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9.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0.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1.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2.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3.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4.xml" ContentType="application/vnd.openxmlformats-officedocument.drawing+xml"/>
  <Override PartName="/xl/charts/chart11.xml" ContentType="application/vnd.openxmlformats-officedocument.drawingml.chart+xml"/>
  <Override PartName="/xl/drawings/drawing15.xml" ContentType="application/vnd.openxmlformats-officedocument.drawing+xml"/>
  <Override PartName="/xl/drawings/drawing16.xml" ContentType="application/vnd.openxmlformats-officedocument.drawing+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7.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8.xml" ContentType="application/vnd.openxmlformats-officedocument.drawing+xml"/>
  <Override PartName="/xl/charts/chart14.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9.xml" ContentType="application/vnd.openxmlformats-officedocument.drawing+xml"/>
  <Override PartName="/xl/drawings/drawing20.xml" ContentType="application/vnd.openxmlformats-officedocument.drawing+xml"/>
  <Override PartName="/xl/charts/chart15.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1.xml" ContentType="application/vnd.openxmlformats-officedocument.drawing+xml"/>
  <Override PartName="/xl/charts/chart16.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charts/chartEx1.xml" ContentType="application/vnd.ms-office.chartex+xml"/>
  <Override PartName="/xl/charts/style16.xml" ContentType="application/vnd.ms-office.chartstyle+xml"/>
  <Override PartName="/xl/charts/colors16.xml" ContentType="application/vnd.ms-office.chartcolorstyle+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comments2.xml" ContentType="application/vnd.openxmlformats-officedocument.spreadsheetml.comments+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5.xml" ContentType="application/vnd.openxmlformats-officedocument.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rawings/drawing88.xml" ContentType="application/vnd.openxmlformats-officedocument.drawing+xml"/>
  <Override PartName="/xl/charts/chart17.xml" ContentType="application/vnd.openxmlformats-officedocument.drawingml.chart+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charts/chart19.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0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gprd.sharepoint.com/sites/Depto.deEstudiosEconmicos/Shared Documents/Formulación PGE/2027/Consolidado/Documento final/"/>
    </mc:Choice>
  </mc:AlternateContent>
  <xr:revisionPtr revIDLastSave="1516" documentId="13_ncr:1_{DDEF4829-4528-4C67-8BE3-B86216D1AA32}" xr6:coauthVersionLast="47" xr6:coauthVersionMax="47" xr10:uidLastSave="{8C28769E-BF40-4983-945D-BE6730E6FD12}"/>
  <bookViews>
    <workbookView xWindow="28680" yWindow="-120" windowWidth="29040" windowHeight="15720" firstSheet="55" activeTab="55" xr2:uid="{5309E435-5435-4B9F-A810-39D56E69BD4F}"/>
  </bookViews>
  <sheets>
    <sheet name="Índice" sheetId="82" r:id="rId1"/>
    <sheet name="Tabla 1" sheetId="90" r:id="rId2"/>
    <sheet name="Gráfico 1" sheetId="21" r:id="rId3"/>
    <sheet name="Tabla 2" sheetId="22" r:id="rId4"/>
    <sheet name="Gráfico 2" sheetId="23" r:id="rId5"/>
    <sheet name="Gráfico 3" sheetId="24" r:id="rId6"/>
    <sheet name="Gráfico 4" sheetId="25" r:id="rId7"/>
    <sheet name="Gráfico 5" sheetId="26" r:id="rId8"/>
    <sheet name="Gráfico 6" sheetId="27" r:id="rId9"/>
    <sheet name="Gráfico 7" sheetId="28" r:id="rId10"/>
    <sheet name="Gráfico 8" sheetId="29" r:id="rId11"/>
    <sheet name="Gráfico 9" sheetId="30" r:id="rId12"/>
    <sheet name="Gráfico 10" sheetId="31" r:id="rId13"/>
    <sheet name="Gráfico 11" sheetId="32" r:id="rId14"/>
    <sheet name="Tabla 3" sheetId="33" r:id="rId15"/>
    <sheet name="Gráfico 12" sheetId="34" r:id="rId16"/>
    <sheet name="Gráfico 13" sheetId="35" r:id="rId17"/>
    <sheet name="Gráfico 14" sheetId="36" r:id="rId18"/>
    <sheet name="Tabla 4" sheetId="4" r:id="rId19"/>
    <sheet name="Gráfico 15" sheetId="5" r:id="rId20"/>
    <sheet name="Gráfico 16" sheetId="6" r:id="rId21"/>
    <sheet name="Tabla 5" sheetId="7" r:id="rId22"/>
    <sheet name="Tabla 6" sheetId="8" r:id="rId23"/>
    <sheet name="Mapa 1" sheetId="20" r:id="rId24"/>
    <sheet name="Tabla 7" sheetId="9" r:id="rId25"/>
    <sheet name="Tabla 8" sheetId="10" r:id="rId26"/>
    <sheet name="Tabla 9" sheetId="11" r:id="rId27"/>
    <sheet name="Tabla 10" sheetId="12" r:id="rId28"/>
    <sheet name="Tabla 11" sheetId="13" r:id="rId29"/>
    <sheet name="Tabla 12" sheetId="14" r:id="rId30"/>
    <sheet name="Tabla 13" sheetId="15" r:id="rId31"/>
    <sheet name="Tabla 14" sheetId="16" r:id="rId32"/>
    <sheet name="Tabla 15" sheetId="17" r:id="rId33"/>
    <sheet name="Tabla 16" sheetId="18" r:id="rId34"/>
    <sheet name="Tabla 17" sheetId="51" r:id="rId35"/>
    <sheet name="Tabla 18" sheetId="52" r:id="rId36"/>
    <sheet name="Tabla 19" sheetId="37" r:id="rId37"/>
    <sheet name="Tabla 20" sheetId="2" r:id="rId38"/>
    <sheet name="Tabla 21" sheetId="19" r:id="rId39"/>
    <sheet name="Tabla 22" sheetId="3" r:id="rId40"/>
    <sheet name="Tabla 23" sheetId="92" r:id="rId41"/>
    <sheet name="Tabla 24" sheetId="93" r:id="rId42"/>
    <sheet name="Tabla 25" sheetId="94" r:id="rId43"/>
    <sheet name="Tabla 26-27" sheetId="95" r:id="rId44"/>
    <sheet name="Tabla 28" sheetId="96" r:id="rId45"/>
    <sheet name="Tabla 29" sheetId="97" r:id="rId46"/>
    <sheet name="Tabla 30" sheetId="98" r:id="rId47"/>
    <sheet name="Tabla 31" sheetId="99" r:id="rId48"/>
    <sheet name="Tabla 32" sheetId="80" r:id="rId49"/>
    <sheet name="Ilustración 1" sheetId="81" r:id="rId50"/>
    <sheet name="Tabla 33" sheetId="75" r:id="rId51"/>
    <sheet name="Tabla 34" sheetId="76" r:id="rId52"/>
    <sheet name="Tabla 35" sheetId="77" r:id="rId53"/>
    <sheet name="Ilustración 2" sheetId="78" r:id="rId54"/>
    <sheet name="Ilustración 3" sheetId="79" r:id="rId55"/>
    <sheet name="Tabla 36" sheetId="62" r:id="rId56"/>
    <sheet name="Tabla 37" sheetId="63" r:id="rId57"/>
    <sheet name="Tabla 38" sheetId="64" r:id="rId58"/>
    <sheet name="Tabla 39" sheetId="61" r:id="rId59"/>
    <sheet name="Mapa 2" sheetId="65" r:id="rId60"/>
    <sheet name="Mapa 3" sheetId="66" r:id="rId61"/>
    <sheet name="Tabla 40" sheetId="59" r:id="rId62"/>
    <sheet name="Tabla 41" sheetId="55" r:id="rId63"/>
    <sheet name="Tabla 42" sheetId="89" r:id="rId64"/>
    <sheet name="Tabla 43" sheetId="67" r:id="rId65"/>
    <sheet name="Tabla 44" sheetId="100" r:id="rId66"/>
    <sheet name="Tabla 45" sheetId="101" r:id="rId67"/>
    <sheet name="Tabla 46" sheetId="102" r:id="rId68"/>
    <sheet name="Ilustración 4" sheetId="123" r:id="rId69"/>
    <sheet name="Tabla 47" sheetId="103" r:id="rId70"/>
    <sheet name="Tabla 48" sheetId="104" r:id="rId71"/>
    <sheet name="Tabla 49" sheetId="105" r:id="rId72"/>
    <sheet name="Gráfico 17" sheetId="106" r:id="rId73"/>
    <sheet name="Gráfico 18" sheetId="107" r:id="rId74"/>
    <sheet name="Ilustración 6" sheetId="124" r:id="rId75"/>
    <sheet name="Tabla 50" sheetId="108" r:id="rId76"/>
    <sheet name="Tabla 51" sheetId="109" r:id="rId77"/>
    <sheet name="Tabla 52" sheetId="110" r:id="rId78"/>
    <sheet name="Gráfico 19" sheetId="111" r:id="rId79"/>
    <sheet name="Gráfico 20" sheetId="112" r:id="rId80"/>
    <sheet name="Tabla 53" sheetId="83" r:id="rId81"/>
    <sheet name="Tabla 54" sheetId="84" r:id="rId82"/>
    <sheet name="Tabla 55" sheetId="85" r:id="rId83"/>
    <sheet name="Tabla 56" sheetId="86" r:id="rId84"/>
    <sheet name="Tabla 57" sheetId="87" r:id="rId85"/>
    <sheet name="Tabla 58" sheetId="88" r:id="rId86"/>
    <sheet name="Ilustración 6a" sheetId="121" r:id="rId87"/>
    <sheet name="Gráfico 21" sheetId="122" r:id="rId88"/>
    <sheet name="Tabla 59" sheetId="57" r:id="rId89"/>
    <sheet name="Tabla 60" sheetId="58" r:id="rId90"/>
    <sheet name="Tabla 61" sheetId="56" r:id="rId91"/>
    <sheet name="Tabla 62" sheetId="74" r:id="rId92"/>
    <sheet name="Tabla 63" sheetId="113" r:id="rId93"/>
    <sheet name="Tablas 64" sheetId="114" r:id="rId94"/>
    <sheet name="Tablas 65" sheetId="115" r:id="rId95"/>
    <sheet name="Tabla 66" sheetId="116" r:id="rId96"/>
    <sheet name="Tabla 67" sheetId="117" r:id="rId97"/>
    <sheet name="Tabla 68" sheetId="118" r:id="rId98"/>
    <sheet name="Tabla 69" sheetId="119" r:id="rId99"/>
    <sheet name="Tabla 70" sheetId="120" r:id="rId100"/>
    <sheet name="Gráfico 22" sheetId="125" r:id="rId101"/>
    <sheet name="Tabla 71" sheetId="91" r:id="rId102"/>
  </sheets>
  <externalReferences>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s>
  <definedNames>
    <definedName name="\0" localSheetId="15">#REF!</definedName>
    <definedName name="\0" localSheetId="16">#REF!</definedName>
    <definedName name="\0" localSheetId="17">#REF!</definedName>
    <definedName name="\0" localSheetId="19">#REF!</definedName>
    <definedName name="\0" localSheetId="20">#REF!</definedName>
    <definedName name="\0" localSheetId="100">#REF!</definedName>
    <definedName name="\0" localSheetId="23">#REF!</definedName>
    <definedName name="\0" localSheetId="27">#REF!</definedName>
    <definedName name="\0" localSheetId="28">#REF!</definedName>
    <definedName name="\0" localSheetId="29">#REF!</definedName>
    <definedName name="\0" localSheetId="33">#REF!</definedName>
    <definedName name="\0" localSheetId="57">#REF!</definedName>
    <definedName name="\0" localSheetId="58">#REF!</definedName>
    <definedName name="\0" localSheetId="18">#REF!</definedName>
    <definedName name="\0" localSheetId="61">#REF!</definedName>
    <definedName name="\0" localSheetId="62">#REF!</definedName>
    <definedName name="\0" localSheetId="64">#REF!</definedName>
    <definedName name="\0" localSheetId="21">#REF!</definedName>
    <definedName name="\0" localSheetId="80">'Tabla 53'!#REF!</definedName>
    <definedName name="\0" localSheetId="81">'Tabla 54'!#REF!</definedName>
    <definedName name="\0" localSheetId="82">'Tabla 55'!#REF!</definedName>
    <definedName name="\0" localSheetId="83">'Tabla 56'!#REF!</definedName>
    <definedName name="\0" localSheetId="84">'Tabla 57'!#REF!</definedName>
    <definedName name="\0" localSheetId="85">'Tabla 58'!#REF!</definedName>
    <definedName name="\0" localSheetId="88">#REF!</definedName>
    <definedName name="\0" localSheetId="89">#REF!</definedName>
    <definedName name="\0" localSheetId="90">#REF!</definedName>
    <definedName name="\0" localSheetId="95">#REF!</definedName>
    <definedName name="\0" localSheetId="96">#REF!</definedName>
    <definedName name="\0" localSheetId="24">#REF!</definedName>
    <definedName name="\0" localSheetId="99">#REF!</definedName>
    <definedName name="\0">#REF!</definedName>
    <definedName name="\A" localSheetId="15">#REF!</definedName>
    <definedName name="\A" localSheetId="16">#REF!</definedName>
    <definedName name="\A" localSheetId="17">#REF!</definedName>
    <definedName name="\A" localSheetId="19">#REF!</definedName>
    <definedName name="\A" localSheetId="23">#REF!</definedName>
    <definedName name="\A" localSheetId="27">#REF!</definedName>
    <definedName name="\A" localSheetId="28">#REF!</definedName>
    <definedName name="\A" localSheetId="29">#REF!</definedName>
    <definedName name="\A" localSheetId="33">#REF!</definedName>
    <definedName name="\A" localSheetId="41">#REF!</definedName>
    <definedName name="\A" localSheetId="44">#REF!</definedName>
    <definedName name="\A" localSheetId="46">#REF!</definedName>
    <definedName name="\A" localSheetId="57">#REF!</definedName>
    <definedName name="\A" localSheetId="58">#REF!</definedName>
    <definedName name="\A" localSheetId="18">#REF!</definedName>
    <definedName name="\A" localSheetId="61">#REF!</definedName>
    <definedName name="\A" localSheetId="64">#REF!</definedName>
    <definedName name="\A" localSheetId="21">#REF!</definedName>
    <definedName name="\A" localSheetId="80">'Tabla 53'!#REF!</definedName>
    <definedName name="\A" localSheetId="81">'Tabla 54'!#REF!</definedName>
    <definedName name="\A" localSheetId="82">'Tabla 55'!#REF!</definedName>
    <definedName name="\A" localSheetId="83">'Tabla 56'!#REF!</definedName>
    <definedName name="\A" localSheetId="84">'Tabla 57'!#REF!</definedName>
    <definedName name="\A" localSheetId="85">'Tabla 58'!#REF!</definedName>
    <definedName name="\A" localSheetId="88">#REF!</definedName>
    <definedName name="\A" localSheetId="89">#REF!</definedName>
    <definedName name="\A" localSheetId="90">#REF!</definedName>
    <definedName name="\A" localSheetId="95">#REF!</definedName>
    <definedName name="\A" localSheetId="96">#REF!</definedName>
    <definedName name="\A" localSheetId="24">#REF!</definedName>
    <definedName name="\A">#REF!</definedName>
    <definedName name="\B" localSheetId="15">#REF!</definedName>
    <definedName name="\B" localSheetId="16">#REF!</definedName>
    <definedName name="\B" localSheetId="17">#REF!</definedName>
    <definedName name="\B" localSheetId="19">#REF!</definedName>
    <definedName name="\B" localSheetId="23">#REF!</definedName>
    <definedName name="\B" localSheetId="27">#REF!</definedName>
    <definedName name="\B" localSheetId="28">#REF!</definedName>
    <definedName name="\B" localSheetId="29">#REF!</definedName>
    <definedName name="\B" localSheetId="33">#REF!</definedName>
    <definedName name="\B" localSheetId="41">#REF!</definedName>
    <definedName name="\B" localSheetId="44">#REF!</definedName>
    <definedName name="\B" localSheetId="57">#REF!</definedName>
    <definedName name="\B" localSheetId="58">#REF!</definedName>
    <definedName name="\B" localSheetId="18">#REF!</definedName>
    <definedName name="\B" localSheetId="61">#REF!</definedName>
    <definedName name="\B" localSheetId="64">#REF!</definedName>
    <definedName name="\B" localSheetId="21">#REF!</definedName>
    <definedName name="\B" localSheetId="80">'Tabla 53'!#REF!</definedName>
    <definedName name="\B" localSheetId="81">'Tabla 54'!#REF!</definedName>
    <definedName name="\B" localSheetId="82">'Tabla 55'!#REF!</definedName>
    <definedName name="\B" localSheetId="83">'Tabla 56'!#REF!</definedName>
    <definedName name="\B" localSheetId="84">'Tabla 57'!#REF!</definedName>
    <definedName name="\B" localSheetId="85">'Tabla 58'!#REF!</definedName>
    <definedName name="\B" localSheetId="88">#REF!</definedName>
    <definedName name="\B" localSheetId="89">#REF!</definedName>
    <definedName name="\B" localSheetId="90">#REF!</definedName>
    <definedName name="\B" localSheetId="95">#REF!</definedName>
    <definedName name="\B" localSheetId="96">#REF!</definedName>
    <definedName name="\B" localSheetId="24">#REF!</definedName>
    <definedName name="\B">#REF!</definedName>
    <definedName name="\bmiii" localSheetId="15">#REF!</definedName>
    <definedName name="\bmiii" localSheetId="17">#REF!</definedName>
    <definedName name="\bmiii" localSheetId="100">[1]Q6!$E$32:$AH$32</definedName>
    <definedName name="\bmiii" localSheetId="23">[1]Q6!$E$32:$AH$32</definedName>
    <definedName name="\bmiii" localSheetId="59">#REF!</definedName>
    <definedName name="\bmiii" localSheetId="60">#REF!</definedName>
    <definedName name="\bmiii" localSheetId="1">[1]Q6!$E$32:$AH$32</definedName>
    <definedName name="\bmiii" localSheetId="27">#REF!</definedName>
    <definedName name="\bmiii" localSheetId="28">#REF!</definedName>
    <definedName name="\bmiii" localSheetId="29">#REF!</definedName>
    <definedName name="\bmiii" localSheetId="57">[1]Q6!$E$32:$AH$32</definedName>
    <definedName name="\bmiii" localSheetId="58">[1]Q6!$E$32:$AH$32</definedName>
    <definedName name="\bmiii" localSheetId="91">#REF!</definedName>
    <definedName name="\bmiii">#REF!</definedName>
    <definedName name="\C" localSheetId="15">#REF!</definedName>
    <definedName name="\C" localSheetId="16">#REF!</definedName>
    <definedName name="\C" localSheetId="17">#REF!</definedName>
    <definedName name="\C" localSheetId="19">#REF!</definedName>
    <definedName name="\C" localSheetId="20">#REF!</definedName>
    <definedName name="\C" localSheetId="23">#REF!</definedName>
    <definedName name="\C" localSheetId="59">#REF!</definedName>
    <definedName name="\C" localSheetId="60">#REF!</definedName>
    <definedName name="\C" localSheetId="27">#REF!</definedName>
    <definedName name="\C" localSheetId="28">#REF!</definedName>
    <definedName name="\C" localSheetId="29">#REF!</definedName>
    <definedName name="\C" localSheetId="33">#REF!</definedName>
    <definedName name="\C" localSheetId="41">#REF!</definedName>
    <definedName name="\C" localSheetId="44">#REF!</definedName>
    <definedName name="\C" localSheetId="57">#REF!</definedName>
    <definedName name="\C" localSheetId="18">#REF!</definedName>
    <definedName name="\C" localSheetId="64">#REF!</definedName>
    <definedName name="\C" localSheetId="21">#REF!</definedName>
    <definedName name="\C" localSheetId="80">'Tabla 53'!#REF!</definedName>
    <definedName name="\C" localSheetId="85">'Tabla 58'!#REF!</definedName>
    <definedName name="\C" localSheetId="88">#REF!</definedName>
    <definedName name="\C" localSheetId="89">#REF!</definedName>
    <definedName name="\C" localSheetId="90">#REF!</definedName>
    <definedName name="\C" localSheetId="95">#REF!</definedName>
    <definedName name="\C" localSheetId="96">#REF!</definedName>
    <definedName name="\C">#REF!</definedName>
    <definedName name="\cc" localSheetId="15">#REF!</definedName>
    <definedName name="\cc" localSheetId="16">#REF!</definedName>
    <definedName name="\cc" localSheetId="17">#REF!</definedName>
    <definedName name="\cc" localSheetId="20">[2]Debt!#REF!</definedName>
    <definedName name="\cc" localSheetId="100">[2]Debt!#REF!</definedName>
    <definedName name="\cc" localSheetId="23">[2]Debt!#REF!</definedName>
    <definedName name="\cc" localSheetId="59">#REF!</definedName>
    <definedName name="\cc" localSheetId="60">#REF!</definedName>
    <definedName name="\cc" localSheetId="1">[2]Debt!#REF!</definedName>
    <definedName name="\cc" localSheetId="27">#REF!</definedName>
    <definedName name="\cc" localSheetId="28">[2]Debt!#REF!</definedName>
    <definedName name="\cc" localSheetId="29">[2]Debt!#REF!</definedName>
    <definedName name="\cc" localSheetId="57">[2]Debt!#REF!</definedName>
    <definedName name="\cc" localSheetId="58">[2]Debt!#REF!</definedName>
    <definedName name="\cc" localSheetId="64">[2]Debt!#REF!</definedName>
    <definedName name="\cc" localSheetId="21">[2]Debt!#REF!</definedName>
    <definedName name="\cc" localSheetId="85">[2]Debt!#REF!</definedName>
    <definedName name="\cc" localSheetId="88">[2]Debt!#REF!</definedName>
    <definedName name="\cc" localSheetId="89">[2]Debt!#REF!</definedName>
    <definedName name="\cc" localSheetId="90">[2]Debt!#REF!</definedName>
    <definedName name="\cc" localSheetId="91">#REF!</definedName>
    <definedName name="\cc" localSheetId="95">[2]Debt!#REF!</definedName>
    <definedName name="\cc" localSheetId="96">[2]Debt!#REF!</definedName>
    <definedName name="\cc" localSheetId="24">[2]Debt!#REF!</definedName>
    <definedName name="\cc">#REF!</definedName>
    <definedName name="\D" localSheetId="15">#REF!</definedName>
    <definedName name="\D" localSheetId="16">#REF!</definedName>
    <definedName name="\D" localSheetId="17">#REF!</definedName>
    <definedName name="\D" localSheetId="20">#REF!</definedName>
    <definedName name="\D" localSheetId="23">#REF!</definedName>
    <definedName name="\D" localSheetId="59">#REF!</definedName>
    <definedName name="\D" localSheetId="60">#REF!</definedName>
    <definedName name="\D" localSheetId="27">#REF!</definedName>
    <definedName name="\D" localSheetId="28">#REF!</definedName>
    <definedName name="\D" localSheetId="29">#REF!</definedName>
    <definedName name="\D" localSheetId="33">#REF!</definedName>
    <definedName name="\D" localSheetId="41">#REF!</definedName>
    <definedName name="\D" localSheetId="44">#REF!</definedName>
    <definedName name="\D" localSheetId="57">#REF!</definedName>
    <definedName name="\D" localSheetId="18">#REF!</definedName>
    <definedName name="\D" localSheetId="64">#REF!</definedName>
    <definedName name="\D" localSheetId="21">#REF!</definedName>
    <definedName name="\D" localSheetId="80">'Tabla 53'!#REF!</definedName>
    <definedName name="\D" localSheetId="85">'Tabla 58'!#REF!</definedName>
    <definedName name="\D" localSheetId="88">#REF!</definedName>
    <definedName name="\D" localSheetId="89">#REF!</definedName>
    <definedName name="\D" localSheetId="90">#REF!</definedName>
    <definedName name="\D" localSheetId="95">#REF!</definedName>
    <definedName name="\D" localSheetId="96">#REF!</definedName>
    <definedName name="\D">#REF!</definedName>
    <definedName name="\E" localSheetId="15">#REF!</definedName>
    <definedName name="\E" localSheetId="16">#REF!</definedName>
    <definedName name="\E" localSheetId="17">#REF!</definedName>
    <definedName name="\E" localSheetId="23">#REF!</definedName>
    <definedName name="\E" localSheetId="27">#REF!</definedName>
    <definedName name="\E" localSheetId="28">#REF!</definedName>
    <definedName name="\E" localSheetId="29">#REF!</definedName>
    <definedName name="\E" localSheetId="33">#REF!</definedName>
    <definedName name="\E" localSheetId="41">#REF!</definedName>
    <definedName name="\E" localSheetId="44">#REF!</definedName>
    <definedName name="\E" localSheetId="57">#REF!</definedName>
    <definedName name="\E" localSheetId="18">#REF!</definedName>
    <definedName name="\E" localSheetId="64">#REF!</definedName>
    <definedName name="\E" localSheetId="21">#REF!</definedName>
    <definedName name="\E" localSheetId="80">'Tabla 53'!#REF!</definedName>
    <definedName name="\E" localSheetId="88">#REF!</definedName>
    <definedName name="\E" localSheetId="89">#REF!</definedName>
    <definedName name="\E" localSheetId="90">#REF!</definedName>
    <definedName name="\E" localSheetId="95">#REF!</definedName>
    <definedName name="\E" localSheetId="96">#REF!</definedName>
    <definedName name="\E">#REF!</definedName>
    <definedName name="\F" localSheetId="15">#REF!</definedName>
    <definedName name="\F" localSheetId="16">#REF!</definedName>
    <definedName name="\F" localSheetId="17">#REF!</definedName>
    <definedName name="\F" localSheetId="23">#REF!</definedName>
    <definedName name="\F" localSheetId="27">#REF!</definedName>
    <definedName name="\F" localSheetId="28">#REF!</definedName>
    <definedName name="\F" localSheetId="29">#REF!</definedName>
    <definedName name="\F" localSheetId="33">#REF!</definedName>
    <definedName name="\F" localSheetId="41">#REF!</definedName>
    <definedName name="\F" localSheetId="44">#REF!</definedName>
    <definedName name="\F" localSheetId="57">#REF!</definedName>
    <definedName name="\F" localSheetId="18">#REF!</definedName>
    <definedName name="\F" localSheetId="64">#REF!</definedName>
    <definedName name="\F" localSheetId="21">#REF!</definedName>
    <definedName name="\F" localSheetId="80">'Tabla 53'!#REF!</definedName>
    <definedName name="\F" localSheetId="88">#REF!</definedName>
    <definedName name="\F" localSheetId="89">#REF!</definedName>
    <definedName name="\F" localSheetId="90">#REF!</definedName>
    <definedName name="\F" localSheetId="95">#REF!</definedName>
    <definedName name="\F" localSheetId="96">#REF!</definedName>
    <definedName name="\F">#REF!</definedName>
    <definedName name="\G" localSheetId="15">#REF!</definedName>
    <definedName name="\G" localSheetId="17">#REF!</definedName>
    <definedName name="\G" localSheetId="23">#REF!</definedName>
    <definedName name="\G" localSheetId="27">#REF!</definedName>
    <definedName name="\G" localSheetId="28">#REF!</definedName>
    <definedName name="\G" localSheetId="29">#REF!</definedName>
    <definedName name="\G" localSheetId="33">#REF!</definedName>
    <definedName name="\G" localSheetId="41">#REF!</definedName>
    <definedName name="\G" localSheetId="44">#REF!</definedName>
    <definedName name="\G" localSheetId="18">#REF!</definedName>
    <definedName name="\G" localSheetId="21">#REF!</definedName>
    <definedName name="\G" localSheetId="80">'Tabla 53'!#REF!</definedName>
    <definedName name="\G" localSheetId="88">#REF!</definedName>
    <definedName name="\G" localSheetId="89">#REF!</definedName>
    <definedName name="\G" localSheetId="90">#REF!</definedName>
    <definedName name="\G" localSheetId="96">#REF!</definedName>
    <definedName name="\G">#REF!</definedName>
    <definedName name="\gg" localSheetId="15">#REF!</definedName>
    <definedName name="\gg" localSheetId="17">#REF!</definedName>
    <definedName name="\gg" localSheetId="100">[2]Debt!#REF!</definedName>
    <definedName name="\gg" localSheetId="23">[2]Debt!#REF!</definedName>
    <definedName name="\gg" localSheetId="59">#REF!</definedName>
    <definedName name="\gg" localSheetId="60">#REF!</definedName>
    <definedName name="\gg" localSheetId="1">[2]Debt!#REF!</definedName>
    <definedName name="\gg" localSheetId="27">#REF!</definedName>
    <definedName name="\gg" localSheetId="28">#REF!</definedName>
    <definedName name="\gg" localSheetId="29">#REF!</definedName>
    <definedName name="\gg" localSheetId="57">[2]Debt!#REF!</definedName>
    <definedName name="\gg" localSheetId="58">[2]Debt!#REF!</definedName>
    <definedName name="\gg" localSheetId="21">[2]Debt!#REF!</definedName>
    <definedName name="\gg" localSheetId="85">[2]Debt!#REF!</definedName>
    <definedName name="\gg" localSheetId="91">#REF!</definedName>
    <definedName name="\gg">#REF!</definedName>
    <definedName name="\H" localSheetId="15">#REF!</definedName>
    <definedName name="\H" localSheetId="16">#REF!</definedName>
    <definedName name="\H" localSheetId="17">#REF!</definedName>
    <definedName name="\H" localSheetId="20">#REF!</definedName>
    <definedName name="\H" localSheetId="23">#REF!</definedName>
    <definedName name="\H" localSheetId="59">#REF!</definedName>
    <definedName name="\H" localSheetId="60">#REF!</definedName>
    <definedName name="\H" localSheetId="27">#REF!</definedName>
    <definedName name="\H" localSheetId="28">#REF!</definedName>
    <definedName name="\H" localSheetId="29">#REF!</definedName>
    <definedName name="\H" localSheetId="33">#REF!</definedName>
    <definedName name="\H" localSheetId="41">#REF!</definedName>
    <definedName name="\H" localSheetId="44">#REF!</definedName>
    <definedName name="\H" localSheetId="57">#REF!</definedName>
    <definedName name="\H" localSheetId="18">#REF!</definedName>
    <definedName name="\H" localSheetId="64">#REF!</definedName>
    <definedName name="\H" localSheetId="21">#REF!</definedName>
    <definedName name="\H" localSheetId="80">'Tabla 53'!#REF!</definedName>
    <definedName name="\H" localSheetId="85">'Tabla 58'!#REF!</definedName>
    <definedName name="\H" localSheetId="88">#REF!</definedName>
    <definedName name="\H" localSheetId="89">#REF!</definedName>
    <definedName name="\H" localSheetId="90">#REF!</definedName>
    <definedName name="\H" localSheetId="95">#REF!</definedName>
    <definedName name="\H" localSheetId="96">#REF!</definedName>
    <definedName name="\H">#REF!</definedName>
    <definedName name="\I" localSheetId="15">#REF!</definedName>
    <definedName name="\I" localSheetId="16">#REF!</definedName>
    <definedName name="\I" localSheetId="17">#REF!</definedName>
    <definedName name="\I" localSheetId="23">#REF!</definedName>
    <definedName name="\I" localSheetId="27">#REF!</definedName>
    <definedName name="\I" localSheetId="28">#REF!</definedName>
    <definedName name="\I" localSheetId="29">#REF!</definedName>
    <definedName name="\I" localSheetId="33">#REF!</definedName>
    <definedName name="\I" localSheetId="41">#REF!</definedName>
    <definedName name="\I" localSheetId="44">#REF!</definedName>
    <definedName name="\I" localSheetId="57">#REF!</definedName>
    <definedName name="\I" localSheetId="18">#REF!</definedName>
    <definedName name="\I" localSheetId="64">#REF!</definedName>
    <definedName name="\I" localSheetId="21">#REF!</definedName>
    <definedName name="\I" localSheetId="80">'Tabla 53'!#REF!</definedName>
    <definedName name="\I" localSheetId="88">#REF!</definedName>
    <definedName name="\I" localSheetId="89">#REF!</definedName>
    <definedName name="\I" localSheetId="90">#REF!</definedName>
    <definedName name="\I" localSheetId="95">#REF!</definedName>
    <definedName name="\I" localSheetId="96">#REF!</definedName>
    <definedName name="\I">#REF!</definedName>
    <definedName name="\J" localSheetId="15">#REF!</definedName>
    <definedName name="\J" localSheetId="16">#REF!</definedName>
    <definedName name="\J" localSheetId="17">#REF!</definedName>
    <definedName name="\J" localSheetId="23">#REF!</definedName>
    <definedName name="\J" localSheetId="27">#REF!</definedName>
    <definedName name="\J" localSheetId="28">#REF!</definedName>
    <definedName name="\J" localSheetId="29">#REF!</definedName>
    <definedName name="\J" localSheetId="33">#REF!</definedName>
    <definedName name="\J" localSheetId="41">#REF!</definedName>
    <definedName name="\J" localSheetId="44">#REF!</definedName>
    <definedName name="\J" localSheetId="57">#REF!</definedName>
    <definedName name="\J" localSheetId="18">#REF!</definedName>
    <definedName name="\J" localSheetId="64">#REF!</definedName>
    <definedName name="\J" localSheetId="21">#REF!</definedName>
    <definedName name="\J" localSheetId="80">'Tabla 53'!#REF!</definedName>
    <definedName name="\J" localSheetId="88">#REF!</definedName>
    <definedName name="\J" localSheetId="89">#REF!</definedName>
    <definedName name="\J" localSheetId="90">#REF!</definedName>
    <definedName name="\J" localSheetId="95">#REF!</definedName>
    <definedName name="\J" localSheetId="96">#REF!</definedName>
    <definedName name="\J">#REF!</definedName>
    <definedName name="\K" localSheetId="15">#REF!</definedName>
    <definedName name="\K" localSheetId="17">#REF!</definedName>
    <definedName name="\K" localSheetId="23">#REF!</definedName>
    <definedName name="\K" localSheetId="27">#REF!</definedName>
    <definedName name="\K" localSheetId="28">#REF!</definedName>
    <definedName name="\K" localSheetId="29">#REF!</definedName>
    <definedName name="\K" localSheetId="33">#REF!</definedName>
    <definedName name="\K" localSheetId="41">#REF!</definedName>
    <definedName name="\K" localSheetId="44">#REF!</definedName>
    <definedName name="\K" localSheetId="18">#REF!</definedName>
    <definedName name="\K" localSheetId="21">#REF!</definedName>
    <definedName name="\K" localSheetId="80">'Tabla 53'!#REF!</definedName>
    <definedName name="\K" localSheetId="88">#REF!</definedName>
    <definedName name="\K" localSheetId="89">#REF!</definedName>
    <definedName name="\K" localSheetId="90">#REF!</definedName>
    <definedName name="\K" localSheetId="96">#REF!</definedName>
    <definedName name="\K">#REF!</definedName>
    <definedName name="\kk" localSheetId="15">#REF!</definedName>
    <definedName name="\kk" localSheetId="17">#REF!</definedName>
    <definedName name="\kk" localSheetId="100">[2]Debt!#REF!</definedName>
    <definedName name="\kk" localSheetId="23">[2]Debt!#REF!</definedName>
    <definedName name="\kk" localSheetId="59">#REF!</definedName>
    <definedName name="\kk" localSheetId="60">#REF!</definedName>
    <definedName name="\kk" localSheetId="1">[2]Debt!#REF!</definedName>
    <definedName name="\kk" localSheetId="27">#REF!</definedName>
    <definedName name="\kk" localSheetId="28">#REF!</definedName>
    <definedName name="\kk" localSheetId="29">#REF!</definedName>
    <definedName name="\kk" localSheetId="57">[2]Debt!#REF!</definedName>
    <definedName name="\kk" localSheetId="58">[2]Debt!#REF!</definedName>
    <definedName name="\kk" localSheetId="21">[2]Debt!#REF!</definedName>
    <definedName name="\kk" localSheetId="85">[2]Debt!#REF!</definedName>
    <definedName name="\kk" localSheetId="91">#REF!</definedName>
    <definedName name="\kk">#REF!</definedName>
    <definedName name="\L" localSheetId="15">#REF!</definedName>
    <definedName name="\L" localSheetId="16">#REF!</definedName>
    <definedName name="\L" localSheetId="17">#REF!</definedName>
    <definedName name="\L" localSheetId="20">#REF!</definedName>
    <definedName name="\L" localSheetId="23">#REF!</definedName>
    <definedName name="\L" localSheetId="59">#REF!</definedName>
    <definedName name="\L" localSheetId="60">#REF!</definedName>
    <definedName name="\L" localSheetId="27">#REF!</definedName>
    <definedName name="\L" localSheetId="28">#REF!</definedName>
    <definedName name="\L" localSheetId="29">#REF!</definedName>
    <definedName name="\L" localSheetId="33">#REF!</definedName>
    <definedName name="\L" localSheetId="41">#REF!</definedName>
    <definedName name="\L" localSheetId="44">#REF!</definedName>
    <definedName name="\L" localSheetId="57">#REF!</definedName>
    <definedName name="\L" localSheetId="18">#REF!</definedName>
    <definedName name="\L" localSheetId="64">#REF!</definedName>
    <definedName name="\L" localSheetId="21">#REF!</definedName>
    <definedName name="\L" localSheetId="80">'Tabla 53'!#REF!</definedName>
    <definedName name="\L" localSheetId="85">'Tabla 58'!#REF!</definedName>
    <definedName name="\L" localSheetId="88">#REF!</definedName>
    <definedName name="\L" localSheetId="89">#REF!</definedName>
    <definedName name="\L" localSheetId="90">#REF!</definedName>
    <definedName name="\L" localSheetId="95">#REF!</definedName>
    <definedName name="\L" localSheetId="96">#REF!</definedName>
    <definedName name="\L">#REF!</definedName>
    <definedName name="\M" localSheetId="15">#REF!</definedName>
    <definedName name="\M" localSheetId="16">#REF!</definedName>
    <definedName name="\M" localSheetId="17">#REF!</definedName>
    <definedName name="\M" localSheetId="19">#REF!</definedName>
    <definedName name="\M" localSheetId="23">#REF!</definedName>
    <definedName name="\M" localSheetId="27">#REF!</definedName>
    <definedName name="\M" localSheetId="28">#REF!</definedName>
    <definedName name="\M" localSheetId="29">#REF!</definedName>
    <definedName name="\M" localSheetId="33">#REF!</definedName>
    <definedName name="\M" localSheetId="41">#REF!</definedName>
    <definedName name="\M" localSheetId="44">#REF!</definedName>
    <definedName name="\M" localSheetId="57">#REF!</definedName>
    <definedName name="\M" localSheetId="18">#REF!</definedName>
    <definedName name="\M" localSheetId="64">#REF!</definedName>
    <definedName name="\M" localSheetId="21">#REF!</definedName>
    <definedName name="\M" localSheetId="80">'Tabla 53'!#REF!</definedName>
    <definedName name="\M" localSheetId="88">#REF!</definedName>
    <definedName name="\M" localSheetId="89">#REF!</definedName>
    <definedName name="\M" localSheetId="90">#REF!</definedName>
    <definedName name="\M" localSheetId="95">#REF!</definedName>
    <definedName name="\M" localSheetId="96">#REF!</definedName>
    <definedName name="\M">#REF!</definedName>
    <definedName name="\N" localSheetId="15">#REF!</definedName>
    <definedName name="\N" localSheetId="16">#REF!</definedName>
    <definedName name="\N" localSheetId="17">#REF!</definedName>
    <definedName name="\N" localSheetId="23">#REF!</definedName>
    <definedName name="\N" localSheetId="27">#REF!</definedName>
    <definedName name="\N" localSheetId="28">#REF!</definedName>
    <definedName name="\N" localSheetId="29">#REF!</definedName>
    <definedName name="\N" localSheetId="33">#REF!</definedName>
    <definedName name="\N" localSheetId="57">#REF!</definedName>
    <definedName name="\N" localSheetId="18">#REF!</definedName>
    <definedName name="\N" localSheetId="64">#REF!</definedName>
    <definedName name="\N" localSheetId="21">#REF!</definedName>
    <definedName name="\N" localSheetId="80">'Tabla 53'!#REF!</definedName>
    <definedName name="\N" localSheetId="88">#REF!</definedName>
    <definedName name="\N" localSheetId="89">#REF!</definedName>
    <definedName name="\N" localSheetId="90">#REF!</definedName>
    <definedName name="\N" localSheetId="95">#REF!</definedName>
    <definedName name="\N" localSheetId="96">#REF!</definedName>
    <definedName name="\N">#REF!</definedName>
    <definedName name="\Ñ" localSheetId="15">#REF!</definedName>
    <definedName name="\Ñ" localSheetId="17">#REF!</definedName>
    <definedName name="\Ñ" localSheetId="23">#REF!</definedName>
    <definedName name="\Ñ" localSheetId="27">#REF!</definedName>
    <definedName name="\Ñ" localSheetId="28">#REF!</definedName>
    <definedName name="\Ñ" localSheetId="29">#REF!</definedName>
    <definedName name="\Ñ" localSheetId="41">#REF!</definedName>
    <definedName name="\Ñ" localSheetId="44">#REF!</definedName>
    <definedName name="\Ñ" localSheetId="21">#REF!</definedName>
    <definedName name="\Ñ" localSheetId="80">'Tabla 53'!#REF!</definedName>
    <definedName name="\Ñ" localSheetId="88">#REF!</definedName>
    <definedName name="\Ñ" localSheetId="89">#REF!</definedName>
    <definedName name="\Ñ" localSheetId="90">#REF!</definedName>
    <definedName name="\Ñ" localSheetId="96">#REF!</definedName>
    <definedName name="\Ñ">#REF!</definedName>
    <definedName name="\O" localSheetId="15">#REF!</definedName>
    <definedName name="\O" localSheetId="16">#REF!</definedName>
    <definedName name="\O" localSheetId="17">#REF!</definedName>
    <definedName name="\O" localSheetId="23">#REF!</definedName>
    <definedName name="\O" localSheetId="27">#REF!</definedName>
    <definedName name="\O" localSheetId="28">#REF!</definedName>
    <definedName name="\O" localSheetId="29">#REF!</definedName>
    <definedName name="\O" localSheetId="33">#REF!</definedName>
    <definedName name="\O" localSheetId="18">#REF!</definedName>
    <definedName name="\O" localSheetId="21">#REF!</definedName>
    <definedName name="\O" localSheetId="80">'Tabla 53'!#REF!</definedName>
    <definedName name="\O" localSheetId="88">#REF!</definedName>
    <definedName name="\O" localSheetId="89">#REF!</definedName>
    <definedName name="\O" localSheetId="90">#REF!</definedName>
    <definedName name="\O" localSheetId="96">#REF!</definedName>
    <definedName name="\O">#REF!</definedName>
    <definedName name="\P" localSheetId="15">#REF!</definedName>
    <definedName name="\P" localSheetId="16">#REF!</definedName>
    <definedName name="\P" localSheetId="17">#REF!</definedName>
    <definedName name="\P" localSheetId="23">#REF!</definedName>
    <definedName name="\P" localSheetId="27">#REF!</definedName>
    <definedName name="\P" localSheetId="28">#REF!</definedName>
    <definedName name="\P" localSheetId="29">#REF!</definedName>
    <definedName name="\P" localSheetId="33">#REF!</definedName>
    <definedName name="\P" localSheetId="41">#REF!</definedName>
    <definedName name="\P" localSheetId="44">#REF!</definedName>
    <definedName name="\P" localSheetId="18">#REF!</definedName>
    <definedName name="\P" localSheetId="21">#REF!</definedName>
    <definedName name="\P" localSheetId="80">'Tabla 53'!#REF!</definedName>
    <definedName name="\P" localSheetId="88">#REF!</definedName>
    <definedName name="\P" localSheetId="89">#REF!</definedName>
    <definedName name="\P" localSheetId="90">#REF!</definedName>
    <definedName name="\P" localSheetId="96">#REF!</definedName>
    <definedName name="\P">#REF!</definedName>
    <definedName name="\Q" localSheetId="15">#REF!</definedName>
    <definedName name="\Q" localSheetId="17">#REF!</definedName>
    <definedName name="\Q" localSheetId="23">#REF!</definedName>
    <definedName name="\Q" localSheetId="27">#REF!</definedName>
    <definedName name="\Q" localSheetId="28">#REF!</definedName>
    <definedName name="\Q" localSheetId="29">#REF!</definedName>
    <definedName name="\Q" localSheetId="33">#REF!</definedName>
    <definedName name="\Q" localSheetId="18">#REF!</definedName>
    <definedName name="\Q" localSheetId="21">#REF!</definedName>
    <definedName name="\Q" localSheetId="80">'Tabla 53'!#REF!</definedName>
    <definedName name="\Q" localSheetId="88">#REF!</definedName>
    <definedName name="\Q" localSheetId="89">#REF!</definedName>
    <definedName name="\Q" localSheetId="90">#REF!</definedName>
    <definedName name="\Q" localSheetId="96">#REF!</definedName>
    <definedName name="\Q">#REF!</definedName>
    <definedName name="\R" localSheetId="15">#REF!</definedName>
    <definedName name="\R" localSheetId="16">#REF!</definedName>
    <definedName name="\R" localSheetId="17">#REF!</definedName>
    <definedName name="\R" localSheetId="19">#REF!</definedName>
    <definedName name="\R" localSheetId="23">#REF!</definedName>
    <definedName name="\R" localSheetId="27">#REF!</definedName>
    <definedName name="\R" localSheetId="28">#REF!</definedName>
    <definedName name="\R" localSheetId="29">#REF!</definedName>
    <definedName name="\R" localSheetId="33">#REF!</definedName>
    <definedName name="\R" localSheetId="18">#REF!</definedName>
    <definedName name="\R" localSheetId="21">#REF!</definedName>
    <definedName name="\R" localSheetId="80">'Tabla 53'!#REF!</definedName>
    <definedName name="\R" localSheetId="88">#REF!</definedName>
    <definedName name="\R" localSheetId="89">#REF!</definedName>
    <definedName name="\R" localSheetId="90">#REF!</definedName>
    <definedName name="\R" localSheetId="96">#REF!</definedName>
    <definedName name="\R">#REF!</definedName>
    <definedName name="\S" localSheetId="15">#REF!</definedName>
    <definedName name="\S" localSheetId="16">#REF!</definedName>
    <definedName name="\S" localSheetId="17">#REF!</definedName>
    <definedName name="\S" localSheetId="23">#REF!</definedName>
    <definedName name="\S" localSheetId="27">#REF!</definedName>
    <definedName name="\S" localSheetId="28">#REF!</definedName>
    <definedName name="\S" localSheetId="29">#REF!</definedName>
    <definedName name="\S" localSheetId="33">#REF!</definedName>
    <definedName name="\S" localSheetId="41">#REF!</definedName>
    <definedName name="\S" localSheetId="44">#REF!</definedName>
    <definedName name="\S" localSheetId="46">#REF!</definedName>
    <definedName name="\S" localSheetId="18">#REF!</definedName>
    <definedName name="\S" localSheetId="21">#REF!</definedName>
    <definedName name="\S" localSheetId="80">'Tabla 53'!#REF!</definedName>
    <definedName name="\S" localSheetId="88">#REF!</definedName>
    <definedName name="\S" localSheetId="89">#REF!</definedName>
    <definedName name="\S" localSheetId="90">#REF!</definedName>
    <definedName name="\S" localSheetId="96">#REF!</definedName>
    <definedName name="\S">#REF!</definedName>
    <definedName name="\T" localSheetId="15">#REF!</definedName>
    <definedName name="\T" localSheetId="16">#REF!</definedName>
    <definedName name="\T" localSheetId="17">#REF!</definedName>
    <definedName name="\T" localSheetId="23">#REF!</definedName>
    <definedName name="\T" localSheetId="27">#REF!</definedName>
    <definedName name="\T" localSheetId="28">#REF!</definedName>
    <definedName name="\T" localSheetId="29">#REF!</definedName>
    <definedName name="\T" localSheetId="33">#REF!</definedName>
    <definedName name="\T" localSheetId="41">#REF!</definedName>
    <definedName name="\T" localSheetId="44">#REF!</definedName>
    <definedName name="\T" localSheetId="18">#REF!</definedName>
    <definedName name="\T" localSheetId="21">#REF!</definedName>
    <definedName name="\T" localSheetId="80">'Tabla 53'!#REF!</definedName>
    <definedName name="\T" localSheetId="88">#REF!</definedName>
    <definedName name="\T" localSheetId="89">#REF!</definedName>
    <definedName name="\T" localSheetId="90">#REF!</definedName>
    <definedName name="\T" localSheetId="96">#REF!</definedName>
    <definedName name="\T">#REF!</definedName>
    <definedName name="\T1" localSheetId="15">#REF!</definedName>
    <definedName name="\T1" localSheetId="17">#REF!</definedName>
    <definedName name="\T1" localSheetId="23">#REF!</definedName>
    <definedName name="\T1" localSheetId="27">#REF!</definedName>
    <definedName name="\T1" localSheetId="28">#REF!</definedName>
    <definedName name="\T1" localSheetId="29">#REF!</definedName>
    <definedName name="\T1" localSheetId="41">#REF!</definedName>
    <definedName name="\T1" localSheetId="44">#REF!</definedName>
    <definedName name="\T1" localSheetId="21">#REF!</definedName>
    <definedName name="\T1" localSheetId="80">'Tabla 53'!#REF!</definedName>
    <definedName name="\T1" localSheetId="88">#REF!</definedName>
    <definedName name="\T1" localSheetId="89">#REF!</definedName>
    <definedName name="\T1" localSheetId="90">#REF!</definedName>
    <definedName name="\T1" localSheetId="96">#REF!</definedName>
    <definedName name="\T1">#REF!</definedName>
    <definedName name="\T2" localSheetId="15">#REF!</definedName>
    <definedName name="\T2" localSheetId="17">#REF!</definedName>
    <definedName name="\T2" localSheetId="19">#REF!</definedName>
    <definedName name="\T2" localSheetId="100">[3]BOP!#REF!</definedName>
    <definedName name="\T2" localSheetId="23">[3]BOP!#REF!</definedName>
    <definedName name="\T2" localSheetId="59">#REF!</definedName>
    <definedName name="\T2" localSheetId="60">#REF!</definedName>
    <definedName name="\T2" localSheetId="1">[3]BOP!#REF!</definedName>
    <definedName name="\T2" localSheetId="27">#REF!</definedName>
    <definedName name="\T2" localSheetId="28">#REF!</definedName>
    <definedName name="\T2" localSheetId="29">[3]BOP!#REF!</definedName>
    <definedName name="\T2" localSheetId="41">[3]BOP!#REF!</definedName>
    <definedName name="\T2" localSheetId="44">[3]BOP!#REF!</definedName>
    <definedName name="\T2" localSheetId="57">[3]BOP!#REF!</definedName>
    <definedName name="\T2" localSheetId="58">[3]BOP!#REF!</definedName>
    <definedName name="\T2" localSheetId="18">#REF!</definedName>
    <definedName name="\T2" localSheetId="21">[3]BOP!#REF!</definedName>
    <definedName name="\T2" localSheetId="80">[3]BOP!#REF!</definedName>
    <definedName name="\T2" localSheetId="85">[3]BOP!#REF!</definedName>
    <definedName name="\T2" localSheetId="90">[3]BOP!#REF!</definedName>
    <definedName name="\T2" localSheetId="91">#REF!</definedName>
    <definedName name="\T2" localSheetId="92">[3]BOP!#REF!</definedName>
    <definedName name="\T2" localSheetId="24">[3]BOP!#REF!</definedName>
    <definedName name="\T2" localSheetId="99">[3]BOP!#REF!</definedName>
    <definedName name="\T2" localSheetId="93">[3]BOP!#REF!</definedName>
    <definedName name="\T2" localSheetId="94">[3]BOP!#REF!</definedName>
    <definedName name="\T2">#REF!</definedName>
    <definedName name="\tt" localSheetId="15">#REF!</definedName>
    <definedName name="\tt" localSheetId="17">#REF!</definedName>
    <definedName name="\tt" localSheetId="100">[2]Debt!#REF!</definedName>
    <definedName name="\tt" localSheetId="23">[2]Debt!#REF!</definedName>
    <definedName name="\tt" localSheetId="59">#REF!</definedName>
    <definedName name="\tt" localSheetId="60">#REF!</definedName>
    <definedName name="\tt" localSheetId="1">[2]Debt!#REF!</definedName>
    <definedName name="\tt" localSheetId="27">#REF!</definedName>
    <definedName name="\tt" localSheetId="28">#REF!</definedName>
    <definedName name="\tt" localSheetId="29">#REF!</definedName>
    <definedName name="\tt" localSheetId="57">[2]Debt!#REF!</definedName>
    <definedName name="\tt" localSheetId="58">[2]Debt!#REF!</definedName>
    <definedName name="\tt" localSheetId="85">[2]Debt!#REF!</definedName>
    <definedName name="\tt" localSheetId="91">#REF!</definedName>
    <definedName name="\tt">#REF!</definedName>
    <definedName name="\U" localSheetId="15">#REF!</definedName>
    <definedName name="\U" localSheetId="16">#REF!</definedName>
    <definedName name="\U" localSheetId="17">#REF!</definedName>
    <definedName name="\U" localSheetId="19">#REF!</definedName>
    <definedName name="\U" localSheetId="20">#REF!</definedName>
    <definedName name="\U" localSheetId="100">#REF!</definedName>
    <definedName name="\U" localSheetId="23">#REF!</definedName>
    <definedName name="\U" localSheetId="27">#REF!</definedName>
    <definedName name="\U" localSheetId="28">#REF!</definedName>
    <definedName name="\U" localSheetId="29">#REF!</definedName>
    <definedName name="\U" localSheetId="33">#REF!</definedName>
    <definedName name="\U" localSheetId="41">#REF!</definedName>
    <definedName name="\U" localSheetId="44">#REF!</definedName>
    <definedName name="\U" localSheetId="46">#REF!</definedName>
    <definedName name="\U" localSheetId="57">#REF!</definedName>
    <definedName name="\U" localSheetId="58">#REF!</definedName>
    <definedName name="\U" localSheetId="18">#REF!</definedName>
    <definedName name="\U" localSheetId="61">#REF!</definedName>
    <definedName name="\U" localSheetId="62">#REF!</definedName>
    <definedName name="\U" localSheetId="64">#REF!</definedName>
    <definedName name="\U" localSheetId="21">#REF!</definedName>
    <definedName name="\U" localSheetId="80">'Tabla 53'!#REF!</definedName>
    <definedName name="\U" localSheetId="81">'Tabla 54'!#REF!</definedName>
    <definedName name="\U" localSheetId="82">'Tabla 55'!#REF!</definedName>
    <definedName name="\U" localSheetId="83">'Tabla 56'!#REF!</definedName>
    <definedName name="\U" localSheetId="84">'Tabla 57'!#REF!</definedName>
    <definedName name="\U" localSheetId="88">#REF!</definedName>
    <definedName name="\U" localSheetId="89">#REF!</definedName>
    <definedName name="\U" localSheetId="90">#REF!</definedName>
    <definedName name="\U" localSheetId="95">#REF!</definedName>
    <definedName name="\U" localSheetId="96">#REF!</definedName>
    <definedName name="\U" localSheetId="24">#REF!</definedName>
    <definedName name="\U" localSheetId="99">#REF!</definedName>
    <definedName name="\U">#REF!</definedName>
    <definedName name="\V" localSheetId="15">#REF!</definedName>
    <definedName name="\V" localSheetId="16">#REF!</definedName>
    <definedName name="\V" localSheetId="17">#REF!</definedName>
    <definedName name="\V" localSheetId="19">#REF!</definedName>
    <definedName name="\V" localSheetId="23">#REF!</definedName>
    <definedName name="\V" localSheetId="27">#REF!</definedName>
    <definedName name="\V" localSheetId="28">#REF!</definedName>
    <definedName name="\V" localSheetId="29">#REF!</definedName>
    <definedName name="\V" localSheetId="33">#REF!</definedName>
    <definedName name="\V" localSheetId="41">#REF!</definedName>
    <definedName name="\V" localSheetId="44">#REF!</definedName>
    <definedName name="\V" localSheetId="57">#REF!</definedName>
    <definedName name="\V" localSheetId="58">#REF!</definedName>
    <definedName name="\V" localSheetId="18">#REF!</definedName>
    <definedName name="\V" localSheetId="61">#REF!</definedName>
    <definedName name="\V" localSheetId="64">#REF!</definedName>
    <definedName name="\V" localSheetId="21">#REF!</definedName>
    <definedName name="\V" localSheetId="80">'Tabla 53'!#REF!</definedName>
    <definedName name="\V" localSheetId="81">'Tabla 54'!#REF!</definedName>
    <definedName name="\V" localSheetId="82">'Tabla 55'!#REF!</definedName>
    <definedName name="\V" localSheetId="83">'Tabla 56'!#REF!</definedName>
    <definedName name="\V" localSheetId="84">'Tabla 57'!#REF!</definedName>
    <definedName name="\V" localSheetId="88">#REF!</definedName>
    <definedName name="\V" localSheetId="89">#REF!</definedName>
    <definedName name="\V" localSheetId="90">#REF!</definedName>
    <definedName name="\V" localSheetId="95">#REF!</definedName>
    <definedName name="\V" localSheetId="96">#REF!</definedName>
    <definedName name="\V" localSheetId="24">#REF!</definedName>
    <definedName name="\V">#REF!</definedName>
    <definedName name="\W" localSheetId="15">#REF!</definedName>
    <definedName name="\W" localSheetId="16">#REF!</definedName>
    <definedName name="\W" localSheetId="17">#REF!</definedName>
    <definedName name="\W" localSheetId="19">#REF!</definedName>
    <definedName name="\W" localSheetId="23">#REF!</definedName>
    <definedName name="\W" localSheetId="27">#REF!</definedName>
    <definedName name="\W" localSheetId="28">#REF!</definedName>
    <definedName name="\W" localSheetId="29">#REF!</definedName>
    <definedName name="\W" localSheetId="33">#REF!</definedName>
    <definedName name="\W" localSheetId="41">#REF!</definedName>
    <definedName name="\W" localSheetId="44">#REF!</definedName>
    <definedName name="\W" localSheetId="57">#REF!</definedName>
    <definedName name="\W" localSheetId="58">#REF!</definedName>
    <definedName name="\W" localSheetId="18">#REF!</definedName>
    <definedName name="\W" localSheetId="61">#REF!</definedName>
    <definedName name="\W" localSheetId="64">#REF!</definedName>
    <definedName name="\W" localSheetId="21">#REF!</definedName>
    <definedName name="\W" localSheetId="80">'Tabla 53'!#REF!</definedName>
    <definedName name="\W" localSheetId="81">'Tabla 54'!#REF!</definedName>
    <definedName name="\W" localSheetId="82">'Tabla 55'!#REF!</definedName>
    <definedName name="\W" localSheetId="83">'Tabla 56'!#REF!</definedName>
    <definedName name="\W" localSheetId="84">'Tabla 57'!#REF!</definedName>
    <definedName name="\W" localSheetId="88">#REF!</definedName>
    <definedName name="\W" localSheetId="89">#REF!</definedName>
    <definedName name="\W" localSheetId="90">#REF!</definedName>
    <definedName name="\W" localSheetId="95">#REF!</definedName>
    <definedName name="\W" localSheetId="96">#REF!</definedName>
    <definedName name="\W" localSheetId="24">#REF!</definedName>
    <definedName name="\W">#REF!</definedName>
    <definedName name="\X" localSheetId="15">#REF!</definedName>
    <definedName name="\X" localSheetId="17">#REF!</definedName>
    <definedName name="\X" localSheetId="23">#REF!</definedName>
    <definedName name="\X" localSheetId="27">#REF!</definedName>
    <definedName name="\X" localSheetId="28">#REF!</definedName>
    <definedName name="\X" localSheetId="29">#REF!</definedName>
    <definedName name="\X" localSheetId="33">#REF!</definedName>
    <definedName name="\X" localSheetId="41">#REF!</definedName>
    <definedName name="\X" localSheetId="44">#REF!</definedName>
    <definedName name="\X" localSheetId="18">#REF!</definedName>
    <definedName name="\X" localSheetId="21">#REF!</definedName>
    <definedName name="\X" localSheetId="80">'Tabla 53'!#REF!</definedName>
    <definedName name="\X" localSheetId="88">#REF!</definedName>
    <definedName name="\X" localSheetId="89">#REF!</definedName>
    <definedName name="\X" localSheetId="90">#REF!</definedName>
    <definedName name="\X" localSheetId="96">#REF!</definedName>
    <definedName name="\X">#REF!</definedName>
    <definedName name="\Y" localSheetId="15">#REF!</definedName>
    <definedName name="\Y" localSheetId="17">#REF!</definedName>
    <definedName name="\Y" localSheetId="23">#REF!</definedName>
    <definedName name="\Y" localSheetId="27">#REF!</definedName>
    <definedName name="\Y" localSheetId="28">#REF!</definedName>
    <definedName name="\Y" localSheetId="29">#REF!</definedName>
    <definedName name="\Y" localSheetId="33">#REF!</definedName>
    <definedName name="\Y" localSheetId="41">#REF!</definedName>
    <definedName name="\Y" localSheetId="44">#REF!</definedName>
    <definedName name="\Y" localSheetId="18">#REF!</definedName>
    <definedName name="\Y" localSheetId="21">#REF!</definedName>
    <definedName name="\Y" localSheetId="80">'Tabla 53'!#REF!</definedName>
    <definedName name="\Y" localSheetId="88">#REF!</definedName>
    <definedName name="\Y" localSheetId="89">#REF!</definedName>
    <definedName name="\Y" localSheetId="90">#REF!</definedName>
    <definedName name="\Y" localSheetId="96">#REF!</definedName>
    <definedName name="\Y">#REF!</definedName>
    <definedName name="\Z" localSheetId="15">#REF!</definedName>
    <definedName name="\Z" localSheetId="17">#REF!</definedName>
    <definedName name="\Z" localSheetId="23">#REF!</definedName>
    <definedName name="\Z" localSheetId="27">#REF!</definedName>
    <definedName name="\Z" localSheetId="28">#REF!</definedName>
    <definedName name="\Z" localSheetId="29">#REF!</definedName>
    <definedName name="\Z" localSheetId="33">#REF!</definedName>
    <definedName name="\Z" localSheetId="41">#REF!</definedName>
    <definedName name="\Z" localSheetId="44">#REF!</definedName>
    <definedName name="\Z" localSheetId="18">#REF!</definedName>
    <definedName name="\Z" localSheetId="21">#REF!</definedName>
    <definedName name="\Z" localSheetId="80">'Tabla 53'!#REF!</definedName>
    <definedName name="\Z" localSheetId="88">#REF!</definedName>
    <definedName name="\Z" localSheetId="89">#REF!</definedName>
    <definedName name="\Z" localSheetId="90">#REF!</definedName>
    <definedName name="\Z" localSheetId="96">#REF!</definedName>
    <definedName name="\Z">#REF!</definedName>
    <definedName name="_._IMPUESTOS_SOBRE_COMBUSTIBLES_Y_GAS_NATURAL" localSheetId="15">#REF!</definedName>
    <definedName name="_._IMPUESTOS_SOBRE_COMBUSTIBLES_Y_GAS_NATURAL" localSheetId="17">#REF!</definedName>
    <definedName name="_._IMPUESTOS_SOBRE_COMBUSTIBLES_Y_GAS_NATURAL" localSheetId="100">[4]C!$B$27:$N$27</definedName>
    <definedName name="_._IMPUESTOS_SOBRE_COMBUSTIBLES_Y_GAS_NATURAL" localSheetId="23">[4]C!$B$27:$N$27</definedName>
    <definedName name="_._IMPUESTOS_SOBRE_COMBUSTIBLES_Y_GAS_NATURAL" localSheetId="59">#REF!</definedName>
    <definedName name="_._IMPUESTOS_SOBRE_COMBUSTIBLES_Y_GAS_NATURAL" localSheetId="60">#REF!</definedName>
    <definedName name="_._IMPUESTOS_SOBRE_COMBUSTIBLES_Y_GAS_NATURAL" localSheetId="1">[4]C!$B$27:$N$27</definedName>
    <definedName name="_._IMPUESTOS_SOBRE_COMBUSTIBLES_Y_GAS_NATURAL" localSheetId="27">#REF!</definedName>
    <definedName name="_._IMPUESTOS_SOBRE_COMBUSTIBLES_Y_GAS_NATURAL" localSheetId="28">#REF!</definedName>
    <definedName name="_._IMPUESTOS_SOBRE_COMBUSTIBLES_Y_GAS_NATURAL" localSheetId="29">#REF!</definedName>
    <definedName name="_._IMPUESTOS_SOBRE_COMBUSTIBLES_Y_GAS_NATURAL" localSheetId="57">[4]C!$B$27:$N$27</definedName>
    <definedName name="_._IMPUESTOS_SOBRE_COMBUSTIBLES_Y_GAS_NATURAL" localSheetId="58">[4]C!$B$27:$N$27</definedName>
    <definedName name="_._IMPUESTOS_SOBRE_COMBUSTIBLES_Y_GAS_NATURAL" localSheetId="91">#REF!</definedName>
    <definedName name="_._IMPUESTOS_SOBRE_COMBUSTIBLES_Y_GAS_NATURAL">#REF!</definedName>
    <definedName name="_._IMPUESTOS_SOBRE_ENERGIA_ELECTRICA" localSheetId="15">#REF!</definedName>
    <definedName name="_._IMPUESTOS_SOBRE_ENERGIA_ELECTRICA" localSheetId="17">#REF!</definedName>
    <definedName name="_._IMPUESTOS_SOBRE_ENERGIA_ELECTRICA" localSheetId="100">[4]C!$B$28:$N$28</definedName>
    <definedName name="_._IMPUESTOS_SOBRE_ENERGIA_ELECTRICA" localSheetId="23">[4]C!$B$28:$N$28</definedName>
    <definedName name="_._IMPUESTOS_SOBRE_ENERGIA_ELECTRICA" localSheetId="59">#REF!</definedName>
    <definedName name="_._IMPUESTOS_SOBRE_ENERGIA_ELECTRICA" localSheetId="60">#REF!</definedName>
    <definedName name="_._IMPUESTOS_SOBRE_ENERGIA_ELECTRICA" localSheetId="1">[4]C!$B$28:$N$28</definedName>
    <definedName name="_._IMPUESTOS_SOBRE_ENERGIA_ELECTRICA" localSheetId="27">#REF!</definedName>
    <definedName name="_._IMPUESTOS_SOBRE_ENERGIA_ELECTRICA" localSheetId="28">#REF!</definedName>
    <definedName name="_._IMPUESTOS_SOBRE_ENERGIA_ELECTRICA" localSheetId="29">#REF!</definedName>
    <definedName name="_._IMPUESTOS_SOBRE_ENERGIA_ELECTRICA" localSheetId="57">[4]C!$B$28:$N$28</definedName>
    <definedName name="_._IMPUESTOS_SOBRE_ENERGIA_ELECTRICA" localSheetId="58">[4]C!$B$28:$N$28</definedName>
    <definedName name="_._IMPUESTOS_SOBRE_ENERGIA_ELECTRICA" localSheetId="91">#REF!</definedName>
    <definedName name="_._IMPUESTOS_SOBRE_ENERGIA_ELECTRICA">#REF!</definedName>
    <definedName name="____________________________ROS1">#N/A</definedName>
    <definedName name="____________________________ROS2">#N/A</definedName>
    <definedName name="____________________________ROS3">#N/A</definedName>
    <definedName name="____________________________ROS4">#N/A</definedName>
    <definedName name="___________________________ROS1">#N/A</definedName>
    <definedName name="___________________________ROS2">#N/A</definedName>
    <definedName name="___________________________ROS3">#N/A</definedName>
    <definedName name="___________________________ROS4">#N/A</definedName>
    <definedName name="__________________________ROS1">#N/A</definedName>
    <definedName name="__________________________ROS2">#N/A</definedName>
    <definedName name="__________________________ROS3">#N/A</definedName>
    <definedName name="__________________________ROS4">#N/A</definedName>
    <definedName name="_________________________ROS1">#N/A</definedName>
    <definedName name="_________________________ROS2">#N/A</definedName>
    <definedName name="_________________________ROS3">#N/A</definedName>
    <definedName name="_________________________ROS4">#N/A</definedName>
    <definedName name="________________________ROS1">#N/A</definedName>
    <definedName name="________________________ROS2">#N/A</definedName>
    <definedName name="________________________ROS3">#N/A</definedName>
    <definedName name="________________________ROS4">#N/A</definedName>
    <definedName name="_______________________ROS1">#N/A</definedName>
    <definedName name="_______________________ROS2">#N/A</definedName>
    <definedName name="_______________________ROS3">#N/A</definedName>
    <definedName name="_______________________ROS4">#N/A</definedName>
    <definedName name="______________________ROS1">#N/A</definedName>
    <definedName name="______________________ROS2">#N/A</definedName>
    <definedName name="______________________ROS3">#N/A</definedName>
    <definedName name="______________________ROS4">#N/A</definedName>
    <definedName name="_____________________ROS1">#N/A</definedName>
    <definedName name="_____________________ROS2">#N/A</definedName>
    <definedName name="_____________________ROS3">#N/A</definedName>
    <definedName name="_____________________ROS4">#N/A</definedName>
    <definedName name="____________________ROS1">#N/A</definedName>
    <definedName name="____________________ROS2">#N/A</definedName>
    <definedName name="____________________ROS3">#N/A</definedName>
    <definedName name="____________________ROS4">#N/A</definedName>
    <definedName name="___________________ROS1">#N/A</definedName>
    <definedName name="___________________ROS2">#N/A</definedName>
    <definedName name="___________________ROS3">#N/A</definedName>
    <definedName name="___________________ROS4">#N/A</definedName>
    <definedName name="__________________ROS1">#N/A</definedName>
    <definedName name="__________________ROS2">#N/A</definedName>
    <definedName name="__________________ROS3">#N/A</definedName>
    <definedName name="__________________ROS4">#N/A</definedName>
    <definedName name="_________________ROS1">#N/A</definedName>
    <definedName name="_________________ROS2">#N/A</definedName>
    <definedName name="_________________ROS3">#N/A</definedName>
    <definedName name="_________________ROS4">#N/A</definedName>
    <definedName name="________________ROS1">#N/A</definedName>
    <definedName name="________________ROS2">#N/A</definedName>
    <definedName name="________________ROS3">#N/A</definedName>
    <definedName name="________________ROS4">#N/A</definedName>
    <definedName name="_______________ROS1">#N/A</definedName>
    <definedName name="_______________ROS2">#N/A</definedName>
    <definedName name="_______________ROS3">#N/A</definedName>
    <definedName name="_______________ROS4">#N/A</definedName>
    <definedName name="______________ROS1">#N/A</definedName>
    <definedName name="______________ROS2">#N/A</definedName>
    <definedName name="______________ROS3">#N/A</definedName>
    <definedName name="______________ROS4">#N/A</definedName>
    <definedName name="_____________ROS1">#N/A</definedName>
    <definedName name="_____________ROS2">#N/A</definedName>
    <definedName name="_____________ROS3">#N/A</definedName>
    <definedName name="_____________ROS4">#N/A</definedName>
    <definedName name="____________asd1" localSheetId="15">#REF!</definedName>
    <definedName name="____________asd1" localSheetId="17">#REF!</definedName>
    <definedName name="____________asd1" localSheetId="100">[5]!____________asd1</definedName>
    <definedName name="____________asd1" localSheetId="10">[5]!____________asd1</definedName>
    <definedName name="____________asd1" localSheetId="11">[5]!____________asd1</definedName>
    <definedName name="____________asd1" localSheetId="23">[5]!____________asd1</definedName>
    <definedName name="____________asd1" localSheetId="59">#REF!</definedName>
    <definedName name="____________asd1" localSheetId="60">#REF!</definedName>
    <definedName name="____________asd1" localSheetId="1">[5]!____________asd1</definedName>
    <definedName name="____________asd1" localSheetId="27">#REF!</definedName>
    <definedName name="____________asd1" localSheetId="28">[5]!____________asd1</definedName>
    <definedName name="____________asd1" localSheetId="29">[5]!____________asd1</definedName>
    <definedName name="____________asd1" localSheetId="57">[5]!____________asd1</definedName>
    <definedName name="____________asd1" localSheetId="58">[5]!____________asd1</definedName>
    <definedName name="____________asd1" localSheetId="21">[5]!____________asd1</definedName>
    <definedName name="____________asd1" localSheetId="88">[5]!____________asd1</definedName>
    <definedName name="____________asd1" localSheetId="89">[5]!____________asd1</definedName>
    <definedName name="____________asd1" localSheetId="90">[5]!____________asd1</definedName>
    <definedName name="____________asd1" localSheetId="91">#REF!</definedName>
    <definedName name="____________asd1" localSheetId="24">[5]!____________asd1</definedName>
    <definedName name="____________asd1">#REF!</definedName>
    <definedName name="____________ROS1">#N/A</definedName>
    <definedName name="____________ROS2">#N/A</definedName>
    <definedName name="____________ROS3">#N/A</definedName>
    <definedName name="____________ROS4">#N/A</definedName>
    <definedName name="____________tnt1" localSheetId="15">#REF!</definedName>
    <definedName name="____________tnt1" localSheetId="17">#REF!</definedName>
    <definedName name="____________tnt1" localSheetId="100">[5]!____________tnt1</definedName>
    <definedName name="____________tnt1" localSheetId="10">[5]!____________tnt1</definedName>
    <definedName name="____________tnt1" localSheetId="11">[5]!____________tnt1</definedName>
    <definedName name="____________tnt1" localSheetId="23">[5]!____________tnt1</definedName>
    <definedName name="____________tnt1" localSheetId="59">#REF!</definedName>
    <definedName name="____________tnt1" localSheetId="60">#REF!</definedName>
    <definedName name="____________tnt1" localSheetId="1">[5]!____________tnt1</definedName>
    <definedName name="____________tnt1" localSheetId="27">#REF!</definedName>
    <definedName name="____________tnt1" localSheetId="28">[5]!____________tnt1</definedName>
    <definedName name="____________tnt1" localSheetId="29">[5]!____________tnt1</definedName>
    <definedName name="____________tnt1" localSheetId="57">[5]!____________tnt1</definedName>
    <definedName name="____________tnt1" localSheetId="58">[5]!____________tnt1</definedName>
    <definedName name="____________tnt1" localSheetId="21">[5]!____________tnt1</definedName>
    <definedName name="____________tnt1" localSheetId="88">[5]!____________tnt1</definedName>
    <definedName name="____________tnt1" localSheetId="89">[5]!____________tnt1</definedName>
    <definedName name="____________tnt1" localSheetId="90">[5]!____________tnt1</definedName>
    <definedName name="____________tnt1" localSheetId="91">#REF!</definedName>
    <definedName name="____________tnt1" localSheetId="24">[5]!____________tnt1</definedName>
    <definedName name="____________tnt1">#REF!</definedName>
    <definedName name="___________ROS1">#N/A</definedName>
    <definedName name="___________ROS2">#N/A</definedName>
    <definedName name="___________ROS3">#N/A</definedName>
    <definedName name="___________ROS4">#N/A</definedName>
    <definedName name="__________asd1" localSheetId="15">#REF!</definedName>
    <definedName name="__________asd1" localSheetId="17">#REF!</definedName>
    <definedName name="__________asd1" localSheetId="100">[5]!__________asd1</definedName>
    <definedName name="__________asd1" localSheetId="10">[5]!__________asd1</definedName>
    <definedName name="__________asd1" localSheetId="11">[5]!__________asd1</definedName>
    <definedName name="__________asd1" localSheetId="23">[5]!__________asd1</definedName>
    <definedName name="__________asd1" localSheetId="59">#REF!</definedName>
    <definedName name="__________asd1" localSheetId="60">#REF!</definedName>
    <definedName name="__________asd1" localSheetId="1">[5]!__________asd1</definedName>
    <definedName name="__________asd1" localSheetId="27">#REF!</definedName>
    <definedName name="__________asd1" localSheetId="28">[5]!__________asd1</definedName>
    <definedName name="__________asd1" localSheetId="29">[5]!__________asd1</definedName>
    <definedName name="__________asd1" localSheetId="57">[5]!__________asd1</definedName>
    <definedName name="__________asd1" localSheetId="58">[5]!__________asd1</definedName>
    <definedName name="__________asd1" localSheetId="21">[5]!__________asd1</definedName>
    <definedName name="__________asd1" localSheetId="88">[5]!__________asd1</definedName>
    <definedName name="__________asd1" localSheetId="89">[5]!__________asd1</definedName>
    <definedName name="__________asd1" localSheetId="90">[5]!__________asd1</definedName>
    <definedName name="__________asd1" localSheetId="91">#REF!</definedName>
    <definedName name="__________asd1" localSheetId="24">[5]!__________asd1</definedName>
    <definedName name="__________asd1">#REF!</definedName>
    <definedName name="__________ROS1">#N/A</definedName>
    <definedName name="__________ROS2">#N/A</definedName>
    <definedName name="__________ROS3">#N/A</definedName>
    <definedName name="__________ROS4">#N/A</definedName>
    <definedName name="__________tnt1" localSheetId="15">#REF!</definedName>
    <definedName name="__________tnt1" localSheetId="17">#REF!</definedName>
    <definedName name="__________tnt1" localSheetId="100">[5]!__________tnt1</definedName>
    <definedName name="__________tnt1" localSheetId="10">[5]!__________tnt1</definedName>
    <definedName name="__________tnt1" localSheetId="11">[5]!__________tnt1</definedName>
    <definedName name="__________tnt1" localSheetId="23">[5]!__________tnt1</definedName>
    <definedName name="__________tnt1" localSheetId="59">#REF!</definedName>
    <definedName name="__________tnt1" localSheetId="60">#REF!</definedName>
    <definedName name="__________tnt1" localSheetId="1">[5]!__________tnt1</definedName>
    <definedName name="__________tnt1" localSheetId="27">#REF!</definedName>
    <definedName name="__________tnt1" localSheetId="28">[5]!__________tnt1</definedName>
    <definedName name="__________tnt1" localSheetId="29">[5]!__________tnt1</definedName>
    <definedName name="__________tnt1" localSheetId="57">[5]!__________tnt1</definedName>
    <definedName name="__________tnt1" localSheetId="58">[5]!__________tnt1</definedName>
    <definedName name="__________tnt1" localSheetId="21">[5]!__________tnt1</definedName>
    <definedName name="__________tnt1" localSheetId="88">[5]!__________tnt1</definedName>
    <definedName name="__________tnt1" localSheetId="89">[5]!__________tnt1</definedName>
    <definedName name="__________tnt1" localSheetId="90">[5]!__________tnt1</definedName>
    <definedName name="__________tnt1" localSheetId="91">#REF!</definedName>
    <definedName name="__________tnt1" localSheetId="24">[5]!__________tnt1</definedName>
    <definedName name="__________tnt1">#REF!</definedName>
    <definedName name="_________asd1" localSheetId="15">#REF!</definedName>
    <definedName name="_________asd1" localSheetId="17">#REF!</definedName>
    <definedName name="_________asd1" localSheetId="100">[5]!_________asd1</definedName>
    <definedName name="_________asd1" localSheetId="10">[5]!_________asd1</definedName>
    <definedName name="_________asd1" localSheetId="11">[5]!_________asd1</definedName>
    <definedName name="_________asd1" localSheetId="23">[5]!_________asd1</definedName>
    <definedName name="_________asd1" localSheetId="59">#REF!</definedName>
    <definedName name="_________asd1" localSheetId="60">#REF!</definedName>
    <definedName name="_________asd1" localSheetId="1">[5]!_________asd1</definedName>
    <definedName name="_________asd1" localSheetId="27">#REF!</definedName>
    <definedName name="_________asd1" localSheetId="28">[5]!_________asd1</definedName>
    <definedName name="_________asd1" localSheetId="29">[5]!_________asd1</definedName>
    <definedName name="_________asd1" localSheetId="57">[5]!_________asd1</definedName>
    <definedName name="_________asd1" localSheetId="58">[5]!_________asd1</definedName>
    <definedName name="_________asd1" localSheetId="21">[5]!_________asd1</definedName>
    <definedName name="_________asd1" localSheetId="88">[5]!_________asd1</definedName>
    <definedName name="_________asd1" localSheetId="89">[5]!_________asd1</definedName>
    <definedName name="_________asd1" localSheetId="90">[5]!_________asd1</definedName>
    <definedName name="_________asd1" localSheetId="91">#REF!</definedName>
    <definedName name="_________asd1" localSheetId="24">[5]!_________asd1</definedName>
    <definedName name="_________asd1">#REF!</definedName>
    <definedName name="_________ROS1">#N/A</definedName>
    <definedName name="_________ROS2">#N/A</definedName>
    <definedName name="_________ROS3">#N/A</definedName>
    <definedName name="_________ROS4">#N/A</definedName>
    <definedName name="_________tAB4" localSheetId="15">#REF!</definedName>
    <definedName name="_________tAB4" localSheetId="17">#REF!</definedName>
    <definedName name="_________tAB4" localSheetId="100">'[6]shared data'!$A$1:$G$71</definedName>
    <definedName name="_________tAB4" localSheetId="23">'[6]shared data'!$A$1:$G$71</definedName>
    <definedName name="_________tAB4" localSheetId="59">#REF!</definedName>
    <definedName name="_________tAB4" localSheetId="60">#REF!</definedName>
    <definedName name="_________tAB4" localSheetId="1">'[6]shared data'!$A$1:$G$71</definedName>
    <definedName name="_________tAB4" localSheetId="27">#REF!</definedName>
    <definedName name="_________tAB4" localSheetId="28">#REF!</definedName>
    <definedName name="_________tAB4" localSheetId="29">#REF!</definedName>
    <definedName name="_________tAB4" localSheetId="57">'[6]shared data'!$A$1:$G$71</definedName>
    <definedName name="_________tAB4" localSheetId="58">'[6]shared data'!$A$1:$G$71</definedName>
    <definedName name="_________tAB4" localSheetId="91">#REF!</definedName>
    <definedName name="_________tAB4">#REF!</definedName>
    <definedName name="_________tnt1" localSheetId="15">#REF!</definedName>
    <definedName name="_________tnt1" localSheetId="17">#REF!</definedName>
    <definedName name="_________tnt1" localSheetId="100">[5]!_________tnt1</definedName>
    <definedName name="_________tnt1" localSheetId="10">[5]!_________tnt1</definedName>
    <definedName name="_________tnt1" localSheetId="11">[5]!_________tnt1</definedName>
    <definedName name="_________tnt1" localSheetId="23">[5]!_________tnt1</definedName>
    <definedName name="_________tnt1" localSheetId="59">#REF!</definedName>
    <definedName name="_________tnt1" localSheetId="60">#REF!</definedName>
    <definedName name="_________tnt1" localSheetId="1">[5]!_________tnt1</definedName>
    <definedName name="_________tnt1" localSheetId="27">#REF!</definedName>
    <definedName name="_________tnt1" localSheetId="28">[5]!_________tnt1</definedName>
    <definedName name="_________tnt1" localSheetId="29">[5]!_________tnt1</definedName>
    <definedName name="_________tnt1" localSheetId="57">[5]!_________tnt1</definedName>
    <definedName name="_________tnt1" localSheetId="58">[5]!_________tnt1</definedName>
    <definedName name="_________tnt1" localSheetId="21">[5]!_________tnt1</definedName>
    <definedName name="_________tnt1" localSheetId="88">[5]!_________tnt1</definedName>
    <definedName name="_________tnt1" localSheetId="89">[5]!_________tnt1</definedName>
    <definedName name="_________tnt1" localSheetId="90">[5]!_________tnt1</definedName>
    <definedName name="_________tnt1" localSheetId="91">#REF!</definedName>
    <definedName name="_________tnt1" localSheetId="24">[5]!_________tnt1</definedName>
    <definedName name="_________tnt1">#REF!</definedName>
    <definedName name="________asd1" localSheetId="15">#REF!</definedName>
    <definedName name="________asd1" localSheetId="17">#REF!</definedName>
    <definedName name="________asd1" localSheetId="100">[5]!________asd1</definedName>
    <definedName name="________asd1" localSheetId="10">[5]!________asd1</definedName>
    <definedName name="________asd1" localSheetId="11">[5]!________asd1</definedName>
    <definedName name="________asd1" localSheetId="23">[5]!________asd1</definedName>
    <definedName name="________asd1" localSheetId="59">#REF!</definedName>
    <definedName name="________asd1" localSheetId="60">#REF!</definedName>
    <definedName name="________asd1" localSheetId="1">[5]!________asd1</definedName>
    <definedName name="________asd1" localSheetId="27">#REF!</definedName>
    <definedName name="________asd1" localSheetId="28">[5]!________asd1</definedName>
    <definedName name="________asd1" localSheetId="29">[5]!________asd1</definedName>
    <definedName name="________asd1" localSheetId="57">[5]!________asd1</definedName>
    <definedName name="________asd1" localSheetId="58">[5]!________asd1</definedName>
    <definedName name="________asd1" localSheetId="21">[5]!________asd1</definedName>
    <definedName name="________asd1" localSheetId="88">[5]!________asd1</definedName>
    <definedName name="________asd1" localSheetId="89">[5]!________asd1</definedName>
    <definedName name="________asd1" localSheetId="90">[5]!________asd1</definedName>
    <definedName name="________asd1" localSheetId="91">#REF!</definedName>
    <definedName name="________asd1" localSheetId="24">[5]!________asd1</definedName>
    <definedName name="________asd1">#REF!</definedName>
    <definedName name="________ROS1">#N/A</definedName>
    <definedName name="________ROS2">#N/A</definedName>
    <definedName name="________ROS3">#N/A</definedName>
    <definedName name="________ROS4">#N/A</definedName>
    <definedName name="________tAB4" localSheetId="15">#REF!</definedName>
    <definedName name="________tAB4" localSheetId="17">#REF!</definedName>
    <definedName name="________tAB4" localSheetId="100">'[6]shared data'!$A$1:$G$71</definedName>
    <definedName name="________tAB4" localSheetId="23">'[6]shared data'!$A$1:$G$71</definedName>
    <definedName name="________tAB4" localSheetId="59">#REF!</definedName>
    <definedName name="________tAB4" localSheetId="60">#REF!</definedName>
    <definedName name="________tAB4" localSheetId="1">'[6]shared data'!$A$1:$G$71</definedName>
    <definedName name="________tAB4" localSheetId="27">#REF!</definedName>
    <definedName name="________tAB4" localSheetId="28">#REF!</definedName>
    <definedName name="________tAB4" localSheetId="29">#REF!</definedName>
    <definedName name="________tAB4" localSheetId="57">'[6]shared data'!$A$1:$G$71</definedName>
    <definedName name="________tAB4" localSheetId="58">'[6]shared data'!$A$1:$G$71</definedName>
    <definedName name="________tAB4" localSheetId="91">#REF!</definedName>
    <definedName name="________tAB4">#REF!</definedName>
    <definedName name="________tnt1" localSheetId="15">#REF!</definedName>
    <definedName name="________tnt1" localSheetId="17">#REF!</definedName>
    <definedName name="________tnt1" localSheetId="100">[5]!________tnt1</definedName>
    <definedName name="________tnt1" localSheetId="10">[5]!________tnt1</definedName>
    <definedName name="________tnt1" localSheetId="11">[5]!________tnt1</definedName>
    <definedName name="________tnt1" localSheetId="23">[5]!________tnt1</definedName>
    <definedName name="________tnt1" localSheetId="59">#REF!</definedName>
    <definedName name="________tnt1" localSheetId="60">#REF!</definedName>
    <definedName name="________tnt1" localSheetId="1">[5]!________tnt1</definedName>
    <definedName name="________tnt1" localSheetId="27">#REF!</definedName>
    <definedName name="________tnt1" localSheetId="28">[5]!________tnt1</definedName>
    <definedName name="________tnt1" localSheetId="29">[5]!________tnt1</definedName>
    <definedName name="________tnt1" localSheetId="57">[5]!________tnt1</definedName>
    <definedName name="________tnt1" localSheetId="58">[5]!________tnt1</definedName>
    <definedName name="________tnt1" localSheetId="21">[5]!________tnt1</definedName>
    <definedName name="________tnt1" localSheetId="88">[5]!________tnt1</definedName>
    <definedName name="________tnt1" localSheetId="89">[5]!________tnt1</definedName>
    <definedName name="________tnt1" localSheetId="90">[5]!________tnt1</definedName>
    <definedName name="________tnt1" localSheetId="91">#REF!</definedName>
    <definedName name="________tnt1" localSheetId="24">[5]!________tnt1</definedName>
    <definedName name="________tnt1">#REF!</definedName>
    <definedName name="_______asd1" localSheetId="15">#REF!</definedName>
    <definedName name="_______asd1" localSheetId="17">#REF!</definedName>
    <definedName name="_______asd1" localSheetId="100">[5]!_______asd1</definedName>
    <definedName name="_______asd1" localSheetId="10">[5]!_______asd1</definedName>
    <definedName name="_______asd1" localSheetId="11">[5]!_______asd1</definedName>
    <definedName name="_______asd1" localSheetId="23">[5]!_______asd1</definedName>
    <definedName name="_______asd1" localSheetId="59">#REF!</definedName>
    <definedName name="_______asd1" localSheetId="60">#REF!</definedName>
    <definedName name="_______asd1" localSheetId="1">[5]!_______asd1</definedName>
    <definedName name="_______asd1" localSheetId="27">#REF!</definedName>
    <definedName name="_______asd1" localSheetId="28">[5]!_______asd1</definedName>
    <definedName name="_______asd1" localSheetId="29">[5]!_______asd1</definedName>
    <definedName name="_______asd1" localSheetId="57">[5]!_______asd1</definedName>
    <definedName name="_______asd1" localSheetId="58">[5]!_______asd1</definedName>
    <definedName name="_______asd1" localSheetId="21">[5]!_______asd1</definedName>
    <definedName name="_______asd1" localSheetId="88">[5]!_______asd1</definedName>
    <definedName name="_______asd1" localSheetId="89">[5]!_______asd1</definedName>
    <definedName name="_______asd1" localSheetId="90">[5]!_______asd1</definedName>
    <definedName name="_______asd1" localSheetId="91">#REF!</definedName>
    <definedName name="_______asd1" localSheetId="24">[5]!_______asd1</definedName>
    <definedName name="_______asd1">#REF!</definedName>
    <definedName name="_______FAL4" localSheetId="15">#REF!</definedName>
    <definedName name="_______FAL4" localSheetId="16">#REF!</definedName>
    <definedName name="_______FAL4" localSheetId="17">#REF!</definedName>
    <definedName name="_______FAL4" localSheetId="19">#REF!</definedName>
    <definedName name="_______FAL4" localSheetId="20">#REF!</definedName>
    <definedName name="_______FAL4" localSheetId="100">#REF!</definedName>
    <definedName name="_______FAL4" localSheetId="23">#REF!</definedName>
    <definedName name="_______FAL4" localSheetId="27">#REF!</definedName>
    <definedName name="_______FAL4" localSheetId="28">#REF!</definedName>
    <definedName name="_______FAL4" localSheetId="29">#REF!</definedName>
    <definedName name="_______FAL4" localSheetId="33">#REF!</definedName>
    <definedName name="_______FAL4" localSheetId="57">#REF!</definedName>
    <definedName name="_______FAL4" localSheetId="58">#REF!</definedName>
    <definedName name="_______FAL4" localSheetId="18">#REF!</definedName>
    <definedName name="_______FAL4" localSheetId="61">#REF!</definedName>
    <definedName name="_______FAL4" localSheetId="62">#REF!</definedName>
    <definedName name="_______FAL4" localSheetId="64">#REF!</definedName>
    <definedName name="_______FAL4" localSheetId="21">#REF!</definedName>
    <definedName name="_______FAL4" localSheetId="80">'Tabla 53'!#REF!</definedName>
    <definedName name="_______FAL4" localSheetId="81">'Tabla 54'!#REF!</definedName>
    <definedName name="_______FAL4" localSheetId="82">'Tabla 55'!#REF!</definedName>
    <definedName name="_______FAL4" localSheetId="83">'Tabla 56'!#REF!</definedName>
    <definedName name="_______FAL4" localSheetId="84">'Tabla 57'!#REF!</definedName>
    <definedName name="_______FAL4" localSheetId="85">'Tabla 58'!#REF!</definedName>
    <definedName name="_______FAL4" localSheetId="88">#REF!</definedName>
    <definedName name="_______FAL4" localSheetId="89">#REF!</definedName>
    <definedName name="_______FAL4" localSheetId="90">#REF!</definedName>
    <definedName name="_______FAL4" localSheetId="95">#REF!</definedName>
    <definedName name="_______FAL4" localSheetId="96">#REF!</definedName>
    <definedName name="_______FAL4" localSheetId="24">#REF!</definedName>
    <definedName name="_______FAL4" localSheetId="99">#REF!</definedName>
    <definedName name="_______FAL4">#REF!</definedName>
    <definedName name="_______FAL6" localSheetId="15">#REF!</definedName>
    <definedName name="_______FAL6" localSheetId="16">#REF!</definedName>
    <definedName name="_______FAL6" localSheetId="17">#REF!</definedName>
    <definedName name="_______FAL6" localSheetId="19">#REF!</definedName>
    <definedName name="_______FAL6" localSheetId="23">#REF!</definedName>
    <definedName name="_______FAL6" localSheetId="27">#REF!</definedName>
    <definedName name="_______FAL6" localSheetId="28">#REF!</definedName>
    <definedName name="_______FAL6" localSheetId="29">#REF!</definedName>
    <definedName name="_______FAL6" localSheetId="33">#REF!</definedName>
    <definedName name="_______FAL6" localSheetId="57">#REF!</definedName>
    <definedName name="_______FAL6" localSheetId="58">#REF!</definedName>
    <definedName name="_______FAL6" localSheetId="18">#REF!</definedName>
    <definedName name="_______FAL6" localSheetId="61">#REF!</definedName>
    <definedName name="_______FAL6" localSheetId="64">#REF!</definedName>
    <definedName name="_______FAL6" localSheetId="21">#REF!</definedName>
    <definedName name="_______FAL6" localSheetId="80">'Tabla 53'!#REF!</definedName>
    <definedName name="_______FAL6" localSheetId="81">'Tabla 54'!#REF!</definedName>
    <definedName name="_______FAL6" localSheetId="82">'Tabla 55'!#REF!</definedName>
    <definedName name="_______FAL6" localSheetId="83">'Tabla 56'!#REF!</definedName>
    <definedName name="_______FAL6" localSheetId="84">'Tabla 57'!#REF!</definedName>
    <definedName name="_______FAL6" localSheetId="85">'Tabla 58'!#REF!</definedName>
    <definedName name="_______FAL6" localSheetId="88">#REF!</definedName>
    <definedName name="_______FAL6" localSheetId="89">#REF!</definedName>
    <definedName name="_______FAL6" localSheetId="90">#REF!</definedName>
    <definedName name="_______FAL6" localSheetId="95">#REF!</definedName>
    <definedName name="_______FAL6" localSheetId="96">#REF!</definedName>
    <definedName name="_______FAL6" localSheetId="24">#REF!</definedName>
    <definedName name="_______FAL6">#REF!</definedName>
    <definedName name="_______FAL7" localSheetId="15">#REF!</definedName>
    <definedName name="_______FAL7" localSheetId="16">#REF!</definedName>
    <definedName name="_______FAL7" localSheetId="17">#REF!</definedName>
    <definedName name="_______FAL7" localSheetId="19">#REF!</definedName>
    <definedName name="_______FAL7" localSheetId="23">#REF!</definedName>
    <definedName name="_______FAL7" localSheetId="27">#REF!</definedName>
    <definedName name="_______FAL7" localSheetId="28">#REF!</definedName>
    <definedName name="_______FAL7" localSheetId="29">#REF!</definedName>
    <definedName name="_______FAL7" localSheetId="33">#REF!</definedName>
    <definedName name="_______FAL7" localSheetId="57">#REF!</definedName>
    <definedName name="_______FAL7" localSheetId="58">#REF!</definedName>
    <definedName name="_______FAL7" localSheetId="18">#REF!</definedName>
    <definedName name="_______FAL7" localSheetId="61">#REF!</definedName>
    <definedName name="_______FAL7" localSheetId="64">#REF!</definedName>
    <definedName name="_______FAL7" localSheetId="21">#REF!</definedName>
    <definedName name="_______FAL7" localSheetId="80">'Tabla 53'!#REF!</definedName>
    <definedName name="_______FAL7" localSheetId="81">'Tabla 54'!#REF!</definedName>
    <definedName name="_______FAL7" localSheetId="82">'Tabla 55'!#REF!</definedName>
    <definedName name="_______FAL7" localSheetId="83">'Tabla 56'!#REF!</definedName>
    <definedName name="_______FAL7" localSheetId="84">'Tabla 57'!#REF!</definedName>
    <definedName name="_______FAL7" localSheetId="85">'Tabla 58'!#REF!</definedName>
    <definedName name="_______FAL7" localSheetId="88">#REF!</definedName>
    <definedName name="_______FAL7" localSheetId="89">#REF!</definedName>
    <definedName name="_______FAL7" localSheetId="90">#REF!</definedName>
    <definedName name="_______FAL7" localSheetId="95">#REF!</definedName>
    <definedName name="_______FAL7" localSheetId="96">#REF!</definedName>
    <definedName name="_______FAL7" localSheetId="24">#REF!</definedName>
    <definedName name="_______FAL7">#REF!</definedName>
    <definedName name="_______ROS1">#N/A</definedName>
    <definedName name="_______ROS2">#N/A</definedName>
    <definedName name="_______ROS3">#N/A</definedName>
    <definedName name="_______ROS4">#N/A</definedName>
    <definedName name="_______tAB4" localSheetId="15">#REF!</definedName>
    <definedName name="_______tAB4" localSheetId="17">#REF!</definedName>
    <definedName name="_______tAB4" localSheetId="100">'[6]shared data'!$A$1:$G$71</definedName>
    <definedName name="_______tAB4" localSheetId="23">'[6]shared data'!$A$1:$G$71</definedName>
    <definedName name="_______tAB4" localSheetId="59">#REF!</definedName>
    <definedName name="_______tAB4" localSheetId="60">#REF!</definedName>
    <definedName name="_______tAB4" localSheetId="1">'[6]shared data'!$A$1:$G$71</definedName>
    <definedName name="_______tAB4" localSheetId="27">#REF!</definedName>
    <definedName name="_______tAB4" localSheetId="28">#REF!</definedName>
    <definedName name="_______tAB4" localSheetId="29">#REF!</definedName>
    <definedName name="_______tAB4" localSheetId="57">'[6]shared data'!$A$1:$G$71</definedName>
    <definedName name="_______tAB4" localSheetId="58">'[6]shared data'!$A$1:$G$71</definedName>
    <definedName name="_______tAB4" localSheetId="91">#REF!</definedName>
    <definedName name="_______tAB4">#REF!</definedName>
    <definedName name="_______tnt1" localSheetId="15">#REF!</definedName>
    <definedName name="_______tnt1" localSheetId="17">#REF!</definedName>
    <definedName name="_______tnt1" localSheetId="100">[5]!_______tnt1</definedName>
    <definedName name="_______tnt1" localSheetId="10">[5]!_______tnt1</definedName>
    <definedName name="_______tnt1" localSheetId="11">[5]!_______tnt1</definedName>
    <definedName name="_______tnt1" localSheetId="23">[5]!_______tnt1</definedName>
    <definedName name="_______tnt1" localSheetId="59">#REF!</definedName>
    <definedName name="_______tnt1" localSheetId="60">#REF!</definedName>
    <definedName name="_______tnt1" localSheetId="1">[5]!_______tnt1</definedName>
    <definedName name="_______tnt1" localSheetId="27">#REF!</definedName>
    <definedName name="_______tnt1" localSheetId="28">[5]!_______tnt1</definedName>
    <definedName name="_______tnt1" localSheetId="29">[5]!_______tnt1</definedName>
    <definedName name="_______tnt1" localSheetId="57">[5]!_______tnt1</definedName>
    <definedName name="_______tnt1" localSheetId="58">[5]!_______tnt1</definedName>
    <definedName name="_______tnt1" localSheetId="21">[5]!_______tnt1</definedName>
    <definedName name="_______tnt1" localSheetId="88">[5]!_______tnt1</definedName>
    <definedName name="_______tnt1" localSheetId="89">[5]!_______tnt1</definedName>
    <definedName name="_______tnt1" localSheetId="90">[5]!_______tnt1</definedName>
    <definedName name="_______tnt1" localSheetId="91">#REF!</definedName>
    <definedName name="_______tnt1" localSheetId="24">[5]!_______tnt1</definedName>
    <definedName name="_______tnt1">#REF!</definedName>
    <definedName name="______asd1" localSheetId="15">#REF!</definedName>
    <definedName name="______asd1" localSheetId="17">#REF!</definedName>
    <definedName name="______asd1" localSheetId="100">[5]!______asd1</definedName>
    <definedName name="______asd1" localSheetId="10">[5]!______asd1</definedName>
    <definedName name="______asd1" localSheetId="11">[5]!______asd1</definedName>
    <definedName name="______asd1" localSheetId="23">[5]!______asd1</definedName>
    <definedName name="______asd1" localSheetId="59">#REF!</definedName>
    <definedName name="______asd1" localSheetId="60">#REF!</definedName>
    <definedName name="______asd1" localSheetId="1">[5]!______asd1</definedName>
    <definedName name="______asd1" localSheetId="27">#REF!</definedName>
    <definedName name="______asd1" localSheetId="28">[5]!______asd1</definedName>
    <definedName name="______asd1" localSheetId="29">[5]!______asd1</definedName>
    <definedName name="______asd1" localSheetId="57">[5]!______asd1</definedName>
    <definedName name="______asd1" localSheetId="58">[5]!______asd1</definedName>
    <definedName name="______asd1" localSheetId="21">[5]!______asd1</definedName>
    <definedName name="______asd1" localSheetId="88">[5]!______asd1</definedName>
    <definedName name="______asd1" localSheetId="89">[5]!______asd1</definedName>
    <definedName name="______asd1" localSheetId="90">[5]!______asd1</definedName>
    <definedName name="______asd1" localSheetId="91">#REF!</definedName>
    <definedName name="______asd1" localSheetId="24">[5]!______asd1</definedName>
    <definedName name="______asd1">#REF!</definedName>
    <definedName name="______AUS1" localSheetId="15">#REF!</definedName>
    <definedName name="______AUS1" localSheetId="16">#REF!</definedName>
    <definedName name="______AUS1" localSheetId="17">#REF!</definedName>
    <definedName name="______AUS1" localSheetId="19">#REF!</definedName>
    <definedName name="______AUS1" localSheetId="20">#REF!</definedName>
    <definedName name="______AUS1" localSheetId="100">#REF!</definedName>
    <definedName name="______AUS1" localSheetId="23">#REF!</definedName>
    <definedName name="______AUS1" localSheetId="27">#REF!</definedName>
    <definedName name="______AUS1" localSheetId="28">#REF!</definedName>
    <definedName name="______AUS1" localSheetId="29">#REF!</definedName>
    <definedName name="______AUS1" localSheetId="33">#REF!</definedName>
    <definedName name="______AUS1" localSheetId="57">#REF!</definedName>
    <definedName name="______AUS1" localSheetId="58">#REF!</definedName>
    <definedName name="______AUS1" localSheetId="18">#REF!</definedName>
    <definedName name="______AUS1" localSheetId="61">#REF!</definedName>
    <definedName name="______AUS1" localSheetId="62">#REF!</definedName>
    <definedName name="______AUS1" localSheetId="64">#REF!</definedName>
    <definedName name="______AUS1" localSheetId="21">#REF!</definedName>
    <definedName name="______AUS1" localSheetId="80">'Tabla 53'!#REF!</definedName>
    <definedName name="______AUS1" localSheetId="81">'Tabla 54'!#REF!</definedName>
    <definedName name="______AUS1" localSheetId="82">'Tabla 55'!#REF!</definedName>
    <definedName name="______AUS1" localSheetId="83">'Tabla 56'!#REF!</definedName>
    <definedName name="______AUS1" localSheetId="84">'Tabla 57'!#REF!</definedName>
    <definedName name="______AUS1" localSheetId="85">'Tabla 58'!#REF!</definedName>
    <definedName name="______AUS1" localSheetId="88">#REF!</definedName>
    <definedName name="______AUS1" localSheetId="89">#REF!</definedName>
    <definedName name="______AUS1" localSheetId="90">#REF!</definedName>
    <definedName name="______AUS1" localSheetId="95">#REF!</definedName>
    <definedName name="______AUS1" localSheetId="96">#REF!</definedName>
    <definedName name="______AUS1" localSheetId="24">#REF!</definedName>
    <definedName name="______AUS1" localSheetId="99">#REF!</definedName>
    <definedName name="______AUS1">#REF!</definedName>
    <definedName name="______DEG1" localSheetId="15">#REF!</definedName>
    <definedName name="______DEG1" localSheetId="16">#REF!</definedName>
    <definedName name="______DEG1" localSheetId="17">#REF!</definedName>
    <definedName name="______DEG1" localSheetId="19">#REF!</definedName>
    <definedName name="______DEG1" localSheetId="23">#REF!</definedName>
    <definedName name="______DEG1" localSheetId="27">#REF!</definedName>
    <definedName name="______DEG1" localSheetId="28">#REF!</definedName>
    <definedName name="______DEG1" localSheetId="29">#REF!</definedName>
    <definedName name="______DEG1" localSheetId="33">#REF!</definedName>
    <definedName name="______DEG1" localSheetId="57">#REF!</definedName>
    <definedName name="______DEG1" localSheetId="58">#REF!</definedName>
    <definedName name="______DEG1" localSheetId="18">#REF!</definedName>
    <definedName name="______DEG1" localSheetId="61">#REF!</definedName>
    <definedName name="______DEG1" localSheetId="64">#REF!</definedName>
    <definedName name="______DEG1" localSheetId="21">#REF!</definedName>
    <definedName name="______DEG1" localSheetId="80">'Tabla 53'!#REF!</definedName>
    <definedName name="______DEG1" localSheetId="81">'Tabla 54'!#REF!</definedName>
    <definedName name="______DEG1" localSheetId="82">'Tabla 55'!#REF!</definedName>
    <definedName name="______DEG1" localSheetId="83">'Tabla 56'!#REF!</definedName>
    <definedName name="______DEG1" localSheetId="84">'Tabla 57'!#REF!</definedName>
    <definedName name="______DEG1" localSheetId="85">'Tabla 58'!#REF!</definedName>
    <definedName name="______DEG1" localSheetId="88">#REF!</definedName>
    <definedName name="______DEG1" localSheetId="89">#REF!</definedName>
    <definedName name="______DEG1" localSheetId="90">#REF!</definedName>
    <definedName name="______DEG1" localSheetId="95">#REF!</definedName>
    <definedName name="______DEG1" localSheetId="96">#REF!</definedName>
    <definedName name="______DEG1" localSheetId="24">#REF!</definedName>
    <definedName name="______DEG1">#REF!</definedName>
    <definedName name="______DKR1" localSheetId="15">#REF!</definedName>
    <definedName name="______DKR1" localSheetId="16">#REF!</definedName>
    <definedName name="______DKR1" localSheetId="17">#REF!</definedName>
    <definedName name="______DKR1" localSheetId="19">#REF!</definedName>
    <definedName name="______DKR1" localSheetId="23">#REF!</definedName>
    <definedName name="______DKR1" localSheetId="27">#REF!</definedName>
    <definedName name="______DKR1" localSheetId="28">#REF!</definedName>
    <definedName name="______DKR1" localSheetId="29">#REF!</definedName>
    <definedName name="______DKR1" localSheetId="33">#REF!</definedName>
    <definedName name="______DKR1" localSheetId="57">#REF!</definedName>
    <definedName name="______DKR1" localSheetId="58">#REF!</definedName>
    <definedName name="______DKR1" localSheetId="18">#REF!</definedName>
    <definedName name="______DKR1" localSheetId="61">#REF!</definedName>
    <definedName name="______DKR1" localSheetId="64">#REF!</definedName>
    <definedName name="______DKR1" localSheetId="21">#REF!</definedName>
    <definedName name="______DKR1" localSheetId="80">'Tabla 53'!#REF!</definedName>
    <definedName name="______DKR1" localSheetId="81">'Tabla 54'!#REF!</definedName>
    <definedName name="______DKR1" localSheetId="82">'Tabla 55'!#REF!</definedName>
    <definedName name="______DKR1" localSheetId="83">'Tabla 56'!#REF!</definedName>
    <definedName name="______DKR1" localSheetId="84">'Tabla 57'!#REF!</definedName>
    <definedName name="______DKR1" localSheetId="85">'Tabla 58'!#REF!</definedName>
    <definedName name="______DKR1" localSheetId="88">#REF!</definedName>
    <definedName name="______DKR1" localSheetId="89">#REF!</definedName>
    <definedName name="______DKR1" localSheetId="90">#REF!</definedName>
    <definedName name="______DKR1" localSheetId="95">#REF!</definedName>
    <definedName name="______DKR1" localSheetId="96">#REF!</definedName>
    <definedName name="______DKR1" localSheetId="24">#REF!</definedName>
    <definedName name="______DKR1">#REF!</definedName>
    <definedName name="______ECU1" localSheetId="15">#REF!</definedName>
    <definedName name="______ECU1" localSheetId="17">#REF!</definedName>
    <definedName name="______ECU1" localSheetId="23">#REF!</definedName>
    <definedName name="______ECU1" localSheetId="27">#REF!</definedName>
    <definedName name="______ECU1" localSheetId="28">#REF!</definedName>
    <definedName name="______ECU1" localSheetId="29">#REF!</definedName>
    <definedName name="______ECU1" localSheetId="33">#REF!</definedName>
    <definedName name="______ECU1" localSheetId="18">#REF!</definedName>
    <definedName name="______ECU1" localSheetId="21">#REF!</definedName>
    <definedName name="______ECU1" localSheetId="80">'Tabla 53'!#REF!</definedName>
    <definedName name="______ECU1" localSheetId="88">#REF!</definedName>
    <definedName name="______ECU1" localSheetId="89">#REF!</definedName>
    <definedName name="______ECU1" localSheetId="90">#REF!</definedName>
    <definedName name="______ECU1" localSheetId="96">#REF!</definedName>
    <definedName name="______ECU1">#REF!</definedName>
    <definedName name="______ESC1" localSheetId="15">#REF!</definedName>
    <definedName name="______ESC1" localSheetId="17">#REF!</definedName>
    <definedName name="______ESC1" localSheetId="23">#REF!</definedName>
    <definedName name="______ESC1" localSheetId="27">#REF!</definedName>
    <definedName name="______ESC1" localSheetId="28">#REF!</definedName>
    <definedName name="______ESC1" localSheetId="29">#REF!</definedName>
    <definedName name="______ESC1" localSheetId="33">#REF!</definedName>
    <definedName name="______ESC1" localSheetId="18">#REF!</definedName>
    <definedName name="______ESC1" localSheetId="21">#REF!</definedName>
    <definedName name="______ESC1" localSheetId="80">'Tabla 53'!#REF!</definedName>
    <definedName name="______ESC1" localSheetId="88">#REF!</definedName>
    <definedName name="______ESC1" localSheetId="89">#REF!</definedName>
    <definedName name="______ESC1" localSheetId="90">#REF!</definedName>
    <definedName name="______ESC1" localSheetId="96">#REF!</definedName>
    <definedName name="______ESC1">#REF!</definedName>
    <definedName name="______FAL2" localSheetId="15">#REF!</definedName>
    <definedName name="______FAL2" localSheetId="17">#REF!</definedName>
    <definedName name="______FAL2" localSheetId="23">#REF!</definedName>
    <definedName name="______FAL2" localSheetId="27">#REF!</definedName>
    <definedName name="______FAL2" localSheetId="28">#REF!</definedName>
    <definedName name="______FAL2" localSheetId="29">#REF!</definedName>
    <definedName name="______FAL2" localSheetId="33">#REF!</definedName>
    <definedName name="______FAL2" localSheetId="18">#REF!</definedName>
    <definedName name="______FAL2" localSheetId="21">#REF!</definedName>
    <definedName name="______FAL2" localSheetId="80">'Tabla 53'!#REF!</definedName>
    <definedName name="______FAL2" localSheetId="88">#REF!</definedName>
    <definedName name="______FAL2" localSheetId="89">#REF!</definedName>
    <definedName name="______FAL2" localSheetId="90">#REF!</definedName>
    <definedName name="______FAL2" localSheetId="96">#REF!</definedName>
    <definedName name="______FAL2">#REF!</definedName>
    <definedName name="______FAL3" localSheetId="15">#REF!</definedName>
    <definedName name="______FAL3" localSheetId="17">#REF!</definedName>
    <definedName name="______FAL3" localSheetId="23">#REF!</definedName>
    <definedName name="______FAL3" localSheetId="27">#REF!</definedName>
    <definedName name="______FAL3" localSheetId="28">#REF!</definedName>
    <definedName name="______FAL3" localSheetId="29">#REF!</definedName>
    <definedName name="______FAL3" localSheetId="33">#REF!</definedName>
    <definedName name="______FAL3" localSheetId="18">#REF!</definedName>
    <definedName name="______FAL3" localSheetId="21">#REF!</definedName>
    <definedName name="______FAL3" localSheetId="80">'Tabla 53'!#REF!</definedName>
    <definedName name="______FAL3" localSheetId="88">#REF!</definedName>
    <definedName name="______FAL3" localSheetId="89">#REF!</definedName>
    <definedName name="______FAL3" localSheetId="90">#REF!</definedName>
    <definedName name="______FAL3" localSheetId="96">#REF!</definedName>
    <definedName name="______FAL3">#REF!</definedName>
    <definedName name="______FAL4" localSheetId="15">#REF!</definedName>
    <definedName name="______FAL4" localSheetId="17">#REF!</definedName>
    <definedName name="______FAL4" localSheetId="23">#REF!</definedName>
    <definedName name="______FAL4" localSheetId="27">#REF!</definedName>
    <definedName name="______FAL4" localSheetId="28">#REF!</definedName>
    <definedName name="______FAL4" localSheetId="29">#REF!</definedName>
    <definedName name="______FAL4" localSheetId="33">#REF!</definedName>
    <definedName name="______FAL4" localSheetId="18">#REF!</definedName>
    <definedName name="______FAL4" localSheetId="21">#REF!</definedName>
    <definedName name="______FAL4" localSheetId="80">'Tabla 53'!#REF!</definedName>
    <definedName name="______FAL4" localSheetId="88">#REF!</definedName>
    <definedName name="______FAL4" localSheetId="89">#REF!</definedName>
    <definedName name="______FAL4" localSheetId="90">#REF!</definedName>
    <definedName name="______FAL4" localSheetId="96">#REF!</definedName>
    <definedName name="______FAL4">#REF!</definedName>
    <definedName name="______FAL5" localSheetId="15">#REF!</definedName>
    <definedName name="______FAL5" localSheetId="17">#REF!</definedName>
    <definedName name="______FAL5" localSheetId="23">#REF!</definedName>
    <definedName name="______FAL5" localSheetId="27">#REF!</definedName>
    <definedName name="______FAL5" localSheetId="28">#REF!</definedName>
    <definedName name="______FAL5" localSheetId="29">#REF!</definedName>
    <definedName name="______FAL5" localSheetId="33">#REF!</definedName>
    <definedName name="______FAL5" localSheetId="18">#REF!</definedName>
    <definedName name="______FAL5" localSheetId="21">#REF!</definedName>
    <definedName name="______FAL5" localSheetId="80">'Tabla 53'!#REF!</definedName>
    <definedName name="______FAL5" localSheetId="88">#REF!</definedName>
    <definedName name="______FAL5" localSheetId="89">#REF!</definedName>
    <definedName name="______FAL5" localSheetId="90">#REF!</definedName>
    <definedName name="______FAL5" localSheetId="96">#REF!</definedName>
    <definedName name="______FAL5">#REF!</definedName>
    <definedName name="______FAL6" localSheetId="15">#REF!</definedName>
    <definedName name="______FAL6" localSheetId="17">#REF!</definedName>
    <definedName name="______FAL6" localSheetId="23">#REF!</definedName>
    <definedName name="______FAL6" localSheetId="27">#REF!</definedName>
    <definedName name="______FAL6" localSheetId="28">#REF!</definedName>
    <definedName name="______FAL6" localSheetId="29">#REF!</definedName>
    <definedName name="______FAL6" localSheetId="33">#REF!</definedName>
    <definedName name="______FAL6" localSheetId="18">#REF!</definedName>
    <definedName name="______FAL6" localSheetId="21">#REF!</definedName>
    <definedName name="______FAL6" localSheetId="80">'Tabla 53'!#REF!</definedName>
    <definedName name="______FAL6" localSheetId="88">#REF!</definedName>
    <definedName name="______FAL6" localSheetId="89">#REF!</definedName>
    <definedName name="______FAL6" localSheetId="90">#REF!</definedName>
    <definedName name="______FAL6" localSheetId="96">#REF!</definedName>
    <definedName name="______FAL6">#REF!</definedName>
    <definedName name="______FAL7" localSheetId="15">#REF!</definedName>
    <definedName name="______FAL7" localSheetId="17">#REF!</definedName>
    <definedName name="______FAL7" localSheetId="23">#REF!</definedName>
    <definedName name="______FAL7" localSheetId="27">#REF!</definedName>
    <definedName name="______FAL7" localSheetId="28">#REF!</definedName>
    <definedName name="______FAL7" localSheetId="29">#REF!</definedName>
    <definedName name="______FAL7" localSheetId="33">#REF!</definedName>
    <definedName name="______FAL7" localSheetId="18">#REF!</definedName>
    <definedName name="______FAL7" localSheetId="21">#REF!</definedName>
    <definedName name="______FAL7" localSheetId="80">'Tabla 53'!#REF!</definedName>
    <definedName name="______FAL7" localSheetId="88">#REF!</definedName>
    <definedName name="______FAL7" localSheetId="89">#REF!</definedName>
    <definedName name="______FAL7" localSheetId="90">#REF!</definedName>
    <definedName name="______FAL7" localSheetId="96">#REF!</definedName>
    <definedName name="______FAL7">#REF!</definedName>
    <definedName name="______FMK1" localSheetId="15">#REF!</definedName>
    <definedName name="______FMK1" localSheetId="17">#REF!</definedName>
    <definedName name="______FMK1" localSheetId="23">#REF!</definedName>
    <definedName name="______FMK1" localSheetId="27">#REF!</definedName>
    <definedName name="______FMK1" localSheetId="28">#REF!</definedName>
    <definedName name="______FMK1" localSheetId="29">#REF!</definedName>
    <definedName name="______FMK1" localSheetId="33">#REF!</definedName>
    <definedName name="______FMK1" localSheetId="18">#REF!</definedName>
    <definedName name="______FMK1" localSheetId="21">#REF!</definedName>
    <definedName name="______FMK1" localSheetId="80">'Tabla 53'!#REF!</definedName>
    <definedName name="______FMK1" localSheetId="88">#REF!</definedName>
    <definedName name="______FMK1" localSheetId="89">#REF!</definedName>
    <definedName name="______FMK1" localSheetId="90">#REF!</definedName>
    <definedName name="______FMK1" localSheetId="96">#REF!</definedName>
    <definedName name="______FMK1">#REF!</definedName>
    <definedName name="______IKR1" localSheetId="15">#REF!</definedName>
    <definedName name="______IKR1" localSheetId="17">#REF!</definedName>
    <definedName name="______IKR1" localSheetId="23">#REF!</definedName>
    <definedName name="______IKR1" localSheetId="27">#REF!</definedName>
    <definedName name="______IKR1" localSheetId="28">#REF!</definedName>
    <definedName name="______IKR1" localSheetId="29">#REF!</definedName>
    <definedName name="______IKR1" localSheetId="33">#REF!</definedName>
    <definedName name="______IKR1" localSheetId="18">#REF!</definedName>
    <definedName name="______IKR1" localSheetId="21">#REF!</definedName>
    <definedName name="______IKR1" localSheetId="80">'Tabla 53'!#REF!</definedName>
    <definedName name="______IKR1" localSheetId="88">#REF!</definedName>
    <definedName name="______IKR1" localSheetId="89">#REF!</definedName>
    <definedName name="______IKR1" localSheetId="90">#REF!</definedName>
    <definedName name="______IKR1" localSheetId="96">#REF!</definedName>
    <definedName name="______IKR1">#REF!</definedName>
    <definedName name="______IRP1" localSheetId="15">#REF!</definedName>
    <definedName name="______IRP1" localSheetId="17">#REF!</definedName>
    <definedName name="______IRP1" localSheetId="23">#REF!</definedName>
    <definedName name="______IRP1" localSheetId="27">#REF!</definedName>
    <definedName name="______IRP1" localSheetId="28">#REF!</definedName>
    <definedName name="______IRP1" localSheetId="29">#REF!</definedName>
    <definedName name="______IRP1" localSheetId="33">#REF!</definedName>
    <definedName name="______IRP1" localSheetId="18">#REF!</definedName>
    <definedName name="______IRP1" localSheetId="21">#REF!</definedName>
    <definedName name="______IRP1" localSheetId="80">'Tabla 53'!#REF!</definedName>
    <definedName name="______IRP1" localSheetId="88">#REF!</definedName>
    <definedName name="______IRP1" localSheetId="89">#REF!</definedName>
    <definedName name="______IRP1" localSheetId="90">#REF!</definedName>
    <definedName name="______IRP1" localSheetId="96">#REF!</definedName>
    <definedName name="______IRP1">#REF!</definedName>
    <definedName name="______LIT1" localSheetId="15">#REF!</definedName>
    <definedName name="______LIT1" localSheetId="17">#REF!</definedName>
    <definedName name="______LIT1" localSheetId="23">#REF!</definedName>
    <definedName name="______LIT1" localSheetId="27">#REF!</definedName>
    <definedName name="______LIT1" localSheetId="28">#REF!</definedName>
    <definedName name="______LIT1" localSheetId="29">#REF!</definedName>
    <definedName name="______LIT1" localSheetId="33">#REF!</definedName>
    <definedName name="______LIT1" localSheetId="18">#REF!</definedName>
    <definedName name="______LIT1" localSheetId="21">#REF!</definedName>
    <definedName name="______LIT1" localSheetId="80">'Tabla 53'!#REF!</definedName>
    <definedName name="______LIT1" localSheetId="88">#REF!</definedName>
    <definedName name="______LIT1" localSheetId="89">#REF!</definedName>
    <definedName name="______LIT1" localSheetId="90">#REF!</definedName>
    <definedName name="______LIT1" localSheetId="96">#REF!</definedName>
    <definedName name="______LIT1">#REF!</definedName>
    <definedName name="______LL2" localSheetId="15"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6"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7"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9"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2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0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9"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1"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23"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59"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6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27"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2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29"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3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31"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32"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33"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34"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3"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57"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5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61"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62"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63"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64"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21"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8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81"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82"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83"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84"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85"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8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22"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89"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9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91"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92"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95"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96"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9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24"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99"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25"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26"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93"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94" hidden="1">{FALSE,FALSE,-1.25,-15.5,484.5,276.75,FALSE,FALSE,TRUE,TRUE,0,12,#N/A,46,#N/A,2.93460490463215,15.35,1,FALSE,FALSE,3,TRUE,1,FALSE,100,"Swvu.PLA1.","ACwvu.PLA1.",#N/A,FALSE,FALSE,0,0,0,0,2,"","",TRUE,TRUE,FALSE,FALSE,1,60,#N/A,#N/A,FALSE,FALSE,FALSE,FALSE,FALSE,FALSE,FALSE,9,65532,65532,FALSE,FALSE,TRUE,TRUE,TRUE}</definedName>
    <definedName name="______LL2" hidden="1">{FALSE,FALSE,-1.25,-15.5,484.5,276.75,FALSE,FALSE,TRUE,TRUE,0,12,#N/A,46,#N/A,2.93460490463215,15.35,1,FALSE,FALSE,3,TRUE,1,FALSE,100,"Swvu.PLA1.","ACwvu.PLA1.",#N/A,FALSE,FALSE,0,0,0,0,2,"","",TRUE,TRUE,FALSE,FALSE,1,60,#N/A,#N/A,FALSE,FALSE,FALSE,FALSE,FALSE,FALSE,FALSE,9,65532,65532,FALSE,FALSE,TRUE,TRUE,TRUE}</definedName>
    <definedName name="______MEX1" localSheetId="15">#REF!</definedName>
    <definedName name="______MEX1" localSheetId="16">#REF!</definedName>
    <definedName name="______MEX1" localSheetId="17">#REF!</definedName>
    <definedName name="______MEX1" localSheetId="19">#REF!</definedName>
    <definedName name="______MEX1" localSheetId="20">#REF!</definedName>
    <definedName name="______MEX1" localSheetId="100">#REF!</definedName>
    <definedName name="______MEX1" localSheetId="23">#REF!</definedName>
    <definedName name="______MEX1" localSheetId="27">#REF!</definedName>
    <definedName name="______MEX1" localSheetId="28">#REF!</definedName>
    <definedName name="______MEX1" localSheetId="29">#REF!</definedName>
    <definedName name="______MEX1" localSheetId="33">#REF!</definedName>
    <definedName name="______MEX1" localSheetId="57">#REF!</definedName>
    <definedName name="______MEX1" localSheetId="58">#REF!</definedName>
    <definedName name="______MEX1" localSheetId="18">#REF!</definedName>
    <definedName name="______MEX1" localSheetId="61">#REF!</definedName>
    <definedName name="______MEX1" localSheetId="62">#REF!</definedName>
    <definedName name="______MEX1" localSheetId="64">#REF!</definedName>
    <definedName name="______MEX1" localSheetId="21">#REF!</definedName>
    <definedName name="______MEX1" localSheetId="80">'Tabla 53'!#REF!</definedName>
    <definedName name="______MEX1" localSheetId="81">'Tabla 54'!#REF!</definedName>
    <definedName name="______MEX1" localSheetId="82">'Tabla 55'!#REF!</definedName>
    <definedName name="______MEX1" localSheetId="83">'Tabla 56'!#REF!</definedName>
    <definedName name="______MEX1" localSheetId="84">'Tabla 57'!#REF!</definedName>
    <definedName name="______MEX1" localSheetId="85">'Tabla 58'!#REF!</definedName>
    <definedName name="______MEX1" localSheetId="88">#REF!</definedName>
    <definedName name="______MEX1" localSheetId="89">#REF!</definedName>
    <definedName name="______MEX1" localSheetId="90">#REF!</definedName>
    <definedName name="______MEX1" localSheetId="95">#REF!</definedName>
    <definedName name="______MEX1" localSheetId="96">#REF!</definedName>
    <definedName name="______MEX1" localSheetId="24">#REF!</definedName>
    <definedName name="______MEX1" localSheetId="99">#REF!</definedName>
    <definedName name="______MEX1">#REF!</definedName>
    <definedName name="______PTA1" localSheetId="15">#REF!</definedName>
    <definedName name="______PTA1" localSheetId="16">#REF!</definedName>
    <definedName name="______PTA1" localSheetId="17">#REF!</definedName>
    <definedName name="______PTA1" localSheetId="19">#REF!</definedName>
    <definedName name="______PTA1" localSheetId="23">#REF!</definedName>
    <definedName name="______PTA1" localSheetId="27">#REF!</definedName>
    <definedName name="______PTA1" localSheetId="28">#REF!</definedName>
    <definedName name="______PTA1" localSheetId="29">#REF!</definedName>
    <definedName name="______PTA1" localSheetId="33">#REF!</definedName>
    <definedName name="______PTA1" localSheetId="57">#REF!</definedName>
    <definedName name="______PTA1" localSheetId="58">#REF!</definedName>
    <definedName name="______PTA1" localSheetId="18">#REF!</definedName>
    <definedName name="______PTA1" localSheetId="61">#REF!</definedName>
    <definedName name="______PTA1" localSheetId="64">#REF!</definedName>
    <definedName name="______PTA1" localSheetId="21">#REF!</definedName>
    <definedName name="______PTA1" localSheetId="80">'Tabla 53'!#REF!</definedName>
    <definedName name="______PTA1" localSheetId="81">'Tabla 54'!#REF!</definedName>
    <definedName name="______PTA1" localSheetId="82">'Tabla 55'!#REF!</definedName>
    <definedName name="______PTA1" localSheetId="83">'Tabla 56'!#REF!</definedName>
    <definedName name="______PTA1" localSheetId="84">'Tabla 57'!#REF!</definedName>
    <definedName name="______PTA1" localSheetId="85">'Tabla 58'!#REF!</definedName>
    <definedName name="______PTA1" localSheetId="88">#REF!</definedName>
    <definedName name="______PTA1" localSheetId="89">#REF!</definedName>
    <definedName name="______PTA1" localSheetId="90">#REF!</definedName>
    <definedName name="______PTA1" localSheetId="95">#REF!</definedName>
    <definedName name="______PTA1" localSheetId="96">#REF!</definedName>
    <definedName name="______PTA1" localSheetId="24">#REF!</definedName>
    <definedName name="______PTA1">#REF!</definedName>
    <definedName name="______ROS1">#N/A</definedName>
    <definedName name="______ROS2">#N/A</definedName>
    <definedName name="______ROS3">#N/A</definedName>
    <definedName name="______ROS4">#N/A</definedName>
    <definedName name="______SAR1" localSheetId="15">#REF!</definedName>
    <definedName name="______SAR1" localSheetId="16">#REF!</definedName>
    <definedName name="______SAR1" localSheetId="17">#REF!</definedName>
    <definedName name="______SAR1" localSheetId="19">#REF!</definedName>
    <definedName name="______SAR1" localSheetId="20">#REF!</definedName>
    <definedName name="______SAR1" localSheetId="100">#REF!</definedName>
    <definedName name="______SAR1" localSheetId="23">#REF!</definedName>
    <definedName name="______SAR1" localSheetId="27">#REF!</definedName>
    <definedName name="______SAR1" localSheetId="28">#REF!</definedName>
    <definedName name="______SAR1" localSheetId="29">#REF!</definedName>
    <definedName name="______SAR1" localSheetId="33">#REF!</definedName>
    <definedName name="______SAR1" localSheetId="57">#REF!</definedName>
    <definedName name="______SAR1" localSheetId="58">#REF!</definedName>
    <definedName name="______SAR1" localSheetId="18">#REF!</definedName>
    <definedName name="______SAR1" localSheetId="61">#REF!</definedName>
    <definedName name="______SAR1" localSheetId="62">#REF!</definedName>
    <definedName name="______SAR1" localSheetId="64">#REF!</definedName>
    <definedName name="______SAR1" localSheetId="21">#REF!</definedName>
    <definedName name="______SAR1" localSheetId="80">'Tabla 53'!#REF!</definedName>
    <definedName name="______SAR1" localSheetId="81">'Tabla 54'!#REF!</definedName>
    <definedName name="______SAR1" localSheetId="82">'Tabla 55'!#REF!</definedName>
    <definedName name="______SAR1" localSheetId="83">'Tabla 56'!#REF!</definedName>
    <definedName name="______SAR1" localSheetId="84">'Tabla 57'!#REF!</definedName>
    <definedName name="______SAR1" localSheetId="85">'Tabla 58'!#REF!</definedName>
    <definedName name="______SAR1" localSheetId="88">#REF!</definedName>
    <definedName name="______SAR1" localSheetId="89">#REF!</definedName>
    <definedName name="______SAR1" localSheetId="90">#REF!</definedName>
    <definedName name="______SAR1" localSheetId="95">#REF!</definedName>
    <definedName name="______SAR1" localSheetId="96">#REF!</definedName>
    <definedName name="______SAR1" localSheetId="24">#REF!</definedName>
    <definedName name="______SAR1" localSheetId="99">#REF!</definedName>
    <definedName name="______SAR1">#REF!</definedName>
    <definedName name="______SRT11" localSheetId="15" hidden="1">{"Minpmon",#N/A,FALSE,"Monthinput"}</definedName>
    <definedName name="______SRT11" localSheetId="16" hidden="1">{"Minpmon",#N/A,FALSE,"Monthinput"}</definedName>
    <definedName name="______SRT11" localSheetId="17" hidden="1">{"Minpmon",#N/A,FALSE,"Monthinput"}</definedName>
    <definedName name="______SRT11" localSheetId="19" hidden="1">{"Minpmon",#N/A,FALSE,"Monthinput"}</definedName>
    <definedName name="______SRT11" localSheetId="20" hidden="1">{"Minpmon",#N/A,FALSE,"Monthinput"}</definedName>
    <definedName name="______SRT11" localSheetId="100" hidden="1">{"Minpmon",#N/A,FALSE,"Monthinput"}</definedName>
    <definedName name="______SRT11" localSheetId="8" hidden="1">{"Minpmon",#N/A,FALSE,"Monthinput"}</definedName>
    <definedName name="______SRT11" localSheetId="9" hidden="1">{"Minpmon",#N/A,FALSE,"Monthinput"}</definedName>
    <definedName name="______SRT11" localSheetId="10" hidden="1">{"Minpmon",#N/A,FALSE,"Monthinput"}</definedName>
    <definedName name="______SRT11" localSheetId="11" hidden="1">{"Minpmon",#N/A,FALSE,"Monthinput"}</definedName>
    <definedName name="______SRT11" localSheetId="23" hidden="1">{"Minpmon",#N/A,FALSE,"Monthinput"}</definedName>
    <definedName name="______SRT11" localSheetId="59" hidden="1">{"Minpmon",#N/A,FALSE,"Monthinput"}</definedName>
    <definedName name="______SRT11" localSheetId="60" hidden="1">{"Minpmon",#N/A,FALSE,"Monthinput"}</definedName>
    <definedName name="______SRT11" localSheetId="1" hidden="1">{"Minpmon",#N/A,FALSE,"Monthinput"}</definedName>
    <definedName name="______SRT11" localSheetId="27" hidden="1">{"Minpmon",#N/A,FALSE,"Monthinput"}</definedName>
    <definedName name="______SRT11" localSheetId="28" hidden="1">{"Minpmon",#N/A,FALSE,"Monthinput"}</definedName>
    <definedName name="______SRT11" localSheetId="29" hidden="1">{"Minpmon",#N/A,FALSE,"Monthinput"}</definedName>
    <definedName name="______SRT11" localSheetId="30" hidden="1">{"Minpmon",#N/A,FALSE,"Monthinput"}</definedName>
    <definedName name="______SRT11" localSheetId="31" hidden="1">{"Minpmon",#N/A,FALSE,"Monthinput"}</definedName>
    <definedName name="______SRT11" localSheetId="32" hidden="1">{"Minpmon",#N/A,FALSE,"Monthinput"}</definedName>
    <definedName name="______SRT11" localSheetId="33" hidden="1">{"Minpmon",#N/A,FALSE,"Monthinput"}</definedName>
    <definedName name="______SRT11" localSheetId="34" hidden="1">{"Minpmon",#N/A,FALSE,"Monthinput"}</definedName>
    <definedName name="______SRT11" localSheetId="3" hidden="1">{"Minpmon",#N/A,FALSE,"Monthinput"}</definedName>
    <definedName name="______SRT11" localSheetId="57" hidden="1">{"Minpmon",#N/A,FALSE,"Monthinput"}</definedName>
    <definedName name="______SRT11" localSheetId="58" hidden="1">{"Minpmon",#N/A,FALSE,"Monthinput"}</definedName>
    <definedName name="______SRT11" localSheetId="18" hidden="1">{"Minpmon",#N/A,FALSE,"Monthinput"}</definedName>
    <definedName name="______SRT11" localSheetId="61" hidden="1">{"Minpmon",#N/A,FALSE,"Monthinput"}</definedName>
    <definedName name="______SRT11" localSheetId="62" hidden="1">{"Minpmon",#N/A,FALSE,"Monthinput"}</definedName>
    <definedName name="______SRT11" localSheetId="63" hidden="1">{"Minpmon",#N/A,FALSE,"Monthinput"}</definedName>
    <definedName name="______SRT11" localSheetId="64" hidden="1">{"Minpmon",#N/A,FALSE,"Monthinput"}</definedName>
    <definedName name="______SRT11" localSheetId="21" hidden="1">{"Minpmon",#N/A,FALSE,"Monthinput"}</definedName>
    <definedName name="______SRT11" localSheetId="80" hidden="1">{"Minpmon",#N/A,FALSE,"Monthinput"}</definedName>
    <definedName name="______SRT11" localSheetId="81" hidden="1">{"Minpmon",#N/A,FALSE,"Monthinput"}</definedName>
    <definedName name="______SRT11" localSheetId="82" hidden="1">{"Minpmon",#N/A,FALSE,"Monthinput"}</definedName>
    <definedName name="______SRT11" localSheetId="83" hidden="1">{"Minpmon",#N/A,FALSE,"Monthinput"}</definedName>
    <definedName name="______SRT11" localSheetId="84" hidden="1">{"Minpmon",#N/A,FALSE,"Monthinput"}</definedName>
    <definedName name="______SRT11" localSheetId="85" hidden="1">{"Minpmon",#N/A,FALSE,"Monthinput"}</definedName>
    <definedName name="______SRT11" localSheetId="88" hidden="1">{"Minpmon",#N/A,FALSE,"Monthinput"}</definedName>
    <definedName name="______SRT11" localSheetId="22" hidden="1">{"Minpmon",#N/A,FALSE,"Monthinput"}</definedName>
    <definedName name="______SRT11" localSheetId="89" hidden="1">{"Minpmon",#N/A,FALSE,"Monthinput"}</definedName>
    <definedName name="______SRT11" localSheetId="90" hidden="1">{"Minpmon",#N/A,FALSE,"Monthinput"}</definedName>
    <definedName name="______SRT11" localSheetId="91" hidden="1">{"Minpmon",#N/A,FALSE,"Monthinput"}</definedName>
    <definedName name="______SRT11" localSheetId="92" hidden="1">{"Minpmon",#N/A,FALSE,"Monthinput"}</definedName>
    <definedName name="______SRT11" localSheetId="95" hidden="1">{"Minpmon",#N/A,FALSE,"Monthinput"}</definedName>
    <definedName name="______SRT11" localSheetId="96" hidden="1">{"Minpmon",#N/A,FALSE,"Monthinput"}</definedName>
    <definedName name="______SRT11" localSheetId="98" hidden="1">{"Minpmon",#N/A,FALSE,"Monthinput"}</definedName>
    <definedName name="______SRT11" localSheetId="24" hidden="1">{"Minpmon",#N/A,FALSE,"Monthinput"}</definedName>
    <definedName name="______SRT11" localSheetId="99" hidden="1">{"Minpmon",#N/A,FALSE,"Monthinput"}</definedName>
    <definedName name="______SRT11" localSheetId="25" hidden="1">{"Minpmon",#N/A,FALSE,"Monthinput"}</definedName>
    <definedName name="______SRT11" localSheetId="26" hidden="1">{"Minpmon",#N/A,FALSE,"Monthinput"}</definedName>
    <definedName name="______SRT11" localSheetId="93" hidden="1">{"Minpmon",#N/A,FALSE,"Monthinput"}</definedName>
    <definedName name="______SRT11" localSheetId="94" hidden="1">{"Minpmon",#N/A,FALSE,"Monthinput"}</definedName>
    <definedName name="______SRT11" hidden="1">{"Minpmon",#N/A,FALSE,"Monthinput"}</definedName>
    <definedName name="______tAB4" localSheetId="15">#REF!</definedName>
    <definedName name="______tAB4" localSheetId="17">#REF!</definedName>
    <definedName name="______tAB4" localSheetId="100">'[6]shared data'!$A$1:$G$71</definedName>
    <definedName name="______tAB4" localSheetId="23">'[6]shared data'!$A$1:$G$71</definedName>
    <definedName name="______tAB4" localSheetId="59">#REF!</definedName>
    <definedName name="______tAB4" localSheetId="60">#REF!</definedName>
    <definedName name="______tAB4" localSheetId="1">'[6]shared data'!$A$1:$G$71</definedName>
    <definedName name="______tAB4" localSheetId="27">#REF!</definedName>
    <definedName name="______tAB4" localSheetId="28">#REF!</definedName>
    <definedName name="______tAB4" localSheetId="29">#REF!</definedName>
    <definedName name="______tAB4" localSheetId="57">'[6]shared data'!$A$1:$G$71</definedName>
    <definedName name="______tAB4" localSheetId="58">'[6]shared data'!$A$1:$G$71</definedName>
    <definedName name="______tAB4" localSheetId="91">#REF!</definedName>
    <definedName name="______tAB4">#REF!</definedName>
    <definedName name="______tnt1" localSheetId="15">#REF!</definedName>
    <definedName name="______tnt1" localSheetId="17">#REF!</definedName>
    <definedName name="______tnt1" localSheetId="100">[5]!______tnt1</definedName>
    <definedName name="______tnt1" localSheetId="10">[5]!______tnt1</definedName>
    <definedName name="______tnt1" localSheetId="11">[5]!______tnt1</definedName>
    <definedName name="______tnt1" localSheetId="23">[5]!______tnt1</definedName>
    <definedName name="______tnt1" localSheetId="59">#REF!</definedName>
    <definedName name="______tnt1" localSheetId="60">#REF!</definedName>
    <definedName name="______tnt1" localSheetId="1">[5]!______tnt1</definedName>
    <definedName name="______tnt1" localSheetId="27">#REF!</definedName>
    <definedName name="______tnt1" localSheetId="28">[5]!______tnt1</definedName>
    <definedName name="______tnt1" localSheetId="29">[5]!______tnt1</definedName>
    <definedName name="______tnt1" localSheetId="57">[5]!______tnt1</definedName>
    <definedName name="______tnt1" localSheetId="58">[5]!______tnt1</definedName>
    <definedName name="______tnt1" localSheetId="21">[5]!______tnt1</definedName>
    <definedName name="______tnt1" localSheetId="88">[5]!______tnt1</definedName>
    <definedName name="______tnt1" localSheetId="89">[5]!______tnt1</definedName>
    <definedName name="______tnt1" localSheetId="90">[5]!______tnt1</definedName>
    <definedName name="______tnt1" localSheetId="91">#REF!</definedName>
    <definedName name="______tnt1" localSheetId="24">[5]!______tnt1</definedName>
    <definedName name="______tnt1">#REF!</definedName>
    <definedName name="_____asd1">#N/A</definedName>
    <definedName name="_____AUS1" localSheetId="15">#REF!</definedName>
    <definedName name="_____AUS1" localSheetId="16">#REF!</definedName>
    <definedName name="_____AUS1" localSheetId="17">#REF!</definedName>
    <definedName name="_____AUS1" localSheetId="19">#REF!</definedName>
    <definedName name="_____AUS1" localSheetId="20">#REF!</definedName>
    <definedName name="_____AUS1" localSheetId="100">#REF!</definedName>
    <definedName name="_____AUS1" localSheetId="23">#REF!</definedName>
    <definedName name="_____AUS1" localSheetId="27">#REF!</definedName>
    <definedName name="_____AUS1" localSheetId="28">#REF!</definedName>
    <definedName name="_____AUS1" localSheetId="29">#REF!</definedName>
    <definedName name="_____AUS1" localSheetId="33">#REF!</definedName>
    <definedName name="_____AUS1" localSheetId="57">#REF!</definedName>
    <definedName name="_____AUS1" localSheetId="58">#REF!</definedName>
    <definedName name="_____AUS1" localSheetId="18">#REF!</definedName>
    <definedName name="_____AUS1" localSheetId="61">#REF!</definedName>
    <definedName name="_____AUS1" localSheetId="62">#REF!</definedName>
    <definedName name="_____AUS1" localSheetId="64">#REF!</definedName>
    <definedName name="_____AUS1" localSheetId="21">#REF!</definedName>
    <definedName name="_____AUS1" localSheetId="80">'Tabla 53'!#REF!</definedName>
    <definedName name="_____AUS1" localSheetId="81">'Tabla 54'!#REF!</definedName>
    <definedName name="_____AUS1" localSheetId="82">'Tabla 55'!#REF!</definedName>
    <definedName name="_____AUS1" localSheetId="83">'Tabla 56'!#REF!</definedName>
    <definedName name="_____AUS1" localSheetId="84">'Tabla 57'!#REF!</definedName>
    <definedName name="_____AUS1" localSheetId="85">'Tabla 58'!#REF!</definedName>
    <definedName name="_____AUS1" localSheetId="88">#REF!</definedName>
    <definedName name="_____AUS1" localSheetId="89">#REF!</definedName>
    <definedName name="_____AUS1" localSheetId="90">#REF!</definedName>
    <definedName name="_____AUS1" localSheetId="95">#REF!</definedName>
    <definedName name="_____AUS1" localSheetId="96">#REF!</definedName>
    <definedName name="_____AUS1" localSheetId="24">#REF!</definedName>
    <definedName name="_____AUS1" localSheetId="99">#REF!</definedName>
    <definedName name="_____AUS1">#REF!</definedName>
    <definedName name="_____DEG1" localSheetId="15">#REF!</definedName>
    <definedName name="_____DEG1" localSheetId="16">#REF!</definedName>
    <definedName name="_____DEG1" localSheetId="17">#REF!</definedName>
    <definedName name="_____DEG1" localSheetId="19">#REF!</definedName>
    <definedName name="_____DEG1" localSheetId="23">#REF!</definedName>
    <definedName name="_____DEG1" localSheetId="27">#REF!</definedName>
    <definedName name="_____DEG1" localSheetId="28">#REF!</definedName>
    <definedName name="_____DEG1" localSheetId="29">#REF!</definedName>
    <definedName name="_____DEG1" localSheetId="33">#REF!</definedName>
    <definedName name="_____DEG1" localSheetId="57">#REF!</definedName>
    <definedName name="_____DEG1" localSheetId="58">#REF!</definedName>
    <definedName name="_____DEG1" localSheetId="18">#REF!</definedName>
    <definedName name="_____DEG1" localSheetId="61">#REF!</definedName>
    <definedName name="_____DEG1" localSheetId="64">#REF!</definedName>
    <definedName name="_____DEG1" localSheetId="21">#REF!</definedName>
    <definedName name="_____DEG1" localSheetId="80">'Tabla 53'!#REF!</definedName>
    <definedName name="_____DEG1" localSheetId="81">'Tabla 54'!#REF!</definedName>
    <definedName name="_____DEG1" localSheetId="82">'Tabla 55'!#REF!</definedName>
    <definedName name="_____DEG1" localSheetId="83">'Tabla 56'!#REF!</definedName>
    <definedName name="_____DEG1" localSheetId="84">'Tabla 57'!#REF!</definedName>
    <definedName name="_____DEG1" localSheetId="85">'Tabla 58'!#REF!</definedName>
    <definedName name="_____DEG1" localSheetId="88">#REF!</definedName>
    <definedName name="_____DEG1" localSheetId="89">#REF!</definedName>
    <definedName name="_____DEG1" localSheetId="90">#REF!</definedName>
    <definedName name="_____DEG1" localSheetId="95">#REF!</definedName>
    <definedName name="_____DEG1" localSheetId="96">#REF!</definedName>
    <definedName name="_____DEG1" localSheetId="24">#REF!</definedName>
    <definedName name="_____DEG1">#REF!</definedName>
    <definedName name="_____DKR1" localSheetId="15">#REF!</definedName>
    <definedName name="_____DKR1" localSheetId="16">#REF!</definedName>
    <definedName name="_____DKR1" localSheetId="17">#REF!</definedName>
    <definedName name="_____DKR1" localSheetId="19">#REF!</definedName>
    <definedName name="_____DKR1" localSheetId="23">#REF!</definedName>
    <definedName name="_____DKR1" localSheetId="27">#REF!</definedName>
    <definedName name="_____DKR1" localSheetId="28">#REF!</definedName>
    <definedName name="_____DKR1" localSheetId="29">#REF!</definedName>
    <definedName name="_____DKR1" localSheetId="33">#REF!</definedName>
    <definedName name="_____DKR1" localSheetId="57">#REF!</definedName>
    <definedName name="_____DKR1" localSheetId="58">#REF!</definedName>
    <definedName name="_____DKR1" localSheetId="18">#REF!</definedName>
    <definedName name="_____DKR1" localSheetId="61">#REF!</definedName>
    <definedName name="_____DKR1" localSheetId="64">#REF!</definedName>
    <definedName name="_____DKR1" localSheetId="21">#REF!</definedName>
    <definedName name="_____DKR1" localSheetId="80">'Tabla 53'!#REF!</definedName>
    <definedName name="_____DKR1" localSheetId="81">'Tabla 54'!#REF!</definedName>
    <definedName name="_____DKR1" localSheetId="82">'Tabla 55'!#REF!</definedName>
    <definedName name="_____DKR1" localSheetId="83">'Tabla 56'!#REF!</definedName>
    <definedName name="_____DKR1" localSheetId="84">'Tabla 57'!#REF!</definedName>
    <definedName name="_____DKR1" localSheetId="85">'Tabla 58'!#REF!</definedName>
    <definedName name="_____DKR1" localSheetId="88">#REF!</definedName>
    <definedName name="_____DKR1" localSheetId="89">#REF!</definedName>
    <definedName name="_____DKR1" localSheetId="90">#REF!</definedName>
    <definedName name="_____DKR1" localSheetId="95">#REF!</definedName>
    <definedName name="_____DKR1" localSheetId="96">#REF!</definedName>
    <definedName name="_____DKR1" localSheetId="24">#REF!</definedName>
    <definedName name="_____DKR1">#REF!</definedName>
    <definedName name="_____ECU1" localSheetId="15">#REF!</definedName>
    <definedName name="_____ECU1" localSheetId="17">#REF!</definedName>
    <definedName name="_____ECU1" localSheetId="23">#REF!</definedName>
    <definedName name="_____ECU1" localSheetId="27">#REF!</definedName>
    <definedName name="_____ECU1" localSheetId="28">#REF!</definedName>
    <definedName name="_____ECU1" localSheetId="29">#REF!</definedName>
    <definedName name="_____ECU1" localSheetId="33">#REF!</definedName>
    <definedName name="_____ECU1" localSheetId="18">#REF!</definedName>
    <definedName name="_____ECU1" localSheetId="21">#REF!</definedName>
    <definedName name="_____ECU1" localSheetId="80">'Tabla 53'!#REF!</definedName>
    <definedName name="_____ECU1" localSheetId="88">#REF!</definedName>
    <definedName name="_____ECU1" localSheetId="89">#REF!</definedName>
    <definedName name="_____ECU1" localSheetId="90">#REF!</definedName>
    <definedName name="_____ECU1" localSheetId="96">#REF!</definedName>
    <definedName name="_____ECU1">#REF!</definedName>
    <definedName name="_____ESC1" localSheetId="15">#REF!</definedName>
    <definedName name="_____ESC1" localSheetId="17">#REF!</definedName>
    <definedName name="_____ESC1" localSheetId="23">#REF!</definedName>
    <definedName name="_____ESC1" localSheetId="27">#REF!</definedName>
    <definedName name="_____ESC1" localSheetId="28">#REF!</definedName>
    <definedName name="_____ESC1" localSheetId="29">#REF!</definedName>
    <definedName name="_____ESC1" localSheetId="33">#REF!</definedName>
    <definedName name="_____ESC1" localSheetId="18">#REF!</definedName>
    <definedName name="_____ESC1" localSheetId="21">#REF!</definedName>
    <definedName name="_____ESC1" localSheetId="80">'Tabla 53'!#REF!</definedName>
    <definedName name="_____ESC1" localSheetId="88">#REF!</definedName>
    <definedName name="_____ESC1" localSheetId="89">#REF!</definedName>
    <definedName name="_____ESC1" localSheetId="90">#REF!</definedName>
    <definedName name="_____ESC1" localSheetId="96">#REF!</definedName>
    <definedName name="_____ESC1">#REF!</definedName>
    <definedName name="_____FAL2" localSheetId="15">#REF!</definedName>
    <definedName name="_____FAL2" localSheetId="17">#REF!</definedName>
    <definedName name="_____FAL2" localSheetId="23">#REF!</definedName>
    <definedName name="_____FAL2" localSheetId="27">#REF!</definedName>
    <definedName name="_____FAL2" localSheetId="28">#REF!</definedName>
    <definedName name="_____FAL2" localSheetId="29">#REF!</definedName>
    <definedName name="_____FAL2" localSheetId="33">#REF!</definedName>
    <definedName name="_____FAL2" localSheetId="18">#REF!</definedName>
    <definedName name="_____FAL2" localSheetId="21">#REF!</definedName>
    <definedName name="_____FAL2" localSheetId="80">'Tabla 53'!#REF!</definedName>
    <definedName name="_____FAL2" localSheetId="88">#REF!</definedName>
    <definedName name="_____FAL2" localSheetId="89">#REF!</definedName>
    <definedName name="_____FAL2" localSheetId="90">#REF!</definedName>
    <definedName name="_____FAL2" localSheetId="96">#REF!</definedName>
    <definedName name="_____FAL2">#REF!</definedName>
    <definedName name="_____FAL3" localSheetId="15">#REF!</definedName>
    <definedName name="_____FAL3" localSheetId="17">#REF!</definedName>
    <definedName name="_____FAL3" localSheetId="23">#REF!</definedName>
    <definedName name="_____FAL3" localSheetId="27">#REF!</definedName>
    <definedName name="_____FAL3" localSheetId="28">#REF!</definedName>
    <definedName name="_____FAL3" localSheetId="29">#REF!</definedName>
    <definedName name="_____FAL3" localSheetId="33">#REF!</definedName>
    <definedName name="_____FAL3" localSheetId="18">#REF!</definedName>
    <definedName name="_____FAL3" localSheetId="21">#REF!</definedName>
    <definedName name="_____FAL3" localSheetId="80">'Tabla 53'!#REF!</definedName>
    <definedName name="_____FAL3" localSheetId="88">#REF!</definedName>
    <definedName name="_____FAL3" localSheetId="89">#REF!</definedName>
    <definedName name="_____FAL3" localSheetId="90">#REF!</definedName>
    <definedName name="_____FAL3" localSheetId="96">#REF!</definedName>
    <definedName name="_____FAL3">#REF!</definedName>
    <definedName name="_____FAL4" localSheetId="15">#REF!</definedName>
    <definedName name="_____FAL4" localSheetId="17">#REF!</definedName>
    <definedName name="_____FAL4" localSheetId="23">#REF!</definedName>
    <definedName name="_____FAL4" localSheetId="27">#REF!</definedName>
    <definedName name="_____FAL4" localSheetId="28">#REF!</definedName>
    <definedName name="_____FAL4" localSheetId="29">#REF!</definedName>
    <definedName name="_____FAL4" localSheetId="33">#REF!</definedName>
    <definedName name="_____FAL4" localSheetId="18">#REF!</definedName>
    <definedName name="_____FAL4" localSheetId="21">#REF!</definedName>
    <definedName name="_____FAL4" localSheetId="80">'Tabla 53'!#REF!</definedName>
    <definedName name="_____FAL4" localSheetId="88">#REF!</definedName>
    <definedName name="_____FAL4" localSheetId="89">#REF!</definedName>
    <definedName name="_____FAL4" localSheetId="90">#REF!</definedName>
    <definedName name="_____FAL4" localSheetId="96">#REF!</definedName>
    <definedName name="_____FAL4">#REF!</definedName>
    <definedName name="_____FAL5" localSheetId="15">#REF!</definedName>
    <definedName name="_____FAL5" localSheetId="17">#REF!</definedName>
    <definedName name="_____FAL5" localSheetId="23">#REF!</definedName>
    <definedName name="_____FAL5" localSheetId="27">#REF!</definedName>
    <definedName name="_____FAL5" localSheetId="28">#REF!</definedName>
    <definedName name="_____FAL5" localSheetId="29">#REF!</definedName>
    <definedName name="_____FAL5" localSheetId="33">#REF!</definedName>
    <definedName name="_____FAL5" localSheetId="18">#REF!</definedName>
    <definedName name="_____FAL5" localSheetId="21">#REF!</definedName>
    <definedName name="_____FAL5" localSheetId="80">'Tabla 53'!#REF!</definedName>
    <definedName name="_____FAL5" localSheetId="88">#REF!</definedName>
    <definedName name="_____FAL5" localSheetId="89">#REF!</definedName>
    <definedName name="_____FAL5" localSheetId="90">#REF!</definedName>
    <definedName name="_____FAL5" localSheetId="96">#REF!</definedName>
    <definedName name="_____FAL5">#REF!</definedName>
    <definedName name="_____FAL6" localSheetId="15">#REF!</definedName>
    <definedName name="_____FAL6" localSheetId="17">#REF!</definedName>
    <definedName name="_____FAL6" localSheetId="23">#REF!</definedName>
    <definedName name="_____FAL6" localSheetId="27">#REF!</definedName>
    <definedName name="_____FAL6" localSheetId="28">#REF!</definedName>
    <definedName name="_____FAL6" localSheetId="29">#REF!</definedName>
    <definedName name="_____FAL6" localSheetId="33">#REF!</definedName>
    <definedName name="_____FAL6" localSheetId="18">#REF!</definedName>
    <definedName name="_____FAL6" localSheetId="21">#REF!</definedName>
    <definedName name="_____FAL6" localSheetId="80">'Tabla 53'!#REF!</definedName>
    <definedName name="_____FAL6" localSheetId="88">#REF!</definedName>
    <definedName name="_____FAL6" localSheetId="89">#REF!</definedName>
    <definedName name="_____FAL6" localSheetId="90">#REF!</definedName>
    <definedName name="_____FAL6" localSheetId="96">#REF!</definedName>
    <definedName name="_____FAL6">#REF!</definedName>
    <definedName name="_____FAL7" localSheetId="15">#REF!</definedName>
    <definedName name="_____FAL7" localSheetId="17">#REF!</definedName>
    <definedName name="_____FAL7" localSheetId="23">#REF!</definedName>
    <definedName name="_____FAL7" localSheetId="27">#REF!</definedName>
    <definedName name="_____FAL7" localSheetId="28">#REF!</definedName>
    <definedName name="_____FAL7" localSheetId="29">#REF!</definedName>
    <definedName name="_____FAL7" localSheetId="33">#REF!</definedName>
    <definedName name="_____FAL7" localSheetId="18">#REF!</definedName>
    <definedName name="_____FAL7" localSheetId="21">#REF!</definedName>
    <definedName name="_____FAL7" localSheetId="80">'Tabla 53'!#REF!</definedName>
    <definedName name="_____FAL7" localSheetId="88">#REF!</definedName>
    <definedName name="_____FAL7" localSheetId="89">#REF!</definedName>
    <definedName name="_____FAL7" localSheetId="90">#REF!</definedName>
    <definedName name="_____FAL7" localSheetId="96">#REF!</definedName>
    <definedName name="_____FAL7">#REF!</definedName>
    <definedName name="_____FMK1" localSheetId="15">#REF!</definedName>
    <definedName name="_____FMK1" localSheetId="17">#REF!</definedName>
    <definedName name="_____FMK1" localSheetId="23">#REF!</definedName>
    <definedName name="_____FMK1" localSheetId="27">#REF!</definedName>
    <definedName name="_____FMK1" localSheetId="28">#REF!</definedName>
    <definedName name="_____FMK1" localSheetId="29">#REF!</definedName>
    <definedName name="_____FMK1" localSheetId="33">#REF!</definedName>
    <definedName name="_____FMK1" localSheetId="18">#REF!</definedName>
    <definedName name="_____FMK1" localSheetId="21">#REF!</definedName>
    <definedName name="_____FMK1" localSheetId="80">'Tabla 53'!#REF!</definedName>
    <definedName name="_____FMK1" localSheetId="88">#REF!</definedName>
    <definedName name="_____FMK1" localSheetId="89">#REF!</definedName>
    <definedName name="_____FMK1" localSheetId="90">#REF!</definedName>
    <definedName name="_____FMK1" localSheetId="96">#REF!</definedName>
    <definedName name="_____FMK1">#REF!</definedName>
    <definedName name="_____IKR1" localSheetId="15">#REF!</definedName>
    <definedName name="_____IKR1" localSheetId="17">#REF!</definedName>
    <definedName name="_____IKR1" localSheetId="23">#REF!</definedName>
    <definedName name="_____IKR1" localSheetId="27">#REF!</definedName>
    <definedName name="_____IKR1" localSheetId="28">#REF!</definedName>
    <definedName name="_____IKR1" localSheetId="29">#REF!</definedName>
    <definedName name="_____IKR1" localSheetId="33">#REF!</definedName>
    <definedName name="_____IKR1" localSheetId="18">#REF!</definedName>
    <definedName name="_____IKR1" localSheetId="21">#REF!</definedName>
    <definedName name="_____IKR1" localSheetId="80">'Tabla 53'!#REF!</definedName>
    <definedName name="_____IKR1" localSheetId="88">#REF!</definedName>
    <definedName name="_____IKR1" localSheetId="89">#REF!</definedName>
    <definedName name="_____IKR1" localSheetId="90">#REF!</definedName>
    <definedName name="_____IKR1" localSheetId="96">#REF!</definedName>
    <definedName name="_____IKR1">#REF!</definedName>
    <definedName name="_____IRP1" localSheetId="15">#REF!</definedName>
    <definedName name="_____IRP1" localSheetId="17">#REF!</definedName>
    <definedName name="_____IRP1" localSheetId="23">#REF!</definedName>
    <definedName name="_____IRP1" localSheetId="27">#REF!</definedName>
    <definedName name="_____IRP1" localSheetId="28">#REF!</definedName>
    <definedName name="_____IRP1" localSheetId="29">#REF!</definedName>
    <definedName name="_____IRP1" localSheetId="33">#REF!</definedName>
    <definedName name="_____IRP1" localSheetId="18">#REF!</definedName>
    <definedName name="_____IRP1" localSheetId="21">#REF!</definedName>
    <definedName name="_____IRP1" localSheetId="80">'Tabla 53'!#REF!</definedName>
    <definedName name="_____IRP1" localSheetId="88">#REF!</definedName>
    <definedName name="_____IRP1" localSheetId="89">#REF!</definedName>
    <definedName name="_____IRP1" localSheetId="90">#REF!</definedName>
    <definedName name="_____IRP1" localSheetId="96">#REF!</definedName>
    <definedName name="_____IRP1">#REF!</definedName>
    <definedName name="_____LIT1" localSheetId="15">#REF!</definedName>
    <definedName name="_____LIT1" localSheetId="17">#REF!</definedName>
    <definedName name="_____LIT1" localSheetId="23">#REF!</definedName>
    <definedName name="_____LIT1" localSheetId="27">#REF!</definedName>
    <definedName name="_____LIT1" localSheetId="28">#REF!</definedName>
    <definedName name="_____LIT1" localSheetId="29">#REF!</definedName>
    <definedName name="_____LIT1" localSheetId="33">#REF!</definedName>
    <definedName name="_____LIT1" localSheetId="18">#REF!</definedName>
    <definedName name="_____LIT1" localSheetId="21">#REF!</definedName>
    <definedName name="_____LIT1" localSheetId="80">'Tabla 53'!#REF!</definedName>
    <definedName name="_____LIT1" localSheetId="88">#REF!</definedName>
    <definedName name="_____LIT1" localSheetId="89">#REF!</definedName>
    <definedName name="_____LIT1" localSheetId="90">#REF!</definedName>
    <definedName name="_____LIT1" localSheetId="96">#REF!</definedName>
    <definedName name="_____LIT1">#REF!</definedName>
    <definedName name="_____LL2" localSheetId="15"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6"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7"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9"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2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0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9"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1"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23"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59"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6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27"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2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29"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3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31"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32"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33"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34"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3"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57"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5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61"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62"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63"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64"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21"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8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81"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82"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83"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84"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85"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8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22"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89"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9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91"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92"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95"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96"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9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24"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99"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25"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26"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93"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94" hidden="1">{FALSE,FALSE,-1.25,-15.5,484.5,276.75,FALSE,FALSE,TRUE,TRUE,0,12,#N/A,46,#N/A,2.93460490463215,15.35,1,FALSE,FALSE,3,TRUE,1,FALSE,100,"Swvu.PLA1.","ACwvu.PLA1.",#N/A,FALSE,FALSE,0,0,0,0,2,"","",TRUE,TRUE,FALSE,FALSE,1,60,#N/A,#N/A,FALSE,FALSE,FALSE,FALSE,FALSE,FALSE,FALSE,9,65532,65532,FALSE,FALSE,TRUE,TRUE,TRUE}</definedName>
    <definedName name="_____LL2" hidden="1">{FALSE,FALSE,-1.25,-15.5,484.5,276.75,FALSE,FALSE,TRUE,TRUE,0,12,#N/A,46,#N/A,2.93460490463215,15.35,1,FALSE,FALSE,3,TRUE,1,FALSE,100,"Swvu.PLA1.","ACwvu.PLA1.",#N/A,FALSE,FALSE,0,0,0,0,2,"","",TRUE,TRUE,FALSE,FALSE,1,60,#N/A,#N/A,FALSE,FALSE,FALSE,FALSE,FALSE,FALSE,FALSE,9,65532,65532,FALSE,FALSE,TRUE,TRUE,TRUE}</definedName>
    <definedName name="_____MEX1" localSheetId="15">#REF!</definedName>
    <definedName name="_____MEX1" localSheetId="16">#REF!</definedName>
    <definedName name="_____MEX1" localSheetId="17">#REF!</definedName>
    <definedName name="_____MEX1" localSheetId="19">#REF!</definedName>
    <definedName name="_____MEX1" localSheetId="20">#REF!</definedName>
    <definedName name="_____MEX1" localSheetId="100">#REF!</definedName>
    <definedName name="_____MEX1" localSheetId="23">#REF!</definedName>
    <definedName name="_____MEX1" localSheetId="27">#REF!</definedName>
    <definedName name="_____MEX1" localSheetId="28">#REF!</definedName>
    <definedName name="_____MEX1" localSheetId="29">#REF!</definedName>
    <definedName name="_____MEX1" localSheetId="33">#REF!</definedName>
    <definedName name="_____MEX1" localSheetId="57">#REF!</definedName>
    <definedName name="_____MEX1" localSheetId="58">#REF!</definedName>
    <definedName name="_____MEX1" localSheetId="18">#REF!</definedName>
    <definedName name="_____MEX1" localSheetId="61">#REF!</definedName>
    <definedName name="_____MEX1" localSheetId="62">#REF!</definedName>
    <definedName name="_____MEX1" localSheetId="64">#REF!</definedName>
    <definedName name="_____MEX1" localSheetId="21">#REF!</definedName>
    <definedName name="_____MEX1" localSheetId="80">'Tabla 53'!#REF!</definedName>
    <definedName name="_____MEX1" localSheetId="81">'Tabla 54'!#REF!</definedName>
    <definedName name="_____MEX1" localSheetId="82">'Tabla 55'!#REF!</definedName>
    <definedName name="_____MEX1" localSheetId="83">'Tabla 56'!#REF!</definedName>
    <definedName name="_____MEX1" localSheetId="84">'Tabla 57'!#REF!</definedName>
    <definedName name="_____MEX1" localSheetId="85">'Tabla 58'!#REF!</definedName>
    <definedName name="_____MEX1" localSheetId="88">#REF!</definedName>
    <definedName name="_____MEX1" localSheetId="89">#REF!</definedName>
    <definedName name="_____MEX1" localSheetId="90">#REF!</definedName>
    <definedName name="_____MEX1" localSheetId="95">#REF!</definedName>
    <definedName name="_____MEX1" localSheetId="96">#REF!</definedName>
    <definedName name="_____MEX1" localSheetId="24">#REF!</definedName>
    <definedName name="_____MEX1" localSheetId="99">#REF!</definedName>
    <definedName name="_____MEX1">#REF!</definedName>
    <definedName name="_____PTA1" localSheetId="15">#REF!</definedName>
    <definedName name="_____PTA1" localSheetId="16">#REF!</definedName>
    <definedName name="_____PTA1" localSheetId="17">#REF!</definedName>
    <definedName name="_____PTA1" localSheetId="19">#REF!</definedName>
    <definedName name="_____PTA1" localSheetId="23">#REF!</definedName>
    <definedName name="_____PTA1" localSheetId="27">#REF!</definedName>
    <definedName name="_____PTA1" localSheetId="28">#REF!</definedName>
    <definedName name="_____PTA1" localSheetId="29">#REF!</definedName>
    <definedName name="_____PTA1" localSheetId="33">#REF!</definedName>
    <definedName name="_____PTA1" localSheetId="57">#REF!</definedName>
    <definedName name="_____PTA1" localSheetId="58">#REF!</definedName>
    <definedName name="_____PTA1" localSheetId="18">#REF!</definedName>
    <definedName name="_____PTA1" localSheetId="61">#REF!</definedName>
    <definedName name="_____PTA1" localSheetId="64">#REF!</definedName>
    <definedName name="_____PTA1" localSheetId="21">#REF!</definedName>
    <definedName name="_____PTA1" localSheetId="80">'Tabla 53'!#REF!</definedName>
    <definedName name="_____PTA1" localSheetId="81">'Tabla 54'!#REF!</definedName>
    <definedName name="_____PTA1" localSheetId="82">'Tabla 55'!#REF!</definedName>
    <definedName name="_____PTA1" localSheetId="83">'Tabla 56'!#REF!</definedName>
    <definedName name="_____PTA1" localSheetId="84">'Tabla 57'!#REF!</definedName>
    <definedName name="_____PTA1" localSheetId="85">'Tabla 58'!#REF!</definedName>
    <definedName name="_____PTA1" localSheetId="88">#REF!</definedName>
    <definedName name="_____PTA1" localSheetId="89">#REF!</definedName>
    <definedName name="_____PTA1" localSheetId="90">#REF!</definedName>
    <definedName name="_____PTA1" localSheetId="95">#REF!</definedName>
    <definedName name="_____PTA1" localSheetId="96">#REF!</definedName>
    <definedName name="_____PTA1" localSheetId="24">#REF!</definedName>
    <definedName name="_____PTA1">#REF!</definedName>
    <definedName name="_____ROS1">#N/A</definedName>
    <definedName name="_____ROS2">#N/A</definedName>
    <definedName name="_____ROS3">#N/A</definedName>
    <definedName name="_____ROS4">#N/A</definedName>
    <definedName name="_____SAR1" localSheetId="15">#REF!</definedName>
    <definedName name="_____SAR1" localSheetId="16">#REF!</definedName>
    <definedName name="_____SAR1" localSheetId="17">#REF!</definedName>
    <definedName name="_____SAR1" localSheetId="19">#REF!</definedName>
    <definedName name="_____SAR1" localSheetId="20">#REF!</definedName>
    <definedName name="_____SAR1" localSheetId="100">#REF!</definedName>
    <definedName name="_____SAR1" localSheetId="23">#REF!</definedName>
    <definedName name="_____SAR1" localSheetId="27">#REF!</definedName>
    <definedName name="_____SAR1" localSheetId="28">#REF!</definedName>
    <definedName name="_____SAR1" localSheetId="29">#REF!</definedName>
    <definedName name="_____SAR1" localSheetId="33">#REF!</definedName>
    <definedName name="_____SAR1" localSheetId="57">#REF!</definedName>
    <definedName name="_____SAR1" localSheetId="58">#REF!</definedName>
    <definedName name="_____SAR1" localSheetId="18">#REF!</definedName>
    <definedName name="_____SAR1" localSheetId="61">#REF!</definedName>
    <definedName name="_____SAR1" localSheetId="62">#REF!</definedName>
    <definedName name="_____SAR1" localSheetId="64">#REF!</definedName>
    <definedName name="_____SAR1" localSheetId="21">#REF!</definedName>
    <definedName name="_____SAR1" localSheetId="80">'Tabla 53'!#REF!</definedName>
    <definedName name="_____SAR1" localSheetId="81">'Tabla 54'!#REF!</definedName>
    <definedName name="_____SAR1" localSheetId="82">'Tabla 55'!#REF!</definedName>
    <definedName name="_____SAR1" localSheetId="83">'Tabla 56'!#REF!</definedName>
    <definedName name="_____SAR1" localSheetId="84">'Tabla 57'!#REF!</definedName>
    <definedName name="_____SAR1" localSheetId="85">'Tabla 58'!#REF!</definedName>
    <definedName name="_____SAR1" localSheetId="88">#REF!</definedName>
    <definedName name="_____SAR1" localSheetId="89">#REF!</definedName>
    <definedName name="_____SAR1" localSheetId="90">#REF!</definedName>
    <definedName name="_____SAR1" localSheetId="95">#REF!</definedName>
    <definedName name="_____SAR1" localSheetId="96">#REF!</definedName>
    <definedName name="_____SAR1" localSheetId="24">#REF!</definedName>
    <definedName name="_____SAR1" localSheetId="99">#REF!</definedName>
    <definedName name="_____SAR1">#REF!</definedName>
    <definedName name="_____SRT11" localSheetId="15" hidden="1">{"Minpmon",#N/A,FALSE,"Monthinput"}</definedName>
    <definedName name="_____SRT11" localSheetId="16" hidden="1">{"Minpmon",#N/A,FALSE,"Monthinput"}</definedName>
    <definedName name="_____SRT11" localSheetId="17" hidden="1">{"Minpmon",#N/A,FALSE,"Monthinput"}</definedName>
    <definedName name="_____SRT11" localSheetId="19" hidden="1">{"Minpmon",#N/A,FALSE,"Monthinput"}</definedName>
    <definedName name="_____SRT11" localSheetId="20" hidden="1">{"Minpmon",#N/A,FALSE,"Monthinput"}</definedName>
    <definedName name="_____SRT11" localSheetId="100" hidden="1">{"Minpmon",#N/A,FALSE,"Monthinput"}</definedName>
    <definedName name="_____SRT11" localSheetId="8" hidden="1">{"Minpmon",#N/A,FALSE,"Monthinput"}</definedName>
    <definedName name="_____SRT11" localSheetId="9" hidden="1">{"Minpmon",#N/A,FALSE,"Monthinput"}</definedName>
    <definedName name="_____SRT11" localSheetId="10" hidden="1">{"Minpmon",#N/A,FALSE,"Monthinput"}</definedName>
    <definedName name="_____SRT11" localSheetId="11" hidden="1">{"Minpmon",#N/A,FALSE,"Monthinput"}</definedName>
    <definedName name="_____SRT11" localSheetId="23" hidden="1">{"Minpmon",#N/A,FALSE,"Monthinput"}</definedName>
    <definedName name="_____SRT11" localSheetId="59" hidden="1">{"Minpmon",#N/A,FALSE,"Monthinput"}</definedName>
    <definedName name="_____SRT11" localSheetId="60" hidden="1">{"Minpmon",#N/A,FALSE,"Monthinput"}</definedName>
    <definedName name="_____SRT11" localSheetId="1" hidden="1">{"Minpmon",#N/A,FALSE,"Monthinput"}</definedName>
    <definedName name="_____SRT11" localSheetId="27" hidden="1">{"Minpmon",#N/A,FALSE,"Monthinput"}</definedName>
    <definedName name="_____SRT11" localSheetId="28" hidden="1">{"Minpmon",#N/A,FALSE,"Monthinput"}</definedName>
    <definedName name="_____SRT11" localSheetId="29" hidden="1">{"Minpmon",#N/A,FALSE,"Monthinput"}</definedName>
    <definedName name="_____SRT11" localSheetId="30" hidden="1">{"Minpmon",#N/A,FALSE,"Monthinput"}</definedName>
    <definedName name="_____SRT11" localSheetId="31" hidden="1">{"Minpmon",#N/A,FALSE,"Monthinput"}</definedName>
    <definedName name="_____SRT11" localSheetId="32" hidden="1">{"Minpmon",#N/A,FALSE,"Monthinput"}</definedName>
    <definedName name="_____SRT11" localSheetId="33" hidden="1">{"Minpmon",#N/A,FALSE,"Monthinput"}</definedName>
    <definedName name="_____SRT11" localSheetId="34" hidden="1">{"Minpmon",#N/A,FALSE,"Monthinput"}</definedName>
    <definedName name="_____SRT11" localSheetId="3" hidden="1">{"Minpmon",#N/A,FALSE,"Monthinput"}</definedName>
    <definedName name="_____SRT11" localSheetId="57" hidden="1">{"Minpmon",#N/A,FALSE,"Monthinput"}</definedName>
    <definedName name="_____SRT11" localSheetId="58" hidden="1">{"Minpmon",#N/A,FALSE,"Monthinput"}</definedName>
    <definedName name="_____SRT11" localSheetId="18" hidden="1">{"Minpmon",#N/A,FALSE,"Monthinput"}</definedName>
    <definedName name="_____SRT11" localSheetId="61" hidden="1">{"Minpmon",#N/A,FALSE,"Monthinput"}</definedName>
    <definedName name="_____SRT11" localSheetId="62" hidden="1">{"Minpmon",#N/A,FALSE,"Monthinput"}</definedName>
    <definedName name="_____SRT11" localSheetId="63" hidden="1">{"Minpmon",#N/A,FALSE,"Monthinput"}</definedName>
    <definedName name="_____SRT11" localSheetId="64" hidden="1">{"Minpmon",#N/A,FALSE,"Monthinput"}</definedName>
    <definedName name="_____SRT11" localSheetId="21" hidden="1">{"Minpmon",#N/A,FALSE,"Monthinput"}</definedName>
    <definedName name="_____SRT11" localSheetId="80" hidden="1">{"Minpmon",#N/A,FALSE,"Monthinput"}</definedName>
    <definedName name="_____SRT11" localSheetId="81" hidden="1">{"Minpmon",#N/A,FALSE,"Monthinput"}</definedName>
    <definedName name="_____SRT11" localSheetId="82" hidden="1">{"Minpmon",#N/A,FALSE,"Monthinput"}</definedName>
    <definedName name="_____SRT11" localSheetId="83" hidden="1">{"Minpmon",#N/A,FALSE,"Monthinput"}</definedName>
    <definedName name="_____SRT11" localSheetId="84" hidden="1">{"Minpmon",#N/A,FALSE,"Monthinput"}</definedName>
    <definedName name="_____SRT11" localSheetId="85" hidden="1">{"Minpmon",#N/A,FALSE,"Monthinput"}</definedName>
    <definedName name="_____SRT11" localSheetId="88" hidden="1">{"Minpmon",#N/A,FALSE,"Monthinput"}</definedName>
    <definedName name="_____SRT11" localSheetId="22" hidden="1">{"Minpmon",#N/A,FALSE,"Monthinput"}</definedName>
    <definedName name="_____SRT11" localSheetId="89" hidden="1">{"Minpmon",#N/A,FALSE,"Monthinput"}</definedName>
    <definedName name="_____SRT11" localSheetId="90" hidden="1">{"Minpmon",#N/A,FALSE,"Monthinput"}</definedName>
    <definedName name="_____SRT11" localSheetId="91" hidden="1">{"Minpmon",#N/A,FALSE,"Monthinput"}</definedName>
    <definedName name="_____SRT11" localSheetId="92" hidden="1">{"Minpmon",#N/A,FALSE,"Monthinput"}</definedName>
    <definedName name="_____SRT11" localSheetId="95" hidden="1">{"Minpmon",#N/A,FALSE,"Monthinput"}</definedName>
    <definedName name="_____SRT11" localSheetId="96" hidden="1">{"Minpmon",#N/A,FALSE,"Monthinput"}</definedName>
    <definedName name="_____SRT11" localSheetId="98" hidden="1">{"Minpmon",#N/A,FALSE,"Monthinput"}</definedName>
    <definedName name="_____SRT11" localSheetId="24" hidden="1">{"Minpmon",#N/A,FALSE,"Monthinput"}</definedName>
    <definedName name="_____SRT11" localSheetId="99" hidden="1">{"Minpmon",#N/A,FALSE,"Monthinput"}</definedName>
    <definedName name="_____SRT11" localSheetId="25" hidden="1">{"Minpmon",#N/A,FALSE,"Monthinput"}</definedName>
    <definedName name="_____SRT11" localSheetId="26" hidden="1">{"Minpmon",#N/A,FALSE,"Monthinput"}</definedName>
    <definedName name="_____SRT11" localSheetId="93" hidden="1">{"Minpmon",#N/A,FALSE,"Monthinput"}</definedName>
    <definedName name="_____SRT11" localSheetId="94" hidden="1">{"Minpmon",#N/A,FALSE,"Monthinput"}</definedName>
    <definedName name="_____SRT11" hidden="1">{"Minpmon",#N/A,FALSE,"Monthinput"}</definedName>
    <definedName name="_____tAB4" localSheetId="15">#REF!</definedName>
    <definedName name="_____tAB4" localSheetId="17">#REF!</definedName>
    <definedName name="_____tAB4" localSheetId="100">'[6]shared data'!$A$1:$G$71</definedName>
    <definedName name="_____tAB4" localSheetId="23">'[6]shared data'!$A$1:$G$71</definedName>
    <definedName name="_____tAB4" localSheetId="59">#REF!</definedName>
    <definedName name="_____tAB4" localSheetId="60">#REF!</definedName>
    <definedName name="_____tAB4" localSheetId="1">'[6]shared data'!$A$1:$G$71</definedName>
    <definedName name="_____tAB4" localSheetId="27">#REF!</definedName>
    <definedName name="_____tAB4" localSheetId="28">#REF!</definedName>
    <definedName name="_____tAB4" localSheetId="29">#REF!</definedName>
    <definedName name="_____tAB4" localSheetId="57">'[6]shared data'!$A$1:$G$71</definedName>
    <definedName name="_____tAB4" localSheetId="58">'[6]shared data'!$A$1:$G$71</definedName>
    <definedName name="_____tAB4" localSheetId="91">#REF!</definedName>
    <definedName name="_____tAB4">#REF!</definedName>
    <definedName name="_____tnt1">#N/A</definedName>
    <definedName name="_____TOT58" localSheetId="15">#REF!</definedName>
    <definedName name="_____TOT58" localSheetId="16">#REF!</definedName>
    <definedName name="_____TOT58" localSheetId="17">#REF!</definedName>
    <definedName name="_____TOT58" localSheetId="19">#REF!</definedName>
    <definedName name="_____TOT58" localSheetId="20">[7]GROWTH!#REF!</definedName>
    <definedName name="_____TOT58" localSheetId="100">[7]GROWTH!#REF!</definedName>
    <definedName name="_____TOT58" localSheetId="23">[7]GROWTH!#REF!</definedName>
    <definedName name="_____TOT58" localSheetId="59">#REF!</definedName>
    <definedName name="_____TOT58" localSheetId="60">#REF!</definedName>
    <definedName name="_____TOT58" localSheetId="1">[7]GROWTH!#REF!</definedName>
    <definedName name="_____TOT58" localSheetId="27">#REF!</definedName>
    <definedName name="_____TOT58" localSheetId="28">[7]GROWTH!#REF!</definedName>
    <definedName name="_____TOT58" localSheetId="29">[7]GROWTH!#REF!</definedName>
    <definedName name="_____TOT58" localSheetId="57">[7]GROWTH!#REF!</definedName>
    <definedName name="_____TOT58" localSheetId="58">[7]GROWTH!#REF!</definedName>
    <definedName name="_____TOT58" localSheetId="18">#REF!</definedName>
    <definedName name="_____TOT58" localSheetId="64">[7]GROWTH!#REF!</definedName>
    <definedName name="_____TOT58" localSheetId="21">[7]GROWTH!#REF!</definedName>
    <definedName name="_____TOT58" localSheetId="85">[7]GROWTH!#REF!</definedName>
    <definedName name="_____TOT58" localSheetId="88">[7]GROWTH!#REF!</definedName>
    <definedName name="_____TOT58" localSheetId="89">[7]GROWTH!#REF!</definedName>
    <definedName name="_____TOT58" localSheetId="90">[7]GROWTH!#REF!</definedName>
    <definedName name="_____TOT58" localSheetId="91">#REF!</definedName>
    <definedName name="_____TOT58" localSheetId="95">[7]GROWTH!#REF!</definedName>
    <definedName name="_____TOT58" localSheetId="96">[7]GROWTH!#REF!</definedName>
    <definedName name="_____TOT58" localSheetId="24">[7]GROWTH!#REF!</definedName>
    <definedName name="_____TOT58">#REF!</definedName>
    <definedName name="____asd1">#N/A</definedName>
    <definedName name="____AUS1" localSheetId="15">#REF!</definedName>
    <definedName name="____AUS1" localSheetId="16">#REF!</definedName>
    <definedName name="____AUS1" localSheetId="17">#REF!</definedName>
    <definedName name="____AUS1" localSheetId="19">#REF!</definedName>
    <definedName name="____AUS1" localSheetId="20">#REF!</definedName>
    <definedName name="____AUS1" localSheetId="100">#REF!</definedName>
    <definedName name="____AUS1" localSheetId="23">#REF!</definedName>
    <definedName name="____AUS1" localSheetId="27">#REF!</definedName>
    <definedName name="____AUS1" localSheetId="28">#REF!</definedName>
    <definedName name="____AUS1" localSheetId="29">#REF!</definedName>
    <definedName name="____AUS1" localSheetId="33">#REF!</definedName>
    <definedName name="____AUS1" localSheetId="57">#REF!</definedName>
    <definedName name="____AUS1" localSheetId="58">#REF!</definedName>
    <definedName name="____AUS1" localSheetId="18">#REF!</definedName>
    <definedName name="____AUS1" localSheetId="61">#REF!</definedName>
    <definedName name="____AUS1" localSheetId="62">#REF!</definedName>
    <definedName name="____AUS1" localSheetId="64">#REF!</definedName>
    <definedName name="____AUS1" localSheetId="21">#REF!</definedName>
    <definedName name="____AUS1" localSheetId="80">'Tabla 53'!#REF!</definedName>
    <definedName name="____AUS1" localSheetId="81">'Tabla 54'!#REF!</definedName>
    <definedName name="____AUS1" localSheetId="82">'Tabla 55'!#REF!</definedName>
    <definedName name="____AUS1" localSheetId="83">'Tabla 56'!#REF!</definedName>
    <definedName name="____AUS1" localSheetId="84">'Tabla 57'!#REF!</definedName>
    <definedName name="____AUS1" localSheetId="85">'Tabla 58'!#REF!</definedName>
    <definedName name="____AUS1" localSheetId="88">#REF!</definedName>
    <definedName name="____AUS1" localSheetId="89">#REF!</definedName>
    <definedName name="____AUS1" localSheetId="90">#REF!</definedName>
    <definedName name="____AUS1" localSheetId="95">#REF!</definedName>
    <definedName name="____AUS1" localSheetId="96">#REF!</definedName>
    <definedName name="____AUS1" localSheetId="24">#REF!</definedName>
    <definedName name="____AUS1" localSheetId="99">#REF!</definedName>
    <definedName name="____AUS1">#REF!</definedName>
    <definedName name="____DEG1" localSheetId="15">#REF!</definedName>
    <definedName name="____DEG1" localSheetId="16">#REF!</definedName>
    <definedName name="____DEG1" localSheetId="17">#REF!</definedName>
    <definedName name="____DEG1" localSheetId="19">#REF!</definedName>
    <definedName name="____DEG1" localSheetId="23">#REF!</definedName>
    <definedName name="____DEG1" localSheetId="27">#REF!</definedName>
    <definedName name="____DEG1" localSheetId="28">#REF!</definedName>
    <definedName name="____DEG1" localSheetId="29">#REF!</definedName>
    <definedName name="____DEG1" localSheetId="33">#REF!</definedName>
    <definedName name="____DEG1" localSheetId="57">#REF!</definedName>
    <definedName name="____DEG1" localSheetId="58">#REF!</definedName>
    <definedName name="____DEG1" localSheetId="18">#REF!</definedName>
    <definedName name="____DEG1" localSheetId="61">#REF!</definedName>
    <definedName name="____DEG1" localSheetId="64">#REF!</definedName>
    <definedName name="____DEG1" localSheetId="21">#REF!</definedName>
    <definedName name="____DEG1" localSheetId="80">'Tabla 53'!#REF!</definedName>
    <definedName name="____DEG1" localSheetId="81">'Tabla 54'!#REF!</definedName>
    <definedName name="____DEG1" localSheetId="82">'Tabla 55'!#REF!</definedName>
    <definedName name="____DEG1" localSheetId="83">'Tabla 56'!#REF!</definedName>
    <definedName name="____DEG1" localSheetId="84">'Tabla 57'!#REF!</definedName>
    <definedName name="____DEG1" localSheetId="85">'Tabla 58'!#REF!</definedName>
    <definedName name="____DEG1" localSheetId="88">#REF!</definedName>
    <definedName name="____DEG1" localSheetId="89">#REF!</definedName>
    <definedName name="____DEG1" localSheetId="90">#REF!</definedName>
    <definedName name="____DEG1" localSheetId="95">#REF!</definedName>
    <definedName name="____DEG1" localSheetId="96">#REF!</definedName>
    <definedName name="____DEG1" localSheetId="24">#REF!</definedName>
    <definedName name="____DEG1">#REF!</definedName>
    <definedName name="____DKR1" localSheetId="15">#REF!</definedName>
    <definedName name="____DKR1" localSheetId="16">#REF!</definedName>
    <definedName name="____DKR1" localSheetId="17">#REF!</definedName>
    <definedName name="____DKR1" localSheetId="19">#REF!</definedName>
    <definedName name="____DKR1" localSheetId="23">#REF!</definedName>
    <definedName name="____DKR1" localSheetId="27">#REF!</definedName>
    <definedName name="____DKR1" localSheetId="28">#REF!</definedName>
    <definedName name="____DKR1" localSheetId="29">#REF!</definedName>
    <definedName name="____DKR1" localSheetId="33">#REF!</definedName>
    <definedName name="____DKR1" localSheetId="57">#REF!</definedName>
    <definedName name="____DKR1" localSheetId="58">#REF!</definedName>
    <definedName name="____DKR1" localSheetId="18">#REF!</definedName>
    <definedName name="____DKR1" localSheetId="61">#REF!</definedName>
    <definedName name="____DKR1" localSheetId="64">#REF!</definedName>
    <definedName name="____DKR1" localSheetId="21">#REF!</definedName>
    <definedName name="____DKR1" localSheetId="80">'Tabla 53'!#REF!</definedName>
    <definedName name="____DKR1" localSheetId="81">'Tabla 54'!#REF!</definedName>
    <definedName name="____DKR1" localSheetId="82">'Tabla 55'!#REF!</definedName>
    <definedName name="____DKR1" localSheetId="83">'Tabla 56'!#REF!</definedName>
    <definedName name="____DKR1" localSheetId="84">'Tabla 57'!#REF!</definedName>
    <definedName name="____DKR1" localSheetId="85">'Tabla 58'!#REF!</definedName>
    <definedName name="____DKR1" localSheetId="88">#REF!</definedName>
    <definedName name="____DKR1" localSheetId="89">#REF!</definedName>
    <definedName name="____DKR1" localSheetId="90">#REF!</definedName>
    <definedName name="____DKR1" localSheetId="95">#REF!</definedName>
    <definedName name="____DKR1" localSheetId="96">#REF!</definedName>
    <definedName name="____DKR1" localSheetId="24">#REF!</definedName>
    <definedName name="____DKR1">#REF!</definedName>
    <definedName name="____ECU1" localSheetId="15">#REF!</definedName>
    <definedName name="____ECU1" localSheetId="17">#REF!</definedName>
    <definedName name="____ECU1" localSheetId="23">#REF!</definedName>
    <definedName name="____ECU1" localSheetId="27">#REF!</definedName>
    <definedName name="____ECU1" localSheetId="28">#REF!</definedName>
    <definedName name="____ECU1" localSheetId="29">#REF!</definedName>
    <definedName name="____ECU1" localSheetId="33">#REF!</definedName>
    <definedName name="____ECU1" localSheetId="18">#REF!</definedName>
    <definedName name="____ECU1" localSheetId="21">#REF!</definedName>
    <definedName name="____ECU1" localSheetId="80">'Tabla 53'!#REF!</definedName>
    <definedName name="____ECU1" localSheetId="88">#REF!</definedName>
    <definedName name="____ECU1" localSheetId="89">#REF!</definedName>
    <definedName name="____ECU1" localSheetId="90">#REF!</definedName>
    <definedName name="____ECU1" localSheetId="96">#REF!</definedName>
    <definedName name="____ECU1">#REF!</definedName>
    <definedName name="____ESC1" localSheetId="15">#REF!</definedName>
    <definedName name="____ESC1" localSheetId="17">#REF!</definedName>
    <definedName name="____ESC1" localSheetId="23">#REF!</definedName>
    <definedName name="____ESC1" localSheetId="27">#REF!</definedName>
    <definedName name="____ESC1" localSheetId="28">#REF!</definedName>
    <definedName name="____ESC1" localSheetId="29">#REF!</definedName>
    <definedName name="____ESC1" localSheetId="33">#REF!</definedName>
    <definedName name="____ESC1" localSheetId="18">#REF!</definedName>
    <definedName name="____ESC1" localSheetId="21">#REF!</definedName>
    <definedName name="____ESC1" localSheetId="80">'Tabla 53'!#REF!</definedName>
    <definedName name="____ESC1" localSheetId="88">#REF!</definedName>
    <definedName name="____ESC1" localSheetId="89">#REF!</definedName>
    <definedName name="____ESC1" localSheetId="90">#REF!</definedName>
    <definedName name="____ESC1" localSheetId="96">#REF!</definedName>
    <definedName name="____ESC1">#REF!</definedName>
    <definedName name="____FAL2" localSheetId="15">#REF!</definedName>
    <definedName name="____FAL2" localSheetId="17">#REF!</definedName>
    <definedName name="____FAL2" localSheetId="23">#REF!</definedName>
    <definedName name="____FAL2" localSheetId="27">#REF!</definedName>
    <definedName name="____FAL2" localSheetId="28">#REF!</definedName>
    <definedName name="____FAL2" localSheetId="29">#REF!</definedName>
    <definedName name="____FAL2" localSheetId="33">#REF!</definedName>
    <definedName name="____FAL2" localSheetId="18">#REF!</definedName>
    <definedName name="____FAL2" localSheetId="21">#REF!</definedName>
    <definedName name="____FAL2" localSheetId="80">'Tabla 53'!#REF!</definedName>
    <definedName name="____FAL2" localSheetId="88">#REF!</definedName>
    <definedName name="____FAL2" localSheetId="89">#REF!</definedName>
    <definedName name="____FAL2" localSheetId="90">#REF!</definedName>
    <definedName name="____FAL2" localSheetId="96">#REF!</definedName>
    <definedName name="____FAL2">#REF!</definedName>
    <definedName name="____FAL3" localSheetId="15">#REF!</definedName>
    <definedName name="____FAL3" localSheetId="17">#REF!</definedName>
    <definedName name="____FAL3" localSheetId="23">#REF!</definedName>
    <definedName name="____FAL3" localSheetId="27">#REF!</definedName>
    <definedName name="____FAL3" localSheetId="28">#REF!</definedName>
    <definedName name="____FAL3" localSheetId="29">#REF!</definedName>
    <definedName name="____FAL3" localSheetId="33">#REF!</definedName>
    <definedName name="____FAL3" localSheetId="18">#REF!</definedName>
    <definedName name="____FAL3" localSheetId="21">#REF!</definedName>
    <definedName name="____FAL3" localSheetId="80">'Tabla 53'!#REF!</definedName>
    <definedName name="____FAL3" localSheetId="88">#REF!</definedName>
    <definedName name="____FAL3" localSheetId="89">#REF!</definedName>
    <definedName name="____FAL3" localSheetId="90">#REF!</definedName>
    <definedName name="____FAL3" localSheetId="96">#REF!</definedName>
    <definedName name="____FAL3">#REF!</definedName>
    <definedName name="____FAL4" localSheetId="15">#REF!</definedName>
    <definedName name="____FAL4" localSheetId="17">#REF!</definedName>
    <definedName name="____FAL4" localSheetId="23">#REF!</definedName>
    <definedName name="____FAL4" localSheetId="27">#REF!</definedName>
    <definedName name="____FAL4" localSheetId="28">#REF!</definedName>
    <definedName name="____FAL4" localSheetId="29">#REF!</definedName>
    <definedName name="____FAL4" localSheetId="33">#REF!</definedName>
    <definedName name="____FAL4" localSheetId="18">#REF!</definedName>
    <definedName name="____FAL4" localSheetId="21">#REF!</definedName>
    <definedName name="____FAL4" localSheetId="80">'Tabla 53'!#REF!</definedName>
    <definedName name="____FAL4" localSheetId="88">#REF!</definedName>
    <definedName name="____FAL4" localSheetId="89">#REF!</definedName>
    <definedName name="____FAL4" localSheetId="90">#REF!</definedName>
    <definedName name="____FAL4" localSheetId="96">#REF!</definedName>
    <definedName name="____FAL4">#REF!</definedName>
    <definedName name="____FAL5" localSheetId="15">#REF!</definedName>
    <definedName name="____FAL5" localSheetId="17">#REF!</definedName>
    <definedName name="____FAL5" localSheetId="23">#REF!</definedName>
    <definedName name="____FAL5" localSheetId="27">#REF!</definedName>
    <definedName name="____FAL5" localSheetId="28">#REF!</definedName>
    <definedName name="____FAL5" localSheetId="29">#REF!</definedName>
    <definedName name="____FAL5" localSheetId="33">#REF!</definedName>
    <definedName name="____FAL5" localSheetId="18">#REF!</definedName>
    <definedName name="____FAL5" localSheetId="21">#REF!</definedName>
    <definedName name="____FAL5" localSheetId="80">'Tabla 53'!#REF!</definedName>
    <definedName name="____FAL5" localSheetId="88">#REF!</definedName>
    <definedName name="____FAL5" localSheetId="89">#REF!</definedName>
    <definedName name="____FAL5" localSheetId="90">#REF!</definedName>
    <definedName name="____FAL5" localSheetId="96">#REF!</definedName>
    <definedName name="____FAL5">#REF!</definedName>
    <definedName name="____FAL6" localSheetId="15">#REF!</definedName>
    <definedName name="____FAL6" localSheetId="17">#REF!</definedName>
    <definedName name="____FAL6" localSheetId="23">#REF!</definedName>
    <definedName name="____FAL6" localSheetId="27">#REF!</definedName>
    <definedName name="____FAL6" localSheetId="28">#REF!</definedName>
    <definedName name="____FAL6" localSheetId="29">#REF!</definedName>
    <definedName name="____FAL6" localSheetId="33">#REF!</definedName>
    <definedName name="____FAL6" localSheetId="18">#REF!</definedName>
    <definedName name="____FAL6" localSheetId="21">#REF!</definedName>
    <definedName name="____FAL6" localSheetId="80">'Tabla 53'!#REF!</definedName>
    <definedName name="____FAL6" localSheetId="88">#REF!</definedName>
    <definedName name="____FAL6" localSheetId="89">#REF!</definedName>
    <definedName name="____FAL6" localSheetId="90">#REF!</definedName>
    <definedName name="____FAL6" localSheetId="96">#REF!</definedName>
    <definedName name="____FAL6">#REF!</definedName>
    <definedName name="____FAL7" localSheetId="15">#REF!</definedName>
    <definedName name="____FAL7" localSheetId="17">#REF!</definedName>
    <definedName name="____FAL7" localSheetId="23">#REF!</definedName>
    <definedName name="____FAL7" localSheetId="27">#REF!</definedName>
    <definedName name="____FAL7" localSheetId="28">#REF!</definedName>
    <definedName name="____FAL7" localSheetId="29">#REF!</definedName>
    <definedName name="____FAL7" localSheetId="33">#REF!</definedName>
    <definedName name="____FAL7" localSheetId="18">#REF!</definedName>
    <definedName name="____FAL7" localSheetId="21">#REF!</definedName>
    <definedName name="____FAL7" localSheetId="80">'Tabla 53'!#REF!</definedName>
    <definedName name="____FAL7" localSheetId="88">#REF!</definedName>
    <definedName name="____FAL7" localSheetId="89">#REF!</definedName>
    <definedName name="____FAL7" localSheetId="90">#REF!</definedName>
    <definedName name="____FAL7" localSheetId="96">#REF!</definedName>
    <definedName name="____FAL7">#REF!</definedName>
    <definedName name="____FMK1" localSheetId="15">#REF!</definedName>
    <definedName name="____FMK1" localSheetId="17">#REF!</definedName>
    <definedName name="____FMK1" localSheetId="23">#REF!</definedName>
    <definedName name="____FMK1" localSheetId="27">#REF!</definedName>
    <definedName name="____FMK1" localSheetId="28">#REF!</definedName>
    <definedName name="____FMK1" localSheetId="29">#REF!</definedName>
    <definedName name="____FMK1" localSheetId="33">#REF!</definedName>
    <definedName name="____FMK1" localSheetId="18">#REF!</definedName>
    <definedName name="____FMK1" localSheetId="21">#REF!</definedName>
    <definedName name="____FMK1" localSheetId="80">'Tabla 53'!#REF!</definedName>
    <definedName name="____FMK1" localSheetId="88">#REF!</definedName>
    <definedName name="____FMK1" localSheetId="89">#REF!</definedName>
    <definedName name="____FMK1" localSheetId="90">#REF!</definedName>
    <definedName name="____FMK1" localSheetId="96">#REF!</definedName>
    <definedName name="____FMK1">#REF!</definedName>
    <definedName name="____IKR1" localSheetId="15">#REF!</definedName>
    <definedName name="____IKR1" localSheetId="17">#REF!</definedName>
    <definedName name="____IKR1" localSheetId="23">#REF!</definedName>
    <definedName name="____IKR1" localSheetId="27">#REF!</definedName>
    <definedName name="____IKR1" localSheetId="28">#REF!</definedName>
    <definedName name="____IKR1" localSheetId="29">#REF!</definedName>
    <definedName name="____IKR1" localSheetId="33">#REF!</definedName>
    <definedName name="____IKR1" localSheetId="18">#REF!</definedName>
    <definedName name="____IKR1" localSheetId="21">#REF!</definedName>
    <definedName name="____IKR1" localSheetId="80">'Tabla 53'!#REF!</definedName>
    <definedName name="____IKR1" localSheetId="88">#REF!</definedName>
    <definedName name="____IKR1" localSheetId="89">#REF!</definedName>
    <definedName name="____IKR1" localSheetId="90">#REF!</definedName>
    <definedName name="____IKR1" localSheetId="96">#REF!</definedName>
    <definedName name="____IKR1">#REF!</definedName>
    <definedName name="____IRP1" localSheetId="15">#REF!</definedName>
    <definedName name="____IRP1" localSheetId="17">#REF!</definedName>
    <definedName name="____IRP1" localSheetId="23">#REF!</definedName>
    <definedName name="____IRP1" localSheetId="27">#REF!</definedName>
    <definedName name="____IRP1" localSheetId="28">#REF!</definedName>
    <definedName name="____IRP1" localSheetId="29">#REF!</definedName>
    <definedName name="____IRP1" localSheetId="33">#REF!</definedName>
    <definedName name="____IRP1" localSheetId="18">#REF!</definedName>
    <definedName name="____IRP1" localSheetId="21">#REF!</definedName>
    <definedName name="____IRP1" localSheetId="80">'Tabla 53'!#REF!</definedName>
    <definedName name="____IRP1" localSheetId="88">#REF!</definedName>
    <definedName name="____IRP1" localSheetId="89">#REF!</definedName>
    <definedName name="____IRP1" localSheetId="90">#REF!</definedName>
    <definedName name="____IRP1" localSheetId="96">#REF!</definedName>
    <definedName name="____IRP1">#REF!</definedName>
    <definedName name="____LIT1" localSheetId="15">#REF!</definedName>
    <definedName name="____LIT1" localSheetId="17">#REF!</definedName>
    <definedName name="____LIT1" localSheetId="23">#REF!</definedName>
    <definedName name="____LIT1" localSheetId="27">#REF!</definedName>
    <definedName name="____LIT1" localSheetId="28">#REF!</definedName>
    <definedName name="____LIT1" localSheetId="29">#REF!</definedName>
    <definedName name="____LIT1" localSheetId="33">#REF!</definedName>
    <definedName name="____LIT1" localSheetId="18">#REF!</definedName>
    <definedName name="____LIT1" localSheetId="21">#REF!</definedName>
    <definedName name="____LIT1" localSheetId="80">'Tabla 53'!#REF!</definedName>
    <definedName name="____LIT1" localSheetId="88">#REF!</definedName>
    <definedName name="____LIT1" localSheetId="89">#REF!</definedName>
    <definedName name="____LIT1" localSheetId="90">#REF!</definedName>
    <definedName name="____LIT1" localSheetId="96">#REF!</definedName>
    <definedName name="____LIT1">#REF!</definedName>
    <definedName name="____LL2" localSheetId="15"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6"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7"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9" hidden="1">{FALSE,FALSE,-1.25,-15.5,484.5,276.75,FALSE,FALSE,TRUE,TRUE,0,12,#N/A,46,#N/A,2.93460490463215,15.35,1,FALSE,FALSE,3,TRUE,1,FALSE,100,"Swvu.PLA1.","ACwvu.PLA1.",#N/A,FALSE,FALSE,0,0,0,0,2,"","",TRUE,TRUE,FALSE,FALSE,1,60,#N/A,#N/A,FALSE,FALSE,FALSE,FALSE,FALSE,FALSE,FALSE,9,65532,65532,FALSE,FALSE,TRUE,TRUE,TRUE}</definedName>
    <definedName name="____LL2" localSheetId="2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0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9"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1" hidden="1">{FALSE,FALSE,-1.25,-15.5,484.5,276.75,FALSE,FALSE,TRUE,TRUE,0,12,#N/A,46,#N/A,2.93460490463215,15.35,1,FALSE,FALSE,3,TRUE,1,FALSE,100,"Swvu.PLA1.","ACwvu.PLA1.",#N/A,FALSE,FALSE,0,0,0,0,2,"","",TRUE,TRUE,FALSE,FALSE,1,60,#N/A,#N/A,FALSE,FALSE,FALSE,FALSE,FALSE,FALSE,FALSE,9,65532,65532,FALSE,FALSE,TRUE,TRUE,TRUE}</definedName>
    <definedName name="____LL2" localSheetId="23" hidden="1">{FALSE,FALSE,-1.25,-15.5,484.5,276.75,FALSE,FALSE,TRUE,TRUE,0,12,#N/A,46,#N/A,2.93460490463215,15.35,1,FALSE,FALSE,3,TRUE,1,FALSE,100,"Swvu.PLA1.","ACwvu.PLA1.",#N/A,FALSE,FALSE,0,0,0,0,2,"","",TRUE,TRUE,FALSE,FALSE,1,60,#N/A,#N/A,FALSE,FALSE,FALSE,FALSE,FALSE,FALSE,FALSE,9,65532,65532,FALSE,FALSE,TRUE,TRUE,TRUE}</definedName>
    <definedName name="____LL2" localSheetId="59" hidden="1">{FALSE,FALSE,-1.25,-15.5,484.5,276.75,FALSE,FALSE,TRUE,TRUE,0,12,#N/A,46,#N/A,2.93460490463215,15.35,1,FALSE,FALSE,3,TRUE,1,FALSE,100,"Swvu.PLA1.","ACwvu.PLA1.",#N/A,FALSE,FALSE,0,0,0,0,2,"","",TRUE,TRUE,FALSE,FALSE,1,60,#N/A,#N/A,FALSE,FALSE,FALSE,FALSE,FALSE,FALSE,FALSE,9,65532,65532,FALSE,FALSE,TRUE,TRUE,TRUE}</definedName>
    <definedName name="____LL2" localSheetId="6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_LL2" localSheetId="27" hidden="1">{FALSE,FALSE,-1.25,-15.5,484.5,276.75,FALSE,FALSE,TRUE,TRUE,0,12,#N/A,46,#N/A,2.93460490463215,15.35,1,FALSE,FALSE,3,TRUE,1,FALSE,100,"Swvu.PLA1.","ACwvu.PLA1.",#N/A,FALSE,FALSE,0,0,0,0,2,"","",TRUE,TRUE,FALSE,FALSE,1,60,#N/A,#N/A,FALSE,FALSE,FALSE,FALSE,FALSE,FALSE,FALSE,9,65532,65532,FALSE,FALSE,TRUE,TRUE,TRUE}</definedName>
    <definedName name="____LL2" localSheetId="2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29" hidden="1">{FALSE,FALSE,-1.25,-15.5,484.5,276.75,FALSE,FALSE,TRUE,TRUE,0,12,#N/A,46,#N/A,2.93460490463215,15.35,1,FALSE,FALSE,3,TRUE,1,FALSE,100,"Swvu.PLA1.","ACwvu.PLA1.",#N/A,FALSE,FALSE,0,0,0,0,2,"","",TRUE,TRUE,FALSE,FALSE,1,60,#N/A,#N/A,FALSE,FALSE,FALSE,FALSE,FALSE,FALSE,FALSE,9,65532,65532,FALSE,FALSE,TRUE,TRUE,TRUE}</definedName>
    <definedName name="____LL2" localSheetId="3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31" hidden="1">{FALSE,FALSE,-1.25,-15.5,484.5,276.75,FALSE,FALSE,TRUE,TRUE,0,12,#N/A,46,#N/A,2.93460490463215,15.35,1,FALSE,FALSE,3,TRUE,1,FALSE,100,"Swvu.PLA1.","ACwvu.PLA1.",#N/A,FALSE,FALSE,0,0,0,0,2,"","",TRUE,TRUE,FALSE,FALSE,1,60,#N/A,#N/A,FALSE,FALSE,FALSE,FALSE,FALSE,FALSE,FALSE,9,65532,65532,FALSE,FALSE,TRUE,TRUE,TRUE}</definedName>
    <definedName name="____LL2" localSheetId="32" hidden="1">{FALSE,FALSE,-1.25,-15.5,484.5,276.75,FALSE,FALSE,TRUE,TRUE,0,12,#N/A,46,#N/A,2.93460490463215,15.35,1,FALSE,FALSE,3,TRUE,1,FALSE,100,"Swvu.PLA1.","ACwvu.PLA1.",#N/A,FALSE,FALSE,0,0,0,0,2,"","",TRUE,TRUE,FALSE,FALSE,1,60,#N/A,#N/A,FALSE,FALSE,FALSE,FALSE,FALSE,FALSE,FALSE,9,65532,65532,FALSE,FALSE,TRUE,TRUE,TRUE}</definedName>
    <definedName name="____LL2" localSheetId="33" hidden="1">{FALSE,FALSE,-1.25,-15.5,484.5,276.75,FALSE,FALSE,TRUE,TRUE,0,12,#N/A,46,#N/A,2.93460490463215,15.35,1,FALSE,FALSE,3,TRUE,1,FALSE,100,"Swvu.PLA1.","ACwvu.PLA1.",#N/A,FALSE,FALSE,0,0,0,0,2,"","",TRUE,TRUE,FALSE,FALSE,1,60,#N/A,#N/A,FALSE,FALSE,FALSE,FALSE,FALSE,FALSE,FALSE,9,65532,65532,FALSE,FALSE,TRUE,TRUE,TRUE}</definedName>
    <definedName name="____LL2" localSheetId="34" hidden="1">{FALSE,FALSE,-1.25,-15.5,484.5,276.75,FALSE,FALSE,TRUE,TRUE,0,12,#N/A,46,#N/A,2.93460490463215,15.35,1,FALSE,FALSE,3,TRUE,1,FALSE,100,"Swvu.PLA1.","ACwvu.PLA1.",#N/A,FALSE,FALSE,0,0,0,0,2,"","",TRUE,TRUE,FALSE,FALSE,1,60,#N/A,#N/A,FALSE,FALSE,FALSE,FALSE,FALSE,FALSE,FALSE,9,65532,65532,FALSE,FALSE,TRUE,TRUE,TRUE}</definedName>
    <definedName name="____LL2" localSheetId="3" hidden="1">{FALSE,FALSE,-1.25,-15.5,484.5,276.75,FALSE,FALSE,TRUE,TRUE,0,12,#N/A,46,#N/A,2.93460490463215,15.35,1,FALSE,FALSE,3,TRUE,1,FALSE,100,"Swvu.PLA1.","ACwvu.PLA1.",#N/A,FALSE,FALSE,0,0,0,0,2,"","",TRUE,TRUE,FALSE,FALSE,1,60,#N/A,#N/A,FALSE,FALSE,FALSE,FALSE,FALSE,FALSE,FALSE,9,65532,65532,FALSE,FALSE,TRUE,TRUE,TRUE}</definedName>
    <definedName name="____LL2" localSheetId="57" hidden="1">{FALSE,FALSE,-1.25,-15.5,484.5,276.75,FALSE,FALSE,TRUE,TRUE,0,12,#N/A,46,#N/A,2.93460490463215,15.35,1,FALSE,FALSE,3,TRUE,1,FALSE,100,"Swvu.PLA1.","ACwvu.PLA1.",#N/A,FALSE,FALSE,0,0,0,0,2,"","",TRUE,TRUE,FALSE,FALSE,1,60,#N/A,#N/A,FALSE,FALSE,FALSE,FALSE,FALSE,FALSE,FALSE,9,65532,65532,FALSE,FALSE,TRUE,TRUE,TRUE}</definedName>
    <definedName name="____LL2" localSheetId="5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61" hidden="1">{FALSE,FALSE,-1.25,-15.5,484.5,276.75,FALSE,FALSE,TRUE,TRUE,0,12,#N/A,46,#N/A,2.93460490463215,15.35,1,FALSE,FALSE,3,TRUE,1,FALSE,100,"Swvu.PLA1.","ACwvu.PLA1.",#N/A,FALSE,FALSE,0,0,0,0,2,"","",TRUE,TRUE,FALSE,FALSE,1,60,#N/A,#N/A,FALSE,FALSE,FALSE,FALSE,FALSE,FALSE,FALSE,9,65532,65532,FALSE,FALSE,TRUE,TRUE,TRUE}</definedName>
    <definedName name="____LL2" localSheetId="62" hidden="1">{FALSE,FALSE,-1.25,-15.5,484.5,276.75,FALSE,FALSE,TRUE,TRUE,0,12,#N/A,46,#N/A,2.93460490463215,15.35,1,FALSE,FALSE,3,TRUE,1,FALSE,100,"Swvu.PLA1.","ACwvu.PLA1.",#N/A,FALSE,FALSE,0,0,0,0,2,"","",TRUE,TRUE,FALSE,FALSE,1,60,#N/A,#N/A,FALSE,FALSE,FALSE,FALSE,FALSE,FALSE,FALSE,9,65532,65532,FALSE,FALSE,TRUE,TRUE,TRUE}</definedName>
    <definedName name="____LL2" localSheetId="63" hidden="1">{FALSE,FALSE,-1.25,-15.5,484.5,276.75,FALSE,FALSE,TRUE,TRUE,0,12,#N/A,46,#N/A,2.93460490463215,15.35,1,FALSE,FALSE,3,TRUE,1,FALSE,100,"Swvu.PLA1.","ACwvu.PLA1.",#N/A,FALSE,FALSE,0,0,0,0,2,"","",TRUE,TRUE,FALSE,FALSE,1,60,#N/A,#N/A,FALSE,FALSE,FALSE,FALSE,FALSE,FALSE,FALSE,9,65532,65532,FALSE,FALSE,TRUE,TRUE,TRUE}</definedName>
    <definedName name="____LL2" localSheetId="64" hidden="1">{FALSE,FALSE,-1.25,-15.5,484.5,276.75,FALSE,FALSE,TRUE,TRUE,0,12,#N/A,46,#N/A,2.93460490463215,15.35,1,FALSE,FALSE,3,TRUE,1,FALSE,100,"Swvu.PLA1.","ACwvu.PLA1.",#N/A,FALSE,FALSE,0,0,0,0,2,"","",TRUE,TRUE,FALSE,FALSE,1,60,#N/A,#N/A,FALSE,FALSE,FALSE,FALSE,FALSE,FALSE,FALSE,9,65532,65532,FALSE,FALSE,TRUE,TRUE,TRUE}</definedName>
    <definedName name="____LL2" localSheetId="21" hidden="1">{FALSE,FALSE,-1.25,-15.5,484.5,276.75,FALSE,FALSE,TRUE,TRUE,0,12,#N/A,46,#N/A,2.93460490463215,15.35,1,FALSE,FALSE,3,TRUE,1,FALSE,100,"Swvu.PLA1.","ACwvu.PLA1.",#N/A,FALSE,FALSE,0,0,0,0,2,"","",TRUE,TRUE,FALSE,FALSE,1,60,#N/A,#N/A,FALSE,FALSE,FALSE,FALSE,FALSE,FALSE,FALSE,9,65532,65532,FALSE,FALSE,TRUE,TRUE,TRUE}</definedName>
    <definedName name="____LL2" localSheetId="8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81" hidden="1">{FALSE,FALSE,-1.25,-15.5,484.5,276.75,FALSE,FALSE,TRUE,TRUE,0,12,#N/A,46,#N/A,2.93460490463215,15.35,1,FALSE,FALSE,3,TRUE,1,FALSE,100,"Swvu.PLA1.","ACwvu.PLA1.",#N/A,FALSE,FALSE,0,0,0,0,2,"","",TRUE,TRUE,FALSE,FALSE,1,60,#N/A,#N/A,FALSE,FALSE,FALSE,FALSE,FALSE,FALSE,FALSE,9,65532,65532,FALSE,FALSE,TRUE,TRUE,TRUE}</definedName>
    <definedName name="____LL2" localSheetId="82" hidden="1">{FALSE,FALSE,-1.25,-15.5,484.5,276.75,FALSE,FALSE,TRUE,TRUE,0,12,#N/A,46,#N/A,2.93460490463215,15.35,1,FALSE,FALSE,3,TRUE,1,FALSE,100,"Swvu.PLA1.","ACwvu.PLA1.",#N/A,FALSE,FALSE,0,0,0,0,2,"","",TRUE,TRUE,FALSE,FALSE,1,60,#N/A,#N/A,FALSE,FALSE,FALSE,FALSE,FALSE,FALSE,FALSE,9,65532,65532,FALSE,FALSE,TRUE,TRUE,TRUE}</definedName>
    <definedName name="____LL2" localSheetId="83" hidden="1">{FALSE,FALSE,-1.25,-15.5,484.5,276.75,FALSE,FALSE,TRUE,TRUE,0,12,#N/A,46,#N/A,2.93460490463215,15.35,1,FALSE,FALSE,3,TRUE,1,FALSE,100,"Swvu.PLA1.","ACwvu.PLA1.",#N/A,FALSE,FALSE,0,0,0,0,2,"","",TRUE,TRUE,FALSE,FALSE,1,60,#N/A,#N/A,FALSE,FALSE,FALSE,FALSE,FALSE,FALSE,FALSE,9,65532,65532,FALSE,FALSE,TRUE,TRUE,TRUE}</definedName>
    <definedName name="____LL2" localSheetId="84" hidden="1">{FALSE,FALSE,-1.25,-15.5,484.5,276.75,FALSE,FALSE,TRUE,TRUE,0,12,#N/A,46,#N/A,2.93460490463215,15.35,1,FALSE,FALSE,3,TRUE,1,FALSE,100,"Swvu.PLA1.","ACwvu.PLA1.",#N/A,FALSE,FALSE,0,0,0,0,2,"","",TRUE,TRUE,FALSE,FALSE,1,60,#N/A,#N/A,FALSE,FALSE,FALSE,FALSE,FALSE,FALSE,FALSE,9,65532,65532,FALSE,FALSE,TRUE,TRUE,TRUE}</definedName>
    <definedName name="____LL2" localSheetId="85" hidden="1">{FALSE,FALSE,-1.25,-15.5,484.5,276.75,FALSE,FALSE,TRUE,TRUE,0,12,#N/A,46,#N/A,2.93460490463215,15.35,1,FALSE,FALSE,3,TRUE,1,FALSE,100,"Swvu.PLA1.","ACwvu.PLA1.",#N/A,FALSE,FALSE,0,0,0,0,2,"","",TRUE,TRUE,FALSE,FALSE,1,60,#N/A,#N/A,FALSE,FALSE,FALSE,FALSE,FALSE,FALSE,FALSE,9,65532,65532,FALSE,FALSE,TRUE,TRUE,TRUE}</definedName>
    <definedName name="____LL2" localSheetId="8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22" hidden="1">{FALSE,FALSE,-1.25,-15.5,484.5,276.75,FALSE,FALSE,TRUE,TRUE,0,12,#N/A,46,#N/A,2.93460490463215,15.35,1,FALSE,FALSE,3,TRUE,1,FALSE,100,"Swvu.PLA1.","ACwvu.PLA1.",#N/A,FALSE,FALSE,0,0,0,0,2,"","",TRUE,TRUE,FALSE,FALSE,1,60,#N/A,#N/A,FALSE,FALSE,FALSE,FALSE,FALSE,FALSE,FALSE,9,65532,65532,FALSE,FALSE,TRUE,TRUE,TRUE}</definedName>
    <definedName name="____LL2" localSheetId="89" hidden="1">{FALSE,FALSE,-1.25,-15.5,484.5,276.75,FALSE,FALSE,TRUE,TRUE,0,12,#N/A,46,#N/A,2.93460490463215,15.35,1,FALSE,FALSE,3,TRUE,1,FALSE,100,"Swvu.PLA1.","ACwvu.PLA1.",#N/A,FALSE,FALSE,0,0,0,0,2,"","",TRUE,TRUE,FALSE,FALSE,1,60,#N/A,#N/A,FALSE,FALSE,FALSE,FALSE,FALSE,FALSE,FALSE,9,65532,65532,FALSE,FALSE,TRUE,TRUE,TRUE}</definedName>
    <definedName name="____LL2" localSheetId="9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91" hidden="1">{FALSE,FALSE,-1.25,-15.5,484.5,276.75,FALSE,FALSE,TRUE,TRUE,0,12,#N/A,46,#N/A,2.93460490463215,15.35,1,FALSE,FALSE,3,TRUE,1,FALSE,100,"Swvu.PLA1.","ACwvu.PLA1.",#N/A,FALSE,FALSE,0,0,0,0,2,"","",TRUE,TRUE,FALSE,FALSE,1,60,#N/A,#N/A,FALSE,FALSE,FALSE,FALSE,FALSE,FALSE,FALSE,9,65532,65532,FALSE,FALSE,TRUE,TRUE,TRUE}</definedName>
    <definedName name="____LL2" localSheetId="92" hidden="1">{FALSE,FALSE,-1.25,-15.5,484.5,276.75,FALSE,FALSE,TRUE,TRUE,0,12,#N/A,46,#N/A,2.93460490463215,15.35,1,FALSE,FALSE,3,TRUE,1,FALSE,100,"Swvu.PLA1.","ACwvu.PLA1.",#N/A,FALSE,FALSE,0,0,0,0,2,"","",TRUE,TRUE,FALSE,FALSE,1,60,#N/A,#N/A,FALSE,FALSE,FALSE,FALSE,FALSE,FALSE,FALSE,9,65532,65532,FALSE,FALSE,TRUE,TRUE,TRUE}</definedName>
    <definedName name="____LL2" localSheetId="95" hidden="1">{FALSE,FALSE,-1.25,-15.5,484.5,276.75,FALSE,FALSE,TRUE,TRUE,0,12,#N/A,46,#N/A,2.93460490463215,15.35,1,FALSE,FALSE,3,TRUE,1,FALSE,100,"Swvu.PLA1.","ACwvu.PLA1.",#N/A,FALSE,FALSE,0,0,0,0,2,"","",TRUE,TRUE,FALSE,FALSE,1,60,#N/A,#N/A,FALSE,FALSE,FALSE,FALSE,FALSE,FALSE,FALSE,9,65532,65532,FALSE,FALSE,TRUE,TRUE,TRUE}</definedName>
    <definedName name="____LL2" localSheetId="96" hidden="1">{FALSE,FALSE,-1.25,-15.5,484.5,276.75,FALSE,FALSE,TRUE,TRUE,0,12,#N/A,46,#N/A,2.93460490463215,15.35,1,FALSE,FALSE,3,TRUE,1,FALSE,100,"Swvu.PLA1.","ACwvu.PLA1.",#N/A,FALSE,FALSE,0,0,0,0,2,"","",TRUE,TRUE,FALSE,FALSE,1,60,#N/A,#N/A,FALSE,FALSE,FALSE,FALSE,FALSE,FALSE,FALSE,9,65532,65532,FALSE,FALSE,TRUE,TRUE,TRUE}</definedName>
    <definedName name="____LL2" localSheetId="9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24" hidden="1">{FALSE,FALSE,-1.25,-15.5,484.5,276.75,FALSE,FALSE,TRUE,TRUE,0,12,#N/A,46,#N/A,2.93460490463215,15.35,1,FALSE,FALSE,3,TRUE,1,FALSE,100,"Swvu.PLA1.","ACwvu.PLA1.",#N/A,FALSE,FALSE,0,0,0,0,2,"","",TRUE,TRUE,FALSE,FALSE,1,60,#N/A,#N/A,FALSE,FALSE,FALSE,FALSE,FALSE,FALSE,FALSE,9,65532,65532,FALSE,FALSE,TRUE,TRUE,TRUE}</definedName>
    <definedName name="____LL2" localSheetId="99" hidden="1">{FALSE,FALSE,-1.25,-15.5,484.5,276.75,FALSE,FALSE,TRUE,TRUE,0,12,#N/A,46,#N/A,2.93460490463215,15.35,1,FALSE,FALSE,3,TRUE,1,FALSE,100,"Swvu.PLA1.","ACwvu.PLA1.",#N/A,FALSE,FALSE,0,0,0,0,2,"","",TRUE,TRUE,FALSE,FALSE,1,60,#N/A,#N/A,FALSE,FALSE,FALSE,FALSE,FALSE,FALSE,FALSE,9,65532,65532,FALSE,FALSE,TRUE,TRUE,TRUE}</definedName>
    <definedName name="____LL2" localSheetId="25" hidden="1">{FALSE,FALSE,-1.25,-15.5,484.5,276.75,FALSE,FALSE,TRUE,TRUE,0,12,#N/A,46,#N/A,2.93460490463215,15.35,1,FALSE,FALSE,3,TRUE,1,FALSE,100,"Swvu.PLA1.","ACwvu.PLA1.",#N/A,FALSE,FALSE,0,0,0,0,2,"","",TRUE,TRUE,FALSE,FALSE,1,60,#N/A,#N/A,FALSE,FALSE,FALSE,FALSE,FALSE,FALSE,FALSE,9,65532,65532,FALSE,FALSE,TRUE,TRUE,TRUE}</definedName>
    <definedName name="____LL2" localSheetId="26" hidden="1">{FALSE,FALSE,-1.25,-15.5,484.5,276.75,FALSE,FALSE,TRUE,TRUE,0,12,#N/A,46,#N/A,2.93460490463215,15.35,1,FALSE,FALSE,3,TRUE,1,FALSE,100,"Swvu.PLA1.","ACwvu.PLA1.",#N/A,FALSE,FALSE,0,0,0,0,2,"","",TRUE,TRUE,FALSE,FALSE,1,60,#N/A,#N/A,FALSE,FALSE,FALSE,FALSE,FALSE,FALSE,FALSE,9,65532,65532,FALSE,FALSE,TRUE,TRUE,TRUE}</definedName>
    <definedName name="____LL2" localSheetId="93" hidden="1">{FALSE,FALSE,-1.25,-15.5,484.5,276.75,FALSE,FALSE,TRUE,TRUE,0,12,#N/A,46,#N/A,2.93460490463215,15.35,1,FALSE,FALSE,3,TRUE,1,FALSE,100,"Swvu.PLA1.","ACwvu.PLA1.",#N/A,FALSE,FALSE,0,0,0,0,2,"","",TRUE,TRUE,FALSE,FALSE,1,60,#N/A,#N/A,FALSE,FALSE,FALSE,FALSE,FALSE,FALSE,FALSE,9,65532,65532,FALSE,FALSE,TRUE,TRUE,TRUE}</definedName>
    <definedName name="____LL2" localSheetId="94" hidden="1">{FALSE,FALSE,-1.25,-15.5,484.5,276.75,FALSE,FALSE,TRUE,TRUE,0,12,#N/A,46,#N/A,2.93460490463215,15.35,1,FALSE,FALSE,3,TRUE,1,FALSE,100,"Swvu.PLA1.","ACwvu.PLA1.",#N/A,FALSE,FALSE,0,0,0,0,2,"","",TRUE,TRUE,FALSE,FALSE,1,60,#N/A,#N/A,FALSE,FALSE,FALSE,FALSE,FALSE,FALSE,FALSE,9,65532,65532,FALSE,FALSE,TRUE,TRUE,TRUE}</definedName>
    <definedName name="____LL2" hidden="1">{FALSE,FALSE,-1.25,-15.5,484.5,276.75,FALSE,FALSE,TRUE,TRUE,0,12,#N/A,46,#N/A,2.93460490463215,15.35,1,FALSE,FALSE,3,TRUE,1,FALSE,100,"Swvu.PLA1.","ACwvu.PLA1.",#N/A,FALSE,FALSE,0,0,0,0,2,"","",TRUE,TRUE,FALSE,FALSE,1,60,#N/A,#N/A,FALSE,FALSE,FALSE,FALSE,FALSE,FALSE,FALSE,9,65532,65532,FALSE,FALSE,TRUE,TRUE,TRUE}</definedName>
    <definedName name="____MEX1" localSheetId="15">#REF!</definedName>
    <definedName name="____MEX1" localSheetId="16">#REF!</definedName>
    <definedName name="____MEX1" localSheetId="17">#REF!</definedName>
    <definedName name="____MEX1" localSheetId="19">#REF!</definedName>
    <definedName name="____MEX1" localSheetId="20">#REF!</definedName>
    <definedName name="____MEX1" localSheetId="100">#REF!</definedName>
    <definedName name="____MEX1" localSheetId="23">#REF!</definedName>
    <definedName name="____MEX1" localSheetId="27">#REF!</definedName>
    <definedName name="____MEX1" localSheetId="28">#REF!</definedName>
    <definedName name="____MEX1" localSheetId="29">#REF!</definedName>
    <definedName name="____MEX1" localSheetId="33">#REF!</definedName>
    <definedName name="____MEX1" localSheetId="57">#REF!</definedName>
    <definedName name="____MEX1" localSheetId="58">#REF!</definedName>
    <definedName name="____MEX1" localSheetId="18">#REF!</definedName>
    <definedName name="____MEX1" localSheetId="61">#REF!</definedName>
    <definedName name="____MEX1" localSheetId="62">#REF!</definedName>
    <definedName name="____MEX1" localSheetId="64">#REF!</definedName>
    <definedName name="____MEX1" localSheetId="21">#REF!</definedName>
    <definedName name="____MEX1" localSheetId="80">'Tabla 53'!#REF!</definedName>
    <definedName name="____MEX1" localSheetId="81">'Tabla 54'!#REF!</definedName>
    <definedName name="____MEX1" localSheetId="82">'Tabla 55'!#REF!</definedName>
    <definedName name="____MEX1" localSheetId="83">'Tabla 56'!#REF!</definedName>
    <definedName name="____MEX1" localSheetId="84">'Tabla 57'!#REF!</definedName>
    <definedName name="____MEX1" localSheetId="85">'Tabla 58'!#REF!</definedName>
    <definedName name="____MEX1" localSheetId="88">#REF!</definedName>
    <definedName name="____MEX1" localSheetId="89">#REF!</definedName>
    <definedName name="____MEX1" localSheetId="90">#REF!</definedName>
    <definedName name="____MEX1" localSheetId="95">#REF!</definedName>
    <definedName name="____MEX1" localSheetId="96">#REF!</definedName>
    <definedName name="____MEX1" localSheetId="24">#REF!</definedName>
    <definedName name="____MEX1" localSheetId="99">#REF!</definedName>
    <definedName name="____MEX1">#REF!</definedName>
    <definedName name="____PTA1" localSheetId="15">#REF!</definedName>
    <definedName name="____PTA1" localSheetId="16">#REF!</definedName>
    <definedName name="____PTA1" localSheetId="17">#REF!</definedName>
    <definedName name="____PTA1" localSheetId="19">#REF!</definedName>
    <definedName name="____PTA1" localSheetId="23">#REF!</definedName>
    <definedName name="____PTA1" localSheetId="27">#REF!</definedName>
    <definedName name="____PTA1" localSheetId="28">#REF!</definedName>
    <definedName name="____PTA1" localSheetId="29">#REF!</definedName>
    <definedName name="____PTA1" localSheetId="33">#REF!</definedName>
    <definedName name="____PTA1" localSheetId="57">#REF!</definedName>
    <definedName name="____PTA1" localSheetId="58">#REF!</definedName>
    <definedName name="____PTA1" localSheetId="18">#REF!</definedName>
    <definedName name="____PTA1" localSheetId="61">#REF!</definedName>
    <definedName name="____PTA1" localSheetId="64">#REF!</definedName>
    <definedName name="____PTA1" localSheetId="21">#REF!</definedName>
    <definedName name="____PTA1" localSheetId="80">'Tabla 53'!#REF!</definedName>
    <definedName name="____PTA1" localSheetId="81">'Tabla 54'!#REF!</definedName>
    <definedName name="____PTA1" localSheetId="82">'Tabla 55'!#REF!</definedName>
    <definedName name="____PTA1" localSheetId="83">'Tabla 56'!#REF!</definedName>
    <definedName name="____PTA1" localSheetId="84">'Tabla 57'!#REF!</definedName>
    <definedName name="____PTA1" localSheetId="85">'Tabla 58'!#REF!</definedName>
    <definedName name="____PTA1" localSheetId="88">#REF!</definedName>
    <definedName name="____PTA1" localSheetId="89">#REF!</definedName>
    <definedName name="____PTA1" localSheetId="90">#REF!</definedName>
    <definedName name="____PTA1" localSheetId="95">#REF!</definedName>
    <definedName name="____PTA1" localSheetId="96">#REF!</definedName>
    <definedName name="____PTA1" localSheetId="24">#REF!</definedName>
    <definedName name="____PTA1">#REF!</definedName>
    <definedName name="____ROS1">#N/A</definedName>
    <definedName name="____ROS2">#N/A</definedName>
    <definedName name="____ROS3">#N/A</definedName>
    <definedName name="____ROS4">#N/A</definedName>
    <definedName name="____SAR1" localSheetId="15">#REF!</definedName>
    <definedName name="____SAR1" localSheetId="16">#REF!</definedName>
    <definedName name="____SAR1" localSheetId="17">#REF!</definedName>
    <definedName name="____SAR1" localSheetId="19">#REF!</definedName>
    <definedName name="____SAR1" localSheetId="20">#REF!</definedName>
    <definedName name="____SAR1" localSheetId="100">#REF!</definedName>
    <definedName name="____SAR1" localSheetId="23">#REF!</definedName>
    <definedName name="____SAR1" localSheetId="27">#REF!</definedName>
    <definedName name="____SAR1" localSheetId="28">#REF!</definedName>
    <definedName name="____SAR1" localSheetId="29">#REF!</definedName>
    <definedName name="____SAR1" localSheetId="33">#REF!</definedName>
    <definedName name="____SAR1" localSheetId="57">#REF!</definedName>
    <definedName name="____SAR1" localSheetId="58">#REF!</definedName>
    <definedName name="____SAR1" localSheetId="18">#REF!</definedName>
    <definedName name="____SAR1" localSheetId="61">#REF!</definedName>
    <definedName name="____SAR1" localSheetId="62">#REF!</definedName>
    <definedName name="____SAR1" localSheetId="64">#REF!</definedName>
    <definedName name="____SAR1" localSheetId="21">#REF!</definedName>
    <definedName name="____SAR1" localSheetId="80">'Tabla 53'!#REF!</definedName>
    <definedName name="____SAR1" localSheetId="81">'Tabla 54'!#REF!</definedName>
    <definedName name="____SAR1" localSheetId="82">'Tabla 55'!#REF!</definedName>
    <definedName name="____SAR1" localSheetId="83">'Tabla 56'!#REF!</definedName>
    <definedName name="____SAR1" localSheetId="84">'Tabla 57'!#REF!</definedName>
    <definedName name="____SAR1" localSheetId="85">'Tabla 58'!#REF!</definedName>
    <definedName name="____SAR1" localSheetId="88">#REF!</definedName>
    <definedName name="____SAR1" localSheetId="89">#REF!</definedName>
    <definedName name="____SAR1" localSheetId="90">#REF!</definedName>
    <definedName name="____SAR1" localSheetId="95">#REF!</definedName>
    <definedName name="____SAR1" localSheetId="96">#REF!</definedName>
    <definedName name="____SAR1" localSheetId="24">#REF!</definedName>
    <definedName name="____SAR1" localSheetId="99">#REF!</definedName>
    <definedName name="____SAR1">#REF!</definedName>
    <definedName name="____SRT11" localSheetId="15" hidden="1">{"Minpmon",#N/A,FALSE,"Monthinput"}</definedName>
    <definedName name="____SRT11" localSheetId="16" hidden="1">{"Minpmon",#N/A,FALSE,"Monthinput"}</definedName>
    <definedName name="____SRT11" localSheetId="17" hidden="1">{"Minpmon",#N/A,FALSE,"Monthinput"}</definedName>
    <definedName name="____SRT11" localSheetId="19" hidden="1">{"Minpmon",#N/A,FALSE,"Monthinput"}</definedName>
    <definedName name="____SRT11" localSheetId="20" hidden="1">{"Minpmon",#N/A,FALSE,"Monthinput"}</definedName>
    <definedName name="____SRT11" localSheetId="100" hidden="1">{"Minpmon",#N/A,FALSE,"Monthinput"}</definedName>
    <definedName name="____SRT11" localSheetId="8" hidden="1">{"Minpmon",#N/A,FALSE,"Monthinput"}</definedName>
    <definedName name="____SRT11" localSheetId="9" hidden="1">{"Minpmon",#N/A,FALSE,"Monthinput"}</definedName>
    <definedName name="____SRT11" localSheetId="10" hidden="1">{"Minpmon",#N/A,FALSE,"Monthinput"}</definedName>
    <definedName name="____SRT11" localSheetId="11" hidden="1">{"Minpmon",#N/A,FALSE,"Monthinput"}</definedName>
    <definedName name="____SRT11" localSheetId="23" hidden="1">{"Minpmon",#N/A,FALSE,"Monthinput"}</definedName>
    <definedName name="____SRT11" localSheetId="59" hidden="1">{"Minpmon",#N/A,FALSE,"Monthinput"}</definedName>
    <definedName name="____SRT11" localSheetId="60" hidden="1">{"Minpmon",#N/A,FALSE,"Monthinput"}</definedName>
    <definedName name="____SRT11" localSheetId="1" hidden="1">{"Minpmon",#N/A,FALSE,"Monthinput"}</definedName>
    <definedName name="____SRT11" localSheetId="27" hidden="1">{"Minpmon",#N/A,FALSE,"Monthinput"}</definedName>
    <definedName name="____SRT11" localSheetId="28" hidden="1">{"Minpmon",#N/A,FALSE,"Monthinput"}</definedName>
    <definedName name="____SRT11" localSheetId="29" hidden="1">{"Minpmon",#N/A,FALSE,"Monthinput"}</definedName>
    <definedName name="____SRT11" localSheetId="30" hidden="1">{"Minpmon",#N/A,FALSE,"Monthinput"}</definedName>
    <definedName name="____SRT11" localSheetId="31" hidden="1">{"Minpmon",#N/A,FALSE,"Monthinput"}</definedName>
    <definedName name="____SRT11" localSheetId="32" hidden="1">{"Minpmon",#N/A,FALSE,"Monthinput"}</definedName>
    <definedName name="____SRT11" localSheetId="33" hidden="1">{"Minpmon",#N/A,FALSE,"Monthinput"}</definedName>
    <definedName name="____SRT11" localSheetId="34" hidden="1">{"Minpmon",#N/A,FALSE,"Monthinput"}</definedName>
    <definedName name="____SRT11" localSheetId="3" hidden="1">{"Minpmon",#N/A,FALSE,"Monthinput"}</definedName>
    <definedName name="____SRT11" localSheetId="57" hidden="1">{"Minpmon",#N/A,FALSE,"Monthinput"}</definedName>
    <definedName name="____SRT11" localSheetId="58" hidden="1">{"Minpmon",#N/A,FALSE,"Monthinput"}</definedName>
    <definedName name="____SRT11" localSheetId="18" hidden="1">{"Minpmon",#N/A,FALSE,"Monthinput"}</definedName>
    <definedName name="____SRT11" localSheetId="61" hidden="1">{"Minpmon",#N/A,FALSE,"Monthinput"}</definedName>
    <definedName name="____SRT11" localSheetId="62" hidden="1">{"Minpmon",#N/A,FALSE,"Monthinput"}</definedName>
    <definedName name="____SRT11" localSheetId="63" hidden="1">{"Minpmon",#N/A,FALSE,"Monthinput"}</definedName>
    <definedName name="____SRT11" localSheetId="64" hidden="1">{"Minpmon",#N/A,FALSE,"Monthinput"}</definedName>
    <definedName name="____SRT11" localSheetId="21" hidden="1">{"Minpmon",#N/A,FALSE,"Monthinput"}</definedName>
    <definedName name="____SRT11" localSheetId="80" hidden="1">{"Minpmon",#N/A,FALSE,"Monthinput"}</definedName>
    <definedName name="____SRT11" localSheetId="81" hidden="1">{"Minpmon",#N/A,FALSE,"Monthinput"}</definedName>
    <definedName name="____SRT11" localSheetId="82" hidden="1">{"Minpmon",#N/A,FALSE,"Monthinput"}</definedName>
    <definedName name="____SRT11" localSheetId="83" hidden="1">{"Minpmon",#N/A,FALSE,"Monthinput"}</definedName>
    <definedName name="____SRT11" localSheetId="84" hidden="1">{"Minpmon",#N/A,FALSE,"Monthinput"}</definedName>
    <definedName name="____SRT11" localSheetId="85" hidden="1">{"Minpmon",#N/A,FALSE,"Monthinput"}</definedName>
    <definedName name="____SRT11" localSheetId="88" hidden="1">{"Minpmon",#N/A,FALSE,"Monthinput"}</definedName>
    <definedName name="____SRT11" localSheetId="22" hidden="1">{"Minpmon",#N/A,FALSE,"Monthinput"}</definedName>
    <definedName name="____SRT11" localSheetId="89" hidden="1">{"Minpmon",#N/A,FALSE,"Monthinput"}</definedName>
    <definedName name="____SRT11" localSheetId="90" hidden="1">{"Minpmon",#N/A,FALSE,"Monthinput"}</definedName>
    <definedName name="____SRT11" localSheetId="91" hidden="1">{"Minpmon",#N/A,FALSE,"Monthinput"}</definedName>
    <definedName name="____SRT11" localSheetId="92" hidden="1">{"Minpmon",#N/A,FALSE,"Monthinput"}</definedName>
    <definedName name="____SRT11" localSheetId="95" hidden="1">{"Minpmon",#N/A,FALSE,"Monthinput"}</definedName>
    <definedName name="____SRT11" localSheetId="96" hidden="1">{"Minpmon",#N/A,FALSE,"Monthinput"}</definedName>
    <definedName name="____SRT11" localSheetId="98" hidden="1">{"Minpmon",#N/A,FALSE,"Monthinput"}</definedName>
    <definedName name="____SRT11" localSheetId="24" hidden="1">{"Minpmon",#N/A,FALSE,"Monthinput"}</definedName>
    <definedName name="____SRT11" localSheetId="99" hidden="1">{"Minpmon",#N/A,FALSE,"Monthinput"}</definedName>
    <definedName name="____SRT11" localSheetId="25" hidden="1">{"Minpmon",#N/A,FALSE,"Monthinput"}</definedName>
    <definedName name="____SRT11" localSheetId="26" hidden="1">{"Minpmon",#N/A,FALSE,"Monthinput"}</definedName>
    <definedName name="____SRT11" localSheetId="93" hidden="1">{"Minpmon",#N/A,FALSE,"Monthinput"}</definedName>
    <definedName name="____SRT11" localSheetId="94" hidden="1">{"Minpmon",#N/A,FALSE,"Monthinput"}</definedName>
    <definedName name="____SRT11" hidden="1">{"Minpmon",#N/A,FALSE,"Monthinput"}</definedName>
    <definedName name="____tAB4" localSheetId="15">#REF!</definedName>
    <definedName name="____tAB4" localSheetId="17">#REF!</definedName>
    <definedName name="____tAB4" localSheetId="100">'[6]shared data'!$A$1:$G$71</definedName>
    <definedName name="____tAB4" localSheetId="23">'[6]shared data'!$A$1:$G$71</definedName>
    <definedName name="____tAB4" localSheetId="59">#REF!</definedName>
    <definedName name="____tAB4" localSheetId="60">#REF!</definedName>
    <definedName name="____tAB4" localSheetId="1">'[6]shared data'!$A$1:$G$71</definedName>
    <definedName name="____tAB4" localSheetId="27">#REF!</definedName>
    <definedName name="____tAB4" localSheetId="28">#REF!</definedName>
    <definedName name="____tAB4" localSheetId="29">#REF!</definedName>
    <definedName name="____tAB4" localSheetId="57">'[6]shared data'!$A$1:$G$71</definedName>
    <definedName name="____tAB4" localSheetId="58">'[6]shared data'!$A$1:$G$71</definedName>
    <definedName name="____tAB4" localSheetId="91">#REF!</definedName>
    <definedName name="____tAB4">#REF!</definedName>
    <definedName name="____tnt1">#N/A</definedName>
    <definedName name="____TOT58" localSheetId="15">#REF!</definedName>
    <definedName name="____TOT58" localSheetId="16">#REF!</definedName>
    <definedName name="____TOT58" localSheetId="17">#REF!</definedName>
    <definedName name="____TOT58" localSheetId="19">#REF!</definedName>
    <definedName name="____TOT58" localSheetId="20">[7]GROWTH!#REF!</definedName>
    <definedName name="____TOT58" localSheetId="100">[7]GROWTH!#REF!</definedName>
    <definedName name="____TOT58" localSheetId="23">[7]GROWTH!#REF!</definedName>
    <definedName name="____TOT58" localSheetId="59">#REF!</definedName>
    <definedName name="____TOT58" localSheetId="60">#REF!</definedName>
    <definedName name="____TOT58" localSheetId="1">[7]GROWTH!#REF!</definedName>
    <definedName name="____TOT58" localSheetId="27">#REF!</definedName>
    <definedName name="____TOT58" localSheetId="28">[7]GROWTH!#REF!</definedName>
    <definedName name="____TOT58" localSheetId="29">[7]GROWTH!#REF!</definedName>
    <definedName name="____TOT58" localSheetId="57">[7]GROWTH!#REF!</definedName>
    <definedName name="____TOT58" localSheetId="58">[7]GROWTH!#REF!</definedName>
    <definedName name="____TOT58" localSheetId="18">#REF!</definedName>
    <definedName name="____TOT58" localSheetId="64">[7]GROWTH!#REF!</definedName>
    <definedName name="____TOT58" localSheetId="21">[7]GROWTH!#REF!</definedName>
    <definedName name="____TOT58" localSheetId="85">[7]GROWTH!#REF!</definedName>
    <definedName name="____TOT58" localSheetId="88">[7]GROWTH!#REF!</definedName>
    <definedName name="____TOT58" localSheetId="89">[7]GROWTH!#REF!</definedName>
    <definedName name="____TOT58" localSheetId="90">[7]GROWTH!#REF!</definedName>
    <definedName name="____TOT58" localSheetId="91">#REF!</definedName>
    <definedName name="____TOT58" localSheetId="95">[7]GROWTH!#REF!</definedName>
    <definedName name="____TOT58" localSheetId="96">[7]GROWTH!#REF!</definedName>
    <definedName name="____TOT58" localSheetId="24">[7]GROWTH!#REF!</definedName>
    <definedName name="____TOT58">#REF!</definedName>
    <definedName name="___asd1">#N/A</definedName>
    <definedName name="___AUS1" localSheetId="15">#REF!</definedName>
    <definedName name="___AUS1" localSheetId="16">#REF!</definedName>
    <definedName name="___AUS1" localSheetId="17">#REF!</definedName>
    <definedName name="___AUS1" localSheetId="19">#REF!</definedName>
    <definedName name="___AUS1" localSheetId="20">#REF!</definedName>
    <definedName name="___AUS1" localSheetId="100">#REF!</definedName>
    <definedName name="___AUS1" localSheetId="23">#REF!</definedName>
    <definedName name="___AUS1" localSheetId="27">#REF!</definedName>
    <definedName name="___AUS1" localSheetId="28">#REF!</definedName>
    <definedName name="___AUS1" localSheetId="29">#REF!</definedName>
    <definedName name="___AUS1" localSheetId="33">#REF!</definedName>
    <definedName name="___AUS1" localSheetId="57">#REF!</definedName>
    <definedName name="___AUS1" localSheetId="58">#REF!</definedName>
    <definedName name="___AUS1" localSheetId="18">#REF!</definedName>
    <definedName name="___AUS1" localSheetId="61">#REF!</definedName>
    <definedName name="___AUS1" localSheetId="62">#REF!</definedName>
    <definedName name="___AUS1" localSheetId="64">#REF!</definedName>
    <definedName name="___AUS1" localSheetId="21">#REF!</definedName>
    <definedName name="___AUS1" localSheetId="80">'Tabla 53'!#REF!</definedName>
    <definedName name="___AUS1" localSheetId="81">'Tabla 54'!#REF!</definedName>
    <definedName name="___AUS1" localSheetId="82">'Tabla 55'!#REF!</definedName>
    <definedName name="___AUS1" localSheetId="83">'Tabla 56'!#REF!</definedName>
    <definedName name="___AUS1" localSheetId="84">'Tabla 57'!#REF!</definedName>
    <definedName name="___AUS1" localSheetId="85">'Tabla 58'!#REF!</definedName>
    <definedName name="___AUS1" localSheetId="88">#REF!</definedName>
    <definedName name="___AUS1" localSheetId="89">#REF!</definedName>
    <definedName name="___AUS1" localSheetId="90">#REF!</definedName>
    <definedName name="___AUS1" localSheetId="95">#REF!</definedName>
    <definedName name="___AUS1" localSheetId="96">#REF!</definedName>
    <definedName name="___AUS1" localSheetId="24">#REF!</definedName>
    <definedName name="___AUS1" localSheetId="99">#REF!</definedName>
    <definedName name="___AUS1">#REF!</definedName>
    <definedName name="___DEG1" localSheetId="15">#REF!</definedName>
    <definedName name="___DEG1" localSheetId="16">#REF!</definedName>
    <definedName name="___DEG1" localSheetId="17">#REF!</definedName>
    <definedName name="___DEG1" localSheetId="19">#REF!</definedName>
    <definedName name="___DEG1" localSheetId="23">#REF!</definedName>
    <definedName name="___DEG1" localSheetId="27">#REF!</definedName>
    <definedName name="___DEG1" localSheetId="28">#REF!</definedName>
    <definedName name="___DEG1" localSheetId="29">#REF!</definedName>
    <definedName name="___DEG1" localSheetId="33">#REF!</definedName>
    <definedName name="___DEG1" localSheetId="57">#REF!</definedName>
    <definedName name="___DEG1" localSheetId="58">#REF!</definedName>
    <definedName name="___DEG1" localSheetId="18">#REF!</definedName>
    <definedName name="___DEG1" localSheetId="61">#REF!</definedName>
    <definedName name="___DEG1" localSheetId="64">#REF!</definedName>
    <definedName name="___DEG1" localSheetId="21">#REF!</definedName>
    <definedName name="___DEG1" localSheetId="80">'Tabla 53'!#REF!</definedName>
    <definedName name="___DEG1" localSheetId="81">'Tabla 54'!#REF!</definedName>
    <definedName name="___DEG1" localSheetId="82">'Tabla 55'!#REF!</definedName>
    <definedName name="___DEG1" localSheetId="83">'Tabla 56'!#REF!</definedName>
    <definedName name="___DEG1" localSheetId="84">'Tabla 57'!#REF!</definedName>
    <definedName name="___DEG1" localSheetId="85">'Tabla 58'!#REF!</definedName>
    <definedName name="___DEG1" localSheetId="88">#REF!</definedName>
    <definedName name="___DEG1" localSheetId="89">#REF!</definedName>
    <definedName name="___DEG1" localSheetId="90">#REF!</definedName>
    <definedName name="___DEG1" localSheetId="95">#REF!</definedName>
    <definedName name="___DEG1" localSheetId="96">#REF!</definedName>
    <definedName name="___DEG1" localSheetId="24">#REF!</definedName>
    <definedName name="___DEG1">#REF!</definedName>
    <definedName name="___DKR1" localSheetId="15">#REF!</definedName>
    <definedName name="___DKR1" localSheetId="16">#REF!</definedName>
    <definedName name="___DKR1" localSheetId="17">#REF!</definedName>
    <definedName name="___DKR1" localSheetId="19">#REF!</definedName>
    <definedName name="___DKR1" localSheetId="23">#REF!</definedName>
    <definedName name="___DKR1" localSheetId="27">#REF!</definedName>
    <definedName name="___DKR1" localSheetId="28">#REF!</definedName>
    <definedName name="___DKR1" localSheetId="29">#REF!</definedName>
    <definedName name="___DKR1" localSheetId="33">#REF!</definedName>
    <definedName name="___DKR1" localSheetId="57">#REF!</definedName>
    <definedName name="___DKR1" localSheetId="58">#REF!</definedName>
    <definedName name="___DKR1" localSheetId="18">#REF!</definedName>
    <definedName name="___DKR1" localSheetId="61">#REF!</definedName>
    <definedName name="___DKR1" localSheetId="64">#REF!</definedName>
    <definedName name="___DKR1" localSheetId="21">#REF!</definedName>
    <definedName name="___DKR1" localSheetId="80">'Tabla 53'!#REF!</definedName>
    <definedName name="___DKR1" localSheetId="81">'Tabla 54'!#REF!</definedName>
    <definedName name="___DKR1" localSheetId="82">'Tabla 55'!#REF!</definedName>
    <definedName name="___DKR1" localSheetId="83">'Tabla 56'!#REF!</definedName>
    <definedName name="___DKR1" localSheetId="84">'Tabla 57'!#REF!</definedName>
    <definedName name="___DKR1" localSheetId="85">'Tabla 58'!#REF!</definedName>
    <definedName name="___DKR1" localSheetId="88">#REF!</definedName>
    <definedName name="___DKR1" localSheetId="89">#REF!</definedName>
    <definedName name="___DKR1" localSheetId="90">#REF!</definedName>
    <definedName name="___DKR1" localSheetId="95">#REF!</definedName>
    <definedName name="___DKR1" localSheetId="96">#REF!</definedName>
    <definedName name="___DKR1" localSheetId="24">#REF!</definedName>
    <definedName name="___DKR1">#REF!</definedName>
    <definedName name="___ECU1" localSheetId="15">#REF!</definedName>
    <definedName name="___ECU1" localSheetId="17">#REF!</definedName>
    <definedName name="___ECU1" localSheetId="23">#REF!</definedName>
    <definedName name="___ECU1" localSheetId="27">#REF!</definedName>
    <definedName name="___ECU1" localSheetId="28">#REF!</definedName>
    <definedName name="___ECU1" localSheetId="29">#REF!</definedName>
    <definedName name="___ECU1" localSheetId="33">#REF!</definedName>
    <definedName name="___ECU1" localSheetId="18">#REF!</definedName>
    <definedName name="___ECU1" localSheetId="21">#REF!</definedName>
    <definedName name="___ECU1" localSheetId="80">'Tabla 53'!#REF!</definedName>
    <definedName name="___ECU1" localSheetId="88">#REF!</definedName>
    <definedName name="___ECU1" localSheetId="89">#REF!</definedName>
    <definedName name="___ECU1" localSheetId="90">#REF!</definedName>
    <definedName name="___ECU1" localSheetId="96">#REF!</definedName>
    <definedName name="___ECU1">#REF!</definedName>
    <definedName name="___ESC1" localSheetId="15">#REF!</definedName>
    <definedName name="___ESC1" localSheetId="17">#REF!</definedName>
    <definedName name="___ESC1" localSheetId="23">#REF!</definedName>
    <definedName name="___ESC1" localSheetId="27">#REF!</definedName>
    <definedName name="___ESC1" localSheetId="28">#REF!</definedName>
    <definedName name="___ESC1" localSheetId="29">#REF!</definedName>
    <definedName name="___ESC1" localSheetId="33">#REF!</definedName>
    <definedName name="___ESC1" localSheetId="18">#REF!</definedName>
    <definedName name="___ESC1" localSheetId="21">#REF!</definedName>
    <definedName name="___ESC1" localSheetId="80">'Tabla 53'!#REF!</definedName>
    <definedName name="___ESC1" localSheetId="88">#REF!</definedName>
    <definedName name="___ESC1" localSheetId="89">#REF!</definedName>
    <definedName name="___ESC1" localSheetId="90">#REF!</definedName>
    <definedName name="___ESC1" localSheetId="96">#REF!</definedName>
    <definedName name="___ESC1">#REF!</definedName>
    <definedName name="___F" localSheetId="15" hidden="1">#REF!</definedName>
    <definedName name="___F" localSheetId="17" hidden="1">#REF!</definedName>
    <definedName name="___F" localSheetId="19" hidden="1">#REF!</definedName>
    <definedName name="___F" localSheetId="100" hidden="1">'[8]Fax a enviar'!#REF!</definedName>
    <definedName name="___F" localSheetId="23" hidden="1">'[8]Fax a enviar'!#REF!</definedName>
    <definedName name="___F" localSheetId="59" hidden="1">#REF!</definedName>
    <definedName name="___F" localSheetId="60" hidden="1">#REF!</definedName>
    <definedName name="___F" localSheetId="1" hidden="1">'[8]Fax a enviar'!#REF!</definedName>
    <definedName name="___F" localSheetId="27" hidden="1">#REF!</definedName>
    <definedName name="___F" localSheetId="28" hidden="1">#REF!</definedName>
    <definedName name="___F" localSheetId="29" hidden="1">#REF!</definedName>
    <definedName name="___F" localSheetId="57" hidden="1">'[8]Fax a enviar'!#REF!</definedName>
    <definedName name="___F" localSheetId="58" hidden="1">'[8]Fax a enviar'!#REF!</definedName>
    <definedName name="___F" localSheetId="18" hidden="1">#REF!</definedName>
    <definedName name="___F" localSheetId="62" hidden="1">#REF!</definedName>
    <definedName name="___F" localSheetId="80" hidden="1">'[8]Fax a enviar'!#REF!</definedName>
    <definedName name="___F" localSheetId="85" hidden="1">'[8]Fax a enviar'!#REF!</definedName>
    <definedName name="___F" localSheetId="91" hidden="1">#REF!</definedName>
    <definedName name="___F" localSheetId="24" hidden="1">'[8]Fax a enviar'!#REF!</definedName>
    <definedName name="___F" hidden="1">#REF!</definedName>
    <definedName name="___FAL2" localSheetId="15">#REF!</definedName>
    <definedName name="___FAL2" localSheetId="16">#REF!</definedName>
    <definedName name="___FAL2" localSheetId="17">#REF!</definedName>
    <definedName name="___FAL2" localSheetId="19">#REF!</definedName>
    <definedName name="___FAL2" localSheetId="20">#REF!</definedName>
    <definedName name="___FAL2" localSheetId="100">#REF!</definedName>
    <definedName name="___FAL2" localSheetId="23">#REF!</definedName>
    <definedName name="___FAL2" localSheetId="27">#REF!</definedName>
    <definedName name="___FAL2" localSheetId="28">#REF!</definedName>
    <definedName name="___FAL2" localSheetId="29">#REF!</definedName>
    <definedName name="___FAL2" localSheetId="33">#REF!</definedName>
    <definedName name="___FAL2" localSheetId="57">#REF!</definedName>
    <definedName name="___FAL2" localSheetId="58">#REF!</definedName>
    <definedName name="___FAL2" localSheetId="18">#REF!</definedName>
    <definedName name="___FAL2" localSheetId="61">#REF!</definedName>
    <definedName name="___FAL2" localSheetId="62">#REF!</definedName>
    <definedName name="___FAL2" localSheetId="64">#REF!</definedName>
    <definedName name="___FAL2" localSheetId="21">#REF!</definedName>
    <definedName name="___FAL2" localSheetId="80">'Tabla 53'!#REF!</definedName>
    <definedName name="___FAL2" localSheetId="81">'Tabla 54'!#REF!</definedName>
    <definedName name="___FAL2" localSheetId="82">'Tabla 55'!#REF!</definedName>
    <definedName name="___FAL2" localSheetId="83">'Tabla 56'!#REF!</definedName>
    <definedName name="___FAL2" localSheetId="84">'Tabla 57'!#REF!</definedName>
    <definedName name="___FAL2" localSheetId="85">'Tabla 58'!#REF!</definedName>
    <definedName name="___FAL2" localSheetId="88">#REF!</definedName>
    <definedName name="___FAL2" localSheetId="89">#REF!</definedName>
    <definedName name="___FAL2" localSheetId="90">#REF!</definedName>
    <definedName name="___FAL2" localSheetId="95">#REF!</definedName>
    <definedName name="___FAL2" localSheetId="96">#REF!</definedName>
    <definedName name="___FAL2" localSheetId="24">#REF!</definedName>
    <definedName name="___FAL2" localSheetId="99">#REF!</definedName>
    <definedName name="___FAL2">#REF!</definedName>
    <definedName name="___FAL3" localSheetId="15">#REF!</definedName>
    <definedName name="___FAL3" localSheetId="16">#REF!</definedName>
    <definedName name="___FAL3" localSheetId="17">#REF!</definedName>
    <definedName name="___FAL3" localSheetId="19">#REF!</definedName>
    <definedName name="___FAL3" localSheetId="23">#REF!</definedName>
    <definedName name="___FAL3" localSheetId="27">#REF!</definedName>
    <definedName name="___FAL3" localSheetId="28">#REF!</definedName>
    <definedName name="___FAL3" localSheetId="29">#REF!</definedName>
    <definedName name="___FAL3" localSheetId="33">#REF!</definedName>
    <definedName name="___FAL3" localSheetId="57">#REF!</definedName>
    <definedName name="___FAL3" localSheetId="58">#REF!</definedName>
    <definedName name="___FAL3" localSheetId="18">#REF!</definedName>
    <definedName name="___FAL3" localSheetId="61">#REF!</definedName>
    <definedName name="___FAL3" localSheetId="64">#REF!</definedName>
    <definedName name="___FAL3" localSheetId="21">#REF!</definedName>
    <definedName name="___FAL3" localSheetId="80">'Tabla 53'!#REF!</definedName>
    <definedName name="___FAL3" localSheetId="81">'Tabla 54'!#REF!</definedName>
    <definedName name="___FAL3" localSheetId="82">'Tabla 55'!#REF!</definedName>
    <definedName name="___FAL3" localSheetId="83">'Tabla 56'!#REF!</definedName>
    <definedName name="___FAL3" localSheetId="84">'Tabla 57'!#REF!</definedName>
    <definedName name="___FAL3" localSheetId="85">'Tabla 58'!#REF!</definedName>
    <definedName name="___FAL3" localSheetId="88">#REF!</definedName>
    <definedName name="___FAL3" localSheetId="89">#REF!</definedName>
    <definedName name="___FAL3" localSheetId="90">#REF!</definedName>
    <definedName name="___FAL3" localSheetId="95">#REF!</definedName>
    <definedName name="___FAL3" localSheetId="96">#REF!</definedName>
    <definedName name="___FAL3" localSheetId="24">#REF!</definedName>
    <definedName name="___FAL3">#REF!</definedName>
    <definedName name="___FAL4" localSheetId="15">#REF!</definedName>
    <definedName name="___FAL4" localSheetId="16">#REF!</definedName>
    <definedName name="___FAL4" localSheetId="17">#REF!</definedName>
    <definedName name="___FAL4" localSheetId="19">#REF!</definedName>
    <definedName name="___FAL4" localSheetId="23">#REF!</definedName>
    <definedName name="___FAL4" localSheetId="27">#REF!</definedName>
    <definedName name="___FAL4" localSheetId="28">#REF!</definedName>
    <definedName name="___FAL4" localSheetId="29">#REF!</definedName>
    <definedName name="___FAL4" localSheetId="33">#REF!</definedName>
    <definedName name="___FAL4" localSheetId="57">#REF!</definedName>
    <definedName name="___FAL4" localSheetId="58">#REF!</definedName>
    <definedName name="___FAL4" localSheetId="18">#REF!</definedName>
    <definedName name="___FAL4" localSheetId="61">#REF!</definedName>
    <definedName name="___FAL4" localSheetId="64">#REF!</definedName>
    <definedName name="___FAL4" localSheetId="21">#REF!</definedName>
    <definedName name="___FAL4" localSheetId="80">'Tabla 53'!#REF!</definedName>
    <definedName name="___FAL4" localSheetId="81">'Tabla 54'!#REF!</definedName>
    <definedName name="___FAL4" localSheetId="82">'Tabla 55'!#REF!</definedName>
    <definedName name="___FAL4" localSheetId="83">'Tabla 56'!#REF!</definedName>
    <definedName name="___FAL4" localSheetId="84">'Tabla 57'!#REF!</definedName>
    <definedName name="___FAL4" localSheetId="85">'Tabla 58'!#REF!</definedName>
    <definedName name="___FAL4" localSheetId="88">#REF!</definedName>
    <definedName name="___FAL4" localSheetId="89">#REF!</definedName>
    <definedName name="___FAL4" localSheetId="90">#REF!</definedName>
    <definedName name="___FAL4" localSheetId="95">#REF!</definedName>
    <definedName name="___FAL4" localSheetId="96">#REF!</definedName>
    <definedName name="___FAL4" localSheetId="24">#REF!</definedName>
    <definedName name="___FAL4">#REF!</definedName>
    <definedName name="___FAL5" localSheetId="15">#REF!</definedName>
    <definedName name="___FAL5" localSheetId="17">#REF!</definedName>
    <definedName name="___FAL5" localSheetId="23">#REF!</definedName>
    <definedName name="___FAL5" localSheetId="27">#REF!</definedName>
    <definedName name="___FAL5" localSheetId="28">#REF!</definedName>
    <definedName name="___FAL5" localSheetId="29">#REF!</definedName>
    <definedName name="___FAL5" localSheetId="33">#REF!</definedName>
    <definedName name="___FAL5" localSheetId="18">#REF!</definedName>
    <definedName name="___FAL5" localSheetId="21">#REF!</definedName>
    <definedName name="___FAL5" localSheetId="80">'Tabla 53'!#REF!</definedName>
    <definedName name="___FAL5" localSheetId="88">#REF!</definedName>
    <definedName name="___FAL5" localSheetId="89">#REF!</definedName>
    <definedName name="___FAL5" localSheetId="90">#REF!</definedName>
    <definedName name="___FAL5" localSheetId="96">#REF!</definedName>
    <definedName name="___FAL5">#REF!</definedName>
    <definedName name="___FAL6" localSheetId="15">#REF!</definedName>
    <definedName name="___FAL6" localSheetId="17">#REF!</definedName>
    <definedName name="___FAL6" localSheetId="23">#REF!</definedName>
    <definedName name="___FAL6" localSheetId="27">#REF!</definedName>
    <definedName name="___FAL6" localSheetId="28">#REF!</definedName>
    <definedName name="___FAL6" localSheetId="29">#REF!</definedName>
    <definedName name="___FAL6" localSheetId="33">#REF!</definedName>
    <definedName name="___FAL6" localSheetId="18">#REF!</definedName>
    <definedName name="___FAL6" localSheetId="21">#REF!</definedName>
    <definedName name="___FAL6" localSheetId="80">'Tabla 53'!#REF!</definedName>
    <definedName name="___FAL6" localSheetId="88">#REF!</definedName>
    <definedName name="___FAL6" localSheetId="89">#REF!</definedName>
    <definedName name="___FAL6" localSheetId="90">#REF!</definedName>
    <definedName name="___FAL6" localSheetId="96">#REF!</definedName>
    <definedName name="___FAL6">#REF!</definedName>
    <definedName name="___FAL7" localSheetId="15">#REF!</definedName>
    <definedName name="___FAL7" localSheetId="17">#REF!</definedName>
    <definedName name="___FAL7" localSheetId="23">#REF!</definedName>
    <definedName name="___FAL7" localSheetId="27">#REF!</definedName>
    <definedName name="___FAL7" localSheetId="28">#REF!</definedName>
    <definedName name="___FAL7" localSheetId="29">#REF!</definedName>
    <definedName name="___FAL7" localSheetId="33">#REF!</definedName>
    <definedName name="___FAL7" localSheetId="18">#REF!</definedName>
    <definedName name="___FAL7" localSheetId="21">#REF!</definedName>
    <definedName name="___FAL7" localSheetId="80">'Tabla 53'!#REF!</definedName>
    <definedName name="___FAL7" localSheetId="88">#REF!</definedName>
    <definedName name="___FAL7" localSheetId="89">#REF!</definedName>
    <definedName name="___FAL7" localSheetId="90">#REF!</definedName>
    <definedName name="___FAL7" localSheetId="96">#REF!</definedName>
    <definedName name="___FAL7">#REF!</definedName>
    <definedName name="___FMK1" localSheetId="15">#REF!</definedName>
    <definedName name="___FMK1" localSheetId="17">#REF!</definedName>
    <definedName name="___FMK1" localSheetId="23">#REF!</definedName>
    <definedName name="___FMK1" localSheetId="27">#REF!</definedName>
    <definedName name="___FMK1" localSheetId="28">#REF!</definedName>
    <definedName name="___FMK1" localSheetId="29">#REF!</definedName>
    <definedName name="___FMK1" localSheetId="33">#REF!</definedName>
    <definedName name="___FMK1" localSheetId="18">#REF!</definedName>
    <definedName name="___FMK1" localSheetId="21">#REF!</definedName>
    <definedName name="___FMK1" localSheetId="80">'Tabla 53'!#REF!</definedName>
    <definedName name="___FMK1" localSheetId="88">#REF!</definedName>
    <definedName name="___FMK1" localSheetId="89">#REF!</definedName>
    <definedName name="___FMK1" localSheetId="90">#REF!</definedName>
    <definedName name="___FMK1" localSheetId="96">#REF!</definedName>
    <definedName name="___FMK1">#REF!</definedName>
    <definedName name="___IKR1" localSheetId="15">#REF!</definedName>
    <definedName name="___IKR1" localSheetId="17">#REF!</definedName>
    <definedName name="___IKR1" localSheetId="23">#REF!</definedName>
    <definedName name="___IKR1" localSheetId="27">#REF!</definedName>
    <definedName name="___IKR1" localSheetId="28">#REF!</definedName>
    <definedName name="___IKR1" localSheetId="29">#REF!</definedName>
    <definedName name="___IKR1" localSheetId="33">#REF!</definedName>
    <definedName name="___IKR1" localSheetId="18">#REF!</definedName>
    <definedName name="___IKR1" localSheetId="21">#REF!</definedName>
    <definedName name="___IKR1" localSheetId="80">'Tabla 53'!#REF!</definedName>
    <definedName name="___IKR1" localSheetId="88">#REF!</definedName>
    <definedName name="___IKR1" localSheetId="89">#REF!</definedName>
    <definedName name="___IKR1" localSheetId="90">#REF!</definedName>
    <definedName name="___IKR1" localSheetId="96">#REF!</definedName>
    <definedName name="___IKR1">#REF!</definedName>
    <definedName name="___IRP1" localSheetId="15">#REF!</definedName>
    <definedName name="___IRP1" localSheetId="17">#REF!</definedName>
    <definedName name="___IRP1" localSheetId="23">#REF!</definedName>
    <definedName name="___IRP1" localSheetId="27">#REF!</definedName>
    <definedName name="___IRP1" localSheetId="28">#REF!</definedName>
    <definedName name="___IRP1" localSheetId="29">#REF!</definedName>
    <definedName name="___IRP1" localSheetId="33">#REF!</definedName>
    <definedName name="___IRP1" localSheetId="18">#REF!</definedName>
    <definedName name="___IRP1" localSheetId="21">#REF!</definedName>
    <definedName name="___IRP1" localSheetId="80">'Tabla 53'!#REF!</definedName>
    <definedName name="___IRP1" localSheetId="88">#REF!</definedName>
    <definedName name="___IRP1" localSheetId="89">#REF!</definedName>
    <definedName name="___IRP1" localSheetId="90">#REF!</definedName>
    <definedName name="___IRP1" localSheetId="96">#REF!</definedName>
    <definedName name="___IRP1">#REF!</definedName>
    <definedName name="___LIT1" localSheetId="15">#REF!</definedName>
    <definedName name="___LIT1" localSheetId="17">#REF!</definedName>
    <definedName name="___LIT1" localSheetId="23">#REF!</definedName>
    <definedName name="___LIT1" localSheetId="27">#REF!</definedName>
    <definedName name="___LIT1" localSheetId="28">#REF!</definedName>
    <definedName name="___LIT1" localSheetId="29">#REF!</definedName>
    <definedName name="___LIT1" localSheetId="33">#REF!</definedName>
    <definedName name="___LIT1" localSheetId="18">#REF!</definedName>
    <definedName name="___LIT1" localSheetId="21">#REF!</definedName>
    <definedName name="___LIT1" localSheetId="80">'Tabla 53'!#REF!</definedName>
    <definedName name="___LIT1" localSheetId="88">#REF!</definedName>
    <definedName name="___LIT1" localSheetId="89">#REF!</definedName>
    <definedName name="___LIT1" localSheetId="90">#REF!</definedName>
    <definedName name="___LIT1" localSheetId="96">#REF!</definedName>
    <definedName name="___LIT1">#REF!</definedName>
    <definedName name="___LL2" localSheetId="15" hidden="1">{FALSE,FALSE,-1.25,-15.5,484.5,276.75,FALSE,FALSE,TRUE,TRUE,0,12,#N/A,46,#N/A,2.93460490463215,15.35,1,FALSE,FALSE,3,TRUE,1,FALSE,100,"Swvu.PLA1.","ACwvu.PLA1.",#N/A,FALSE,FALSE,0,0,0,0,2,"","",TRUE,TRUE,FALSE,FALSE,1,60,#N/A,#N/A,FALSE,FALSE,FALSE,FALSE,FALSE,FALSE,FALSE,9,65532,65532,FALSE,FALSE,TRUE,TRUE,TRUE}</definedName>
    <definedName name="___LL2" localSheetId="16" hidden="1">{FALSE,FALSE,-1.25,-15.5,484.5,276.75,FALSE,FALSE,TRUE,TRUE,0,12,#N/A,46,#N/A,2.93460490463215,15.35,1,FALSE,FALSE,3,TRUE,1,FALSE,100,"Swvu.PLA1.","ACwvu.PLA1.",#N/A,FALSE,FALSE,0,0,0,0,2,"","",TRUE,TRUE,FALSE,FALSE,1,60,#N/A,#N/A,FALSE,FALSE,FALSE,FALSE,FALSE,FALSE,FALSE,9,65532,65532,FALSE,FALSE,TRUE,TRUE,TRUE}</definedName>
    <definedName name="___LL2" localSheetId="17" hidden="1">{FALSE,FALSE,-1.25,-15.5,484.5,276.75,FALSE,FALSE,TRUE,TRUE,0,12,#N/A,46,#N/A,2.93460490463215,15.35,1,FALSE,FALSE,3,TRUE,1,FALSE,100,"Swvu.PLA1.","ACwvu.PLA1.",#N/A,FALSE,FALSE,0,0,0,0,2,"","",TRUE,TRUE,FALSE,FALSE,1,60,#N/A,#N/A,FALSE,FALSE,FALSE,FALSE,FALSE,FALSE,FALSE,9,65532,65532,FALSE,FALSE,TRUE,TRUE,TRUE}</definedName>
    <definedName name="___LL2" localSheetId="19" hidden="1">{FALSE,FALSE,-1.25,-15.5,484.5,276.75,FALSE,FALSE,TRUE,TRUE,0,12,#N/A,46,#N/A,2.93460490463215,15.35,1,FALSE,FALSE,3,TRUE,1,FALSE,100,"Swvu.PLA1.","ACwvu.PLA1.",#N/A,FALSE,FALSE,0,0,0,0,2,"","",TRUE,TRUE,FALSE,FALSE,1,60,#N/A,#N/A,FALSE,FALSE,FALSE,FALSE,FALSE,FALSE,FALSE,9,65532,65532,FALSE,FALSE,TRUE,TRUE,TRUE}</definedName>
    <definedName name="___LL2" localSheetId="20" hidden="1">{FALSE,FALSE,-1.25,-15.5,484.5,276.75,FALSE,FALSE,TRUE,TRUE,0,12,#N/A,46,#N/A,2.93460490463215,15.35,1,FALSE,FALSE,3,TRUE,1,FALSE,100,"Swvu.PLA1.","ACwvu.PLA1.",#N/A,FALSE,FALSE,0,0,0,0,2,"","",TRUE,TRUE,FALSE,FALSE,1,60,#N/A,#N/A,FALSE,FALSE,FALSE,FALSE,FALSE,FALSE,FALSE,9,65532,65532,FALSE,FALSE,TRUE,TRUE,TRUE}</definedName>
    <definedName name="___LL2" localSheetId="100" hidden="1">{FALSE,FALSE,-1.25,-15.5,484.5,276.75,FALSE,FALSE,TRUE,TRUE,0,12,#N/A,46,#N/A,2.93460490463215,15.35,1,FALSE,FALSE,3,TRUE,1,FALSE,100,"Swvu.PLA1.","ACwvu.PLA1.",#N/A,FALSE,FALSE,0,0,0,0,2,"","",TRUE,TRUE,FALSE,FALSE,1,60,#N/A,#N/A,FALSE,FALSE,FALSE,FALSE,FALSE,FALSE,FALSE,9,65532,65532,FALSE,FALSE,TRUE,TRUE,TRUE}</definedName>
    <definedName name="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LL2" localSheetId="9" hidden="1">{FALSE,FALSE,-1.25,-15.5,484.5,276.75,FALSE,FALSE,TRUE,TRUE,0,12,#N/A,46,#N/A,2.93460490463215,15.35,1,FALSE,FALSE,3,TRUE,1,FALSE,100,"Swvu.PLA1.","ACwvu.PLA1.",#N/A,FALSE,FALSE,0,0,0,0,2,"","",TRUE,TRUE,FALSE,FALSE,1,60,#N/A,#N/A,FALSE,FALSE,FALSE,FALSE,FALSE,FALSE,FALSE,9,65532,65532,FALSE,FALSE,TRUE,TRUE,TRUE}</definedName>
    <definedName name="___LL2" localSheetId="10" hidden="1">{FALSE,FALSE,-1.25,-15.5,484.5,276.75,FALSE,FALSE,TRUE,TRUE,0,12,#N/A,46,#N/A,2.93460490463215,15.35,1,FALSE,FALSE,3,TRUE,1,FALSE,100,"Swvu.PLA1.","ACwvu.PLA1.",#N/A,FALSE,FALSE,0,0,0,0,2,"","",TRUE,TRUE,FALSE,FALSE,1,60,#N/A,#N/A,FALSE,FALSE,FALSE,FALSE,FALSE,FALSE,FALSE,9,65532,65532,FALSE,FALSE,TRUE,TRUE,TRUE}</definedName>
    <definedName name="___LL2" localSheetId="11" hidden="1">{FALSE,FALSE,-1.25,-15.5,484.5,276.75,FALSE,FALSE,TRUE,TRUE,0,12,#N/A,46,#N/A,2.93460490463215,15.35,1,FALSE,FALSE,3,TRUE,1,FALSE,100,"Swvu.PLA1.","ACwvu.PLA1.",#N/A,FALSE,FALSE,0,0,0,0,2,"","",TRUE,TRUE,FALSE,FALSE,1,60,#N/A,#N/A,FALSE,FALSE,FALSE,FALSE,FALSE,FALSE,FALSE,9,65532,65532,FALSE,FALSE,TRUE,TRUE,TRUE}</definedName>
    <definedName name="___LL2" localSheetId="23" hidden="1">{FALSE,FALSE,-1.25,-15.5,484.5,276.75,FALSE,FALSE,TRUE,TRUE,0,12,#N/A,46,#N/A,2.93460490463215,15.35,1,FALSE,FALSE,3,TRUE,1,FALSE,100,"Swvu.PLA1.","ACwvu.PLA1.",#N/A,FALSE,FALSE,0,0,0,0,2,"","",TRUE,TRUE,FALSE,FALSE,1,60,#N/A,#N/A,FALSE,FALSE,FALSE,FALSE,FALSE,FALSE,FALSE,9,65532,65532,FALSE,FALSE,TRUE,TRUE,TRUE}</definedName>
    <definedName name="___LL2" localSheetId="59" hidden="1">{FALSE,FALSE,-1.25,-15.5,484.5,276.75,FALSE,FALSE,TRUE,TRUE,0,12,#N/A,46,#N/A,2.93460490463215,15.35,1,FALSE,FALSE,3,TRUE,1,FALSE,100,"Swvu.PLA1.","ACwvu.PLA1.",#N/A,FALSE,FALSE,0,0,0,0,2,"","",TRUE,TRUE,FALSE,FALSE,1,60,#N/A,#N/A,FALSE,FALSE,FALSE,FALSE,FALSE,FALSE,FALSE,9,65532,65532,FALSE,FALSE,TRUE,TRUE,TRUE}</definedName>
    <definedName name="___LL2" localSheetId="60" hidden="1">{FALSE,FALSE,-1.25,-15.5,484.5,276.75,FALSE,FALSE,TRUE,TRUE,0,12,#N/A,46,#N/A,2.93460490463215,15.35,1,FALSE,FALSE,3,TRUE,1,FALSE,100,"Swvu.PLA1.","ACwvu.PLA1.",#N/A,FALSE,FALSE,0,0,0,0,2,"","",TRUE,TRUE,FALSE,FALSE,1,60,#N/A,#N/A,FALSE,FALSE,FALSE,FALSE,FALSE,FALSE,FALSE,9,65532,65532,FALSE,FALSE,TRUE,TRUE,TRUE}</definedName>
    <definedName name="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LL2" localSheetId="27" hidden="1">{FALSE,FALSE,-1.25,-15.5,484.5,276.75,FALSE,FALSE,TRUE,TRUE,0,12,#N/A,46,#N/A,2.93460490463215,15.35,1,FALSE,FALSE,3,TRUE,1,FALSE,100,"Swvu.PLA1.","ACwvu.PLA1.",#N/A,FALSE,FALSE,0,0,0,0,2,"","",TRUE,TRUE,FALSE,FALSE,1,60,#N/A,#N/A,FALSE,FALSE,FALSE,FALSE,FALSE,FALSE,FALSE,9,65532,65532,FALSE,FALSE,TRUE,TRUE,TRUE}</definedName>
    <definedName name="___LL2" localSheetId="28" hidden="1">{FALSE,FALSE,-1.25,-15.5,484.5,276.75,FALSE,FALSE,TRUE,TRUE,0,12,#N/A,46,#N/A,2.93460490463215,15.35,1,FALSE,FALSE,3,TRUE,1,FALSE,100,"Swvu.PLA1.","ACwvu.PLA1.",#N/A,FALSE,FALSE,0,0,0,0,2,"","",TRUE,TRUE,FALSE,FALSE,1,60,#N/A,#N/A,FALSE,FALSE,FALSE,FALSE,FALSE,FALSE,FALSE,9,65532,65532,FALSE,FALSE,TRUE,TRUE,TRUE}</definedName>
    <definedName name="___LL2" localSheetId="29" hidden="1">{FALSE,FALSE,-1.25,-15.5,484.5,276.75,FALSE,FALSE,TRUE,TRUE,0,12,#N/A,46,#N/A,2.93460490463215,15.35,1,FALSE,FALSE,3,TRUE,1,FALSE,100,"Swvu.PLA1.","ACwvu.PLA1.",#N/A,FALSE,FALSE,0,0,0,0,2,"","",TRUE,TRUE,FALSE,FALSE,1,60,#N/A,#N/A,FALSE,FALSE,FALSE,FALSE,FALSE,FALSE,FALSE,9,65532,65532,FALSE,FALSE,TRUE,TRUE,TRUE}</definedName>
    <definedName name="___LL2" localSheetId="30" hidden="1">{FALSE,FALSE,-1.25,-15.5,484.5,276.75,FALSE,FALSE,TRUE,TRUE,0,12,#N/A,46,#N/A,2.93460490463215,15.35,1,FALSE,FALSE,3,TRUE,1,FALSE,100,"Swvu.PLA1.","ACwvu.PLA1.",#N/A,FALSE,FALSE,0,0,0,0,2,"","",TRUE,TRUE,FALSE,FALSE,1,60,#N/A,#N/A,FALSE,FALSE,FALSE,FALSE,FALSE,FALSE,FALSE,9,65532,65532,FALSE,FALSE,TRUE,TRUE,TRUE}</definedName>
    <definedName name="___LL2" localSheetId="31" hidden="1">{FALSE,FALSE,-1.25,-15.5,484.5,276.75,FALSE,FALSE,TRUE,TRUE,0,12,#N/A,46,#N/A,2.93460490463215,15.35,1,FALSE,FALSE,3,TRUE,1,FALSE,100,"Swvu.PLA1.","ACwvu.PLA1.",#N/A,FALSE,FALSE,0,0,0,0,2,"","",TRUE,TRUE,FALSE,FALSE,1,60,#N/A,#N/A,FALSE,FALSE,FALSE,FALSE,FALSE,FALSE,FALSE,9,65532,65532,FALSE,FALSE,TRUE,TRUE,TRUE}</definedName>
    <definedName name="___LL2" localSheetId="32" hidden="1">{FALSE,FALSE,-1.25,-15.5,484.5,276.75,FALSE,FALSE,TRUE,TRUE,0,12,#N/A,46,#N/A,2.93460490463215,15.35,1,FALSE,FALSE,3,TRUE,1,FALSE,100,"Swvu.PLA1.","ACwvu.PLA1.",#N/A,FALSE,FALSE,0,0,0,0,2,"","",TRUE,TRUE,FALSE,FALSE,1,60,#N/A,#N/A,FALSE,FALSE,FALSE,FALSE,FALSE,FALSE,FALSE,9,65532,65532,FALSE,FALSE,TRUE,TRUE,TRUE}</definedName>
    <definedName name="___LL2" localSheetId="33" hidden="1">{FALSE,FALSE,-1.25,-15.5,484.5,276.75,FALSE,FALSE,TRUE,TRUE,0,12,#N/A,46,#N/A,2.93460490463215,15.35,1,FALSE,FALSE,3,TRUE,1,FALSE,100,"Swvu.PLA1.","ACwvu.PLA1.",#N/A,FALSE,FALSE,0,0,0,0,2,"","",TRUE,TRUE,FALSE,FALSE,1,60,#N/A,#N/A,FALSE,FALSE,FALSE,FALSE,FALSE,FALSE,FALSE,9,65532,65532,FALSE,FALSE,TRUE,TRUE,TRUE}</definedName>
    <definedName name="___LL2" localSheetId="34" hidden="1">{FALSE,FALSE,-1.25,-15.5,484.5,276.75,FALSE,FALSE,TRUE,TRUE,0,12,#N/A,46,#N/A,2.93460490463215,15.35,1,FALSE,FALSE,3,TRUE,1,FALSE,100,"Swvu.PLA1.","ACwvu.PLA1.",#N/A,FALSE,FALSE,0,0,0,0,2,"","",TRUE,TRUE,FALSE,FALSE,1,60,#N/A,#N/A,FALSE,FALSE,FALSE,FALSE,FALSE,FALSE,FALSE,9,65532,65532,FALSE,FALSE,TRUE,TRUE,TRUE}</definedName>
    <definedName name="___LL2" localSheetId="3" hidden="1">{FALSE,FALSE,-1.25,-15.5,484.5,276.75,FALSE,FALSE,TRUE,TRUE,0,12,#N/A,46,#N/A,2.93460490463215,15.35,1,FALSE,FALSE,3,TRUE,1,FALSE,100,"Swvu.PLA1.","ACwvu.PLA1.",#N/A,FALSE,FALSE,0,0,0,0,2,"","",TRUE,TRUE,FALSE,FALSE,1,60,#N/A,#N/A,FALSE,FALSE,FALSE,FALSE,FALSE,FALSE,FALSE,9,65532,65532,FALSE,FALSE,TRUE,TRUE,TRUE}</definedName>
    <definedName name="___LL2" localSheetId="57" hidden="1">{FALSE,FALSE,-1.25,-15.5,484.5,276.75,FALSE,FALSE,TRUE,TRUE,0,12,#N/A,46,#N/A,2.93460490463215,15.35,1,FALSE,FALSE,3,TRUE,1,FALSE,100,"Swvu.PLA1.","ACwvu.PLA1.",#N/A,FALSE,FALSE,0,0,0,0,2,"","",TRUE,TRUE,FALSE,FALSE,1,60,#N/A,#N/A,FALSE,FALSE,FALSE,FALSE,FALSE,FALSE,FALSE,9,65532,65532,FALSE,FALSE,TRUE,TRUE,TRUE}</definedName>
    <definedName name="___LL2" localSheetId="58" hidden="1">{FALSE,FALSE,-1.25,-15.5,484.5,276.75,FALSE,FALSE,TRUE,TRUE,0,12,#N/A,46,#N/A,2.93460490463215,15.35,1,FALSE,FALSE,3,TRUE,1,FALSE,100,"Swvu.PLA1.","ACwvu.PLA1.",#N/A,FALSE,FALSE,0,0,0,0,2,"","",TRUE,TRUE,FALSE,FALSE,1,60,#N/A,#N/A,FALSE,FALSE,FALSE,FALSE,FALSE,FALSE,FALSE,9,65532,65532,FALSE,FALSE,TRUE,TRUE,TRUE}</definedName>
    <definedName name="___LL2" localSheetId="18" hidden="1">{FALSE,FALSE,-1.25,-15.5,484.5,276.75,FALSE,FALSE,TRUE,TRUE,0,12,#N/A,46,#N/A,2.93460490463215,15.35,1,FALSE,FALSE,3,TRUE,1,FALSE,100,"Swvu.PLA1.","ACwvu.PLA1.",#N/A,FALSE,FALSE,0,0,0,0,2,"","",TRUE,TRUE,FALSE,FALSE,1,60,#N/A,#N/A,FALSE,FALSE,FALSE,FALSE,FALSE,FALSE,FALSE,9,65532,65532,FALSE,FALSE,TRUE,TRUE,TRUE}</definedName>
    <definedName name="___LL2" localSheetId="61" hidden="1">{FALSE,FALSE,-1.25,-15.5,484.5,276.75,FALSE,FALSE,TRUE,TRUE,0,12,#N/A,46,#N/A,2.93460490463215,15.35,1,FALSE,FALSE,3,TRUE,1,FALSE,100,"Swvu.PLA1.","ACwvu.PLA1.",#N/A,FALSE,FALSE,0,0,0,0,2,"","",TRUE,TRUE,FALSE,FALSE,1,60,#N/A,#N/A,FALSE,FALSE,FALSE,FALSE,FALSE,FALSE,FALSE,9,65532,65532,FALSE,FALSE,TRUE,TRUE,TRUE}</definedName>
    <definedName name="___LL2" localSheetId="62" hidden="1">{FALSE,FALSE,-1.25,-15.5,484.5,276.75,FALSE,FALSE,TRUE,TRUE,0,12,#N/A,46,#N/A,2.93460490463215,15.35,1,FALSE,FALSE,3,TRUE,1,FALSE,100,"Swvu.PLA1.","ACwvu.PLA1.",#N/A,FALSE,FALSE,0,0,0,0,2,"","",TRUE,TRUE,FALSE,FALSE,1,60,#N/A,#N/A,FALSE,FALSE,FALSE,FALSE,FALSE,FALSE,FALSE,9,65532,65532,FALSE,FALSE,TRUE,TRUE,TRUE}</definedName>
    <definedName name="___LL2" localSheetId="63" hidden="1">{FALSE,FALSE,-1.25,-15.5,484.5,276.75,FALSE,FALSE,TRUE,TRUE,0,12,#N/A,46,#N/A,2.93460490463215,15.35,1,FALSE,FALSE,3,TRUE,1,FALSE,100,"Swvu.PLA1.","ACwvu.PLA1.",#N/A,FALSE,FALSE,0,0,0,0,2,"","",TRUE,TRUE,FALSE,FALSE,1,60,#N/A,#N/A,FALSE,FALSE,FALSE,FALSE,FALSE,FALSE,FALSE,9,65532,65532,FALSE,FALSE,TRUE,TRUE,TRUE}</definedName>
    <definedName name="___LL2" localSheetId="64" hidden="1">{FALSE,FALSE,-1.25,-15.5,484.5,276.75,FALSE,FALSE,TRUE,TRUE,0,12,#N/A,46,#N/A,2.93460490463215,15.35,1,FALSE,FALSE,3,TRUE,1,FALSE,100,"Swvu.PLA1.","ACwvu.PLA1.",#N/A,FALSE,FALSE,0,0,0,0,2,"","",TRUE,TRUE,FALSE,FALSE,1,60,#N/A,#N/A,FALSE,FALSE,FALSE,FALSE,FALSE,FALSE,FALSE,9,65532,65532,FALSE,FALSE,TRUE,TRUE,TRUE}</definedName>
    <definedName name="___LL2" localSheetId="21" hidden="1">{FALSE,FALSE,-1.25,-15.5,484.5,276.75,FALSE,FALSE,TRUE,TRUE,0,12,#N/A,46,#N/A,2.93460490463215,15.35,1,FALSE,FALSE,3,TRUE,1,FALSE,100,"Swvu.PLA1.","ACwvu.PLA1.",#N/A,FALSE,FALSE,0,0,0,0,2,"","",TRUE,TRUE,FALSE,FALSE,1,60,#N/A,#N/A,FALSE,FALSE,FALSE,FALSE,FALSE,FALSE,FALSE,9,65532,65532,FALSE,FALSE,TRUE,TRUE,TRUE}</definedName>
    <definedName name="___LL2" localSheetId="80" hidden="1">{FALSE,FALSE,-1.25,-15.5,484.5,276.75,FALSE,FALSE,TRUE,TRUE,0,12,#N/A,46,#N/A,2.93460490463215,15.35,1,FALSE,FALSE,3,TRUE,1,FALSE,100,"Swvu.PLA1.","ACwvu.PLA1.",#N/A,FALSE,FALSE,0,0,0,0,2,"","",TRUE,TRUE,FALSE,FALSE,1,60,#N/A,#N/A,FALSE,FALSE,FALSE,FALSE,FALSE,FALSE,FALSE,9,65532,65532,FALSE,FALSE,TRUE,TRUE,TRUE}</definedName>
    <definedName name="___LL2" localSheetId="81" hidden="1">{FALSE,FALSE,-1.25,-15.5,484.5,276.75,FALSE,FALSE,TRUE,TRUE,0,12,#N/A,46,#N/A,2.93460490463215,15.35,1,FALSE,FALSE,3,TRUE,1,FALSE,100,"Swvu.PLA1.","ACwvu.PLA1.",#N/A,FALSE,FALSE,0,0,0,0,2,"","",TRUE,TRUE,FALSE,FALSE,1,60,#N/A,#N/A,FALSE,FALSE,FALSE,FALSE,FALSE,FALSE,FALSE,9,65532,65532,FALSE,FALSE,TRUE,TRUE,TRUE}</definedName>
    <definedName name="___LL2" localSheetId="82" hidden="1">{FALSE,FALSE,-1.25,-15.5,484.5,276.75,FALSE,FALSE,TRUE,TRUE,0,12,#N/A,46,#N/A,2.93460490463215,15.35,1,FALSE,FALSE,3,TRUE,1,FALSE,100,"Swvu.PLA1.","ACwvu.PLA1.",#N/A,FALSE,FALSE,0,0,0,0,2,"","",TRUE,TRUE,FALSE,FALSE,1,60,#N/A,#N/A,FALSE,FALSE,FALSE,FALSE,FALSE,FALSE,FALSE,9,65532,65532,FALSE,FALSE,TRUE,TRUE,TRUE}</definedName>
    <definedName name="___LL2" localSheetId="83" hidden="1">{FALSE,FALSE,-1.25,-15.5,484.5,276.75,FALSE,FALSE,TRUE,TRUE,0,12,#N/A,46,#N/A,2.93460490463215,15.35,1,FALSE,FALSE,3,TRUE,1,FALSE,100,"Swvu.PLA1.","ACwvu.PLA1.",#N/A,FALSE,FALSE,0,0,0,0,2,"","",TRUE,TRUE,FALSE,FALSE,1,60,#N/A,#N/A,FALSE,FALSE,FALSE,FALSE,FALSE,FALSE,FALSE,9,65532,65532,FALSE,FALSE,TRUE,TRUE,TRUE}</definedName>
    <definedName name="___LL2" localSheetId="84" hidden="1">{FALSE,FALSE,-1.25,-15.5,484.5,276.75,FALSE,FALSE,TRUE,TRUE,0,12,#N/A,46,#N/A,2.93460490463215,15.35,1,FALSE,FALSE,3,TRUE,1,FALSE,100,"Swvu.PLA1.","ACwvu.PLA1.",#N/A,FALSE,FALSE,0,0,0,0,2,"","",TRUE,TRUE,FALSE,FALSE,1,60,#N/A,#N/A,FALSE,FALSE,FALSE,FALSE,FALSE,FALSE,FALSE,9,65532,65532,FALSE,FALSE,TRUE,TRUE,TRUE}</definedName>
    <definedName name="___LL2" localSheetId="85" hidden="1">{FALSE,FALSE,-1.25,-15.5,484.5,276.75,FALSE,FALSE,TRUE,TRUE,0,12,#N/A,46,#N/A,2.93460490463215,15.35,1,FALSE,FALSE,3,TRUE,1,FALSE,100,"Swvu.PLA1.","ACwvu.PLA1.",#N/A,FALSE,FALSE,0,0,0,0,2,"","",TRUE,TRUE,FALSE,FALSE,1,60,#N/A,#N/A,FALSE,FALSE,FALSE,FALSE,FALSE,FALSE,FALSE,9,65532,65532,FALSE,FALSE,TRUE,TRUE,TRUE}</definedName>
    <definedName name="___LL2" localSheetId="88" hidden="1">{FALSE,FALSE,-1.25,-15.5,484.5,276.75,FALSE,FALSE,TRUE,TRUE,0,12,#N/A,46,#N/A,2.93460490463215,15.35,1,FALSE,FALSE,3,TRUE,1,FALSE,100,"Swvu.PLA1.","ACwvu.PLA1.",#N/A,FALSE,FALSE,0,0,0,0,2,"","",TRUE,TRUE,FALSE,FALSE,1,60,#N/A,#N/A,FALSE,FALSE,FALSE,FALSE,FALSE,FALSE,FALSE,9,65532,65532,FALSE,FALSE,TRUE,TRUE,TRUE}</definedName>
    <definedName name="___LL2" localSheetId="22" hidden="1">{FALSE,FALSE,-1.25,-15.5,484.5,276.75,FALSE,FALSE,TRUE,TRUE,0,12,#N/A,46,#N/A,2.93460490463215,15.35,1,FALSE,FALSE,3,TRUE,1,FALSE,100,"Swvu.PLA1.","ACwvu.PLA1.",#N/A,FALSE,FALSE,0,0,0,0,2,"","",TRUE,TRUE,FALSE,FALSE,1,60,#N/A,#N/A,FALSE,FALSE,FALSE,FALSE,FALSE,FALSE,FALSE,9,65532,65532,FALSE,FALSE,TRUE,TRUE,TRUE}</definedName>
    <definedName name="___LL2" localSheetId="89" hidden="1">{FALSE,FALSE,-1.25,-15.5,484.5,276.75,FALSE,FALSE,TRUE,TRUE,0,12,#N/A,46,#N/A,2.93460490463215,15.35,1,FALSE,FALSE,3,TRUE,1,FALSE,100,"Swvu.PLA1.","ACwvu.PLA1.",#N/A,FALSE,FALSE,0,0,0,0,2,"","",TRUE,TRUE,FALSE,FALSE,1,60,#N/A,#N/A,FALSE,FALSE,FALSE,FALSE,FALSE,FALSE,FALSE,9,65532,65532,FALSE,FALSE,TRUE,TRUE,TRUE}</definedName>
    <definedName name="___LL2" localSheetId="90" hidden="1">{FALSE,FALSE,-1.25,-15.5,484.5,276.75,FALSE,FALSE,TRUE,TRUE,0,12,#N/A,46,#N/A,2.93460490463215,15.35,1,FALSE,FALSE,3,TRUE,1,FALSE,100,"Swvu.PLA1.","ACwvu.PLA1.",#N/A,FALSE,FALSE,0,0,0,0,2,"","",TRUE,TRUE,FALSE,FALSE,1,60,#N/A,#N/A,FALSE,FALSE,FALSE,FALSE,FALSE,FALSE,FALSE,9,65532,65532,FALSE,FALSE,TRUE,TRUE,TRUE}</definedName>
    <definedName name="___LL2" localSheetId="91" hidden="1">{FALSE,FALSE,-1.25,-15.5,484.5,276.75,FALSE,FALSE,TRUE,TRUE,0,12,#N/A,46,#N/A,2.93460490463215,15.35,1,FALSE,FALSE,3,TRUE,1,FALSE,100,"Swvu.PLA1.","ACwvu.PLA1.",#N/A,FALSE,FALSE,0,0,0,0,2,"","",TRUE,TRUE,FALSE,FALSE,1,60,#N/A,#N/A,FALSE,FALSE,FALSE,FALSE,FALSE,FALSE,FALSE,9,65532,65532,FALSE,FALSE,TRUE,TRUE,TRUE}</definedName>
    <definedName name="___LL2" localSheetId="92" hidden="1">{FALSE,FALSE,-1.25,-15.5,484.5,276.75,FALSE,FALSE,TRUE,TRUE,0,12,#N/A,46,#N/A,2.93460490463215,15.35,1,FALSE,FALSE,3,TRUE,1,FALSE,100,"Swvu.PLA1.","ACwvu.PLA1.",#N/A,FALSE,FALSE,0,0,0,0,2,"","",TRUE,TRUE,FALSE,FALSE,1,60,#N/A,#N/A,FALSE,FALSE,FALSE,FALSE,FALSE,FALSE,FALSE,9,65532,65532,FALSE,FALSE,TRUE,TRUE,TRUE}</definedName>
    <definedName name="___LL2" localSheetId="95" hidden="1">{FALSE,FALSE,-1.25,-15.5,484.5,276.75,FALSE,FALSE,TRUE,TRUE,0,12,#N/A,46,#N/A,2.93460490463215,15.35,1,FALSE,FALSE,3,TRUE,1,FALSE,100,"Swvu.PLA1.","ACwvu.PLA1.",#N/A,FALSE,FALSE,0,0,0,0,2,"","",TRUE,TRUE,FALSE,FALSE,1,60,#N/A,#N/A,FALSE,FALSE,FALSE,FALSE,FALSE,FALSE,FALSE,9,65532,65532,FALSE,FALSE,TRUE,TRUE,TRUE}</definedName>
    <definedName name="___LL2" localSheetId="96" hidden="1">{FALSE,FALSE,-1.25,-15.5,484.5,276.75,FALSE,FALSE,TRUE,TRUE,0,12,#N/A,46,#N/A,2.93460490463215,15.35,1,FALSE,FALSE,3,TRUE,1,FALSE,100,"Swvu.PLA1.","ACwvu.PLA1.",#N/A,FALSE,FALSE,0,0,0,0,2,"","",TRUE,TRUE,FALSE,FALSE,1,60,#N/A,#N/A,FALSE,FALSE,FALSE,FALSE,FALSE,FALSE,FALSE,9,65532,65532,FALSE,FALSE,TRUE,TRUE,TRUE}</definedName>
    <definedName name="___LL2" localSheetId="98" hidden="1">{FALSE,FALSE,-1.25,-15.5,484.5,276.75,FALSE,FALSE,TRUE,TRUE,0,12,#N/A,46,#N/A,2.93460490463215,15.35,1,FALSE,FALSE,3,TRUE,1,FALSE,100,"Swvu.PLA1.","ACwvu.PLA1.",#N/A,FALSE,FALSE,0,0,0,0,2,"","",TRUE,TRUE,FALSE,FALSE,1,60,#N/A,#N/A,FALSE,FALSE,FALSE,FALSE,FALSE,FALSE,FALSE,9,65532,65532,FALSE,FALSE,TRUE,TRUE,TRUE}</definedName>
    <definedName name="___LL2" localSheetId="24" hidden="1">{FALSE,FALSE,-1.25,-15.5,484.5,276.75,FALSE,FALSE,TRUE,TRUE,0,12,#N/A,46,#N/A,2.93460490463215,15.35,1,FALSE,FALSE,3,TRUE,1,FALSE,100,"Swvu.PLA1.","ACwvu.PLA1.",#N/A,FALSE,FALSE,0,0,0,0,2,"","",TRUE,TRUE,FALSE,FALSE,1,60,#N/A,#N/A,FALSE,FALSE,FALSE,FALSE,FALSE,FALSE,FALSE,9,65532,65532,FALSE,FALSE,TRUE,TRUE,TRUE}</definedName>
    <definedName name="___LL2" localSheetId="99" hidden="1">{FALSE,FALSE,-1.25,-15.5,484.5,276.75,FALSE,FALSE,TRUE,TRUE,0,12,#N/A,46,#N/A,2.93460490463215,15.35,1,FALSE,FALSE,3,TRUE,1,FALSE,100,"Swvu.PLA1.","ACwvu.PLA1.",#N/A,FALSE,FALSE,0,0,0,0,2,"","",TRUE,TRUE,FALSE,FALSE,1,60,#N/A,#N/A,FALSE,FALSE,FALSE,FALSE,FALSE,FALSE,FALSE,9,65532,65532,FALSE,FALSE,TRUE,TRUE,TRUE}</definedName>
    <definedName name="___LL2" localSheetId="25" hidden="1">{FALSE,FALSE,-1.25,-15.5,484.5,276.75,FALSE,FALSE,TRUE,TRUE,0,12,#N/A,46,#N/A,2.93460490463215,15.35,1,FALSE,FALSE,3,TRUE,1,FALSE,100,"Swvu.PLA1.","ACwvu.PLA1.",#N/A,FALSE,FALSE,0,0,0,0,2,"","",TRUE,TRUE,FALSE,FALSE,1,60,#N/A,#N/A,FALSE,FALSE,FALSE,FALSE,FALSE,FALSE,FALSE,9,65532,65532,FALSE,FALSE,TRUE,TRUE,TRUE}</definedName>
    <definedName name="___LL2" localSheetId="26" hidden="1">{FALSE,FALSE,-1.25,-15.5,484.5,276.75,FALSE,FALSE,TRUE,TRUE,0,12,#N/A,46,#N/A,2.93460490463215,15.35,1,FALSE,FALSE,3,TRUE,1,FALSE,100,"Swvu.PLA1.","ACwvu.PLA1.",#N/A,FALSE,FALSE,0,0,0,0,2,"","",TRUE,TRUE,FALSE,FALSE,1,60,#N/A,#N/A,FALSE,FALSE,FALSE,FALSE,FALSE,FALSE,FALSE,9,65532,65532,FALSE,FALSE,TRUE,TRUE,TRUE}</definedName>
    <definedName name="___LL2" localSheetId="93" hidden="1">{FALSE,FALSE,-1.25,-15.5,484.5,276.75,FALSE,FALSE,TRUE,TRUE,0,12,#N/A,46,#N/A,2.93460490463215,15.35,1,FALSE,FALSE,3,TRUE,1,FALSE,100,"Swvu.PLA1.","ACwvu.PLA1.",#N/A,FALSE,FALSE,0,0,0,0,2,"","",TRUE,TRUE,FALSE,FALSE,1,60,#N/A,#N/A,FALSE,FALSE,FALSE,FALSE,FALSE,FALSE,FALSE,9,65532,65532,FALSE,FALSE,TRUE,TRUE,TRUE}</definedName>
    <definedName name="___LL2" localSheetId="94" hidden="1">{FALSE,FALSE,-1.25,-15.5,484.5,276.75,FALSE,FALSE,TRUE,TRUE,0,12,#N/A,46,#N/A,2.93460490463215,15.35,1,FALSE,FALSE,3,TRUE,1,FALSE,100,"Swvu.PLA1.","ACwvu.PLA1.",#N/A,FALSE,FALSE,0,0,0,0,2,"","",TRUE,TRUE,FALSE,FALSE,1,60,#N/A,#N/A,FALSE,FALSE,FALSE,FALSE,FALSE,FALSE,FALSE,9,65532,65532,FALSE,FALSE,TRUE,TRUE,TRUE}</definedName>
    <definedName name="___LL2" hidden="1">{FALSE,FALSE,-1.25,-15.5,484.5,276.75,FALSE,FALSE,TRUE,TRUE,0,12,#N/A,46,#N/A,2.93460490463215,15.35,1,FALSE,FALSE,3,TRUE,1,FALSE,100,"Swvu.PLA1.","ACwvu.PLA1.",#N/A,FALSE,FALSE,0,0,0,0,2,"","",TRUE,TRUE,FALSE,FALSE,1,60,#N/A,#N/A,FALSE,FALSE,FALSE,FALSE,FALSE,FALSE,FALSE,9,65532,65532,FALSE,FALSE,TRUE,TRUE,TRUE}</definedName>
    <definedName name="___MEX1" localSheetId="15">#REF!</definedName>
    <definedName name="___MEX1" localSheetId="16">#REF!</definedName>
    <definedName name="___MEX1" localSheetId="17">#REF!</definedName>
    <definedName name="___MEX1" localSheetId="19">#REF!</definedName>
    <definedName name="___MEX1" localSheetId="20">#REF!</definedName>
    <definedName name="___MEX1" localSheetId="100">#REF!</definedName>
    <definedName name="___MEX1" localSheetId="23">#REF!</definedName>
    <definedName name="___MEX1" localSheetId="27">#REF!</definedName>
    <definedName name="___MEX1" localSheetId="28">#REF!</definedName>
    <definedName name="___MEX1" localSheetId="29">#REF!</definedName>
    <definedName name="___MEX1" localSheetId="33">#REF!</definedName>
    <definedName name="___MEX1" localSheetId="57">#REF!</definedName>
    <definedName name="___MEX1" localSheetId="58">#REF!</definedName>
    <definedName name="___MEX1" localSheetId="18">#REF!</definedName>
    <definedName name="___MEX1" localSheetId="61">#REF!</definedName>
    <definedName name="___MEX1" localSheetId="62">#REF!</definedName>
    <definedName name="___MEX1" localSheetId="64">#REF!</definedName>
    <definedName name="___MEX1" localSheetId="21">#REF!</definedName>
    <definedName name="___MEX1" localSheetId="80">'Tabla 53'!#REF!</definedName>
    <definedName name="___MEX1" localSheetId="81">'Tabla 54'!#REF!</definedName>
    <definedName name="___MEX1" localSheetId="82">'Tabla 55'!#REF!</definedName>
    <definedName name="___MEX1" localSheetId="83">'Tabla 56'!#REF!</definedName>
    <definedName name="___MEX1" localSheetId="84">'Tabla 57'!#REF!</definedName>
    <definedName name="___MEX1" localSheetId="85">'Tabla 58'!#REF!</definedName>
    <definedName name="___MEX1" localSheetId="88">#REF!</definedName>
    <definedName name="___MEX1" localSheetId="89">#REF!</definedName>
    <definedName name="___MEX1" localSheetId="90">#REF!</definedName>
    <definedName name="___MEX1" localSheetId="95">#REF!</definedName>
    <definedName name="___MEX1" localSheetId="96">#REF!</definedName>
    <definedName name="___MEX1" localSheetId="24">#REF!</definedName>
    <definedName name="___MEX1" localSheetId="99">#REF!</definedName>
    <definedName name="___MEX1">#REF!</definedName>
    <definedName name="___PTA1" localSheetId="15">#REF!</definedName>
    <definedName name="___PTA1" localSheetId="16">#REF!</definedName>
    <definedName name="___PTA1" localSheetId="17">#REF!</definedName>
    <definedName name="___PTA1" localSheetId="19">#REF!</definedName>
    <definedName name="___PTA1" localSheetId="23">#REF!</definedName>
    <definedName name="___PTA1" localSheetId="27">#REF!</definedName>
    <definedName name="___PTA1" localSheetId="28">#REF!</definedName>
    <definedName name="___PTA1" localSheetId="29">#REF!</definedName>
    <definedName name="___PTA1" localSheetId="33">#REF!</definedName>
    <definedName name="___PTA1" localSheetId="57">#REF!</definedName>
    <definedName name="___PTA1" localSheetId="58">#REF!</definedName>
    <definedName name="___PTA1" localSheetId="18">#REF!</definedName>
    <definedName name="___PTA1" localSheetId="61">#REF!</definedName>
    <definedName name="___PTA1" localSheetId="64">#REF!</definedName>
    <definedName name="___PTA1" localSheetId="21">#REF!</definedName>
    <definedName name="___PTA1" localSheetId="80">'Tabla 53'!#REF!</definedName>
    <definedName name="___PTA1" localSheetId="81">'Tabla 54'!#REF!</definedName>
    <definedName name="___PTA1" localSheetId="82">'Tabla 55'!#REF!</definedName>
    <definedName name="___PTA1" localSheetId="83">'Tabla 56'!#REF!</definedName>
    <definedName name="___PTA1" localSheetId="84">'Tabla 57'!#REF!</definedName>
    <definedName name="___PTA1" localSheetId="85">'Tabla 58'!#REF!</definedName>
    <definedName name="___PTA1" localSheetId="88">#REF!</definedName>
    <definedName name="___PTA1" localSheetId="89">#REF!</definedName>
    <definedName name="___PTA1" localSheetId="90">#REF!</definedName>
    <definedName name="___PTA1" localSheetId="95">#REF!</definedName>
    <definedName name="___PTA1" localSheetId="96">#REF!</definedName>
    <definedName name="___PTA1" localSheetId="24">#REF!</definedName>
    <definedName name="___PTA1">#REF!</definedName>
    <definedName name="___ROS1">#N/A</definedName>
    <definedName name="___ROS2">#N/A</definedName>
    <definedName name="___ROS3">#N/A</definedName>
    <definedName name="___ROS4">#N/A</definedName>
    <definedName name="___SAR1" localSheetId="15">#REF!</definedName>
    <definedName name="___SAR1" localSheetId="16">#REF!</definedName>
    <definedName name="___SAR1" localSheetId="17">#REF!</definedName>
    <definedName name="___SAR1" localSheetId="19">#REF!</definedName>
    <definedName name="___SAR1" localSheetId="20">#REF!</definedName>
    <definedName name="___SAR1" localSheetId="100">#REF!</definedName>
    <definedName name="___SAR1" localSheetId="23">#REF!</definedName>
    <definedName name="___SAR1" localSheetId="27">#REF!</definedName>
    <definedName name="___SAR1" localSheetId="28">#REF!</definedName>
    <definedName name="___SAR1" localSheetId="29">#REF!</definedName>
    <definedName name="___SAR1" localSheetId="33">#REF!</definedName>
    <definedName name="___SAR1" localSheetId="57">#REF!</definedName>
    <definedName name="___SAR1" localSheetId="58">#REF!</definedName>
    <definedName name="___SAR1" localSheetId="18">#REF!</definedName>
    <definedName name="___SAR1" localSheetId="61">#REF!</definedName>
    <definedName name="___SAR1" localSheetId="62">#REF!</definedName>
    <definedName name="___SAR1" localSheetId="64">#REF!</definedName>
    <definedName name="___SAR1" localSheetId="21">#REF!</definedName>
    <definedName name="___SAR1" localSheetId="80">'Tabla 53'!#REF!</definedName>
    <definedName name="___SAR1" localSheetId="81">'Tabla 54'!#REF!</definedName>
    <definedName name="___SAR1" localSheetId="82">'Tabla 55'!#REF!</definedName>
    <definedName name="___SAR1" localSheetId="83">'Tabla 56'!#REF!</definedName>
    <definedName name="___SAR1" localSheetId="84">'Tabla 57'!#REF!</definedName>
    <definedName name="___SAR1" localSheetId="85">'Tabla 58'!#REF!</definedName>
    <definedName name="___SAR1" localSheetId="88">#REF!</definedName>
    <definedName name="___SAR1" localSheetId="89">#REF!</definedName>
    <definedName name="___SAR1" localSheetId="90">#REF!</definedName>
    <definedName name="___SAR1" localSheetId="95">#REF!</definedName>
    <definedName name="___SAR1" localSheetId="96">#REF!</definedName>
    <definedName name="___SAR1" localSheetId="24">#REF!</definedName>
    <definedName name="___SAR1" localSheetId="99">#REF!</definedName>
    <definedName name="___SAR1">#REF!</definedName>
    <definedName name="___SRT11" localSheetId="15" hidden="1">{"Minpmon",#N/A,FALSE,"Monthinput"}</definedName>
    <definedName name="___SRT11" localSheetId="16" hidden="1">{"Minpmon",#N/A,FALSE,"Monthinput"}</definedName>
    <definedName name="___SRT11" localSheetId="17" hidden="1">{"Minpmon",#N/A,FALSE,"Monthinput"}</definedName>
    <definedName name="___SRT11" localSheetId="19" hidden="1">{"Minpmon",#N/A,FALSE,"Monthinput"}</definedName>
    <definedName name="___SRT11" localSheetId="20" hidden="1">{"Minpmon",#N/A,FALSE,"Monthinput"}</definedName>
    <definedName name="___SRT11" localSheetId="100" hidden="1">{"Minpmon",#N/A,FALSE,"Monthinput"}</definedName>
    <definedName name="___SRT11" localSheetId="8" hidden="1">{"Minpmon",#N/A,FALSE,"Monthinput"}</definedName>
    <definedName name="___SRT11" localSheetId="9" hidden="1">{"Minpmon",#N/A,FALSE,"Monthinput"}</definedName>
    <definedName name="___SRT11" localSheetId="10" hidden="1">{"Minpmon",#N/A,FALSE,"Monthinput"}</definedName>
    <definedName name="___SRT11" localSheetId="11" hidden="1">{"Minpmon",#N/A,FALSE,"Monthinput"}</definedName>
    <definedName name="___SRT11" localSheetId="23" hidden="1">{"Minpmon",#N/A,FALSE,"Monthinput"}</definedName>
    <definedName name="___SRT11" localSheetId="59" hidden="1">{"Minpmon",#N/A,FALSE,"Monthinput"}</definedName>
    <definedName name="___SRT11" localSheetId="60" hidden="1">{"Minpmon",#N/A,FALSE,"Monthinput"}</definedName>
    <definedName name="___SRT11" localSheetId="1" hidden="1">{"Minpmon",#N/A,FALSE,"Monthinput"}</definedName>
    <definedName name="___SRT11" localSheetId="27" hidden="1">{"Minpmon",#N/A,FALSE,"Monthinput"}</definedName>
    <definedName name="___SRT11" localSheetId="28" hidden="1">{"Minpmon",#N/A,FALSE,"Monthinput"}</definedName>
    <definedName name="___SRT11" localSheetId="29" hidden="1">{"Minpmon",#N/A,FALSE,"Monthinput"}</definedName>
    <definedName name="___SRT11" localSheetId="30" hidden="1">{"Minpmon",#N/A,FALSE,"Monthinput"}</definedName>
    <definedName name="___SRT11" localSheetId="31" hidden="1">{"Minpmon",#N/A,FALSE,"Monthinput"}</definedName>
    <definedName name="___SRT11" localSheetId="32" hidden="1">{"Minpmon",#N/A,FALSE,"Monthinput"}</definedName>
    <definedName name="___SRT11" localSheetId="33" hidden="1">{"Minpmon",#N/A,FALSE,"Monthinput"}</definedName>
    <definedName name="___SRT11" localSheetId="34" hidden="1">{"Minpmon",#N/A,FALSE,"Monthinput"}</definedName>
    <definedName name="___SRT11" localSheetId="3" hidden="1">{"Minpmon",#N/A,FALSE,"Monthinput"}</definedName>
    <definedName name="___SRT11" localSheetId="57" hidden="1">{"Minpmon",#N/A,FALSE,"Monthinput"}</definedName>
    <definedName name="___SRT11" localSheetId="58" hidden="1">{"Minpmon",#N/A,FALSE,"Monthinput"}</definedName>
    <definedName name="___SRT11" localSheetId="18" hidden="1">{"Minpmon",#N/A,FALSE,"Monthinput"}</definedName>
    <definedName name="___SRT11" localSheetId="61" hidden="1">{"Minpmon",#N/A,FALSE,"Monthinput"}</definedName>
    <definedName name="___SRT11" localSheetId="62" hidden="1">{"Minpmon",#N/A,FALSE,"Monthinput"}</definedName>
    <definedName name="___SRT11" localSheetId="63" hidden="1">{"Minpmon",#N/A,FALSE,"Monthinput"}</definedName>
    <definedName name="___SRT11" localSheetId="64" hidden="1">{"Minpmon",#N/A,FALSE,"Monthinput"}</definedName>
    <definedName name="___SRT11" localSheetId="21" hidden="1">{"Minpmon",#N/A,FALSE,"Monthinput"}</definedName>
    <definedName name="___SRT11" localSheetId="80" hidden="1">{"Minpmon",#N/A,FALSE,"Monthinput"}</definedName>
    <definedName name="___SRT11" localSheetId="81" hidden="1">{"Minpmon",#N/A,FALSE,"Monthinput"}</definedName>
    <definedName name="___SRT11" localSheetId="82" hidden="1">{"Minpmon",#N/A,FALSE,"Monthinput"}</definedName>
    <definedName name="___SRT11" localSheetId="83" hidden="1">{"Minpmon",#N/A,FALSE,"Monthinput"}</definedName>
    <definedName name="___SRT11" localSheetId="84" hidden="1">{"Minpmon",#N/A,FALSE,"Monthinput"}</definedName>
    <definedName name="___SRT11" localSheetId="85" hidden="1">{"Minpmon",#N/A,FALSE,"Monthinput"}</definedName>
    <definedName name="___SRT11" localSheetId="88" hidden="1">{"Minpmon",#N/A,FALSE,"Monthinput"}</definedName>
    <definedName name="___SRT11" localSheetId="22" hidden="1">{"Minpmon",#N/A,FALSE,"Monthinput"}</definedName>
    <definedName name="___SRT11" localSheetId="89" hidden="1">{"Minpmon",#N/A,FALSE,"Monthinput"}</definedName>
    <definedName name="___SRT11" localSheetId="90" hidden="1">{"Minpmon",#N/A,FALSE,"Monthinput"}</definedName>
    <definedName name="___SRT11" localSheetId="91" hidden="1">{"Minpmon",#N/A,FALSE,"Monthinput"}</definedName>
    <definedName name="___SRT11" localSheetId="92" hidden="1">{"Minpmon",#N/A,FALSE,"Monthinput"}</definedName>
    <definedName name="___SRT11" localSheetId="95" hidden="1">{"Minpmon",#N/A,FALSE,"Monthinput"}</definedName>
    <definedName name="___SRT11" localSheetId="96" hidden="1">{"Minpmon",#N/A,FALSE,"Monthinput"}</definedName>
    <definedName name="___SRT11" localSheetId="98" hidden="1">{"Minpmon",#N/A,FALSE,"Monthinput"}</definedName>
    <definedName name="___SRT11" localSheetId="24" hidden="1">{"Minpmon",#N/A,FALSE,"Monthinput"}</definedName>
    <definedName name="___SRT11" localSheetId="99" hidden="1">{"Minpmon",#N/A,FALSE,"Monthinput"}</definedName>
    <definedName name="___SRT11" localSheetId="25" hidden="1">{"Minpmon",#N/A,FALSE,"Monthinput"}</definedName>
    <definedName name="___SRT11" localSheetId="26" hidden="1">{"Minpmon",#N/A,FALSE,"Monthinput"}</definedName>
    <definedName name="___SRT11" localSheetId="93" hidden="1">{"Minpmon",#N/A,FALSE,"Monthinput"}</definedName>
    <definedName name="___SRT11" localSheetId="94" hidden="1">{"Minpmon",#N/A,FALSE,"Monthinput"}</definedName>
    <definedName name="___SRT11" hidden="1">{"Minpmon",#N/A,FALSE,"Monthinput"}</definedName>
    <definedName name="___tAB4" localSheetId="15">#REF!</definedName>
    <definedName name="___tAB4" localSheetId="17">#REF!</definedName>
    <definedName name="___tAB4" localSheetId="100">'[6]shared data'!$A$1:$G$71</definedName>
    <definedName name="___tAB4" localSheetId="23">'[6]shared data'!$A$1:$G$71</definedName>
    <definedName name="___tAB4" localSheetId="59">#REF!</definedName>
    <definedName name="___tAB4" localSheetId="60">#REF!</definedName>
    <definedName name="___tAB4" localSheetId="1">'[6]shared data'!$A$1:$G$71</definedName>
    <definedName name="___tAB4" localSheetId="27">#REF!</definedName>
    <definedName name="___tAB4" localSheetId="28">#REF!</definedName>
    <definedName name="___tAB4" localSheetId="29">#REF!</definedName>
    <definedName name="___tAB4" localSheetId="57">'[6]shared data'!$A$1:$G$71</definedName>
    <definedName name="___tAB4" localSheetId="58">'[6]shared data'!$A$1:$G$71</definedName>
    <definedName name="___tAB4" localSheetId="91">#REF!</definedName>
    <definedName name="___tAB4">#REF!</definedName>
    <definedName name="___tnt1">#N/A</definedName>
    <definedName name="___TOT58" localSheetId="15">#REF!</definedName>
    <definedName name="___TOT58" localSheetId="16">#REF!</definedName>
    <definedName name="___TOT58" localSheetId="17">#REF!</definedName>
    <definedName name="___TOT58" localSheetId="19">#REF!</definedName>
    <definedName name="___TOT58" localSheetId="20">[7]GROWTH!#REF!</definedName>
    <definedName name="___TOT58" localSheetId="100">[7]GROWTH!#REF!</definedName>
    <definedName name="___TOT58" localSheetId="23">[7]GROWTH!#REF!</definedName>
    <definedName name="___TOT58" localSheetId="59">#REF!</definedName>
    <definedName name="___TOT58" localSheetId="60">#REF!</definedName>
    <definedName name="___TOT58" localSheetId="1">[7]GROWTH!#REF!</definedName>
    <definedName name="___TOT58" localSheetId="27">#REF!</definedName>
    <definedName name="___TOT58" localSheetId="28">[7]GROWTH!#REF!</definedName>
    <definedName name="___TOT58" localSheetId="29">[7]GROWTH!#REF!</definedName>
    <definedName name="___TOT58" localSheetId="57">[7]GROWTH!#REF!</definedName>
    <definedName name="___TOT58" localSheetId="58">[7]GROWTH!#REF!</definedName>
    <definedName name="___TOT58" localSheetId="18">#REF!</definedName>
    <definedName name="___TOT58" localSheetId="64">[7]GROWTH!#REF!</definedName>
    <definedName name="___TOT58" localSheetId="21">[7]GROWTH!#REF!</definedName>
    <definedName name="___TOT58" localSheetId="85">[7]GROWTH!#REF!</definedName>
    <definedName name="___TOT58" localSheetId="88">[7]GROWTH!#REF!</definedName>
    <definedName name="___TOT58" localSheetId="89">[7]GROWTH!#REF!</definedName>
    <definedName name="___TOT58" localSheetId="90">[7]GROWTH!#REF!</definedName>
    <definedName name="___TOT58" localSheetId="91">#REF!</definedName>
    <definedName name="___TOT58" localSheetId="95">[7]GROWTH!#REF!</definedName>
    <definedName name="___TOT58" localSheetId="96">[7]GROWTH!#REF!</definedName>
    <definedName name="___TOT58" localSheetId="24">[7]GROWTH!#REF!</definedName>
    <definedName name="___TOT58">#REF!</definedName>
    <definedName name="__10FA_L" localSheetId="15">#REF!</definedName>
    <definedName name="__10FA_L" localSheetId="16">#REF!</definedName>
    <definedName name="__10FA_L" localSheetId="17">#REF!</definedName>
    <definedName name="__10FA_L" localSheetId="19">#REF!</definedName>
    <definedName name="__10FA_L" localSheetId="20">#REF!</definedName>
    <definedName name="__10FA_L" localSheetId="100">#REF!</definedName>
    <definedName name="__10FA_L" localSheetId="23">#REF!</definedName>
    <definedName name="__10FA_L" localSheetId="27">#REF!</definedName>
    <definedName name="__10FA_L" localSheetId="28">#REF!</definedName>
    <definedName name="__10FA_L" localSheetId="29">#REF!</definedName>
    <definedName name="__10FA_L" localSheetId="41">#REF!</definedName>
    <definedName name="__10FA_L" localSheetId="44">#REF!</definedName>
    <definedName name="__10FA_L" localSheetId="46">#REF!</definedName>
    <definedName name="__10FA_L" localSheetId="57">#REF!</definedName>
    <definedName name="__10FA_L" localSheetId="58">#REF!</definedName>
    <definedName name="__10FA_L" localSheetId="18">#REF!</definedName>
    <definedName name="__10FA_L" localSheetId="61">#REF!</definedName>
    <definedName name="__10FA_L" localSheetId="62">#REF!</definedName>
    <definedName name="__10FA_L" localSheetId="64">#REF!</definedName>
    <definedName name="__10FA_L" localSheetId="21">#REF!</definedName>
    <definedName name="__10FA_L" localSheetId="80">'Tabla 53'!#REF!</definedName>
    <definedName name="__10FA_L" localSheetId="81">'Tabla 54'!#REF!</definedName>
    <definedName name="__10FA_L" localSheetId="82">'Tabla 55'!#REF!</definedName>
    <definedName name="__10FA_L" localSheetId="83">'Tabla 56'!#REF!</definedName>
    <definedName name="__10FA_L" localSheetId="84">'Tabla 57'!#REF!</definedName>
    <definedName name="__10FA_L" localSheetId="88">#REF!</definedName>
    <definedName name="__10FA_L" localSheetId="89">#REF!</definedName>
    <definedName name="__10FA_L" localSheetId="90">#REF!</definedName>
    <definedName name="__10FA_L" localSheetId="95">#REF!</definedName>
    <definedName name="__10FA_L" localSheetId="96">#REF!</definedName>
    <definedName name="__10FA_L" localSheetId="24">#REF!</definedName>
    <definedName name="__10FA_L" localSheetId="99">#REF!</definedName>
    <definedName name="__10FA_L">#REF!</definedName>
    <definedName name="__11GAZ_LIABS" localSheetId="15">#REF!</definedName>
    <definedName name="__11GAZ_LIABS" localSheetId="16">#REF!</definedName>
    <definedName name="__11GAZ_LIABS" localSheetId="17">#REF!</definedName>
    <definedName name="__11GAZ_LIABS" localSheetId="19">#REF!</definedName>
    <definedName name="__11GAZ_LIABS" localSheetId="23">#REF!</definedName>
    <definedName name="__11GAZ_LIABS" localSheetId="27">#REF!</definedName>
    <definedName name="__11GAZ_LIABS" localSheetId="28">#REF!</definedName>
    <definedName name="__11GAZ_LIABS" localSheetId="29">#REF!</definedName>
    <definedName name="__11GAZ_LIABS" localSheetId="41">#REF!</definedName>
    <definedName name="__11GAZ_LIABS" localSheetId="44">#REF!</definedName>
    <definedName name="__11GAZ_LIABS" localSheetId="57">#REF!</definedName>
    <definedName name="__11GAZ_LIABS" localSheetId="58">#REF!</definedName>
    <definedName name="__11GAZ_LIABS" localSheetId="18">#REF!</definedName>
    <definedName name="__11GAZ_LIABS" localSheetId="61">#REF!</definedName>
    <definedName name="__11GAZ_LIABS" localSheetId="64">#REF!</definedName>
    <definedName name="__11GAZ_LIABS" localSheetId="21">#REF!</definedName>
    <definedName name="__11GAZ_LIABS" localSheetId="80">'Tabla 53'!#REF!</definedName>
    <definedName name="__11GAZ_LIABS" localSheetId="81">'Tabla 54'!#REF!</definedName>
    <definedName name="__11GAZ_LIABS" localSheetId="82">'Tabla 55'!#REF!</definedName>
    <definedName name="__11GAZ_LIABS" localSheetId="83">'Tabla 56'!#REF!</definedName>
    <definedName name="__11GAZ_LIABS" localSheetId="84">'Tabla 57'!#REF!</definedName>
    <definedName name="__11GAZ_LIABS" localSheetId="88">#REF!</definedName>
    <definedName name="__11GAZ_LIABS" localSheetId="89">#REF!</definedName>
    <definedName name="__11GAZ_LIABS" localSheetId="90">#REF!</definedName>
    <definedName name="__11GAZ_LIABS" localSheetId="95">#REF!</definedName>
    <definedName name="__11GAZ_LIABS" localSheetId="96">#REF!</definedName>
    <definedName name="__11GAZ_LIABS" localSheetId="24">#REF!</definedName>
    <definedName name="__11GAZ_LIABS">#REF!</definedName>
    <definedName name="__123Graph_A" localSheetId="15" hidden="1">#REF!</definedName>
    <definedName name="__123Graph_A" localSheetId="16" hidden="1">#REF!</definedName>
    <definedName name="__123Graph_A" localSheetId="17" hidden="1">#REF!</definedName>
    <definedName name="__123Graph_A" localSheetId="19" hidden="1">#REF!</definedName>
    <definedName name="__123Graph_A" localSheetId="100" hidden="1">[9]C!#REF!</definedName>
    <definedName name="__123Graph_A" localSheetId="23" hidden="1">[10]C!#REF!</definedName>
    <definedName name="__123Graph_A" localSheetId="59" hidden="1">#REF!</definedName>
    <definedName name="__123Graph_A" localSheetId="60" hidden="1">#REF!</definedName>
    <definedName name="__123Graph_A" localSheetId="1" hidden="1">[10]C!#REF!</definedName>
    <definedName name="__123Graph_A" localSheetId="27" hidden="1">#REF!</definedName>
    <definedName name="__123Graph_A" localSheetId="28" hidden="1">[10]C!#REF!</definedName>
    <definedName name="__123Graph_A" localSheetId="29" hidden="1">[10]C!#REF!</definedName>
    <definedName name="__123Graph_A" localSheetId="35" hidden="1">#REF!</definedName>
    <definedName name="__123Graph_A" localSheetId="41" hidden="1">'[11]Crédito SPNF (fiscal)'!#REF!</definedName>
    <definedName name="__123Graph_A" localSheetId="44" hidden="1">'[11]Crédito SPNF (fiscal)'!#REF!</definedName>
    <definedName name="__123Graph_A" localSheetId="57" hidden="1">[10]C!#REF!</definedName>
    <definedName name="__123Graph_A" localSheetId="58" hidden="1">[12]C!#REF!</definedName>
    <definedName name="__123Graph_A" localSheetId="18" hidden="1">#REF!</definedName>
    <definedName name="__123Graph_A" localSheetId="61" hidden="1">[12]C!#REF!</definedName>
    <definedName name="__123Graph_A" localSheetId="62" hidden="1">#REF!</definedName>
    <definedName name="__123Graph_A" localSheetId="64" hidden="1">[12]C!#REF!</definedName>
    <definedName name="__123Graph_A" localSheetId="21" hidden="1">[10]C!#REF!</definedName>
    <definedName name="__123Graph_A" localSheetId="80" hidden="1">[12]C!#REF!</definedName>
    <definedName name="__123Graph_A" localSheetId="81" hidden="1">[12]C!#REF!</definedName>
    <definedName name="__123Graph_A" localSheetId="82" hidden="1">[12]C!#REF!</definedName>
    <definedName name="__123Graph_A" localSheetId="83" hidden="1">[12]C!#REF!</definedName>
    <definedName name="__123Graph_A" localSheetId="84" hidden="1">[12]C!#REF!</definedName>
    <definedName name="__123Graph_A" localSheetId="85" hidden="1">[10]C!#REF!</definedName>
    <definedName name="__123Graph_A" localSheetId="88" hidden="1">[10]C!#REF!</definedName>
    <definedName name="__123Graph_A" localSheetId="89" hidden="1">[10]C!#REF!</definedName>
    <definedName name="__123Graph_A" localSheetId="90" hidden="1">[10]C!#REF!</definedName>
    <definedName name="__123Graph_A" localSheetId="91" hidden="1">#REF!</definedName>
    <definedName name="__123Graph_A" localSheetId="92" hidden="1">[9]C!#REF!</definedName>
    <definedName name="__123Graph_A" localSheetId="95" hidden="1">[9]C!#REF!</definedName>
    <definedName name="__123Graph_A" localSheetId="96" hidden="1">[12]C!#REF!</definedName>
    <definedName name="__123Graph_A" localSheetId="24" hidden="1">[10]C!#REF!</definedName>
    <definedName name="__123Graph_A" localSheetId="99" hidden="1">[9]C!#REF!</definedName>
    <definedName name="__123Graph_A" localSheetId="93" hidden="1">[9]C!#REF!</definedName>
    <definedName name="__123Graph_A" localSheetId="94" hidden="1">[9]C!#REF!</definedName>
    <definedName name="__123Graph_A" hidden="1">#REF!</definedName>
    <definedName name="__123Graph_AChart1" localSheetId="15" hidden="1">#REF!</definedName>
    <definedName name="__123Graph_AChart1" localSheetId="16" hidden="1">#REF!</definedName>
    <definedName name="__123Graph_AChart1" localSheetId="17" hidden="1">#REF!</definedName>
    <definedName name="__123Graph_AChart1" localSheetId="19" hidden="1">#REF!</definedName>
    <definedName name="__123Graph_AChart1" localSheetId="100" hidden="1">[13]IN_Cable!#REF!</definedName>
    <definedName name="__123Graph_AChart1" localSheetId="23" hidden="1">[13]IN_Cable!#REF!</definedName>
    <definedName name="__123Graph_AChart1" localSheetId="59" hidden="1">#REF!</definedName>
    <definedName name="__123Graph_AChart1" localSheetId="60" hidden="1">#REF!</definedName>
    <definedName name="__123Graph_AChart1" localSheetId="1" hidden="1">[13]IN_Cable!#REF!</definedName>
    <definedName name="__123Graph_AChart1" localSheetId="27" hidden="1">#REF!</definedName>
    <definedName name="__123Graph_AChart1" localSheetId="28" hidden="1">[13]IN_Cable!#REF!</definedName>
    <definedName name="__123Graph_AChart1" localSheetId="29" hidden="1">[13]IN_Cable!#REF!</definedName>
    <definedName name="__123Graph_AChart1" localSheetId="41" hidden="1">'[14]Cable 2'!#REF!</definedName>
    <definedName name="__123Graph_AChart1" localSheetId="44" hidden="1">'[14]Cable 2'!#REF!</definedName>
    <definedName name="__123Graph_AChart1" localSheetId="57" hidden="1">[13]IN_Cable!#REF!</definedName>
    <definedName name="__123Graph_AChart1" localSheetId="58" hidden="1">[13]IN_Cable!#REF!</definedName>
    <definedName name="__123Graph_AChart1" localSheetId="18" hidden="1">#REF!</definedName>
    <definedName name="__123Graph_AChart1" localSheetId="61" hidden="1">[13]IN_Cable!#REF!</definedName>
    <definedName name="__123Graph_AChart1" localSheetId="64" hidden="1">[13]IN_Cable!#REF!</definedName>
    <definedName name="__123Graph_AChart1" localSheetId="21" hidden="1">[13]IN_Cable!#REF!</definedName>
    <definedName name="__123Graph_AChart1" localSheetId="81" hidden="1">[13]IN_Cable!#REF!</definedName>
    <definedName name="__123Graph_AChart1" localSheetId="82" hidden="1">[13]IN_Cable!#REF!</definedName>
    <definedName name="__123Graph_AChart1" localSheetId="83" hidden="1">[13]IN_Cable!#REF!</definedName>
    <definedName name="__123Graph_AChart1" localSheetId="84" hidden="1">[13]IN_Cable!#REF!</definedName>
    <definedName name="__123Graph_AChart1" localSheetId="88" hidden="1">[13]IN_Cable!#REF!</definedName>
    <definedName name="__123Graph_AChart1" localSheetId="89" hidden="1">[13]IN_Cable!#REF!</definedName>
    <definedName name="__123Graph_AChart1" localSheetId="90" hidden="1">[13]IN_Cable!#REF!</definedName>
    <definedName name="__123Graph_AChart1" localSheetId="91" hidden="1">#REF!</definedName>
    <definedName name="__123Graph_AChart1" localSheetId="96" hidden="1">[13]IN_Cable!#REF!</definedName>
    <definedName name="__123Graph_AChart1" localSheetId="24" hidden="1">[13]IN_Cable!#REF!</definedName>
    <definedName name="__123Graph_AChart1" hidden="1">#REF!</definedName>
    <definedName name="__123Graph_AChart2" localSheetId="15" hidden="1">#REF!</definedName>
    <definedName name="__123Graph_AChart2" localSheetId="16" hidden="1">#REF!</definedName>
    <definedName name="__123Graph_AChart2" localSheetId="17" hidden="1">#REF!</definedName>
    <definedName name="__123Graph_AChart2" localSheetId="19" hidden="1">#REF!</definedName>
    <definedName name="__123Graph_AChart2" localSheetId="100" hidden="1">[13]IN_Cable!#REF!</definedName>
    <definedName name="__123Graph_AChart2" localSheetId="23" hidden="1">[13]IN_Cable!#REF!</definedName>
    <definedName name="__123Graph_AChart2" localSheetId="59" hidden="1">#REF!</definedName>
    <definedName name="__123Graph_AChart2" localSheetId="60" hidden="1">#REF!</definedName>
    <definedName name="__123Graph_AChart2" localSheetId="1" hidden="1">[13]IN_Cable!#REF!</definedName>
    <definedName name="__123Graph_AChart2" localSheetId="27" hidden="1">#REF!</definedName>
    <definedName name="__123Graph_AChart2" localSheetId="28" hidden="1">#REF!</definedName>
    <definedName name="__123Graph_AChart2" localSheetId="29" hidden="1">#REF!</definedName>
    <definedName name="__123Graph_AChart2" localSheetId="41" hidden="1">'[14]Cable 2'!#REF!</definedName>
    <definedName name="__123Graph_AChart2" localSheetId="44" hidden="1">'[14]Cable 2'!#REF!</definedName>
    <definedName name="__123Graph_AChart2" localSheetId="57" hidden="1">[13]IN_Cable!#REF!</definedName>
    <definedName name="__123Graph_AChart2" localSheetId="58" hidden="1">[13]IN_Cable!#REF!</definedName>
    <definedName name="__123Graph_AChart2" localSheetId="18" hidden="1">#REF!</definedName>
    <definedName name="__123Graph_AChart2" localSheetId="64" hidden="1">[13]IN_Cable!#REF!</definedName>
    <definedName name="__123Graph_AChart2" localSheetId="91" hidden="1">#REF!</definedName>
    <definedName name="__123Graph_AChart2" localSheetId="96" hidden="1">[13]IN_Cable!#REF!</definedName>
    <definedName name="__123Graph_AChart2" localSheetId="24" hidden="1">[13]IN_Cable!#REF!</definedName>
    <definedName name="__123Graph_AChart2" hidden="1">#REF!</definedName>
    <definedName name="__123Graph_AChart3" localSheetId="15" hidden="1">#REF!</definedName>
    <definedName name="__123Graph_AChart3" localSheetId="16" hidden="1">#REF!</definedName>
    <definedName name="__123Graph_AChart3" localSheetId="17" hidden="1">#REF!</definedName>
    <definedName name="__123Graph_AChart3" localSheetId="19" hidden="1">#REF!</definedName>
    <definedName name="__123Graph_AChart3" localSheetId="100" hidden="1">[13]IN_Cable!#REF!</definedName>
    <definedName name="__123Graph_AChart3" localSheetId="23" hidden="1">[13]IN_Cable!#REF!</definedName>
    <definedName name="__123Graph_AChart3" localSheetId="59" hidden="1">#REF!</definedName>
    <definedName name="__123Graph_AChart3" localSheetId="60" hidden="1">#REF!</definedName>
    <definedName name="__123Graph_AChart3" localSheetId="1" hidden="1">[13]IN_Cable!#REF!</definedName>
    <definedName name="__123Graph_AChart3" localSheetId="27" hidden="1">#REF!</definedName>
    <definedName name="__123Graph_AChart3" localSheetId="28" hidden="1">#REF!</definedName>
    <definedName name="__123Graph_AChart3" localSheetId="29" hidden="1">#REF!</definedName>
    <definedName name="__123Graph_AChart3" localSheetId="41" hidden="1">'[14]Cable 2'!#REF!</definedName>
    <definedName name="__123Graph_AChart3" localSheetId="44" hidden="1">'[14]Cable 2'!#REF!</definedName>
    <definedName name="__123Graph_AChart3" localSheetId="57" hidden="1">[13]IN_Cable!#REF!</definedName>
    <definedName name="__123Graph_AChart3" localSheetId="58" hidden="1">[13]IN_Cable!#REF!</definedName>
    <definedName name="__123Graph_AChart3" localSheetId="18" hidden="1">#REF!</definedName>
    <definedName name="__123Graph_AChart3" localSheetId="64" hidden="1">[13]IN_Cable!#REF!</definedName>
    <definedName name="__123Graph_AChart3" localSheetId="91" hidden="1">#REF!</definedName>
    <definedName name="__123Graph_AChart3" localSheetId="96" hidden="1">[13]IN_Cable!#REF!</definedName>
    <definedName name="__123Graph_AChart3" localSheetId="24" hidden="1">[13]IN_Cable!#REF!</definedName>
    <definedName name="__123Graph_AChart3" hidden="1">#REF!</definedName>
    <definedName name="__123Graph_AChart4" localSheetId="15" hidden="1">#REF!</definedName>
    <definedName name="__123Graph_AChart4" localSheetId="16" hidden="1">#REF!</definedName>
    <definedName name="__123Graph_AChart4" localSheetId="17" hidden="1">#REF!</definedName>
    <definedName name="__123Graph_AChart4" localSheetId="19" hidden="1">#REF!</definedName>
    <definedName name="__123Graph_AChart4" localSheetId="100" hidden="1">[13]IN_Cable!#REF!</definedName>
    <definedName name="__123Graph_AChart4" localSheetId="23" hidden="1">[13]IN_Cable!#REF!</definedName>
    <definedName name="__123Graph_AChart4" localSheetId="59" hidden="1">#REF!</definedName>
    <definedName name="__123Graph_AChart4" localSheetId="60" hidden="1">#REF!</definedName>
    <definedName name="__123Graph_AChart4" localSheetId="1" hidden="1">[13]IN_Cable!#REF!</definedName>
    <definedName name="__123Graph_AChart4" localSheetId="27" hidden="1">#REF!</definedName>
    <definedName name="__123Graph_AChart4" localSheetId="28" hidden="1">#REF!</definedName>
    <definedName name="__123Graph_AChart4" localSheetId="29" hidden="1">#REF!</definedName>
    <definedName name="__123Graph_AChart4" localSheetId="41" hidden="1">'[14]Cable 2'!#REF!</definedName>
    <definedName name="__123Graph_AChart4" localSheetId="44" hidden="1">'[14]Cable 2'!#REF!</definedName>
    <definedName name="__123Graph_AChart4" localSheetId="57" hidden="1">[13]IN_Cable!#REF!</definedName>
    <definedName name="__123Graph_AChart4" localSheetId="58" hidden="1">[13]IN_Cable!#REF!</definedName>
    <definedName name="__123Graph_AChart4" localSheetId="18" hidden="1">#REF!</definedName>
    <definedName name="__123Graph_AChart4" localSheetId="64" hidden="1">[13]IN_Cable!#REF!</definedName>
    <definedName name="__123Graph_AChart4" localSheetId="91" hidden="1">#REF!</definedName>
    <definedName name="__123Graph_AChart4" localSheetId="96" hidden="1">[13]IN_Cable!#REF!</definedName>
    <definedName name="__123Graph_AChart4" localSheetId="24" hidden="1">[13]IN_Cable!#REF!</definedName>
    <definedName name="__123Graph_AChart4" hidden="1">#REF!</definedName>
    <definedName name="__123Graph_AChart5" localSheetId="15" hidden="1">#REF!</definedName>
    <definedName name="__123Graph_AChart5" localSheetId="16" hidden="1">#REF!</definedName>
    <definedName name="__123Graph_AChart5" localSheetId="17" hidden="1">#REF!</definedName>
    <definedName name="__123Graph_AChart5" localSheetId="19" hidden="1">#REF!</definedName>
    <definedName name="__123Graph_AChart5" localSheetId="100" hidden="1">[13]IN_Cable!#REF!</definedName>
    <definedName name="__123Graph_AChart5" localSheetId="23" hidden="1">[13]IN_Cable!#REF!</definedName>
    <definedName name="__123Graph_AChart5" localSheetId="59" hidden="1">#REF!</definedName>
    <definedName name="__123Graph_AChart5" localSheetId="60" hidden="1">#REF!</definedName>
    <definedName name="__123Graph_AChart5" localSheetId="1" hidden="1">[13]IN_Cable!#REF!</definedName>
    <definedName name="__123Graph_AChart5" localSheetId="27" hidden="1">#REF!</definedName>
    <definedName name="__123Graph_AChart5" localSheetId="28" hidden="1">#REF!</definedName>
    <definedName name="__123Graph_AChart5" localSheetId="29" hidden="1">#REF!</definedName>
    <definedName name="__123Graph_AChart5" localSheetId="41" hidden="1">'[14]Cable 2'!#REF!</definedName>
    <definedName name="__123Graph_AChart5" localSheetId="44" hidden="1">'[14]Cable 2'!#REF!</definedName>
    <definedName name="__123Graph_AChart5" localSheetId="57" hidden="1">[13]IN_Cable!#REF!</definedName>
    <definedName name="__123Graph_AChart5" localSheetId="58" hidden="1">[13]IN_Cable!#REF!</definedName>
    <definedName name="__123Graph_AChart5" localSheetId="18" hidden="1">#REF!</definedName>
    <definedName name="__123Graph_AChart5" localSheetId="64" hidden="1">[13]IN_Cable!#REF!</definedName>
    <definedName name="__123Graph_AChart5" localSheetId="91" hidden="1">#REF!</definedName>
    <definedName name="__123Graph_AChart5" localSheetId="96" hidden="1">[13]IN_Cable!#REF!</definedName>
    <definedName name="__123Graph_AChart5" localSheetId="24" hidden="1">[13]IN_Cable!#REF!</definedName>
    <definedName name="__123Graph_AChart5" hidden="1">#REF!</definedName>
    <definedName name="__123Graph_AChart6" localSheetId="15" hidden="1">#REF!</definedName>
    <definedName name="__123Graph_AChart6" localSheetId="16" hidden="1">#REF!</definedName>
    <definedName name="__123Graph_AChart6" localSheetId="17" hidden="1">#REF!</definedName>
    <definedName name="__123Graph_AChart6" localSheetId="19" hidden="1">#REF!</definedName>
    <definedName name="__123Graph_AChart6" localSheetId="100" hidden="1">[13]IN_Cable!#REF!</definedName>
    <definedName name="__123Graph_AChart6" localSheetId="23" hidden="1">[13]IN_Cable!#REF!</definedName>
    <definedName name="__123Graph_AChart6" localSheetId="59" hidden="1">#REF!</definedName>
    <definedName name="__123Graph_AChart6" localSheetId="60" hidden="1">#REF!</definedName>
    <definedName name="__123Graph_AChart6" localSheetId="1" hidden="1">[13]IN_Cable!#REF!</definedName>
    <definedName name="__123Graph_AChart6" localSheetId="27" hidden="1">#REF!</definedName>
    <definedName name="__123Graph_AChart6" localSheetId="28" hidden="1">#REF!</definedName>
    <definedName name="__123Graph_AChart6" localSheetId="29" hidden="1">#REF!</definedName>
    <definedName name="__123Graph_AChart6" localSheetId="41" hidden="1">'[14]Cable 2'!#REF!</definedName>
    <definedName name="__123Graph_AChart6" localSheetId="44" hidden="1">'[14]Cable 2'!#REF!</definedName>
    <definedName name="__123Graph_AChart6" localSheetId="57" hidden="1">[13]IN_Cable!#REF!</definedName>
    <definedName name="__123Graph_AChart6" localSheetId="58" hidden="1">[13]IN_Cable!#REF!</definedName>
    <definedName name="__123Graph_AChart6" localSheetId="18" hidden="1">#REF!</definedName>
    <definedName name="__123Graph_AChart6" localSheetId="64" hidden="1">[13]IN_Cable!#REF!</definedName>
    <definedName name="__123Graph_AChart6" localSheetId="91" hidden="1">#REF!</definedName>
    <definedName name="__123Graph_AChart6" localSheetId="96" hidden="1">[13]IN_Cable!#REF!</definedName>
    <definedName name="__123Graph_AChart6" localSheetId="24" hidden="1">[13]IN_Cable!#REF!</definedName>
    <definedName name="__123Graph_AChart6" hidden="1">#REF!</definedName>
    <definedName name="__123Graph_AChart7" localSheetId="15" hidden="1">#REF!</definedName>
    <definedName name="__123Graph_AChart7" localSheetId="16" hidden="1">#REF!</definedName>
    <definedName name="__123Graph_AChart7" localSheetId="17" hidden="1">#REF!</definedName>
    <definedName name="__123Graph_AChart7" localSheetId="19" hidden="1">#REF!</definedName>
    <definedName name="__123Graph_AChart7" localSheetId="100" hidden="1">[13]IN_Cable!#REF!</definedName>
    <definedName name="__123Graph_AChart7" localSheetId="23" hidden="1">[13]IN_Cable!#REF!</definedName>
    <definedName name="__123Graph_AChart7" localSheetId="59" hidden="1">#REF!</definedName>
    <definedName name="__123Graph_AChart7" localSheetId="60" hidden="1">#REF!</definedName>
    <definedName name="__123Graph_AChart7" localSheetId="1" hidden="1">[13]IN_Cable!#REF!</definedName>
    <definedName name="__123Graph_AChart7" localSheetId="27" hidden="1">#REF!</definedName>
    <definedName name="__123Graph_AChart7" localSheetId="28" hidden="1">#REF!</definedName>
    <definedName name="__123Graph_AChart7" localSheetId="29" hidden="1">#REF!</definedName>
    <definedName name="__123Graph_AChart7" localSheetId="41" hidden="1">'[14]Cable 2'!#REF!</definedName>
    <definedName name="__123Graph_AChart7" localSheetId="44" hidden="1">'[14]Cable 2'!#REF!</definedName>
    <definedName name="__123Graph_AChart7" localSheetId="57" hidden="1">[13]IN_Cable!#REF!</definedName>
    <definedName name="__123Graph_AChart7" localSheetId="58" hidden="1">[13]IN_Cable!#REF!</definedName>
    <definedName name="__123Graph_AChart7" localSheetId="18" hidden="1">#REF!</definedName>
    <definedName name="__123Graph_AChart7" localSheetId="64" hidden="1">[13]IN_Cable!#REF!</definedName>
    <definedName name="__123Graph_AChart7" localSheetId="91" hidden="1">#REF!</definedName>
    <definedName name="__123Graph_AChart7" localSheetId="96" hidden="1">[13]IN_Cable!#REF!</definedName>
    <definedName name="__123Graph_AChart7" localSheetId="24" hidden="1">[13]IN_Cable!#REF!</definedName>
    <definedName name="__123Graph_AChart7" hidden="1">#REF!</definedName>
    <definedName name="__123Graph_ACurrent" localSheetId="15" hidden="1">#REF!</definedName>
    <definedName name="__123Graph_ACurrent" localSheetId="16" hidden="1">#REF!</definedName>
    <definedName name="__123Graph_ACurrent" localSheetId="17" hidden="1">#REF!</definedName>
    <definedName name="__123Graph_ACurrent" localSheetId="19" hidden="1">#REF!</definedName>
    <definedName name="__123Graph_ACurrent" localSheetId="100" hidden="1">[13]IN_Cable!#REF!</definedName>
    <definedName name="__123Graph_ACurrent" localSheetId="23" hidden="1">[13]IN_Cable!#REF!</definedName>
    <definedName name="__123Graph_ACurrent" localSheetId="59" hidden="1">#REF!</definedName>
    <definedName name="__123Graph_ACurrent" localSheetId="60" hidden="1">#REF!</definedName>
    <definedName name="__123Graph_ACurrent" localSheetId="1" hidden="1">[13]IN_Cable!#REF!</definedName>
    <definedName name="__123Graph_ACurrent" localSheetId="27" hidden="1">#REF!</definedName>
    <definedName name="__123Graph_ACurrent" localSheetId="28" hidden="1">#REF!</definedName>
    <definedName name="__123Graph_ACurrent" localSheetId="29" hidden="1">#REF!</definedName>
    <definedName name="__123Graph_ACurrent" localSheetId="41" hidden="1">'[14]Cable 2'!#REF!</definedName>
    <definedName name="__123Graph_ACurrent" localSheetId="44" hidden="1">'[14]Cable 2'!#REF!</definedName>
    <definedName name="__123Graph_ACurrent" localSheetId="57" hidden="1">[13]IN_Cable!#REF!</definedName>
    <definedName name="__123Graph_ACurrent" localSheetId="58" hidden="1">[13]IN_Cable!#REF!</definedName>
    <definedName name="__123Graph_ACurrent" localSheetId="18" hidden="1">#REF!</definedName>
    <definedName name="__123Graph_ACurrent" localSheetId="64" hidden="1">[13]IN_Cable!#REF!</definedName>
    <definedName name="__123Graph_ACurrent" localSheetId="91" hidden="1">#REF!</definedName>
    <definedName name="__123Graph_ACurrent" localSheetId="96" hidden="1">[13]IN_Cable!#REF!</definedName>
    <definedName name="__123Graph_ACurrent" localSheetId="24" hidden="1">[13]IN_Cable!#REF!</definedName>
    <definedName name="__123Graph_ACurrent" hidden="1">#REF!</definedName>
    <definedName name="__123Graph_ADEBT" localSheetId="15" hidden="1">#REF!</definedName>
    <definedName name="__123Graph_ADEBT" localSheetId="16" hidden="1">#REF!</definedName>
    <definedName name="__123Graph_ADEBT" localSheetId="17" hidden="1">#REF!</definedName>
    <definedName name="__123Graph_ADEBT" localSheetId="19" hidden="1">#REF!</definedName>
    <definedName name="__123Graph_ADEBT" localSheetId="20" hidden="1">#REF!</definedName>
    <definedName name="__123Graph_ADEBT" localSheetId="100" hidden="1">#REF!</definedName>
    <definedName name="__123Graph_ADEBT" localSheetId="23" hidden="1">#REF!</definedName>
    <definedName name="__123Graph_ADEBT" localSheetId="27" hidden="1">#REF!</definedName>
    <definedName name="__123Graph_ADEBT" localSheetId="28" hidden="1">#REF!</definedName>
    <definedName name="__123Graph_ADEBT" localSheetId="29" hidden="1">#REF!</definedName>
    <definedName name="__123Graph_ADEBT" localSheetId="33" hidden="1">#REF!</definedName>
    <definedName name="__123Graph_ADEBT" localSheetId="57" hidden="1">#REF!</definedName>
    <definedName name="__123Graph_ADEBT" localSheetId="58" hidden="1">#REF!</definedName>
    <definedName name="__123Graph_ADEBT" localSheetId="18" hidden="1">#REF!</definedName>
    <definedName name="__123Graph_ADEBT" localSheetId="61" hidden="1">#REF!</definedName>
    <definedName name="__123Graph_ADEBT" localSheetId="62" hidden="1">#REF!</definedName>
    <definedName name="__123Graph_ADEBT" localSheetId="64" hidden="1">#REF!</definedName>
    <definedName name="__123Graph_ADEBT" localSheetId="21" hidden="1">#REF!</definedName>
    <definedName name="__123Graph_ADEBT" localSheetId="80" hidden="1">'Tabla 53'!#REF!</definedName>
    <definedName name="__123Graph_ADEBT" localSheetId="81" hidden="1">'Tabla 54'!#REF!</definedName>
    <definedName name="__123Graph_ADEBT" localSheetId="82" hidden="1">'Tabla 55'!#REF!</definedName>
    <definedName name="__123Graph_ADEBT" localSheetId="83" hidden="1">'Tabla 56'!#REF!</definedName>
    <definedName name="__123Graph_ADEBT" localSheetId="84" hidden="1">'Tabla 57'!#REF!</definedName>
    <definedName name="__123Graph_ADEBT" localSheetId="85" hidden="1">'Tabla 58'!#REF!</definedName>
    <definedName name="__123Graph_ADEBT" localSheetId="88" hidden="1">#REF!</definedName>
    <definedName name="__123Graph_ADEBT" localSheetId="89" hidden="1">#REF!</definedName>
    <definedName name="__123Graph_ADEBT" localSheetId="90" hidden="1">#REF!</definedName>
    <definedName name="__123Graph_ADEBT" localSheetId="95" hidden="1">#REF!</definedName>
    <definedName name="__123Graph_ADEBT" localSheetId="96" hidden="1">#REF!</definedName>
    <definedName name="__123Graph_ADEBT" localSheetId="24" hidden="1">#REF!</definedName>
    <definedName name="__123Graph_ADEBT" localSheetId="99" hidden="1">#REF!</definedName>
    <definedName name="__123Graph_ADEBT" hidden="1">#REF!</definedName>
    <definedName name="__123Graph_ADIFFERENTIAL" localSheetId="15" hidden="1">#REF!</definedName>
    <definedName name="__123Graph_ADIFFERENTIAL" localSheetId="16" hidden="1">#REF!</definedName>
    <definedName name="__123Graph_ADIFFERENTIAL" localSheetId="17" hidden="1">#REF!</definedName>
    <definedName name="__123Graph_ADIFFERENTIAL" localSheetId="19" hidden="1">#REF!</definedName>
    <definedName name="__123Graph_ADIFFERENTIAL" localSheetId="20" hidden="1">[15]TAB25b!#REF!</definedName>
    <definedName name="__123Graph_ADIFFERENTIAL" localSheetId="100" hidden="1">[15]TAB25b!#REF!</definedName>
    <definedName name="__123Graph_ADIFFERENTIAL" localSheetId="23" hidden="1">[15]TAB25b!#REF!</definedName>
    <definedName name="__123Graph_ADIFFERENTIAL" localSheetId="59" hidden="1">#REF!</definedName>
    <definedName name="__123Graph_ADIFFERENTIAL" localSheetId="60" hidden="1">#REF!</definedName>
    <definedName name="__123Graph_ADIFFERENTIAL" localSheetId="1" hidden="1">[15]TAB25b!#REF!</definedName>
    <definedName name="__123Graph_ADIFFERENTIAL" localSheetId="27" hidden="1">#REF!</definedName>
    <definedName name="__123Graph_ADIFFERENTIAL" localSheetId="28" hidden="1">#REF!</definedName>
    <definedName name="__123Graph_ADIFFERENTIAL" localSheetId="29" hidden="1">[15]TAB25b!#REF!</definedName>
    <definedName name="__123Graph_ADIFFERENTIAL" localSheetId="57" hidden="1">[15]TAB25b!#REF!</definedName>
    <definedName name="__123Graph_ADIFFERENTIAL" localSheetId="58" hidden="1">[15]TAB25b!#REF!</definedName>
    <definedName name="__123Graph_ADIFFERENTIAL" localSheetId="18" hidden="1">#REF!</definedName>
    <definedName name="__123Graph_ADIFFERENTIAL" localSheetId="61" hidden="1">[15]TAB25b!#REF!</definedName>
    <definedName name="__123Graph_ADIFFERENTIAL" localSheetId="62" hidden="1">#REF!</definedName>
    <definedName name="__123Graph_ADIFFERENTIAL" localSheetId="64" hidden="1">[15]TAB25b!#REF!</definedName>
    <definedName name="__123Graph_ADIFFERENTIAL" localSheetId="21" hidden="1">[15]TAB25b!#REF!</definedName>
    <definedName name="__123Graph_ADIFFERENTIAL" localSheetId="90" hidden="1">[15]TAB25b!#REF!</definedName>
    <definedName name="__123Graph_ADIFFERENTIAL" localSheetId="91" hidden="1">#REF!</definedName>
    <definedName name="__123Graph_ADIFFERENTIAL" localSheetId="96" hidden="1">[15]TAB25b!#REF!</definedName>
    <definedName name="__123Graph_ADIFFERENTIAL" localSheetId="24" hidden="1">[15]TAB25b!#REF!</definedName>
    <definedName name="__123Graph_ADIFFERENTIAL" localSheetId="99" hidden="1">[15]TAB25b!#REF!</definedName>
    <definedName name="__123Graph_ADIFFERENTIAL" hidden="1">#REF!</definedName>
    <definedName name="__123Graph_AINTEREST" localSheetId="15" hidden="1">#REF!</definedName>
    <definedName name="__123Graph_AINTEREST" localSheetId="16" hidden="1">#REF!</definedName>
    <definedName name="__123Graph_AINTEREST" localSheetId="17" hidden="1">#REF!</definedName>
    <definedName name="__123Graph_AINTEREST" localSheetId="19" hidden="1">#REF!</definedName>
    <definedName name="__123Graph_AINTEREST" localSheetId="100" hidden="1">[15]TAB25b!#REF!</definedName>
    <definedName name="__123Graph_AINTEREST" localSheetId="23" hidden="1">[15]TAB25b!#REF!</definedName>
    <definedName name="__123Graph_AINTEREST" localSheetId="59" hidden="1">#REF!</definedName>
    <definedName name="__123Graph_AINTEREST" localSheetId="60" hidden="1">#REF!</definedName>
    <definedName name="__123Graph_AINTEREST" localSheetId="1" hidden="1">[15]TAB25b!#REF!</definedName>
    <definedName name="__123Graph_AINTEREST" localSheetId="27" hidden="1">#REF!</definedName>
    <definedName name="__123Graph_AINTEREST" localSheetId="28" hidden="1">#REF!</definedName>
    <definedName name="__123Graph_AINTEREST" localSheetId="29" hidden="1">[15]TAB25b!#REF!</definedName>
    <definedName name="__123Graph_AINTEREST" localSheetId="57" hidden="1">[15]TAB25b!#REF!</definedName>
    <definedName name="__123Graph_AINTEREST" localSheetId="58" hidden="1">[15]TAB25b!#REF!</definedName>
    <definedName name="__123Graph_AINTEREST" localSheetId="18" hidden="1">#REF!</definedName>
    <definedName name="__123Graph_AINTEREST" localSheetId="61" hidden="1">[15]TAB25b!#REF!</definedName>
    <definedName name="__123Graph_AINTEREST" localSheetId="64" hidden="1">[15]TAB25b!#REF!</definedName>
    <definedName name="__123Graph_AINTEREST" localSheetId="21" hidden="1">[15]TAB25b!#REF!</definedName>
    <definedName name="__123Graph_AINTEREST" localSheetId="90" hidden="1">[15]TAB25b!#REF!</definedName>
    <definedName name="__123Graph_AINTEREST" localSheetId="91" hidden="1">#REF!</definedName>
    <definedName name="__123Graph_AINTEREST" localSheetId="99" hidden="1">[15]TAB25b!#REF!</definedName>
    <definedName name="__123Graph_AINTEREST" hidden="1">#REF!</definedName>
    <definedName name="__123Graph_AREER" localSheetId="15" hidden="1">#REF!</definedName>
    <definedName name="__123Graph_AREER" localSheetId="17" hidden="1">#REF!</definedName>
    <definedName name="__123Graph_AREER" localSheetId="19" hidden="1">#REF!</definedName>
    <definedName name="__123Graph_AREER" localSheetId="100" hidden="1">[16]ER!#REF!</definedName>
    <definedName name="__123Graph_AREER" localSheetId="23" hidden="1">[16]ER!#REF!</definedName>
    <definedName name="__123Graph_AREER" localSheetId="59" hidden="1">#REF!</definedName>
    <definedName name="__123Graph_AREER" localSheetId="60" hidden="1">#REF!</definedName>
    <definedName name="__123Graph_AREER" localSheetId="1" hidden="1">[16]ER!#REF!</definedName>
    <definedName name="__123Graph_AREER" localSheetId="27" hidden="1">#REF!</definedName>
    <definedName name="__123Graph_AREER" localSheetId="28" hidden="1">#REF!</definedName>
    <definedName name="__123Graph_AREER" localSheetId="29" hidden="1">#REF!</definedName>
    <definedName name="__123Graph_AREER" localSheetId="41" hidden="1">[16]ER!#REF!</definedName>
    <definedName name="__123Graph_AREER" localSheetId="44" hidden="1">[16]ER!#REF!</definedName>
    <definedName name="__123Graph_AREER" localSheetId="57" hidden="1">[16]ER!#REF!</definedName>
    <definedName name="__123Graph_AREER" localSheetId="58" hidden="1">[16]ER!#REF!</definedName>
    <definedName name="__123Graph_AREER" localSheetId="18" hidden="1">#REF!</definedName>
    <definedName name="__123Graph_AREER" localSheetId="61" hidden="1">[16]ER!#REF!</definedName>
    <definedName name="__123Graph_AREER" localSheetId="91" hidden="1">#REF!</definedName>
    <definedName name="__123Graph_AREER" localSheetId="24" hidden="1">[16]ER!#REF!</definedName>
    <definedName name="__123Graph_AREER" hidden="1">#REF!</definedName>
    <definedName name="__123Graph_ASPREAD" localSheetId="15" hidden="1">#REF!</definedName>
    <definedName name="__123Graph_ASPREAD" localSheetId="17" hidden="1">#REF!</definedName>
    <definedName name="__123Graph_ASPREAD" localSheetId="19" hidden="1">#REF!</definedName>
    <definedName name="__123Graph_ASPREAD" localSheetId="100" hidden="1">[15]TAB25b!#REF!</definedName>
    <definedName name="__123Graph_ASPREAD" localSheetId="23" hidden="1">[15]TAB25b!#REF!</definedName>
    <definedName name="__123Graph_ASPREAD" localSheetId="59" hidden="1">#REF!</definedName>
    <definedName name="__123Graph_ASPREAD" localSheetId="60" hidden="1">#REF!</definedName>
    <definedName name="__123Graph_ASPREAD" localSheetId="1" hidden="1">[15]TAB25b!#REF!</definedName>
    <definedName name="__123Graph_ASPREAD" localSheetId="27" hidden="1">#REF!</definedName>
    <definedName name="__123Graph_ASPREAD" localSheetId="28" hidden="1">#REF!</definedName>
    <definedName name="__123Graph_ASPREAD" localSheetId="29" hidden="1">#REF!</definedName>
    <definedName name="__123Graph_ASPREAD" localSheetId="57" hidden="1">[15]TAB25b!#REF!</definedName>
    <definedName name="__123Graph_ASPREAD" localSheetId="58" hidden="1">[15]TAB25b!#REF!</definedName>
    <definedName name="__123Graph_ASPREAD" localSheetId="18" hidden="1">#REF!</definedName>
    <definedName name="__123Graph_ASPREAD" localSheetId="61" hidden="1">[15]TAB25b!#REF!</definedName>
    <definedName name="__123Graph_ASPREAD" localSheetId="91" hidden="1">#REF!</definedName>
    <definedName name="__123Graph_ASPREAD" localSheetId="24" hidden="1">[15]TAB25b!#REF!</definedName>
    <definedName name="__123Graph_ASPREAD" hidden="1">#REF!</definedName>
    <definedName name="__123Graph_B" localSheetId="15" hidden="1">#REF!</definedName>
    <definedName name="__123Graph_B" localSheetId="16" hidden="1">#REF!</definedName>
    <definedName name="__123Graph_B" localSheetId="17" hidden="1">#REF!</definedName>
    <definedName name="__123Graph_B" localSheetId="19" hidden="1">#REF!</definedName>
    <definedName name="__123Graph_B" localSheetId="100" hidden="1">[9]C!#REF!</definedName>
    <definedName name="__123Graph_B" localSheetId="23" hidden="1">[17]FLUJO!$B$7929:$C$7929</definedName>
    <definedName name="__123Graph_B" localSheetId="59" hidden="1">#REF!</definedName>
    <definedName name="__123Graph_B" localSheetId="60" hidden="1">#REF!</definedName>
    <definedName name="__123Graph_B" localSheetId="1" hidden="1">[17]FLUJO!$B$7929:$C$7929</definedName>
    <definedName name="__123Graph_B" localSheetId="27" hidden="1">#REF!</definedName>
    <definedName name="__123Graph_B" localSheetId="28" hidden="1">#REF!</definedName>
    <definedName name="__123Graph_B" localSheetId="29" hidden="1">#REF!</definedName>
    <definedName name="__123Graph_B" localSheetId="35" hidden="1">#REF!</definedName>
    <definedName name="__123Graph_B" localSheetId="57" hidden="1">[17]FLUJO!$B$7929:$C$7929</definedName>
    <definedName name="__123Graph_B" localSheetId="58" hidden="1">[12]C!#REF!</definedName>
    <definedName name="__123Graph_B" localSheetId="18" hidden="1">#REF!</definedName>
    <definedName name="__123Graph_B" localSheetId="61" hidden="1">[12]C!#REF!</definedName>
    <definedName name="__123Graph_B" localSheetId="62" hidden="1">#REF!</definedName>
    <definedName name="__123Graph_B" localSheetId="64" hidden="1">[12]C!#REF!</definedName>
    <definedName name="__123Graph_B" localSheetId="80" hidden="1">[12]C!#REF!</definedName>
    <definedName name="__123Graph_B" localSheetId="81" hidden="1">[12]C!#REF!</definedName>
    <definedName name="__123Graph_B" localSheetId="82" hidden="1">[12]C!#REF!</definedName>
    <definedName name="__123Graph_B" localSheetId="83" hidden="1">[12]C!#REF!</definedName>
    <definedName name="__123Graph_B" localSheetId="84" hidden="1">[12]C!#REF!</definedName>
    <definedName name="__123Graph_B" localSheetId="85" hidden="1">[17]FLUJO!$B$7929:$C$7929</definedName>
    <definedName name="__123Graph_B" localSheetId="91" hidden="1">#REF!</definedName>
    <definedName name="__123Graph_B" localSheetId="92" hidden="1">[9]C!#REF!</definedName>
    <definedName name="__123Graph_B" localSheetId="95" hidden="1">[9]C!#REF!</definedName>
    <definedName name="__123Graph_B" localSheetId="96" hidden="1">[12]C!#REF!</definedName>
    <definedName name="__123Graph_B" localSheetId="99" hidden="1">[9]C!#REF!</definedName>
    <definedName name="__123Graph_B" localSheetId="93" hidden="1">[9]C!#REF!</definedName>
    <definedName name="__123Graph_B" localSheetId="94" hidden="1">[9]C!#REF!</definedName>
    <definedName name="__123Graph_B" hidden="1">#REF!</definedName>
    <definedName name="__123Graph_BChart1" localSheetId="15" hidden="1">#REF!</definedName>
    <definedName name="__123Graph_BChart1" localSheetId="17" hidden="1">#REF!</definedName>
    <definedName name="__123Graph_BChart1" localSheetId="20" hidden="1">#REF!</definedName>
    <definedName name="__123Graph_BChart1" localSheetId="100" hidden="1">#REF!</definedName>
    <definedName name="__123Graph_BChart1" localSheetId="23" hidden="1">#REF!</definedName>
    <definedName name="__123Graph_BChart1" localSheetId="27" hidden="1">#REF!</definedName>
    <definedName name="__123Graph_BChart1" localSheetId="28" hidden="1">#REF!</definedName>
    <definedName name="__123Graph_BChart1" localSheetId="29" hidden="1">#REF!</definedName>
    <definedName name="__123Graph_BChart1" localSheetId="46" hidden="1">#REF!</definedName>
    <definedName name="__123Graph_BChart1" localSheetId="57" hidden="1">#REF!</definedName>
    <definedName name="__123Graph_BChart1" localSheetId="58" hidden="1">#REF!</definedName>
    <definedName name="__123Graph_BChart1" localSheetId="61" hidden="1">#REF!</definedName>
    <definedName name="__123Graph_BChart1" localSheetId="62" hidden="1">#REF!</definedName>
    <definedName name="__123Graph_BChart1" localSheetId="64" hidden="1">#REF!</definedName>
    <definedName name="__123Graph_BChart1" localSheetId="21" hidden="1">#REF!</definedName>
    <definedName name="__123Graph_BChart1" localSheetId="80" hidden="1">'Tabla 53'!#REF!</definedName>
    <definedName name="__123Graph_BChart1" localSheetId="85" hidden="1">'Tabla 58'!#REF!</definedName>
    <definedName name="__123Graph_BChart1" localSheetId="88" hidden="1">#REF!</definedName>
    <definedName name="__123Graph_BChart1" localSheetId="89" hidden="1">#REF!</definedName>
    <definedName name="__123Graph_BChart1" localSheetId="90" hidden="1">#REF!</definedName>
    <definedName name="__123Graph_BChart1" localSheetId="95" hidden="1">#REF!</definedName>
    <definedName name="__123Graph_BChart1" localSheetId="96" hidden="1">#REF!</definedName>
    <definedName name="__123Graph_BChart1" localSheetId="24" hidden="1">#REF!</definedName>
    <definedName name="__123Graph_BChart1" hidden="1">#REF!</definedName>
    <definedName name="__123Graph_BChart2" localSheetId="15" hidden="1">#REF!</definedName>
    <definedName name="__123Graph_BChart2" localSheetId="17" hidden="1">#REF!</definedName>
    <definedName name="__123Graph_BChart2" localSheetId="100" hidden="1">#REF!</definedName>
    <definedName name="__123Graph_BChart2" localSheetId="23" hidden="1">#REF!</definedName>
    <definedName name="__123Graph_BChart2" localSheetId="27" hidden="1">#REF!</definedName>
    <definedName name="__123Graph_BChart2" localSheetId="28" hidden="1">#REF!</definedName>
    <definedName name="__123Graph_BChart2" localSheetId="29" hidden="1">#REF!</definedName>
    <definedName name="__123Graph_BChart2" localSheetId="46" hidden="1">#REF!</definedName>
    <definedName name="__123Graph_BChart2" localSheetId="57" hidden="1">#REF!</definedName>
    <definedName name="__123Graph_BChart2" localSheetId="58" hidden="1">#REF!</definedName>
    <definedName name="__123Graph_BChart2" localSheetId="61" hidden="1">#REF!</definedName>
    <definedName name="__123Graph_BChart2" localSheetId="62" hidden="1">#REF!</definedName>
    <definedName name="__123Graph_BChart2" localSheetId="64" hidden="1">#REF!</definedName>
    <definedName name="__123Graph_BChart2" localSheetId="21" hidden="1">#REF!</definedName>
    <definedName name="__123Graph_BChart2" localSheetId="80" hidden="1">'Tabla 53'!#REF!</definedName>
    <definedName name="__123Graph_BChart2" localSheetId="88" hidden="1">#REF!</definedName>
    <definedName name="__123Graph_BChart2" localSheetId="89" hidden="1">#REF!</definedName>
    <definedName name="__123Graph_BChart2" localSheetId="90" hidden="1">#REF!</definedName>
    <definedName name="__123Graph_BChart2" localSheetId="95" hidden="1">#REF!</definedName>
    <definedName name="__123Graph_BChart2" localSheetId="96" hidden="1">#REF!</definedName>
    <definedName name="__123Graph_BChart2" localSheetId="24" hidden="1">#REF!</definedName>
    <definedName name="__123Graph_BChart2" hidden="1">#REF!</definedName>
    <definedName name="__123Graph_BChart3" localSheetId="15" hidden="1">#REF!</definedName>
    <definedName name="__123Graph_BChart3" localSheetId="17" hidden="1">#REF!</definedName>
    <definedName name="__123Graph_BChart3" localSheetId="100" hidden="1">#REF!</definedName>
    <definedName name="__123Graph_BChart3" localSheetId="23" hidden="1">#REF!</definedName>
    <definedName name="__123Graph_BChart3" localSheetId="27" hidden="1">#REF!</definedName>
    <definedName name="__123Graph_BChart3" localSheetId="28" hidden="1">#REF!</definedName>
    <definedName name="__123Graph_BChart3" localSheetId="29" hidden="1">#REF!</definedName>
    <definedName name="__123Graph_BChart3" localSheetId="46" hidden="1">#REF!</definedName>
    <definedName name="__123Graph_BChart3" localSheetId="57" hidden="1">#REF!</definedName>
    <definedName name="__123Graph_BChart3" localSheetId="58" hidden="1">#REF!</definedName>
    <definedName name="__123Graph_BChart3" localSheetId="61" hidden="1">#REF!</definedName>
    <definedName name="__123Graph_BChart3" localSheetId="62" hidden="1">#REF!</definedName>
    <definedName name="__123Graph_BChart3" localSheetId="64" hidden="1">#REF!</definedName>
    <definedName name="__123Graph_BChart3" localSheetId="21" hidden="1">#REF!</definedName>
    <definedName name="__123Graph_BChart3" localSheetId="80" hidden="1">'Tabla 53'!#REF!</definedName>
    <definedName name="__123Graph_BChart3" localSheetId="88" hidden="1">#REF!</definedName>
    <definedName name="__123Graph_BChart3" localSheetId="89" hidden="1">#REF!</definedName>
    <definedName name="__123Graph_BChart3" localSheetId="90" hidden="1">#REF!</definedName>
    <definedName name="__123Graph_BChart3" localSheetId="95" hidden="1">#REF!</definedName>
    <definedName name="__123Graph_BChart3" localSheetId="96" hidden="1">#REF!</definedName>
    <definedName name="__123Graph_BChart3" localSheetId="24" hidden="1">#REF!</definedName>
    <definedName name="__123Graph_BChart3" hidden="1">#REF!</definedName>
    <definedName name="__123Graph_BChart4" localSheetId="15" hidden="1">#REF!</definedName>
    <definedName name="__123Graph_BChart4" localSheetId="17" hidden="1">#REF!</definedName>
    <definedName name="__123Graph_BChart4" localSheetId="23" hidden="1">#REF!</definedName>
    <definedName name="__123Graph_BChart4" localSheetId="27" hidden="1">#REF!</definedName>
    <definedName name="__123Graph_BChart4" localSheetId="28" hidden="1">#REF!</definedName>
    <definedName name="__123Graph_BChart4" localSheetId="29" hidden="1">#REF!</definedName>
    <definedName name="__123Graph_BChart4" localSheetId="21" hidden="1">#REF!</definedName>
    <definedName name="__123Graph_BChart4" localSheetId="80" hidden="1">'Tabla 53'!#REF!</definedName>
    <definedName name="__123Graph_BChart4" localSheetId="88" hidden="1">#REF!</definedName>
    <definedName name="__123Graph_BChart4" localSheetId="89" hidden="1">#REF!</definedName>
    <definedName name="__123Graph_BChart4" localSheetId="90" hidden="1">#REF!</definedName>
    <definedName name="__123Graph_BChart4" hidden="1">#REF!</definedName>
    <definedName name="__123Graph_BChart5" localSheetId="15" hidden="1">#REF!</definedName>
    <definedName name="__123Graph_BChart5" localSheetId="17" hidden="1">#REF!</definedName>
    <definedName name="__123Graph_BChart5" localSheetId="23" hidden="1">#REF!</definedName>
    <definedName name="__123Graph_BChart5" localSheetId="27" hidden="1">#REF!</definedName>
    <definedName name="__123Graph_BChart5" localSheetId="28" hidden="1">#REF!</definedName>
    <definedName name="__123Graph_BChart5" localSheetId="29" hidden="1">#REF!</definedName>
    <definedName name="__123Graph_BChart5" localSheetId="21" hidden="1">#REF!</definedName>
    <definedName name="__123Graph_BChart5" localSheetId="80" hidden="1">'Tabla 53'!#REF!</definedName>
    <definedName name="__123Graph_BChart5" localSheetId="88" hidden="1">#REF!</definedName>
    <definedName name="__123Graph_BChart5" localSheetId="89" hidden="1">#REF!</definedName>
    <definedName name="__123Graph_BChart5" localSheetId="90" hidden="1">#REF!</definedName>
    <definedName name="__123Graph_BChart5" hidden="1">#REF!</definedName>
    <definedName name="__123Graph_BChart6" localSheetId="15" hidden="1">#REF!</definedName>
    <definedName name="__123Graph_BChart6" localSheetId="17" hidden="1">#REF!</definedName>
    <definedName name="__123Graph_BChart6" localSheetId="23" hidden="1">#REF!</definedName>
    <definedName name="__123Graph_BChart6" localSheetId="27" hidden="1">#REF!</definedName>
    <definedName name="__123Graph_BChart6" localSheetId="28" hidden="1">#REF!</definedName>
    <definedName name="__123Graph_BChart6" localSheetId="29" hidden="1">#REF!</definedName>
    <definedName name="__123Graph_BChart6" localSheetId="21" hidden="1">#REF!</definedName>
    <definedName name="__123Graph_BChart6" localSheetId="80" hidden="1">'Tabla 53'!#REF!</definedName>
    <definedName name="__123Graph_BChart6" localSheetId="88" hidden="1">#REF!</definedName>
    <definedName name="__123Graph_BChart6" localSheetId="89" hidden="1">#REF!</definedName>
    <definedName name="__123Graph_BChart6" localSheetId="90" hidden="1">#REF!</definedName>
    <definedName name="__123Graph_BChart6" hidden="1">#REF!</definedName>
    <definedName name="__123Graph_BChart7" localSheetId="15" hidden="1">#REF!</definedName>
    <definedName name="__123Graph_BChart7" localSheetId="17" hidden="1">#REF!</definedName>
    <definedName name="__123Graph_BChart7" localSheetId="23" hidden="1">#REF!</definedName>
    <definedName name="__123Graph_BChart7" localSheetId="27" hidden="1">#REF!</definedName>
    <definedName name="__123Graph_BChart7" localSheetId="28" hidden="1">#REF!</definedName>
    <definedName name="__123Graph_BChart7" localSheetId="29" hidden="1">#REF!</definedName>
    <definedName name="__123Graph_BChart7" localSheetId="21" hidden="1">#REF!</definedName>
    <definedName name="__123Graph_BChart7" localSheetId="80" hidden="1">'Tabla 53'!#REF!</definedName>
    <definedName name="__123Graph_BChart7" localSheetId="88" hidden="1">#REF!</definedName>
    <definedName name="__123Graph_BChart7" localSheetId="89" hidden="1">#REF!</definedName>
    <definedName name="__123Graph_BChart7" localSheetId="90" hidden="1">#REF!</definedName>
    <definedName name="__123Graph_BChart7" hidden="1">#REF!</definedName>
    <definedName name="__123Graph_BCurrent" localSheetId="15" hidden="1">#REF!</definedName>
    <definedName name="__123Graph_BCurrent" localSheetId="16" hidden="1">#REF!</definedName>
    <definedName name="__123Graph_BCurrent" localSheetId="17" hidden="1">#REF!</definedName>
    <definedName name="__123Graph_BCurrent" localSheetId="19" hidden="1">#REF!</definedName>
    <definedName name="__123Graph_BCurrent" localSheetId="100" hidden="1">[18]G!#REF!</definedName>
    <definedName name="__123Graph_BCurrent" localSheetId="23" hidden="1">[18]G!#REF!</definedName>
    <definedName name="__123Graph_BCurrent" localSheetId="59" hidden="1">#REF!</definedName>
    <definedName name="__123Graph_BCurrent" localSheetId="60" hidden="1">#REF!</definedName>
    <definedName name="__123Graph_BCurrent" localSheetId="1" hidden="1">[18]G!#REF!</definedName>
    <definedName name="__123Graph_BCurrent" localSheetId="27" hidden="1">#REF!</definedName>
    <definedName name="__123Graph_BCurrent" localSheetId="28" hidden="1">#REF!</definedName>
    <definedName name="__123Graph_BCurrent" localSheetId="29" hidden="1">[18]G!#REF!</definedName>
    <definedName name="__123Graph_BCurrent" localSheetId="33" hidden="1">#REF!</definedName>
    <definedName name="__123Graph_BCurrent" localSheetId="57" hidden="1">[18]G!#REF!</definedName>
    <definedName name="__123Graph_BCurrent" localSheetId="58" hidden="1">[18]G!#REF!</definedName>
    <definedName name="__123Graph_BCurrent" localSheetId="18" hidden="1">#REF!</definedName>
    <definedName name="__123Graph_BCurrent" localSheetId="62" hidden="1">#REF!</definedName>
    <definedName name="__123Graph_BCurrent" localSheetId="21" hidden="1">[18]G!#REF!</definedName>
    <definedName name="__123Graph_BCurrent" localSheetId="85" hidden="1">[18]G!#REF!</definedName>
    <definedName name="__123Graph_BCurrent" localSheetId="90" hidden="1">[18]G!#REF!</definedName>
    <definedName name="__123Graph_BCurrent" localSheetId="91" hidden="1">#REF!</definedName>
    <definedName name="__123Graph_BCurrent" localSheetId="24" hidden="1">[18]G!#REF!</definedName>
    <definedName name="__123Graph_BCurrent" hidden="1">#REF!</definedName>
    <definedName name="__123Graph_BDEBT" localSheetId="15" hidden="1">#REF!</definedName>
    <definedName name="__123Graph_BDEBT" localSheetId="16" hidden="1">#REF!</definedName>
    <definedName name="__123Graph_BDEBT" localSheetId="17" hidden="1">#REF!</definedName>
    <definedName name="__123Graph_BDEBT" localSheetId="19" hidden="1">#REF!</definedName>
    <definedName name="__123Graph_BDEBT" localSheetId="20" hidden="1">#REF!</definedName>
    <definedName name="__123Graph_BDEBT" localSheetId="100" hidden="1">#REF!</definedName>
    <definedName name="__123Graph_BDEBT" localSheetId="23" hidden="1">#REF!</definedName>
    <definedName name="__123Graph_BDEBT" localSheetId="27" hidden="1">#REF!</definedName>
    <definedName name="__123Graph_BDEBT" localSheetId="28" hidden="1">#REF!</definedName>
    <definedName name="__123Graph_BDEBT" localSheetId="29" hidden="1">#REF!</definedName>
    <definedName name="__123Graph_BDEBT" localSheetId="33" hidden="1">#REF!</definedName>
    <definedName name="__123Graph_BDEBT" localSheetId="57" hidden="1">#REF!</definedName>
    <definedName name="__123Graph_BDEBT" localSheetId="58" hidden="1">#REF!</definedName>
    <definedName name="__123Graph_BDEBT" localSheetId="18" hidden="1">#REF!</definedName>
    <definedName name="__123Graph_BDEBT" localSheetId="61" hidden="1">#REF!</definedName>
    <definedName name="__123Graph_BDEBT" localSheetId="62" hidden="1">#REF!</definedName>
    <definedName name="__123Graph_BDEBT" localSheetId="64" hidden="1">#REF!</definedName>
    <definedName name="__123Graph_BDEBT" localSheetId="21" hidden="1">#REF!</definedName>
    <definedName name="__123Graph_BDEBT" localSheetId="80" hidden="1">'Tabla 53'!#REF!</definedName>
    <definedName name="__123Graph_BDEBT" localSheetId="81" hidden="1">'Tabla 54'!#REF!</definedName>
    <definedName name="__123Graph_BDEBT" localSheetId="82" hidden="1">'Tabla 55'!#REF!</definedName>
    <definedName name="__123Graph_BDEBT" localSheetId="83" hidden="1">'Tabla 56'!#REF!</definedName>
    <definedName name="__123Graph_BDEBT" localSheetId="84" hidden="1">'Tabla 57'!#REF!</definedName>
    <definedName name="__123Graph_BDEBT" localSheetId="85" hidden="1">'Tabla 58'!#REF!</definedName>
    <definedName name="__123Graph_BDEBT" localSheetId="88" hidden="1">#REF!</definedName>
    <definedName name="__123Graph_BDEBT" localSheetId="89" hidden="1">#REF!</definedName>
    <definedName name="__123Graph_BDEBT" localSheetId="90" hidden="1">#REF!</definedName>
    <definedName name="__123Graph_BDEBT" localSheetId="95" hidden="1">#REF!</definedName>
    <definedName name="__123Graph_BDEBT" localSheetId="96" hidden="1">#REF!</definedName>
    <definedName name="__123Graph_BDEBT" localSheetId="24" hidden="1">#REF!</definedName>
    <definedName name="__123Graph_BDEBT" localSheetId="99" hidden="1">#REF!</definedName>
    <definedName name="__123Graph_BDEBT" hidden="1">#REF!</definedName>
    <definedName name="__123Graph_BINTEREST" localSheetId="15" hidden="1">#REF!</definedName>
    <definedName name="__123Graph_BINTEREST" localSheetId="16" hidden="1">#REF!</definedName>
    <definedName name="__123Graph_BINTEREST" localSheetId="17" hidden="1">#REF!</definedName>
    <definedName name="__123Graph_BINTEREST" localSheetId="19" hidden="1">#REF!</definedName>
    <definedName name="__123Graph_BINTEREST" localSheetId="20" hidden="1">[15]TAB25b!#REF!</definedName>
    <definedName name="__123Graph_BINTEREST" localSheetId="100" hidden="1">[15]TAB25b!#REF!</definedName>
    <definedName name="__123Graph_BINTEREST" localSheetId="23" hidden="1">[15]TAB25b!#REF!</definedName>
    <definedName name="__123Graph_BINTEREST" localSheetId="59" hidden="1">#REF!</definedName>
    <definedName name="__123Graph_BINTEREST" localSheetId="60" hidden="1">#REF!</definedName>
    <definedName name="__123Graph_BINTEREST" localSheetId="1" hidden="1">[15]TAB25b!#REF!</definedName>
    <definedName name="__123Graph_BINTEREST" localSheetId="27" hidden="1">#REF!</definedName>
    <definedName name="__123Graph_BINTEREST" localSheetId="28" hidden="1">#REF!</definedName>
    <definedName name="__123Graph_BINTEREST" localSheetId="29" hidden="1">[15]TAB25b!#REF!</definedName>
    <definedName name="__123Graph_BINTEREST" localSheetId="33" hidden="1">#REF!</definedName>
    <definedName name="__123Graph_BINTEREST" localSheetId="57" hidden="1">[15]TAB25b!#REF!</definedName>
    <definedName name="__123Graph_BINTEREST" localSheetId="58" hidden="1">[15]TAB25b!#REF!</definedName>
    <definedName name="__123Graph_BINTEREST" localSheetId="18" hidden="1">#REF!</definedName>
    <definedName name="__123Graph_BINTEREST" localSheetId="61" hidden="1">[15]TAB25b!#REF!</definedName>
    <definedName name="__123Graph_BINTEREST" localSheetId="62" hidden="1">#REF!</definedName>
    <definedName name="__123Graph_BINTEREST" localSheetId="64" hidden="1">[15]TAB25b!#REF!</definedName>
    <definedName name="__123Graph_BINTEREST" localSheetId="21" hidden="1">[15]TAB25b!#REF!</definedName>
    <definedName name="__123Graph_BINTEREST" localSheetId="85" hidden="1">[15]TAB25b!#REF!</definedName>
    <definedName name="__123Graph_BINTEREST" localSheetId="90" hidden="1">[15]TAB25b!#REF!</definedName>
    <definedName name="__123Graph_BINTEREST" localSheetId="91" hidden="1">#REF!</definedName>
    <definedName name="__123Graph_BINTEREST" localSheetId="96" hidden="1">[15]TAB25b!#REF!</definedName>
    <definedName name="__123Graph_BINTEREST" localSheetId="24" hidden="1">[15]TAB25b!#REF!</definedName>
    <definedName name="__123Graph_BINTEREST" localSheetId="99" hidden="1">[15]TAB25b!#REF!</definedName>
    <definedName name="__123Graph_BINTEREST" hidden="1">#REF!</definedName>
    <definedName name="__123Graph_BREER" localSheetId="15" hidden="1">#REF!</definedName>
    <definedName name="__123Graph_BREER" localSheetId="17" hidden="1">#REF!</definedName>
    <definedName name="__123Graph_BREER" localSheetId="19" hidden="1">#REF!</definedName>
    <definedName name="__123Graph_BREER" localSheetId="100" hidden="1">[16]ER!#REF!</definedName>
    <definedName name="__123Graph_BREER" localSheetId="23" hidden="1">[16]ER!#REF!</definedName>
    <definedName name="__123Graph_BREER" localSheetId="59" hidden="1">#REF!</definedName>
    <definedName name="__123Graph_BREER" localSheetId="60" hidden="1">#REF!</definedName>
    <definedName name="__123Graph_BREER" localSheetId="1" hidden="1">[16]ER!#REF!</definedName>
    <definedName name="__123Graph_BREER" localSheetId="27" hidden="1">#REF!</definedName>
    <definedName name="__123Graph_BREER" localSheetId="28" hidden="1">#REF!</definedName>
    <definedName name="__123Graph_BREER" localSheetId="29" hidden="1">[16]ER!#REF!</definedName>
    <definedName name="__123Graph_BREER" localSheetId="41" hidden="1">[16]ER!#REF!</definedName>
    <definedName name="__123Graph_BREER" localSheetId="44" hidden="1">[16]ER!#REF!</definedName>
    <definedName name="__123Graph_BREER" localSheetId="57" hidden="1">[16]ER!#REF!</definedName>
    <definedName name="__123Graph_BREER" localSheetId="58" hidden="1">[16]ER!#REF!</definedName>
    <definedName name="__123Graph_BREER" localSheetId="18" hidden="1">#REF!</definedName>
    <definedName name="__123Graph_BREER" localSheetId="61" hidden="1">[16]ER!#REF!</definedName>
    <definedName name="__123Graph_BREER" localSheetId="64" hidden="1">[16]ER!#REF!</definedName>
    <definedName name="__123Graph_BREER" localSheetId="21" hidden="1">[16]ER!#REF!</definedName>
    <definedName name="__123Graph_BREER" localSheetId="90" hidden="1">[16]ER!#REF!</definedName>
    <definedName name="__123Graph_BREER" localSheetId="91" hidden="1">#REF!</definedName>
    <definedName name="__123Graph_BREER" localSheetId="96" hidden="1">[16]ER!#REF!</definedName>
    <definedName name="__123Graph_BREER" localSheetId="24" hidden="1">[16]ER!#REF!</definedName>
    <definedName name="__123Graph_BREER" localSheetId="99" hidden="1">[16]ER!#REF!</definedName>
    <definedName name="__123Graph_BREER" hidden="1">#REF!</definedName>
    <definedName name="__123Graph_C" localSheetId="15" hidden="1">#REF!</definedName>
    <definedName name="__123Graph_C" localSheetId="16" hidden="1">#REF!</definedName>
    <definedName name="__123Graph_C" localSheetId="17" hidden="1">#REF!</definedName>
    <definedName name="__123Graph_C" localSheetId="19" hidden="1">#REF!</definedName>
    <definedName name="__123Graph_C" localSheetId="100" hidden="1">[9]C!#REF!</definedName>
    <definedName name="__123Graph_C" localSheetId="23" hidden="1">[17]FLUJO!$B$7936:$C$7936</definedName>
    <definedName name="__123Graph_C" localSheetId="59" hidden="1">#REF!</definedName>
    <definedName name="__123Graph_C" localSheetId="60" hidden="1">#REF!</definedName>
    <definedName name="__123Graph_C" localSheetId="1" hidden="1">[17]FLUJO!$B$7936:$C$7936</definedName>
    <definedName name="__123Graph_C" localSheetId="27" hidden="1">#REF!</definedName>
    <definedName name="__123Graph_C" localSheetId="28" hidden="1">#REF!</definedName>
    <definedName name="__123Graph_C" localSheetId="29" hidden="1">#REF!</definedName>
    <definedName name="__123Graph_C" localSheetId="35" hidden="1">#REF!</definedName>
    <definedName name="__123Graph_C" localSheetId="57" hidden="1">[17]FLUJO!$B$7936:$C$7936</definedName>
    <definedName name="__123Graph_C" localSheetId="58" hidden="1">[12]C!#REF!</definedName>
    <definedName name="__123Graph_C" localSheetId="18" hidden="1">#REF!</definedName>
    <definedName name="__123Graph_C" localSheetId="61" hidden="1">[12]C!#REF!</definedName>
    <definedName name="__123Graph_C" localSheetId="62" hidden="1">#REF!</definedName>
    <definedName name="__123Graph_C" localSheetId="64" hidden="1">[12]C!#REF!</definedName>
    <definedName name="__123Graph_C" localSheetId="80" hidden="1">[12]C!#REF!</definedName>
    <definedName name="__123Graph_C" localSheetId="81" hidden="1">[12]C!#REF!</definedName>
    <definedName name="__123Graph_C" localSheetId="82" hidden="1">[12]C!#REF!</definedName>
    <definedName name="__123Graph_C" localSheetId="83" hidden="1">[12]C!#REF!</definedName>
    <definedName name="__123Graph_C" localSheetId="84" hidden="1">[12]C!#REF!</definedName>
    <definedName name="__123Graph_C" localSheetId="85" hidden="1">[17]FLUJO!$B$7936:$C$7936</definedName>
    <definedName name="__123Graph_C" localSheetId="91" hidden="1">#REF!</definedName>
    <definedName name="__123Graph_C" localSheetId="92" hidden="1">[9]C!#REF!</definedName>
    <definedName name="__123Graph_C" localSheetId="95" hidden="1">[9]C!#REF!</definedName>
    <definedName name="__123Graph_C" localSheetId="96" hidden="1">[12]C!#REF!</definedName>
    <definedName name="__123Graph_C" localSheetId="99" hidden="1">[9]C!#REF!</definedName>
    <definedName name="__123Graph_C" localSheetId="93" hidden="1">[9]C!#REF!</definedName>
    <definedName name="__123Graph_C" localSheetId="94" hidden="1">[9]C!#REF!</definedName>
    <definedName name="__123Graph_C" hidden="1">#REF!</definedName>
    <definedName name="__123Graph_CCurrent" localSheetId="15" hidden="1">#REF!</definedName>
    <definedName name="__123Graph_CCurrent" localSheetId="16" hidden="1">#REF!</definedName>
    <definedName name="__123Graph_CCurrent" localSheetId="17" hidden="1">#REF!</definedName>
    <definedName name="__123Graph_CCurrent" localSheetId="19" hidden="1">#REF!</definedName>
    <definedName name="__123Graph_CCurrent" localSheetId="20" hidden="1">'[19]Base Original'!#REF!</definedName>
    <definedName name="__123Graph_CCurrent" localSheetId="100" hidden="1">'[19]Base Original'!#REF!</definedName>
    <definedName name="__123Graph_CCurrent" localSheetId="23" hidden="1">'[19]Base Original'!#REF!</definedName>
    <definedName name="__123Graph_CCurrent" localSheetId="59" hidden="1">#REF!</definedName>
    <definedName name="__123Graph_CCurrent" localSheetId="60" hidden="1">#REF!</definedName>
    <definedName name="__123Graph_CCurrent" localSheetId="1" hidden="1">'[19]Base Original'!#REF!</definedName>
    <definedName name="__123Graph_CCurrent" localSheetId="27" hidden="1">#REF!</definedName>
    <definedName name="__123Graph_CCurrent" localSheetId="28" hidden="1">'[19]Base Original'!#REF!</definedName>
    <definedName name="__123Graph_CCurrent" localSheetId="29" hidden="1">'[19]Base Original'!#REF!</definedName>
    <definedName name="__123Graph_CCurrent" localSheetId="33" hidden="1">#REF!</definedName>
    <definedName name="__123Graph_CCurrent" localSheetId="57" hidden="1">'[19]Base Original'!#REF!</definedName>
    <definedName name="__123Graph_CCurrent" localSheetId="58" hidden="1">'[19]Base Original'!#REF!</definedName>
    <definedName name="__123Graph_CCurrent" localSheetId="18" hidden="1">#REF!</definedName>
    <definedName name="__123Graph_CCurrent" localSheetId="61" hidden="1">'[19]Base Original'!#REF!</definedName>
    <definedName name="__123Graph_CCurrent" localSheetId="62" hidden="1">#REF!</definedName>
    <definedName name="__123Graph_CCurrent" localSheetId="64" hidden="1">'[19]Base Original'!#REF!</definedName>
    <definedName name="__123Graph_CCurrent" localSheetId="21" hidden="1">'[19]Base Original'!#REF!</definedName>
    <definedName name="__123Graph_CCurrent" localSheetId="85" hidden="1">'[19]Base Original'!#REF!</definedName>
    <definedName name="__123Graph_CCurrent" localSheetId="88" hidden="1">'[19]Base Original'!#REF!</definedName>
    <definedName name="__123Graph_CCurrent" localSheetId="89" hidden="1">'[19]Base Original'!#REF!</definedName>
    <definedName name="__123Graph_CCurrent" localSheetId="90" hidden="1">'[19]Base Original'!#REF!</definedName>
    <definedName name="__123Graph_CCurrent" localSheetId="91" hidden="1">#REF!</definedName>
    <definedName name="__123Graph_CCurrent" localSheetId="95" hidden="1">'[19]Base Original'!#REF!</definedName>
    <definedName name="__123Graph_CCurrent" localSheetId="96" hidden="1">'[19]Base Original'!#REF!</definedName>
    <definedName name="__123Graph_CCurrent" localSheetId="24" hidden="1">'[19]Base Original'!#REF!</definedName>
    <definedName name="__123Graph_CCurrent" hidden="1">#REF!</definedName>
    <definedName name="__123Graph_CREER" localSheetId="15" hidden="1">#REF!</definedName>
    <definedName name="__123Graph_CREER" localSheetId="16" hidden="1">#REF!</definedName>
    <definedName name="__123Graph_CREER" localSheetId="17" hidden="1">#REF!</definedName>
    <definedName name="__123Graph_CREER" localSheetId="19" hidden="1">#REF!</definedName>
    <definedName name="__123Graph_CREER" localSheetId="20" hidden="1">[16]ER!#REF!</definedName>
    <definedName name="__123Graph_CREER" localSheetId="100" hidden="1">[16]ER!#REF!</definedName>
    <definedName name="__123Graph_CREER" localSheetId="23" hidden="1">[16]ER!#REF!</definedName>
    <definedName name="__123Graph_CREER" localSheetId="59" hidden="1">#REF!</definedName>
    <definedName name="__123Graph_CREER" localSheetId="60" hidden="1">#REF!</definedName>
    <definedName name="__123Graph_CREER" localSheetId="1" hidden="1">[16]ER!#REF!</definedName>
    <definedName name="__123Graph_CREER" localSheetId="27" hidden="1">#REF!</definedName>
    <definedName name="__123Graph_CREER" localSheetId="28" hidden="1">[16]ER!#REF!</definedName>
    <definedName name="__123Graph_CREER" localSheetId="29" hidden="1">[16]ER!#REF!</definedName>
    <definedName name="__123Graph_CREER" localSheetId="41" hidden="1">[16]ER!#REF!</definedName>
    <definedName name="__123Graph_CREER" localSheetId="44" hidden="1">[16]ER!#REF!</definedName>
    <definedName name="__123Graph_CREER" localSheetId="46" hidden="1">[16]ER!#REF!</definedName>
    <definedName name="__123Graph_CREER" localSheetId="57" hidden="1">[16]ER!#REF!</definedName>
    <definedName name="__123Graph_CREER" localSheetId="58" hidden="1">[16]ER!#REF!</definedName>
    <definedName name="__123Graph_CREER" localSheetId="18" hidden="1">#REF!</definedName>
    <definedName name="__123Graph_CREER" localSheetId="61" hidden="1">[16]ER!#REF!</definedName>
    <definedName name="__123Graph_CREER" localSheetId="62" hidden="1">#REF!</definedName>
    <definedName name="__123Graph_CREER" localSheetId="64" hidden="1">[16]ER!#REF!</definedName>
    <definedName name="__123Graph_CREER" localSheetId="21" hidden="1">[16]ER!#REF!</definedName>
    <definedName name="__123Graph_CREER" localSheetId="85" hidden="1">[16]ER!#REF!</definedName>
    <definedName name="__123Graph_CREER" localSheetId="88" hidden="1">[16]ER!#REF!</definedName>
    <definedName name="__123Graph_CREER" localSheetId="89" hidden="1">[16]ER!#REF!</definedName>
    <definedName name="__123Graph_CREER" localSheetId="90" hidden="1">[16]ER!#REF!</definedName>
    <definedName name="__123Graph_CREER" localSheetId="91" hidden="1">#REF!</definedName>
    <definedName name="__123Graph_CREER" localSheetId="95" hidden="1">[16]ER!#REF!</definedName>
    <definedName name="__123Graph_CREER" localSheetId="96" hidden="1">[16]ER!#REF!</definedName>
    <definedName name="__123Graph_CREER" localSheetId="24" hidden="1">[16]ER!#REF!</definedName>
    <definedName name="__123Graph_CREER" hidden="1">#REF!</definedName>
    <definedName name="__123Graph_D" localSheetId="15" hidden="1">#REF!</definedName>
    <definedName name="__123Graph_D" localSheetId="16" hidden="1">#REF!</definedName>
    <definedName name="__123Graph_D" localSheetId="17" hidden="1">#REF!</definedName>
    <definedName name="__123Graph_D" localSheetId="19" hidden="1">#REF!</definedName>
    <definedName name="__123Graph_D" localSheetId="100" hidden="1">[17]FLUJO!$B$7942:$C$7942</definedName>
    <definedName name="__123Graph_D" localSheetId="23" hidden="1">[17]FLUJO!$B$7942:$C$7942</definedName>
    <definedName name="__123Graph_D" localSheetId="59" hidden="1">#REF!</definedName>
    <definedName name="__123Graph_D" localSheetId="60" hidden="1">#REF!</definedName>
    <definedName name="__123Graph_D" localSheetId="1" hidden="1">[17]FLUJO!$B$7942:$C$7942</definedName>
    <definedName name="__123Graph_D" localSheetId="27" hidden="1">#REF!</definedName>
    <definedName name="__123Graph_D" localSheetId="28" hidden="1">#REF!</definedName>
    <definedName name="__123Graph_D" localSheetId="29" hidden="1">#REF!</definedName>
    <definedName name="__123Graph_D" localSheetId="57" hidden="1">[17]FLUJO!$B$7942:$C$7942</definedName>
    <definedName name="__123Graph_D" localSheetId="58" hidden="1">[17]FLUJO!$B$7942:$C$7942</definedName>
    <definedName name="__123Graph_D" localSheetId="18" hidden="1">#REF!</definedName>
    <definedName name="__123Graph_D" localSheetId="91" hidden="1">#REF!</definedName>
    <definedName name="__123Graph_D" hidden="1">#REF!</definedName>
    <definedName name="__123Graph_DCurrent" localSheetId="15" hidden="1">#REF!</definedName>
    <definedName name="__123Graph_DCurrent" localSheetId="16" hidden="1">#REF!</definedName>
    <definedName name="__123Graph_DCurrent" localSheetId="17" hidden="1">#REF!</definedName>
    <definedName name="__123Graph_DCurrent" localSheetId="19" hidden="1">#REF!</definedName>
    <definedName name="__123Graph_DCurrent" localSheetId="20" hidden="1">'[19]Base Original'!#REF!</definedName>
    <definedName name="__123Graph_DCurrent" localSheetId="100" hidden="1">'[19]Base Original'!#REF!</definedName>
    <definedName name="__123Graph_DCurrent" localSheetId="23" hidden="1">'[19]Base Original'!#REF!</definedName>
    <definedName name="__123Graph_DCurrent" localSheetId="59" hidden="1">#REF!</definedName>
    <definedName name="__123Graph_DCurrent" localSheetId="60" hidden="1">#REF!</definedName>
    <definedName name="__123Graph_DCurrent" localSheetId="1" hidden="1">'[19]Base Original'!#REF!</definedName>
    <definedName name="__123Graph_DCurrent" localSheetId="27" hidden="1">#REF!</definedName>
    <definedName name="__123Graph_DCurrent" localSheetId="28" hidden="1">'[19]Base Original'!#REF!</definedName>
    <definedName name="__123Graph_DCurrent" localSheetId="29" hidden="1">'[19]Base Original'!#REF!</definedName>
    <definedName name="__123Graph_DCurrent" localSheetId="57" hidden="1">'[19]Base Original'!#REF!</definedName>
    <definedName name="__123Graph_DCurrent" localSheetId="58" hidden="1">'[19]Base Original'!#REF!</definedName>
    <definedName name="__123Graph_DCurrent" localSheetId="18" hidden="1">#REF!</definedName>
    <definedName name="__123Graph_DCurrent" localSheetId="61" hidden="1">'[19]Base Original'!#REF!</definedName>
    <definedName name="__123Graph_DCurrent" localSheetId="62" hidden="1">#REF!</definedName>
    <definedName name="__123Graph_DCurrent" localSheetId="64" hidden="1">'[19]Base Original'!#REF!</definedName>
    <definedName name="__123Graph_DCurrent" localSheetId="21" hidden="1">'[19]Base Original'!#REF!</definedName>
    <definedName name="__123Graph_DCurrent" localSheetId="81" hidden="1">'[19]Base Original'!#REF!</definedName>
    <definedName name="__123Graph_DCurrent" localSheetId="82" hidden="1">'[19]Base Original'!#REF!</definedName>
    <definedName name="__123Graph_DCurrent" localSheetId="83" hidden="1">'[19]Base Original'!#REF!</definedName>
    <definedName name="__123Graph_DCurrent" localSheetId="84" hidden="1">'[19]Base Original'!#REF!</definedName>
    <definedName name="__123Graph_DCurrent" localSheetId="85" hidden="1">'[19]Base Original'!#REF!</definedName>
    <definedName name="__123Graph_DCurrent" localSheetId="88" hidden="1">'[19]Base Original'!#REF!</definedName>
    <definedName name="__123Graph_DCurrent" localSheetId="89" hidden="1">'[19]Base Original'!#REF!</definedName>
    <definedName name="__123Graph_DCurrent" localSheetId="90" hidden="1">'[19]Base Original'!#REF!</definedName>
    <definedName name="__123Graph_DCurrent" localSheetId="91" hidden="1">#REF!</definedName>
    <definedName name="__123Graph_DCurrent" localSheetId="92" hidden="1">'[19]Base Original'!#REF!</definedName>
    <definedName name="__123Graph_DCurrent" localSheetId="95" hidden="1">'[19]Base Original'!#REF!</definedName>
    <definedName name="__123Graph_DCurrent" localSheetId="96" hidden="1">'[19]Base Original'!#REF!</definedName>
    <definedName name="__123Graph_DCurrent" localSheetId="24" hidden="1">'[19]Base Original'!#REF!</definedName>
    <definedName name="__123Graph_DCurrent" localSheetId="99" hidden="1">'[19]Base Original'!#REF!</definedName>
    <definedName name="__123Graph_DCurrent" hidden="1">#REF!</definedName>
    <definedName name="__123Graph_E" localSheetId="15" hidden="1">#REF!</definedName>
    <definedName name="__123Graph_E" localSheetId="16" hidden="1">#REF!</definedName>
    <definedName name="__123Graph_E" localSheetId="17" hidden="1">#REF!</definedName>
    <definedName name="__123Graph_E" localSheetId="19" hidden="1">#REF!</definedName>
    <definedName name="__123Graph_E" localSheetId="20" hidden="1">[10]C!#REF!</definedName>
    <definedName name="__123Graph_E" localSheetId="100" hidden="1">[9]C!#REF!</definedName>
    <definedName name="__123Graph_E" localSheetId="23" hidden="1">[10]C!#REF!</definedName>
    <definedName name="__123Graph_E" localSheetId="59" hidden="1">#REF!</definedName>
    <definedName name="__123Graph_E" localSheetId="60" hidden="1">#REF!</definedName>
    <definedName name="__123Graph_E" localSheetId="1" hidden="1">[10]C!#REF!</definedName>
    <definedName name="__123Graph_E" localSheetId="27" hidden="1">#REF!</definedName>
    <definedName name="__123Graph_E" localSheetId="28" hidden="1">[10]C!#REF!</definedName>
    <definedName name="__123Graph_E" localSheetId="29" hidden="1">[10]C!#REF!</definedName>
    <definedName name="__123Graph_E" localSheetId="33" hidden="1">#REF!</definedName>
    <definedName name="__123Graph_E" localSheetId="35" hidden="1">#REF!</definedName>
    <definedName name="__123Graph_E" localSheetId="41" hidden="1">[20]PFMON!#REF!</definedName>
    <definedName name="__123Graph_E" localSheetId="44" hidden="1">[20]PFMON!#REF!</definedName>
    <definedName name="__123Graph_E" localSheetId="46" hidden="1">[20]PFMON!#REF!</definedName>
    <definedName name="__123Graph_E" localSheetId="57" hidden="1">[10]C!#REF!</definedName>
    <definedName name="__123Graph_E" localSheetId="58" hidden="1">[12]C!#REF!</definedName>
    <definedName name="__123Graph_E" localSheetId="18" hidden="1">#REF!</definedName>
    <definedName name="__123Graph_E" localSheetId="61" hidden="1">[12]C!#REF!</definedName>
    <definedName name="__123Graph_E" localSheetId="62" hidden="1">#REF!</definedName>
    <definedName name="__123Graph_E" localSheetId="64" hidden="1">[12]C!#REF!</definedName>
    <definedName name="__123Graph_E" localSheetId="21" hidden="1">[10]C!#REF!</definedName>
    <definedName name="__123Graph_E" localSheetId="80" hidden="1">[12]C!#REF!</definedName>
    <definedName name="__123Graph_E" localSheetId="81" hidden="1">[12]C!#REF!</definedName>
    <definedName name="__123Graph_E" localSheetId="82" hidden="1">[12]C!#REF!</definedName>
    <definedName name="__123Graph_E" localSheetId="83" hidden="1">[12]C!#REF!</definedName>
    <definedName name="__123Graph_E" localSheetId="84" hidden="1">[12]C!#REF!</definedName>
    <definedName name="__123Graph_E" localSheetId="85" hidden="1">[10]C!#REF!</definedName>
    <definedName name="__123Graph_E" localSheetId="88" hidden="1">[10]C!#REF!</definedName>
    <definedName name="__123Graph_E" localSheetId="89" hidden="1">[10]C!#REF!</definedName>
    <definedName name="__123Graph_E" localSheetId="90" hidden="1">[10]C!#REF!</definedName>
    <definedName name="__123Graph_E" localSheetId="91" hidden="1">#REF!</definedName>
    <definedName name="__123Graph_E" localSheetId="92" hidden="1">[9]C!#REF!</definedName>
    <definedName name="__123Graph_E" localSheetId="95" hidden="1">[9]C!#REF!</definedName>
    <definedName name="__123Graph_E" localSheetId="96" hidden="1">[12]C!#REF!</definedName>
    <definedName name="__123Graph_E" localSheetId="24" hidden="1">[10]C!#REF!</definedName>
    <definedName name="__123Graph_E" localSheetId="99" hidden="1">[9]C!#REF!</definedName>
    <definedName name="__123Graph_E" localSheetId="93" hidden="1">[9]C!#REF!</definedName>
    <definedName name="__123Graph_E" localSheetId="94" hidden="1">[9]C!#REF!</definedName>
    <definedName name="__123Graph_E" hidden="1">#REF!</definedName>
    <definedName name="__123Graph_ECurrent" localSheetId="15" hidden="1">#REF!</definedName>
    <definedName name="__123Graph_ECurrent" localSheetId="16" hidden="1">#REF!</definedName>
    <definedName name="__123Graph_ECurrent" localSheetId="17" hidden="1">#REF!</definedName>
    <definedName name="__123Graph_ECurrent" localSheetId="19" hidden="1">#REF!</definedName>
    <definedName name="__123Graph_ECurrent" localSheetId="100" hidden="1">'[19]Base Original'!#REF!</definedName>
    <definedName name="__123Graph_ECurrent" localSheetId="23" hidden="1">'[19]Base Original'!#REF!</definedName>
    <definedName name="__123Graph_ECurrent" localSheetId="59" hidden="1">#REF!</definedName>
    <definedName name="__123Graph_ECurrent" localSheetId="60" hidden="1">#REF!</definedName>
    <definedName name="__123Graph_ECurrent" localSheetId="1" hidden="1">'[19]Base Original'!#REF!</definedName>
    <definedName name="__123Graph_ECurrent" localSheetId="27" hidden="1">#REF!</definedName>
    <definedName name="__123Graph_ECurrent" localSheetId="28" hidden="1">'[19]Base Original'!#REF!</definedName>
    <definedName name="__123Graph_ECurrent" localSheetId="29" hidden="1">'[19]Base Original'!#REF!</definedName>
    <definedName name="__123Graph_ECurrent" localSheetId="33" hidden="1">#REF!</definedName>
    <definedName name="__123Graph_ECurrent" localSheetId="57" hidden="1">'[19]Base Original'!#REF!</definedName>
    <definedName name="__123Graph_ECurrent" localSheetId="58" hidden="1">'[19]Base Original'!#REF!</definedName>
    <definedName name="__123Graph_ECurrent" localSheetId="18" hidden="1">#REF!</definedName>
    <definedName name="__123Graph_ECurrent" localSheetId="61" hidden="1">'[19]Base Original'!#REF!</definedName>
    <definedName name="__123Graph_ECurrent" localSheetId="64" hidden="1">'[19]Base Original'!#REF!</definedName>
    <definedName name="__123Graph_ECurrent" localSheetId="21" hidden="1">'[19]Base Original'!#REF!</definedName>
    <definedName name="__123Graph_ECurrent" localSheetId="81" hidden="1">'[19]Base Original'!#REF!</definedName>
    <definedName name="__123Graph_ECurrent" localSheetId="82" hidden="1">'[19]Base Original'!#REF!</definedName>
    <definedName name="__123Graph_ECurrent" localSheetId="83" hidden="1">'[19]Base Original'!#REF!</definedName>
    <definedName name="__123Graph_ECurrent" localSheetId="84" hidden="1">'[19]Base Original'!#REF!</definedName>
    <definedName name="__123Graph_ECurrent" localSheetId="85" hidden="1">'[19]Base Original'!#REF!</definedName>
    <definedName name="__123Graph_ECurrent" localSheetId="88" hidden="1">'[19]Base Original'!#REF!</definedName>
    <definedName name="__123Graph_ECurrent" localSheetId="89" hidden="1">'[19]Base Original'!#REF!</definedName>
    <definedName name="__123Graph_ECurrent" localSheetId="90" hidden="1">'[19]Base Original'!#REF!</definedName>
    <definedName name="__123Graph_ECurrent" localSheetId="91" hidden="1">#REF!</definedName>
    <definedName name="__123Graph_ECurrent" localSheetId="95" hidden="1">'[19]Base Original'!#REF!</definedName>
    <definedName name="__123Graph_ECurrent" localSheetId="96" hidden="1">'[19]Base Original'!#REF!</definedName>
    <definedName name="__123Graph_ECurrent" localSheetId="24" hidden="1">'[19]Base Original'!#REF!</definedName>
    <definedName name="__123Graph_ECurrent" hidden="1">#REF!</definedName>
    <definedName name="__123Graph_F" localSheetId="15" hidden="1">#REF!</definedName>
    <definedName name="__123Graph_F" localSheetId="16" hidden="1">#REF!</definedName>
    <definedName name="__123Graph_F" localSheetId="17" hidden="1">#REF!</definedName>
    <definedName name="__123Graph_F" localSheetId="19" hidden="1">#REF!</definedName>
    <definedName name="__123Graph_F" localSheetId="100" hidden="1">[9]C!#REF!</definedName>
    <definedName name="__123Graph_F" localSheetId="23" hidden="1">[10]C!#REF!</definedName>
    <definedName name="__123Graph_F" localSheetId="59" hidden="1">#REF!</definedName>
    <definedName name="__123Graph_F" localSheetId="60" hidden="1">#REF!</definedName>
    <definedName name="__123Graph_F" localSheetId="1" hidden="1">[10]C!#REF!</definedName>
    <definedName name="__123Graph_F" localSheetId="27" hidden="1">#REF!</definedName>
    <definedName name="__123Graph_F" localSheetId="28" hidden="1">[10]C!#REF!</definedName>
    <definedName name="__123Graph_F" localSheetId="29" hidden="1">[10]C!#REF!</definedName>
    <definedName name="__123Graph_F" localSheetId="33" hidden="1">#REF!</definedName>
    <definedName name="__123Graph_F" localSheetId="35" hidden="1">#REF!</definedName>
    <definedName name="__123Graph_F" localSheetId="57" hidden="1">[10]C!#REF!</definedName>
    <definedName name="__123Graph_F" localSheetId="58" hidden="1">[12]C!#REF!</definedName>
    <definedName name="__123Graph_F" localSheetId="18" hidden="1">#REF!</definedName>
    <definedName name="__123Graph_F" localSheetId="61" hidden="1">[12]C!#REF!</definedName>
    <definedName name="__123Graph_F" localSheetId="62" hidden="1">#REF!</definedName>
    <definedName name="__123Graph_F" localSheetId="64" hidden="1">[12]C!#REF!</definedName>
    <definedName name="__123Graph_F" localSheetId="21" hidden="1">[10]C!#REF!</definedName>
    <definedName name="__123Graph_F" localSheetId="80" hidden="1">[12]C!#REF!</definedName>
    <definedName name="__123Graph_F" localSheetId="81" hidden="1">[12]C!#REF!</definedName>
    <definedName name="__123Graph_F" localSheetId="82" hidden="1">[12]C!#REF!</definedName>
    <definedName name="__123Graph_F" localSheetId="83" hidden="1">[12]C!#REF!</definedName>
    <definedName name="__123Graph_F" localSheetId="84" hidden="1">[12]C!#REF!</definedName>
    <definedName name="__123Graph_F" localSheetId="85" hidden="1">[10]C!#REF!</definedName>
    <definedName name="__123Graph_F" localSheetId="88" hidden="1">[10]C!#REF!</definedName>
    <definedName name="__123Graph_F" localSheetId="89" hidden="1">[10]C!#REF!</definedName>
    <definedName name="__123Graph_F" localSheetId="90" hidden="1">[10]C!#REF!</definedName>
    <definedName name="__123Graph_F" localSheetId="91" hidden="1">#REF!</definedName>
    <definedName name="__123Graph_F" localSheetId="92" hidden="1">[9]C!#REF!</definedName>
    <definedName name="__123Graph_F" localSheetId="95" hidden="1">[9]C!#REF!</definedName>
    <definedName name="__123Graph_F" localSheetId="96" hidden="1">[12]C!#REF!</definedName>
    <definedName name="__123Graph_F" localSheetId="24" hidden="1">[10]C!#REF!</definedName>
    <definedName name="__123Graph_F" localSheetId="99" hidden="1">[9]C!#REF!</definedName>
    <definedName name="__123Graph_F" localSheetId="93" hidden="1">[9]C!#REF!</definedName>
    <definedName name="__123Graph_F" localSheetId="94" hidden="1">[9]C!#REF!</definedName>
    <definedName name="__123Graph_F" hidden="1">#REF!</definedName>
    <definedName name="__123Graph_FCurrent" localSheetId="15" hidden="1">#REF!</definedName>
    <definedName name="__123Graph_FCurrent" localSheetId="17" hidden="1">#REF!</definedName>
    <definedName name="__123Graph_FCurrent" localSheetId="19" hidden="1">#REF!</definedName>
    <definedName name="__123Graph_FCurrent" localSheetId="100" hidden="1">[21]Base!#REF!</definedName>
    <definedName name="__123Graph_FCurrent" localSheetId="23" hidden="1">[21]Base!#REF!</definedName>
    <definedName name="__123Graph_FCurrent" localSheetId="59" hidden="1">#REF!</definedName>
    <definedName name="__123Graph_FCurrent" localSheetId="60" hidden="1">#REF!</definedName>
    <definedName name="__123Graph_FCurrent" localSheetId="1" hidden="1">[21]Base!#REF!</definedName>
    <definedName name="__123Graph_FCurrent" localSheetId="27" hidden="1">#REF!</definedName>
    <definedName name="__123Graph_FCurrent" localSheetId="28" hidden="1">[21]Base!#REF!</definedName>
    <definedName name="__123Graph_FCurrent" localSheetId="29" hidden="1">[21]Base!#REF!</definedName>
    <definedName name="__123Graph_FCurrent" localSheetId="33" hidden="1">#REF!</definedName>
    <definedName name="__123Graph_FCurrent" localSheetId="57" hidden="1">[21]Base!#REF!</definedName>
    <definedName name="__123Graph_FCurrent" localSheetId="58" hidden="1">[21]Base!#REF!</definedName>
    <definedName name="__123Graph_FCurrent" localSheetId="18" hidden="1">#REF!</definedName>
    <definedName name="__123Graph_FCurrent" localSheetId="61" hidden="1">[21]Base!#REF!</definedName>
    <definedName name="__123Graph_FCurrent" localSheetId="64" hidden="1">[21]Base!#REF!</definedName>
    <definedName name="__123Graph_FCurrent" localSheetId="21" hidden="1">[21]Base!#REF!</definedName>
    <definedName name="__123Graph_FCurrent" localSheetId="81" hidden="1">[21]Base!#REF!</definedName>
    <definedName name="__123Graph_FCurrent" localSheetId="82" hidden="1">[21]Base!#REF!</definedName>
    <definedName name="__123Graph_FCurrent" localSheetId="83" hidden="1">[21]Base!#REF!</definedName>
    <definedName name="__123Graph_FCurrent" localSheetId="84" hidden="1">[21]Base!#REF!</definedName>
    <definedName name="__123Graph_FCurrent" localSheetId="85" hidden="1">[21]Base!#REF!</definedName>
    <definedName name="__123Graph_FCurrent" localSheetId="88" hidden="1">[21]Base!#REF!</definedName>
    <definedName name="__123Graph_FCurrent" localSheetId="89" hidden="1">[21]Base!#REF!</definedName>
    <definedName name="__123Graph_FCurrent" localSheetId="90" hidden="1">[21]Base!#REF!</definedName>
    <definedName name="__123Graph_FCurrent" localSheetId="91" hidden="1">#REF!</definedName>
    <definedName name="__123Graph_FCurrent" localSheetId="95" hidden="1">[21]Base!#REF!</definedName>
    <definedName name="__123Graph_FCurrent" localSheetId="96" hidden="1">[21]Base!#REF!</definedName>
    <definedName name="__123Graph_FCurrent" localSheetId="24" hidden="1">[21]Base!#REF!</definedName>
    <definedName name="__123Graph_FCurrent" hidden="1">#REF!</definedName>
    <definedName name="__123Graph_X" localSheetId="15" hidden="1">#REF!</definedName>
    <definedName name="__123Graph_X" localSheetId="16" hidden="1">#REF!</definedName>
    <definedName name="__123Graph_X" localSheetId="17" hidden="1">#REF!</definedName>
    <definedName name="__123Graph_X" localSheetId="19" hidden="1">#REF!</definedName>
    <definedName name="__123Graph_X" localSheetId="100" hidden="1">[17]FLUJO!$B$7906:$C$7906</definedName>
    <definedName name="__123Graph_X" localSheetId="23" hidden="1">[17]FLUJO!$B$7906:$C$7906</definedName>
    <definedName name="__123Graph_X" localSheetId="59" hidden="1">#REF!</definedName>
    <definedName name="__123Graph_X" localSheetId="60" hidden="1">#REF!</definedName>
    <definedName name="__123Graph_X" localSheetId="1" hidden="1">[17]FLUJO!$B$7906:$C$7906</definedName>
    <definedName name="__123Graph_X" localSheetId="27" hidden="1">#REF!</definedName>
    <definedName name="__123Graph_X" localSheetId="28" hidden="1">#REF!</definedName>
    <definedName name="__123Graph_X" localSheetId="29" hidden="1">#REF!</definedName>
    <definedName name="__123Graph_X" localSheetId="57" hidden="1">[17]FLUJO!$B$7906:$C$7906</definedName>
    <definedName name="__123Graph_X" localSheetId="58" hidden="1">[17]FLUJO!$B$7906:$C$7906</definedName>
    <definedName name="__123Graph_X" localSheetId="18" hidden="1">#REF!</definedName>
    <definedName name="__123Graph_X" localSheetId="91" hidden="1">#REF!</definedName>
    <definedName name="__123Graph_X" hidden="1">#REF!</definedName>
    <definedName name="__123Graph_XDIFFERENTIAL" localSheetId="15" hidden="1">#REF!</definedName>
    <definedName name="__123Graph_XDIFFERENTIAL" localSheetId="16" hidden="1">#REF!</definedName>
    <definedName name="__123Graph_XDIFFERENTIAL" localSheetId="17" hidden="1">#REF!</definedName>
    <definedName name="__123Graph_XDIFFERENTIAL" localSheetId="19" hidden="1">#REF!</definedName>
    <definedName name="__123Graph_XDIFFERENTIAL" localSheetId="20" hidden="1">[15]TAB25b!#REF!</definedName>
    <definedName name="__123Graph_XDIFFERENTIAL" localSheetId="100" hidden="1">[15]TAB25b!#REF!</definedName>
    <definedName name="__123Graph_XDIFFERENTIAL" localSheetId="23" hidden="1">[15]TAB25b!#REF!</definedName>
    <definedName name="__123Graph_XDIFFERENTIAL" localSheetId="59" hidden="1">#REF!</definedName>
    <definedName name="__123Graph_XDIFFERENTIAL" localSheetId="60" hidden="1">#REF!</definedName>
    <definedName name="__123Graph_XDIFFERENTIAL" localSheetId="1" hidden="1">[15]TAB25b!#REF!</definedName>
    <definedName name="__123Graph_XDIFFERENTIAL" localSheetId="27" hidden="1">#REF!</definedName>
    <definedName name="__123Graph_XDIFFERENTIAL" localSheetId="28" hidden="1">[15]TAB25b!#REF!</definedName>
    <definedName name="__123Graph_XDIFFERENTIAL" localSheetId="29" hidden="1">[15]TAB25b!#REF!</definedName>
    <definedName name="__123Graph_XDIFFERENTIAL" localSheetId="57" hidden="1">[15]TAB25b!#REF!</definedName>
    <definedName name="__123Graph_XDIFFERENTIAL" localSheetId="58" hidden="1">[15]TAB25b!#REF!</definedName>
    <definedName name="__123Graph_XDIFFERENTIAL" localSheetId="18" hidden="1">#REF!</definedName>
    <definedName name="__123Graph_XDIFFERENTIAL" localSheetId="61" hidden="1">[15]TAB25b!#REF!</definedName>
    <definedName name="__123Graph_XDIFFERENTIAL" localSheetId="62" hidden="1">#REF!</definedName>
    <definedName name="__123Graph_XDIFFERENTIAL" localSheetId="64" hidden="1">[15]TAB25b!#REF!</definedName>
    <definedName name="__123Graph_XDIFFERENTIAL" localSheetId="21" hidden="1">[15]TAB25b!#REF!</definedName>
    <definedName name="__123Graph_XDIFFERENTIAL" localSheetId="81" hidden="1">[15]TAB25b!#REF!</definedName>
    <definedName name="__123Graph_XDIFFERENTIAL" localSheetId="82" hidden="1">[15]TAB25b!#REF!</definedName>
    <definedName name="__123Graph_XDIFFERENTIAL" localSheetId="83" hidden="1">[15]TAB25b!#REF!</definedName>
    <definedName name="__123Graph_XDIFFERENTIAL" localSheetId="84" hidden="1">[15]TAB25b!#REF!</definedName>
    <definedName name="__123Graph_XDIFFERENTIAL" localSheetId="85" hidden="1">[15]TAB25b!#REF!</definedName>
    <definedName name="__123Graph_XDIFFERENTIAL" localSheetId="88" hidden="1">[15]TAB25b!#REF!</definedName>
    <definedName name="__123Graph_XDIFFERENTIAL" localSheetId="89" hidden="1">[15]TAB25b!#REF!</definedName>
    <definedName name="__123Graph_XDIFFERENTIAL" localSheetId="90" hidden="1">[15]TAB25b!#REF!</definedName>
    <definedName name="__123Graph_XDIFFERENTIAL" localSheetId="91" hidden="1">#REF!</definedName>
    <definedName name="__123Graph_XDIFFERENTIAL" localSheetId="92" hidden="1">[15]TAB25b!#REF!</definedName>
    <definedName name="__123Graph_XDIFFERENTIAL" localSheetId="95" hidden="1">[15]TAB25b!#REF!</definedName>
    <definedName name="__123Graph_XDIFFERENTIAL" localSheetId="96" hidden="1">[15]TAB25b!#REF!</definedName>
    <definedName name="__123Graph_XDIFFERENTIAL" localSheetId="24" hidden="1">[15]TAB25b!#REF!</definedName>
    <definedName name="__123Graph_XDIFFERENTIAL" localSheetId="99" hidden="1">[15]TAB25b!#REF!</definedName>
    <definedName name="__123Graph_XDIFFERENTIAL" hidden="1">#REF!</definedName>
    <definedName name="__123Graph_XSPREAD" localSheetId="15" hidden="1">#REF!</definedName>
    <definedName name="__123Graph_XSPREAD" localSheetId="16" hidden="1">#REF!</definedName>
    <definedName name="__123Graph_XSPREAD" localSheetId="17" hidden="1">#REF!</definedName>
    <definedName name="__123Graph_XSPREAD" localSheetId="19" hidden="1">#REF!</definedName>
    <definedName name="__123Graph_XSPREAD" localSheetId="20" hidden="1">[15]TAB25b!#REF!</definedName>
    <definedName name="__123Graph_XSPREAD" localSheetId="100" hidden="1">[15]TAB25b!#REF!</definedName>
    <definedName name="__123Graph_XSPREAD" localSheetId="23" hidden="1">[15]TAB25b!#REF!</definedName>
    <definedName name="__123Graph_XSPREAD" localSheetId="59" hidden="1">#REF!</definedName>
    <definedName name="__123Graph_XSPREAD" localSheetId="60" hidden="1">#REF!</definedName>
    <definedName name="__123Graph_XSPREAD" localSheetId="1" hidden="1">[15]TAB25b!#REF!</definedName>
    <definedName name="__123Graph_XSPREAD" localSheetId="27" hidden="1">#REF!</definedName>
    <definedName name="__123Graph_XSPREAD" localSheetId="28" hidden="1">[15]TAB25b!#REF!</definedName>
    <definedName name="__123Graph_XSPREAD" localSheetId="29" hidden="1">[15]TAB25b!#REF!</definedName>
    <definedName name="__123Graph_XSPREAD" localSheetId="57" hidden="1">[15]TAB25b!#REF!</definedName>
    <definedName name="__123Graph_XSPREAD" localSheetId="58" hidden="1">[15]TAB25b!#REF!</definedName>
    <definedName name="__123Graph_XSPREAD" localSheetId="18" hidden="1">#REF!</definedName>
    <definedName name="__123Graph_XSPREAD" localSheetId="61" hidden="1">[15]TAB25b!#REF!</definedName>
    <definedName name="__123Graph_XSPREAD" localSheetId="62" hidden="1">#REF!</definedName>
    <definedName name="__123Graph_XSPREAD" localSheetId="64" hidden="1">[15]TAB25b!#REF!</definedName>
    <definedName name="__123Graph_XSPREAD" localSheetId="21" hidden="1">[15]TAB25b!#REF!</definedName>
    <definedName name="__123Graph_XSPREAD" localSheetId="81" hidden="1">[15]TAB25b!#REF!</definedName>
    <definedName name="__123Graph_XSPREAD" localSheetId="82" hidden="1">[15]TAB25b!#REF!</definedName>
    <definedName name="__123Graph_XSPREAD" localSheetId="83" hidden="1">[15]TAB25b!#REF!</definedName>
    <definedName name="__123Graph_XSPREAD" localSheetId="84" hidden="1">[15]TAB25b!#REF!</definedName>
    <definedName name="__123Graph_XSPREAD" localSheetId="85" hidden="1">[15]TAB25b!#REF!</definedName>
    <definedName name="__123Graph_XSPREAD" localSheetId="88" hidden="1">[15]TAB25b!#REF!</definedName>
    <definedName name="__123Graph_XSPREAD" localSheetId="89" hidden="1">[15]TAB25b!#REF!</definedName>
    <definedName name="__123Graph_XSPREAD" localSheetId="90" hidden="1">[15]TAB25b!#REF!</definedName>
    <definedName name="__123Graph_XSPREAD" localSheetId="91" hidden="1">#REF!</definedName>
    <definedName name="__123Graph_XSPREAD" localSheetId="95" hidden="1">[15]TAB25b!#REF!</definedName>
    <definedName name="__123Graph_XSPREAD" localSheetId="96" hidden="1">[15]TAB25b!#REF!</definedName>
    <definedName name="__123Graph_XSPREAD" localSheetId="24" hidden="1">[15]TAB25b!#REF!</definedName>
    <definedName name="__123Graph_XSPREAD" localSheetId="99" hidden="1">[15]TAB25b!#REF!</definedName>
    <definedName name="__123Graph_XSPREAD" hidden="1">#REF!</definedName>
    <definedName name="__12INT_RESERVES" localSheetId="15">#REF!</definedName>
    <definedName name="__12INT_RESERVES" localSheetId="16">#REF!</definedName>
    <definedName name="__12INT_RESERVES" localSheetId="17">#REF!</definedName>
    <definedName name="__12INT_RESERVES" localSheetId="19">#REF!</definedName>
    <definedName name="__12INT_RESERVES" localSheetId="20">#REF!</definedName>
    <definedName name="__12INT_RESERVES" localSheetId="100">#REF!</definedName>
    <definedName name="__12INT_RESERVES" localSheetId="23">#REF!</definedName>
    <definedName name="__12INT_RESERVES" localSheetId="27">#REF!</definedName>
    <definedName name="__12INT_RESERVES" localSheetId="28">#REF!</definedName>
    <definedName name="__12INT_RESERVES" localSheetId="29">#REF!</definedName>
    <definedName name="__12INT_RESERVES" localSheetId="41">#REF!</definedName>
    <definedName name="__12INT_RESERVES" localSheetId="44">#REF!</definedName>
    <definedName name="__12INT_RESERVES" localSheetId="46">#REF!</definedName>
    <definedName name="__12INT_RESERVES" localSheetId="57">#REF!</definedName>
    <definedName name="__12INT_RESERVES" localSheetId="58">#REF!</definedName>
    <definedName name="__12INT_RESERVES" localSheetId="18">#REF!</definedName>
    <definedName name="__12INT_RESERVES" localSheetId="61">#REF!</definedName>
    <definedName name="__12INT_RESERVES" localSheetId="62">#REF!</definedName>
    <definedName name="__12INT_RESERVES" localSheetId="64">#REF!</definedName>
    <definedName name="__12INT_RESERVES" localSheetId="21">#REF!</definedName>
    <definedName name="__12INT_RESERVES" localSheetId="80">'Tabla 53'!#REF!</definedName>
    <definedName name="__12INT_RESERVES" localSheetId="81">'Tabla 54'!#REF!</definedName>
    <definedName name="__12INT_RESERVES" localSheetId="82">'Tabla 55'!#REF!</definedName>
    <definedName name="__12INT_RESERVES" localSheetId="83">'Tabla 56'!#REF!</definedName>
    <definedName name="__12INT_RESERVES" localSheetId="84">'Tabla 57'!#REF!</definedName>
    <definedName name="__12INT_RESERVES" localSheetId="88">#REF!</definedName>
    <definedName name="__12INT_RESERVES" localSheetId="89">#REF!</definedName>
    <definedName name="__12INT_RESERVES" localSheetId="90">#REF!</definedName>
    <definedName name="__12INT_RESERVES" localSheetId="95">#REF!</definedName>
    <definedName name="__12INT_RESERVES" localSheetId="96">#REF!</definedName>
    <definedName name="__12INT_RESERVES" localSheetId="24">#REF!</definedName>
    <definedName name="__12INT_RESERVES" localSheetId="99">#REF!</definedName>
    <definedName name="__12INT_RESERVES">#REF!</definedName>
    <definedName name="__1r" localSheetId="15">#REF!</definedName>
    <definedName name="__1r" localSheetId="16">#REF!</definedName>
    <definedName name="__1r" localSheetId="17">#REF!</definedName>
    <definedName name="__1r" localSheetId="19">#REF!</definedName>
    <definedName name="__1r" localSheetId="23">#REF!</definedName>
    <definedName name="__1r" localSheetId="27">#REF!</definedName>
    <definedName name="__1r" localSheetId="28">#REF!</definedName>
    <definedName name="__1r" localSheetId="29">#REF!</definedName>
    <definedName name="__1r" localSheetId="41">#REF!</definedName>
    <definedName name="__1r" localSheetId="44">#REF!</definedName>
    <definedName name="__1r" localSheetId="57">#REF!</definedName>
    <definedName name="__1r" localSheetId="58">#REF!</definedName>
    <definedName name="__1r" localSheetId="18">#REF!</definedName>
    <definedName name="__1r" localSheetId="61">#REF!</definedName>
    <definedName name="__1r" localSheetId="64">#REF!</definedName>
    <definedName name="__1r" localSheetId="21">#REF!</definedName>
    <definedName name="__1r" localSheetId="80">'Tabla 53'!#REF!</definedName>
    <definedName name="__1r" localSheetId="81">'Tabla 54'!#REF!</definedName>
    <definedName name="__1r" localSheetId="82">'Tabla 55'!#REF!</definedName>
    <definedName name="__1r" localSheetId="83">'Tabla 56'!#REF!</definedName>
    <definedName name="__1r" localSheetId="84">'Tabla 57'!#REF!</definedName>
    <definedName name="__1r" localSheetId="88">#REF!</definedName>
    <definedName name="__1r" localSheetId="89">#REF!</definedName>
    <definedName name="__1r" localSheetId="90">#REF!</definedName>
    <definedName name="__1r" localSheetId="95">#REF!</definedName>
    <definedName name="__1r" localSheetId="96">#REF!</definedName>
    <definedName name="__1r" localSheetId="24">#REF!</definedName>
    <definedName name="__1r">#REF!</definedName>
    <definedName name="__2Macros_Import_.qbop" localSheetId="15">#REF!</definedName>
    <definedName name="__2Macros_Import_.qbop" localSheetId="17">#REF!</definedName>
    <definedName name="__2Macros_Import_.qbop" localSheetId="19">#REF!</definedName>
    <definedName name="__2Macros_Import_.qbop" localSheetId="100">[22]!'[Macros Import].qbop'</definedName>
    <definedName name="__2Macros_Import_.qbop" localSheetId="7">[22]!'[Macros Import].qbop'</definedName>
    <definedName name="__2Macros_Import_.qbop" localSheetId="11">[22]!'[Macros Import].qbop'</definedName>
    <definedName name="__2Macros_Import_.qbop" localSheetId="23">[22]!'[Macros Import].qbop'</definedName>
    <definedName name="__2Macros_Import_.qbop" localSheetId="59">#REF!</definedName>
    <definedName name="__2Macros_Import_.qbop" localSheetId="60">#REF!</definedName>
    <definedName name="__2Macros_Import_.qbop" localSheetId="1">[22]!'[Macros Import].qbop'</definedName>
    <definedName name="__2Macros_Import_.qbop" localSheetId="27">#REF!</definedName>
    <definedName name="__2Macros_Import_.qbop" localSheetId="28">#REF!</definedName>
    <definedName name="__2Macros_Import_.qbop" localSheetId="29">[22]!'[Macros Import].qbop'</definedName>
    <definedName name="__2Macros_Import_.qbop" localSheetId="33">#REF!</definedName>
    <definedName name="__2Macros_Import_.qbop" localSheetId="34">[22]!'[Macros Import].qbop'</definedName>
    <definedName name="__2Macros_Import_.qbop" localSheetId="41">[22]!'[Macros Import].qbop'</definedName>
    <definedName name="__2Macros_Import_.qbop" localSheetId="44">[22]!'[Macros Import].qbop'</definedName>
    <definedName name="__2Macros_Import_.qbop" localSheetId="57">[22]!'[Macros Import].qbop'</definedName>
    <definedName name="__2Macros_Import_.qbop" localSheetId="58">[22]!'[Macros Import].qbop'</definedName>
    <definedName name="__2Macros_Import_.qbop" localSheetId="18">#REF!</definedName>
    <definedName name="__2Macros_Import_.qbop" localSheetId="61">[22]!'[Macros Import].qbop'</definedName>
    <definedName name="__2Macros_Import_.qbop" localSheetId="21">[22]!'[Macros Import].qbop'</definedName>
    <definedName name="__2Macros_Import_.qbop" localSheetId="81">[22]!'[Macros Import].qbop'</definedName>
    <definedName name="__2Macros_Import_.qbop" localSheetId="90">[22]!'[Macros Import].qbop'</definedName>
    <definedName name="__2Macros_Import_.qbop" localSheetId="91">#REF!</definedName>
    <definedName name="__2Macros_Import_.qbop" localSheetId="93">[22]!'[Macros Import].qbop'</definedName>
    <definedName name="__2Macros_Import_.qbop" localSheetId="94">[22]!'[Macros Import].qbop'</definedName>
    <definedName name="__2Macros_Import_.qbop">#REF!</definedName>
    <definedName name="__3__123Graph_ACPI_ER_LOG" localSheetId="15" hidden="1">#REF!</definedName>
    <definedName name="__3__123Graph_ACPI_ER_LOG" localSheetId="16" hidden="1">#REF!</definedName>
    <definedName name="__3__123Graph_ACPI_ER_LOG" localSheetId="17" hidden="1">#REF!</definedName>
    <definedName name="__3__123Graph_ACPI_ER_LOG" localSheetId="19" hidden="1">#REF!</definedName>
    <definedName name="__3__123Graph_ACPI_ER_LOG" localSheetId="20" hidden="1">[16]ER!#REF!</definedName>
    <definedName name="__3__123Graph_ACPI_ER_LOG" localSheetId="100" hidden="1">[16]ER!#REF!</definedName>
    <definedName name="__3__123Graph_ACPI_ER_LOG" localSheetId="23" hidden="1">[16]ER!#REF!</definedName>
    <definedName name="__3__123Graph_ACPI_ER_LOG" localSheetId="59" hidden="1">#REF!</definedName>
    <definedName name="__3__123Graph_ACPI_ER_LOG" localSheetId="60" hidden="1">#REF!</definedName>
    <definedName name="__3__123Graph_ACPI_ER_LOG" localSheetId="1" hidden="1">[16]ER!#REF!</definedName>
    <definedName name="__3__123Graph_ACPI_ER_LOG" localSheetId="27" hidden="1">#REF!</definedName>
    <definedName name="__3__123Graph_ACPI_ER_LOG" localSheetId="28" hidden="1">[16]ER!#REF!</definedName>
    <definedName name="__3__123Graph_ACPI_ER_LOG" localSheetId="29" hidden="1">[16]ER!#REF!</definedName>
    <definedName name="__3__123Graph_ACPI_ER_LOG" localSheetId="41" hidden="1">[16]ER!#REF!</definedName>
    <definedName name="__3__123Graph_ACPI_ER_LOG" localSheetId="44" hidden="1">[16]ER!#REF!</definedName>
    <definedName name="__3__123Graph_ACPI_ER_LOG" localSheetId="46" hidden="1">[16]ER!#REF!</definedName>
    <definedName name="__3__123Graph_ACPI_ER_LOG" localSheetId="57" hidden="1">[16]ER!#REF!</definedName>
    <definedName name="__3__123Graph_ACPI_ER_LOG" localSheetId="58" hidden="1">[16]ER!#REF!</definedName>
    <definedName name="__3__123Graph_ACPI_ER_LOG" localSheetId="18" hidden="1">#REF!</definedName>
    <definedName name="__3__123Graph_ACPI_ER_LOG" localSheetId="61" hidden="1">[16]ER!#REF!</definedName>
    <definedName name="__3__123Graph_ACPI_ER_LOG" localSheetId="62" hidden="1">#REF!</definedName>
    <definedName name="__3__123Graph_ACPI_ER_LOG" localSheetId="64" hidden="1">[16]ER!#REF!</definedName>
    <definedName name="__3__123Graph_ACPI_ER_LOG" localSheetId="21" hidden="1">[16]ER!#REF!</definedName>
    <definedName name="__3__123Graph_ACPI_ER_LOG" localSheetId="80" hidden="1">[16]ER!#REF!</definedName>
    <definedName name="__3__123Graph_ACPI_ER_LOG" localSheetId="81" hidden="1">[16]ER!#REF!</definedName>
    <definedName name="__3__123Graph_ACPI_ER_LOG" localSheetId="82" hidden="1">[16]ER!#REF!</definedName>
    <definedName name="__3__123Graph_ACPI_ER_LOG" localSheetId="83" hidden="1">[16]ER!#REF!</definedName>
    <definedName name="__3__123Graph_ACPI_ER_LOG" localSheetId="84" hidden="1">[16]ER!#REF!</definedName>
    <definedName name="__3__123Graph_ACPI_ER_LOG" localSheetId="85" hidden="1">[16]ER!#REF!</definedName>
    <definedName name="__3__123Graph_ACPI_ER_LOG" localSheetId="88" hidden="1">[16]ER!#REF!</definedName>
    <definedName name="__3__123Graph_ACPI_ER_LOG" localSheetId="89" hidden="1">[16]ER!#REF!</definedName>
    <definedName name="__3__123Graph_ACPI_ER_LOG" localSheetId="90" hidden="1">[16]ER!#REF!</definedName>
    <definedName name="__3__123Graph_ACPI_ER_LOG" localSheetId="91" hidden="1">#REF!</definedName>
    <definedName name="__3__123Graph_ACPI_ER_LOG" localSheetId="95" hidden="1">[16]ER!#REF!</definedName>
    <definedName name="__3__123Graph_ACPI_ER_LOG" localSheetId="96" hidden="1">[16]ER!#REF!</definedName>
    <definedName name="__3__123Graph_ACPI_ER_LOG" localSheetId="24" hidden="1">[16]ER!#REF!</definedName>
    <definedName name="__3__123Graph_ACPI_ER_LOG" localSheetId="99" hidden="1">[16]ER!#REF!</definedName>
    <definedName name="__3__123Graph_ACPI_ER_LOG" hidden="1">#REF!</definedName>
    <definedName name="__4__123Graph_BCPI_ER_LOG" localSheetId="15" hidden="1">#REF!</definedName>
    <definedName name="__4__123Graph_BCPI_ER_LOG" localSheetId="16" hidden="1">#REF!</definedName>
    <definedName name="__4__123Graph_BCPI_ER_LOG" localSheetId="17" hidden="1">#REF!</definedName>
    <definedName name="__4__123Graph_BCPI_ER_LOG" localSheetId="19" hidden="1">#REF!</definedName>
    <definedName name="__4__123Graph_BCPI_ER_LOG" localSheetId="20" hidden="1">[16]ER!#REF!</definedName>
    <definedName name="__4__123Graph_BCPI_ER_LOG" localSheetId="100" hidden="1">[16]ER!#REF!</definedName>
    <definedName name="__4__123Graph_BCPI_ER_LOG" localSheetId="23" hidden="1">[16]ER!#REF!</definedName>
    <definedName name="__4__123Graph_BCPI_ER_LOG" localSheetId="59" hidden="1">#REF!</definedName>
    <definedName name="__4__123Graph_BCPI_ER_LOG" localSheetId="60" hidden="1">#REF!</definedName>
    <definedName name="__4__123Graph_BCPI_ER_LOG" localSheetId="1" hidden="1">[16]ER!#REF!</definedName>
    <definedName name="__4__123Graph_BCPI_ER_LOG" localSheetId="27" hidden="1">#REF!</definedName>
    <definedName name="__4__123Graph_BCPI_ER_LOG" localSheetId="28" hidden="1">[16]ER!#REF!</definedName>
    <definedName name="__4__123Graph_BCPI_ER_LOG" localSheetId="29" hidden="1">[16]ER!#REF!</definedName>
    <definedName name="__4__123Graph_BCPI_ER_LOG" localSheetId="41" hidden="1">[16]ER!#REF!</definedName>
    <definedName name="__4__123Graph_BCPI_ER_LOG" localSheetId="44" hidden="1">[16]ER!#REF!</definedName>
    <definedName name="__4__123Graph_BCPI_ER_LOG" localSheetId="46" hidden="1">[16]ER!#REF!</definedName>
    <definedName name="__4__123Graph_BCPI_ER_LOG" localSheetId="57" hidden="1">[16]ER!#REF!</definedName>
    <definedName name="__4__123Graph_BCPI_ER_LOG" localSheetId="58" hidden="1">[16]ER!#REF!</definedName>
    <definedName name="__4__123Graph_BCPI_ER_LOG" localSheetId="18" hidden="1">#REF!</definedName>
    <definedName name="__4__123Graph_BCPI_ER_LOG" localSheetId="61" hidden="1">[16]ER!#REF!</definedName>
    <definedName name="__4__123Graph_BCPI_ER_LOG" localSheetId="62" hidden="1">#REF!</definedName>
    <definedName name="__4__123Graph_BCPI_ER_LOG" localSheetId="64" hidden="1">[16]ER!#REF!</definedName>
    <definedName name="__4__123Graph_BCPI_ER_LOG" localSheetId="21" hidden="1">[16]ER!#REF!</definedName>
    <definedName name="__4__123Graph_BCPI_ER_LOG" localSheetId="81" hidden="1">[16]ER!#REF!</definedName>
    <definedName name="__4__123Graph_BCPI_ER_LOG" localSheetId="82" hidden="1">[16]ER!#REF!</definedName>
    <definedName name="__4__123Graph_BCPI_ER_LOG" localSheetId="83" hidden="1">[16]ER!#REF!</definedName>
    <definedName name="__4__123Graph_BCPI_ER_LOG" localSheetId="84" hidden="1">[16]ER!#REF!</definedName>
    <definedName name="__4__123Graph_BCPI_ER_LOG" localSheetId="88" hidden="1">[16]ER!#REF!</definedName>
    <definedName name="__4__123Graph_BCPI_ER_LOG" localSheetId="89" hidden="1">[16]ER!#REF!</definedName>
    <definedName name="__4__123Graph_BCPI_ER_LOG" localSheetId="90" hidden="1">[16]ER!#REF!</definedName>
    <definedName name="__4__123Graph_BCPI_ER_LOG" localSheetId="91" hidden="1">#REF!</definedName>
    <definedName name="__4__123Graph_BCPI_ER_LOG" localSheetId="95" hidden="1">[16]ER!#REF!</definedName>
    <definedName name="__4__123Graph_BCPI_ER_LOG" localSheetId="96" hidden="1">[16]ER!#REF!</definedName>
    <definedName name="__4__123Graph_BCPI_ER_LOG" localSheetId="24" hidden="1">[16]ER!#REF!</definedName>
    <definedName name="__4__123Graph_BCPI_ER_LOG" localSheetId="99" hidden="1">[16]ER!#REF!</definedName>
    <definedName name="__4__123Graph_BCPI_ER_LOG" hidden="1">#REF!</definedName>
    <definedName name="__5__123Graph_BIBA_IBRD" localSheetId="15" hidden="1">#REF!</definedName>
    <definedName name="__5__123Graph_BIBA_IBRD" localSheetId="16" hidden="1">#REF!</definedName>
    <definedName name="__5__123Graph_BIBA_IBRD" localSheetId="17" hidden="1">#REF!</definedName>
    <definedName name="__5__123Graph_BIBA_IBRD" localSheetId="19" hidden="1">#REF!</definedName>
    <definedName name="__5__123Graph_BIBA_IBRD" localSheetId="100" hidden="1">[16]WB!#REF!</definedName>
    <definedName name="__5__123Graph_BIBA_IBRD" localSheetId="23" hidden="1">[16]WB!#REF!</definedName>
    <definedName name="__5__123Graph_BIBA_IBRD" localSheetId="59" hidden="1">#REF!</definedName>
    <definedName name="__5__123Graph_BIBA_IBRD" localSheetId="60" hidden="1">#REF!</definedName>
    <definedName name="__5__123Graph_BIBA_IBRD" localSheetId="1" hidden="1">[16]WB!#REF!</definedName>
    <definedName name="__5__123Graph_BIBA_IBRD" localSheetId="27" hidden="1">#REF!</definedName>
    <definedName name="__5__123Graph_BIBA_IBRD" localSheetId="28" hidden="1">[16]WB!#REF!</definedName>
    <definedName name="__5__123Graph_BIBA_IBRD" localSheetId="29" hidden="1">[16]WB!#REF!</definedName>
    <definedName name="__5__123Graph_BIBA_IBRD" localSheetId="41" hidden="1">[16]WB!#REF!</definedName>
    <definedName name="__5__123Graph_BIBA_IBRD" localSheetId="44" hidden="1">[16]WB!#REF!</definedName>
    <definedName name="__5__123Graph_BIBA_IBRD" localSheetId="57" hidden="1">[16]WB!#REF!</definedName>
    <definedName name="__5__123Graph_BIBA_IBRD" localSheetId="58" hidden="1">[16]WB!#REF!</definedName>
    <definedName name="__5__123Graph_BIBA_IBRD" localSheetId="18" hidden="1">#REF!</definedName>
    <definedName name="__5__123Graph_BIBA_IBRD" localSheetId="61" hidden="1">[16]WB!#REF!</definedName>
    <definedName name="__5__123Graph_BIBA_IBRD" localSheetId="62" hidden="1">#REF!</definedName>
    <definedName name="__5__123Graph_BIBA_IBRD" localSheetId="64" hidden="1">[16]WB!#REF!</definedName>
    <definedName name="__5__123Graph_BIBA_IBRD" localSheetId="21" hidden="1">[16]WB!#REF!</definedName>
    <definedName name="__5__123Graph_BIBA_IBRD" localSheetId="81" hidden="1">[16]WB!#REF!</definedName>
    <definedName name="__5__123Graph_BIBA_IBRD" localSheetId="82" hidden="1">[16]WB!#REF!</definedName>
    <definedName name="__5__123Graph_BIBA_IBRD" localSheetId="83" hidden="1">[16]WB!#REF!</definedName>
    <definedName name="__5__123Graph_BIBA_IBRD" localSheetId="84" hidden="1">[16]WB!#REF!</definedName>
    <definedName name="__5__123Graph_BIBA_IBRD" localSheetId="88" hidden="1">[16]WB!#REF!</definedName>
    <definedName name="__5__123Graph_BIBA_IBRD" localSheetId="89" hidden="1">[16]WB!#REF!</definedName>
    <definedName name="__5__123Graph_BIBA_IBRD" localSheetId="90" hidden="1">[16]WB!#REF!</definedName>
    <definedName name="__5__123Graph_BIBA_IBRD" localSheetId="91" hidden="1">#REF!</definedName>
    <definedName name="__5__123Graph_BIBA_IBRD" localSheetId="95" hidden="1">[16]WB!#REF!</definedName>
    <definedName name="__5__123Graph_BIBA_IBRD" localSheetId="96" hidden="1">[16]WB!#REF!</definedName>
    <definedName name="__5__123Graph_BIBA_IBRD" localSheetId="24" hidden="1">[16]WB!#REF!</definedName>
    <definedName name="__5__123Graph_BIBA_IBRD" hidden="1">#REF!</definedName>
    <definedName name="__6B.2_B.3" localSheetId="15">#REF!</definedName>
    <definedName name="__6B.2_B.3" localSheetId="16">#REF!</definedName>
    <definedName name="__6B.2_B.3" localSheetId="17">#REF!</definedName>
    <definedName name="__6B.2_B.3" localSheetId="19">#REF!</definedName>
    <definedName name="__6B.2_B.3" localSheetId="20">#REF!</definedName>
    <definedName name="__6B.2_B.3" localSheetId="100">#REF!</definedName>
    <definedName name="__6B.2_B.3" localSheetId="23">#REF!</definedName>
    <definedName name="__6B.2_B.3" localSheetId="27">#REF!</definedName>
    <definedName name="__6B.2_B.3" localSheetId="28">#REF!</definedName>
    <definedName name="__6B.2_B.3" localSheetId="29">#REF!</definedName>
    <definedName name="__6B.2_B.3" localSheetId="41">#REF!</definedName>
    <definedName name="__6B.2_B.3" localSheetId="44">#REF!</definedName>
    <definedName name="__6B.2_B.3" localSheetId="46">#REF!</definedName>
    <definedName name="__6B.2_B.3" localSheetId="57">#REF!</definedName>
    <definedName name="__6B.2_B.3" localSheetId="58">#REF!</definedName>
    <definedName name="__6B.2_B.3" localSheetId="18">#REF!</definedName>
    <definedName name="__6B.2_B.3" localSheetId="61">#REF!</definedName>
    <definedName name="__6B.2_B.3" localSheetId="62">#REF!</definedName>
    <definedName name="__6B.2_B.3" localSheetId="64">#REF!</definedName>
    <definedName name="__6B.2_B.3" localSheetId="21">#REF!</definedName>
    <definedName name="__6B.2_B.3" localSheetId="80">'Tabla 53'!#REF!</definedName>
    <definedName name="__6B.2_B.3" localSheetId="81">'Tabla 54'!#REF!</definedName>
    <definedName name="__6B.2_B.3" localSheetId="82">'Tabla 55'!#REF!</definedName>
    <definedName name="__6B.2_B.3" localSheetId="83">'Tabla 56'!#REF!</definedName>
    <definedName name="__6B.2_B.3" localSheetId="84">'Tabla 57'!#REF!</definedName>
    <definedName name="__6B.2_B.3" localSheetId="88">#REF!</definedName>
    <definedName name="__6B.2_B.3" localSheetId="89">#REF!</definedName>
    <definedName name="__6B.2_B.3" localSheetId="90">#REF!</definedName>
    <definedName name="__6B.2_B.3" localSheetId="95">#REF!</definedName>
    <definedName name="__6B.2_B.3" localSheetId="96">#REF!</definedName>
    <definedName name="__6B.2_B.3" localSheetId="24">#REF!</definedName>
    <definedName name="__6B.2_B.3" localSheetId="99">#REF!</definedName>
    <definedName name="__6B.2_B.3">#REF!</definedName>
    <definedName name="__7B.4___5" localSheetId="15">#REF!</definedName>
    <definedName name="__7B.4___5" localSheetId="16">#REF!</definedName>
    <definedName name="__7B.4___5" localSheetId="17">#REF!</definedName>
    <definedName name="__7B.4___5" localSheetId="19">#REF!</definedName>
    <definedName name="__7B.4___5" localSheetId="23">#REF!</definedName>
    <definedName name="__7B.4___5" localSheetId="27">#REF!</definedName>
    <definedName name="__7B.4___5" localSheetId="28">#REF!</definedName>
    <definedName name="__7B.4___5" localSheetId="29">#REF!</definedName>
    <definedName name="__7B.4___5" localSheetId="41">#REF!</definedName>
    <definedName name="__7B.4___5" localSheetId="44">#REF!</definedName>
    <definedName name="__7B.4___5" localSheetId="57">#REF!</definedName>
    <definedName name="__7B.4___5" localSheetId="58">#REF!</definedName>
    <definedName name="__7B.4___5" localSheetId="18">#REF!</definedName>
    <definedName name="__7B.4___5" localSheetId="61">#REF!</definedName>
    <definedName name="__7B.4___5" localSheetId="64">#REF!</definedName>
    <definedName name="__7B.4___5" localSheetId="21">#REF!</definedName>
    <definedName name="__7B.4___5" localSheetId="80">'Tabla 53'!#REF!</definedName>
    <definedName name="__7B.4___5" localSheetId="81">'Tabla 54'!#REF!</definedName>
    <definedName name="__7B.4___5" localSheetId="82">'Tabla 55'!#REF!</definedName>
    <definedName name="__7B.4___5" localSheetId="83">'Tabla 56'!#REF!</definedName>
    <definedName name="__7B.4___5" localSheetId="84">'Tabla 57'!#REF!</definedName>
    <definedName name="__7B.4___5" localSheetId="88">#REF!</definedName>
    <definedName name="__7B.4___5" localSheetId="89">#REF!</definedName>
    <definedName name="__7B.4___5" localSheetId="90">#REF!</definedName>
    <definedName name="__7B.4___5" localSheetId="95">#REF!</definedName>
    <definedName name="__7B.4___5" localSheetId="96">#REF!</definedName>
    <definedName name="__7B.4___5" localSheetId="24">#REF!</definedName>
    <definedName name="__7B.4___5">#REF!</definedName>
    <definedName name="__8CONSOL_B2" localSheetId="15">#REF!</definedName>
    <definedName name="__8CONSOL_B2" localSheetId="16">#REF!</definedName>
    <definedName name="__8CONSOL_B2" localSheetId="17">#REF!</definedName>
    <definedName name="__8CONSOL_B2" localSheetId="19">#REF!</definedName>
    <definedName name="__8CONSOL_B2" localSheetId="23">#REF!</definedName>
    <definedName name="__8CONSOL_B2" localSheetId="27">#REF!</definedName>
    <definedName name="__8CONSOL_B2" localSheetId="28">#REF!</definedName>
    <definedName name="__8CONSOL_B2" localSheetId="29">#REF!</definedName>
    <definedName name="__8CONSOL_B2" localSheetId="41">#REF!</definedName>
    <definedName name="__8CONSOL_B2" localSheetId="44">#REF!</definedName>
    <definedName name="__8CONSOL_B2" localSheetId="57">#REF!</definedName>
    <definedName name="__8CONSOL_B2" localSheetId="58">#REF!</definedName>
    <definedName name="__8CONSOL_B2" localSheetId="18">#REF!</definedName>
    <definedName name="__8CONSOL_B2" localSheetId="61">#REF!</definedName>
    <definedName name="__8CONSOL_B2" localSheetId="64">#REF!</definedName>
    <definedName name="__8CONSOL_B2" localSheetId="21">#REF!</definedName>
    <definedName name="__8CONSOL_B2" localSheetId="80">'Tabla 53'!#REF!</definedName>
    <definedName name="__8CONSOL_B2" localSheetId="81">'Tabla 54'!#REF!</definedName>
    <definedName name="__8CONSOL_B2" localSheetId="82">'Tabla 55'!#REF!</definedName>
    <definedName name="__8CONSOL_B2" localSheetId="83">'Tabla 56'!#REF!</definedName>
    <definedName name="__8CONSOL_B2" localSheetId="84">'Tabla 57'!#REF!</definedName>
    <definedName name="__8CONSOL_B2" localSheetId="88">#REF!</definedName>
    <definedName name="__8CONSOL_B2" localSheetId="89">#REF!</definedName>
    <definedName name="__8CONSOL_B2" localSheetId="90">#REF!</definedName>
    <definedName name="__8CONSOL_B2" localSheetId="95">#REF!</definedName>
    <definedName name="__8CONSOL_B2" localSheetId="96">#REF!</definedName>
    <definedName name="__8CONSOL_B2" localSheetId="24">#REF!</definedName>
    <definedName name="__8CONSOL_B2">#REF!</definedName>
    <definedName name="__9CONSOL_DEPOSITS" localSheetId="15">#REF!</definedName>
    <definedName name="__9CONSOL_DEPOSITS" localSheetId="16">#REF!</definedName>
    <definedName name="__9CONSOL_DEPOSITS" localSheetId="17">#REF!</definedName>
    <definedName name="__9CONSOL_DEPOSITS" localSheetId="19">#REF!</definedName>
    <definedName name="__9CONSOL_DEPOSITS" localSheetId="100">'[23]A 11'!#REF!</definedName>
    <definedName name="__9CONSOL_DEPOSITS" localSheetId="23">'[23]A 11'!#REF!</definedName>
    <definedName name="__9CONSOL_DEPOSITS" localSheetId="59">#REF!</definedName>
    <definedName name="__9CONSOL_DEPOSITS" localSheetId="60">#REF!</definedName>
    <definedName name="__9CONSOL_DEPOSITS" localSheetId="1">'[23]A 11'!#REF!</definedName>
    <definedName name="__9CONSOL_DEPOSITS" localSheetId="27">#REF!</definedName>
    <definedName name="__9CONSOL_DEPOSITS" localSheetId="28">'[23]A 11'!#REF!</definedName>
    <definedName name="__9CONSOL_DEPOSITS" localSheetId="29">'[23]A 11'!#REF!</definedName>
    <definedName name="__9CONSOL_DEPOSITS" localSheetId="41">'[23]A 11'!#REF!</definedName>
    <definedName name="__9CONSOL_DEPOSITS" localSheetId="44">'[23]A 11'!#REF!</definedName>
    <definedName name="__9CONSOL_DEPOSITS" localSheetId="57">'[23]A 11'!#REF!</definedName>
    <definedName name="__9CONSOL_DEPOSITS" localSheetId="58">'[23]A 11'!#REF!</definedName>
    <definedName name="__9CONSOL_DEPOSITS" localSheetId="18">#REF!</definedName>
    <definedName name="__9CONSOL_DEPOSITS" localSheetId="61">'[23]A 11'!#REF!</definedName>
    <definedName name="__9CONSOL_DEPOSITS" localSheetId="64">'[23]A 11'!#REF!</definedName>
    <definedName name="__9CONSOL_DEPOSITS" localSheetId="21">'[23]A 11'!#REF!</definedName>
    <definedName name="__9CONSOL_DEPOSITS" localSheetId="81">'[23]A 11'!#REF!</definedName>
    <definedName name="__9CONSOL_DEPOSITS" localSheetId="82">'[23]A 11'!#REF!</definedName>
    <definedName name="__9CONSOL_DEPOSITS" localSheetId="83">'[23]A 11'!#REF!</definedName>
    <definedName name="__9CONSOL_DEPOSITS" localSheetId="84">'[23]A 11'!#REF!</definedName>
    <definedName name="__9CONSOL_DEPOSITS" localSheetId="88">'[23]A 11'!#REF!</definedName>
    <definedName name="__9CONSOL_DEPOSITS" localSheetId="89">'[23]A 11'!#REF!</definedName>
    <definedName name="__9CONSOL_DEPOSITS" localSheetId="90">'[23]A 11'!#REF!</definedName>
    <definedName name="__9CONSOL_DEPOSITS" localSheetId="91">#REF!</definedName>
    <definedName name="__9CONSOL_DEPOSITS" localSheetId="95">'[23]A 11'!#REF!</definedName>
    <definedName name="__9CONSOL_DEPOSITS" localSheetId="96">'[23]A 11'!#REF!</definedName>
    <definedName name="__9CONSOL_DEPOSITS" localSheetId="24">'[23]A 11'!#REF!</definedName>
    <definedName name="__9CONSOL_DEPOSITS">#REF!</definedName>
    <definedName name="__asd1" localSheetId="15">#REF!</definedName>
    <definedName name="__asd1" localSheetId="17">#REF!</definedName>
    <definedName name="__asd1" localSheetId="100">[5]!__asd1</definedName>
    <definedName name="__asd1" localSheetId="10">[5]!__asd1</definedName>
    <definedName name="__asd1" localSheetId="11">[5]!__asd1</definedName>
    <definedName name="__asd1" localSheetId="23">[5]!__asd1</definedName>
    <definedName name="__asd1" localSheetId="59">#REF!</definedName>
    <definedName name="__asd1" localSheetId="60">#REF!</definedName>
    <definedName name="__asd1" localSheetId="1">[5]!__asd1</definedName>
    <definedName name="__asd1" localSheetId="27">#REF!</definedName>
    <definedName name="__asd1" localSheetId="28">[5]!__asd1</definedName>
    <definedName name="__asd1" localSheetId="29">[5]!__asd1</definedName>
    <definedName name="__asd1" localSheetId="57">[5]!__asd1</definedName>
    <definedName name="__asd1" localSheetId="58">[5]!__asd1</definedName>
    <definedName name="__asd1" localSheetId="21">[5]!__asd1</definedName>
    <definedName name="__asd1" localSheetId="88">[5]!__asd1</definedName>
    <definedName name="__asd1" localSheetId="89">[5]!__asd1</definedName>
    <definedName name="__asd1" localSheetId="90">[5]!__asd1</definedName>
    <definedName name="__asd1" localSheetId="91">#REF!</definedName>
    <definedName name="__asd1" localSheetId="24">[5]!__asd1</definedName>
    <definedName name="__asd1">#REF!</definedName>
    <definedName name="__AUS1" localSheetId="15">#REF!</definedName>
    <definedName name="__AUS1" localSheetId="16">#REF!</definedName>
    <definedName name="__AUS1" localSheetId="17">#REF!</definedName>
    <definedName name="__AUS1" localSheetId="19">#REF!</definedName>
    <definedName name="__AUS1" localSheetId="20">#REF!</definedName>
    <definedName name="__AUS1" localSheetId="100">#REF!</definedName>
    <definedName name="__AUS1" localSheetId="23">#REF!</definedName>
    <definedName name="__AUS1" localSheetId="27">#REF!</definedName>
    <definedName name="__AUS1" localSheetId="28">#REF!</definedName>
    <definedName name="__AUS1" localSheetId="29">#REF!</definedName>
    <definedName name="__AUS1" localSheetId="33">#REF!</definedName>
    <definedName name="__AUS1" localSheetId="57">#REF!</definedName>
    <definedName name="__AUS1" localSheetId="58">#REF!</definedName>
    <definedName name="__AUS1" localSheetId="18">#REF!</definedName>
    <definedName name="__AUS1" localSheetId="61">#REF!</definedName>
    <definedName name="__AUS1" localSheetId="62">#REF!</definedName>
    <definedName name="__AUS1" localSheetId="64">#REF!</definedName>
    <definedName name="__AUS1" localSheetId="21">#REF!</definedName>
    <definedName name="__AUS1" localSheetId="80">'Tabla 53'!#REF!</definedName>
    <definedName name="__AUS1" localSheetId="81">'Tabla 54'!#REF!</definedName>
    <definedName name="__AUS1" localSheetId="82">'Tabla 55'!#REF!</definedName>
    <definedName name="__AUS1" localSheetId="83">'Tabla 56'!#REF!</definedName>
    <definedName name="__AUS1" localSheetId="84">'Tabla 57'!#REF!</definedName>
    <definedName name="__AUS1" localSheetId="85">'Tabla 58'!#REF!</definedName>
    <definedName name="__AUS1" localSheetId="88">#REF!</definedName>
    <definedName name="__AUS1" localSheetId="89">#REF!</definedName>
    <definedName name="__AUS1" localSheetId="90">#REF!</definedName>
    <definedName name="__AUS1" localSheetId="95">#REF!</definedName>
    <definedName name="__AUS1" localSheetId="96">#REF!</definedName>
    <definedName name="__AUS1" localSheetId="24">#REF!</definedName>
    <definedName name="__AUS1" localSheetId="99">#REF!</definedName>
    <definedName name="__AUS1">#REF!</definedName>
    <definedName name="__BOP2" localSheetId="15">#REF!</definedName>
    <definedName name="__BOP2" localSheetId="16">#REF!</definedName>
    <definedName name="__BOP2" localSheetId="17">#REF!</definedName>
    <definedName name="__BOP2" localSheetId="19">#REF!</definedName>
    <definedName name="__BOP2" localSheetId="20">[24]BoP!#REF!</definedName>
    <definedName name="__BOP2" localSheetId="100">[24]BoP!#REF!</definedName>
    <definedName name="__BOP2" localSheetId="23">[24]BoP!#REF!</definedName>
    <definedName name="__BOP2" localSheetId="59">#REF!</definedName>
    <definedName name="__BOP2" localSheetId="60">#REF!</definedName>
    <definedName name="__BOP2" localSheetId="1">[24]BoP!#REF!</definedName>
    <definedName name="__BOP2" localSheetId="27">#REF!</definedName>
    <definedName name="__BOP2" localSheetId="28">[24]BoP!#REF!</definedName>
    <definedName name="__BOP2" localSheetId="29">[24]BoP!#REF!</definedName>
    <definedName name="__BOP2" localSheetId="41">[24]BoP!#REF!</definedName>
    <definedName name="__BOP2" localSheetId="44">[24]BoP!#REF!</definedName>
    <definedName name="__BOP2" localSheetId="57">[24]BoP!#REF!</definedName>
    <definedName name="__BOP2" localSheetId="58">[24]BoP!#REF!</definedName>
    <definedName name="__BOP2" localSheetId="18">#REF!</definedName>
    <definedName name="__BOP2" localSheetId="61">[24]BoP!#REF!</definedName>
    <definedName name="__BOP2" localSheetId="62">#REF!</definedName>
    <definedName name="__BOP2" localSheetId="64">[24]BoP!#REF!</definedName>
    <definedName name="__BOP2" localSheetId="21">[24]BoP!#REF!</definedName>
    <definedName name="__BOP2" localSheetId="81">[24]BoP!#REF!</definedName>
    <definedName name="__BOP2" localSheetId="82">[24]BoP!#REF!</definedName>
    <definedName name="__BOP2" localSheetId="83">[24]BoP!#REF!</definedName>
    <definedName name="__BOP2" localSheetId="84">[24]BoP!#REF!</definedName>
    <definedName name="__BOP2" localSheetId="88">[24]BoP!#REF!</definedName>
    <definedName name="__BOP2" localSheetId="89">[24]BoP!#REF!</definedName>
    <definedName name="__BOP2" localSheetId="90">[24]BoP!#REF!</definedName>
    <definedName name="__BOP2" localSheetId="91">#REF!</definedName>
    <definedName name="__BOP2" localSheetId="95">[24]BoP!#REF!</definedName>
    <definedName name="__BOP2" localSheetId="96">[24]BoP!#REF!</definedName>
    <definedName name="__BOP2" localSheetId="24">[24]BoP!#REF!</definedName>
    <definedName name="__BOP2" localSheetId="99">[24]BoP!#REF!</definedName>
    <definedName name="__BOP2">#REF!</definedName>
    <definedName name="__DEG1" localSheetId="15">#REF!</definedName>
    <definedName name="__DEG1" localSheetId="16">#REF!</definedName>
    <definedName name="__DEG1" localSheetId="17">#REF!</definedName>
    <definedName name="__DEG1" localSheetId="19">#REF!</definedName>
    <definedName name="__DEG1" localSheetId="20">#REF!</definedName>
    <definedName name="__DEG1" localSheetId="100">#REF!</definedName>
    <definedName name="__DEG1" localSheetId="23">#REF!</definedName>
    <definedName name="__DEG1" localSheetId="27">#REF!</definedName>
    <definedName name="__DEG1" localSheetId="28">#REF!</definedName>
    <definedName name="__DEG1" localSheetId="29">#REF!</definedName>
    <definedName name="__DEG1" localSheetId="33">#REF!</definedName>
    <definedName name="__DEG1" localSheetId="57">#REF!</definedName>
    <definedName name="__DEG1" localSheetId="58">#REF!</definedName>
    <definedName name="__DEG1" localSheetId="18">#REF!</definedName>
    <definedName name="__DEG1" localSheetId="61">#REF!</definedName>
    <definedName name="__DEG1" localSheetId="62">#REF!</definedName>
    <definedName name="__DEG1" localSheetId="64">#REF!</definedName>
    <definedName name="__DEG1" localSheetId="21">#REF!</definedName>
    <definedName name="__DEG1" localSheetId="80">'Tabla 53'!#REF!</definedName>
    <definedName name="__DEG1" localSheetId="81">'Tabla 54'!#REF!</definedName>
    <definedName name="__DEG1" localSheetId="82">'Tabla 55'!#REF!</definedName>
    <definedName name="__DEG1" localSheetId="83">'Tabla 56'!#REF!</definedName>
    <definedName name="__DEG1" localSheetId="84">'Tabla 57'!#REF!</definedName>
    <definedName name="__DEG1" localSheetId="85">'Tabla 58'!#REF!</definedName>
    <definedName name="__DEG1" localSheetId="88">#REF!</definedName>
    <definedName name="__DEG1" localSheetId="89">#REF!</definedName>
    <definedName name="__DEG1" localSheetId="90">#REF!</definedName>
    <definedName name="__DEG1" localSheetId="95">#REF!</definedName>
    <definedName name="__DEG1" localSheetId="96">#REF!</definedName>
    <definedName name="__DEG1" localSheetId="24">#REF!</definedName>
    <definedName name="__DEG1" localSheetId="99">#REF!</definedName>
    <definedName name="__DEG1">#REF!</definedName>
    <definedName name="__DKR1" localSheetId="15">#REF!</definedName>
    <definedName name="__DKR1" localSheetId="16">#REF!</definedName>
    <definedName name="__DKR1" localSheetId="17">#REF!</definedName>
    <definedName name="__DKR1" localSheetId="19">#REF!</definedName>
    <definedName name="__DKR1" localSheetId="23">#REF!</definedName>
    <definedName name="__DKR1" localSheetId="27">#REF!</definedName>
    <definedName name="__DKR1" localSheetId="28">#REF!</definedName>
    <definedName name="__DKR1" localSheetId="29">#REF!</definedName>
    <definedName name="__DKR1" localSheetId="33">#REF!</definedName>
    <definedName name="__DKR1" localSheetId="57">#REF!</definedName>
    <definedName name="__DKR1" localSheetId="58">#REF!</definedName>
    <definedName name="__DKR1" localSheetId="18">#REF!</definedName>
    <definedName name="__DKR1" localSheetId="61">#REF!</definedName>
    <definedName name="__DKR1" localSheetId="64">#REF!</definedName>
    <definedName name="__DKR1" localSheetId="21">#REF!</definedName>
    <definedName name="__DKR1" localSheetId="80">'Tabla 53'!#REF!</definedName>
    <definedName name="__DKR1" localSheetId="81">'Tabla 54'!#REF!</definedName>
    <definedName name="__DKR1" localSheetId="82">'Tabla 55'!#REF!</definedName>
    <definedName name="__DKR1" localSheetId="83">'Tabla 56'!#REF!</definedName>
    <definedName name="__DKR1" localSheetId="84">'Tabla 57'!#REF!</definedName>
    <definedName name="__DKR1" localSheetId="85">'Tabla 58'!#REF!</definedName>
    <definedName name="__DKR1" localSheetId="88">#REF!</definedName>
    <definedName name="__DKR1" localSheetId="89">#REF!</definedName>
    <definedName name="__DKR1" localSheetId="90">#REF!</definedName>
    <definedName name="__DKR1" localSheetId="95">#REF!</definedName>
    <definedName name="__DKR1" localSheetId="96">#REF!</definedName>
    <definedName name="__DKR1" localSheetId="24">#REF!</definedName>
    <definedName name="__DKR1">#REF!</definedName>
    <definedName name="__ECU1" localSheetId="15">#REF!</definedName>
    <definedName name="__ECU1" localSheetId="16">#REF!</definedName>
    <definedName name="__ECU1" localSheetId="17">#REF!</definedName>
    <definedName name="__ECU1" localSheetId="19">#REF!</definedName>
    <definedName name="__ECU1" localSheetId="23">#REF!</definedName>
    <definedName name="__ECU1" localSheetId="27">#REF!</definedName>
    <definedName name="__ECU1" localSheetId="28">#REF!</definedName>
    <definedName name="__ECU1" localSheetId="29">#REF!</definedName>
    <definedName name="__ECU1" localSheetId="33">#REF!</definedName>
    <definedName name="__ECU1" localSheetId="57">#REF!</definedName>
    <definedName name="__ECU1" localSheetId="58">#REF!</definedName>
    <definedName name="__ECU1" localSheetId="18">#REF!</definedName>
    <definedName name="__ECU1" localSheetId="61">#REF!</definedName>
    <definedName name="__ECU1" localSheetId="64">#REF!</definedName>
    <definedName name="__ECU1" localSheetId="21">#REF!</definedName>
    <definedName name="__ECU1" localSheetId="80">'Tabla 53'!#REF!</definedName>
    <definedName name="__ECU1" localSheetId="81">'Tabla 54'!#REF!</definedName>
    <definedName name="__ECU1" localSheetId="82">'Tabla 55'!#REF!</definedName>
    <definedName name="__ECU1" localSheetId="83">'Tabla 56'!#REF!</definedName>
    <definedName name="__ECU1" localSheetId="84">'Tabla 57'!#REF!</definedName>
    <definedName name="__ECU1" localSheetId="88">#REF!</definedName>
    <definedName name="__ECU1" localSheetId="89">#REF!</definedName>
    <definedName name="__ECU1" localSheetId="90">#REF!</definedName>
    <definedName name="__ECU1" localSheetId="95">#REF!</definedName>
    <definedName name="__ECU1" localSheetId="96">#REF!</definedName>
    <definedName name="__ECU1" localSheetId="24">#REF!</definedName>
    <definedName name="__ECU1">#REF!</definedName>
    <definedName name="__END94" localSheetId="15">#REF!</definedName>
    <definedName name="__END94" localSheetId="17">#REF!</definedName>
    <definedName name="__END94" localSheetId="23">#REF!</definedName>
    <definedName name="__END94" localSheetId="27">#REF!</definedName>
    <definedName name="__END94" localSheetId="28">#REF!</definedName>
    <definedName name="__END94" localSheetId="29">#REF!</definedName>
    <definedName name="__END94" localSheetId="41">#REF!</definedName>
    <definedName name="__END94" localSheetId="44">#REF!</definedName>
    <definedName name="__END94" localSheetId="46">#REF!</definedName>
    <definedName name="__END94" localSheetId="21">#REF!</definedName>
    <definedName name="__END94" localSheetId="80">'Tabla 53'!#REF!</definedName>
    <definedName name="__END94" localSheetId="88">#REF!</definedName>
    <definedName name="__END94" localSheetId="89">#REF!</definedName>
    <definedName name="__END94" localSheetId="90">#REF!</definedName>
    <definedName name="__END94" localSheetId="96">#REF!</definedName>
    <definedName name="__END94">#REF!</definedName>
    <definedName name="__ESC1" localSheetId="15">#REF!</definedName>
    <definedName name="__ESC1" localSheetId="17">#REF!</definedName>
    <definedName name="__ESC1" localSheetId="23">#REF!</definedName>
    <definedName name="__ESC1" localSheetId="27">#REF!</definedName>
    <definedName name="__ESC1" localSheetId="28">#REF!</definedName>
    <definedName name="__ESC1" localSheetId="29">#REF!</definedName>
    <definedName name="__ESC1" localSheetId="33">#REF!</definedName>
    <definedName name="__ESC1" localSheetId="18">#REF!</definedName>
    <definedName name="__ESC1" localSheetId="21">#REF!</definedName>
    <definedName name="__ESC1" localSheetId="80">'Tabla 53'!#REF!</definedName>
    <definedName name="__ESC1" localSheetId="88">#REF!</definedName>
    <definedName name="__ESC1" localSheetId="89">#REF!</definedName>
    <definedName name="__ESC1" localSheetId="90">#REF!</definedName>
    <definedName name="__ESC1" localSheetId="96">#REF!</definedName>
    <definedName name="__ESC1">#REF!</definedName>
    <definedName name="__F" localSheetId="15" hidden="1">#REF!</definedName>
    <definedName name="__F" localSheetId="17" hidden="1">#REF!</definedName>
    <definedName name="__F" localSheetId="19" hidden="1">#REF!</definedName>
    <definedName name="__F" localSheetId="100" hidden="1">'[8]Fax a enviar'!#REF!</definedName>
    <definedName name="__F" localSheetId="23" hidden="1">'[8]Fax a enviar'!#REF!</definedName>
    <definedName name="__F" localSheetId="59" hidden="1">#REF!</definedName>
    <definedName name="__F" localSheetId="60" hidden="1">#REF!</definedName>
    <definedName name="__F" localSheetId="1" hidden="1">'[8]Fax a enviar'!#REF!</definedName>
    <definedName name="__F" localSheetId="27" hidden="1">#REF!</definedName>
    <definedName name="__F" localSheetId="28" hidden="1">#REF!</definedName>
    <definedName name="__F" localSheetId="29" hidden="1">#REF!</definedName>
    <definedName name="__F" localSheetId="57" hidden="1">'[8]Fax a enviar'!#REF!</definedName>
    <definedName name="__F" localSheetId="58" hidden="1">'[8]Fax a enviar'!#REF!</definedName>
    <definedName name="__F" localSheetId="18" hidden="1">#REF!</definedName>
    <definedName name="__F" localSheetId="62" hidden="1">#REF!</definedName>
    <definedName name="__F" localSheetId="80" hidden="1">'[8]Fax a enviar'!#REF!</definedName>
    <definedName name="__F" localSheetId="85" hidden="1">'[8]Fax a enviar'!#REF!</definedName>
    <definedName name="__F" localSheetId="91" hidden="1">#REF!</definedName>
    <definedName name="__F" localSheetId="24" hidden="1">'[8]Fax a enviar'!#REF!</definedName>
    <definedName name="__F" hidden="1">#REF!</definedName>
    <definedName name="__FAL2" localSheetId="15">#REF!</definedName>
    <definedName name="__FAL2" localSheetId="16">#REF!</definedName>
    <definedName name="__FAL2" localSheetId="17">#REF!</definedName>
    <definedName name="__FAL2" localSheetId="19">#REF!</definedName>
    <definedName name="__FAL2" localSheetId="20">#REF!</definedName>
    <definedName name="__FAL2" localSheetId="100">#REF!</definedName>
    <definedName name="__FAL2" localSheetId="23">#REF!</definedName>
    <definedName name="__FAL2" localSheetId="27">#REF!</definedName>
    <definedName name="__FAL2" localSheetId="28">#REF!</definedName>
    <definedName name="__FAL2" localSheetId="29">#REF!</definedName>
    <definedName name="__FAL2" localSheetId="33">#REF!</definedName>
    <definedName name="__FAL2" localSheetId="57">#REF!</definedName>
    <definedName name="__FAL2" localSheetId="58">#REF!</definedName>
    <definedName name="__FAL2" localSheetId="18">#REF!</definedName>
    <definedName name="__FAL2" localSheetId="61">#REF!</definedName>
    <definedName name="__FAL2" localSheetId="62">#REF!</definedName>
    <definedName name="__FAL2" localSheetId="64">#REF!</definedName>
    <definedName name="__FAL2" localSheetId="21">#REF!</definedName>
    <definedName name="__FAL2" localSheetId="80">'Tabla 53'!#REF!</definedName>
    <definedName name="__FAL2" localSheetId="81">'Tabla 54'!#REF!</definedName>
    <definedName name="__FAL2" localSheetId="82">'Tabla 55'!#REF!</definedName>
    <definedName name="__FAL2" localSheetId="83">'Tabla 56'!#REF!</definedName>
    <definedName name="__FAL2" localSheetId="84">'Tabla 57'!#REF!</definedName>
    <definedName name="__FAL2" localSheetId="85">'Tabla 58'!#REF!</definedName>
    <definedName name="__FAL2" localSheetId="88">#REF!</definedName>
    <definedName name="__FAL2" localSheetId="89">#REF!</definedName>
    <definedName name="__FAL2" localSheetId="90">#REF!</definedName>
    <definedName name="__FAL2" localSheetId="95">#REF!</definedName>
    <definedName name="__FAL2" localSheetId="96">#REF!</definedName>
    <definedName name="__FAL2" localSheetId="24">#REF!</definedName>
    <definedName name="__FAL2" localSheetId="99">#REF!</definedName>
    <definedName name="__FAL2">#REF!</definedName>
    <definedName name="__FAL3" localSheetId="15">#REF!</definedName>
    <definedName name="__FAL3" localSheetId="16">#REF!</definedName>
    <definedName name="__FAL3" localSheetId="17">#REF!</definedName>
    <definedName name="__FAL3" localSheetId="19">#REF!</definedName>
    <definedName name="__FAL3" localSheetId="23">#REF!</definedName>
    <definedName name="__FAL3" localSheetId="27">#REF!</definedName>
    <definedName name="__FAL3" localSheetId="28">#REF!</definedName>
    <definedName name="__FAL3" localSheetId="29">#REF!</definedName>
    <definedName name="__FAL3" localSheetId="33">#REF!</definedName>
    <definedName name="__FAL3" localSheetId="57">#REF!</definedName>
    <definedName name="__FAL3" localSheetId="58">#REF!</definedName>
    <definedName name="__FAL3" localSheetId="18">#REF!</definedName>
    <definedName name="__FAL3" localSheetId="61">#REF!</definedName>
    <definedName name="__FAL3" localSheetId="64">#REF!</definedName>
    <definedName name="__FAL3" localSheetId="21">#REF!</definedName>
    <definedName name="__FAL3" localSheetId="80">'Tabla 53'!#REF!</definedName>
    <definedName name="__FAL3" localSheetId="81">'Tabla 54'!#REF!</definedName>
    <definedName name="__FAL3" localSheetId="82">'Tabla 55'!#REF!</definedName>
    <definedName name="__FAL3" localSheetId="83">'Tabla 56'!#REF!</definedName>
    <definedName name="__FAL3" localSheetId="84">'Tabla 57'!#REF!</definedName>
    <definedName name="__FAL3" localSheetId="85">'Tabla 58'!#REF!</definedName>
    <definedName name="__FAL3" localSheetId="88">#REF!</definedName>
    <definedName name="__FAL3" localSheetId="89">#REF!</definedName>
    <definedName name="__FAL3" localSheetId="90">#REF!</definedName>
    <definedName name="__FAL3" localSheetId="95">#REF!</definedName>
    <definedName name="__FAL3" localSheetId="96">#REF!</definedName>
    <definedName name="__FAL3" localSheetId="24">#REF!</definedName>
    <definedName name="__FAL3">#REF!</definedName>
    <definedName name="__FAL4" localSheetId="15">#REF!</definedName>
    <definedName name="__FAL4" localSheetId="16">#REF!</definedName>
    <definedName name="__FAL4" localSheetId="17">#REF!</definedName>
    <definedName name="__FAL4" localSheetId="19">#REF!</definedName>
    <definedName name="__FAL4" localSheetId="23">#REF!</definedName>
    <definedName name="__FAL4" localSheetId="27">#REF!</definedName>
    <definedName name="__FAL4" localSheetId="28">#REF!</definedName>
    <definedName name="__FAL4" localSheetId="29">#REF!</definedName>
    <definedName name="__FAL4" localSheetId="33">#REF!</definedName>
    <definedName name="__FAL4" localSheetId="57">#REF!</definedName>
    <definedName name="__FAL4" localSheetId="58">#REF!</definedName>
    <definedName name="__FAL4" localSheetId="18">#REF!</definedName>
    <definedName name="__FAL4" localSheetId="61">#REF!</definedName>
    <definedName name="__FAL4" localSheetId="64">#REF!</definedName>
    <definedName name="__FAL4" localSheetId="21">#REF!</definedName>
    <definedName name="__FAL4" localSheetId="80">'Tabla 53'!#REF!</definedName>
    <definedName name="__FAL4" localSheetId="81">'Tabla 54'!#REF!</definedName>
    <definedName name="__FAL4" localSheetId="82">'Tabla 55'!#REF!</definedName>
    <definedName name="__FAL4" localSheetId="83">'Tabla 56'!#REF!</definedName>
    <definedName name="__FAL4" localSheetId="84">'Tabla 57'!#REF!</definedName>
    <definedName name="__FAL4" localSheetId="85">'Tabla 58'!#REF!</definedName>
    <definedName name="__FAL4" localSheetId="88">#REF!</definedName>
    <definedName name="__FAL4" localSheetId="89">#REF!</definedName>
    <definedName name="__FAL4" localSheetId="90">#REF!</definedName>
    <definedName name="__FAL4" localSheetId="95">#REF!</definedName>
    <definedName name="__FAL4" localSheetId="96">#REF!</definedName>
    <definedName name="__FAL4" localSheetId="24">#REF!</definedName>
    <definedName name="__FAL4">#REF!</definedName>
    <definedName name="__FAL5" localSheetId="15">#REF!</definedName>
    <definedName name="__FAL5" localSheetId="17">#REF!</definedName>
    <definedName name="__FAL5" localSheetId="23">#REF!</definedName>
    <definedName name="__FAL5" localSheetId="27">#REF!</definedName>
    <definedName name="__FAL5" localSheetId="28">#REF!</definedName>
    <definedName name="__FAL5" localSheetId="29">#REF!</definedName>
    <definedName name="__FAL5" localSheetId="33">#REF!</definedName>
    <definedName name="__FAL5" localSheetId="18">#REF!</definedName>
    <definedName name="__FAL5" localSheetId="21">#REF!</definedName>
    <definedName name="__FAL5" localSheetId="80">'Tabla 53'!#REF!</definedName>
    <definedName name="__FAL5" localSheetId="88">#REF!</definedName>
    <definedName name="__FAL5" localSheetId="89">#REF!</definedName>
    <definedName name="__FAL5" localSheetId="90">#REF!</definedName>
    <definedName name="__FAL5" localSheetId="96">#REF!</definedName>
    <definedName name="__FAL5">#REF!</definedName>
    <definedName name="__FAL6" localSheetId="15">#REF!</definedName>
    <definedName name="__FAL6" localSheetId="17">#REF!</definedName>
    <definedName name="__FAL6" localSheetId="23">#REF!</definedName>
    <definedName name="__FAL6" localSheetId="27">#REF!</definedName>
    <definedName name="__FAL6" localSheetId="28">#REF!</definedName>
    <definedName name="__FAL6" localSheetId="29">#REF!</definedName>
    <definedName name="__FAL6" localSheetId="33">#REF!</definedName>
    <definedName name="__FAL6" localSheetId="18">#REF!</definedName>
    <definedName name="__FAL6" localSheetId="21">#REF!</definedName>
    <definedName name="__FAL6" localSheetId="80">'Tabla 53'!#REF!</definedName>
    <definedName name="__FAL6" localSheetId="88">#REF!</definedName>
    <definedName name="__FAL6" localSheetId="89">#REF!</definedName>
    <definedName name="__FAL6" localSheetId="90">#REF!</definedName>
    <definedName name="__FAL6" localSheetId="96">#REF!</definedName>
    <definedName name="__FAL6">#REF!</definedName>
    <definedName name="__FAL7" localSheetId="15">#REF!</definedName>
    <definedName name="__FAL7" localSheetId="17">#REF!</definedName>
    <definedName name="__FAL7" localSheetId="23">#REF!</definedName>
    <definedName name="__FAL7" localSheetId="27">#REF!</definedName>
    <definedName name="__FAL7" localSheetId="28">#REF!</definedName>
    <definedName name="__FAL7" localSheetId="29">#REF!</definedName>
    <definedName name="__FAL7" localSheetId="33">#REF!</definedName>
    <definedName name="__FAL7" localSheetId="18">#REF!</definedName>
    <definedName name="__FAL7" localSheetId="21">#REF!</definedName>
    <definedName name="__FAL7" localSheetId="80">'Tabla 53'!#REF!</definedName>
    <definedName name="__FAL7" localSheetId="88">#REF!</definedName>
    <definedName name="__FAL7" localSheetId="89">#REF!</definedName>
    <definedName name="__FAL7" localSheetId="90">#REF!</definedName>
    <definedName name="__FAL7" localSheetId="96">#REF!</definedName>
    <definedName name="__FAL7">#REF!</definedName>
    <definedName name="__FMK1" localSheetId="15">#REF!</definedName>
    <definedName name="__FMK1" localSheetId="17">#REF!</definedName>
    <definedName name="__FMK1" localSheetId="23">#REF!</definedName>
    <definedName name="__FMK1" localSheetId="27">#REF!</definedName>
    <definedName name="__FMK1" localSheetId="28">#REF!</definedName>
    <definedName name="__FMK1" localSheetId="29">#REF!</definedName>
    <definedName name="__FMK1" localSheetId="33">#REF!</definedName>
    <definedName name="__FMK1" localSheetId="18">#REF!</definedName>
    <definedName name="__FMK1" localSheetId="21">#REF!</definedName>
    <definedName name="__FMK1" localSheetId="80">'Tabla 53'!#REF!</definedName>
    <definedName name="__FMK1" localSheetId="88">#REF!</definedName>
    <definedName name="__FMK1" localSheetId="89">#REF!</definedName>
    <definedName name="__FMK1" localSheetId="90">#REF!</definedName>
    <definedName name="__FMK1" localSheetId="96">#REF!</definedName>
    <definedName name="__FMK1">#REF!</definedName>
    <definedName name="__IKR1" localSheetId="15">#REF!</definedName>
    <definedName name="__IKR1" localSheetId="17">#REF!</definedName>
    <definedName name="__IKR1" localSheetId="23">#REF!</definedName>
    <definedName name="__IKR1" localSheetId="27">#REF!</definedName>
    <definedName name="__IKR1" localSheetId="28">#REF!</definedName>
    <definedName name="__IKR1" localSheetId="29">#REF!</definedName>
    <definedName name="__IKR1" localSheetId="33">#REF!</definedName>
    <definedName name="__IKR1" localSheetId="18">#REF!</definedName>
    <definedName name="__IKR1" localSheetId="21">#REF!</definedName>
    <definedName name="__IKR1" localSheetId="80">'Tabla 53'!#REF!</definedName>
    <definedName name="__IKR1" localSheetId="88">#REF!</definedName>
    <definedName name="__IKR1" localSheetId="89">#REF!</definedName>
    <definedName name="__IKR1" localSheetId="90">#REF!</definedName>
    <definedName name="__IKR1" localSheetId="96">#REF!</definedName>
    <definedName name="__IKR1">#REF!</definedName>
    <definedName name="__IRP1" localSheetId="15">#REF!</definedName>
    <definedName name="__IRP1" localSheetId="17">#REF!</definedName>
    <definedName name="__IRP1" localSheetId="23">#REF!</definedName>
    <definedName name="__IRP1" localSheetId="27">#REF!</definedName>
    <definedName name="__IRP1" localSheetId="28">#REF!</definedName>
    <definedName name="__IRP1" localSheetId="29">#REF!</definedName>
    <definedName name="__IRP1" localSheetId="33">#REF!</definedName>
    <definedName name="__IRP1" localSheetId="18">#REF!</definedName>
    <definedName name="__IRP1" localSheetId="21">#REF!</definedName>
    <definedName name="__IRP1" localSheetId="80">'Tabla 53'!#REF!</definedName>
    <definedName name="__IRP1" localSheetId="88">#REF!</definedName>
    <definedName name="__IRP1" localSheetId="89">#REF!</definedName>
    <definedName name="__IRP1" localSheetId="90">#REF!</definedName>
    <definedName name="__IRP1" localSheetId="96">#REF!</definedName>
    <definedName name="__IRP1">#REF!</definedName>
    <definedName name="__LIT1" localSheetId="15">#REF!</definedName>
    <definedName name="__LIT1" localSheetId="17">#REF!</definedName>
    <definedName name="__LIT1" localSheetId="23">#REF!</definedName>
    <definedName name="__LIT1" localSheetId="27">#REF!</definedName>
    <definedName name="__LIT1" localSheetId="28">#REF!</definedName>
    <definedName name="__LIT1" localSheetId="29">#REF!</definedName>
    <definedName name="__LIT1" localSheetId="33">#REF!</definedName>
    <definedName name="__LIT1" localSheetId="18">#REF!</definedName>
    <definedName name="__LIT1" localSheetId="21">#REF!</definedName>
    <definedName name="__LIT1" localSheetId="80">'Tabla 53'!#REF!</definedName>
    <definedName name="__LIT1" localSheetId="88">#REF!</definedName>
    <definedName name="__LIT1" localSheetId="89">#REF!</definedName>
    <definedName name="__LIT1" localSheetId="90">#REF!</definedName>
    <definedName name="__LIT1" localSheetId="96">#REF!</definedName>
    <definedName name="__LIT1">#REF!</definedName>
    <definedName name="__MEX1" localSheetId="15">#REF!</definedName>
    <definedName name="__MEX1" localSheetId="17">#REF!</definedName>
    <definedName name="__MEX1" localSheetId="23">#REF!</definedName>
    <definedName name="__MEX1" localSheetId="27">#REF!</definedName>
    <definedName name="__MEX1" localSheetId="28">#REF!</definedName>
    <definedName name="__MEX1" localSheetId="29">#REF!</definedName>
    <definedName name="__MEX1" localSheetId="33">#REF!</definedName>
    <definedName name="__MEX1" localSheetId="18">#REF!</definedName>
    <definedName name="__MEX1" localSheetId="21">#REF!</definedName>
    <definedName name="__MEX1" localSheetId="80">'Tabla 53'!#REF!</definedName>
    <definedName name="__MEX1" localSheetId="88">#REF!</definedName>
    <definedName name="__MEX1" localSheetId="89">#REF!</definedName>
    <definedName name="__MEX1" localSheetId="90">#REF!</definedName>
    <definedName name="__MEX1" localSheetId="96">#REF!</definedName>
    <definedName name="__MEX1">#REF!</definedName>
    <definedName name="__PTA1" localSheetId="15">#REF!</definedName>
    <definedName name="__PTA1" localSheetId="17">#REF!</definedName>
    <definedName name="__PTA1" localSheetId="23">#REF!</definedName>
    <definedName name="__PTA1" localSheetId="27">#REF!</definedName>
    <definedName name="__PTA1" localSheetId="28">#REF!</definedName>
    <definedName name="__PTA1" localSheetId="29">#REF!</definedName>
    <definedName name="__PTA1" localSheetId="33">#REF!</definedName>
    <definedName name="__PTA1" localSheetId="18">#REF!</definedName>
    <definedName name="__PTA1" localSheetId="21">#REF!</definedName>
    <definedName name="__PTA1" localSheetId="80">'Tabla 53'!#REF!</definedName>
    <definedName name="__PTA1" localSheetId="88">#REF!</definedName>
    <definedName name="__PTA1" localSheetId="89">#REF!</definedName>
    <definedName name="__PTA1" localSheetId="90">#REF!</definedName>
    <definedName name="__PTA1" localSheetId="96">#REF!</definedName>
    <definedName name="__PTA1">#REF!</definedName>
    <definedName name="__RES2" localSheetId="15">#REF!</definedName>
    <definedName name="__RES2" localSheetId="17">#REF!</definedName>
    <definedName name="__RES2" localSheetId="19">#REF!</definedName>
    <definedName name="__RES2" localSheetId="100">[24]RES!#REF!</definedName>
    <definedName name="__RES2" localSheetId="23">[24]RES!#REF!</definedName>
    <definedName name="__RES2" localSheetId="59">#REF!</definedName>
    <definedName name="__RES2" localSheetId="60">#REF!</definedName>
    <definedName name="__RES2" localSheetId="1">[24]RES!#REF!</definedName>
    <definedName name="__RES2" localSheetId="27">#REF!</definedName>
    <definedName name="__RES2" localSheetId="28">#REF!</definedName>
    <definedName name="__RES2" localSheetId="29">#REF!</definedName>
    <definedName name="__RES2" localSheetId="41">[24]RES!#REF!</definedName>
    <definedName name="__RES2" localSheetId="44">[24]RES!#REF!</definedName>
    <definedName name="__RES2" localSheetId="46">[24]RES!#REF!</definedName>
    <definedName name="__RES2" localSheetId="57">[24]RES!#REF!</definedName>
    <definedName name="__RES2" localSheetId="58">[24]RES!#REF!</definedName>
    <definedName name="__RES2" localSheetId="18">#REF!</definedName>
    <definedName name="__RES2" localSheetId="62">#REF!</definedName>
    <definedName name="__RES2" localSheetId="80">[24]RES!#REF!</definedName>
    <definedName name="__RES2" localSheetId="85">[24]RES!#REF!</definedName>
    <definedName name="__RES2" localSheetId="91">#REF!</definedName>
    <definedName name="__RES2" localSheetId="24">[24]RES!#REF!</definedName>
    <definedName name="__RES2">#REF!</definedName>
    <definedName name="__ROS1">#N/A</definedName>
    <definedName name="__ROS2">#N/A</definedName>
    <definedName name="__ROS3">#N/A</definedName>
    <definedName name="__ROS4">#N/A</definedName>
    <definedName name="__SAR1" localSheetId="15">#REF!</definedName>
    <definedName name="__SAR1" localSheetId="16">#REF!</definedName>
    <definedName name="__SAR1" localSheetId="17">#REF!</definedName>
    <definedName name="__SAR1" localSheetId="19">#REF!</definedName>
    <definedName name="__SAR1" localSheetId="20">#REF!</definedName>
    <definedName name="__SAR1" localSheetId="100">#REF!</definedName>
    <definedName name="__SAR1" localSheetId="23">#REF!</definedName>
    <definedName name="__SAR1" localSheetId="27">#REF!</definedName>
    <definedName name="__SAR1" localSheetId="28">#REF!</definedName>
    <definedName name="__SAR1" localSheetId="29">#REF!</definedName>
    <definedName name="__SAR1" localSheetId="33">#REF!</definedName>
    <definedName name="__SAR1" localSheetId="57">#REF!</definedName>
    <definedName name="__SAR1" localSheetId="58">#REF!</definedName>
    <definedName name="__SAR1" localSheetId="18">#REF!</definedName>
    <definedName name="__SAR1" localSheetId="61">#REF!</definedName>
    <definedName name="__SAR1" localSheetId="62">#REF!</definedName>
    <definedName name="__SAR1" localSheetId="64">#REF!</definedName>
    <definedName name="__SAR1" localSheetId="21">#REF!</definedName>
    <definedName name="__SAR1" localSheetId="80">'Tabla 53'!#REF!</definedName>
    <definedName name="__SAR1" localSheetId="81">'Tabla 54'!#REF!</definedName>
    <definedName name="__SAR1" localSheetId="82">'Tabla 55'!#REF!</definedName>
    <definedName name="__SAR1" localSheetId="83">'Tabla 56'!#REF!</definedName>
    <definedName name="__SAR1" localSheetId="84">'Tabla 57'!#REF!</definedName>
    <definedName name="__SAR1" localSheetId="85">'Tabla 58'!#REF!</definedName>
    <definedName name="__SAR1" localSheetId="88">#REF!</definedName>
    <definedName name="__SAR1" localSheetId="89">#REF!</definedName>
    <definedName name="__SAR1" localSheetId="90">#REF!</definedName>
    <definedName name="__SAR1" localSheetId="95">#REF!</definedName>
    <definedName name="__SAR1" localSheetId="96">#REF!</definedName>
    <definedName name="__SAR1" localSheetId="24">#REF!</definedName>
    <definedName name="__SAR1" localSheetId="99">#REF!</definedName>
    <definedName name="__SAR1">#REF!</definedName>
    <definedName name="__SUM2" localSheetId="15">#REF!</definedName>
    <definedName name="__SUM2" localSheetId="16">#REF!</definedName>
    <definedName name="__SUM2" localSheetId="17">#REF!</definedName>
    <definedName name="__SUM2" localSheetId="19">#REF!</definedName>
    <definedName name="__SUM2" localSheetId="23">#REF!</definedName>
    <definedName name="__SUM2" localSheetId="27">#REF!</definedName>
    <definedName name="__SUM2" localSheetId="28">#REF!</definedName>
    <definedName name="__SUM2" localSheetId="29">#REF!</definedName>
    <definedName name="__SUM2" localSheetId="41">#REF!</definedName>
    <definedName name="__SUM2" localSheetId="44">#REF!</definedName>
    <definedName name="__SUM2" localSheetId="46">#REF!</definedName>
    <definedName name="__SUM2" localSheetId="57">#REF!</definedName>
    <definedName name="__SUM2" localSheetId="58">#REF!</definedName>
    <definedName name="__SUM2" localSheetId="18">#REF!</definedName>
    <definedName name="__SUM2" localSheetId="61">#REF!</definedName>
    <definedName name="__SUM2" localSheetId="64">#REF!</definedName>
    <definedName name="__SUM2" localSheetId="21">#REF!</definedName>
    <definedName name="__SUM2" localSheetId="80">'Tabla 53'!#REF!</definedName>
    <definedName name="__SUM2" localSheetId="81">'Tabla 54'!#REF!</definedName>
    <definedName name="__SUM2" localSheetId="82">'Tabla 55'!#REF!</definedName>
    <definedName name="__SUM2" localSheetId="83">'Tabla 56'!#REF!</definedName>
    <definedName name="__SUM2" localSheetId="84">'Tabla 57'!#REF!</definedName>
    <definedName name="__SUM2" localSheetId="88">#REF!</definedName>
    <definedName name="__SUM2" localSheetId="89">#REF!</definedName>
    <definedName name="__SUM2" localSheetId="90">#REF!</definedName>
    <definedName name="__SUM2" localSheetId="95">#REF!</definedName>
    <definedName name="__SUM2" localSheetId="96">#REF!</definedName>
    <definedName name="__SUM2" localSheetId="24">#REF!</definedName>
    <definedName name="__SUM2">#REF!</definedName>
    <definedName name="__TAB1" localSheetId="15">#REF!</definedName>
    <definedName name="__TAB1" localSheetId="16">#REF!</definedName>
    <definedName name="__TAB1" localSheetId="17">#REF!</definedName>
    <definedName name="__TAB1" localSheetId="19">#REF!</definedName>
    <definedName name="__TAB1" localSheetId="23">#REF!</definedName>
    <definedName name="__TAB1" localSheetId="27">#REF!</definedName>
    <definedName name="__TAB1" localSheetId="28">#REF!</definedName>
    <definedName name="__TAB1" localSheetId="29">#REF!</definedName>
    <definedName name="__TAB1" localSheetId="41">#REF!</definedName>
    <definedName name="__TAB1" localSheetId="44">#REF!</definedName>
    <definedName name="__TAB1" localSheetId="57">#REF!</definedName>
    <definedName name="__TAB1" localSheetId="58">#REF!</definedName>
    <definedName name="__TAB1" localSheetId="61">#REF!</definedName>
    <definedName name="__TAB1" localSheetId="64">#REF!</definedName>
    <definedName name="__TAB1" localSheetId="21">#REF!</definedName>
    <definedName name="__TAB1" localSheetId="80">'Tabla 53'!#REF!</definedName>
    <definedName name="__TAB1" localSheetId="81">'Tabla 54'!#REF!</definedName>
    <definedName name="__TAB1" localSheetId="82">'Tabla 55'!#REF!</definedName>
    <definedName name="__TAB1" localSheetId="83">'Tabla 56'!#REF!</definedName>
    <definedName name="__TAB1" localSheetId="84">'Tabla 57'!#REF!</definedName>
    <definedName name="__TAB1" localSheetId="88">#REF!</definedName>
    <definedName name="__TAB1" localSheetId="89">#REF!</definedName>
    <definedName name="__TAB1" localSheetId="90">#REF!</definedName>
    <definedName name="__TAB1" localSheetId="95">#REF!</definedName>
    <definedName name="__TAB1" localSheetId="96">#REF!</definedName>
    <definedName name="__TAB1" localSheetId="24">#REF!</definedName>
    <definedName name="__TAB1">#REF!</definedName>
    <definedName name="__Tab19" localSheetId="15">#REF!</definedName>
    <definedName name="__Tab19" localSheetId="17">#REF!</definedName>
    <definedName name="__Tab19" localSheetId="23">#REF!</definedName>
    <definedName name="__Tab19" localSheetId="27">#REF!</definedName>
    <definedName name="__Tab19" localSheetId="28">#REF!</definedName>
    <definedName name="__Tab19" localSheetId="29">#REF!</definedName>
    <definedName name="__Tab19" localSheetId="41">#REF!</definedName>
    <definedName name="__Tab19" localSheetId="44">#REF!</definedName>
    <definedName name="__Tab19" localSheetId="21">#REF!</definedName>
    <definedName name="__Tab19" localSheetId="80">'Tabla 53'!#REF!</definedName>
    <definedName name="__Tab19" localSheetId="88">#REF!</definedName>
    <definedName name="__Tab19" localSheetId="89">#REF!</definedName>
    <definedName name="__Tab19" localSheetId="90">#REF!</definedName>
    <definedName name="__Tab19" localSheetId="96">#REF!</definedName>
    <definedName name="__Tab19">#REF!</definedName>
    <definedName name="__Tab20" localSheetId="15">#REF!</definedName>
    <definedName name="__Tab20" localSheetId="17">#REF!</definedName>
    <definedName name="__Tab20" localSheetId="23">#REF!</definedName>
    <definedName name="__Tab20" localSheetId="27">#REF!</definedName>
    <definedName name="__Tab20" localSheetId="28">#REF!</definedName>
    <definedName name="__Tab20" localSheetId="29">#REF!</definedName>
    <definedName name="__Tab20" localSheetId="41">#REF!</definedName>
    <definedName name="__Tab20" localSheetId="44">#REF!</definedName>
    <definedName name="__Tab20" localSheetId="21">#REF!</definedName>
    <definedName name="__Tab20" localSheetId="80">'Tabla 53'!#REF!</definedName>
    <definedName name="__Tab20" localSheetId="88">#REF!</definedName>
    <definedName name="__Tab20" localSheetId="89">#REF!</definedName>
    <definedName name="__Tab20" localSheetId="90">#REF!</definedName>
    <definedName name="__Tab20" localSheetId="96">#REF!</definedName>
    <definedName name="__Tab20">#REF!</definedName>
    <definedName name="__Tab21" localSheetId="15">#REF!</definedName>
    <definedName name="__Tab21" localSheetId="17">#REF!</definedName>
    <definedName name="__Tab21" localSheetId="23">#REF!</definedName>
    <definedName name="__Tab21" localSheetId="27">#REF!</definedName>
    <definedName name="__Tab21" localSheetId="28">#REF!</definedName>
    <definedName name="__Tab21" localSheetId="29">#REF!</definedName>
    <definedName name="__Tab21" localSheetId="41">#REF!</definedName>
    <definedName name="__Tab21" localSheetId="44">#REF!</definedName>
    <definedName name="__Tab21" localSheetId="21">#REF!</definedName>
    <definedName name="__Tab21" localSheetId="80">'Tabla 53'!#REF!</definedName>
    <definedName name="__Tab21" localSheetId="88">#REF!</definedName>
    <definedName name="__Tab21" localSheetId="89">#REF!</definedName>
    <definedName name="__Tab21" localSheetId="90">#REF!</definedName>
    <definedName name="__Tab21" localSheetId="96">#REF!</definedName>
    <definedName name="__Tab21">#REF!</definedName>
    <definedName name="__Tab22" localSheetId="15">#REF!</definedName>
    <definedName name="__Tab22" localSheetId="17">#REF!</definedName>
    <definedName name="__Tab22" localSheetId="23">#REF!</definedName>
    <definedName name="__Tab22" localSheetId="27">#REF!</definedName>
    <definedName name="__Tab22" localSheetId="28">#REF!</definedName>
    <definedName name="__Tab22" localSheetId="29">#REF!</definedName>
    <definedName name="__Tab22" localSheetId="41">#REF!</definedName>
    <definedName name="__Tab22" localSheetId="44">#REF!</definedName>
    <definedName name="__Tab22" localSheetId="21">#REF!</definedName>
    <definedName name="__Tab22" localSheetId="80">'Tabla 53'!#REF!</definedName>
    <definedName name="__Tab22" localSheetId="88">#REF!</definedName>
    <definedName name="__Tab22" localSheetId="89">#REF!</definedName>
    <definedName name="__Tab22" localSheetId="90">#REF!</definedName>
    <definedName name="__Tab22" localSheetId="96">#REF!</definedName>
    <definedName name="__Tab22">#REF!</definedName>
    <definedName name="__Tab23" localSheetId="15">#REF!</definedName>
    <definedName name="__Tab23" localSheetId="17">#REF!</definedName>
    <definedName name="__Tab23" localSheetId="23">#REF!</definedName>
    <definedName name="__Tab23" localSheetId="27">#REF!</definedName>
    <definedName name="__Tab23" localSheetId="28">#REF!</definedName>
    <definedName name="__Tab23" localSheetId="29">#REF!</definedName>
    <definedName name="__Tab23" localSheetId="41">#REF!</definedName>
    <definedName name="__Tab23" localSheetId="44">#REF!</definedName>
    <definedName name="__Tab23" localSheetId="21">#REF!</definedName>
    <definedName name="__Tab23" localSheetId="80">'Tabla 53'!#REF!</definedName>
    <definedName name="__Tab23" localSheetId="88">#REF!</definedName>
    <definedName name="__Tab23" localSheetId="89">#REF!</definedName>
    <definedName name="__Tab23" localSheetId="90">#REF!</definedName>
    <definedName name="__Tab23" localSheetId="96">#REF!</definedName>
    <definedName name="__Tab23">#REF!</definedName>
    <definedName name="__Tab24" localSheetId="15">#REF!</definedName>
    <definedName name="__Tab24" localSheetId="17">#REF!</definedName>
    <definedName name="__Tab24" localSheetId="23">#REF!</definedName>
    <definedName name="__Tab24" localSheetId="27">#REF!</definedName>
    <definedName name="__Tab24" localSheetId="28">#REF!</definedName>
    <definedName name="__Tab24" localSheetId="29">#REF!</definedName>
    <definedName name="__Tab24" localSheetId="41">#REF!</definedName>
    <definedName name="__Tab24" localSheetId="44">#REF!</definedName>
    <definedName name="__Tab24" localSheetId="21">#REF!</definedName>
    <definedName name="__Tab24" localSheetId="80">'Tabla 53'!#REF!</definedName>
    <definedName name="__Tab24" localSheetId="88">#REF!</definedName>
    <definedName name="__Tab24" localSheetId="89">#REF!</definedName>
    <definedName name="__Tab24" localSheetId="90">#REF!</definedName>
    <definedName name="__Tab24" localSheetId="96">#REF!</definedName>
    <definedName name="__Tab24">#REF!</definedName>
    <definedName name="__Tab26" localSheetId="15">#REF!</definedName>
    <definedName name="__Tab26" localSheetId="17">#REF!</definedName>
    <definedName name="__Tab26" localSheetId="23">#REF!</definedName>
    <definedName name="__Tab26" localSheetId="27">#REF!</definedName>
    <definedName name="__Tab26" localSheetId="28">#REF!</definedName>
    <definedName name="__Tab26" localSheetId="29">#REF!</definedName>
    <definedName name="__Tab26" localSheetId="41">#REF!</definedName>
    <definedName name="__Tab26" localSheetId="44">#REF!</definedName>
    <definedName name="__Tab26" localSheetId="21">#REF!</definedName>
    <definedName name="__Tab26" localSheetId="80">'Tabla 53'!#REF!</definedName>
    <definedName name="__Tab26" localSheetId="88">#REF!</definedName>
    <definedName name="__Tab26" localSheetId="89">#REF!</definedName>
    <definedName name="__Tab26" localSheetId="90">#REF!</definedName>
    <definedName name="__Tab26" localSheetId="96">#REF!</definedName>
    <definedName name="__Tab26">#REF!</definedName>
    <definedName name="__Tab27" localSheetId="15">#REF!</definedName>
    <definedName name="__Tab27" localSheetId="17">#REF!</definedName>
    <definedName name="__Tab27" localSheetId="23">#REF!</definedName>
    <definedName name="__Tab27" localSheetId="27">#REF!</definedName>
    <definedName name="__Tab27" localSheetId="28">#REF!</definedName>
    <definedName name="__Tab27" localSheetId="29">#REF!</definedName>
    <definedName name="__Tab27" localSheetId="41">#REF!</definedName>
    <definedName name="__Tab27" localSheetId="44">#REF!</definedName>
    <definedName name="__Tab27" localSheetId="21">#REF!</definedName>
    <definedName name="__Tab27" localSheetId="80">'Tabla 53'!#REF!</definedName>
    <definedName name="__Tab27" localSheetId="88">#REF!</definedName>
    <definedName name="__Tab27" localSheetId="89">#REF!</definedName>
    <definedName name="__Tab27" localSheetId="90">#REF!</definedName>
    <definedName name="__Tab27" localSheetId="96">#REF!</definedName>
    <definedName name="__Tab27">#REF!</definedName>
    <definedName name="__Tab28" localSheetId="15">#REF!</definedName>
    <definedName name="__Tab28" localSheetId="17">#REF!</definedName>
    <definedName name="__Tab28" localSheetId="23">#REF!</definedName>
    <definedName name="__Tab28" localSheetId="27">#REF!</definedName>
    <definedName name="__Tab28" localSheetId="28">#REF!</definedName>
    <definedName name="__Tab28" localSheetId="29">#REF!</definedName>
    <definedName name="__Tab28" localSheetId="41">#REF!</definedName>
    <definedName name="__Tab28" localSheetId="44">#REF!</definedName>
    <definedName name="__Tab28" localSheetId="21">#REF!</definedName>
    <definedName name="__Tab28" localSheetId="80">'Tabla 53'!#REF!</definedName>
    <definedName name="__Tab28" localSheetId="88">#REF!</definedName>
    <definedName name="__Tab28" localSheetId="89">#REF!</definedName>
    <definedName name="__Tab28" localSheetId="90">#REF!</definedName>
    <definedName name="__Tab28" localSheetId="96">#REF!</definedName>
    <definedName name="__Tab28">#REF!</definedName>
    <definedName name="__Tab29" localSheetId="15">#REF!</definedName>
    <definedName name="__Tab29" localSheetId="17">#REF!</definedName>
    <definedName name="__Tab29" localSheetId="23">#REF!</definedName>
    <definedName name="__Tab29" localSheetId="27">#REF!</definedName>
    <definedName name="__Tab29" localSheetId="28">#REF!</definedName>
    <definedName name="__Tab29" localSheetId="29">#REF!</definedName>
    <definedName name="__Tab29" localSheetId="41">#REF!</definedName>
    <definedName name="__Tab29" localSheetId="44">#REF!</definedName>
    <definedName name="__Tab29" localSheetId="21">#REF!</definedName>
    <definedName name="__Tab29" localSheetId="80">'Tabla 53'!#REF!</definedName>
    <definedName name="__Tab29" localSheetId="88">#REF!</definedName>
    <definedName name="__Tab29" localSheetId="89">#REF!</definedName>
    <definedName name="__Tab29" localSheetId="90">#REF!</definedName>
    <definedName name="__Tab29" localSheetId="96">#REF!</definedName>
    <definedName name="__Tab29">#REF!</definedName>
    <definedName name="__Tab30" localSheetId="15">#REF!</definedName>
    <definedName name="__Tab30" localSheetId="17">#REF!</definedName>
    <definedName name="__Tab30" localSheetId="23">#REF!</definedName>
    <definedName name="__Tab30" localSheetId="27">#REF!</definedName>
    <definedName name="__Tab30" localSheetId="28">#REF!</definedName>
    <definedName name="__Tab30" localSheetId="29">#REF!</definedName>
    <definedName name="__Tab30" localSheetId="41">#REF!</definedName>
    <definedName name="__Tab30" localSheetId="44">#REF!</definedName>
    <definedName name="__Tab30" localSheetId="21">#REF!</definedName>
    <definedName name="__Tab30" localSheetId="80">'Tabla 53'!#REF!</definedName>
    <definedName name="__Tab30" localSheetId="88">#REF!</definedName>
    <definedName name="__Tab30" localSheetId="89">#REF!</definedName>
    <definedName name="__Tab30" localSheetId="90">#REF!</definedName>
    <definedName name="__Tab30" localSheetId="96">#REF!</definedName>
    <definedName name="__Tab30">#REF!</definedName>
    <definedName name="__Tab31" localSheetId="15">#REF!</definedName>
    <definedName name="__Tab31" localSheetId="17">#REF!</definedName>
    <definedName name="__Tab31" localSheetId="23">#REF!</definedName>
    <definedName name="__Tab31" localSheetId="27">#REF!</definedName>
    <definedName name="__Tab31" localSheetId="28">#REF!</definedName>
    <definedName name="__Tab31" localSheetId="29">#REF!</definedName>
    <definedName name="__Tab31" localSheetId="41">#REF!</definedName>
    <definedName name="__Tab31" localSheetId="44">#REF!</definedName>
    <definedName name="__Tab31" localSheetId="21">#REF!</definedName>
    <definedName name="__Tab31" localSheetId="80">'Tabla 53'!#REF!</definedName>
    <definedName name="__Tab31" localSheetId="88">#REF!</definedName>
    <definedName name="__Tab31" localSheetId="89">#REF!</definedName>
    <definedName name="__Tab31" localSheetId="90">#REF!</definedName>
    <definedName name="__Tab31" localSheetId="96">#REF!</definedName>
    <definedName name="__Tab31">#REF!</definedName>
    <definedName name="__Tab32" localSheetId="15">#REF!</definedName>
    <definedName name="__Tab32" localSheetId="17">#REF!</definedName>
    <definedName name="__Tab32" localSheetId="23">#REF!</definedName>
    <definedName name="__Tab32" localSheetId="27">#REF!</definedName>
    <definedName name="__Tab32" localSheetId="28">#REF!</definedName>
    <definedName name="__Tab32" localSheetId="29">#REF!</definedName>
    <definedName name="__Tab32" localSheetId="41">#REF!</definedName>
    <definedName name="__Tab32" localSheetId="44">#REF!</definedName>
    <definedName name="__Tab32" localSheetId="21">#REF!</definedName>
    <definedName name="__Tab32" localSheetId="80">'Tabla 53'!#REF!</definedName>
    <definedName name="__Tab32" localSheetId="88">#REF!</definedName>
    <definedName name="__Tab32" localSheetId="89">#REF!</definedName>
    <definedName name="__Tab32" localSheetId="90">#REF!</definedName>
    <definedName name="__Tab32" localSheetId="96">#REF!</definedName>
    <definedName name="__Tab32">#REF!</definedName>
    <definedName name="__Tab33" localSheetId="15">#REF!</definedName>
    <definedName name="__Tab33" localSheetId="17">#REF!</definedName>
    <definedName name="__Tab33" localSheetId="23">#REF!</definedName>
    <definedName name="__Tab33" localSheetId="27">#REF!</definedName>
    <definedName name="__Tab33" localSheetId="28">#REF!</definedName>
    <definedName name="__Tab33" localSheetId="29">#REF!</definedName>
    <definedName name="__Tab33" localSheetId="41">#REF!</definedName>
    <definedName name="__Tab33" localSheetId="44">#REF!</definedName>
    <definedName name="__Tab33" localSheetId="21">#REF!</definedName>
    <definedName name="__Tab33" localSheetId="80">'Tabla 53'!#REF!</definedName>
    <definedName name="__Tab33" localSheetId="88">#REF!</definedName>
    <definedName name="__Tab33" localSheetId="89">#REF!</definedName>
    <definedName name="__Tab33" localSheetId="90">#REF!</definedName>
    <definedName name="__Tab33" localSheetId="96">#REF!</definedName>
    <definedName name="__Tab33">#REF!</definedName>
    <definedName name="__Tab34" localSheetId="15">#REF!</definedName>
    <definedName name="__Tab34" localSheetId="17">#REF!</definedName>
    <definedName name="__Tab34" localSheetId="23">#REF!</definedName>
    <definedName name="__Tab34" localSheetId="27">#REF!</definedName>
    <definedName name="__Tab34" localSheetId="28">#REF!</definedName>
    <definedName name="__Tab34" localSheetId="29">#REF!</definedName>
    <definedName name="__Tab34" localSheetId="41">#REF!</definedName>
    <definedName name="__Tab34" localSheetId="44">#REF!</definedName>
    <definedName name="__Tab34" localSheetId="21">#REF!</definedName>
    <definedName name="__Tab34" localSheetId="80">'Tabla 53'!#REF!</definedName>
    <definedName name="__Tab34" localSheetId="88">#REF!</definedName>
    <definedName name="__Tab34" localSheetId="89">#REF!</definedName>
    <definedName name="__Tab34" localSheetId="90">#REF!</definedName>
    <definedName name="__Tab34" localSheetId="96">#REF!</definedName>
    <definedName name="__Tab34">#REF!</definedName>
    <definedName name="__Tab35" localSheetId="15">#REF!</definedName>
    <definedName name="__Tab35" localSheetId="17">#REF!</definedName>
    <definedName name="__Tab35" localSheetId="23">#REF!</definedName>
    <definedName name="__Tab35" localSheetId="27">#REF!</definedName>
    <definedName name="__Tab35" localSheetId="28">#REF!</definedName>
    <definedName name="__Tab35" localSheetId="29">#REF!</definedName>
    <definedName name="__Tab35" localSheetId="41">#REF!</definedName>
    <definedName name="__Tab35" localSheetId="44">#REF!</definedName>
    <definedName name="__Tab35" localSheetId="21">#REF!</definedName>
    <definedName name="__Tab35" localSheetId="80">'Tabla 53'!#REF!</definedName>
    <definedName name="__Tab35" localSheetId="88">#REF!</definedName>
    <definedName name="__Tab35" localSheetId="89">#REF!</definedName>
    <definedName name="__Tab35" localSheetId="90">#REF!</definedName>
    <definedName name="__Tab35" localSheetId="96">#REF!</definedName>
    <definedName name="__Tab35">#REF!</definedName>
    <definedName name="__tAB4" localSheetId="15">#REF!</definedName>
    <definedName name="__tAB4" localSheetId="17">#REF!</definedName>
    <definedName name="__tAB4" localSheetId="100">'[6]shared data'!$A$1:$G$71</definedName>
    <definedName name="__tAB4" localSheetId="23">'[6]shared data'!$A$1:$G$71</definedName>
    <definedName name="__tAB4" localSheetId="59">#REF!</definedName>
    <definedName name="__tAB4" localSheetId="60">#REF!</definedName>
    <definedName name="__tAB4" localSheetId="1">'[6]shared data'!$A$1:$G$71</definedName>
    <definedName name="__tAB4" localSheetId="27">#REF!</definedName>
    <definedName name="__tAB4" localSheetId="28">#REF!</definedName>
    <definedName name="__tAB4" localSheetId="29">#REF!</definedName>
    <definedName name="__tAB4" localSheetId="57">'[6]shared data'!$A$1:$G$71</definedName>
    <definedName name="__tAB4" localSheetId="58">'[6]shared data'!$A$1:$G$71</definedName>
    <definedName name="__tAB4" localSheetId="91">#REF!</definedName>
    <definedName name="__tAB4">#REF!</definedName>
    <definedName name="__tnt1" localSheetId="15">#REF!</definedName>
    <definedName name="__tnt1" localSheetId="17">#REF!</definedName>
    <definedName name="__tnt1" localSheetId="100">[5]!__tnt1</definedName>
    <definedName name="__tnt1" localSheetId="10">[5]!__tnt1</definedName>
    <definedName name="__tnt1" localSheetId="11">[5]!__tnt1</definedName>
    <definedName name="__tnt1" localSheetId="23">[5]!__tnt1</definedName>
    <definedName name="__tnt1" localSheetId="59">#REF!</definedName>
    <definedName name="__tnt1" localSheetId="60">#REF!</definedName>
    <definedName name="__tnt1" localSheetId="1">[5]!__tnt1</definedName>
    <definedName name="__tnt1" localSheetId="27">#REF!</definedName>
    <definedName name="__tnt1" localSheetId="28">[5]!__tnt1</definedName>
    <definedName name="__tnt1" localSheetId="29">[5]!__tnt1</definedName>
    <definedName name="__tnt1" localSheetId="57">[5]!__tnt1</definedName>
    <definedName name="__tnt1" localSheetId="58">[5]!__tnt1</definedName>
    <definedName name="__tnt1" localSheetId="21">[5]!__tnt1</definedName>
    <definedName name="__tnt1" localSheetId="88">[5]!__tnt1</definedName>
    <definedName name="__tnt1" localSheetId="89">[5]!__tnt1</definedName>
    <definedName name="__tnt1" localSheetId="90">[5]!__tnt1</definedName>
    <definedName name="__tnt1" localSheetId="91">#REF!</definedName>
    <definedName name="__tnt1" localSheetId="24">[5]!__tnt1</definedName>
    <definedName name="__tnt1">#REF!</definedName>
    <definedName name="__TOT58" localSheetId="15">#REF!</definedName>
    <definedName name="__TOT58" localSheetId="16">#REF!</definedName>
    <definedName name="__TOT58" localSheetId="17">#REF!</definedName>
    <definedName name="__TOT58" localSheetId="19">#REF!</definedName>
    <definedName name="__TOT58" localSheetId="20">[7]GROWTH!#REF!</definedName>
    <definedName name="__TOT58" localSheetId="100">[7]GROWTH!#REF!</definedName>
    <definedName name="__TOT58" localSheetId="23">[7]GROWTH!#REF!</definedName>
    <definedName name="__TOT58" localSheetId="59">#REF!</definedName>
    <definedName name="__TOT58" localSheetId="60">#REF!</definedName>
    <definedName name="__TOT58" localSheetId="1">[7]GROWTH!#REF!</definedName>
    <definedName name="__TOT58" localSheetId="27">#REF!</definedName>
    <definedName name="__TOT58" localSheetId="28">[7]GROWTH!#REF!</definedName>
    <definedName name="__TOT58" localSheetId="29">[7]GROWTH!#REF!</definedName>
    <definedName name="__TOT58" localSheetId="57">[7]GROWTH!#REF!</definedName>
    <definedName name="__TOT58" localSheetId="58">[7]GROWTH!#REF!</definedName>
    <definedName name="__TOT58" localSheetId="18">#REF!</definedName>
    <definedName name="__TOT58" localSheetId="64">[7]GROWTH!#REF!</definedName>
    <definedName name="__TOT58" localSheetId="21">[7]GROWTH!#REF!</definedName>
    <definedName name="__TOT58" localSheetId="80">[7]GROWTH!#REF!</definedName>
    <definedName name="__TOT58" localSheetId="85">[7]GROWTH!#REF!</definedName>
    <definedName name="__TOT58" localSheetId="88">[7]GROWTH!#REF!</definedName>
    <definedName name="__TOT58" localSheetId="89">[7]GROWTH!#REF!</definedName>
    <definedName name="__TOT58" localSheetId="90">[7]GROWTH!#REF!</definedName>
    <definedName name="__TOT58" localSheetId="91">#REF!</definedName>
    <definedName name="__TOT58" localSheetId="95">[7]GROWTH!#REF!</definedName>
    <definedName name="__TOT58" localSheetId="96">[7]GROWTH!#REF!</definedName>
    <definedName name="__TOT58" localSheetId="24">[7]GROWTH!#REF!</definedName>
    <definedName name="__TOT58">#REF!</definedName>
    <definedName name="__WB2" localSheetId="15">#REF!</definedName>
    <definedName name="__WB2" localSheetId="16">#REF!</definedName>
    <definedName name="__WB2" localSheetId="17">#REF!</definedName>
    <definedName name="__WB2" localSheetId="19">#REF!</definedName>
    <definedName name="__WB2" localSheetId="20">#REF!</definedName>
    <definedName name="__WB2" localSheetId="100">#REF!</definedName>
    <definedName name="__WB2" localSheetId="23">#REF!</definedName>
    <definedName name="__WB2" localSheetId="27">#REF!</definedName>
    <definedName name="__WB2" localSheetId="28">#REF!</definedName>
    <definedName name="__WB2" localSheetId="29">#REF!</definedName>
    <definedName name="__WB2" localSheetId="41">#REF!</definedName>
    <definedName name="__WB2" localSheetId="44">#REF!</definedName>
    <definedName name="__WB2" localSheetId="57">#REF!</definedName>
    <definedName name="__WB2" localSheetId="58">#REF!</definedName>
    <definedName name="__WB2" localSheetId="18">#REF!</definedName>
    <definedName name="__WB2" localSheetId="61">#REF!</definedName>
    <definedName name="__WB2" localSheetId="62">#REF!</definedName>
    <definedName name="__WB2" localSheetId="64">#REF!</definedName>
    <definedName name="__WB2" localSheetId="21">#REF!</definedName>
    <definedName name="__WB2" localSheetId="80">'Tabla 53'!#REF!</definedName>
    <definedName name="__WB2" localSheetId="81">'Tabla 54'!#REF!</definedName>
    <definedName name="__WB2" localSheetId="82">'Tabla 55'!#REF!</definedName>
    <definedName name="__WB2" localSheetId="83">'Tabla 56'!#REF!</definedName>
    <definedName name="__WB2" localSheetId="84">'Tabla 57'!#REF!</definedName>
    <definedName name="__WB2" localSheetId="88">#REF!</definedName>
    <definedName name="__WB2" localSheetId="89">#REF!</definedName>
    <definedName name="__WB2" localSheetId="90">#REF!</definedName>
    <definedName name="__WB2" localSheetId="95">#REF!</definedName>
    <definedName name="__WB2" localSheetId="96">#REF!</definedName>
    <definedName name="__WB2" localSheetId="24">#REF!</definedName>
    <definedName name="__WB2" localSheetId="99">#REF!</definedName>
    <definedName name="__WB2">#REF!</definedName>
    <definedName name="__YR0110" localSheetId="15">#REF!</definedName>
    <definedName name="__YR0110" localSheetId="17">#REF!</definedName>
    <definedName name="__YR0110" localSheetId="19">#REF!</definedName>
    <definedName name="__YR0110" localSheetId="100">'[3]Imp:DSA output'!$O$9:$R$464</definedName>
    <definedName name="__YR0110" localSheetId="23">'[3]Imp:DSA output'!$O$9:$R$464</definedName>
    <definedName name="__YR0110" localSheetId="59">#REF!</definedName>
    <definedName name="__YR0110" localSheetId="60">#REF!</definedName>
    <definedName name="__YR0110" localSheetId="1">'[3]Imp:DSA output'!$O$9:$R$464</definedName>
    <definedName name="__YR0110" localSheetId="27">#REF!</definedName>
    <definedName name="__YR0110" localSheetId="28">#REF!</definedName>
    <definedName name="__YR0110" localSheetId="29">#REF!</definedName>
    <definedName name="__YR0110" localSheetId="57">'[3]Imp:DSA output'!$O$9:$R$464</definedName>
    <definedName name="__YR0110" localSheetId="58">'[3]Imp:DSA output'!$O$9:$R$464</definedName>
    <definedName name="__YR0110" localSheetId="18">#REF!</definedName>
    <definedName name="__YR0110" localSheetId="91">#REF!</definedName>
    <definedName name="__YR0110">#REF!</definedName>
    <definedName name="__YR89" localSheetId="15">#REF!</definedName>
    <definedName name="__YR89" localSheetId="17">#REF!</definedName>
    <definedName name="__YR89" localSheetId="19">#REF!</definedName>
    <definedName name="__YR89" localSheetId="100">'[3]Imp:DSA output'!$C$9:$C$464</definedName>
    <definedName name="__YR89" localSheetId="23">'[3]Imp:DSA output'!$C$9:$C$464</definedName>
    <definedName name="__YR89" localSheetId="59">#REF!</definedName>
    <definedName name="__YR89" localSheetId="60">#REF!</definedName>
    <definedName name="__YR89" localSheetId="1">'[3]Imp:DSA output'!$C$9:$C$464</definedName>
    <definedName name="__YR89" localSheetId="27">#REF!</definedName>
    <definedName name="__YR89" localSheetId="28">#REF!</definedName>
    <definedName name="__YR89" localSheetId="29">#REF!</definedName>
    <definedName name="__YR89" localSheetId="57">'[3]Imp:DSA output'!$C$9:$C$464</definedName>
    <definedName name="__YR89" localSheetId="58">'[3]Imp:DSA output'!$C$9:$C$464</definedName>
    <definedName name="__YR89" localSheetId="18">#REF!</definedName>
    <definedName name="__YR89" localSheetId="91">#REF!</definedName>
    <definedName name="__YR89">#REF!</definedName>
    <definedName name="__YR90" localSheetId="15">#REF!</definedName>
    <definedName name="__YR90" localSheetId="17">#REF!</definedName>
    <definedName name="__YR90" localSheetId="19">#REF!</definedName>
    <definedName name="__YR90" localSheetId="100">'[3]Imp:DSA output'!$D$9:$D$464</definedName>
    <definedName name="__YR90" localSheetId="23">'[3]Imp:DSA output'!$D$9:$D$464</definedName>
    <definedName name="__YR90" localSheetId="59">#REF!</definedName>
    <definedName name="__YR90" localSheetId="60">#REF!</definedName>
    <definedName name="__YR90" localSheetId="1">'[3]Imp:DSA output'!$D$9:$D$464</definedName>
    <definedName name="__YR90" localSheetId="27">#REF!</definedName>
    <definedName name="__YR90" localSheetId="28">#REF!</definedName>
    <definedName name="__YR90" localSheetId="29">#REF!</definedName>
    <definedName name="__YR90" localSheetId="57">'[3]Imp:DSA output'!$D$9:$D$464</definedName>
    <definedName name="__YR90" localSheetId="58">'[3]Imp:DSA output'!$D$9:$D$464</definedName>
    <definedName name="__YR90" localSheetId="18">#REF!</definedName>
    <definedName name="__YR90" localSheetId="91">#REF!</definedName>
    <definedName name="__YR90">#REF!</definedName>
    <definedName name="__YR91" localSheetId="15">#REF!</definedName>
    <definedName name="__YR91" localSheetId="17">#REF!</definedName>
    <definedName name="__YR91" localSheetId="19">#REF!</definedName>
    <definedName name="__YR91" localSheetId="100">'[3]Imp:DSA output'!$E$9:$E$464</definedName>
    <definedName name="__YR91" localSheetId="23">'[3]Imp:DSA output'!$E$9:$E$464</definedName>
    <definedName name="__YR91" localSheetId="59">#REF!</definedName>
    <definedName name="__YR91" localSheetId="60">#REF!</definedName>
    <definedName name="__YR91" localSheetId="1">'[3]Imp:DSA output'!$E$9:$E$464</definedName>
    <definedName name="__YR91" localSheetId="27">#REF!</definedName>
    <definedName name="__YR91" localSheetId="28">#REF!</definedName>
    <definedName name="__YR91" localSheetId="29">#REF!</definedName>
    <definedName name="__YR91" localSheetId="57">'[3]Imp:DSA output'!$E$9:$E$464</definedName>
    <definedName name="__YR91" localSheetId="58">'[3]Imp:DSA output'!$E$9:$E$464</definedName>
    <definedName name="__YR91" localSheetId="18">#REF!</definedName>
    <definedName name="__YR91" localSheetId="91">#REF!</definedName>
    <definedName name="__YR91">#REF!</definedName>
    <definedName name="__YR92" localSheetId="15">#REF!</definedName>
    <definedName name="__YR92" localSheetId="17">#REF!</definedName>
    <definedName name="__YR92" localSheetId="19">#REF!</definedName>
    <definedName name="__YR92" localSheetId="100">'[3]Imp:DSA output'!$F$9:$F$464</definedName>
    <definedName name="__YR92" localSheetId="23">'[3]Imp:DSA output'!$F$9:$F$464</definedName>
    <definedName name="__YR92" localSheetId="59">#REF!</definedName>
    <definedName name="__YR92" localSheetId="60">#REF!</definedName>
    <definedName name="__YR92" localSheetId="1">'[3]Imp:DSA output'!$F$9:$F$464</definedName>
    <definedName name="__YR92" localSheetId="27">#REF!</definedName>
    <definedName name="__YR92" localSheetId="28">#REF!</definedName>
    <definedName name="__YR92" localSheetId="29">#REF!</definedName>
    <definedName name="__YR92" localSheetId="57">'[3]Imp:DSA output'!$F$9:$F$464</definedName>
    <definedName name="__YR92" localSheetId="58">'[3]Imp:DSA output'!$F$9:$F$464</definedName>
    <definedName name="__YR92" localSheetId="18">#REF!</definedName>
    <definedName name="__YR92" localSheetId="91">#REF!</definedName>
    <definedName name="__YR92">#REF!</definedName>
    <definedName name="__YR93" localSheetId="15">#REF!</definedName>
    <definedName name="__YR93" localSheetId="17">#REF!</definedName>
    <definedName name="__YR93" localSheetId="19">#REF!</definedName>
    <definedName name="__YR93" localSheetId="100">'[3]Imp:DSA output'!$G$9:$G$464</definedName>
    <definedName name="__YR93" localSheetId="23">'[3]Imp:DSA output'!$G$9:$G$464</definedName>
    <definedName name="__YR93" localSheetId="59">#REF!</definedName>
    <definedName name="__YR93" localSheetId="60">#REF!</definedName>
    <definedName name="__YR93" localSheetId="1">'[3]Imp:DSA output'!$G$9:$G$464</definedName>
    <definedName name="__YR93" localSheetId="27">#REF!</definedName>
    <definedName name="__YR93" localSheetId="28">#REF!</definedName>
    <definedName name="__YR93" localSheetId="29">#REF!</definedName>
    <definedName name="__YR93" localSheetId="57">'[3]Imp:DSA output'!$G$9:$G$464</definedName>
    <definedName name="__YR93" localSheetId="58">'[3]Imp:DSA output'!$G$9:$G$464</definedName>
    <definedName name="__YR93" localSheetId="18">#REF!</definedName>
    <definedName name="__YR93" localSheetId="91">#REF!</definedName>
    <definedName name="__YR93">#REF!</definedName>
    <definedName name="__YR94" localSheetId="15">#REF!</definedName>
    <definedName name="__YR94" localSheetId="17">#REF!</definedName>
    <definedName name="__YR94" localSheetId="19">#REF!</definedName>
    <definedName name="__YR94" localSheetId="100">'[3]Imp:DSA output'!$H$9:$H$464</definedName>
    <definedName name="__YR94" localSheetId="23">'[3]Imp:DSA output'!$H$9:$H$464</definedName>
    <definedName name="__YR94" localSheetId="59">#REF!</definedName>
    <definedName name="__YR94" localSheetId="60">#REF!</definedName>
    <definedName name="__YR94" localSheetId="1">'[3]Imp:DSA output'!$H$9:$H$464</definedName>
    <definedName name="__YR94" localSheetId="27">#REF!</definedName>
    <definedName name="__YR94" localSheetId="28">#REF!</definedName>
    <definedName name="__YR94" localSheetId="29">#REF!</definedName>
    <definedName name="__YR94" localSheetId="57">'[3]Imp:DSA output'!$H$9:$H$464</definedName>
    <definedName name="__YR94" localSheetId="58">'[3]Imp:DSA output'!$H$9:$H$464</definedName>
    <definedName name="__YR94" localSheetId="18">#REF!</definedName>
    <definedName name="__YR94" localSheetId="91">#REF!</definedName>
    <definedName name="__YR94">#REF!</definedName>
    <definedName name="__YR95" localSheetId="15">#REF!</definedName>
    <definedName name="__YR95" localSheetId="17">#REF!</definedName>
    <definedName name="__YR95" localSheetId="19">#REF!</definedName>
    <definedName name="__YR95" localSheetId="100">'[3]Imp:DSA output'!$I$9:$I$464</definedName>
    <definedName name="__YR95" localSheetId="23">'[3]Imp:DSA output'!$I$9:$I$464</definedName>
    <definedName name="__YR95" localSheetId="59">#REF!</definedName>
    <definedName name="__YR95" localSheetId="60">#REF!</definedName>
    <definedName name="__YR95" localSheetId="1">'[3]Imp:DSA output'!$I$9:$I$464</definedName>
    <definedName name="__YR95" localSheetId="27">#REF!</definedName>
    <definedName name="__YR95" localSheetId="28">#REF!</definedName>
    <definedName name="__YR95" localSheetId="29">#REF!</definedName>
    <definedName name="__YR95" localSheetId="57">'[3]Imp:DSA output'!$I$9:$I$464</definedName>
    <definedName name="__YR95" localSheetId="58">'[3]Imp:DSA output'!$I$9:$I$464</definedName>
    <definedName name="__YR95" localSheetId="18">#REF!</definedName>
    <definedName name="__YR95" localSheetId="91">#REF!</definedName>
    <definedName name="__YR95">#REF!</definedName>
    <definedName name="_1">#N/A</definedName>
    <definedName name="_10__123Graph_AWB_ADJ_PRJ" localSheetId="15" hidden="1">#REF!</definedName>
    <definedName name="_10__123Graph_AWB_ADJ_PRJ" localSheetId="17" hidden="1">#REF!</definedName>
    <definedName name="_10__123Graph_AWB_ADJ_PRJ" localSheetId="100" hidden="1">[25]WB!$Q$255:$AK$255</definedName>
    <definedName name="_10__123Graph_AWB_ADJ_PRJ" localSheetId="23" hidden="1">[25]WB!$Q$255:$AK$255</definedName>
    <definedName name="_10__123Graph_AWB_ADJ_PRJ" localSheetId="59" hidden="1">#REF!</definedName>
    <definedName name="_10__123Graph_AWB_ADJ_PRJ" localSheetId="60" hidden="1">#REF!</definedName>
    <definedName name="_10__123Graph_AWB_ADJ_PRJ" localSheetId="1" hidden="1">[25]WB!$Q$255:$AK$255</definedName>
    <definedName name="_10__123Graph_AWB_ADJ_PRJ" localSheetId="27" hidden="1">#REF!</definedName>
    <definedName name="_10__123Graph_AWB_ADJ_PRJ" localSheetId="28" hidden="1">#REF!</definedName>
    <definedName name="_10__123Graph_AWB_ADJ_PRJ" localSheetId="29" hidden="1">#REF!</definedName>
    <definedName name="_10__123Graph_AWB_ADJ_PRJ" localSheetId="57" hidden="1">[25]WB!$Q$255:$AK$255</definedName>
    <definedName name="_10__123Graph_AWB_ADJ_PRJ" localSheetId="58" hidden="1">[25]WB!$Q$255:$AK$255</definedName>
    <definedName name="_10__123Graph_AWB_ADJ_PRJ" localSheetId="91" hidden="1">#REF!</definedName>
    <definedName name="_10__123Graph_AWB_ADJ_PRJ" hidden="1">#REF!</definedName>
    <definedName name="_10_0GRÁFICO_N_10.2" localSheetId="15">#REF!</definedName>
    <definedName name="_10_0GRÁFICO_N_10.2" localSheetId="16">#REF!</definedName>
    <definedName name="_10_0GRÁFICO_N_10.2" localSheetId="17">#REF!</definedName>
    <definedName name="_10_0GRÁFICO_N_10.2" localSheetId="20">[26]Afiliados!#REF!</definedName>
    <definedName name="_10_0GRÁFICO_N_10.2" localSheetId="100">[26]Afiliados!#REF!</definedName>
    <definedName name="_10_0GRÁFICO_N_10.2" localSheetId="23">[26]Afiliados!#REF!</definedName>
    <definedName name="_10_0GRÁFICO_N_10.2" localSheetId="59">#REF!</definedName>
    <definedName name="_10_0GRÁFICO_N_10.2" localSheetId="60">#REF!</definedName>
    <definedName name="_10_0GRÁFICO_N_10.2" localSheetId="1">[26]Afiliados!#REF!</definedName>
    <definedName name="_10_0GRÁFICO_N_10.2" localSheetId="27">#REF!</definedName>
    <definedName name="_10_0GRÁFICO_N_10.2" localSheetId="28">[26]Afiliados!#REF!</definedName>
    <definedName name="_10_0GRÁFICO_N_10.2" localSheetId="29">[26]Afiliados!#REF!</definedName>
    <definedName name="_10_0GRÁFICO_N_10.2" localSheetId="57">[26]Afiliados!#REF!</definedName>
    <definedName name="_10_0GRÁFICO_N_10.2" localSheetId="58">[26]Afiliados!#REF!</definedName>
    <definedName name="_10_0GRÁFICO_N_10.2" localSheetId="64">[26]Afiliados!#REF!</definedName>
    <definedName name="_10_0GRÁFICO_N_10.2" localSheetId="21">[26]Afiliados!#REF!</definedName>
    <definedName name="_10_0GRÁFICO_N_10.2" localSheetId="85">[26]Afiliados!#REF!</definedName>
    <definedName name="_10_0GRÁFICO_N_10.2" localSheetId="88">[26]Afiliados!#REF!</definedName>
    <definedName name="_10_0GRÁFICO_N_10.2" localSheetId="89">[26]Afiliados!#REF!</definedName>
    <definedName name="_10_0GRÁFICO_N_10.2" localSheetId="90">[26]Afiliados!#REF!</definedName>
    <definedName name="_10_0GRÁFICO_N_10.2" localSheetId="91">#REF!</definedName>
    <definedName name="_10_0GRÁFICO_N_10.2" localSheetId="95">[26]Afiliados!#REF!</definedName>
    <definedName name="_10_0GRÁFICO_N_10.2" localSheetId="96">[26]Afiliados!#REF!</definedName>
    <definedName name="_10_0GRÁFICO_N_10.2" localSheetId="24">[26]Afiliados!#REF!</definedName>
    <definedName name="_10_0GRÁFICO_N_10.2">#REF!</definedName>
    <definedName name="_10FA_L" localSheetId="15">#REF!</definedName>
    <definedName name="_10FA_L" localSheetId="16">#REF!</definedName>
    <definedName name="_10FA_L" localSheetId="17">#REF!</definedName>
    <definedName name="_10FA_L" localSheetId="19">#REF!</definedName>
    <definedName name="_10FA_L" localSheetId="20">#REF!</definedName>
    <definedName name="_10FA_L" localSheetId="100">#REF!</definedName>
    <definedName name="_10FA_L" localSheetId="23">#REF!</definedName>
    <definedName name="_10FA_L" localSheetId="27">#REF!</definedName>
    <definedName name="_10FA_L" localSheetId="28">#REF!</definedName>
    <definedName name="_10FA_L" localSheetId="29">#REF!</definedName>
    <definedName name="_10FA_L" localSheetId="41">#REF!</definedName>
    <definedName name="_10FA_L" localSheetId="44">#REF!</definedName>
    <definedName name="_10FA_L" localSheetId="46">#REF!</definedName>
    <definedName name="_10FA_L" localSheetId="57">#REF!</definedName>
    <definedName name="_10FA_L" localSheetId="58">#REF!</definedName>
    <definedName name="_10FA_L" localSheetId="18">#REF!</definedName>
    <definedName name="_10FA_L" localSheetId="61">#REF!</definedName>
    <definedName name="_10FA_L" localSheetId="62">#REF!</definedName>
    <definedName name="_10FA_L" localSheetId="64">#REF!</definedName>
    <definedName name="_10FA_L" localSheetId="21">#REF!</definedName>
    <definedName name="_10FA_L" localSheetId="80">'Tabla 53'!#REF!</definedName>
    <definedName name="_10FA_L" localSheetId="81">'Tabla 54'!#REF!</definedName>
    <definedName name="_10FA_L" localSheetId="82">'Tabla 55'!#REF!</definedName>
    <definedName name="_10FA_L" localSheetId="83">'Tabla 56'!#REF!</definedName>
    <definedName name="_10FA_L" localSheetId="84">'Tabla 57'!#REF!</definedName>
    <definedName name="_10FA_L" localSheetId="88">#REF!</definedName>
    <definedName name="_10FA_L" localSheetId="89">#REF!</definedName>
    <definedName name="_10FA_L" localSheetId="90">#REF!</definedName>
    <definedName name="_10FA_L" localSheetId="95">#REF!</definedName>
    <definedName name="_10FA_L" localSheetId="96">#REF!</definedName>
    <definedName name="_10FA_L" localSheetId="24">#REF!</definedName>
    <definedName name="_10FA_L" localSheetId="99">#REF!</definedName>
    <definedName name="_10FA_L">#REF!</definedName>
    <definedName name="_11__123Graph_AFIG_D" localSheetId="15" hidden="1">#REF!</definedName>
    <definedName name="_11__123Graph_AFIG_D" localSheetId="16" hidden="1">#REF!</definedName>
    <definedName name="_11__123Graph_AFIG_D" localSheetId="17" hidden="1">#REF!</definedName>
    <definedName name="_11__123Graph_AFIG_D" localSheetId="19" hidden="1">#REF!</definedName>
    <definedName name="_11__123Graph_AFIG_D" localSheetId="23" hidden="1">#REF!</definedName>
    <definedName name="_11__123Graph_AFIG_D" localSheetId="27" hidden="1">#REF!</definedName>
    <definedName name="_11__123Graph_AFIG_D" localSheetId="28" hidden="1">#REF!</definedName>
    <definedName name="_11__123Graph_AFIG_D" localSheetId="29" hidden="1">#REF!</definedName>
    <definedName name="_11__123Graph_AFIG_D" localSheetId="33" hidden="1">#REF!</definedName>
    <definedName name="_11__123Graph_AFIG_D" localSheetId="57" hidden="1">#REF!</definedName>
    <definedName name="_11__123Graph_AFIG_D" localSheetId="58" hidden="1">#REF!</definedName>
    <definedName name="_11__123Graph_AFIG_D" localSheetId="18" hidden="1">#REF!</definedName>
    <definedName name="_11__123Graph_AFIG_D" localSheetId="61" hidden="1">#REF!</definedName>
    <definedName name="_11__123Graph_AFIG_D" localSheetId="64" hidden="1">#REF!</definedName>
    <definedName name="_11__123Graph_AFIG_D" localSheetId="21" hidden="1">#REF!</definedName>
    <definedName name="_11__123Graph_AFIG_D" localSheetId="80" hidden="1">'Tabla 53'!#REF!</definedName>
    <definedName name="_11__123Graph_AFIG_D" localSheetId="81" hidden="1">'Tabla 54'!#REF!</definedName>
    <definedName name="_11__123Graph_AFIG_D" localSheetId="82" hidden="1">'Tabla 55'!#REF!</definedName>
    <definedName name="_11__123Graph_AFIG_D" localSheetId="83" hidden="1">'Tabla 56'!#REF!</definedName>
    <definedName name="_11__123Graph_AFIG_D" localSheetId="84" hidden="1">'Tabla 57'!#REF!</definedName>
    <definedName name="_11__123Graph_AFIG_D" localSheetId="85" hidden="1">'Tabla 58'!#REF!</definedName>
    <definedName name="_11__123Graph_AFIG_D" localSheetId="88" hidden="1">#REF!</definedName>
    <definedName name="_11__123Graph_AFIG_D" localSheetId="89" hidden="1">#REF!</definedName>
    <definedName name="_11__123Graph_AFIG_D" localSheetId="90" hidden="1">#REF!</definedName>
    <definedName name="_11__123Graph_AFIG_D" localSheetId="95" hidden="1">#REF!</definedName>
    <definedName name="_11__123Graph_AFIG_D" localSheetId="96" hidden="1">#REF!</definedName>
    <definedName name="_11__123Graph_AFIG_D" localSheetId="24" hidden="1">#REF!</definedName>
    <definedName name="_11__123Graph_AFIG_D" hidden="1">#REF!</definedName>
    <definedName name="_11__123Graph_BCPI_ER_LOG" localSheetId="15" hidden="1">#REF!</definedName>
    <definedName name="_11__123Graph_BCPI_ER_LOG" localSheetId="17" hidden="1">#REF!</definedName>
    <definedName name="_11__123Graph_BCPI_ER_LOG" localSheetId="100" hidden="1">[25]ER!#REF!</definedName>
    <definedName name="_11__123Graph_BCPI_ER_LOG" localSheetId="23" hidden="1">[25]ER!#REF!</definedName>
    <definedName name="_11__123Graph_BCPI_ER_LOG" localSheetId="59" hidden="1">#REF!</definedName>
    <definedName name="_11__123Graph_BCPI_ER_LOG" localSheetId="60" hidden="1">#REF!</definedName>
    <definedName name="_11__123Graph_BCPI_ER_LOG" localSheetId="1" hidden="1">[25]ER!#REF!</definedName>
    <definedName name="_11__123Graph_BCPI_ER_LOG" localSheetId="27" hidden="1">#REF!</definedName>
    <definedName name="_11__123Graph_BCPI_ER_LOG" localSheetId="28" hidden="1">[25]ER!#REF!</definedName>
    <definedName name="_11__123Graph_BCPI_ER_LOG" localSheetId="29" hidden="1">[25]ER!#REF!</definedName>
    <definedName name="_11__123Graph_BCPI_ER_LOG" localSheetId="46" hidden="1">[25]ER!#REF!</definedName>
    <definedName name="_11__123Graph_BCPI_ER_LOG" localSheetId="57" hidden="1">[25]ER!#REF!</definedName>
    <definedName name="_11__123Graph_BCPI_ER_LOG" localSheetId="58" hidden="1">[25]ER!#REF!</definedName>
    <definedName name="_11__123Graph_BCPI_ER_LOG" localSheetId="21" hidden="1">[25]ER!#REF!</definedName>
    <definedName name="_11__123Graph_BCPI_ER_LOG" localSheetId="85" hidden="1">[25]ER!#REF!</definedName>
    <definedName name="_11__123Graph_BCPI_ER_LOG" localSheetId="88" hidden="1">[25]ER!#REF!</definedName>
    <definedName name="_11__123Graph_BCPI_ER_LOG" localSheetId="89" hidden="1">[25]ER!#REF!</definedName>
    <definedName name="_11__123Graph_BCPI_ER_LOG" localSheetId="90" hidden="1">[25]ER!#REF!</definedName>
    <definedName name="_11__123Graph_BCPI_ER_LOG" localSheetId="91" hidden="1">#REF!</definedName>
    <definedName name="_11__123Graph_BCPI_ER_LOG" localSheetId="95" hidden="1">[25]ER!#REF!</definedName>
    <definedName name="_11__123Graph_BCPI_ER_LOG" localSheetId="96" hidden="1">[25]ER!#REF!</definedName>
    <definedName name="_11__123Graph_BCPI_ER_LOG" hidden="1">#REF!</definedName>
    <definedName name="_11absorc" localSheetId="15">#REF!</definedName>
    <definedName name="_11absorc" localSheetId="16">#REF!</definedName>
    <definedName name="_11absorc" localSheetId="17">#REF!</definedName>
    <definedName name="_11absorc" localSheetId="100">[27]Programa!#REF!</definedName>
    <definedName name="_11absorc" localSheetId="10">[27]Programa!#REF!</definedName>
    <definedName name="_11absorc" localSheetId="11">[27]Programa!#REF!</definedName>
    <definedName name="_11absorc" localSheetId="23">[27]Programa!#REF!</definedName>
    <definedName name="_11absorc" localSheetId="59">#REF!</definedName>
    <definedName name="_11absorc" localSheetId="60">#REF!</definedName>
    <definedName name="_11absorc" localSheetId="1">[27]Programa!#REF!</definedName>
    <definedName name="_11absorc" localSheetId="27">#REF!</definedName>
    <definedName name="_11absorc" localSheetId="28">[27]Programa!#REF!</definedName>
    <definedName name="_11absorc" localSheetId="29">[27]Programa!#REF!</definedName>
    <definedName name="_11absorc" localSheetId="57">[27]Programa!#REF!</definedName>
    <definedName name="_11absorc" localSheetId="58">[27]Programa!#REF!</definedName>
    <definedName name="_11absorc" localSheetId="21">[27]Programa!#REF!</definedName>
    <definedName name="_11absorc" localSheetId="85">[27]Programa!#REF!</definedName>
    <definedName name="_11absorc" localSheetId="88">[27]Programa!#REF!</definedName>
    <definedName name="_11absorc" localSheetId="89">[27]Programa!#REF!</definedName>
    <definedName name="_11absorc" localSheetId="90">[27]Programa!#REF!</definedName>
    <definedName name="_11absorc" localSheetId="91">#REF!</definedName>
    <definedName name="_11absorc" localSheetId="95">[27]Programa!#REF!</definedName>
    <definedName name="_11absorc" localSheetId="24">[27]Programa!#REF!</definedName>
    <definedName name="_11absorc">#REF!</definedName>
    <definedName name="_11GAZ_LIABS" localSheetId="15">#REF!</definedName>
    <definedName name="_11GAZ_LIABS" localSheetId="16">#REF!</definedName>
    <definedName name="_11GAZ_LIABS" localSheetId="17">#REF!</definedName>
    <definedName name="_11GAZ_LIABS" localSheetId="19">#REF!</definedName>
    <definedName name="_11GAZ_LIABS" localSheetId="20">#REF!</definedName>
    <definedName name="_11GAZ_LIABS" localSheetId="23">#REF!</definedName>
    <definedName name="_11GAZ_LIABS" localSheetId="27">#REF!</definedName>
    <definedName name="_11GAZ_LIABS" localSheetId="28">#REF!</definedName>
    <definedName name="_11GAZ_LIABS" localSheetId="29">#REF!</definedName>
    <definedName name="_11GAZ_LIABS" localSheetId="41">#REF!</definedName>
    <definedName name="_11GAZ_LIABS" localSheetId="44">#REF!</definedName>
    <definedName name="_11GAZ_LIABS" localSheetId="46">#REF!</definedName>
    <definedName name="_11GAZ_LIABS" localSheetId="57">#REF!</definedName>
    <definedName name="_11GAZ_LIABS" localSheetId="61">#REF!</definedName>
    <definedName name="_11GAZ_LIABS" localSheetId="64">#REF!</definedName>
    <definedName name="_11GAZ_LIABS" localSheetId="21">#REF!</definedName>
    <definedName name="_11GAZ_LIABS" localSheetId="80">'Tabla 53'!#REF!</definedName>
    <definedName name="_11GAZ_LIABS" localSheetId="81">'Tabla 54'!#REF!</definedName>
    <definedName name="_11GAZ_LIABS" localSheetId="82">'Tabla 55'!#REF!</definedName>
    <definedName name="_11GAZ_LIABS" localSheetId="83">'Tabla 56'!#REF!</definedName>
    <definedName name="_11GAZ_LIABS" localSheetId="84">'Tabla 57'!#REF!</definedName>
    <definedName name="_11GAZ_LIABS" localSheetId="88">#REF!</definedName>
    <definedName name="_11GAZ_LIABS" localSheetId="89">#REF!</definedName>
    <definedName name="_11GAZ_LIABS" localSheetId="90">#REF!</definedName>
    <definedName name="_11GAZ_LIABS" localSheetId="95">#REF!</definedName>
    <definedName name="_11GAZ_LIABS" localSheetId="96">#REF!</definedName>
    <definedName name="_11GAZ_LIABS" localSheetId="24">#REF!</definedName>
    <definedName name="_11GAZ_LIABS">#REF!</definedName>
    <definedName name="_12__123Graph_AIBA_IBRD" localSheetId="15" hidden="1">#REF!</definedName>
    <definedName name="_12__123Graph_AIBA_IBRD" localSheetId="17" hidden="1">#REF!</definedName>
    <definedName name="_12__123Graph_AIBA_IBRD" localSheetId="19" hidden="1">#REF!</definedName>
    <definedName name="_12__123Graph_AIBA_IBRD" localSheetId="100" hidden="1">[25]WB!$Q$62:$AK$62</definedName>
    <definedName name="_12__123Graph_AIBA_IBRD" localSheetId="23" hidden="1">[25]WB!$Q$62:$AK$62</definedName>
    <definedName name="_12__123Graph_AIBA_IBRD" localSheetId="59" hidden="1">#REF!</definedName>
    <definedName name="_12__123Graph_AIBA_IBRD" localSheetId="60" hidden="1">#REF!</definedName>
    <definedName name="_12__123Graph_AIBA_IBRD" localSheetId="1" hidden="1">[25]WB!$Q$62:$AK$62</definedName>
    <definedName name="_12__123Graph_AIBA_IBRD" localSheetId="27" hidden="1">#REF!</definedName>
    <definedName name="_12__123Graph_AIBA_IBRD" localSheetId="28" hidden="1">#REF!</definedName>
    <definedName name="_12__123Graph_AIBA_IBRD" localSheetId="29" hidden="1">#REF!</definedName>
    <definedName name="_12__123Graph_AIBA_IBRD" localSheetId="57" hidden="1">[25]WB!$Q$62:$AK$62</definedName>
    <definedName name="_12__123Graph_AIBA_IBRD" localSheetId="58" hidden="1">[25]WB!$Q$62:$AK$62</definedName>
    <definedName name="_12__123Graph_AIBA_IBRD" localSheetId="18" hidden="1">#REF!</definedName>
    <definedName name="_12__123Graph_AIBA_IBRD" localSheetId="91" hidden="1">#REF!</definedName>
    <definedName name="_12__123Graph_AIBA_IBRD" hidden="1">#REF!</definedName>
    <definedName name="_12__123Graph_BIBA_IBRD" localSheetId="15" hidden="1">#REF!</definedName>
    <definedName name="_12__123Graph_BIBA_IBRD" localSheetId="17" hidden="1">#REF!</definedName>
    <definedName name="_12__123Graph_BIBA_IBRD" localSheetId="20" hidden="1">[25]WB!#REF!</definedName>
    <definedName name="_12__123Graph_BIBA_IBRD" localSheetId="100" hidden="1">[25]WB!#REF!</definedName>
    <definedName name="_12__123Graph_BIBA_IBRD" localSheetId="23" hidden="1">[25]WB!#REF!</definedName>
    <definedName name="_12__123Graph_BIBA_IBRD" localSheetId="59" hidden="1">#REF!</definedName>
    <definedName name="_12__123Graph_BIBA_IBRD" localSheetId="60" hidden="1">#REF!</definedName>
    <definedName name="_12__123Graph_BIBA_IBRD" localSheetId="1" hidden="1">[25]WB!#REF!</definedName>
    <definedName name="_12__123Graph_BIBA_IBRD" localSheetId="27" hidden="1">#REF!</definedName>
    <definedName name="_12__123Graph_BIBA_IBRD" localSheetId="28" hidden="1">[25]WB!#REF!</definedName>
    <definedName name="_12__123Graph_BIBA_IBRD" localSheetId="29" hidden="1">[25]WB!#REF!</definedName>
    <definedName name="_12__123Graph_BIBA_IBRD" localSheetId="46" hidden="1">[25]WB!#REF!</definedName>
    <definedName name="_12__123Graph_BIBA_IBRD" localSheetId="57" hidden="1">[25]WB!#REF!</definedName>
    <definedName name="_12__123Graph_BIBA_IBRD" localSheetId="58" hidden="1">[25]WB!#REF!</definedName>
    <definedName name="_12__123Graph_BIBA_IBRD" localSheetId="64" hidden="1">[25]WB!#REF!</definedName>
    <definedName name="_12__123Graph_BIBA_IBRD" localSheetId="21" hidden="1">[25]WB!#REF!</definedName>
    <definedName name="_12__123Graph_BIBA_IBRD" localSheetId="85" hidden="1">[25]WB!#REF!</definedName>
    <definedName name="_12__123Graph_BIBA_IBRD" localSheetId="88" hidden="1">[25]WB!#REF!</definedName>
    <definedName name="_12__123Graph_BIBA_IBRD" localSheetId="89" hidden="1">[25]WB!#REF!</definedName>
    <definedName name="_12__123Graph_BIBA_IBRD" localSheetId="90" hidden="1">[25]WB!#REF!</definedName>
    <definedName name="_12__123Graph_BIBA_IBRD" localSheetId="91" hidden="1">#REF!</definedName>
    <definedName name="_12__123Graph_BIBA_IBRD" localSheetId="95" hidden="1">[25]WB!#REF!</definedName>
    <definedName name="_12__123Graph_BIBA_IBRD" localSheetId="96" hidden="1">[25]WB!#REF!</definedName>
    <definedName name="_12__123Graph_BIBA_IBRD" localSheetId="24" hidden="1">[25]WB!#REF!</definedName>
    <definedName name="_12__123Graph_BIBA_IBRD" hidden="1">#REF!</definedName>
    <definedName name="_12c" localSheetId="15">#REF!</definedName>
    <definedName name="_12c" localSheetId="16">#REF!</definedName>
    <definedName name="_12c" localSheetId="17">#REF!</definedName>
    <definedName name="_12c" localSheetId="20">[27]Programa!#REF!</definedName>
    <definedName name="_12c" localSheetId="100">[27]Programa!#REF!</definedName>
    <definedName name="_12c" localSheetId="10">[27]Programa!#REF!</definedName>
    <definedName name="_12c" localSheetId="11">[27]Programa!#REF!</definedName>
    <definedName name="_12c" localSheetId="23">[27]Programa!#REF!</definedName>
    <definedName name="_12c" localSheetId="59">#REF!</definedName>
    <definedName name="_12c" localSheetId="60">#REF!</definedName>
    <definedName name="_12c" localSheetId="1">[27]Programa!#REF!</definedName>
    <definedName name="_12c" localSheetId="27">#REF!</definedName>
    <definedName name="_12c" localSheetId="28">[27]Programa!#REF!</definedName>
    <definedName name="_12c" localSheetId="29">[27]Programa!#REF!</definedName>
    <definedName name="_12c" localSheetId="57">[27]Programa!#REF!</definedName>
    <definedName name="_12c" localSheetId="58">[27]Programa!#REF!</definedName>
    <definedName name="_12c" localSheetId="64">[27]Programa!#REF!</definedName>
    <definedName name="_12c" localSheetId="21">[27]Programa!#REF!</definedName>
    <definedName name="_12c" localSheetId="85">[27]Programa!#REF!</definedName>
    <definedName name="_12c" localSheetId="88">[27]Programa!#REF!</definedName>
    <definedName name="_12c" localSheetId="89">[27]Programa!#REF!</definedName>
    <definedName name="_12c" localSheetId="90">[27]Programa!#REF!</definedName>
    <definedName name="_12c" localSheetId="91">#REF!</definedName>
    <definedName name="_12c" localSheetId="95">[27]Programa!#REF!</definedName>
    <definedName name="_12c" localSheetId="96">[27]Programa!#REF!</definedName>
    <definedName name="_12c" localSheetId="24">[27]Programa!#REF!</definedName>
    <definedName name="_12c">#REF!</definedName>
    <definedName name="_12INT_RESERVES" localSheetId="15">#REF!</definedName>
    <definedName name="_12INT_RESERVES" localSheetId="16">#REF!</definedName>
    <definedName name="_12INT_RESERVES" localSheetId="17">#REF!</definedName>
    <definedName name="_12INT_RESERVES" localSheetId="19">#REF!</definedName>
    <definedName name="_12INT_RESERVES" localSheetId="20">#REF!</definedName>
    <definedName name="_12INT_RESERVES" localSheetId="100">#REF!</definedName>
    <definedName name="_12INT_RESERVES" localSheetId="23">#REF!</definedName>
    <definedName name="_12INT_RESERVES" localSheetId="27">#REF!</definedName>
    <definedName name="_12INT_RESERVES" localSheetId="28">#REF!</definedName>
    <definedName name="_12INT_RESERVES" localSheetId="29">#REF!</definedName>
    <definedName name="_12INT_RESERVES" localSheetId="41">#REF!</definedName>
    <definedName name="_12INT_RESERVES" localSheetId="44">#REF!</definedName>
    <definedName name="_12INT_RESERVES" localSheetId="46">#REF!</definedName>
    <definedName name="_12INT_RESERVES" localSheetId="57">#REF!</definedName>
    <definedName name="_12INT_RESERVES" localSheetId="58">#REF!</definedName>
    <definedName name="_12INT_RESERVES" localSheetId="18">#REF!</definedName>
    <definedName name="_12INT_RESERVES" localSheetId="61">#REF!</definedName>
    <definedName name="_12INT_RESERVES" localSheetId="62">#REF!</definedName>
    <definedName name="_12INT_RESERVES" localSheetId="64">#REF!</definedName>
    <definedName name="_12INT_RESERVES" localSheetId="21">#REF!</definedName>
    <definedName name="_12INT_RESERVES" localSheetId="80">'Tabla 53'!#REF!</definedName>
    <definedName name="_12INT_RESERVES" localSheetId="81">'Tabla 54'!#REF!</definedName>
    <definedName name="_12INT_RESERVES" localSheetId="82">'Tabla 55'!#REF!</definedName>
    <definedName name="_12INT_RESERVES" localSheetId="83">'Tabla 56'!#REF!</definedName>
    <definedName name="_12INT_RESERVES" localSheetId="84">'Tabla 57'!#REF!</definedName>
    <definedName name="_12INT_RESERVES" localSheetId="88">#REF!</definedName>
    <definedName name="_12INT_RESERVES" localSheetId="89">#REF!</definedName>
    <definedName name="_12INT_RESERVES" localSheetId="90">#REF!</definedName>
    <definedName name="_12INT_RESERVES" localSheetId="95">#REF!</definedName>
    <definedName name="_12INT_RESERVES" localSheetId="96">#REF!</definedName>
    <definedName name="_12INT_RESERVES" localSheetId="24">#REF!</definedName>
    <definedName name="_12INT_RESERVES" localSheetId="99">#REF!</definedName>
    <definedName name="_12INT_RESERVES">#REF!</definedName>
    <definedName name="_15Macros_Import_.qbop" localSheetId="15">#REF!</definedName>
    <definedName name="_15Macros_Import_.qbop" localSheetId="17">#REF!</definedName>
    <definedName name="_15Macros_Import_.qbop" localSheetId="19">#REF!</definedName>
    <definedName name="_15Macros_Import_.qbop" localSheetId="100">[22]!'[Macros Import].qbop'</definedName>
    <definedName name="_15Macros_Import_.qbop" localSheetId="7">[22]!'[Macros Import].qbop'</definedName>
    <definedName name="_15Macros_Import_.qbop" localSheetId="11">[22]!'[Macros Import].qbop'</definedName>
    <definedName name="_15Macros_Import_.qbop" localSheetId="23">[22]!'[Macros Import].qbop'</definedName>
    <definedName name="_15Macros_Import_.qbop" localSheetId="59">#REF!</definedName>
    <definedName name="_15Macros_Import_.qbop" localSheetId="60">#REF!</definedName>
    <definedName name="_15Macros_Import_.qbop" localSheetId="1">[22]!'[Macros Import].qbop'</definedName>
    <definedName name="_15Macros_Import_.qbop" localSheetId="27">#REF!</definedName>
    <definedName name="_15Macros_Import_.qbop" localSheetId="28">#REF!</definedName>
    <definedName name="_15Macros_Import_.qbop" localSheetId="29">[22]!'[Macros Import].qbop'</definedName>
    <definedName name="_15Macros_Import_.qbop" localSheetId="33">#REF!</definedName>
    <definedName name="_15Macros_Import_.qbop" localSheetId="34">[22]!'[Macros Import].qbop'</definedName>
    <definedName name="_15Macros_Import_.qbop" localSheetId="41">[22]!'[Macros Import].qbop'</definedName>
    <definedName name="_15Macros_Import_.qbop" localSheetId="44">[22]!'[Macros Import].qbop'</definedName>
    <definedName name="_15Macros_Import_.qbop" localSheetId="57">[22]!'[Macros Import].qbop'</definedName>
    <definedName name="_15Macros_Import_.qbop" localSheetId="58">[22]!'[Macros Import].qbop'</definedName>
    <definedName name="_15Macros_Import_.qbop" localSheetId="18">#REF!</definedName>
    <definedName name="_15Macros_Import_.qbop" localSheetId="61">[22]!'[Macros Import].qbop'</definedName>
    <definedName name="_15Macros_Import_.qbop" localSheetId="21">[22]!'[Macros Import].qbop'</definedName>
    <definedName name="_15Macros_Import_.qbop" localSheetId="81">[22]!'[Macros Import].qbop'</definedName>
    <definedName name="_15Macros_Import_.qbop" localSheetId="90">[22]!'[Macros Import].qbop'</definedName>
    <definedName name="_15Macros_Import_.qbop" localSheetId="91">#REF!</definedName>
    <definedName name="_15Macros_Import_.qbop" localSheetId="93">[22]!'[Macros Import].qbop'</definedName>
    <definedName name="_15Macros_Import_.qbop" localSheetId="94">[22]!'[Macros Import].qbop'</definedName>
    <definedName name="_15Macros_Import_.qbop">#REF!</definedName>
    <definedName name="_16__123Graph_ATERMS_OF_TRADE" localSheetId="15" hidden="1">#REF!</definedName>
    <definedName name="_16__123Graph_ATERMS_OF_TRADE" localSheetId="16" hidden="1">#REF!</definedName>
    <definedName name="_16__123Graph_ATERMS_OF_TRADE" localSheetId="17" hidden="1">#REF!</definedName>
    <definedName name="_16__123Graph_ATERMS_OF_TRADE" localSheetId="19" hidden="1">#REF!</definedName>
    <definedName name="_16__123Graph_ATERMS_OF_TRADE" localSheetId="20" hidden="1">#REF!</definedName>
    <definedName name="_16__123Graph_ATERMS_OF_TRADE" localSheetId="100" hidden="1">#REF!</definedName>
    <definedName name="_16__123Graph_ATERMS_OF_TRADE" localSheetId="23" hidden="1">#REF!</definedName>
    <definedName name="_16__123Graph_ATERMS_OF_TRADE" localSheetId="27" hidden="1">#REF!</definedName>
    <definedName name="_16__123Graph_ATERMS_OF_TRADE" localSheetId="28" hidden="1">#REF!</definedName>
    <definedName name="_16__123Graph_ATERMS_OF_TRADE" localSheetId="29" hidden="1">#REF!</definedName>
    <definedName name="_16__123Graph_ATERMS_OF_TRADE" localSheetId="33" hidden="1">#REF!</definedName>
    <definedName name="_16__123Graph_ATERMS_OF_TRADE" localSheetId="57" hidden="1">#REF!</definedName>
    <definedName name="_16__123Graph_ATERMS_OF_TRADE" localSheetId="58" hidden="1">#REF!</definedName>
    <definedName name="_16__123Graph_ATERMS_OF_TRADE" localSheetId="18" hidden="1">#REF!</definedName>
    <definedName name="_16__123Graph_ATERMS_OF_TRADE" localSheetId="61" hidden="1">#REF!</definedName>
    <definedName name="_16__123Graph_ATERMS_OF_TRADE" localSheetId="62" hidden="1">#REF!</definedName>
    <definedName name="_16__123Graph_ATERMS_OF_TRADE" localSheetId="64" hidden="1">#REF!</definedName>
    <definedName name="_16__123Graph_ATERMS_OF_TRADE" localSheetId="21" hidden="1">#REF!</definedName>
    <definedName name="_16__123Graph_ATERMS_OF_TRADE" localSheetId="80" hidden="1">'Tabla 53'!#REF!</definedName>
    <definedName name="_16__123Graph_ATERMS_OF_TRADE" localSheetId="81" hidden="1">'Tabla 54'!#REF!</definedName>
    <definedName name="_16__123Graph_ATERMS_OF_TRADE" localSheetId="82" hidden="1">'Tabla 55'!#REF!</definedName>
    <definedName name="_16__123Graph_ATERMS_OF_TRADE" localSheetId="83" hidden="1">'Tabla 56'!#REF!</definedName>
    <definedName name="_16__123Graph_ATERMS_OF_TRADE" localSheetId="84" hidden="1">'Tabla 57'!#REF!</definedName>
    <definedName name="_16__123Graph_ATERMS_OF_TRADE" localSheetId="85" hidden="1">'Tabla 58'!#REF!</definedName>
    <definedName name="_16__123Graph_ATERMS_OF_TRADE" localSheetId="88" hidden="1">#REF!</definedName>
    <definedName name="_16__123Graph_ATERMS_OF_TRADE" localSheetId="89" hidden="1">#REF!</definedName>
    <definedName name="_16__123Graph_ATERMS_OF_TRADE" localSheetId="90" hidden="1">#REF!</definedName>
    <definedName name="_16__123Graph_ATERMS_OF_TRADE" localSheetId="95" hidden="1">#REF!</definedName>
    <definedName name="_16__123Graph_ATERMS_OF_TRADE" localSheetId="96" hidden="1">#REF!</definedName>
    <definedName name="_16__123Graph_ATERMS_OF_TRADE" localSheetId="24" hidden="1">#REF!</definedName>
    <definedName name="_16__123Graph_ATERMS_OF_TRADE" localSheetId="99" hidden="1">#REF!</definedName>
    <definedName name="_16__123Graph_ATERMS_OF_TRADE" hidden="1">#REF!</definedName>
    <definedName name="_16__123Graph_BWB_ADJ_PRJ" localSheetId="15" hidden="1">#REF!</definedName>
    <definedName name="_16__123Graph_BWB_ADJ_PRJ" localSheetId="17" hidden="1">#REF!</definedName>
    <definedName name="_16__123Graph_BWB_ADJ_PRJ" localSheetId="100" hidden="1">[25]WB!$Q$257:$AK$257</definedName>
    <definedName name="_16__123Graph_BWB_ADJ_PRJ" localSheetId="23" hidden="1">[25]WB!$Q$257:$AK$257</definedName>
    <definedName name="_16__123Graph_BWB_ADJ_PRJ" localSheetId="59" hidden="1">#REF!</definedName>
    <definedName name="_16__123Graph_BWB_ADJ_PRJ" localSheetId="60" hidden="1">#REF!</definedName>
    <definedName name="_16__123Graph_BWB_ADJ_PRJ" localSheetId="1" hidden="1">[25]WB!$Q$257:$AK$257</definedName>
    <definedName name="_16__123Graph_BWB_ADJ_PRJ" localSheetId="27" hidden="1">#REF!</definedName>
    <definedName name="_16__123Graph_BWB_ADJ_PRJ" localSheetId="28" hidden="1">#REF!</definedName>
    <definedName name="_16__123Graph_BWB_ADJ_PRJ" localSheetId="29" hidden="1">#REF!</definedName>
    <definedName name="_16__123Graph_BWB_ADJ_PRJ" localSheetId="57" hidden="1">[25]WB!$Q$257:$AK$257</definedName>
    <definedName name="_16__123Graph_BWB_ADJ_PRJ" localSheetId="58" hidden="1">[25]WB!$Q$257:$AK$257</definedName>
    <definedName name="_16__123Graph_BWB_ADJ_PRJ" localSheetId="91" hidden="1">#REF!</definedName>
    <definedName name="_16__123Graph_BWB_ADJ_PRJ" hidden="1">#REF!</definedName>
    <definedName name="_17__123Graph_AWB_ADJ_PRJ" localSheetId="15" hidden="1">#REF!</definedName>
    <definedName name="_17__123Graph_AWB_ADJ_PRJ" localSheetId="17" hidden="1">#REF!</definedName>
    <definedName name="_17__123Graph_AWB_ADJ_PRJ" localSheetId="19" hidden="1">#REF!</definedName>
    <definedName name="_17__123Graph_AWB_ADJ_PRJ" localSheetId="100" hidden="1">[25]WB!$Q$255:$AK$255</definedName>
    <definedName name="_17__123Graph_AWB_ADJ_PRJ" localSheetId="23" hidden="1">[25]WB!$Q$255:$AK$255</definedName>
    <definedName name="_17__123Graph_AWB_ADJ_PRJ" localSheetId="59" hidden="1">#REF!</definedName>
    <definedName name="_17__123Graph_AWB_ADJ_PRJ" localSheetId="60" hidden="1">#REF!</definedName>
    <definedName name="_17__123Graph_AWB_ADJ_PRJ" localSheetId="1" hidden="1">[25]WB!$Q$255:$AK$255</definedName>
    <definedName name="_17__123Graph_AWB_ADJ_PRJ" localSheetId="27" hidden="1">#REF!</definedName>
    <definedName name="_17__123Graph_AWB_ADJ_PRJ" localSheetId="28" hidden="1">#REF!</definedName>
    <definedName name="_17__123Graph_AWB_ADJ_PRJ" localSheetId="29" hidden="1">#REF!</definedName>
    <definedName name="_17__123Graph_AWB_ADJ_PRJ" localSheetId="57" hidden="1">[25]WB!$Q$255:$AK$255</definedName>
    <definedName name="_17__123Graph_AWB_ADJ_PRJ" localSheetId="58" hidden="1">[25]WB!$Q$255:$AK$255</definedName>
    <definedName name="_17__123Graph_AWB_ADJ_PRJ" localSheetId="18" hidden="1">#REF!</definedName>
    <definedName name="_17__123Graph_AWB_ADJ_PRJ" localSheetId="91" hidden="1">#REF!</definedName>
    <definedName name="_17__123Graph_AWB_ADJ_PRJ" hidden="1">#REF!</definedName>
    <definedName name="_19__123Graph_BCPI_ER_LOG" localSheetId="15" hidden="1">#REF!</definedName>
    <definedName name="_19__123Graph_BCPI_ER_LOG" localSheetId="16" hidden="1">#REF!</definedName>
    <definedName name="_19__123Graph_BCPI_ER_LOG" localSheetId="17" hidden="1">#REF!</definedName>
    <definedName name="_19__123Graph_BCPI_ER_LOG" localSheetId="19" hidden="1">#REF!</definedName>
    <definedName name="_19__123Graph_BCPI_ER_LOG" localSheetId="20" hidden="1">[25]ER!#REF!</definedName>
    <definedName name="_19__123Graph_BCPI_ER_LOG" localSheetId="100" hidden="1">[25]ER!#REF!</definedName>
    <definedName name="_19__123Graph_BCPI_ER_LOG" localSheetId="23" hidden="1">[25]ER!#REF!</definedName>
    <definedName name="_19__123Graph_BCPI_ER_LOG" localSheetId="59" hidden="1">#REF!</definedName>
    <definedName name="_19__123Graph_BCPI_ER_LOG" localSheetId="60" hidden="1">#REF!</definedName>
    <definedName name="_19__123Graph_BCPI_ER_LOG" localSheetId="1" hidden="1">[25]ER!#REF!</definedName>
    <definedName name="_19__123Graph_BCPI_ER_LOG" localSheetId="27" hidden="1">#REF!</definedName>
    <definedName name="_19__123Graph_BCPI_ER_LOG" localSheetId="28" hidden="1">[25]ER!#REF!</definedName>
    <definedName name="_19__123Graph_BCPI_ER_LOG" localSheetId="29" hidden="1">[25]ER!#REF!</definedName>
    <definedName name="_19__123Graph_BCPI_ER_LOG" localSheetId="57" hidden="1">[25]ER!#REF!</definedName>
    <definedName name="_19__123Graph_BCPI_ER_LOG" localSheetId="58" hidden="1">[25]ER!#REF!</definedName>
    <definedName name="_19__123Graph_BCPI_ER_LOG" localSheetId="18" hidden="1">#REF!</definedName>
    <definedName name="_19__123Graph_BCPI_ER_LOG" localSheetId="61" hidden="1">[25]ER!#REF!</definedName>
    <definedName name="_19__123Graph_BCPI_ER_LOG" localSheetId="62" hidden="1">#REF!</definedName>
    <definedName name="_19__123Graph_BCPI_ER_LOG" localSheetId="64" hidden="1">[25]ER!#REF!</definedName>
    <definedName name="_19__123Graph_BCPI_ER_LOG" localSheetId="21" hidden="1">[25]ER!#REF!</definedName>
    <definedName name="_19__123Graph_BCPI_ER_LOG" localSheetId="81" hidden="1">[25]ER!#REF!</definedName>
    <definedName name="_19__123Graph_BCPI_ER_LOG" localSheetId="82" hidden="1">[25]ER!#REF!</definedName>
    <definedName name="_19__123Graph_BCPI_ER_LOG" localSheetId="83" hidden="1">[25]ER!#REF!</definedName>
    <definedName name="_19__123Graph_BCPI_ER_LOG" localSheetId="84" hidden="1">[25]ER!#REF!</definedName>
    <definedName name="_19__123Graph_BCPI_ER_LOG" localSheetId="85" hidden="1">[25]ER!#REF!</definedName>
    <definedName name="_19__123Graph_BCPI_ER_LOG" localSheetId="88" hidden="1">[25]ER!#REF!</definedName>
    <definedName name="_19__123Graph_BCPI_ER_LOG" localSheetId="89" hidden="1">[25]ER!#REF!</definedName>
    <definedName name="_19__123Graph_BCPI_ER_LOG" localSheetId="90" hidden="1">[25]ER!#REF!</definedName>
    <definedName name="_19__123Graph_BCPI_ER_LOG" localSheetId="91" hidden="1">#REF!</definedName>
    <definedName name="_19__123Graph_BCPI_ER_LOG" localSheetId="92" hidden="1">[25]ER!#REF!</definedName>
    <definedName name="_19__123Graph_BCPI_ER_LOG" localSheetId="95" hidden="1">[25]ER!#REF!</definedName>
    <definedName name="_19__123Graph_BCPI_ER_LOG" localSheetId="96" hidden="1">[25]ER!#REF!</definedName>
    <definedName name="_19__123Graph_BCPI_ER_LOG" localSheetId="24" hidden="1">[25]ER!#REF!</definedName>
    <definedName name="_19__123Graph_BCPI_ER_LOG" localSheetId="99" hidden="1">[25]ER!#REF!</definedName>
    <definedName name="_19__123Graph_BCPI_ER_LOG" hidden="1">#REF!</definedName>
    <definedName name="_1981" localSheetId="15">#REF!</definedName>
    <definedName name="_1981" localSheetId="16">#REF!</definedName>
    <definedName name="_1981" localSheetId="17">#REF!</definedName>
    <definedName name="_1981" localSheetId="20">#REF!</definedName>
    <definedName name="_1981" localSheetId="23">#REF!</definedName>
    <definedName name="_1981" localSheetId="59">#REF!</definedName>
    <definedName name="_1981" localSheetId="60">#REF!</definedName>
    <definedName name="_1981" localSheetId="27">#REF!</definedName>
    <definedName name="_1981" localSheetId="28">#REF!</definedName>
    <definedName name="_1981" localSheetId="29">#REF!</definedName>
    <definedName name="_1981" localSheetId="57">#REF!</definedName>
    <definedName name="_1981" localSheetId="64">#REF!</definedName>
    <definedName name="_1981" localSheetId="21">#REF!</definedName>
    <definedName name="_1981" localSheetId="85">'Tabla 58'!#REF!</definedName>
    <definedName name="_1981" localSheetId="88">#REF!</definedName>
    <definedName name="_1981" localSheetId="89">#REF!</definedName>
    <definedName name="_1981" localSheetId="90">#REF!</definedName>
    <definedName name="_1981" localSheetId="95">#REF!</definedName>
    <definedName name="_1981" localSheetId="96">#REF!</definedName>
    <definedName name="_1981" localSheetId="24">#REF!</definedName>
    <definedName name="_1981">#REF!</definedName>
    <definedName name="_1982" localSheetId="15">#REF!</definedName>
    <definedName name="_1982" localSheetId="16">#REF!</definedName>
    <definedName name="_1982" localSheetId="17">#REF!</definedName>
    <definedName name="_1982" localSheetId="23">#REF!</definedName>
    <definedName name="_1982" localSheetId="27">#REF!</definedName>
    <definedName name="_1982" localSheetId="28">#REF!</definedName>
    <definedName name="_1982" localSheetId="29">#REF!</definedName>
    <definedName name="_1982" localSheetId="57">#REF!</definedName>
    <definedName name="_1982" localSheetId="64">#REF!</definedName>
    <definedName name="_1982" localSheetId="21">#REF!</definedName>
    <definedName name="_1982" localSheetId="85">'Tabla 58'!#REF!</definedName>
    <definedName name="_1982" localSheetId="88">#REF!</definedName>
    <definedName name="_1982" localSheetId="89">#REF!</definedName>
    <definedName name="_1982" localSheetId="90">#REF!</definedName>
    <definedName name="_1982" localSheetId="95">#REF!</definedName>
    <definedName name="_1982" localSheetId="96">#REF!</definedName>
    <definedName name="_1982">#REF!</definedName>
    <definedName name="_1983" localSheetId="15">#REF!</definedName>
    <definedName name="_1983" localSheetId="16">#REF!</definedName>
    <definedName name="_1983" localSheetId="17">#REF!</definedName>
    <definedName name="_1983" localSheetId="23">#REF!</definedName>
    <definedName name="_1983" localSheetId="27">#REF!</definedName>
    <definedName name="_1983" localSheetId="28">#REF!</definedName>
    <definedName name="_1983" localSheetId="29">#REF!</definedName>
    <definedName name="_1983" localSheetId="57">#REF!</definedName>
    <definedName name="_1983" localSheetId="64">#REF!</definedName>
    <definedName name="_1983" localSheetId="21">#REF!</definedName>
    <definedName name="_1983" localSheetId="85">'Tabla 58'!#REF!</definedName>
    <definedName name="_1983" localSheetId="88">#REF!</definedName>
    <definedName name="_1983" localSheetId="89">#REF!</definedName>
    <definedName name="_1983" localSheetId="90">#REF!</definedName>
    <definedName name="_1983" localSheetId="95">#REF!</definedName>
    <definedName name="_1983" localSheetId="96">#REF!</definedName>
    <definedName name="_1983">#REF!</definedName>
    <definedName name="_1984" localSheetId="15">#REF!</definedName>
    <definedName name="_1984" localSheetId="17">#REF!</definedName>
    <definedName name="_1984" localSheetId="23">#REF!</definedName>
    <definedName name="_1984" localSheetId="27">#REF!</definedName>
    <definedName name="_1984" localSheetId="28">#REF!</definedName>
    <definedName name="_1984" localSheetId="29">#REF!</definedName>
    <definedName name="_1984" localSheetId="21">#REF!</definedName>
    <definedName name="_1984" localSheetId="88">#REF!</definedName>
    <definedName name="_1984" localSheetId="89">#REF!</definedName>
    <definedName name="_1984" localSheetId="90">#REF!</definedName>
    <definedName name="_1984">#REF!</definedName>
    <definedName name="_1985" localSheetId="15">#REF!</definedName>
    <definedName name="_1985" localSheetId="17">#REF!</definedName>
    <definedName name="_1985" localSheetId="23">#REF!</definedName>
    <definedName name="_1985" localSheetId="27">#REF!</definedName>
    <definedName name="_1985" localSheetId="28">#REF!</definedName>
    <definedName name="_1985" localSheetId="29">#REF!</definedName>
    <definedName name="_1985" localSheetId="21">#REF!</definedName>
    <definedName name="_1985" localSheetId="88">#REF!</definedName>
    <definedName name="_1985" localSheetId="89">#REF!</definedName>
    <definedName name="_1985" localSheetId="90">#REF!</definedName>
    <definedName name="_1985">#REF!</definedName>
    <definedName name="_1986" localSheetId="15">#REF!</definedName>
    <definedName name="_1986" localSheetId="17">#REF!</definedName>
    <definedName name="_1986" localSheetId="23">#REF!</definedName>
    <definedName name="_1986" localSheetId="27">#REF!</definedName>
    <definedName name="_1986" localSheetId="28">#REF!</definedName>
    <definedName name="_1986" localSheetId="29">#REF!</definedName>
    <definedName name="_1986" localSheetId="21">#REF!</definedName>
    <definedName name="_1986" localSheetId="88">#REF!</definedName>
    <definedName name="_1986" localSheetId="89">#REF!</definedName>
    <definedName name="_1986" localSheetId="90">#REF!</definedName>
    <definedName name="_1986">#REF!</definedName>
    <definedName name="_1987" localSheetId="16">#REF!</definedName>
    <definedName name="_1987">#N/A</definedName>
    <definedName name="_1988" localSheetId="15">#REF!</definedName>
    <definedName name="_1988" localSheetId="17">#REF!</definedName>
    <definedName name="_1988" localSheetId="20">#REF!</definedName>
    <definedName name="_1988" localSheetId="23">#REF!</definedName>
    <definedName name="_1988" localSheetId="59">#REF!</definedName>
    <definedName name="_1988" localSheetId="60">#REF!</definedName>
    <definedName name="_1988" localSheetId="27">#REF!</definedName>
    <definedName name="_1988" localSheetId="28">#REF!</definedName>
    <definedName name="_1988" localSheetId="29">#REF!</definedName>
    <definedName name="_1988" localSheetId="57">#REF!</definedName>
    <definedName name="_1988" localSheetId="64">#REF!</definedName>
    <definedName name="_1988" localSheetId="21">#REF!</definedName>
    <definedName name="_1988" localSheetId="85">'Tabla 58'!#REF!</definedName>
    <definedName name="_1988" localSheetId="88">#REF!</definedName>
    <definedName name="_1988" localSheetId="89">#REF!</definedName>
    <definedName name="_1988" localSheetId="90">#REF!</definedName>
    <definedName name="_1988" localSheetId="95">#REF!</definedName>
    <definedName name="_1988" localSheetId="96">#REF!</definedName>
    <definedName name="_1988">#REF!</definedName>
    <definedName name="_1989" localSheetId="15">#REF!</definedName>
    <definedName name="_1989" localSheetId="17">#REF!</definedName>
    <definedName name="_1989" localSheetId="23">#REF!</definedName>
    <definedName name="_1989" localSheetId="27">#REF!</definedName>
    <definedName name="_1989" localSheetId="28">#REF!</definedName>
    <definedName name="_1989" localSheetId="29">#REF!</definedName>
    <definedName name="_1989" localSheetId="57">#REF!</definedName>
    <definedName name="_1989" localSheetId="64">#REF!</definedName>
    <definedName name="_1989" localSheetId="21">#REF!</definedName>
    <definedName name="_1989" localSheetId="85">'Tabla 58'!#REF!</definedName>
    <definedName name="_1989" localSheetId="88">#REF!</definedName>
    <definedName name="_1989" localSheetId="89">#REF!</definedName>
    <definedName name="_1989" localSheetId="90">#REF!</definedName>
    <definedName name="_1989" localSheetId="95">#REF!</definedName>
    <definedName name="_1989" localSheetId="96">#REF!</definedName>
    <definedName name="_1989">#REF!</definedName>
    <definedName name="_1990" localSheetId="15">#REF!</definedName>
    <definedName name="_1990" localSheetId="17">#REF!</definedName>
    <definedName name="_1990" localSheetId="23">#REF!</definedName>
    <definedName name="_1990" localSheetId="27">#REF!</definedName>
    <definedName name="_1990" localSheetId="28">#REF!</definedName>
    <definedName name="_1990" localSheetId="29">#REF!</definedName>
    <definedName name="_1990" localSheetId="57">#REF!</definedName>
    <definedName name="_1990" localSheetId="64">#REF!</definedName>
    <definedName name="_1990" localSheetId="21">#REF!</definedName>
    <definedName name="_1990" localSheetId="85">'Tabla 58'!#REF!</definedName>
    <definedName name="_1990" localSheetId="88">#REF!</definedName>
    <definedName name="_1990" localSheetId="89">#REF!</definedName>
    <definedName name="_1990" localSheetId="90">#REF!</definedName>
    <definedName name="_1990" localSheetId="95">#REF!</definedName>
    <definedName name="_1990" localSheetId="96">#REF!</definedName>
    <definedName name="_1990">#REF!</definedName>
    <definedName name="_1991" localSheetId="15">#REF!</definedName>
    <definedName name="_1991" localSheetId="17">#REF!</definedName>
    <definedName name="_1991" localSheetId="23">#REF!</definedName>
    <definedName name="_1991" localSheetId="27">#REF!</definedName>
    <definedName name="_1991" localSheetId="28">#REF!</definedName>
    <definedName name="_1991" localSheetId="29">#REF!</definedName>
    <definedName name="_1991" localSheetId="21">#REF!</definedName>
    <definedName name="_1991" localSheetId="88">#REF!</definedName>
    <definedName name="_1991" localSheetId="89">#REF!</definedName>
    <definedName name="_1991" localSheetId="90">#REF!</definedName>
    <definedName name="_1991">#REF!</definedName>
    <definedName name="_1992" localSheetId="15">#REF!</definedName>
    <definedName name="_1992" localSheetId="17">#REF!</definedName>
    <definedName name="_1992" localSheetId="23">#REF!</definedName>
    <definedName name="_1992" localSheetId="27">#REF!</definedName>
    <definedName name="_1992" localSheetId="28">#REF!</definedName>
    <definedName name="_1992" localSheetId="29">#REF!</definedName>
    <definedName name="_1992" localSheetId="21">#REF!</definedName>
    <definedName name="_1992" localSheetId="88">#REF!</definedName>
    <definedName name="_1992" localSheetId="89">#REF!</definedName>
    <definedName name="_1992" localSheetId="90">#REF!</definedName>
    <definedName name="_1992">#REF!</definedName>
    <definedName name="_1993" localSheetId="15">#REF!</definedName>
    <definedName name="_1993" localSheetId="17">#REF!</definedName>
    <definedName name="_1993" localSheetId="23">#REF!</definedName>
    <definedName name="_1993" localSheetId="27">#REF!</definedName>
    <definedName name="_1993" localSheetId="28">#REF!</definedName>
    <definedName name="_1993" localSheetId="29">#REF!</definedName>
    <definedName name="_1993" localSheetId="21">#REF!</definedName>
    <definedName name="_1993" localSheetId="88">#REF!</definedName>
    <definedName name="_1993" localSheetId="89">#REF!</definedName>
    <definedName name="_1993" localSheetId="90">#REF!</definedName>
    <definedName name="_1993">#REF!</definedName>
    <definedName name="_1994" localSheetId="15">#REF!</definedName>
    <definedName name="_1994" localSheetId="17">#REF!</definedName>
    <definedName name="_1994" localSheetId="23">#REF!</definedName>
    <definedName name="_1994" localSheetId="27">#REF!</definedName>
    <definedName name="_1994" localSheetId="28">#REF!</definedName>
    <definedName name="_1994" localSheetId="29">#REF!</definedName>
    <definedName name="_1994" localSheetId="21">#REF!</definedName>
    <definedName name="_1994" localSheetId="88">#REF!</definedName>
    <definedName name="_1994" localSheetId="89">#REF!</definedName>
    <definedName name="_1994" localSheetId="90">#REF!</definedName>
    <definedName name="_1994">#REF!</definedName>
    <definedName name="_1995" localSheetId="15">#REF!</definedName>
    <definedName name="_1995" localSheetId="17">#REF!</definedName>
    <definedName name="_1995" localSheetId="23">#REF!</definedName>
    <definedName name="_1995" localSheetId="27">#REF!</definedName>
    <definedName name="_1995" localSheetId="28">#REF!</definedName>
    <definedName name="_1995" localSheetId="29">#REF!</definedName>
    <definedName name="_1995" localSheetId="21">#REF!</definedName>
    <definedName name="_1995" localSheetId="88">#REF!</definedName>
    <definedName name="_1995" localSheetId="89">#REF!</definedName>
    <definedName name="_1995" localSheetId="90">#REF!</definedName>
    <definedName name="_1995">#REF!</definedName>
    <definedName name="_1996" localSheetId="15">#REF!</definedName>
    <definedName name="_1996" localSheetId="17">#REF!</definedName>
    <definedName name="_1996" localSheetId="23">#REF!</definedName>
    <definedName name="_1996" localSheetId="27">#REF!</definedName>
    <definedName name="_1996" localSheetId="28">#REF!</definedName>
    <definedName name="_1996" localSheetId="29">#REF!</definedName>
    <definedName name="_1996" localSheetId="21">#REF!</definedName>
    <definedName name="_1996" localSheetId="88">#REF!</definedName>
    <definedName name="_1996" localSheetId="89">#REF!</definedName>
    <definedName name="_1996" localSheetId="90">#REF!</definedName>
    <definedName name="_1996">#REF!</definedName>
    <definedName name="_1997" localSheetId="15">#REF!</definedName>
    <definedName name="_1997" localSheetId="17">#REF!</definedName>
    <definedName name="_1997" localSheetId="23">#REF!</definedName>
    <definedName name="_1997" localSheetId="27">#REF!</definedName>
    <definedName name="_1997" localSheetId="28">#REF!</definedName>
    <definedName name="_1997" localSheetId="29">#REF!</definedName>
    <definedName name="_1997" localSheetId="21">#REF!</definedName>
    <definedName name="_1997" localSheetId="88">#REF!</definedName>
    <definedName name="_1997" localSheetId="89">#REF!</definedName>
    <definedName name="_1997" localSheetId="90">#REF!</definedName>
    <definedName name="_1997">#REF!</definedName>
    <definedName name="_1998" localSheetId="15">#REF!</definedName>
    <definedName name="_1998" localSheetId="17">#REF!</definedName>
    <definedName name="_1998" localSheetId="23">#REF!</definedName>
    <definedName name="_1998" localSheetId="27">#REF!</definedName>
    <definedName name="_1998" localSheetId="28">#REF!</definedName>
    <definedName name="_1998" localSheetId="29">#REF!</definedName>
    <definedName name="_1998" localSheetId="21">#REF!</definedName>
    <definedName name="_1998" localSheetId="88">#REF!</definedName>
    <definedName name="_1998" localSheetId="89">#REF!</definedName>
    <definedName name="_1998" localSheetId="90">#REF!</definedName>
    <definedName name="_1998">#REF!</definedName>
    <definedName name="_1999" localSheetId="15">#REF!</definedName>
    <definedName name="_1999" localSheetId="17">#REF!</definedName>
    <definedName name="_1999" localSheetId="23">#REF!</definedName>
    <definedName name="_1999" localSheetId="27">#REF!</definedName>
    <definedName name="_1999" localSheetId="28">#REF!</definedName>
    <definedName name="_1999" localSheetId="29">#REF!</definedName>
    <definedName name="_1999" localSheetId="21">#REF!</definedName>
    <definedName name="_1999" localSheetId="88">#REF!</definedName>
    <definedName name="_1999" localSheetId="89">#REF!</definedName>
    <definedName name="_1999" localSheetId="90">#REF!</definedName>
    <definedName name="_1999">#REF!</definedName>
    <definedName name="_1IMPRESION" localSheetId="15">#REF!</definedName>
    <definedName name="_1IMPRESION" localSheetId="17">#REF!</definedName>
    <definedName name="_1IMPRESION" localSheetId="19">#REF!</definedName>
    <definedName name="_1IMPRESION" localSheetId="100">#REF!</definedName>
    <definedName name="_1IMPRESION" localSheetId="23">#REF!</definedName>
    <definedName name="_1IMPRESION" localSheetId="27">#REF!</definedName>
    <definedName name="_1IMPRESION" localSheetId="28">#REF!</definedName>
    <definedName name="_1IMPRESION" localSheetId="29">#REF!</definedName>
    <definedName name="_1IMPRESION" localSheetId="41">#REF!</definedName>
    <definedName name="_1IMPRESION" localSheetId="44">#REF!</definedName>
    <definedName name="_1IMPRESION" localSheetId="46">#REF!</definedName>
    <definedName name="_1IMPRESION" localSheetId="58">#REF!</definedName>
    <definedName name="_1IMPRESION" localSheetId="18">#REF!</definedName>
    <definedName name="_1IMPRESION" localSheetId="61">#REF!</definedName>
    <definedName name="_1IMPRESION" localSheetId="62">#REF!</definedName>
    <definedName name="_1IMPRESION" localSheetId="64">#REF!</definedName>
    <definedName name="_1IMPRESION" localSheetId="21">#REF!</definedName>
    <definedName name="_1IMPRESION" localSheetId="80">'Tabla 53'!#REF!</definedName>
    <definedName name="_1IMPRESION" localSheetId="81">'Tabla 54'!#REF!</definedName>
    <definedName name="_1IMPRESION" localSheetId="82">'Tabla 55'!#REF!</definedName>
    <definedName name="_1IMPRESION" localSheetId="83">'Tabla 56'!#REF!</definedName>
    <definedName name="_1IMPRESION" localSheetId="84">'Tabla 57'!#REF!</definedName>
    <definedName name="_1IMPRESION" localSheetId="88">#REF!</definedName>
    <definedName name="_1IMPRESION" localSheetId="89">#REF!</definedName>
    <definedName name="_1IMPRESION" localSheetId="90">#REF!</definedName>
    <definedName name="_1IMPRESION" localSheetId="96">#REF!</definedName>
    <definedName name="_1IMPRESION" localSheetId="24">#REF!</definedName>
    <definedName name="_1IMPRESION" localSheetId="99">#REF!</definedName>
    <definedName name="_1IMPRESION">#REF!</definedName>
    <definedName name="_1Macros_Import_.qbop" localSheetId="15">#REF!</definedName>
    <definedName name="_1Macros_Import_.qbop" localSheetId="16">#REF!</definedName>
    <definedName name="_1Macros_Import_.qbop" localSheetId="20">#N/A</definedName>
    <definedName name="_1Macros_Import_.qbop" localSheetId="100">[28]!'[Macros Import].qbop'</definedName>
    <definedName name="_1Macros_Import_.qbop" localSheetId="7">[28]!'[Macros Import].qbop'</definedName>
    <definedName name="_1Macros_Import_.qbop" localSheetId="11">[28]!'[Macros Import].qbop'</definedName>
    <definedName name="_1Macros_Import_.qbop" localSheetId="23">#N/A</definedName>
    <definedName name="_1Macros_Import_.qbop" localSheetId="1">[28]!'[Macros Import].qbop'</definedName>
    <definedName name="_1Macros_Import_.qbop" localSheetId="27">#N/A</definedName>
    <definedName name="_1Macros_Import_.qbop" localSheetId="28">#N/A</definedName>
    <definedName name="_1Macros_Import_.qbop" localSheetId="29">#N/A</definedName>
    <definedName name="_1Macros_Import_.qbop" localSheetId="34">[28]!'[Macros Import].qbop'</definedName>
    <definedName name="_1Macros_Import_.qbop" localSheetId="3">#N/A</definedName>
    <definedName name="_1Macros_Import_.qbop" localSheetId="57">#N/A</definedName>
    <definedName name="_1Macros_Import_.qbop" localSheetId="58">#N/A</definedName>
    <definedName name="_1Macros_Import_.qbop" localSheetId="61">#REF!</definedName>
    <definedName name="_1Macros_Import_.qbop" localSheetId="64">#REF!</definedName>
    <definedName name="_1Macros_Import_.qbop" localSheetId="21">#N/A</definedName>
    <definedName name="_1Macros_Import_.qbop" localSheetId="88">#N/A</definedName>
    <definedName name="_1Macros_Import_.qbop" localSheetId="89">#N/A</definedName>
    <definedName name="_1Macros_Import_.qbop" localSheetId="90">#N/A</definedName>
    <definedName name="_1Macros_Import_.qbop" localSheetId="91">#N/A</definedName>
    <definedName name="_1Macros_Import_.qbop" localSheetId="24">#N/A</definedName>
    <definedName name="_1Macros_Import_.qbop">#N/A</definedName>
    <definedName name="_1r" localSheetId="15">#REF!</definedName>
    <definedName name="_1r" localSheetId="16">#REF!</definedName>
    <definedName name="_1r" localSheetId="17">#REF!</definedName>
    <definedName name="_1r" localSheetId="19">#REF!</definedName>
    <definedName name="_1r" localSheetId="20">#REF!</definedName>
    <definedName name="_1r" localSheetId="23">#REF!</definedName>
    <definedName name="_1r" localSheetId="27">#REF!</definedName>
    <definedName name="_1r" localSheetId="28">#REF!</definedName>
    <definedName name="_1r" localSheetId="29">#REF!</definedName>
    <definedName name="_1r" localSheetId="41">#REF!</definedName>
    <definedName name="_1r" localSheetId="44">#REF!</definedName>
    <definedName name="_1r" localSheetId="46">#REF!</definedName>
    <definedName name="_1r" localSheetId="57">#REF!</definedName>
    <definedName name="_1r" localSheetId="58">#REF!</definedName>
    <definedName name="_1r" localSheetId="18">#REF!</definedName>
    <definedName name="_1r" localSheetId="61">#REF!</definedName>
    <definedName name="_1r" localSheetId="64">#REF!</definedName>
    <definedName name="_1r" localSheetId="21">#REF!</definedName>
    <definedName name="_1r" localSheetId="80">'Tabla 53'!#REF!</definedName>
    <definedName name="_1r" localSheetId="81">'Tabla 54'!#REF!</definedName>
    <definedName name="_1r" localSheetId="82">'Tabla 55'!#REF!</definedName>
    <definedName name="_1r" localSheetId="83">'Tabla 56'!#REF!</definedName>
    <definedName name="_1r" localSheetId="84">'Tabla 57'!#REF!</definedName>
    <definedName name="_1r" localSheetId="88">#REF!</definedName>
    <definedName name="_1r" localSheetId="89">#REF!</definedName>
    <definedName name="_1r" localSheetId="90">#REF!</definedName>
    <definedName name="_1r" localSheetId="95">#REF!</definedName>
    <definedName name="_1r" localSheetId="96">#REF!</definedName>
    <definedName name="_1r" localSheetId="24">#REF!</definedName>
    <definedName name="_1r">#REF!</definedName>
    <definedName name="_2">#N/A</definedName>
    <definedName name="_2__123Graph_ACPI_ER_LOG" localSheetId="15" hidden="1">#REF!</definedName>
    <definedName name="_2__123Graph_ACPI_ER_LOG" localSheetId="17" hidden="1">#REF!</definedName>
    <definedName name="_2__123Graph_ACPI_ER_LOG" localSheetId="20" hidden="1">[25]ER!#REF!</definedName>
    <definedName name="_2__123Graph_ACPI_ER_LOG" localSheetId="100" hidden="1">[25]ER!#REF!</definedName>
    <definedName name="_2__123Graph_ACPI_ER_LOG" localSheetId="23" hidden="1">[25]ER!#REF!</definedName>
    <definedName name="_2__123Graph_ACPI_ER_LOG" localSheetId="59" hidden="1">#REF!</definedName>
    <definedName name="_2__123Graph_ACPI_ER_LOG" localSheetId="60" hidden="1">#REF!</definedName>
    <definedName name="_2__123Graph_ACPI_ER_LOG" localSheetId="1" hidden="1">[25]ER!#REF!</definedName>
    <definedName name="_2__123Graph_ACPI_ER_LOG" localSheetId="27" hidden="1">#REF!</definedName>
    <definedName name="_2__123Graph_ACPI_ER_LOG" localSheetId="28" hidden="1">#REF!</definedName>
    <definedName name="_2__123Graph_ACPI_ER_LOG" localSheetId="29" hidden="1">[25]ER!#REF!</definedName>
    <definedName name="_2__123Graph_ACPI_ER_LOG" localSheetId="46" hidden="1">[25]ER!#REF!</definedName>
    <definedName name="_2__123Graph_ACPI_ER_LOG" localSheetId="57" hidden="1">[25]ER!#REF!</definedName>
    <definedName name="_2__123Graph_ACPI_ER_LOG" localSheetId="58" hidden="1">[25]ER!#REF!</definedName>
    <definedName name="_2__123Graph_ACPI_ER_LOG" localSheetId="64" hidden="1">[25]ER!#REF!</definedName>
    <definedName name="_2__123Graph_ACPI_ER_LOG" localSheetId="21" hidden="1">[25]ER!#REF!</definedName>
    <definedName name="_2__123Graph_ACPI_ER_LOG" localSheetId="90" hidden="1">[25]ER!#REF!</definedName>
    <definedName name="_2__123Graph_ACPI_ER_LOG" localSheetId="91" hidden="1">#REF!</definedName>
    <definedName name="_2__123Graph_ACPI_ER_LOG" localSheetId="95" hidden="1">[25]ER!#REF!</definedName>
    <definedName name="_2__123Graph_ACPI_ER_LOG" hidden="1">#REF!</definedName>
    <definedName name="_2__123Graph_AFIG_D" localSheetId="15" hidden="1">#REF!</definedName>
    <definedName name="_2__123Graph_AFIG_D" localSheetId="16" hidden="1">#REF!</definedName>
    <definedName name="_2__123Graph_AFIG_D" localSheetId="17" hidden="1">#REF!</definedName>
    <definedName name="_2__123Graph_AFIG_D" localSheetId="20" hidden="1">#REF!</definedName>
    <definedName name="_2__123Graph_AFIG_D" localSheetId="23" hidden="1">#REF!</definedName>
    <definedName name="_2__123Graph_AFIG_D" localSheetId="59" hidden="1">#REF!</definedName>
    <definedName name="_2__123Graph_AFIG_D" localSheetId="60" hidden="1">#REF!</definedName>
    <definedName name="_2__123Graph_AFIG_D" localSheetId="27" hidden="1">#REF!</definedName>
    <definedName name="_2__123Graph_AFIG_D" localSheetId="28" hidden="1">#REF!</definedName>
    <definedName name="_2__123Graph_AFIG_D" localSheetId="29" hidden="1">#REF!</definedName>
    <definedName name="_2__123Graph_AFIG_D" localSheetId="57" hidden="1">#REF!</definedName>
    <definedName name="_2__123Graph_AFIG_D" localSheetId="64" hidden="1">#REF!</definedName>
    <definedName name="_2__123Graph_AFIG_D" localSheetId="21" hidden="1">#REF!</definedName>
    <definedName name="_2__123Graph_AFIG_D" localSheetId="85" hidden="1">'Tabla 58'!#REF!</definedName>
    <definedName name="_2__123Graph_AFIG_D" localSheetId="88" hidden="1">#REF!</definedName>
    <definedName name="_2__123Graph_AFIG_D" localSheetId="89" hidden="1">#REF!</definedName>
    <definedName name="_2__123Graph_AFIG_D" localSheetId="90" hidden="1">#REF!</definedName>
    <definedName name="_2__123Graph_AFIG_D" localSheetId="95" hidden="1">#REF!</definedName>
    <definedName name="_2__123Graph_AFIG_D" localSheetId="96" hidden="1">#REF!</definedName>
    <definedName name="_2__123Graph_AFIG_D" localSheetId="24" hidden="1">#REF!</definedName>
    <definedName name="_2__123Graph_AFIG_D" hidden="1">#REF!</definedName>
    <definedName name="_20__123Graph_BIBA_IBRD" localSheetId="15" hidden="1">#REF!</definedName>
    <definedName name="_20__123Graph_BIBA_IBRD" localSheetId="16" hidden="1">#REF!</definedName>
    <definedName name="_20__123Graph_BIBA_IBRD" localSheetId="17" hidden="1">#REF!</definedName>
    <definedName name="_20__123Graph_BIBA_IBRD" localSheetId="19" hidden="1">#REF!</definedName>
    <definedName name="_20__123Graph_BIBA_IBRD" localSheetId="20" hidden="1">[25]WB!#REF!</definedName>
    <definedName name="_20__123Graph_BIBA_IBRD" localSheetId="100" hidden="1">[25]WB!#REF!</definedName>
    <definedName name="_20__123Graph_BIBA_IBRD" localSheetId="23" hidden="1">[25]WB!#REF!</definedName>
    <definedName name="_20__123Graph_BIBA_IBRD" localSheetId="59" hidden="1">#REF!</definedName>
    <definedName name="_20__123Graph_BIBA_IBRD" localSheetId="60" hidden="1">#REF!</definedName>
    <definedName name="_20__123Graph_BIBA_IBRD" localSheetId="1" hidden="1">[25]WB!#REF!</definedName>
    <definedName name="_20__123Graph_BIBA_IBRD" localSheetId="27" hidden="1">#REF!</definedName>
    <definedName name="_20__123Graph_BIBA_IBRD" localSheetId="28" hidden="1">#REF!</definedName>
    <definedName name="_20__123Graph_BIBA_IBRD" localSheetId="29" hidden="1">[25]WB!#REF!</definedName>
    <definedName name="_20__123Graph_BIBA_IBRD" localSheetId="57" hidden="1">[25]WB!#REF!</definedName>
    <definedName name="_20__123Graph_BIBA_IBRD" localSheetId="58" hidden="1">[25]WB!#REF!</definedName>
    <definedName name="_20__123Graph_BIBA_IBRD" localSheetId="18" hidden="1">#REF!</definedName>
    <definedName name="_20__123Graph_BIBA_IBRD" localSheetId="61" hidden="1">[25]WB!#REF!</definedName>
    <definedName name="_20__123Graph_BIBA_IBRD" localSheetId="64" hidden="1">[25]WB!#REF!</definedName>
    <definedName name="_20__123Graph_BIBA_IBRD" localSheetId="21" hidden="1">[25]WB!#REF!</definedName>
    <definedName name="_20__123Graph_BIBA_IBRD" localSheetId="81" hidden="1">[25]WB!#REF!</definedName>
    <definedName name="_20__123Graph_BIBA_IBRD" localSheetId="82" hidden="1">[25]WB!#REF!</definedName>
    <definedName name="_20__123Graph_BIBA_IBRD" localSheetId="83" hidden="1">[25]WB!#REF!</definedName>
    <definedName name="_20__123Graph_BIBA_IBRD" localSheetId="84" hidden="1">[25]WB!#REF!</definedName>
    <definedName name="_20__123Graph_BIBA_IBRD" localSheetId="85" hidden="1">[25]WB!#REF!</definedName>
    <definedName name="_20__123Graph_BIBA_IBRD" localSheetId="90" hidden="1">[25]WB!#REF!</definedName>
    <definedName name="_20__123Graph_BIBA_IBRD" localSheetId="91" hidden="1">#REF!</definedName>
    <definedName name="_20__123Graph_BIBA_IBRD" localSheetId="95" hidden="1">[25]WB!#REF!</definedName>
    <definedName name="_20__123Graph_BIBA_IBRD" localSheetId="96" hidden="1">[25]WB!#REF!</definedName>
    <definedName name="_20__123Graph_BIBA_IBRD" localSheetId="24" hidden="1">[25]WB!#REF!</definedName>
    <definedName name="_20__123Graph_BIBA_IBRD" hidden="1">#REF!</definedName>
    <definedName name="_20__123Graph_XREALEX_WAGE" localSheetId="15" hidden="1">#REF!</definedName>
    <definedName name="_20__123Graph_XREALEX_WAGE" localSheetId="17" hidden="1">#REF!</definedName>
    <definedName name="_20__123Graph_XREALEX_WAGE" localSheetId="20" hidden="1">[29]PRIVATE!#REF!</definedName>
    <definedName name="_20__123Graph_XREALEX_WAGE" localSheetId="100" hidden="1">[29]PRIVATE!#REF!</definedName>
    <definedName name="_20__123Graph_XREALEX_WAGE" localSheetId="23" hidden="1">[29]PRIVATE!#REF!</definedName>
    <definedName name="_20__123Graph_XREALEX_WAGE" localSheetId="59" hidden="1">#REF!</definedName>
    <definedName name="_20__123Graph_XREALEX_WAGE" localSheetId="60" hidden="1">#REF!</definedName>
    <definedName name="_20__123Graph_XREALEX_WAGE" localSheetId="1" hidden="1">[29]PRIVATE!#REF!</definedName>
    <definedName name="_20__123Graph_XREALEX_WAGE" localSheetId="27" hidden="1">#REF!</definedName>
    <definedName name="_20__123Graph_XREALEX_WAGE" localSheetId="28" hidden="1">#REF!</definedName>
    <definedName name="_20__123Graph_XREALEX_WAGE" localSheetId="29" hidden="1">[29]PRIVATE!#REF!</definedName>
    <definedName name="_20__123Graph_XREALEX_WAGE" localSheetId="46" hidden="1">[29]PRIVATE!#REF!</definedName>
    <definedName name="_20__123Graph_XREALEX_WAGE" localSheetId="57" hidden="1">[30]PRIVATE!#REF!</definedName>
    <definedName name="_20__123Graph_XREALEX_WAGE" localSheetId="58" hidden="1">[29]PRIVATE!#REF!</definedName>
    <definedName name="_20__123Graph_XREALEX_WAGE" localSheetId="64" hidden="1">[30]PRIVATE!#REF!</definedName>
    <definedName name="_20__123Graph_XREALEX_WAGE" localSheetId="21" hidden="1">[29]PRIVATE!#REF!</definedName>
    <definedName name="_20__123Graph_XREALEX_WAGE" localSheetId="90" hidden="1">[30]PRIVATE!#REF!</definedName>
    <definedName name="_20__123Graph_XREALEX_WAGE" localSheetId="91" hidden="1">#REF!</definedName>
    <definedName name="_20__123Graph_XREALEX_WAGE" localSheetId="95" hidden="1">[29]PRIVATE!#REF!</definedName>
    <definedName name="_20__123Graph_XREALEX_WAGE" localSheetId="24" hidden="1">[29]PRIVATE!#REF!</definedName>
    <definedName name="_20__123Graph_XREALEX_WAGE" hidden="1">#REF!</definedName>
    <definedName name="_2000" localSheetId="15">#REF!</definedName>
    <definedName name="_2000" localSheetId="16">#REF!</definedName>
    <definedName name="_2000" localSheetId="17">#REF!</definedName>
    <definedName name="_2000" localSheetId="20">#REF!</definedName>
    <definedName name="_2000" localSheetId="23">#REF!</definedName>
    <definedName name="_2000" localSheetId="59">#REF!</definedName>
    <definedName name="_2000" localSheetId="60">#REF!</definedName>
    <definedName name="_2000" localSheetId="27">#REF!</definedName>
    <definedName name="_2000" localSheetId="28">#REF!</definedName>
    <definedName name="_2000" localSheetId="29">#REF!</definedName>
    <definedName name="_2000" localSheetId="57">#REF!</definedName>
    <definedName name="_2000" localSheetId="64">#REF!</definedName>
    <definedName name="_2000" localSheetId="21">#REF!</definedName>
    <definedName name="_2000" localSheetId="85">'Tabla 58'!#REF!</definedName>
    <definedName name="_2000" localSheetId="88">#REF!</definedName>
    <definedName name="_2000" localSheetId="89">#REF!</definedName>
    <definedName name="_2000" localSheetId="90">#REF!</definedName>
    <definedName name="_2000" localSheetId="95">#REF!</definedName>
    <definedName name="_2000" localSheetId="96">#REF!</definedName>
    <definedName name="_2000" localSheetId="24">#REF!</definedName>
    <definedName name="_2000">#REF!</definedName>
    <definedName name="_2001" localSheetId="15">#REF!</definedName>
    <definedName name="_2001" localSheetId="16">#REF!</definedName>
    <definedName name="_2001" localSheetId="17">#REF!</definedName>
    <definedName name="_2001" localSheetId="23">#REF!</definedName>
    <definedName name="_2001" localSheetId="27">#REF!</definedName>
    <definedName name="_2001" localSheetId="28">#REF!</definedName>
    <definedName name="_2001" localSheetId="29">#REF!</definedName>
    <definedName name="_2001" localSheetId="57">#REF!</definedName>
    <definedName name="_2001" localSheetId="64">#REF!</definedName>
    <definedName name="_2001" localSheetId="21">#REF!</definedName>
    <definedName name="_2001" localSheetId="85">'Tabla 58'!#REF!</definedName>
    <definedName name="_2001" localSheetId="88">#REF!</definedName>
    <definedName name="_2001" localSheetId="89">#REF!</definedName>
    <definedName name="_2001" localSheetId="90">#REF!</definedName>
    <definedName name="_2001" localSheetId="95">#REF!</definedName>
    <definedName name="_2001" localSheetId="96">#REF!</definedName>
    <definedName name="_2001">#REF!</definedName>
    <definedName name="_2002" localSheetId="15">#REF!</definedName>
    <definedName name="_2002" localSheetId="16">#REF!</definedName>
    <definedName name="_2002" localSheetId="17">#REF!</definedName>
    <definedName name="_2002" localSheetId="23">#REF!</definedName>
    <definedName name="_2002" localSheetId="27">#REF!</definedName>
    <definedName name="_2002" localSheetId="28">#REF!</definedName>
    <definedName name="_2002" localSheetId="29">#REF!</definedName>
    <definedName name="_2002" localSheetId="57">#REF!</definedName>
    <definedName name="_2002" localSheetId="64">#REF!</definedName>
    <definedName name="_2002" localSheetId="21">#REF!</definedName>
    <definedName name="_2002" localSheetId="85">'Tabla 58'!#REF!</definedName>
    <definedName name="_2002" localSheetId="88">#REF!</definedName>
    <definedName name="_2002" localSheetId="89">#REF!</definedName>
    <definedName name="_2002" localSheetId="90">#REF!</definedName>
    <definedName name="_2002" localSheetId="95">#REF!</definedName>
    <definedName name="_2002" localSheetId="96">#REF!</definedName>
    <definedName name="_2002">#REF!</definedName>
    <definedName name="_2003" localSheetId="15">#REF!</definedName>
    <definedName name="_2003" localSheetId="17">#REF!</definedName>
    <definedName name="_2003" localSheetId="23">#REF!</definedName>
    <definedName name="_2003" localSheetId="27">#REF!</definedName>
    <definedName name="_2003" localSheetId="28">#REF!</definedName>
    <definedName name="_2003" localSheetId="29">#REF!</definedName>
    <definedName name="_2003" localSheetId="21">#REF!</definedName>
    <definedName name="_2003" localSheetId="88">#REF!</definedName>
    <definedName name="_2003" localSheetId="89">#REF!</definedName>
    <definedName name="_2003" localSheetId="90">#REF!</definedName>
    <definedName name="_2003">#REF!</definedName>
    <definedName name="_24__123Graph_BTERMS_OF_TRADE" localSheetId="15" hidden="1">#REF!</definedName>
    <definedName name="_24__123Graph_BTERMS_OF_TRADE" localSheetId="17" hidden="1">#REF!</definedName>
    <definedName name="_24__123Graph_BTERMS_OF_TRADE" localSheetId="19" hidden="1">#REF!</definedName>
    <definedName name="_24__123Graph_BTERMS_OF_TRADE" localSheetId="100" hidden="1">#REF!</definedName>
    <definedName name="_24__123Graph_BTERMS_OF_TRADE" localSheetId="23" hidden="1">#REF!</definedName>
    <definedName name="_24__123Graph_BTERMS_OF_TRADE" localSheetId="27" hidden="1">#REF!</definedName>
    <definedName name="_24__123Graph_BTERMS_OF_TRADE" localSheetId="28" hidden="1">#REF!</definedName>
    <definedName name="_24__123Graph_BTERMS_OF_TRADE" localSheetId="29" hidden="1">#REF!</definedName>
    <definedName name="_24__123Graph_BTERMS_OF_TRADE" localSheetId="33" hidden="1">#REF!</definedName>
    <definedName name="_24__123Graph_BTERMS_OF_TRADE" localSheetId="58" hidden="1">#REF!</definedName>
    <definedName name="_24__123Graph_BTERMS_OF_TRADE" localSheetId="18" hidden="1">#REF!</definedName>
    <definedName name="_24__123Graph_BTERMS_OF_TRADE" localSheetId="61" hidden="1">#REF!</definedName>
    <definedName name="_24__123Graph_BTERMS_OF_TRADE" localSheetId="62" hidden="1">#REF!</definedName>
    <definedName name="_24__123Graph_BTERMS_OF_TRADE" localSheetId="64" hidden="1">#REF!</definedName>
    <definedName name="_24__123Graph_BTERMS_OF_TRADE" localSheetId="21" hidden="1">#REF!</definedName>
    <definedName name="_24__123Graph_BTERMS_OF_TRADE" localSheetId="80" hidden="1">'Tabla 53'!#REF!</definedName>
    <definedName name="_24__123Graph_BTERMS_OF_TRADE" localSheetId="81" hidden="1">'Tabla 54'!#REF!</definedName>
    <definedName name="_24__123Graph_BTERMS_OF_TRADE" localSheetId="82" hidden="1">'Tabla 55'!#REF!</definedName>
    <definedName name="_24__123Graph_BTERMS_OF_TRADE" localSheetId="83" hidden="1">'Tabla 56'!#REF!</definedName>
    <definedName name="_24__123Graph_BTERMS_OF_TRADE" localSheetId="84" hidden="1">'Tabla 57'!#REF!</definedName>
    <definedName name="_24__123Graph_BTERMS_OF_TRADE" localSheetId="85" hidden="1">'Tabla 58'!#REF!</definedName>
    <definedName name="_24__123Graph_BTERMS_OF_TRADE" localSheetId="88" hidden="1">#REF!</definedName>
    <definedName name="_24__123Graph_BTERMS_OF_TRADE" localSheetId="89" hidden="1">#REF!</definedName>
    <definedName name="_24__123Graph_BTERMS_OF_TRADE" localSheetId="90" hidden="1">#REF!</definedName>
    <definedName name="_24__123Graph_BTERMS_OF_TRADE" localSheetId="96" hidden="1">#REF!</definedName>
    <definedName name="_24__123Graph_BTERMS_OF_TRADE" localSheetId="24" hidden="1">#REF!</definedName>
    <definedName name="_24__123Graph_BTERMS_OF_TRADE" localSheetId="99" hidden="1">#REF!</definedName>
    <definedName name="_24__123Graph_BTERMS_OF_TRADE" hidden="1">#REF!</definedName>
    <definedName name="_24Macros_Import_.qbop" localSheetId="15">#REF!</definedName>
    <definedName name="_24Macros_Import_.qbop" localSheetId="17">#REF!</definedName>
    <definedName name="_24Macros_Import_.qbop" localSheetId="19">#REF!</definedName>
    <definedName name="_24Macros_Import_.qbop" localSheetId="100">[31]!'[Macros Import].qbop'</definedName>
    <definedName name="_24Macros_Import_.qbop" localSheetId="7">[31]!'[Macros Import].qbop'</definedName>
    <definedName name="_24Macros_Import_.qbop" localSheetId="11">[31]!'[Macros Import].qbop'</definedName>
    <definedName name="_24Macros_Import_.qbop" localSheetId="23">[31]!'[Macros Import].qbop'</definedName>
    <definedName name="_24Macros_Import_.qbop" localSheetId="59">#REF!</definedName>
    <definedName name="_24Macros_Import_.qbop" localSheetId="60">#REF!</definedName>
    <definedName name="_24Macros_Import_.qbop" localSheetId="1">[31]!'[Macros Import].qbop'</definedName>
    <definedName name="_24Macros_Import_.qbop" localSheetId="27">#REF!</definedName>
    <definedName name="_24Macros_Import_.qbop" localSheetId="28">#REF!</definedName>
    <definedName name="_24Macros_Import_.qbop" localSheetId="29">[31]!'[Macros Import].qbop'</definedName>
    <definedName name="_24Macros_Import_.qbop" localSheetId="33">#REF!</definedName>
    <definedName name="_24Macros_Import_.qbop" localSheetId="34">[31]!'[Macros Import].qbop'</definedName>
    <definedName name="_24Macros_Import_.qbop" localSheetId="41">[31]!'[Macros Import].qbop'</definedName>
    <definedName name="_24Macros_Import_.qbop" localSheetId="44">[31]!'[Macros Import].qbop'</definedName>
    <definedName name="_24Macros_Import_.qbop" localSheetId="57">[31]!'[Macros Import].qbop'</definedName>
    <definedName name="_24Macros_Import_.qbop" localSheetId="58">[31]!'[Macros Import].qbop'</definedName>
    <definedName name="_24Macros_Import_.qbop" localSheetId="18">#REF!</definedName>
    <definedName name="_24Macros_Import_.qbop" localSheetId="61">[31]!'[Macros Import].qbop'</definedName>
    <definedName name="_24Macros_Import_.qbop" localSheetId="21">[31]!'[Macros Import].qbop'</definedName>
    <definedName name="_24Macros_Import_.qbop" localSheetId="81">[31]!'[Macros Import].qbop'</definedName>
    <definedName name="_24Macros_Import_.qbop" localSheetId="90">[31]!'[Macros Import].qbop'</definedName>
    <definedName name="_24Macros_Import_.qbop" localSheetId="91">#REF!</definedName>
    <definedName name="_24Macros_Import_.qbop" localSheetId="93">[31]!'[Macros Import].qbop'</definedName>
    <definedName name="_24Macros_Import_.qbop" localSheetId="94">[31]!'[Macros Import].qbop'</definedName>
    <definedName name="_24Macros_Import_.qbop">#REF!</definedName>
    <definedName name="_25__123Graph_ACPI_ER_LOG" localSheetId="15" hidden="1">#REF!</definedName>
    <definedName name="_25__123Graph_ACPI_ER_LOG" localSheetId="16" hidden="1">#REF!</definedName>
    <definedName name="_25__123Graph_ACPI_ER_LOG" localSheetId="17" hidden="1">#REF!</definedName>
    <definedName name="_25__123Graph_ACPI_ER_LOG" localSheetId="19" hidden="1">#REF!</definedName>
    <definedName name="_25__123Graph_ACPI_ER_LOG" localSheetId="20" hidden="1">[32]ER!#REF!</definedName>
    <definedName name="_25__123Graph_ACPI_ER_LOG" localSheetId="100" hidden="1">[32]ER!#REF!</definedName>
    <definedName name="_25__123Graph_ACPI_ER_LOG" localSheetId="23" hidden="1">[32]ER!#REF!</definedName>
    <definedName name="_25__123Graph_ACPI_ER_LOG" localSheetId="59" hidden="1">#REF!</definedName>
    <definedName name="_25__123Graph_ACPI_ER_LOG" localSheetId="60" hidden="1">#REF!</definedName>
    <definedName name="_25__123Graph_ACPI_ER_LOG" localSheetId="1" hidden="1">[32]ER!#REF!</definedName>
    <definedName name="_25__123Graph_ACPI_ER_LOG" localSheetId="27" hidden="1">#REF!</definedName>
    <definedName name="_25__123Graph_ACPI_ER_LOG" localSheetId="28" hidden="1">[32]ER!#REF!</definedName>
    <definedName name="_25__123Graph_ACPI_ER_LOG" localSheetId="29" hidden="1">[32]ER!#REF!</definedName>
    <definedName name="_25__123Graph_ACPI_ER_LOG" localSheetId="41" hidden="1">[32]ER!#REF!</definedName>
    <definedName name="_25__123Graph_ACPI_ER_LOG" localSheetId="44" hidden="1">[32]ER!#REF!</definedName>
    <definedName name="_25__123Graph_ACPI_ER_LOG" localSheetId="46" hidden="1">[32]ER!#REF!</definedName>
    <definedName name="_25__123Graph_ACPI_ER_LOG" localSheetId="57" hidden="1">[32]ER!#REF!</definedName>
    <definedName name="_25__123Graph_ACPI_ER_LOG" localSheetId="58" hidden="1">[32]ER!#REF!</definedName>
    <definedName name="_25__123Graph_ACPI_ER_LOG" localSheetId="18" hidden="1">#REF!</definedName>
    <definedName name="_25__123Graph_ACPI_ER_LOG" localSheetId="61" hidden="1">[32]ER!#REF!</definedName>
    <definedName name="_25__123Graph_ACPI_ER_LOG" localSheetId="62" hidden="1">#REF!</definedName>
    <definedName name="_25__123Graph_ACPI_ER_LOG" localSheetId="64" hidden="1">[32]ER!#REF!</definedName>
    <definedName name="_25__123Graph_ACPI_ER_LOG" localSheetId="21" hidden="1">[32]ER!#REF!</definedName>
    <definedName name="_25__123Graph_ACPI_ER_LOG" localSheetId="80" hidden="1">[32]ER!#REF!</definedName>
    <definedName name="_25__123Graph_ACPI_ER_LOG" localSheetId="81" hidden="1">[32]ER!#REF!</definedName>
    <definedName name="_25__123Graph_ACPI_ER_LOG" localSheetId="82" hidden="1">[32]ER!#REF!</definedName>
    <definedName name="_25__123Graph_ACPI_ER_LOG" localSheetId="83" hidden="1">[32]ER!#REF!</definedName>
    <definedName name="_25__123Graph_ACPI_ER_LOG" localSheetId="84" hidden="1">[32]ER!#REF!</definedName>
    <definedName name="_25__123Graph_ACPI_ER_LOG" localSheetId="85" hidden="1">[32]ER!#REF!</definedName>
    <definedName name="_25__123Graph_ACPI_ER_LOG" localSheetId="88" hidden="1">[32]ER!#REF!</definedName>
    <definedName name="_25__123Graph_ACPI_ER_LOG" localSheetId="89" hidden="1">[32]ER!#REF!</definedName>
    <definedName name="_25__123Graph_ACPI_ER_LOG" localSheetId="90" hidden="1">[32]ER!#REF!</definedName>
    <definedName name="_25__123Graph_ACPI_ER_LOG" localSheetId="91" hidden="1">#REF!</definedName>
    <definedName name="_25__123Graph_ACPI_ER_LOG" localSheetId="95" hidden="1">[32]ER!#REF!</definedName>
    <definedName name="_25__123Graph_ACPI_ER_LOG" localSheetId="96" hidden="1">[32]ER!#REF!</definedName>
    <definedName name="_25__123Graph_ACPI_ER_LOG" localSheetId="24" hidden="1">[32]ER!#REF!</definedName>
    <definedName name="_25__123Graph_ACPI_ER_LOG" localSheetId="99" hidden="1">[32]ER!#REF!</definedName>
    <definedName name="_25__123Graph_ACPI_ER_LOG" hidden="1">#REF!</definedName>
    <definedName name="_25__123Graph_BWB_ADJ_PRJ" localSheetId="15" hidden="1">#REF!</definedName>
    <definedName name="_25__123Graph_BWB_ADJ_PRJ" localSheetId="17" hidden="1">#REF!</definedName>
    <definedName name="_25__123Graph_BWB_ADJ_PRJ" localSheetId="19" hidden="1">#REF!</definedName>
    <definedName name="_25__123Graph_BWB_ADJ_PRJ" localSheetId="100" hidden="1">[25]WB!$Q$257:$AK$257</definedName>
    <definedName name="_25__123Graph_BWB_ADJ_PRJ" localSheetId="23" hidden="1">[25]WB!$Q$257:$AK$257</definedName>
    <definedName name="_25__123Graph_BWB_ADJ_PRJ" localSheetId="59" hidden="1">#REF!</definedName>
    <definedName name="_25__123Graph_BWB_ADJ_PRJ" localSheetId="60" hidden="1">#REF!</definedName>
    <definedName name="_25__123Graph_BWB_ADJ_PRJ" localSheetId="1" hidden="1">[25]WB!$Q$257:$AK$257</definedName>
    <definedName name="_25__123Graph_BWB_ADJ_PRJ" localSheetId="27" hidden="1">#REF!</definedName>
    <definedName name="_25__123Graph_BWB_ADJ_PRJ" localSheetId="28" hidden="1">#REF!</definedName>
    <definedName name="_25__123Graph_BWB_ADJ_PRJ" localSheetId="29" hidden="1">#REF!</definedName>
    <definedName name="_25__123Graph_BWB_ADJ_PRJ" localSheetId="57" hidden="1">[25]WB!$Q$257:$AK$257</definedName>
    <definedName name="_25__123Graph_BWB_ADJ_PRJ" localSheetId="58" hidden="1">[25]WB!$Q$257:$AK$257</definedName>
    <definedName name="_25__123Graph_BWB_ADJ_PRJ" localSheetId="18" hidden="1">#REF!</definedName>
    <definedName name="_25__123Graph_BWB_ADJ_PRJ" localSheetId="91" hidden="1">#REF!</definedName>
    <definedName name="_25__123Graph_BWB_ADJ_PRJ" hidden="1">#REF!</definedName>
    <definedName name="_26__123Graph_BCPI_ER_LOG" localSheetId="15" hidden="1">#REF!</definedName>
    <definedName name="_26__123Graph_BCPI_ER_LOG" localSheetId="16" hidden="1">#REF!</definedName>
    <definedName name="_26__123Graph_BCPI_ER_LOG" localSheetId="17" hidden="1">#REF!</definedName>
    <definedName name="_26__123Graph_BCPI_ER_LOG" localSheetId="19" hidden="1">#REF!</definedName>
    <definedName name="_26__123Graph_BCPI_ER_LOG" localSheetId="20" hidden="1">[32]ER!#REF!</definedName>
    <definedName name="_26__123Graph_BCPI_ER_LOG" localSheetId="100" hidden="1">[32]ER!#REF!</definedName>
    <definedName name="_26__123Graph_BCPI_ER_LOG" localSheetId="23" hidden="1">[32]ER!#REF!</definedName>
    <definedName name="_26__123Graph_BCPI_ER_LOG" localSheetId="59" hidden="1">#REF!</definedName>
    <definedName name="_26__123Graph_BCPI_ER_LOG" localSheetId="60" hidden="1">#REF!</definedName>
    <definedName name="_26__123Graph_BCPI_ER_LOG" localSheetId="1" hidden="1">[32]ER!#REF!</definedName>
    <definedName name="_26__123Graph_BCPI_ER_LOG" localSheetId="27" hidden="1">#REF!</definedName>
    <definedName name="_26__123Graph_BCPI_ER_LOG" localSheetId="28" hidden="1">[32]ER!#REF!</definedName>
    <definedName name="_26__123Graph_BCPI_ER_LOG" localSheetId="29" hidden="1">[32]ER!#REF!</definedName>
    <definedName name="_26__123Graph_BCPI_ER_LOG" localSheetId="41" hidden="1">[32]ER!#REF!</definedName>
    <definedName name="_26__123Graph_BCPI_ER_LOG" localSheetId="44" hidden="1">[32]ER!#REF!</definedName>
    <definedName name="_26__123Graph_BCPI_ER_LOG" localSheetId="46" hidden="1">[32]ER!#REF!</definedName>
    <definedName name="_26__123Graph_BCPI_ER_LOG" localSheetId="57" hidden="1">[32]ER!#REF!</definedName>
    <definedName name="_26__123Graph_BCPI_ER_LOG" localSheetId="58" hidden="1">[32]ER!#REF!</definedName>
    <definedName name="_26__123Graph_BCPI_ER_LOG" localSheetId="18" hidden="1">#REF!</definedName>
    <definedName name="_26__123Graph_BCPI_ER_LOG" localSheetId="61" hidden="1">[32]ER!#REF!</definedName>
    <definedName name="_26__123Graph_BCPI_ER_LOG" localSheetId="62" hidden="1">#REF!</definedName>
    <definedName name="_26__123Graph_BCPI_ER_LOG" localSheetId="64" hidden="1">[32]ER!#REF!</definedName>
    <definedName name="_26__123Graph_BCPI_ER_LOG" localSheetId="21" hidden="1">[32]ER!#REF!</definedName>
    <definedName name="_26__123Graph_BCPI_ER_LOG" localSheetId="80" hidden="1">[32]ER!#REF!</definedName>
    <definedName name="_26__123Graph_BCPI_ER_LOG" localSheetId="81" hidden="1">[32]ER!#REF!</definedName>
    <definedName name="_26__123Graph_BCPI_ER_LOG" localSheetId="82" hidden="1">[32]ER!#REF!</definedName>
    <definedName name="_26__123Graph_BCPI_ER_LOG" localSheetId="83" hidden="1">[32]ER!#REF!</definedName>
    <definedName name="_26__123Graph_BCPI_ER_LOG" localSheetId="84" hidden="1">[32]ER!#REF!</definedName>
    <definedName name="_26__123Graph_BCPI_ER_LOG" localSheetId="85" hidden="1">[32]ER!#REF!</definedName>
    <definedName name="_26__123Graph_BCPI_ER_LOG" localSheetId="88" hidden="1">[32]ER!#REF!</definedName>
    <definedName name="_26__123Graph_BCPI_ER_LOG" localSheetId="89" hidden="1">[32]ER!#REF!</definedName>
    <definedName name="_26__123Graph_BCPI_ER_LOG" localSheetId="90" hidden="1">[32]ER!#REF!</definedName>
    <definedName name="_26__123Graph_BCPI_ER_LOG" localSheetId="91" hidden="1">#REF!</definedName>
    <definedName name="_26__123Graph_BCPI_ER_LOG" localSheetId="95" hidden="1">[32]ER!#REF!</definedName>
    <definedName name="_26__123Graph_BCPI_ER_LOG" localSheetId="96" hidden="1">[32]ER!#REF!</definedName>
    <definedName name="_26__123Graph_BCPI_ER_LOG" localSheetId="24" hidden="1">[32]ER!#REF!</definedName>
    <definedName name="_26__123Graph_BCPI_ER_LOG" localSheetId="99" hidden="1">[32]ER!#REF!</definedName>
    <definedName name="_26__123Graph_BCPI_ER_LOG" hidden="1">#REF!</definedName>
    <definedName name="_27__123Graph_ACPI_ER_LOG" localSheetId="15" hidden="1">#REF!</definedName>
    <definedName name="_27__123Graph_ACPI_ER_LOG" localSheetId="16" hidden="1">#REF!</definedName>
    <definedName name="_27__123Graph_ACPI_ER_LOG" localSheetId="17" hidden="1">#REF!</definedName>
    <definedName name="_27__123Graph_ACPI_ER_LOG" localSheetId="19" hidden="1">#REF!</definedName>
    <definedName name="_27__123Graph_ACPI_ER_LOG" localSheetId="20" hidden="1">[16]ER!#REF!</definedName>
    <definedName name="_27__123Graph_ACPI_ER_LOG" localSheetId="100" hidden="1">[16]ER!#REF!</definedName>
    <definedName name="_27__123Graph_ACPI_ER_LOG" localSheetId="23" hidden="1">[16]ER!#REF!</definedName>
    <definedName name="_27__123Graph_ACPI_ER_LOG" localSheetId="59" hidden="1">#REF!</definedName>
    <definedName name="_27__123Graph_ACPI_ER_LOG" localSheetId="60" hidden="1">#REF!</definedName>
    <definedName name="_27__123Graph_ACPI_ER_LOG" localSheetId="1" hidden="1">[16]ER!#REF!</definedName>
    <definedName name="_27__123Graph_ACPI_ER_LOG" localSheetId="27" hidden="1">#REF!</definedName>
    <definedName name="_27__123Graph_ACPI_ER_LOG" localSheetId="28" hidden="1">[16]ER!#REF!</definedName>
    <definedName name="_27__123Graph_ACPI_ER_LOG" localSheetId="29" hidden="1">[16]ER!#REF!</definedName>
    <definedName name="_27__123Graph_ACPI_ER_LOG" localSheetId="41" hidden="1">[16]ER!#REF!</definedName>
    <definedName name="_27__123Graph_ACPI_ER_LOG" localSheetId="44" hidden="1">[16]ER!#REF!</definedName>
    <definedName name="_27__123Graph_ACPI_ER_LOG" localSheetId="57" hidden="1">[16]ER!#REF!</definedName>
    <definedName name="_27__123Graph_ACPI_ER_LOG" localSheetId="58" hidden="1">[16]ER!#REF!</definedName>
    <definedName name="_27__123Graph_ACPI_ER_LOG" localSheetId="18" hidden="1">#REF!</definedName>
    <definedName name="_27__123Graph_ACPI_ER_LOG" localSheetId="61" hidden="1">[16]ER!#REF!</definedName>
    <definedName name="_27__123Graph_ACPI_ER_LOG" localSheetId="62" hidden="1">#REF!</definedName>
    <definedName name="_27__123Graph_ACPI_ER_LOG" localSheetId="64" hidden="1">[16]ER!#REF!</definedName>
    <definedName name="_27__123Graph_ACPI_ER_LOG" localSheetId="21" hidden="1">[16]ER!#REF!</definedName>
    <definedName name="_27__123Graph_ACPI_ER_LOG" localSheetId="81" hidden="1">[16]ER!#REF!</definedName>
    <definedName name="_27__123Graph_ACPI_ER_LOG" localSheetId="82" hidden="1">[16]ER!#REF!</definedName>
    <definedName name="_27__123Graph_ACPI_ER_LOG" localSheetId="83" hidden="1">[16]ER!#REF!</definedName>
    <definedName name="_27__123Graph_ACPI_ER_LOG" localSheetId="84" hidden="1">[16]ER!#REF!</definedName>
    <definedName name="_27__123Graph_ACPI_ER_LOG" localSheetId="88" hidden="1">[16]ER!#REF!</definedName>
    <definedName name="_27__123Graph_ACPI_ER_LOG" localSheetId="89" hidden="1">[16]ER!#REF!</definedName>
    <definedName name="_27__123Graph_ACPI_ER_LOG" localSheetId="90" hidden="1">[16]ER!#REF!</definedName>
    <definedName name="_27__123Graph_ACPI_ER_LOG" localSheetId="91" hidden="1">#REF!</definedName>
    <definedName name="_27__123Graph_ACPI_ER_LOG" localSheetId="95" hidden="1">[16]ER!#REF!</definedName>
    <definedName name="_27__123Graph_ACPI_ER_LOG" localSheetId="96" hidden="1">[16]ER!#REF!</definedName>
    <definedName name="_27__123Graph_ACPI_ER_LOG" localSheetId="24" hidden="1">[16]ER!#REF!</definedName>
    <definedName name="_27__123Graph_ACPI_ER_LOG" localSheetId="99" hidden="1">[16]ER!#REF!</definedName>
    <definedName name="_27__123Graph_ACPI_ER_LOG" hidden="1">#REF!</definedName>
    <definedName name="_27__123Graph_BIBA_IBRD" localSheetId="15" hidden="1">#REF!</definedName>
    <definedName name="_27__123Graph_BIBA_IBRD" localSheetId="16" hidden="1">#REF!</definedName>
    <definedName name="_27__123Graph_BIBA_IBRD" localSheetId="17" hidden="1">#REF!</definedName>
    <definedName name="_27__123Graph_BIBA_IBRD" localSheetId="19" hidden="1">#REF!</definedName>
    <definedName name="_27__123Graph_BIBA_IBRD" localSheetId="100" hidden="1">[32]WB!#REF!</definedName>
    <definedName name="_27__123Graph_BIBA_IBRD" localSheetId="23" hidden="1">[32]WB!#REF!</definedName>
    <definedName name="_27__123Graph_BIBA_IBRD" localSheetId="59" hidden="1">#REF!</definedName>
    <definedName name="_27__123Graph_BIBA_IBRD" localSheetId="60" hidden="1">#REF!</definedName>
    <definedName name="_27__123Graph_BIBA_IBRD" localSheetId="1" hidden="1">[32]WB!#REF!</definedName>
    <definedName name="_27__123Graph_BIBA_IBRD" localSheetId="27" hidden="1">#REF!</definedName>
    <definedName name="_27__123Graph_BIBA_IBRD" localSheetId="28" hidden="1">[32]WB!#REF!</definedName>
    <definedName name="_27__123Graph_BIBA_IBRD" localSheetId="29" hidden="1">[32]WB!#REF!</definedName>
    <definedName name="_27__123Graph_BIBA_IBRD" localSheetId="41" hidden="1">[32]WB!#REF!</definedName>
    <definedName name="_27__123Graph_BIBA_IBRD" localSheetId="44" hidden="1">[32]WB!#REF!</definedName>
    <definedName name="_27__123Graph_BIBA_IBRD" localSheetId="57" hidden="1">[32]WB!#REF!</definedName>
    <definedName name="_27__123Graph_BIBA_IBRD" localSheetId="58" hidden="1">[32]WB!#REF!</definedName>
    <definedName name="_27__123Graph_BIBA_IBRD" localSheetId="18" hidden="1">#REF!</definedName>
    <definedName name="_27__123Graph_BIBA_IBRD" localSheetId="61" hidden="1">[32]WB!#REF!</definedName>
    <definedName name="_27__123Graph_BIBA_IBRD" localSheetId="62" hidden="1">#REF!</definedName>
    <definedName name="_27__123Graph_BIBA_IBRD" localSheetId="64" hidden="1">[32]WB!#REF!</definedName>
    <definedName name="_27__123Graph_BIBA_IBRD" localSheetId="21" hidden="1">[32]WB!#REF!</definedName>
    <definedName name="_27__123Graph_BIBA_IBRD" localSheetId="81" hidden="1">[32]WB!#REF!</definedName>
    <definedName name="_27__123Graph_BIBA_IBRD" localSheetId="82" hidden="1">[32]WB!#REF!</definedName>
    <definedName name="_27__123Graph_BIBA_IBRD" localSheetId="83" hidden="1">[32]WB!#REF!</definedName>
    <definedName name="_27__123Graph_BIBA_IBRD" localSheetId="84" hidden="1">[32]WB!#REF!</definedName>
    <definedName name="_27__123Graph_BIBA_IBRD" localSheetId="88" hidden="1">[32]WB!#REF!</definedName>
    <definedName name="_27__123Graph_BIBA_IBRD" localSheetId="89" hidden="1">[32]WB!#REF!</definedName>
    <definedName name="_27__123Graph_BIBA_IBRD" localSheetId="90" hidden="1">[32]WB!#REF!</definedName>
    <definedName name="_27__123Graph_BIBA_IBRD" localSheetId="91" hidden="1">#REF!</definedName>
    <definedName name="_27__123Graph_BIBA_IBRD" localSheetId="95" hidden="1">[32]WB!#REF!</definedName>
    <definedName name="_27__123Graph_BIBA_IBRD" localSheetId="96" hidden="1">[32]WB!#REF!</definedName>
    <definedName name="_27__123Graph_BIBA_IBRD" localSheetId="24" hidden="1">[32]WB!#REF!</definedName>
    <definedName name="_27__123Graph_BIBA_IBRD" hidden="1">#REF!</definedName>
    <definedName name="_27_0CUADRO_N__4." localSheetId="15">#REF!</definedName>
    <definedName name="_27_0CUADRO_N__4." localSheetId="17">#REF!</definedName>
    <definedName name="_27_0CUADRO_N__4." localSheetId="20">[33]monthly!#REF!</definedName>
    <definedName name="_27_0CUADRO_N__4." localSheetId="100">[34]monthly!#REF!</definedName>
    <definedName name="_27_0CUADRO_N__4." localSheetId="10">[34]monthly!#REF!</definedName>
    <definedName name="_27_0CUADRO_N__4." localSheetId="11">[34]monthly!#REF!</definedName>
    <definedName name="_27_0CUADRO_N__4." localSheetId="23">[33]monthly!#REF!</definedName>
    <definedName name="_27_0CUADRO_N__4." localSheetId="59">#REF!</definedName>
    <definedName name="_27_0CUADRO_N__4." localSheetId="60">#REF!</definedName>
    <definedName name="_27_0CUADRO_N__4." localSheetId="1">[34]monthly!#REF!</definedName>
    <definedName name="_27_0CUADRO_N__4." localSheetId="27">#REF!</definedName>
    <definedName name="_27_0CUADRO_N__4." localSheetId="28">[33]monthly!#REF!</definedName>
    <definedName name="_27_0CUADRO_N__4." localSheetId="29">[33]monthly!#REF!</definedName>
    <definedName name="_27_0CUADRO_N__4." localSheetId="57">[34]monthly!#REF!</definedName>
    <definedName name="_27_0CUADRO_N__4." localSheetId="58">[34]monthly!#REF!</definedName>
    <definedName name="_27_0CUADRO_N__4." localSheetId="21">[33]monthly!#REF!</definedName>
    <definedName name="_27_0CUADRO_N__4." localSheetId="88">[33]monthly!#REF!</definedName>
    <definedName name="_27_0CUADRO_N__4." localSheetId="89">[33]monthly!#REF!</definedName>
    <definedName name="_27_0CUADRO_N__4." localSheetId="90">[33]monthly!#REF!</definedName>
    <definedName name="_27_0CUADRO_N__4." localSheetId="91">#REF!</definedName>
    <definedName name="_27_0CUADRO_N__4." localSheetId="24">[34]monthly!#REF!</definedName>
    <definedName name="_27_0CUADRO_N__4.">#REF!</definedName>
    <definedName name="_28B.2_B.3" localSheetId="15">#REF!</definedName>
    <definedName name="_28B.2_B.3" localSheetId="16">#REF!</definedName>
    <definedName name="_28B.2_B.3" localSheetId="17">#REF!</definedName>
    <definedName name="_28B.2_B.3" localSheetId="19">#REF!</definedName>
    <definedName name="_28B.2_B.3" localSheetId="20">#REF!</definedName>
    <definedName name="_28B.2_B.3" localSheetId="100">#REF!</definedName>
    <definedName name="_28B.2_B.3" localSheetId="23">#REF!</definedName>
    <definedName name="_28B.2_B.3" localSheetId="27">#REF!</definedName>
    <definedName name="_28B.2_B.3" localSheetId="28">#REF!</definedName>
    <definedName name="_28B.2_B.3" localSheetId="29">#REF!</definedName>
    <definedName name="_28B.2_B.3" localSheetId="41">#REF!</definedName>
    <definedName name="_28B.2_B.3" localSheetId="44">#REF!</definedName>
    <definedName name="_28B.2_B.3" localSheetId="46">#REF!</definedName>
    <definedName name="_28B.2_B.3" localSheetId="57">#REF!</definedName>
    <definedName name="_28B.2_B.3" localSheetId="58">#REF!</definedName>
    <definedName name="_28B.2_B.3" localSheetId="18">#REF!</definedName>
    <definedName name="_28B.2_B.3" localSheetId="61">#REF!</definedName>
    <definedName name="_28B.2_B.3" localSheetId="62">#REF!</definedName>
    <definedName name="_28B.2_B.3" localSheetId="64">#REF!</definedName>
    <definedName name="_28B.2_B.3" localSheetId="21">#REF!</definedName>
    <definedName name="_28B.2_B.3" localSheetId="80">'Tabla 53'!#REF!</definedName>
    <definedName name="_28B.2_B.3" localSheetId="81">'Tabla 54'!#REF!</definedName>
    <definedName name="_28B.2_B.3" localSheetId="82">'Tabla 55'!#REF!</definedName>
    <definedName name="_28B.2_B.3" localSheetId="83">'Tabla 56'!#REF!</definedName>
    <definedName name="_28B.2_B.3" localSheetId="84">'Tabla 57'!#REF!</definedName>
    <definedName name="_28B.2_B.3" localSheetId="88">#REF!</definedName>
    <definedName name="_28B.2_B.3" localSheetId="89">#REF!</definedName>
    <definedName name="_28B.2_B.3" localSheetId="90">#REF!</definedName>
    <definedName name="_28B.2_B.3" localSheetId="95">#REF!</definedName>
    <definedName name="_28B.2_B.3" localSheetId="96">#REF!</definedName>
    <definedName name="_28B.2_B.3" localSheetId="24">#REF!</definedName>
    <definedName name="_28B.2_B.3" localSheetId="99">#REF!</definedName>
    <definedName name="_28B.2_B.3">#REF!</definedName>
    <definedName name="_29__123Graph_XFIG_D" localSheetId="15" hidden="1">#REF!</definedName>
    <definedName name="_29__123Graph_XFIG_D" localSheetId="16" hidden="1">#REF!</definedName>
    <definedName name="_29__123Graph_XFIG_D" localSheetId="17" hidden="1">#REF!</definedName>
    <definedName name="_29__123Graph_XFIG_D" localSheetId="19" hidden="1">#REF!</definedName>
    <definedName name="_29__123Graph_XFIG_D" localSheetId="23" hidden="1">#REF!</definedName>
    <definedName name="_29__123Graph_XFIG_D" localSheetId="27" hidden="1">#REF!</definedName>
    <definedName name="_29__123Graph_XFIG_D" localSheetId="28" hidden="1">#REF!</definedName>
    <definedName name="_29__123Graph_XFIG_D" localSheetId="29" hidden="1">#REF!</definedName>
    <definedName name="_29__123Graph_XFIG_D" localSheetId="33" hidden="1">#REF!</definedName>
    <definedName name="_29__123Graph_XFIG_D" localSheetId="57" hidden="1">#REF!</definedName>
    <definedName name="_29__123Graph_XFIG_D" localSheetId="58" hidden="1">#REF!</definedName>
    <definedName name="_29__123Graph_XFIG_D" localSheetId="18" hidden="1">#REF!</definedName>
    <definedName name="_29__123Graph_XFIG_D" localSheetId="61" hidden="1">#REF!</definedName>
    <definedName name="_29__123Graph_XFIG_D" localSheetId="64" hidden="1">#REF!</definedName>
    <definedName name="_29__123Graph_XFIG_D" localSheetId="21" hidden="1">#REF!</definedName>
    <definedName name="_29__123Graph_XFIG_D" localSheetId="80" hidden="1">'Tabla 53'!#REF!</definedName>
    <definedName name="_29__123Graph_XFIG_D" localSheetId="81" hidden="1">'Tabla 54'!#REF!</definedName>
    <definedName name="_29__123Graph_XFIG_D" localSheetId="82" hidden="1">'Tabla 55'!#REF!</definedName>
    <definedName name="_29__123Graph_XFIG_D" localSheetId="83" hidden="1">'Tabla 56'!#REF!</definedName>
    <definedName name="_29__123Graph_XFIG_D" localSheetId="84" hidden="1">'Tabla 57'!#REF!</definedName>
    <definedName name="_29__123Graph_XFIG_D" localSheetId="85" hidden="1">'Tabla 58'!#REF!</definedName>
    <definedName name="_29__123Graph_XFIG_D" localSheetId="88" hidden="1">#REF!</definedName>
    <definedName name="_29__123Graph_XFIG_D" localSheetId="89" hidden="1">#REF!</definedName>
    <definedName name="_29__123Graph_XFIG_D" localSheetId="90" hidden="1">#REF!</definedName>
    <definedName name="_29__123Graph_XFIG_D" localSheetId="95" hidden="1">#REF!</definedName>
    <definedName name="_29__123Graph_XFIG_D" localSheetId="96" hidden="1">#REF!</definedName>
    <definedName name="_29__123Graph_XFIG_D" localSheetId="24" hidden="1">#REF!</definedName>
    <definedName name="_29__123Graph_XFIG_D" hidden="1">#REF!</definedName>
    <definedName name="_29B.4___5" localSheetId="15">#REF!</definedName>
    <definedName name="_29B.4___5" localSheetId="16">#REF!</definedName>
    <definedName name="_29B.4___5" localSheetId="17">#REF!</definedName>
    <definedName name="_29B.4___5" localSheetId="19">#REF!</definedName>
    <definedName name="_29B.4___5" localSheetId="23">#REF!</definedName>
    <definedName name="_29B.4___5" localSheetId="27">#REF!</definedName>
    <definedName name="_29B.4___5" localSheetId="28">#REF!</definedName>
    <definedName name="_29B.4___5" localSheetId="29">#REF!</definedName>
    <definedName name="_29B.4___5" localSheetId="41">#REF!</definedName>
    <definedName name="_29B.4___5" localSheetId="44">#REF!</definedName>
    <definedName name="_29B.4___5" localSheetId="57">#REF!</definedName>
    <definedName name="_29B.4___5" localSheetId="58">#REF!</definedName>
    <definedName name="_29B.4___5" localSheetId="61">#REF!</definedName>
    <definedName name="_29B.4___5" localSheetId="64">#REF!</definedName>
    <definedName name="_29B.4___5" localSheetId="21">#REF!</definedName>
    <definedName name="_29B.4___5" localSheetId="80">'Tabla 53'!#REF!</definedName>
    <definedName name="_29B.4___5" localSheetId="81">'Tabla 54'!#REF!</definedName>
    <definedName name="_29B.4___5" localSheetId="82">'Tabla 55'!#REF!</definedName>
    <definedName name="_29B.4___5" localSheetId="83">'Tabla 56'!#REF!</definedName>
    <definedName name="_29B.4___5" localSheetId="84">'Tabla 57'!#REF!</definedName>
    <definedName name="_29B.4___5" localSheetId="88">#REF!</definedName>
    <definedName name="_29B.4___5" localSheetId="89">#REF!</definedName>
    <definedName name="_29B.4___5" localSheetId="90">#REF!</definedName>
    <definedName name="_29B.4___5" localSheetId="95">#REF!</definedName>
    <definedName name="_29B.4___5" localSheetId="96">#REF!</definedName>
    <definedName name="_29B.4___5" localSheetId="24">#REF!</definedName>
    <definedName name="_29B.4___5">#REF!</definedName>
    <definedName name="_2IMPRESION" localSheetId="15">#REF!</definedName>
    <definedName name="_2IMPRESION" localSheetId="17">#REF!</definedName>
    <definedName name="_2IMPRESION" localSheetId="23">#REF!</definedName>
    <definedName name="_2IMPRESION" localSheetId="27">#REF!</definedName>
    <definedName name="_2IMPRESION" localSheetId="28">#REF!</definedName>
    <definedName name="_2IMPRESION" localSheetId="29">#REF!</definedName>
    <definedName name="_2IMPRESION" localSheetId="41">#REF!</definedName>
    <definedName name="_2IMPRESION" localSheetId="44">#REF!</definedName>
    <definedName name="_2IMPRESION" localSheetId="21">#REF!</definedName>
    <definedName name="_2IMPRESION" localSheetId="80">'Tabla 53'!#REF!</definedName>
    <definedName name="_2IMPRESION" localSheetId="88">#REF!</definedName>
    <definedName name="_2IMPRESION" localSheetId="89">#REF!</definedName>
    <definedName name="_2IMPRESION" localSheetId="90">#REF!</definedName>
    <definedName name="_2IMPRESION" localSheetId="96">#REF!</definedName>
    <definedName name="_2IMPRESION">#REF!</definedName>
    <definedName name="_2Macros_Import_.qbop" localSheetId="15">#REF!</definedName>
    <definedName name="_2Macros_Import_.qbop" localSheetId="17">#REF!</definedName>
    <definedName name="_2Macros_Import_.qbop" localSheetId="19">#REF!</definedName>
    <definedName name="_2Macros_Import_.qbop" localSheetId="100">[35]!'[Macros Import].qbop'</definedName>
    <definedName name="_2Macros_Import_.qbop" localSheetId="7">[35]!'[Macros Import].qbop'</definedName>
    <definedName name="_2Macros_Import_.qbop" localSheetId="11">[35]!'[Macros Import].qbop'</definedName>
    <definedName name="_2Macros_Import_.qbop" localSheetId="23">[35]!'[Macros Import].qbop'</definedName>
    <definedName name="_2Macros_Import_.qbop" localSheetId="59">#REF!</definedName>
    <definedName name="_2Macros_Import_.qbop" localSheetId="60">#REF!</definedName>
    <definedName name="_2Macros_Import_.qbop" localSheetId="1">[35]!'[Macros Import].qbop'</definedName>
    <definedName name="_2Macros_Import_.qbop" localSheetId="27">#REF!</definedName>
    <definedName name="_2Macros_Import_.qbop" localSheetId="28">#REF!</definedName>
    <definedName name="_2Macros_Import_.qbop" localSheetId="29">[35]!'[Macros Import].qbop'</definedName>
    <definedName name="_2Macros_Import_.qbop" localSheetId="33">#REF!</definedName>
    <definedName name="_2Macros_Import_.qbop" localSheetId="34">[35]!'[Macros Import].qbop'</definedName>
    <definedName name="_2Macros_Import_.qbop" localSheetId="41">[35]!'[Macros Import].qbop'</definedName>
    <definedName name="_2Macros_Import_.qbop" localSheetId="44">[35]!'[Macros Import].qbop'</definedName>
    <definedName name="_2Macros_Import_.qbop" localSheetId="57">[35]!'[Macros Import].qbop'</definedName>
    <definedName name="_2Macros_Import_.qbop" localSheetId="58">[35]!'[Macros Import].qbop'</definedName>
    <definedName name="_2Macros_Import_.qbop" localSheetId="18">#REF!</definedName>
    <definedName name="_2Macros_Import_.qbop" localSheetId="61">[35]!'[Macros Import].qbop'</definedName>
    <definedName name="_2Macros_Import_.qbop" localSheetId="21">[35]!'[Macros Import].qbop'</definedName>
    <definedName name="_2Macros_Import_.qbop" localSheetId="81">[35]!'[Macros Import].qbop'</definedName>
    <definedName name="_2Macros_Import_.qbop" localSheetId="90">[35]!'[Macros Import].qbop'</definedName>
    <definedName name="_2Macros_Import_.qbop" localSheetId="91">#REF!</definedName>
    <definedName name="_2Macros_Import_.qbop" localSheetId="93">[35]!'[Macros Import].qbop'</definedName>
    <definedName name="_2Macros_Import_.qbop" localSheetId="94">[35]!'[Macros Import].qbop'</definedName>
    <definedName name="_2Macros_Import_.qbop">#REF!</definedName>
    <definedName name="_3">#N/A</definedName>
    <definedName name="_3.__No_club_de_París__Después_del_30_Jun_84" localSheetId="15">#REF!</definedName>
    <definedName name="_3.__No_club_de_París__Después_del_30_Jun_84" localSheetId="16">#REF!</definedName>
    <definedName name="_3.__No_club_de_París__Después_del_30_Jun_84" localSheetId="17">#REF!</definedName>
    <definedName name="_3.__No_club_de_París__Después_del_30_Jun_84" localSheetId="19">#REF!</definedName>
    <definedName name="_3.__No_club_de_París__Después_del_30_Jun_84" localSheetId="20">#REF!</definedName>
    <definedName name="_3.__No_club_de_París__Después_del_30_Jun_84" localSheetId="100">#REF!</definedName>
    <definedName name="_3.__No_club_de_París__Después_del_30_Jun_84" localSheetId="23">#REF!</definedName>
    <definedName name="_3.__No_club_de_París__Después_del_30_Jun_84" localSheetId="27">#REF!</definedName>
    <definedName name="_3.__No_club_de_París__Después_del_30_Jun_84" localSheetId="28">#REF!</definedName>
    <definedName name="_3.__No_club_de_París__Después_del_30_Jun_84" localSheetId="29">#REF!</definedName>
    <definedName name="_3.__No_club_de_París__Después_del_30_Jun_84" localSheetId="33">#REF!</definedName>
    <definedName name="_3.__No_club_de_París__Después_del_30_Jun_84" localSheetId="57">#REF!</definedName>
    <definedName name="_3.__No_club_de_París__Después_del_30_Jun_84" localSheetId="58">#REF!</definedName>
    <definedName name="_3.__No_club_de_París__Después_del_30_Jun_84" localSheetId="18">#REF!</definedName>
    <definedName name="_3.__No_club_de_París__Después_del_30_Jun_84" localSheetId="61">#REF!</definedName>
    <definedName name="_3.__No_club_de_París__Después_del_30_Jun_84" localSheetId="62">#REF!</definedName>
    <definedName name="_3.__No_club_de_París__Después_del_30_Jun_84" localSheetId="64">#REF!</definedName>
    <definedName name="_3.__No_club_de_París__Después_del_30_Jun_84" localSheetId="21">#REF!</definedName>
    <definedName name="_3.__No_club_de_París__Después_del_30_Jun_84" localSheetId="80">'Tabla 53'!#REF!</definedName>
    <definedName name="_3.__No_club_de_París__Después_del_30_Jun_84" localSheetId="81">'Tabla 54'!#REF!</definedName>
    <definedName name="_3.__No_club_de_París__Después_del_30_Jun_84" localSheetId="82">'Tabla 55'!#REF!</definedName>
    <definedName name="_3.__No_club_de_París__Después_del_30_Jun_84" localSheetId="83">'Tabla 56'!#REF!</definedName>
    <definedName name="_3.__No_club_de_París__Después_del_30_Jun_84" localSheetId="84">'Tabla 57'!#REF!</definedName>
    <definedName name="_3.__No_club_de_París__Después_del_30_Jun_84" localSheetId="85">'Tabla 58'!#REF!</definedName>
    <definedName name="_3.__No_club_de_París__Después_del_30_Jun_84" localSheetId="88">#REF!</definedName>
    <definedName name="_3.__No_club_de_París__Después_del_30_Jun_84" localSheetId="89">#REF!</definedName>
    <definedName name="_3.__No_club_de_París__Después_del_30_Jun_84" localSheetId="90">#REF!</definedName>
    <definedName name="_3.__No_club_de_París__Después_del_30_Jun_84" localSheetId="95">#REF!</definedName>
    <definedName name="_3.__No_club_de_París__Después_del_30_Jun_84" localSheetId="96">#REF!</definedName>
    <definedName name="_3.__No_club_de_París__Después_del_30_Jun_84" localSheetId="24">#REF!</definedName>
    <definedName name="_3.__No_club_de_París__Después_del_30_Jun_84" localSheetId="99">#REF!</definedName>
    <definedName name="_3.__No_club_de_París__Después_del_30_Jun_84">#REF!</definedName>
    <definedName name="_3__123Graph_ACPI_ER_LOG" localSheetId="15" hidden="1">#REF!</definedName>
    <definedName name="_3__123Graph_ACPI_ER_LOG" localSheetId="16" hidden="1">#REF!</definedName>
    <definedName name="_3__123Graph_ACPI_ER_LOG" localSheetId="17" hidden="1">#REF!</definedName>
    <definedName name="_3__123Graph_ACPI_ER_LOG" localSheetId="19" hidden="1">#REF!</definedName>
    <definedName name="_3__123Graph_ACPI_ER_LOG" localSheetId="20" hidden="1">[16]ER!#REF!</definedName>
    <definedName name="_3__123Graph_ACPI_ER_LOG" localSheetId="100" hidden="1">[16]ER!#REF!</definedName>
    <definedName name="_3__123Graph_ACPI_ER_LOG" localSheetId="23" hidden="1">[16]ER!#REF!</definedName>
    <definedName name="_3__123Graph_ACPI_ER_LOG" localSheetId="59" hidden="1">#REF!</definedName>
    <definedName name="_3__123Graph_ACPI_ER_LOG" localSheetId="60" hidden="1">#REF!</definedName>
    <definedName name="_3__123Graph_ACPI_ER_LOG" localSheetId="1" hidden="1">[16]ER!#REF!</definedName>
    <definedName name="_3__123Graph_ACPI_ER_LOG" localSheetId="27" hidden="1">#REF!</definedName>
    <definedName name="_3__123Graph_ACPI_ER_LOG" localSheetId="28" hidden="1">[16]ER!#REF!</definedName>
    <definedName name="_3__123Graph_ACPI_ER_LOG" localSheetId="29" hidden="1">[16]ER!#REF!</definedName>
    <definedName name="_3__123Graph_ACPI_ER_LOG" localSheetId="41" hidden="1">[16]ER!#REF!</definedName>
    <definedName name="_3__123Graph_ACPI_ER_LOG" localSheetId="44" hidden="1">[16]ER!#REF!</definedName>
    <definedName name="_3__123Graph_ACPI_ER_LOG" localSheetId="46" hidden="1">[16]ER!#REF!</definedName>
    <definedName name="_3__123Graph_ACPI_ER_LOG" localSheetId="57" hidden="1">[16]ER!#REF!</definedName>
    <definedName name="_3__123Graph_ACPI_ER_LOG" localSheetId="58" hidden="1">[16]ER!#REF!</definedName>
    <definedName name="_3__123Graph_ACPI_ER_LOG" localSheetId="18" hidden="1">#REF!</definedName>
    <definedName name="_3__123Graph_ACPI_ER_LOG" localSheetId="61" hidden="1">[16]ER!#REF!</definedName>
    <definedName name="_3__123Graph_ACPI_ER_LOG" localSheetId="62" hidden="1">#REF!</definedName>
    <definedName name="_3__123Graph_ACPI_ER_LOG" localSheetId="64" hidden="1">[16]ER!#REF!</definedName>
    <definedName name="_3__123Graph_ACPI_ER_LOG" localSheetId="21" hidden="1">[16]ER!#REF!</definedName>
    <definedName name="_3__123Graph_ACPI_ER_LOG" localSheetId="81" hidden="1">[16]ER!#REF!</definedName>
    <definedName name="_3__123Graph_ACPI_ER_LOG" localSheetId="82" hidden="1">[16]ER!#REF!</definedName>
    <definedName name="_3__123Graph_ACPI_ER_LOG" localSheetId="83" hidden="1">[16]ER!#REF!</definedName>
    <definedName name="_3__123Graph_ACPI_ER_LOG" localSheetId="84" hidden="1">[16]ER!#REF!</definedName>
    <definedName name="_3__123Graph_ACPI_ER_LOG" localSheetId="88" hidden="1">[16]ER!#REF!</definedName>
    <definedName name="_3__123Graph_ACPI_ER_LOG" localSheetId="89" hidden="1">[16]ER!#REF!</definedName>
    <definedName name="_3__123Graph_ACPI_ER_LOG" localSheetId="90" hidden="1">[16]ER!#REF!</definedName>
    <definedName name="_3__123Graph_ACPI_ER_LOG" localSheetId="91" hidden="1">#REF!</definedName>
    <definedName name="_3__123Graph_ACPI_ER_LOG" localSheetId="95" hidden="1">[16]ER!#REF!</definedName>
    <definedName name="_3__123Graph_ACPI_ER_LOG" localSheetId="96" hidden="1">[16]ER!#REF!</definedName>
    <definedName name="_3__123Graph_ACPI_ER_LOG" localSheetId="24" hidden="1">[16]ER!#REF!</definedName>
    <definedName name="_3__123Graph_ACPI_ER_LOG" localSheetId="99" hidden="1">[16]ER!#REF!</definedName>
    <definedName name="_3__123Graph_ACPI_ER_LOG" hidden="1">#REF!</definedName>
    <definedName name="_3__123Graph_ATERMS_OF_TRADE" localSheetId="15" hidden="1">#REF!</definedName>
    <definedName name="_3__123Graph_ATERMS_OF_TRADE" localSheetId="16" hidden="1">#REF!</definedName>
    <definedName name="_3__123Graph_ATERMS_OF_TRADE" localSheetId="17" hidden="1">#REF!</definedName>
    <definedName name="_3__123Graph_ATERMS_OF_TRADE" localSheetId="20" hidden="1">#REF!</definedName>
    <definedName name="_3__123Graph_ATERMS_OF_TRADE" localSheetId="23" hidden="1">#REF!</definedName>
    <definedName name="_3__123Graph_ATERMS_OF_TRADE" localSheetId="59" hidden="1">#REF!</definedName>
    <definedName name="_3__123Graph_ATERMS_OF_TRADE" localSheetId="60" hidden="1">#REF!</definedName>
    <definedName name="_3__123Graph_ATERMS_OF_TRADE" localSheetId="27" hidden="1">#REF!</definedName>
    <definedName name="_3__123Graph_ATERMS_OF_TRADE" localSheetId="28" hidden="1">#REF!</definedName>
    <definedName name="_3__123Graph_ATERMS_OF_TRADE" localSheetId="29" hidden="1">#REF!</definedName>
    <definedName name="_3__123Graph_ATERMS_OF_TRADE" localSheetId="57" hidden="1">#REF!</definedName>
    <definedName name="_3__123Graph_ATERMS_OF_TRADE" localSheetId="64" hidden="1">#REF!</definedName>
    <definedName name="_3__123Graph_ATERMS_OF_TRADE" localSheetId="21" hidden="1">#REF!</definedName>
    <definedName name="_3__123Graph_ATERMS_OF_TRADE" localSheetId="85" hidden="1">'Tabla 58'!#REF!</definedName>
    <definedName name="_3__123Graph_ATERMS_OF_TRADE" localSheetId="88" hidden="1">#REF!</definedName>
    <definedName name="_3__123Graph_ATERMS_OF_TRADE" localSheetId="89" hidden="1">#REF!</definedName>
    <definedName name="_3__123Graph_ATERMS_OF_TRADE" localSheetId="90" hidden="1">#REF!</definedName>
    <definedName name="_3__123Graph_ATERMS_OF_TRADE" localSheetId="95" hidden="1">#REF!</definedName>
    <definedName name="_3__123Graph_ATERMS_OF_TRADE" localSheetId="96" hidden="1">#REF!</definedName>
    <definedName name="_3__123Graph_ATERMS_OF_TRADE" localSheetId="24" hidden="1">#REF!</definedName>
    <definedName name="_3__123Graph_ATERMS_OF_TRADE" hidden="1">#REF!</definedName>
    <definedName name="_30__123Graph_XREALEX_WAGE" localSheetId="15" hidden="1">#REF!</definedName>
    <definedName name="_30__123Graph_XREALEX_WAGE" localSheetId="16" hidden="1">#REF!</definedName>
    <definedName name="_30__123Graph_XREALEX_WAGE" localSheetId="17" hidden="1">#REF!</definedName>
    <definedName name="_30__123Graph_XREALEX_WAGE" localSheetId="19" hidden="1">#REF!</definedName>
    <definedName name="_30__123Graph_XREALEX_WAGE" localSheetId="20" hidden="1">[29]PRIVATE!#REF!</definedName>
    <definedName name="_30__123Graph_XREALEX_WAGE" localSheetId="100" hidden="1">[29]PRIVATE!#REF!</definedName>
    <definedName name="_30__123Graph_XREALEX_WAGE" localSheetId="23" hidden="1">[29]PRIVATE!#REF!</definedName>
    <definedName name="_30__123Graph_XREALEX_WAGE" localSheetId="59" hidden="1">#REF!</definedName>
    <definedName name="_30__123Graph_XREALEX_WAGE" localSheetId="60" hidden="1">#REF!</definedName>
    <definedName name="_30__123Graph_XREALEX_WAGE" localSheetId="1" hidden="1">[29]PRIVATE!#REF!</definedName>
    <definedName name="_30__123Graph_XREALEX_WAGE" localSheetId="27" hidden="1">#REF!</definedName>
    <definedName name="_30__123Graph_XREALEX_WAGE" localSheetId="28" hidden="1">[29]PRIVATE!#REF!</definedName>
    <definedName name="_30__123Graph_XREALEX_WAGE" localSheetId="29" hidden="1">[29]PRIVATE!#REF!</definedName>
    <definedName name="_30__123Graph_XREALEX_WAGE" localSheetId="33" hidden="1">#REF!</definedName>
    <definedName name="_30__123Graph_XREALEX_WAGE" localSheetId="57" hidden="1">[30]PRIVATE!#REF!</definedName>
    <definedName name="_30__123Graph_XREALEX_WAGE" localSheetId="58" hidden="1">[29]PRIVATE!#REF!</definedName>
    <definedName name="_30__123Graph_XREALEX_WAGE" localSheetId="18" hidden="1">#REF!</definedName>
    <definedName name="_30__123Graph_XREALEX_WAGE" localSheetId="61" hidden="1">[30]PRIVATE!#REF!</definedName>
    <definedName name="_30__123Graph_XREALEX_WAGE" localSheetId="62" hidden="1">#REF!</definedName>
    <definedName name="_30__123Graph_XREALEX_WAGE" localSheetId="64" hidden="1">[30]PRIVATE!#REF!</definedName>
    <definedName name="_30__123Graph_XREALEX_WAGE" localSheetId="21" hidden="1">[29]PRIVATE!#REF!</definedName>
    <definedName name="_30__123Graph_XREALEX_WAGE" localSheetId="81" hidden="1">[36]PRIVATE!#REF!</definedName>
    <definedName name="_30__123Graph_XREALEX_WAGE" localSheetId="82" hidden="1">[36]PRIVATE!#REF!</definedName>
    <definedName name="_30__123Graph_XREALEX_WAGE" localSheetId="83" hidden="1">[36]PRIVATE!#REF!</definedName>
    <definedName name="_30__123Graph_XREALEX_WAGE" localSheetId="84" hidden="1">[36]PRIVATE!#REF!</definedName>
    <definedName name="_30__123Graph_XREALEX_WAGE" localSheetId="85" hidden="1">[36]PRIVATE!#REF!</definedName>
    <definedName name="_30__123Graph_XREALEX_WAGE" localSheetId="88" hidden="1">[30]PRIVATE!#REF!</definedName>
    <definedName name="_30__123Graph_XREALEX_WAGE" localSheetId="89" hidden="1">[30]PRIVATE!#REF!</definedName>
    <definedName name="_30__123Graph_XREALEX_WAGE" localSheetId="90" hidden="1">[30]PRIVATE!#REF!</definedName>
    <definedName name="_30__123Graph_XREALEX_WAGE" localSheetId="91" hidden="1">#REF!</definedName>
    <definedName name="_30__123Graph_XREALEX_WAGE" localSheetId="95" hidden="1">[29]PRIVATE!#REF!</definedName>
    <definedName name="_30__123Graph_XREALEX_WAGE" localSheetId="96" hidden="1">[29]PRIVATE!#REF!</definedName>
    <definedName name="_30__123Graph_XREALEX_WAGE" localSheetId="24" hidden="1">[29]PRIVATE!#REF!</definedName>
    <definedName name="_30__123Graph_XREALEX_WAGE" localSheetId="99" hidden="1">[29]PRIVATE!#REF!</definedName>
    <definedName name="_30__123Graph_XREALEX_WAGE" hidden="1">#REF!</definedName>
    <definedName name="_30CONSOL_B2" localSheetId="15">#REF!</definedName>
    <definedName name="_30CONSOL_B2" localSheetId="16">#REF!</definedName>
    <definedName name="_30CONSOL_B2" localSheetId="17">#REF!</definedName>
    <definedName name="_30CONSOL_B2" localSheetId="19">#REF!</definedName>
    <definedName name="_30CONSOL_B2" localSheetId="20">#REF!</definedName>
    <definedName name="_30CONSOL_B2" localSheetId="100">#REF!</definedName>
    <definedName name="_30CONSOL_B2" localSheetId="23">#REF!</definedName>
    <definedName name="_30CONSOL_B2" localSheetId="27">#REF!</definedName>
    <definedName name="_30CONSOL_B2" localSheetId="28">#REF!</definedName>
    <definedName name="_30CONSOL_B2" localSheetId="29">#REF!</definedName>
    <definedName name="_30CONSOL_B2" localSheetId="41">#REF!</definedName>
    <definedName name="_30CONSOL_B2" localSheetId="44">#REF!</definedName>
    <definedName name="_30CONSOL_B2" localSheetId="46">#REF!</definedName>
    <definedName name="_30CONSOL_B2" localSheetId="57">#REF!</definedName>
    <definedName name="_30CONSOL_B2" localSheetId="58">#REF!</definedName>
    <definedName name="_30CONSOL_B2" localSheetId="18">#REF!</definedName>
    <definedName name="_30CONSOL_B2" localSheetId="61">#REF!</definedName>
    <definedName name="_30CONSOL_B2" localSheetId="62">#REF!</definedName>
    <definedName name="_30CONSOL_B2" localSheetId="64">#REF!</definedName>
    <definedName name="_30CONSOL_B2" localSheetId="21">#REF!</definedName>
    <definedName name="_30CONSOL_B2" localSheetId="80">'Tabla 53'!#REF!</definedName>
    <definedName name="_30CONSOL_B2" localSheetId="81">'Tabla 54'!#REF!</definedName>
    <definedName name="_30CONSOL_B2" localSheetId="82">'Tabla 55'!#REF!</definedName>
    <definedName name="_30CONSOL_B2" localSheetId="83">'Tabla 56'!#REF!</definedName>
    <definedName name="_30CONSOL_B2" localSheetId="84">'Tabla 57'!#REF!</definedName>
    <definedName name="_30CONSOL_B2" localSheetId="88">#REF!</definedName>
    <definedName name="_30CONSOL_B2" localSheetId="89">#REF!</definedName>
    <definedName name="_30CONSOL_B2" localSheetId="90">#REF!</definedName>
    <definedName name="_30CONSOL_B2" localSheetId="95">#REF!</definedName>
    <definedName name="_30CONSOL_B2" localSheetId="96">#REF!</definedName>
    <definedName name="_30CONSOL_B2" localSheetId="24">#REF!</definedName>
    <definedName name="_30CONSOL_B2" localSheetId="99">#REF!</definedName>
    <definedName name="_30CONSOL_B2">#REF!</definedName>
    <definedName name="_31_0GRÁFICO_N_10.2" localSheetId="15">#REF!</definedName>
    <definedName name="_31_0GRÁFICO_N_10.2" localSheetId="17">#REF!</definedName>
    <definedName name="_31_0GRÁFICO_N_10.2" localSheetId="20">[33]monthly!#REF!</definedName>
    <definedName name="_31_0GRÁFICO_N_10.2" localSheetId="100">[34]monthly!#REF!</definedName>
    <definedName name="_31_0GRÁFICO_N_10.2" localSheetId="10">[34]monthly!#REF!</definedName>
    <definedName name="_31_0GRÁFICO_N_10.2" localSheetId="11">[34]monthly!#REF!</definedName>
    <definedName name="_31_0GRÁFICO_N_10.2" localSheetId="23">[33]monthly!#REF!</definedName>
    <definedName name="_31_0GRÁFICO_N_10.2" localSheetId="59">#REF!</definedName>
    <definedName name="_31_0GRÁFICO_N_10.2" localSheetId="60">#REF!</definedName>
    <definedName name="_31_0GRÁFICO_N_10.2" localSheetId="1">[34]monthly!#REF!</definedName>
    <definedName name="_31_0GRÁFICO_N_10.2" localSheetId="27">#REF!</definedName>
    <definedName name="_31_0GRÁFICO_N_10.2" localSheetId="28">[33]monthly!#REF!</definedName>
    <definedName name="_31_0GRÁFICO_N_10.2" localSheetId="29">[33]monthly!#REF!</definedName>
    <definedName name="_31_0GRÁFICO_N_10.2" localSheetId="46">[37]monthly!#REF!</definedName>
    <definedName name="_31_0GRÁFICO_N_10.2" localSheetId="57">[34]monthly!#REF!</definedName>
    <definedName name="_31_0GRÁFICO_N_10.2" localSheetId="58">[34]monthly!#REF!</definedName>
    <definedName name="_31_0GRÁFICO_N_10.2" localSheetId="64">[34]monthly!#REF!</definedName>
    <definedName name="_31_0GRÁFICO_N_10.2" localSheetId="21">[33]monthly!#REF!</definedName>
    <definedName name="_31_0GRÁFICO_N_10.2" localSheetId="88">[33]monthly!#REF!</definedName>
    <definedName name="_31_0GRÁFICO_N_10.2" localSheetId="89">[33]monthly!#REF!</definedName>
    <definedName name="_31_0GRÁFICO_N_10.2" localSheetId="90">[33]monthly!#REF!</definedName>
    <definedName name="_31_0GRÁFICO_N_10.2" localSheetId="91">#REF!</definedName>
    <definedName name="_31_0GRÁFICO_N_10.2" localSheetId="95">[34]monthly!#REF!</definedName>
    <definedName name="_31_0GRÁFICO_N_10.2" localSheetId="96">[34]monthly!#REF!</definedName>
    <definedName name="_31_0GRÁFICO_N_10.2">#REF!</definedName>
    <definedName name="_31CONSOL_DEPOSITS" localSheetId="15">#REF!</definedName>
    <definedName name="_31CONSOL_DEPOSITS" localSheetId="16">#REF!</definedName>
    <definedName name="_31CONSOL_DEPOSITS" localSheetId="17">#REF!</definedName>
    <definedName name="_31CONSOL_DEPOSITS" localSheetId="19">#REF!</definedName>
    <definedName name="_31CONSOL_DEPOSITS" localSheetId="20">'[38]A 11'!#REF!</definedName>
    <definedName name="_31CONSOL_DEPOSITS" localSheetId="100">'[38]A 11'!#REF!</definedName>
    <definedName name="_31CONSOL_DEPOSITS" localSheetId="23">'[38]A 11'!#REF!</definedName>
    <definedName name="_31CONSOL_DEPOSITS" localSheetId="59">#REF!</definedName>
    <definedName name="_31CONSOL_DEPOSITS" localSheetId="60">#REF!</definedName>
    <definedName name="_31CONSOL_DEPOSITS" localSheetId="1">'[38]A 11'!#REF!</definedName>
    <definedName name="_31CONSOL_DEPOSITS" localSheetId="27">#REF!</definedName>
    <definedName name="_31CONSOL_DEPOSITS" localSheetId="28">'[38]A 11'!#REF!</definedName>
    <definedName name="_31CONSOL_DEPOSITS" localSheetId="29">'[38]A 11'!#REF!</definedName>
    <definedName name="_31CONSOL_DEPOSITS" localSheetId="41">'[38]A 11'!#REF!</definedName>
    <definedName name="_31CONSOL_DEPOSITS" localSheetId="44">'[38]A 11'!#REF!</definedName>
    <definedName name="_31CONSOL_DEPOSITS" localSheetId="46">'[38]A 11'!#REF!</definedName>
    <definedName name="_31CONSOL_DEPOSITS" localSheetId="57">'[38]A 11'!#REF!</definedName>
    <definedName name="_31CONSOL_DEPOSITS" localSheetId="58">'[38]A 11'!#REF!</definedName>
    <definedName name="_31CONSOL_DEPOSITS" localSheetId="18">#REF!</definedName>
    <definedName name="_31CONSOL_DEPOSITS" localSheetId="61">'[38]A 11'!#REF!</definedName>
    <definedName name="_31CONSOL_DEPOSITS" localSheetId="62">#REF!</definedName>
    <definedName name="_31CONSOL_DEPOSITS" localSheetId="64">'[38]A 11'!#REF!</definedName>
    <definedName name="_31CONSOL_DEPOSITS" localSheetId="21">'[38]A 11'!#REF!</definedName>
    <definedName name="_31CONSOL_DEPOSITS" localSheetId="81">'[38]A 11'!#REF!</definedName>
    <definedName name="_31CONSOL_DEPOSITS" localSheetId="82">'[38]A 11'!#REF!</definedName>
    <definedName name="_31CONSOL_DEPOSITS" localSheetId="83">'[38]A 11'!#REF!</definedName>
    <definedName name="_31CONSOL_DEPOSITS" localSheetId="84">'[38]A 11'!#REF!</definedName>
    <definedName name="_31CONSOL_DEPOSITS" localSheetId="88">'[38]A 11'!#REF!</definedName>
    <definedName name="_31CONSOL_DEPOSITS" localSheetId="89">'[38]A 11'!#REF!</definedName>
    <definedName name="_31CONSOL_DEPOSITS" localSheetId="90">'[38]A 11'!#REF!</definedName>
    <definedName name="_31CONSOL_DEPOSITS" localSheetId="91">#REF!</definedName>
    <definedName name="_31CONSOL_DEPOSITS" localSheetId="95">'[38]A 11'!#REF!</definedName>
    <definedName name="_31CONSOL_DEPOSITS" localSheetId="96">'[38]A 11'!#REF!</definedName>
    <definedName name="_31CONSOL_DEPOSITS" localSheetId="24">'[38]A 11'!#REF!</definedName>
    <definedName name="_31CONSOL_DEPOSITS" localSheetId="99">'[38]A 11'!#REF!</definedName>
    <definedName name="_31CONSOL_DEPOSITS">#REF!</definedName>
    <definedName name="_32FA_L" localSheetId="15">#REF!</definedName>
    <definedName name="_32FA_L" localSheetId="16">#REF!</definedName>
    <definedName name="_32FA_L" localSheetId="17">#REF!</definedName>
    <definedName name="_32FA_L" localSheetId="19">#REF!</definedName>
    <definedName name="_32FA_L" localSheetId="20">#REF!</definedName>
    <definedName name="_32FA_L" localSheetId="100">#REF!</definedName>
    <definedName name="_32FA_L" localSheetId="23">#REF!</definedName>
    <definedName name="_32FA_L" localSheetId="27">#REF!</definedName>
    <definedName name="_32FA_L" localSheetId="28">#REF!</definedName>
    <definedName name="_32FA_L" localSheetId="29">#REF!</definedName>
    <definedName name="_32FA_L" localSheetId="41">#REF!</definedName>
    <definedName name="_32FA_L" localSheetId="44">#REF!</definedName>
    <definedName name="_32FA_L" localSheetId="46">#REF!</definedName>
    <definedName name="_32FA_L" localSheetId="57">#REF!</definedName>
    <definedName name="_32FA_L" localSheetId="58">#REF!</definedName>
    <definedName name="_32FA_L" localSheetId="18">#REF!</definedName>
    <definedName name="_32FA_L" localSheetId="61">#REF!</definedName>
    <definedName name="_32FA_L" localSheetId="62">#REF!</definedName>
    <definedName name="_32FA_L" localSheetId="64">#REF!</definedName>
    <definedName name="_32FA_L" localSheetId="21">#REF!</definedName>
    <definedName name="_32FA_L" localSheetId="80">'Tabla 53'!#REF!</definedName>
    <definedName name="_32FA_L" localSheetId="81">'Tabla 54'!#REF!</definedName>
    <definedName name="_32FA_L" localSheetId="82">'Tabla 55'!#REF!</definedName>
    <definedName name="_32FA_L" localSheetId="83">'Tabla 56'!#REF!</definedName>
    <definedName name="_32FA_L" localSheetId="84">'Tabla 57'!#REF!</definedName>
    <definedName name="_32FA_L" localSheetId="88">#REF!</definedName>
    <definedName name="_32FA_L" localSheetId="89">#REF!</definedName>
    <definedName name="_32FA_L" localSheetId="90">#REF!</definedName>
    <definedName name="_32FA_L" localSheetId="95">#REF!</definedName>
    <definedName name="_32FA_L" localSheetId="96">#REF!</definedName>
    <definedName name="_32FA_L" localSheetId="24">#REF!</definedName>
    <definedName name="_32FA_L" localSheetId="99">#REF!</definedName>
    <definedName name="_32FA_L">#REF!</definedName>
    <definedName name="_33GAZ_LIABS" localSheetId="15">#REF!</definedName>
    <definedName name="_33GAZ_LIABS" localSheetId="16">#REF!</definedName>
    <definedName name="_33GAZ_LIABS" localSheetId="17">#REF!</definedName>
    <definedName name="_33GAZ_LIABS" localSheetId="19">#REF!</definedName>
    <definedName name="_33GAZ_LIABS" localSheetId="23">#REF!</definedName>
    <definedName name="_33GAZ_LIABS" localSheetId="27">#REF!</definedName>
    <definedName name="_33GAZ_LIABS" localSheetId="28">#REF!</definedName>
    <definedName name="_33GAZ_LIABS" localSheetId="29">#REF!</definedName>
    <definedName name="_33GAZ_LIABS" localSheetId="41">#REF!</definedName>
    <definedName name="_33GAZ_LIABS" localSheetId="44">#REF!</definedName>
    <definedName name="_33GAZ_LIABS" localSheetId="57">#REF!</definedName>
    <definedName name="_33GAZ_LIABS" localSheetId="58">#REF!</definedName>
    <definedName name="_33GAZ_LIABS" localSheetId="18">#REF!</definedName>
    <definedName name="_33GAZ_LIABS" localSheetId="61">#REF!</definedName>
    <definedName name="_33GAZ_LIABS" localSheetId="64">#REF!</definedName>
    <definedName name="_33GAZ_LIABS" localSheetId="21">#REF!</definedName>
    <definedName name="_33GAZ_LIABS" localSheetId="80">'Tabla 53'!#REF!</definedName>
    <definedName name="_33GAZ_LIABS" localSheetId="81">'Tabla 54'!#REF!</definedName>
    <definedName name="_33GAZ_LIABS" localSheetId="82">'Tabla 55'!#REF!</definedName>
    <definedName name="_33GAZ_LIABS" localSheetId="83">'Tabla 56'!#REF!</definedName>
    <definedName name="_33GAZ_LIABS" localSheetId="84">'Tabla 57'!#REF!</definedName>
    <definedName name="_33GAZ_LIABS" localSheetId="88">#REF!</definedName>
    <definedName name="_33GAZ_LIABS" localSheetId="89">#REF!</definedName>
    <definedName name="_33GAZ_LIABS" localSheetId="90">#REF!</definedName>
    <definedName name="_33GAZ_LIABS" localSheetId="95">#REF!</definedName>
    <definedName name="_33GAZ_LIABS" localSheetId="96">#REF!</definedName>
    <definedName name="_33GAZ_LIABS" localSheetId="24">#REF!</definedName>
    <definedName name="_33GAZ_LIABS">#REF!</definedName>
    <definedName name="_34__123Graph_XTERMS_OF_TRADE" localSheetId="15" hidden="1">#REF!</definedName>
    <definedName name="_34__123Graph_XTERMS_OF_TRADE" localSheetId="16" hidden="1">#REF!</definedName>
    <definedName name="_34__123Graph_XTERMS_OF_TRADE" localSheetId="17" hidden="1">#REF!</definedName>
    <definedName name="_34__123Graph_XTERMS_OF_TRADE" localSheetId="19" hidden="1">#REF!</definedName>
    <definedName name="_34__123Graph_XTERMS_OF_TRADE" localSheetId="23" hidden="1">#REF!</definedName>
    <definedName name="_34__123Graph_XTERMS_OF_TRADE" localSheetId="27" hidden="1">#REF!</definedName>
    <definedName name="_34__123Graph_XTERMS_OF_TRADE" localSheetId="28" hidden="1">#REF!</definedName>
    <definedName name="_34__123Graph_XTERMS_OF_TRADE" localSheetId="29" hidden="1">#REF!</definedName>
    <definedName name="_34__123Graph_XTERMS_OF_TRADE" localSheetId="33" hidden="1">#REF!</definedName>
    <definedName name="_34__123Graph_XTERMS_OF_TRADE" localSheetId="57" hidden="1">#REF!</definedName>
    <definedName name="_34__123Graph_XTERMS_OF_TRADE" localSheetId="58" hidden="1">#REF!</definedName>
    <definedName name="_34__123Graph_XTERMS_OF_TRADE" localSheetId="18" hidden="1">#REF!</definedName>
    <definedName name="_34__123Graph_XTERMS_OF_TRADE" localSheetId="61" hidden="1">#REF!</definedName>
    <definedName name="_34__123Graph_XTERMS_OF_TRADE" localSheetId="64" hidden="1">#REF!</definedName>
    <definedName name="_34__123Graph_XTERMS_OF_TRADE" localSheetId="21" hidden="1">#REF!</definedName>
    <definedName name="_34__123Graph_XTERMS_OF_TRADE" localSheetId="80" hidden="1">'Tabla 53'!#REF!</definedName>
    <definedName name="_34__123Graph_XTERMS_OF_TRADE" localSheetId="81" hidden="1">'Tabla 54'!#REF!</definedName>
    <definedName name="_34__123Graph_XTERMS_OF_TRADE" localSheetId="82" hidden="1">'Tabla 55'!#REF!</definedName>
    <definedName name="_34__123Graph_XTERMS_OF_TRADE" localSheetId="83" hidden="1">'Tabla 56'!#REF!</definedName>
    <definedName name="_34__123Graph_XTERMS_OF_TRADE" localSheetId="84" hidden="1">'Tabla 57'!#REF!</definedName>
    <definedName name="_34__123Graph_XTERMS_OF_TRADE" localSheetId="85" hidden="1">'Tabla 58'!#REF!</definedName>
    <definedName name="_34__123Graph_XTERMS_OF_TRADE" localSheetId="88" hidden="1">#REF!</definedName>
    <definedName name="_34__123Graph_XTERMS_OF_TRADE" localSheetId="89" hidden="1">#REF!</definedName>
    <definedName name="_34__123Graph_XTERMS_OF_TRADE" localSheetId="90" hidden="1">#REF!</definedName>
    <definedName name="_34__123Graph_XTERMS_OF_TRADE" localSheetId="95" hidden="1">#REF!</definedName>
    <definedName name="_34__123Graph_XTERMS_OF_TRADE" localSheetId="96" hidden="1">#REF!</definedName>
    <definedName name="_34__123Graph_XTERMS_OF_TRADE" localSheetId="24" hidden="1">#REF!</definedName>
    <definedName name="_34__123Graph_XTERMS_OF_TRADE" hidden="1">#REF!</definedName>
    <definedName name="_34INT_RESERVES" localSheetId="15">#REF!</definedName>
    <definedName name="_34INT_RESERVES" localSheetId="17">#REF!</definedName>
    <definedName name="_34INT_RESERVES" localSheetId="23">#REF!</definedName>
    <definedName name="_34INT_RESERVES" localSheetId="27">#REF!</definedName>
    <definedName name="_34INT_RESERVES" localSheetId="28">#REF!</definedName>
    <definedName name="_34INT_RESERVES" localSheetId="29">#REF!</definedName>
    <definedName name="_34INT_RESERVES" localSheetId="41">#REF!</definedName>
    <definedName name="_34INT_RESERVES" localSheetId="44">#REF!</definedName>
    <definedName name="_34INT_RESERVES" localSheetId="21">#REF!</definedName>
    <definedName name="_34INT_RESERVES" localSheetId="80">'Tabla 53'!#REF!</definedName>
    <definedName name="_34INT_RESERVES" localSheetId="88">#REF!</definedName>
    <definedName name="_34INT_RESERVES" localSheetId="89">#REF!</definedName>
    <definedName name="_34INT_RESERVES" localSheetId="90">#REF!</definedName>
    <definedName name="_34INT_RESERVES" localSheetId="96">#REF!</definedName>
    <definedName name="_34INT_RESERVES">#REF!</definedName>
    <definedName name="_39__123Graph_BCPI_ER_LOG" localSheetId="15" hidden="1">#REF!</definedName>
    <definedName name="_39__123Graph_BCPI_ER_LOG" localSheetId="17" hidden="1">#REF!</definedName>
    <definedName name="_39__123Graph_BCPI_ER_LOG" localSheetId="19" hidden="1">#REF!</definedName>
    <definedName name="_39__123Graph_BCPI_ER_LOG" localSheetId="100" hidden="1">[16]ER!#REF!</definedName>
    <definedName name="_39__123Graph_BCPI_ER_LOG" localSheetId="23" hidden="1">[16]ER!#REF!</definedName>
    <definedName name="_39__123Graph_BCPI_ER_LOG" localSheetId="59" hidden="1">#REF!</definedName>
    <definedName name="_39__123Graph_BCPI_ER_LOG" localSheetId="60" hidden="1">#REF!</definedName>
    <definedName name="_39__123Graph_BCPI_ER_LOG" localSheetId="1" hidden="1">[16]ER!#REF!</definedName>
    <definedName name="_39__123Graph_BCPI_ER_LOG" localSheetId="27" hidden="1">#REF!</definedName>
    <definedName name="_39__123Graph_BCPI_ER_LOG" localSheetId="28" hidden="1">#REF!</definedName>
    <definedName name="_39__123Graph_BCPI_ER_LOG" localSheetId="29" hidden="1">#REF!</definedName>
    <definedName name="_39__123Graph_BCPI_ER_LOG" localSheetId="41" hidden="1">[16]ER!#REF!</definedName>
    <definedName name="_39__123Graph_BCPI_ER_LOG" localSheetId="44" hidden="1">[16]ER!#REF!</definedName>
    <definedName name="_39__123Graph_BCPI_ER_LOG" localSheetId="57" hidden="1">[16]ER!#REF!</definedName>
    <definedName name="_39__123Graph_BCPI_ER_LOG" localSheetId="58" hidden="1">[16]ER!#REF!</definedName>
    <definedName name="_39__123Graph_BCPI_ER_LOG" localSheetId="18" hidden="1">#REF!</definedName>
    <definedName name="_39__123Graph_BCPI_ER_LOG" localSheetId="62" hidden="1">#REF!</definedName>
    <definedName name="_39__123Graph_BCPI_ER_LOG" localSheetId="80" hidden="1">[16]ER!#REF!</definedName>
    <definedName name="_39__123Graph_BCPI_ER_LOG" localSheetId="85" hidden="1">[16]ER!#REF!</definedName>
    <definedName name="_39__123Graph_BCPI_ER_LOG" localSheetId="91" hidden="1">#REF!</definedName>
    <definedName name="_39__123Graph_BCPI_ER_LOG" localSheetId="24" hidden="1">[16]ER!#REF!</definedName>
    <definedName name="_39__123Graph_BCPI_ER_LOG" hidden="1">#REF!</definedName>
    <definedName name="_4">#N/A</definedName>
    <definedName name="_4__123Graph_BCPI_ER_LOG" localSheetId="15" hidden="1">#REF!</definedName>
    <definedName name="_4__123Graph_BCPI_ER_LOG" localSheetId="17" hidden="1">#REF!</definedName>
    <definedName name="_4__123Graph_BCPI_ER_LOG" localSheetId="19" hidden="1">#REF!</definedName>
    <definedName name="_4__123Graph_BCPI_ER_LOG" localSheetId="100" hidden="1">[16]ER!#REF!</definedName>
    <definedName name="_4__123Graph_BCPI_ER_LOG" localSheetId="23" hidden="1">[16]ER!#REF!</definedName>
    <definedName name="_4__123Graph_BCPI_ER_LOG" localSheetId="59" hidden="1">#REF!</definedName>
    <definedName name="_4__123Graph_BCPI_ER_LOG" localSheetId="60" hidden="1">#REF!</definedName>
    <definedName name="_4__123Graph_BCPI_ER_LOG" localSheetId="1" hidden="1">[16]ER!#REF!</definedName>
    <definedName name="_4__123Graph_BCPI_ER_LOG" localSheetId="27" hidden="1">#REF!</definedName>
    <definedName name="_4__123Graph_BCPI_ER_LOG" localSheetId="28" hidden="1">#REF!</definedName>
    <definedName name="_4__123Graph_BCPI_ER_LOG" localSheetId="29" hidden="1">#REF!</definedName>
    <definedName name="_4__123Graph_BCPI_ER_LOG" localSheetId="41" hidden="1">[16]ER!#REF!</definedName>
    <definedName name="_4__123Graph_BCPI_ER_LOG" localSheetId="44" hidden="1">[16]ER!#REF!</definedName>
    <definedName name="_4__123Graph_BCPI_ER_LOG" localSheetId="57" hidden="1">[16]ER!#REF!</definedName>
    <definedName name="_4__123Graph_BCPI_ER_LOG" localSheetId="58" hidden="1">[16]ER!#REF!</definedName>
    <definedName name="_4__123Graph_BCPI_ER_LOG" localSheetId="18" hidden="1">#REF!</definedName>
    <definedName name="_4__123Graph_BCPI_ER_LOG" localSheetId="62" hidden="1">#REF!</definedName>
    <definedName name="_4__123Graph_BCPI_ER_LOG" localSheetId="80" hidden="1">[16]ER!#REF!</definedName>
    <definedName name="_4__123Graph_BCPI_ER_LOG" localSheetId="85" hidden="1">[16]ER!#REF!</definedName>
    <definedName name="_4__123Graph_BCPI_ER_LOG" localSheetId="91" hidden="1">#REF!</definedName>
    <definedName name="_4__123Graph_BCPI_ER_LOG" localSheetId="24" hidden="1">[16]ER!#REF!</definedName>
    <definedName name="_4__123Graph_BCPI_ER_LOG" hidden="1">#REF!</definedName>
    <definedName name="_4__123Graph_BTERMS_OF_TRADE" localSheetId="15" hidden="1">#REF!</definedName>
    <definedName name="_4__123Graph_BTERMS_OF_TRADE" localSheetId="16" hidden="1">#REF!</definedName>
    <definedName name="_4__123Graph_BTERMS_OF_TRADE" localSheetId="17" hidden="1">#REF!</definedName>
    <definedName name="_4__123Graph_BTERMS_OF_TRADE" localSheetId="20" hidden="1">#REF!</definedName>
    <definedName name="_4__123Graph_BTERMS_OF_TRADE" localSheetId="23" hidden="1">#REF!</definedName>
    <definedName name="_4__123Graph_BTERMS_OF_TRADE" localSheetId="59" hidden="1">#REF!</definedName>
    <definedName name="_4__123Graph_BTERMS_OF_TRADE" localSheetId="60" hidden="1">#REF!</definedName>
    <definedName name="_4__123Graph_BTERMS_OF_TRADE" localSheetId="27" hidden="1">#REF!</definedName>
    <definedName name="_4__123Graph_BTERMS_OF_TRADE" localSheetId="28" hidden="1">#REF!</definedName>
    <definedName name="_4__123Graph_BTERMS_OF_TRADE" localSheetId="29" hidden="1">#REF!</definedName>
    <definedName name="_4__123Graph_BTERMS_OF_TRADE" localSheetId="57" hidden="1">#REF!</definedName>
    <definedName name="_4__123Graph_BTERMS_OF_TRADE" localSheetId="64" hidden="1">#REF!</definedName>
    <definedName name="_4__123Graph_BTERMS_OF_TRADE" localSheetId="21" hidden="1">#REF!</definedName>
    <definedName name="_4__123Graph_BTERMS_OF_TRADE" localSheetId="85" hidden="1">'Tabla 58'!#REF!</definedName>
    <definedName name="_4__123Graph_BTERMS_OF_TRADE" localSheetId="88" hidden="1">#REF!</definedName>
    <definedName name="_4__123Graph_BTERMS_OF_TRADE" localSheetId="89" hidden="1">#REF!</definedName>
    <definedName name="_4__123Graph_BTERMS_OF_TRADE" localSheetId="90" hidden="1">#REF!</definedName>
    <definedName name="_4__123Graph_BTERMS_OF_TRADE" localSheetId="95" hidden="1">#REF!</definedName>
    <definedName name="_4__123Graph_BTERMS_OF_TRADE" localSheetId="96" hidden="1">#REF!</definedName>
    <definedName name="_4__123Graph_BTERMS_OF_TRADE" localSheetId="24" hidden="1">#REF!</definedName>
    <definedName name="_4__123Graph_BTERMS_OF_TRADE" hidden="1">#REF!</definedName>
    <definedName name="_5">#N/A</definedName>
    <definedName name="_5__123Graph_BIBA_IBRD" localSheetId="15" hidden="1">#REF!</definedName>
    <definedName name="_5__123Graph_BIBA_IBRD" localSheetId="17" hidden="1">#REF!</definedName>
    <definedName name="_5__123Graph_BIBA_IBRD" localSheetId="19" hidden="1">#REF!</definedName>
    <definedName name="_5__123Graph_BIBA_IBRD" localSheetId="20" hidden="1">[16]WB!#REF!</definedName>
    <definedName name="_5__123Graph_BIBA_IBRD" localSheetId="100" hidden="1">[16]WB!#REF!</definedName>
    <definedName name="_5__123Graph_BIBA_IBRD" localSheetId="23" hidden="1">[16]WB!#REF!</definedName>
    <definedName name="_5__123Graph_BIBA_IBRD" localSheetId="59" hidden="1">#REF!</definedName>
    <definedName name="_5__123Graph_BIBA_IBRD" localSheetId="60" hidden="1">#REF!</definedName>
    <definedName name="_5__123Graph_BIBA_IBRD" localSheetId="1" hidden="1">[16]WB!#REF!</definedName>
    <definedName name="_5__123Graph_BIBA_IBRD" localSheetId="27" hidden="1">#REF!</definedName>
    <definedName name="_5__123Graph_BIBA_IBRD" localSheetId="28" hidden="1">#REF!</definedName>
    <definedName name="_5__123Graph_BIBA_IBRD" localSheetId="29" hidden="1">#REF!</definedName>
    <definedName name="_5__123Graph_BIBA_IBRD" localSheetId="41" hidden="1">[16]WB!#REF!</definedName>
    <definedName name="_5__123Graph_BIBA_IBRD" localSheetId="44" hidden="1">[16]WB!#REF!</definedName>
    <definedName name="_5__123Graph_BIBA_IBRD" localSheetId="57" hidden="1">[16]WB!#REF!</definedName>
    <definedName name="_5__123Graph_BIBA_IBRD" localSheetId="58" hidden="1">[16]WB!#REF!</definedName>
    <definedName name="_5__123Graph_BIBA_IBRD" localSheetId="18" hidden="1">#REF!</definedName>
    <definedName name="_5__123Graph_BIBA_IBRD" localSheetId="62" hidden="1">#REF!</definedName>
    <definedName name="_5__123Graph_BIBA_IBRD" localSheetId="64" hidden="1">[16]WB!#REF!</definedName>
    <definedName name="_5__123Graph_BIBA_IBRD" localSheetId="21" hidden="1">[16]WB!#REF!</definedName>
    <definedName name="_5__123Graph_BIBA_IBRD" localSheetId="80" hidden="1">[16]WB!#REF!</definedName>
    <definedName name="_5__123Graph_BIBA_IBRD" localSheetId="85" hidden="1">[16]WB!#REF!</definedName>
    <definedName name="_5__123Graph_BIBA_IBRD" localSheetId="91" hidden="1">#REF!</definedName>
    <definedName name="_5__123Graph_BIBA_IBRD" localSheetId="96" hidden="1">[16]WB!#REF!</definedName>
    <definedName name="_5__123Graph_BIBA_IBRD" localSheetId="24" hidden="1">[16]WB!#REF!</definedName>
    <definedName name="_5__123Graph_BIBA_IBRD" hidden="1">#REF!</definedName>
    <definedName name="_5__123Graph_XFIG_D" localSheetId="15" hidden="1">#REF!</definedName>
    <definedName name="_5__123Graph_XFIG_D" localSheetId="16" hidden="1">#REF!</definedName>
    <definedName name="_5__123Graph_XFIG_D" localSheetId="17" hidden="1">#REF!</definedName>
    <definedName name="_5__123Graph_XFIG_D" localSheetId="20" hidden="1">#REF!</definedName>
    <definedName name="_5__123Graph_XFIG_D" localSheetId="23" hidden="1">#REF!</definedName>
    <definedName name="_5__123Graph_XFIG_D" localSheetId="59" hidden="1">#REF!</definedName>
    <definedName name="_5__123Graph_XFIG_D" localSheetId="60" hidden="1">#REF!</definedName>
    <definedName name="_5__123Graph_XFIG_D" localSheetId="27" hidden="1">#REF!</definedName>
    <definedName name="_5__123Graph_XFIG_D" localSheetId="28" hidden="1">#REF!</definedName>
    <definedName name="_5__123Graph_XFIG_D" localSheetId="29" hidden="1">#REF!</definedName>
    <definedName name="_5__123Graph_XFIG_D" localSheetId="57" hidden="1">#REF!</definedName>
    <definedName name="_5__123Graph_XFIG_D" localSheetId="64" hidden="1">#REF!</definedName>
    <definedName name="_5__123Graph_XFIG_D" localSheetId="21" hidden="1">#REF!</definedName>
    <definedName name="_5__123Graph_XFIG_D" localSheetId="85" hidden="1">'Tabla 58'!#REF!</definedName>
    <definedName name="_5__123Graph_XFIG_D" localSheetId="88" hidden="1">#REF!</definedName>
    <definedName name="_5__123Graph_XFIG_D" localSheetId="89" hidden="1">#REF!</definedName>
    <definedName name="_5__123Graph_XFIG_D" localSheetId="90" hidden="1">#REF!</definedName>
    <definedName name="_5__123Graph_XFIG_D" localSheetId="95" hidden="1">#REF!</definedName>
    <definedName name="_5__123Graph_XFIG_D" localSheetId="96" hidden="1">#REF!</definedName>
    <definedName name="_5__123Graph_XFIG_D" localSheetId="24" hidden="1">#REF!</definedName>
    <definedName name="_5__123Graph_XFIG_D" hidden="1">#REF!</definedName>
    <definedName name="_51__123Graph_BIBA_IBRD" localSheetId="15" hidden="1">#REF!</definedName>
    <definedName name="_51__123Graph_BIBA_IBRD" localSheetId="17" hidden="1">#REF!</definedName>
    <definedName name="_51__123Graph_BIBA_IBRD" localSheetId="19" hidden="1">#REF!</definedName>
    <definedName name="_51__123Graph_BIBA_IBRD" localSheetId="20" hidden="1">[16]WB!#REF!</definedName>
    <definedName name="_51__123Graph_BIBA_IBRD" localSheetId="100" hidden="1">[16]WB!#REF!</definedName>
    <definedName name="_51__123Graph_BIBA_IBRD" localSheetId="23" hidden="1">[16]WB!#REF!</definedName>
    <definedName name="_51__123Graph_BIBA_IBRD" localSheetId="59" hidden="1">#REF!</definedName>
    <definedName name="_51__123Graph_BIBA_IBRD" localSheetId="60" hidden="1">#REF!</definedName>
    <definedName name="_51__123Graph_BIBA_IBRD" localSheetId="1" hidden="1">[16]WB!#REF!</definedName>
    <definedName name="_51__123Graph_BIBA_IBRD" localSheetId="27" hidden="1">#REF!</definedName>
    <definedName name="_51__123Graph_BIBA_IBRD" localSheetId="28" hidden="1">#REF!</definedName>
    <definedName name="_51__123Graph_BIBA_IBRD" localSheetId="29" hidden="1">#REF!</definedName>
    <definedName name="_51__123Graph_BIBA_IBRD" localSheetId="41" hidden="1">[16]WB!#REF!</definedName>
    <definedName name="_51__123Graph_BIBA_IBRD" localSheetId="44" hidden="1">[16]WB!#REF!</definedName>
    <definedName name="_51__123Graph_BIBA_IBRD" localSheetId="57" hidden="1">[16]WB!#REF!</definedName>
    <definedName name="_51__123Graph_BIBA_IBRD" localSheetId="58" hidden="1">[16]WB!#REF!</definedName>
    <definedName name="_51__123Graph_BIBA_IBRD" localSheetId="18" hidden="1">#REF!</definedName>
    <definedName name="_51__123Graph_BIBA_IBRD" localSheetId="62" hidden="1">#REF!</definedName>
    <definedName name="_51__123Graph_BIBA_IBRD" localSheetId="64" hidden="1">[16]WB!#REF!</definedName>
    <definedName name="_51__123Graph_BIBA_IBRD" localSheetId="21" hidden="1">[16]WB!#REF!</definedName>
    <definedName name="_51__123Graph_BIBA_IBRD" localSheetId="80" hidden="1">[16]WB!#REF!</definedName>
    <definedName name="_51__123Graph_BIBA_IBRD" localSheetId="85" hidden="1">[16]WB!#REF!</definedName>
    <definedName name="_51__123Graph_BIBA_IBRD" localSheetId="91" hidden="1">#REF!</definedName>
    <definedName name="_51__123Graph_BIBA_IBRD" localSheetId="96" hidden="1">[16]WB!#REF!</definedName>
    <definedName name="_51__123Graph_BIBA_IBRD" localSheetId="24" hidden="1">[16]WB!#REF!</definedName>
    <definedName name="_51__123Graph_BIBA_IBRD" hidden="1">#REF!</definedName>
    <definedName name="_518" localSheetId="15">#REF!</definedName>
    <definedName name="_518" localSheetId="16">#REF!</definedName>
    <definedName name="_518" localSheetId="17">#REF!</definedName>
    <definedName name="_518" localSheetId="20">#REF!</definedName>
    <definedName name="_518" localSheetId="23">#REF!</definedName>
    <definedName name="_518" localSheetId="59">#REF!</definedName>
    <definedName name="_518" localSheetId="60">#REF!</definedName>
    <definedName name="_518" localSheetId="27">#REF!</definedName>
    <definedName name="_518" localSheetId="28">#REF!</definedName>
    <definedName name="_518" localSheetId="29">#REF!</definedName>
    <definedName name="_518" localSheetId="57">#REF!</definedName>
    <definedName name="_518" localSheetId="64">#REF!</definedName>
    <definedName name="_518" localSheetId="21">#REF!</definedName>
    <definedName name="_518" localSheetId="85">'Tabla 58'!#REF!</definedName>
    <definedName name="_518" localSheetId="88">#REF!</definedName>
    <definedName name="_518" localSheetId="89">#REF!</definedName>
    <definedName name="_518" localSheetId="90">#REF!</definedName>
    <definedName name="_518" localSheetId="95">#REF!</definedName>
    <definedName name="_518" localSheetId="96">#REF!</definedName>
    <definedName name="_518" localSheetId="24">#REF!</definedName>
    <definedName name="_518">#REF!</definedName>
    <definedName name="_52B.2_B.3" localSheetId="15">#REF!</definedName>
    <definedName name="_52B.2_B.3" localSheetId="16">#REF!</definedName>
    <definedName name="_52B.2_B.3" localSheetId="17">#REF!</definedName>
    <definedName name="_52B.2_B.3" localSheetId="19">#REF!</definedName>
    <definedName name="_52B.2_B.3" localSheetId="100">#REF!</definedName>
    <definedName name="_52B.2_B.3" localSheetId="23">#REF!</definedName>
    <definedName name="_52B.2_B.3" localSheetId="27">#REF!</definedName>
    <definedName name="_52B.2_B.3" localSheetId="28">#REF!</definedName>
    <definedName name="_52B.2_B.3" localSheetId="29">#REF!</definedName>
    <definedName name="_52B.2_B.3" localSheetId="41">#REF!</definedName>
    <definedName name="_52B.2_B.3" localSheetId="44">#REF!</definedName>
    <definedName name="_52B.2_B.3" localSheetId="46">#REF!</definedName>
    <definedName name="_52B.2_B.3" localSheetId="57">#REF!</definedName>
    <definedName name="_52B.2_B.3" localSheetId="58">#REF!</definedName>
    <definedName name="_52B.2_B.3" localSheetId="18">#REF!</definedName>
    <definedName name="_52B.2_B.3" localSheetId="61">#REF!</definedName>
    <definedName name="_52B.2_B.3" localSheetId="62">#REF!</definedName>
    <definedName name="_52B.2_B.3" localSheetId="64">#REF!</definedName>
    <definedName name="_52B.2_B.3" localSheetId="21">#REF!</definedName>
    <definedName name="_52B.2_B.3" localSheetId="80">'Tabla 53'!#REF!</definedName>
    <definedName name="_52B.2_B.3" localSheetId="81">'Tabla 54'!#REF!</definedName>
    <definedName name="_52B.2_B.3" localSheetId="82">'Tabla 55'!#REF!</definedName>
    <definedName name="_52B.2_B.3" localSheetId="83">'Tabla 56'!#REF!</definedName>
    <definedName name="_52B.2_B.3" localSheetId="84">'Tabla 57'!#REF!</definedName>
    <definedName name="_52B.2_B.3" localSheetId="88">#REF!</definedName>
    <definedName name="_52B.2_B.3" localSheetId="89">#REF!</definedName>
    <definedName name="_52B.2_B.3" localSheetId="90">#REF!</definedName>
    <definedName name="_52B.2_B.3" localSheetId="95">#REF!</definedName>
    <definedName name="_52B.2_B.3" localSheetId="96">#REF!</definedName>
    <definedName name="_52B.2_B.3" localSheetId="24">#REF!</definedName>
    <definedName name="_52B.2_B.3" localSheetId="99">#REF!</definedName>
    <definedName name="_52B.2_B.3">#REF!</definedName>
    <definedName name="_53B.4___5" localSheetId="15">#REF!</definedName>
    <definedName name="_53B.4___5" localSheetId="16">#REF!</definedName>
    <definedName name="_53B.4___5" localSheetId="17">#REF!</definedName>
    <definedName name="_53B.4___5" localSheetId="19">#REF!</definedName>
    <definedName name="_53B.4___5" localSheetId="23">#REF!</definedName>
    <definedName name="_53B.4___5" localSheetId="27">#REF!</definedName>
    <definedName name="_53B.4___5" localSheetId="28">#REF!</definedName>
    <definedName name="_53B.4___5" localSheetId="29">#REF!</definedName>
    <definedName name="_53B.4___5" localSheetId="41">#REF!</definedName>
    <definedName name="_53B.4___5" localSheetId="44">#REF!</definedName>
    <definedName name="_53B.4___5" localSheetId="57">#REF!</definedName>
    <definedName name="_53B.4___5" localSheetId="58">#REF!</definedName>
    <definedName name="_53B.4___5" localSheetId="18">#REF!</definedName>
    <definedName name="_53B.4___5" localSheetId="61">#REF!</definedName>
    <definedName name="_53B.4___5" localSheetId="64">#REF!</definedName>
    <definedName name="_53B.4___5" localSheetId="21">#REF!</definedName>
    <definedName name="_53B.4___5" localSheetId="80">'Tabla 53'!#REF!</definedName>
    <definedName name="_53B.4___5" localSheetId="81">'Tabla 54'!#REF!</definedName>
    <definedName name="_53B.4___5" localSheetId="82">'Tabla 55'!#REF!</definedName>
    <definedName name="_53B.4___5" localSheetId="83">'Tabla 56'!#REF!</definedName>
    <definedName name="_53B.4___5" localSheetId="84">'Tabla 57'!#REF!</definedName>
    <definedName name="_53B.4___5" localSheetId="88">#REF!</definedName>
    <definedName name="_53B.4___5" localSheetId="89">#REF!</definedName>
    <definedName name="_53B.4___5" localSheetId="90">#REF!</definedName>
    <definedName name="_53B.4___5" localSheetId="95">#REF!</definedName>
    <definedName name="_53B.4___5" localSheetId="96">#REF!</definedName>
    <definedName name="_53B.4___5" localSheetId="24">#REF!</definedName>
    <definedName name="_53B.4___5">#REF!</definedName>
    <definedName name="_54CONSOL_B2" localSheetId="15">#REF!</definedName>
    <definedName name="_54CONSOL_B2" localSheetId="17">#REF!</definedName>
    <definedName name="_54CONSOL_B2" localSheetId="19">#REF!</definedName>
    <definedName name="_54CONSOL_B2" localSheetId="23">#REF!</definedName>
    <definedName name="_54CONSOL_B2" localSheetId="27">#REF!</definedName>
    <definedName name="_54CONSOL_B2" localSheetId="28">#REF!</definedName>
    <definedName name="_54CONSOL_B2" localSheetId="29">#REF!</definedName>
    <definedName name="_54CONSOL_B2" localSheetId="41">#REF!</definedName>
    <definedName name="_54CONSOL_B2" localSheetId="44">#REF!</definedName>
    <definedName name="_54CONSOL_B2" localSheetId="58">#REF!</definedName>
    <definedName name="_54CONSOL_B2" localSheetId="18">#REF!</definedName>
    <definedName name="_54CONSOL_B2" localSheetId="61">#REF!</definedName>
    <definedName name="_54CONSOL_B2" localSheetId="64">#REF!</definedName>
    <definedName name="_54CONSOL_B2" localSheetId="21">#REF!</definedName>
    <definedName name="_54CONSOL_B2" localSheetId="80">'Tabla 53'!#REF!</definedName>
    <definedName name="_54CONSOL_B2" localSheetId="81">'Tabla 54'!#REF!</definedName>
    <definedName name="_54CONSOL_B2" localSheetId="82">'Tabla 55'!#REF!</definedName>
    <definedName name="_54CONSOL_B2" localSheetId="83">'Tabla 56'!#REF!</definedName>
    <definedName name="_54CONSOL_B2" localSheetId="84">'Tabla 57'!#REF!</definedName>
    <definedName name="_54CONSOL_B2" localSheetId="88">#REF!</definedName>
    <definedName name="_54CONSOL_B2" localSheetId="89">#REF!</definedName>
    <definedName name="_54CONSOL_B2" localSheetId="90">#REF!</definedName>
    <definedName name="_54CONSOL_B2" localSheetId="96">#REF!</definedName>
    <definedName name="_54CONSOL_B2" localSheetId="24">#REF!</definedName>
    <definedName name="_54CONSOL_B2">#REF!</definedName>
    <definedName name="_6">#N/A</definedName>
    <definedName name="_6__123Graph_AIBA_IBRD" localSheetId="15" hidden="1">#REF!</definedName>
    <definedName name="_6__123Graph_AIBA_IBRD" localSheetId="17" hidden="1">#REF!</definedName>
    <definedName name="_6__123Graph_AIBA_IBRD" localSheetId="100" hidden="1">[25]WB!$Q$62:$AK$62</definedName>
    <definedName name="_6__123Graph_AIBA_IBRD" localSheetId="23" hidden="1">[25]WB!$Q$62:$AK$62</definedName>
    <definedName name="_6__123Graph_AIBA_IBRD" localSheetId="59" hidden="1">#REF!</definedName>
    <definedName name="_6__123Graph_AIBA_IBRD" localSheetId="60" hidden="1">#REF!</definedName>
    <definedName name="_6__123Graph_AIBA_IBRD" localSheetId="1" hidden="1">[25]WB!$Q$62:$AK$62</definedName>
    <definedName name="_6__123Graph_AIBA_IBRD" localSheetId="27" hidden="1">#REF!</definedName>
    <definedName name="_6__123Graph_AIBA_IBRD" localSheetId="28" hidden="1">#REF!</definedName>
    <definedName name="_6__123Graph_AIBA_IBRD" localSheetId="29" hidden="1">#REF!</definedName>
    <definedName name="_6__123Graph_AIBA_IBRD" localSheetId="57" hidden="1">[25]WB!$Q$62:$AK$62</definedName>
    <definedName name="_6__123Graph_AIBA_IBRD" localSheetId="58" hidden="1">[25]WB!$Q$62:$AK$62</definedName>
    <definedName name="_6__123Graph_AIBA_IBRD" localSheetId="91" hidden="1">#REF!</definedName>
    <definedName name="_6__123Graph_AIBA_IBRD" hidden="1">#REF!</definedName>
    <definedName name="_6__123Graph_XTERMS_OF_TRADE" localSheetId="15" hidden="1">#REF!</definedName>
    <definedName name="_6__123Graph_XTERMS_OF_TRADE" localSheetId="16" hidden="1">#REF!</definedName>
    <definedName name="_6__123Graph_XTERMS_OF_TRADE" localSheetId="17" hidden="1">#REF!</definedName>
    <definedName name="_6__123Graph_XTERMS_OF_TRADE" localSheetId="20" hidden="1">#REF!</definedName>
    <definedName name="_6__123Graph_XTERMS_OF_TRADE" localSheetId="23" hidden="1">#REF!</definedName>
    <definedName name="_6__123Graph_XTERMS_OF_TRADE" localSheetId="59" hidden="1">#REF!</definedName>
    <definedName name="_6__123Graph_XTERMS_OF_TRADE" localSheetId="60" hidden="1">#REF!</definedName>
    <definedName name="_6__123Graph_XTERMS_OF_TRADE" localSheetId="27" hidden="1">#REF!</definedName>
    <definedName name="_6__123Graph_XTERMS_OF_TRADE" localSheetId="28" hidden="1">#REF!</definedName>
    <definedName name="_6__123Graph_XTERMS_OF_TRADE" localSheetId="29" hidden="1">#REF!</definedName>
    <definedName name="_6__123Graph_XTERMS_OF_TRADE" localSheetId="57" hidden="1">#REF!</definedName>
    <definedName name="_6__123Graph_XTERMS_OF_TRADE" localSheetId="64" hidden="1">#REF!</definedName>
    <definedName name="_6__123Graph_XTERMS_OF_TRADE" localSheetId="21" hidden="1">#REF!</definedName>
    <definedName name="_6__123Graph_XTERMS_OF_TRADE" localSheetId="85" hidden="1">'Tabla 58'!#REF!</definedName>
    <definedName name="_6__123Graph_XTERMS_OF_TRADE" localSheetId="88" hidden="1">#REF!</definedName>
    <definedName name="_6__123Graph_XTERMS_OF_TRADE" localSheetId="89" hidden="1">#REF!</definedName>
    <definedName name="_6__123Graph_XTERMS_OF_TRADE" localSheetId="90" hidden="1">#REF!</definedName>
    <definedName name="_6__123Graph_XTERMS_OF_TRADE" localSheetId="95" hidden="1">#REF!</definedName>
    <definedName name="_6__123Graph_XTERMS_OF_TRADE" localSheetId="96" hidden="1">#REF!</definedName>
    <definedName name="_6__123Graph_XTERMS_OF_TRADE" localSheetId="24" hidden="1">#REF!</definedName>
    <definedName name="_6__123Graph_XTERMS_OF_TRADE" hidden="1">#REF!</definedName>
    <definedName name="_617" localSheetId="15">#REF!</definedName>
    <definedName name="_617" localSheetId="16">#REF!</definedName>
    <definedName name="_617" localSheetId="17">#REF!</definedName>
    <definedName name="_617" localSheetId="23">#REF!</definedName>
    <definedName name="_617" localSheetId="27">#REF!</definedName>
    <definedName name="_617" localSheetId="28">#REF!</definedName>
    <definedName name="_617" localSheetId="29">#REF!</definedName>
    <definedName name="_617" localSheetId="57">#REF!</definedName>
    <definedName name="_617" localSheetId="64">#REF!</definedName>
    <definedName name="_617" localSheetId="21">#REF!</definedName>
    <definedName name="_617" localSheetId="85">'Tabla 58'!#REF!</definedName>
    <definedName name="_617" localSheetId="88">#REF!</definedName>
    <definedName name="_617" localSheetId="89">#REF!</definedName>
    <definedName name="_617" localSheetId="90">#REF!</definedName>
    <definedName name="_617" localSheetId="95">#REF!</definedName>
    <definedName name="_617" localSheetId="96">#REF!</definedName>
    <definedName name="_617">#REF!</definedName>
    <definedName name="_675" localSheetId="15">#REF!</definedName>
    <definedName name="_675" localSheetId="16">#REF!</definedName>
    <definedName name="_675" localSheetId="17">#REF!</definedName>
    <definedName name="_675" localSheetId="23">#REF!</definedName>
    <definedName name="_675" localSheetId="27">#REF!</definedName>
    <definedName name="_675" localSheetId="28">#REF!</definedName>
    <definedName name="_675" localSheetId="29">#REF!</definedName>
    <definedName name="_675" localSheetId="57">#REF!</definedName>
    <definedName name="_675" localSheetId="64">#REF!</definedName>
    <definedName name="_675" localSheetId="21">#REF!</definedName>
    <definedName name="_675" localSheetId="85">'Tabla 58'!#REF!</definedName>
    <definedName name="_675" localSheetId="88">#REF!</definedName>
    <definedName name="_675" localSheetId="89">#REF!</definedName>
    <definedName name="_675" localSheetId="90">#REF!</definedName>
    <definedName name="_675" localSheetId="95">#REF!</definedName>
    <definedName name="_675" localSheetId="96">#REF!</definedName>
    <definedName name="_675">#REF!</definedName>
    <definedName name="_681" localSheetId="15">#REF!</definedName>
    <definedName name="_681" localSheetId="17">#REF!</definedName>
    <definedName name="_681" localSheetId="23">#REF!</definedName>
    <definedName name="_681" localSheetId="27">#REF!</definedName>
    <definedName name="_681" localSheetId="28">#REF!</definedName>
    <definedName name="_681" localSheetId="29">#REF!</definedName>
    <definedName name="_681" localSheetId="21">#REF!</definedName>
    <definedName name="_681" localSheetId="88">#REF!</definedName>
    <definedName name="_681" localSheetId="89">#REF!</definedName>
    <definedName name="_681" localSheetId="90">#REF!</definedName>
    <definedName name="_681">#REF!</definedName>
    <definedName name="_68CONSOL_DEPOSITS" localSheetId="15">#REF!</definedName>
    <definedName name="_68CONSOL_DEPOSITS" localSheetId="17">#REF!</definedName>
    <definedName name="_68CONSOL_DEPOSITS" localSheetId="19">#REF!</definedName>
    <definedName name="_68CONSOL_DEPOSITS" localSheetId="100">'[23]A 11'!#REF!</definedName>
    <definedName name="_68CONSOL_DEPOSITS" localSheetId="23">'[23]A 11'!#REF!</definedName>
    <definedName name="_68CONSOL_DEPOSITS" localSheetId="59">#REF!</definedName>
    <definedName name="_68CONSOL_DEPOSITS" localSheetId="60">#REF!</definedName>
    <definedName name="_68CONSOL_DEPOSITS" localSheetId="1">'[23]A 11'!#REF!</definedName>
    <definedName name="_68CONSOL_DEPOSITS" localSheetId="27">#REF!</definedName>
    <definedName name="_68CONSOL_DEPOSITS" localSheetId="28">#REF!</definedName>
    <definedName name="_68CONSOL_DEPOSITS" localSheetId="29">'[23]A 11'!#REF!</definedName>
    <definedName name="_68CONSOL_DEPOSITS" localSheetId="41">'[23]A 11'!#REF!</definedName>
    <definedName name="_68CONSOL_DEPOSITS" localSheetId="44">'[23]A 11'!#REF!</definedName>
    <definedName name="_68CONSOL_DEPOSITS" localSheetId="46">'[23]A 11'!#REF!</definedName>
    <definedName name="_68CONSOL_DEPOSITS" localSheetId="57">'[23]A 11'!#REF!</definedName>
    <definedName name="_68CONSOL_DEPOSITS" localSheetId="58">'[23]A 11'!#REF!</definedName>
    <definedName name="_68CONSOL_DEPOSITS" localSheetId="18">#REF!</definedName>
    <definedName name="_68CONSOL_DEPOSITS" localSheetId="61">'[23]A 11'!#REF!</definedName>
    <definedName name="_68CONSOL_DEPOSITS" localSheetId="64">'[23]A 11'!#REF!</definedName>
    <definedName name="_68CONSOL_DEPOSITS" localSheetId="21">'[23]A 11'!#REF!</definedName>
    <definedName name="_68CONSOL_DEPOSITS" localSheetId="81">'[23]A 11'!#REF!</definedName>
    <definedName name="_68CONSOL_DEPOSITS" localSheetId="82">'[23]A 11'!#REF!</definedName>
    <definedName name="_68CONSOL_DEPOSITS" localSheetId="83">'[23]A 11'!#REF!</definedName>
    <definedName name="_68CONSOL_DEPOSITS" localSheetId="84">'[23]A 11'!#REF!</definedName>
    <definedName name="_68CONSOL_DEPOSITS" localSheetId="90">'[23]A 11'!#REF!</definedName>
    <definedName name="_68CONSOL_DEPOSITS" localSheetId="91">#REF!</definedName>
    <definedName name="_68CONSOL_DEPOSITS" localSheetId="96">'[23]A 11'!#REF!</definedName>
    <definedName name="_68CONSOL_DEPOSITS" localSheetId="24">'[23]A 11'!#REF!</definedName>
    <definedName name="_68CONSOL_DEPOSITS">#REF!</definedName>
    <definedName name="_69FA_L" localSheetId="15">#REF!</definedName>
    <definedName name="_69FA_L" localSheetId="16">#REF!</definedName>
    <definedName name="_69FA_L" localSheetId="17">#REF!</definedName>
    <definedName name="_69FA_L" localSheetId="19">#REF!</definedName>
    <definedName name="_69FA_L" localSheetId="20">#REF!</definedName>
    <definedName name="_69FA_L" localSheetId="100">#REF!</definedName>
    <definedName name="_69FA_L" localSheetId="23">#REF!</definedName>
    <definedName name="_69FA_L" localSheetId="27">#REF!</definedName>
    <definedName name="_69FA_L" localSheetId="28">#REF!</definedName>
    <definedName name="_69FA_L" localSheetId="29">#REF!</definedName>
    <definedName name="_69FA_L" localSheetId="41">#REF!</definedName>
    <definedName name="_69FA_L" localSheetId="44">#REF!</definedName>
    <definedName name="_69FA_L" localSheetId="46">#REF!</definedName>
    <definedName name="_69FA_L" localSheetId="57">#REF!</definedName>
    <definedName name="_69FA_L" localSheetId="58">#REF!</definedName>
    <definedName name="_69FA_L" localSheetId="18">#REF!</definedName>
    <definedName name="_69FA_L" localSheetId="61">#REF!</definedName>
    <definedName name="_69FA_L" localSheetId="62">#REF!</definedName>
    <definedName name="_69FA_L" localSheetId="64">#REF!</definedName>
    <definedName name="_69FA_L" localSheetId="21">#REF!</definedName>
    <definedName name="_69FA_L" localSheetId="80">'Tabla 53'!#REF!</definedName>
    <definedName name="_69FA_L" localSheetId="81">'Tabla 54'!#REF!</definedName>
    <definedName name="_69FA_L" localSheetId="82">'Tabla 55'!#REF!</definedName>
    <definedName name="_69FA_L" localSheetId="83">'Tabla 56'!#REF!</definedName>
    <definedName name="_69FA_L" localSheetId="84">'Tabla 57'!#REF!</definedName>
    <definedName name="_69FA_L" localSheetId="88">#REF!</definedName>
    <definedName name="_69FA_L" localSheetId="89">#REF!</definedName>
    <definedName name="_69FA_L" localSheetId="90">#REF!</definedName>
    <definedName name="_69FA_L" localSheetId="95">#REF!</definedName>
    <definedName name="_69FA_L" localSheetId="96">#REF!</definedName>
    <definedName name="_69FA_L" localSheetId="24">#REF!</definedName>
    <definedName name="_69FA_L" localSheetId="99">#REF!</definedName>
    <definedName name="_69FA_L">#REF!</definedName>
    <definedName name="_6B.2_B.3" localSheetId="15">#REF!</definedName>
    <definedName name="_6B.2_B.3" localSheetId="16">#REF!</definedName>
    <definedName name="_6B.2_B.3" localSheetId="17">#REF!</definedName>
    <definedName name="_6B.2_B.3" localSheetId="19">#REF!</definedName>
    <definedName name="_6B.2_B.3" localSheetId="23">#REF!</definedName>
    <definedName name="_6B.2_B.3" localSheetId="27">#REF!</definedName>
    <definedName name="_6B.2_B.3" localSheetId="28">#REF!</definedName>
    <definedName name="_6B.2_B.3" localSheetId="29">#REF!</definedName>
    <definedName name="_6B.2_B.3" localSheetId="41">#REF!</definedName>
    <definedName name="_6B.2_B.3" localSheetId="44">#REF!</definedName>
    <definedName name="_6B.2_B.3" localSheetId="57">#REF!</definedName>
    <definedName name="_6B.2_B.3" localSheetId="58">#REF!</definedName>
    <definedName name="_6B.2_B.3" localSheetId="18">#REF!</definedName>
    <definedName name="_6B.2_B.3" localSheetId="61">#REF!</definedName>
    <definedName name="_6B.2_B.3" localSheetId="64">#REF!</definedName>
    <definedName name="_6B.2_B.3" localSheetId="21">#REF!</definedName>
    <definedName name="_6B.2_B.3" localSheetId="80">'Tabla 53'!#REF!</definedName>
    <definedName name="_6B.2_B.3" localSheetId="81">'Tabla 54'!#REF!</definedName>
    <definedName name="_6B.2_B.3" localSheetId="82">'Tabla 55'!#REF!</definedName>
    <definedName name="_6B.2_B.3" localSheetId="83">'Tabla 56'!#REF!</definedName>
    <definedName name="_6B.2_B.3" localSheetId="84">'Tabla 57'!#REF!</definedName>
    <definedName name="_6B.2_B.3" localSheetId="88">#REF!</definedName>
    <definedName name="_6B.2_B.3" localSheetId="89">#REF!</definedName>
    <definedName name="_6B.2_B.3" localSheetId="90">#REF!</definedName>
    <definedName name="_6B.2_B.3" localSheetId="95">#REF!</definedName>
    <definedName name="_6B.2_B.3" localSheetId="96">#REF!</definedName>
    <definedName name="_6B.2_B.3" localSheetId="24">#REF!</definedName>
    <definedName name="_6B.2_B.3">#REF!</definedName>
    <definedName name="_7">#N/A</definedName>
    <definedName name="_7__123Graph_ACPI_ER_LOG" localSheetId="15" hidden="1">#REF!</definedName>
    <definedName name="_7__123Graph_ACPI_ER_LOG" localSheetId="16" hidden="1">#REF!</definedName>
    <definedName name="_7__123Graph_ACPI_ER_LOG" localSheetId="17" hidden="1">#REF!</definedName>
    <definedName name="_7__123Graph_ACPI_ER_LOG" localSheetId="19" hidden="1">#REF!</definedName>
    <definedName name="_7__123Graph_ACPI_ER_LOG" localSheetId="100" hidden="1">[25]ER!#REF!</definedName>
    <definedName name="_7__123Graph_ACPI_ER_LOG" localSheetId="23" hidden="1">[25]ER!#REF!</definedName>
    <definedName name="_7__123Graph_ACPI_ER_LOG" localSheetId="59" hidden="1">#REF!</definedName>
    <definedName name="_7__123Graph_ACPI_ER_LOG" localSheetId="60" hidden="1">#REF!</definedName>
    <definedName name="_7__123Graph_ACPI_ER_LOG" localSheetId="1" hidden="1">[25]ER!#REF!</definedName>
    <definedName name="_7__123Graph_ACPI_ER_LOG" localSheetId="27" hidden="1">#REF!</definedName>
    <definedName name="_7__123Graph_ACPI_ER_LOG" localSheetId="28" hidden="1">[25]ER!#REF!</definedName>
    <definedName name="_7__123Graph_ACPI_ER_LOG" localSheetId="29" hidden="1">[25]ER!#REF!</definedName>
    <definedName name="_7__123Graph_ACPI_ER_LOG" localSheetId="33" hidden="1">#REF!</definedName>
    <definedName name="_7__123Graph_ACPI_ER_LOG" localSheetId="57" hidden="1">[25]ER!#REF!</definedName>
    <definedName name="_7__123Graph_ACPI_ER_LOG" localSheetId="58" hidden="1">[25]ER!#REF!</definedName>
    <definedName name="_7__123Graph_ACPI_ER_LOG" localSheetId="18" hidden="1">#REF!</definedName>
    <definedName name="_7__123Graph_ACPI_ER_LOG" localSheetId="61" hidden="1">[25]ER!#REF!</definedName>
    <definedName name="_7__123Graph_ACPI_ER_LOG" localSheetId="64" hidden="1">[25]ER!#REF!</definedName>
    <definedName name="_7__123Graph_ACPI_ER_LOG" localSheetId="21" hidden="1">[25]ER!#REF!</definedName>
    <definedName name="_7__123Graph_ACPI_ER_LOG" localSheetId="81" hidden="1">[25]ER!#REF!</definedName>
    <definedName name="_7__123Graph_ACPI_ER_LOG" localSheetId="82" hidden="1">[25]ER!#REF!</definedName>
    <definedName name="_7__123Graph_ACPI_ER_LOG" localSheetId="83" hidden="1">[25]ER!#REF!</definedName>
    <definedName name="_7__123Graph_ACPI_ER_LOG" localSheetId="84" hidden="1">[25]ER!#REF!</definedName>
    <definedName name="_7__123Graph_ACPI_ER_LOG" localSheetId="85" hidden="1">[25]ER!#REF!</definedName>
    <definedName name="_7__123Graph_ACPI_ER_LOG" localSheetId="88" hidden="1">[25]ER!#REF!</definedName>
    <definedName name="_7__123Graph_ACPI_ER_LOG" localSheetId="89" hidden="1">[25]ER!#REF!</definedName>
    <definedName name="_7__123Graph_ACPI_ER_LOG" localSheetId="90" hidden="1">[25]ER!#REF!</definedName>
    <definedName name="_7__123Graph_ACPI_ER_LOG" localSheetId="91" hidden="1">#REF!</definedName>
    <definedName name="_7__123Graph_ACPI_ER_LOG" localSheetId="95" hidden="1">[25]ER!#REF!</definedName>
    <definedName name="_7__123Graph_ACPI_ER_LOG" localSheetId="96" hidden="1">[25]ER!#REF!</definedName>
    <definedName name="_7__123Graph_ACPI_ER_LOG" localSheetId="24" hidden="1">[25]ER!#REF!</definedName>
    <definedName name="_7__123Graph_ACPI_ER_LOG" hidden="1">#REF!</definedName>
    <definedName name="_7_0absorc" localSheetId="15">#REF!</definedName>
    <definedName name="_7_0absorc" localSheetId="16">#REF!</definedName>
    <definedName name="_7_0absorc" localSheetId="17">#REF!</definedName>
    <definedName name="_7_0absorc" localSheetId="100">[27]Programa!#REF!</definedName>
    <definedName name="_7_0absorc" localSheetId="10">[27]Programa!#REF!</definedName>
    <definedName name="_7_0absorc" localSheetId="11">[27]Programa!#REF!</definedName>
    <definedName name="_7_0absorc" localSheetId="23">[27]Programa!#REF!</definedName>
    <definedName name="_7_0absorc" localSheetId="59">#REF!</definedName>
    <definedName name="_7_0absorc" localSheetId="60">#REF!</definedName>
    <definedName name="_7_0absorc" localSheetId="1">[27]Programa!#REF!</definedName>
    <definedName name="_7_0absorc" localSheetId="27">#REF!</definedName>
    <definedName name="_7_0absorc" localSheetId="28">[27]Programa!#REF!</definedName>
    <definedName name="_7_0absorc" localSheetId="29">[27]Programa!#REF!</definedName>
    <definedName name="_7_0absorc" localSheetId="57">[27]Programa!#REF!</definedName>
    <definedName name="_7_0absorc" localSheetId="58">[27]Programa!#REF!</definedName>
    <definedName name="_7_0absorc" localSheetId="21">[27]Programa!#REF!</definedName>
    <definedName name="_7_0absorc" localSheetId="85">[27]Programa!#REF!</definedName>
    <definedName name="_7_0absorc" localSheetId="88">[27]Programa!#REF!</definedName>
    <definedName name="_7_0absorc" localSheetId="89">[27]Programa!#REF!</definedName>
    <definedName name="_7_0absorc" localSheetId="90">[27]Programa!#REF!</definedName>
    <definedName name="_7_0absorc" localSheetId="91">#REF!</definedName>
    <definedName name="_7_0absorc" localSheetId="95">[27]Programa!#REF!</definedName>
    <definedName name="_7_0absorc" localSheetId="24">[27]Programa!#REF!</definedName>
    <definedName name="_7_0absorc">#REF!</definedName>
    <definedName name="_70GAZ_LIABS" localSheetId="15">#REF!</definedName>
    <definedName name="_70GAZ_LIABS" localSheetId="16">#REF!</definedName>
    <definedName name="_70GAZ_LIABS" localSheetId="17">#REF!</definedName>
    <definedName name="_70GAZ_LIABS" localSheetId="19">#REF!</definedName>
    <definedName name="_70GAZ_LIABS" localSheetId="20">#REF!</definedName>
    <definedName name="_70GAZ_LIABS" localSheetId="100">#REF!</definedName>
    <definedName name="_70GAZ_LIABS" localSheetId="23">#REF!</definedName>
    <definedName name="_70GAZ_LIABS" localSheetId="27">#REF!</definedName>
    <definedName name="_70GAZ_LIABS" localSheetId="28">#REF!</definedName>
    <definedName name="_70GAZ_LIABS" localSheetId="29">#REF!</definedName>
    <definedName name="_70GAZ_LIABS" localSheetId="41">#REF!</definedName>
    <definedName name="_70GAZ_LIABS" localSheetId="44">#REF!</definedName>
    <definedName name="_70GAZ_LIABS" localSheetId="46">#REF!</definedName>
    <definedName name="_70GAZ_LIABS" localSheetId="57">#REF!</definedName>
    <definedName name="_70GAZ_LIABS" localSheetId="58">#REF!</definedName>
    <definedName name="_70GAZ_LIABS" localSheetId="18">#REF!</definedName>
    <definedName name="_70GAZ_LIABS" localSheetId="61">#REF!</definedName>
    <definedName name="_70GAZ_LIABS" localSheetId="62">#REF!</definedName>
    <definedName name="_70GAZ_LIABS" localSheetId="64">#REF!</definedName>
    <definedName name="_70GAZ_LIABS" localSheetId="21">#REF!</definedName>
    <definedName name="_70GAZ_LIABS" localSheetId="80">'Tabla 53'!#REF!</definedName>
    <definedName name="_70GAZ_LIABS" localSheetId="81">'Tabla 54'!#REF!</definedName>
    <definedName name="_70GAZ_LIABS" localSheetId="82">'Tabla 55'!#REF!</definedName>
    <definedName name="_70GAZ_LIABS" localSheetId="83">'Tabla 56'!#REF!</definedName>
    <definedName name="_70GAZ_LIABS" localSheetId="84">'Tabla 57'!#REF!</definedName>
    <definedName name="_70GAZ_LIABS" localSheetId="88">#REF!</definedName>
    <definedName name="_70GAZ_LIABS" localSheetId="89">#REF!</definedName>
    <definedName name="_70GAZ_LIABS" localSheetId="90">#REF!</definedName>
    <definedName name="_70GAZ_LIABS" localSheetId="95">#REF!</definedName>
    <definedName name="_70GAZ_LIABS" localSheetId="96">#REF!</definedName>
    <definedName name="_70GAZ_LIABS" localSheetId="24">#REF!</definedName>
    <definedName name="_70GAZ_LIABS" localSheetId="99">#REF!</definedName>
    <definedName name="_70GAZ_LIABS">#REF!</definedName>
    <definedName name="_71INT_RESERVES" localSheetId="15">#REF!</definedName>
    <definedName name="_71INT_RESERVES" localSheetId="16">#REF!</definedName>
    <definedName name="_71INT_RESERVES" localSheetId="17">#REF!</definedName>
    <definedName name="_71INT_RESERVES" localSheetId="19">#REF!</definedName>
    <definedName name="_71INT_RESERVES" localSheetId="23">#REF!</definedName>
    <definedName name="_71INT_RESERVES" localSheetId="27">#REF!</definedName>
    <definedName name="_71INT_RESERVES" localSheetId="28">#REF!</definedName>
    <definedName name="_71INT_RESERVES" localSheetId="29">#REF!</definedName>
    <definedName name="_71INT_RESERVES" localSheetId="41">#REF!</definedName>
    <definedName name="_71INT_RESERVES" localSheetId="44">#REF!</definedName>
    <definedName name="_71INT_RESERVES" localSheetId="57">#REF!</definedName>
    <definedName name="_71INT_RESERVES" localSheetId="58">#REF!</definedName>
    <definedName name="_71INT_RESERVES" localSheetId="18">#REF!</definedName>
    <definedName name="_71INT_RESERVES" localSheetId="61">#REF!</definedName>
    <definedName name="_71INT_RESERVES" localSheetId="64">#REF!</definedName>
    <definedName name="_71INT_RESERVES" localSheetId="21">#REF!</definedName>
    <definedName name="_71INT_RESERVES" localSheetId="80">'Tabla 53'!#REF!</definedName>
    <definedName name="_71INT_RESERVES" localSheetId="81">'Tabla 54'!#REF!</definedName>
    <definedName name="_71INT_RESERVES" localSheetId="82">'Tabla 55'!#REF!</definedName>
    <definedName name="_71INT_RESERVES" localSheetId="83">'Tabla 56'!#REF!</definedName>
    <definedName name="_71INT_RESERVES" localSheetId="84">'Tabla 57'!#REF!</definedName>
    <definedName name="_71INT_RESERVES" localSheetId="88">#REF!</definedName>
    <definedName name="_71INT_RESERVES" localSheetId="89">#REF!</definedName>
    <definedName name="_71INT_RESERVES" localSheetId="90">#REF!</definedName>
    <definedName name="_71INT_RESERVES" localSheetId="95">#REF!</definedName>
    <definedName name="_71INT_RESERVES" localSheetId="96">#REF!</definedName>
    <definedName name="_71INT_RESERVES" localSheetId="24">#REF!</definedName>
    <definedName name="_71INT_RESERVES">#REF!</definedName>
    <definedName name="_7B.4___5" localSheetId="15">#REF!</definedName>
    <definedName name="_7B.4___5" localSheetId="16">#REF!</definedName>
    <definedName name="_7B.4___5" localSheetId="17">#REF!</definedName>
    <definedName name="_7B.4___5" localSheetId="19">#REF!</definedName>
    <definedName name="_7B.4___5" localSheetId="23">#REF!</definedName>
    <definedName name="_7B.4___5" localSheetId="27">#REF!</definedName>
    <definedName name="_7B.4___5" localSheetId="28">#REF!</definedName>
    <definedName name="_7B.4___5" localSheetId="29">#REF!</definedName>
    <definedName name="_7B.4___5" localSheetId="41">#REF!</definedName>
    <definedName name="_7B.4___5" localSheetId="44">#REF!</definedName>
    <definedName name="_7B.4___5" localSheetId="57">#REF!</definedName>
    <definedName name="_7B.4___5" localSheetId="58">#REF!</definedName>
    <definedName name="_7B.4___5" localSheetId="18">#REF!</definedName>
    <definedName name="_7B.4___5" localSheetId="61">#REF!</definedName>
    <definedName name="_7B.4___5" localSheetId="64">#REF!</definedName>
    <definedName name="_7B.4___5" localSheetId="21">#REF!</definedName>
    <definedName name="_7B.4___5" localSheetId="80">'Tabla 53'!#REF!</definedName>
    <definedName name="_7B.4___5" localSheetId="81">'Tabla 54'!#REF!</definedName>
    <definedName name="_7B.4___5" localSheetId="82">'Tabla 55'!#REF!</definedName>
    <definedName name="_7B.4___5" localSheetId="83">'Tabla 56'!#REF!</definedName>
    <definedName name="_7B.4___5" localSheetId="84">'Tabla 57'!#REF!</definedName>
    <definedName name="_7B.4___5" localSheetId="88">#REF!</definedName>
    <definedName name="_7B.4___5" localSheetId="89">#REF!</definedName>
    <definedName name="_7B.4___5" localSheetId="90">#REF!</definedName>
    <definedName name="_7B.4___5" localSheetId="95">#REF!</definedName>
    <definedName name="_7B.4___5" localSheetId="96">#REF!</definedName>
    <definedName name="_7B.4___5" localSheetId="24">#REF!</definedName>
    <definedName name="_7B.4___5">#REF!</definedName>
    <definedName name="_8">#N/A</definedName>
    <definedName name="_8_0c" localSheetId="15">#REF!</definedName>
    <definedName name="_8_0c" localSheetId="16">#REF!</definedName>
    <definedName name="_8_0c" localSheetId="17">#REF!</definedName>
    <definedName name="_8_0c" localSheetId="100">[27]Programa!#REF!</definedName>
    <definedName name="_8_0c" localSheetId="10">[27]Programa!#REF!</definedName>
    <definedName name="_8_0c" localSheetId="11">[27]Programa!#REF!</definedName>
    <definedName name="_8_0c" localSheetId="23">[27]Programa!#REF!</definedName>
    <definedName name="_8_0c" localSheetId="59">#REF!</definedName>
    <definedName name="_8_0c" localSheetId="60">#REF!</definedName>
    <definedName name="_8_0c" localSheetId="1">[27]Programa!#REF!</definedName>
    <definedName name="_8_0c" localSheetId="27">#REF!</definedName>
    <definedName name="_8_0c" localSheetId="28">[27]Programa!#REF!</definedName>
    <definedName name="_8_0c" localSheetId="29">[27]Programa!#REF!</definedName>
    <definedName name="_8_0c" localSheetId="57">[27]Programa!#REF!</definedName>
    <definedName name="_8_0c" localSheetId="58">[27]Programa!#REF!</definedName>
    <definedName name="_8_0c" localSheetId="21">[27]Programa!#REF!</definedName>
    <definedName name="_8_0c" localSheetId="85">[27]Programa!#REF!</definedName>
    <definedName name="_8_0c" localSheetId="88">[27]Programa!#REF!</definedName>
    <definedName name="_8_0c" localSheetId="89">[27]Programa!#REF!</definedName>
    <definedName name="_8_0c" localSheetId="90">[27]Programa!#REF!</definedName>
    <definedName name="_8_0c" localSheetId="91">#REF!</definedName>
    <definedName name="_8_0c" localSheetId="95">[27]Programa!#REF!</definedName>
    <definedName name="_8_0c" localSheetId="24">[27]Programa!#REF!</definedName>
    <definedName name="_8_0c">#REF!</definedName>
    <definedName name="_88" localSheetId="15">#REF!</definedName>
    <definedName name="_88" localSheetId="16">#REF!</definedName>
    <definedName name="_88" localSheetId="17">#REF!</definedName>
    <definedName name="_88" localSheetId="19">#REF!</definedName>
    <definedName name="_88" localSheetId="20">#REF!</definedName>
    <definedName name="_88" localSheetId="100">#REF!</definedName>
    <definedName name="_88" localSheetId="23">#REF!</definedName>
    <definedName name="_88" localSheetId="27">#REF!</definedName>
    <definedName name="_88" localSheetId="28">#REF!</definedName>
    <definedName name="_88" localSheetId="29">#REF!</definedName>
    <definedName name="_88" localSheetId="33">#REF!</definedName>
    <definedName name="_88" localSheetId="57">#REF!</definedName>
    <definedName name="_88" localSheetId="58">#REF!</definedName>
    <definedName name="_88" localSheetId="18">#REF!</definedName>
    <definedName name="_88" localSheetId="61">#REF!</definedName>
    <definedName name="_88" localSheetId="62">#REF!</definedName>
    <definedName name="_88" localSheetId="64">#REF!</definedName>
    <definedName name="_88" localSheetId="21">#REF!</definedName>
    <definedName name="_88" localSheetId="80">'Tabla 53'!#REF!</definedName>
    <definedName name="_88" localSheetId="81">'Tabla 54'!#REF!</definedName>
    <definedName name="_88" localSheetId="82">'Tabla 55'!#REF!</definedName>
    <definedName name="_88" localSheetId="83">'Tabla 56'!#REF!</definedName>
    <definedName name="_88" localSheetId="84">'Tabla 57'!#REF!</definedName>
    <definedName name="_88" localSheetId="85">'Tabla 58'!#REF!</definedName>
    <definedName name="_88" localSheetId="88">#REF!</definedName>
    <definedName name="_88" localSheetId="89">#REF!</definedName>
    <definedName name="_88" localSheetId="90">#REF!</definedName>
    <definedName name="_88" localSheetId="95">#REF!</definedName>
    <definedName name="_88" localSheetId="96">#REF!</definedName>
    <definedName name="_88" localSheetId="24">#REF!</definedName>
    <definedName name="_88" localSheetId="99">#REF!</definedName>
    <definedName name="_88">#REF!</definedName>
    <definedName name="_89" localSheetId="15">#REF!</definedName>
    <definedName name="_89" localSheetId="16">#REF!</definedName>
    <definedName name="_89" localSheetId="17">#REF!</definedName>
    <definedName name="_89" localSheetId="19">#REF!</definedName>
    <definedName name="_89" localSheetId="23">#REF!</definedName>
    <definedName name="_89" localSheetId="27">#REF!</definedName>
    <definedName name="_89" localSheetId="28">#REF!</definedName>
    <definedName name="_89" localSheetId="29">#REF!</definedName>
    <definedName name="_89" localSheetId="33">#REF!</definedName>
    <definedName name="_89" localSheetId="57">#REF!</definedName>
    <definedName name="_89" localSheetId="58">#REF!</definedName>
    <definedName name="_89" localSheetId="18">#REF!</definedName>
    <definedName name="_89" localSheetId="61">#REF!</definedName>
    <definedName name="_89" localSheetId="64">#REF!</definedName>
    <definedName name="_89" localSheetId="21">#REF!</definedName>
    <definedName name="_89" localSheetId="80">'Tabla 53'!#REF!</definedName>
    <definedName name="_89" localSheetId="81">'Tabla 54'!#REF!</definedName>
    <definedName name="_89" localSheetId="82">'Tabla 55'!#REF!</definedName>
    <definedName name="_89" localSheetId="83">'Tabla 56'!#REF!</definedName>
    <definedName name="_89" localSheetId="84">'Tabla 57'!#REF!</definedName>
    <definedName name="_89" localSheetId="85">'Tabla 58'!#REF!</definedName>
    <definedName name="_89" localSheetId="88">#REF!</definedName>
    <definedName name="_89" localSheetId="89">#REF!</definedName>
    <definedName name="_89" localSheetId="90">#REF!</definedName>
    <definedName name="_89" localSheetId="95">#REF!</definedName>
    <definedName name="_89" localSheetId="96">#REF!</definedName>
    <definedName name="_89" localSheetId="24">#REF!</definedName>
    <definedName name="_89">#REF!</definedName>
    <definedName name="_8CONSOL_B2" localSheetId="15">#REF!</definedName>
    <definedName name="_8CONSOL_B2" localSheetId="16">#REF!</definedName>
    <definedName name="_8CONSOL_B2" localSheetId="17">#REF!</definedName>
    <definedName name="_8CONSOL_B2" localSheetId="19">#REF!</definedName>
    <definedName name="_8CONSOL_B2" localSheetId="23">#REF!</definedName>
    <definedName name="_8CONSOL_B2" localSheetId="27">#REF!</definedName>
    <definedName name="_8CONSOL_B2" localSheetId="28">#REF!</definedName>
    <definedName name="_8CONSOL_B2" localSheetId="29">#REF!</definedName>
    <definedName name="_8CONSOL_B2" localSheetId="41">#REF!</definedName>
    <definedName name="_8CONSOL_B2" localSheetId="44">#REF!</definedName>
    <definedName name="_8CONSOL_B2" localSheetId="46">#REF!</definedName>
    <definedName name="_8CONSOL_B2" localSheetId="57">#REF!</definedName>
    <definedName name="_8CONSOL_B2" localSheetId="58">#REF!</definedName>
    <definedName name="_8CONSOL_B2" localSheetId="61">#REF!</definedName>
    <definedName name="_8CONSOL_B2" localSheetId="64">#REF!</definedName>
    <definedName name="_8CONSOL_B2" localSheetId="21">#REF!</definedName>
    <definedName name="_8CONSOL_B2" localSheetId="80">'Tabla 53'!#REF!</definedName>
    <definedName name="_8CONSOL_B2" localSheetId="81">'Tabla 54'!#REF!</definedName>
    <definedName name="_8CONSOL_B2" localSheetId="82">'Tabla 55'!#REF!</definedName>
    <definedName name="_8CONSOL_B2" localSheetId="83">'Tabla 56'!#REF!</definedName>
    <definedName name="_8CONSOL_B2" localSheetId="84">'Tabla 57'!#REF!</definedName>
    <definedName name="_8CONSOL_B2" localSheetId="88">#REF!</definedName>
    <definedName name="_8CONSOL_B2" localSheetId="89">#REF!</definedName>
    <definedName name="_8CONSOL_B2" localSheetId="90">#REF!</definedName>
    <definedName name="_8CONSOL_B2" localSheetId="95">#REF!</definedName>
    <definedName name="_8CONSOL_B2" localSheetId="96">#REF!</definedName>
    <definedName name="_8CONSOL_B2" localSheetId="24">#REF!</definedName>
    <definedName name="_8CONSOL_B2">#REF!</definedName>
    <definedName name="_9_0CUADRO_N__4." localSheetId="15">#REF!</definedName>
    <definedName name="_9_0CUADRO_N__4." localSheetId="16">#REF!</definedName>
    <definedName name="_9_0CUADRO_N__4." localSheetId="17">#REF!</definedName>
    <definedName name="_9_0CUADRO_N__4." localSheetId="100">[26]Afiliados!#REF!</definedName>
    <definedName name="_9_0CUADRO_N__4." localSheetId="23">[26]Afiliados!#REF!</definedName>
    <definedName name="_9_0CUADRO_N__4." localSheetId="59">#REF!</definedName>
    <definedName name="_9_0CUADRO_N__4." localSheetId="60">#REF!</definedName>
    <definedName name="_9_0CUADRO_N__4." localSheetId="1">[26]Afiliados!#REF!</definedName>
    <definedName name="_9_0CUADRO_N__4." localSheetId="27">#REF!</definedName>
    <definedName name="_9_0CUADRO_N__4." localSheetId="28">[26]Afiliados!#REF!</definedName>
    <definedName name="_9_0CUADRO_N__4." localSheetId="29">[26]Afiliados!#REF!</definedName>
    <definedName name="_9_0CUADRO_N__4." localSheetId="57">[26]Afiliados!#REF!</definedName>
    <definedName name="_9_0CUADRO_N__4." localSheetId="58">[26]Afiliados!#REF!</definedName>
    <definedName name="_9_0CUADRO_N__4." localSheetId="21">[26]Afiliados!#REF!</definedName>
    <definedName name="_9_0CUADRO_N__4." localSheetId="85">[26]Afiliados!#REF!</definedName>
    <definedName name="_9_0CUADRO_N__4." localSheetId="88">[26]Afiliados!#REF!</definedName>
    <definedName name="_9_0CUADRO_N__4." localSheetId="89">[26]Afiliados!#REF!</definedName>
    <definedName name="_9_0CUADRO_N__4." localSheetId="90">[26]Afiliados!#REF!</definedName>
    <definedName name="_9_0CUADRO_N__4." localSheetId="91">#REF!</definedName>
    <definedName name="_9_0CUADRO_N__4." localSheetId="95">[26]Afiliados!#REF!</definedName>
    <definedName name="_9_0CUADRO_N__4.">#REF!</definedName>
    <definedName name="_9CONSOL_DEPOSITS" localSheetId="15">#REF!</definedName>
    <definedName name="_9CONSOL_DEPOSITS" localSheetId="16">#REF!</definedName>
    <definedName name="_9CONSOL_DEPOSITS" localSheetId="17">#REF!</definedName>
    <definedName name="_9CONSOL_DEPOSITS" localSheetId="19">#REF!</definedName>
    <definedName name="_9CONSOL_DEPOSITS" localSheetId="100">'[39]A 11'!#REF!</definedName>
    <definedName name="_9CONSOL_DEPOSITS" localSheetId="23">'[39]A 11'!#REF!</definedName>
    <definedName name="_9CONSOL_DEPOSITS" localSheetId="59">#REF!</definedName>
    <definedName name="_9CONSOL_DEPOSITS" localSheetId="60">#REF!</definedName>
    <definedName name="_9CONSOL_DEPOSITS" localSheetId="1">'[39]A 11'!#REF!</definedName>
    <definedName name="_9CONSOL_DEPOSITS" localSheetId="27">#REF!</definedName>
    <definedName name="_9CONSOL_DEPOSITS" localSheetId="28">'[39]A 11'!#REF!</definedName>
    <definedName name="_9CONSOL_DEPOSITS" localSheetId="29">'[39]A 11'!#REF!</definedName>
    <definedName name="_9CONSOL_DEPOSITS" localSheetId="41">'[39]A 11'!#REF!</definedName>
    <definedName name="_9CONSOL_DEPOSITS" localSheetId="44">'[39]A 11'!#REF!</definedName>
    <definedName name="_9CONSOL_DEPOSITS" localSheetId="46">'[39]A 11'!#REF!</definedName>
    <definedName name="_9CONSOL_DEPOSITS" localSheetId="57">'[39]A 11'!#REF!</definedName>
    <definedName name="_9CONSOL_DEPOSITS" localSheetId="58">'[39]A 11'!#REF!</definedName>
    <definedName name="_9CONSOL_DEPOSITS" localSheetId="18">#REF!</definedName>
    <definedName name="_9CONSOL_DEPOSITS" localSheetId="61">'[39]A 11'!#REF!</definedName>
    <definedName name="_9CONSOL_DEPOSITS" localSheetId="64">'[39]A 11'!#REF!</definedName>
    <definedName name="_9CONSOL_DEPOSITS" localSheetId="21">'[39]A 11'!#REF!</definedName>
    <definedName name="_9CONSOL_DEPOSITS" localSheetId="81">'[39]A 11'!#REF!</definedName>
    <definedName name="_9CONSOL_DEPOSITS" localSheetId="82">'[39]A 11'!#REF!</definedName>
    <definedName name="_9CONSOL_DEPOSITS" localSheetId="83">'[39]A 11'!#REF!</definedName>
    <definedName name="_9CONSOL_DEPOSITS" localSheetId="84">'[39]A 11'!#REF!</definedName>
    <definedName name="_9CONSOL_DEPOSITS" localSheetId="88">'[39]A 11'!#REF!</definedName>
    <definedName name="_9CONSOL_DEPOSITS" localSheetId="89">'[39]A 11'!#REF!</definedName>
    <definedName name="_9CONSOL_DEPOSITS" localSheetId="90">'[39]A 11'!#REF!</definedName>
    <definedName name="_9CONSOL_DEPOSITS" localSheetId="91">#REF!</definedName>
    <definedName name="_9CONSOL_DEPOSITS" localSheetId="95">'[39]A 11'!#REF!</definedName>
    <definedName name="_9CONSOL_DEPOSITS" localSheetId="96">'[39]A 11'!#REF!</definedName>
    <definedName name="_9CONSOL_DEPOSITS" localSheetId="24">'[39]A 11'!#REF!</definedName>
    <definedName name="_9CONSOL_DEPOSITS">#REF!</definedName>
    <definedName name="_aaV110" localSheetId="15">#REF!</definedName>
    <definedName name="_aaV110" localSheetId="16">#REF!</definedName>
    <definedName name="_aaV110" localSheetId="17">#REF!</definedName>
    <definedName name="_aaV110" localSheetId="19">#REF!</definedName>
    <definedName name="_aaV110" localSheetId="100">[40]QNEWLOR!#REF!</definedName>
    <definedName name="_aaV110" localSheetId="23">[40]QNEWLOR!#REF!</definedName>
    <definedName name="_aaV110" localSheetId="59">#REF!</definedName>
    <definedName name="_aaV110" localSheetId="60">#REF!</definedName>
    <definedName name="_aaV110" localSheetId="1">[40]QNEWLOR!#REF!</definedName>
    <definedName name="_aaV110" localSheetId="27">#REF!</definedName>
    <definedName name="_aaV110" localSheetId="28">[40]QNEWLOR!#REF!</definedName>
    <definedName name="_aaV110" localSheetId="29">[40]QNEWLOR!#REF!</definedName>
    <definedName name="_aaV110" localSheetId="33">#REF!</definedName>
    <definedName name="_aaV110" localSheetId="57">[40]QNEWLOR!#REF!</definedName>
    <definedName name="_aaV110" localSheetId="58">[40]QNEWLOR!#REF!</definedName>
    <definedName name="_aaV110" localSheetId="18">#REF!</definedName>
    <definedName name="_aaV110" localSheetId="61">[40]QNEWLOR!#REF!</definedName>
    <definedName name="_aaV110" localSheetId="64">[40]QNEWLOR!#REF!</definedName>
    <definedName name="_aaV110" localSheetId="21">[40]QNEWLOR!#REF!</definedName>
    <definedName name="_aaV110" localSheetId="81">[40]QNEWLOR!#REF!</definedName>
    <definedName name="_aaV110" localSheetId="82">[40]QNEWLOR!#REF!</definedName>
    <definedName name="_aaV110" localSheetId="83">[40]QNEWLOR!#REF!</definedName>
    <definedName name="_aaV110" localSheetId="84">[40]QNEWLOR!#REF!</definedName>
    <definedName name="_aaV110" localSheetId="85">[40]QNEWLOR!#REF!</definedName>
    <definedName name="_aaV110" localSheetId="88">[40]QNEWLOR!#REF!</definedName>
    <definedName name="_aaV110" localSheetId="89">[40]QNEWLOR!#REF!</definedName>
    <definedName name="_aaV110" localSheetId="90">[40]QNEWLOR!#REF!</definedName>
    <definedName name="_aaV110" localSheetId="91">#REF!</definedName>
    <definedName name="_aaV110" localSheetId="95">[40]QNEWLOR!#REF!</definedName>
    <definedName name="_aaV110" localSheetId="96">[40]QNEWLOR!#REF!</definedName>
    <definedName name="_aaV110" localSheetId="24">[40]QNEWLOR!#REF!</definedName>
    <definedName name="_aaV110">#REF!</definedName>
    <definedName name="_aIV114" localSheetId="15">#REF!</definedName>
    <definedName name="_aIV114" localSheetId="16">#REF!</definedName>
    <definedName name="_aIV114" localSheetId="17">#REF!</definedName>
    <definedName name="_aIV114" localSheetId="19">#REF!</definedName>
    <definedName name="_aIV114" localSheetId="100">[40]QNEWLOR!#REF!</definedName>
    <definedName name="_aIV114" localSheetId="23">[40]QNEWLOR!#REF!</definedName>
    <definedName name="_aIV114" localSheetId="59">#REF!</definedName>
    <definedName name="_aIV114" localSheetId="60">#REF!</definedName>
    <definedName name="_aIV114" localSheetId="1">[40]QNEWLOR!#REF!</definedName>
    <definedName name="_aIV114" localSheetId="27">#REF!</definedName>
    <definedName name="_aIV114" localSheetId="28">[40]QNEWLOR!#REF!</definedName>
    <definedName name="_aIV114" localSheetId="29">[40]QNEWLOR!#REF!</definedName>
    <definedName name="_aIV114" localSheetId="33">#REF!</definedName>
    <definedName name="_aIV114" localSheetId="57">[40]QNEWLOR!#REF!</definedName>
    <definedName name="_aIV114" localSheetId="58">[40]QNEWLOR!#REF!</definedName>
    <definedName name="_aIV114" localSheetId="18">#REF!</definedName>
    <definedName name="_aIV114" localSheetId="61">[40]QNEWLOR!#REF!</definedName>
    <definedName name="_aIV114" localSheetId="64">[40]QNEWLOR!#REF!</definedName>
    <definedName name="_aIV114" localSheetId="21">[40]QNEWLOR!#REF!</definedName>
    <definedName name="_aIV114" localSheetId="81">[40]QNEWLOR!#REF!</definedName>
    <definedName name="_aIV114" localSheetId="82">[40]QNEWLOR!#REF!</definedName>
    <definedName name="_aIV114" localSheetId="83">[40]QNEWLOR!#REF!</definedName>
    <definedName name="_aIV114" localSheetId="84">[40]QNEWLOR!#REF!</definedName>
    <definedName name="_aIV114" localSheetId="85">[40]QNEWLOR!#REF!</definedName>
    <definedName name="_aIV114" localSheetId="88">[40]QNEWLOR!#REF!</definedName>
    <definedName name="_aIV114" localSheetId="89">[40]QNEWLOR!#REF!</definedName>
    <definedName name="_aIV114" localSheetId="90">[40]QNEWLOR!#REF!</definedName>
    <definedName name="_aIV114" localSheetId="91">#REF!</definedName>
    <definedName name="_aIV114" localSheetId="95">[40]QNEWLOR!#REF!</definedName>
    <definedName name="_aIV114" localSheetId="96">[40]QNEWLOR!#REF!</definedName>
    <definedName name="_aIV114" localSheetId="24">[40]QNEWLOR!#REF!</definedName>
    <definedName name="_aIV114">#REF!</definedName>
    <definedName name="_aIV190" localSheetId="15">#REF!</definedName>
    <definedName name="_aIV190" localSheetId="17">#REF!</definedName>
    <definedName name="_aIV190" localSheetId="19">#REF!</definedName>
    <definedName name="_aIV190" localSheetId="100">[40]QNEWLOR!#REF!</definedName>
    <definedName name="_aIV190" localSheetId="23">[40]QNEWLOR!#REF!</definedName>
    <definedName name="_aIV190" localSheetId="59">#REF!</definedName>
    <definedName name="_aIV190" localSheetId="60">#REF!</definedName>
    <definedName name="_aIV190" localSheetId="1">[40]QNEWLOR!#REF!</definedName>
    <definedName name="_aIV190" localSheetId="27">#REF!</definedName>
    <definedName name="_aIV190" localSheetId="28">#REF!</definedName>
    <definedName name="_aIV190" localSheetId="29">[40]QNEWLOR!#REF!</definedName>
    <definedName name="_aIV190" localSheetId="57">[40]QNEWLOR!#REF!</definedName>
    <definedName name="_aIV190" localSheetId="58">[40]QNEWLOR!#REF!</definedName>
    <definedName name="_aIV190" localSheetId="18">#REF!</definedName>
    <definedName name="_aIV190" localSheetId="61">[40]QNEWLOR!#REF!</definedName>
    <definedName name="_aIV190" localSheetId="64">[40]QNEWLOR!#REF!</definedName>
    <definedName name="_aIV190" localSheetId="21">[40]QNEWLOR!#REF!</definedName>
    <definedName name="_aIV190" localSheetId="81">[40]QNEWLOR!#REF!</definedName>
    <definedName name="_aIV190" localSheetId="82">[40]QNEWLOR!#REF!</definedName>
    <definedName name="_aIV190" localSheetId="83">[40]QNEWLOR!#REF!</definedName>
    <definedName name="_aIV190" localSheetId="84">[40]QNEWLOR!#REF!</definedName>
    <definedName name="_aIV190" localSheetId="90">[40]QNEWLOR!#REF!</definedName>
    <definedName name="_aIV190" localSheetId="91">#REF!</definedName>
    <definedName name="_aIV190" localSheetId="96">[40]QNEWLOR!#REF!</definedName>
    <definedName name="_aIV190" localSheetId="24">[40]QNEWLOR!#REF!</definedName>
    <definedName name="_aIV190">#REF!</definedName>
    <definedName name="_AJU97" localSheetId="15">#REF!</definedName>
    <definedName name="_AJU97" localSheetId="16">#REF!</definedName>
    <definedName name="_AJU97" localSheetId="17">#REF!</definedName>
    <definedName name="_AJU97" localSheetId="20">#REF!</definedName>
    <definedName name="_AJU97" localSheetId="23">#REF!</definedName>
    <definedName name="_AJU97" localSheetId="59">#REF!</definedName>
    <definedName name="_AJU97" localSheetId="60">#REF!</definedName>
    <definedName name="_AJU97" localSheetId="27">#REF!</definedName>
    <definedName name="_AJU97" localSheetId="28">#REF!</definedName>
    <definedName name="_AJU97" localSheetId="29">#REF!</definedName>
    <definedName name="_AJU97" localSheetId="57">#REF!</definedName>
    <definedName name="_AJU97" localSheetId="64">#REF!</definedName>
    <definedName name="_AJU97" localSheetId="21">#REF!</definedName>
    <definedName name="_AJU97" localSheetId="85">'Tabla 58'!#REF!</definedName>
    <definedName name="_AJU97" localSheetId="88">#REF!</definedName>
    <definedName name="_AJU97" localSheetId="89">#REF!</definedName>
    <definedName name="_AJU97" localSheetId="90">#REF!</definedName>
    <definedName name="_AJU97" localSheetId="95">#REF!</definedName>
    <definedName name="_AJU97" localSheetId="96">#REF!</definedName>
    <definedName name="_AJU97" localSheetId="24">#REF!</definedName>
    <definedName name="_AJU97">#REF!</definedName>
    <definedName name="_AJU98" localSheetId="15">#REF!</definedName>
    <definedName name="_AJU98" localSheetId="16">#REF!</definedName>
    <definedName name="_AJU98" localSheetId="17">#REF!</definedName>
    <definedName name="_AJU98" localSheetId="23">#REF!</definedName>
    <definedName name="_AJU98" localSheetId="27">#REF!</definedName>
    <definedName name="_AJU98" localSheetId="28">#REF!</definedName>
    <definedName name="_AJU98" localSheetId="29">#REF!</definedName>
    <definedName name="_AJU98" localSheetId="57">#REF!</definedName>
    <definedName name="_AJU98" localSheetId="64">#REF!</definedName>
    <definedName name="_AJU98" localSheetId="21">#REF!</definedName>
    <definedName name="_AJU98" localSheetId="85">'Tabla 58'!#REF!</definedName>
    <definedName name="_AJU98" localSheetId="88">#REF!</definedName>
    <definedName name="_AJU98" localSheetId="89">#REF!</definedName>
    <definedName name="_AJU98" localSheetId="90">#REF!</definedName>
    <definedName name="_AJU98" localSheetId="95">#REF!</definedName>
    <definedName name="_AJU98" localSheetId="96">#REF!</definedName>
    <definedName name="_AJU98">#REF!</definedName>
    <definedName name="_AJU99" localSheetId="15">#REF!</definedName>
    <definedName name="_AJU99" localSheetId="16">#REF!</definedName>
    <definedName name="_AJU99" localSheetId="17">#REF!</definedName>
    <definedName name="_AJU99" localSheetId="23">#REF!</definedName>
    <definedName name="_AJU99" localSheetId="27">#REF!</definedName>
    <definedName name="_AJU99" localSheetId="28">#REF!</definedName>
    <definedName name="_AJU99" localSheetId="29">#REF!</definedName>
    <definedName name="_AJU99" localSheetId="57">#REF!</definedName>
    <definedName name="_AJU99" localSheetId="64">#REF!</definedName>
    <definedName name="_AJU99" localSheetId="21">#REF!</definedName>
    <definedName name="_AJU99" localSheetId="85">'Tabla 58'!#REF!</definedName>
    <definedName name="_AJU99" localSheetId="88">#REF!</definedName>
    <definedName name="_AJU99" localSheetId="89">#REF!</definedName>
    <definedName name="_AJU99" localSheetId="90">#REF!</definedName>
    <definedName name="_AJU99" localSheetId="95">#REF!</definedName>
    <definedName name="_AJU99" localSheetId="96">#REF!</definedName>
    <definedName name="_AJU99">#REF!</definedName>
    <definedName name="_ANO97" localSheetId="15">#REF!</definedName>
    <definedName name="_ANO97" localSheetId="17">#REF!</definedName>
    <definedName name="_ANO97" localSheetId="23">#REF!</definedName>
    <definedName name="_ANO97" localSheetId="27">#REF!</definedName>
    <definedName name="_ANO97" localSheetId="28">#REF!</definedName>
    <definedName name="_ANO97" localSheetId="29">#REF!</definedName>
    <definedName name="_ANO97" localSheetId="21">#REF!</definedName>
    <definedName name="_ANO97" localSheetId="88">#REF!</definedName>
    <definedName name="_ANO97" localSheetId="89">#REF!</definedName>
    <definedName name="_ANO97" localSheetId="90">#REF!</definedName>
    <definedName name="_ANO97">#REF!</definedName>
    <definedName name="_ANO98" localSheetId="15">#REF!</definedName>
    <definedName name="_ANO98" localSheetId="17">#REF!</definedName>
    <definedName name="_ANO98" localSheetId="23">#REF!</definedName>
    <definedName name="_ANO98" localSheetId="27">#REF!</definedName>
    <definedName name="_ANO98" localSheetId="28">#REF!</definedName>
    <definedName name="_ANO98" localSheetId="29">#REF!</definedName>
    <definedName name="_ANO98" localSheetId="21">#REF!</definedName>
    <definedName name="_ANO98" localSheetId="88">#REF!</definedName>
    <definedName name="_ANO98" localSheetId="89">#REF!</definedName>
    <definedName name="_ANO98" localSheetId="90">#REF!</definedName>
    <definedName name="_ANO98">#REF!</definedName>
    <definedName name="_ANO99" localSheetId="15">#REF!</definedName>
    <definedName name="_ANO99" localSheetId="17">#REF!</definedName>
    <definedName name="_ANO99" localSheetId="23">#REF!</definedName>
    <definedName name="_ANO99" localSheetId="27">#REF!</definedName>
    <definedName name="_ANO99" localSheetId="28">#REF!</definedName>
    <definedName name="_ANO99" localSheetId="29">#REF!</definedName>
    <definedName name="_ANO99" localSheetId="21">#REF!</definedName>
    <definedName name="_ANO99" localSheetId="88">#REF!</definedName>
    <definedName name="_ANO99" localSheetId="89">#REF!</definedName>
    <definedName name="_ANO99" localSheetId="90">#REF!</definedName>
    <definedName name="_ANO99">#REF!</definedName>
    <definedName name="_asd1">#N/A</definedName>
    <definedName name="_AUS1" localSheetId="15">#REF!</definedName>
    <definedName name="_AUS1" localSheetId="16">#REF!</definedName>
    <definedName name="_AUS1" localSheetId="17">#REF!</definedName>
    <definedName name="_AUS1" localSheetId="19">#REF!</definedName>
    <definedName name="_AUS1" localSheetId="20">#REF!</definedName>
    <definedName name="_AUS1" localSheetId="100">#REF!</definedName>
    <definedName name="_AUS1" localSheetId="23">#REF!</definedName>
    <definedName name="_AUS1" localSheetId="27">#REF!</definedName>
    <definedName name="_AUS1" localSheetId="28">#REF!</definedName>
    <definedName name="_AUS1" localSheetId="29">#REF!</definedName>
    <definedName name="_AUS1" localSheetId="33">#REF!</definedName>
    <definedName name="_AUS1" localSheetId="57">#REF!</definedName>
    <definedName name="_AUS1" localSheetId="58">#REF!</definedName>
    <definedName name="_AUS1" localSheetId="18">#REF!</definedName>
    <definedName name="_AUS1" localSheetId="61">#REF!</definedName>
    <definedName name="_AUS1" localSheetId="62">#REF!</definedName>
    <definedName name="_AUS1" localSheetId="64">#REF!</definedName>
    <definedName name="_AUS1" localSheetId="21">#REF!</definedName>
    <definedName name="_AUS1" localSheetId="80">'Tabla 53'!#REF!</definedName>
    <definedName name="_AUS1" localSheetId="81">'Tabla 54'!#REF!</definedName>
    <definedName name="_AUS1" localSheetId="82">'Tabla 55'!#REF!</definedName>
    <definedName name="_AUS1" localSheetId="83">'Tabla 56'!#REF!</definedName>
    <definedName name="_AUS1" localSheetId="84">'Tabla 57'!#REF!</definedName>
    <definedName name="_AUS1" localSheetId="85">'Tabla 58'!#REF!</definedName>
    <definedName name="_AUS1" localSheetId="88">#REF!</definedName>
    <definedName name="_AUS1" localSheetId="89">#REF!</definedName>
    <definedName name="_AUS1" localSheetId="90">#REF!</definedName>
    <definedName name="_AUS1" localSheetId="95">#REF!</definedName>
    <definedName name="_AUS1" localSheetId="96">#REF!</definedName>
    <definedName name="_AUS1" localSheetId="24">#REF!</definedName>
    <definedName name="_AUS1" localSheetId="99">#REF!</definedName>
    <definedName name="_AUS1">#REF!</definedName>
    <definedName name="_bla2" localSheetId="15" hidden="1">#REF!</definedName>
    <definedName name="_bla2" localSheetId="16" hidden="1">#REF!</definedName>
    <definedName name="_bla2" localSheetId="17" hidden="1">#REF!</definedName>
    <definedName name="_bla2" localSheetId="19" hidden="1">#REF!</definedName>
    <definedName name="_bla2" localSheetId="23" hidden="1">#REF!</definedName>
    <definedName name="_bla2" localSheetId="27" hidden="1">#REF!</definedName>
    <definedName name="_bla2" localSheetId="28" hidden="1">#REF!</definedName>
    <definedName name="_bla2" localSheetId="29" hidden="1">#REF!</definedName>
    <definedName name="_bla2" localSheetId="33" hidden="1">#REF!</definedName>
    <definedName name="_bla2" localSheetId="57" hidden="1">#REF!</definedName>
    <definedName name="_bla2" localSheetId="58" hidden="1">#REF!</definedName>
    <definedName name="_bla2" localSheetId="18" hidden="1">#REF!</definedName>
    <definedName name="_bla2" localSheetId="61" hidden="1">#REF!</definedName>
    <definedName name="_bla2" localSheetId="64" hidden="1">#REF!</definedName>
    <definedName name="_bla2" localSheetId="21" hidden="1">#REF!</definedName>
    <definedName name="_bla2" localSheetId="80" hidden="1">'Tabla 53'!#REF!</definedName>
    <definedName name="_bla2" localSheetId="81" hidden="1">'Tabla 54'!#REF!</definedName>
    <definedName name="_bla2" localSheetId="82" hidden="1">'Tabla 55'!#REF!</definedName>
    <definedName name="_bla2" localSheetId="83" hidden="1">'Tabla 56'!#REF!</definedName>
    <definedName name="_bla2" localSheetId="84" hidden="1">'Tabla 57'!#REF!</definedName>
    <definedName name="_bla2" localSheetId="85" hidden="1">'Tabla 58'!#REF!</definedName>
    <definedName name="_bla2" localSheetId="88" hidden="1">#REF!</definedName>
    <definedName name="_bla2" localSheetId="89" hidden="1">#REF!</definedName>
    <definedName name="_bla2" localSheetId="90" hidden="1">#REF!</definedName>
    <definedName name="_bla2" localSheetId="95" hidden="1">#REF!</definedName>
    <definedName name="_bla2" localSheetId="96" hidden="1">#REF!</definedName>
    <definedName name="_bla2" localSheetId="24" hidden="1">#REF!</definedName>
    <definedName name="_bla2" hidden="1">#REF!</definedName>
    <definedName name="_bla3" localSheetId="15" hidden="1">#REF!</definedName>
    <definedName name="_bla3" localSheetId="17" hidden="1">#REF!</definedName>
    <definedName name="_bla3" localSheetId="19" hidden="1">#REF!</definedName>
    <definedName name="_bla3" localSheetId="23" hidden="1">#REF!</definedName>
    <definedName name="_bla3" localSheetId="27" hidden="1">#REF!</definedName>
    <definedName name="_bla3" localSheetId="28" hidden="1">#REF!</definedName>
    <definedName name="_bla3" localSheetId="29" hidden="1">#REF!</definedName>
    <definedName name="_bla3" localSheetId="33" hidden="1">#REF!</definedName>
    <definedName name="_bla3" localSheetId="57" hidden="1">#REF!</definedName>
    <definedName name="_bla3" localSheetId="58" hidden="1">#REF!</definedName>
    <definedName name="_bla3" localSheetId="18" hidden="1">#REF!</definedName>
    <definedName name="_bla3" localSheetId="61" hidden="1">#REF!</definedName>
    <definedName name="_bla3" localSheetId="64" hidden="1">#REF!</definedName>
    <definedName name="_bla3" localSheetId="21" hidden="1">#REF!</definedName>
    <definedName name="_bla3" localSheetId="80" hidden="1">'Tabla 53'!#REF!</definedName>
    <definedName name="_bla3" localSheetId="81" hidden="1">'Tabla 54'!#REF!</definedName>
    <definedName name="_bla3" localSheetId="82" hidden="1">'Tabla 55'!#REF!</definedName>
    <definedName name="_bla3" localSheetId="83" hidden="1">'Tabla 56'!#REF!</definedName>
    <definedName name="_bla3" localSheetId="84" hidden="1">'Tabla 57'!#REF!</definedName>
    <definedName name="_bla3" localSheetId="85" hidden="1">'Tabla 58'!#REF!</definedName>
    <definedName name="_bla3" localSheetId="88" hidden="1">#REF!</definedName>
    <definedName name="_bla3" localSheetId="89" hidden="1">#REF!</definedName>
    <definedName name="_bla3" localSheetId="90" hidden="1">#REF!</definedName>
    <definedName name="_bla3" localSheetId="95" hidden="1">#REF!</definedName>
    <definedName name="_bla3" localSheetId="96" hidden="1">#REF!</definedName>
    <definedName name="_bla3" localSheetId="24" hidden="1">#REF!</definedName>
    <definedName name="_bla3" hidden="1">#REF!</definedName>
    <definedName name="_bla4" localSheetId="15" hidden="1">#REF!</definedName>
    <definedName name="_bla4" localSheetId="17" hidden="1">#REF!</definedName>
    <definedName name="_bla4" localSheetId="23" hidden="1">#REF!</definedName>
    <definedName name="_bla4" localSheetId="27" hidden="1">#REF!</definedName>
    <definedName name="_bla4" localSheetId="28" hidden="1">#REF!</definedName>
    <definedName name="_bla4" localSheetId="29" hidden="1">#REF!</definedName>
    <definedName name="_bla4" localSheetId="33" hidden="1">#REF!</definedName>
    <definedName name="_bla4" localSheetId="18" hidden="1">#REF!</definedName>
    <definedName name="_bla4" localSheetId="21" hidden="1">#REF!</definedName>
    <definedName name="_bla4" localSheetId="80" hidden="1">'Tabla 53'!#REF!</definedName>
    <definedName name="_bla4" localSheetId="88" hidden="1">#REF!</definedName>
    <definedName name="_bla4" localSheetId="89" hidden="1">#REF!</definedName>
    <definedName name="_bla4" localSheetId="90" hidden="1">#REF!</definedName>
    <definedName name="_bla4" localSheetId="96" hidden="1">#REF!</definedName>
    <definedName name="_bla4" hidden="1">#REF!</definedName>
    <definedName name="_BOP1" localSheetId="15">#REF!</definedName>
    <definedName name="_BOP1" localSheetId="17">#REF!</definedName>
    <definedName name="_BOP1" localSheetId="23">#REF!</definedName>
    <definedName name="_BOP1" localSheetId="27">#REF!</definedName>
    <definedName name="_BOP1" localSheetId="28">#REF!</definedName>
    <definedName name="_BOP1" localSheetId="29">#REF!</definedName>
    <definedName name="_BOP1" localSheetId="21">#REF!</definedName>
    <definedName name="_BOP1" localSheetId="88">#REF!</definedName>
    <definedName name="_BOP1" localSheetId="89">#REF!</definedName>
    <definedName name="_BOP1" localSheetId="90">#REF!</definedName>
    <definedName name="_BOP1">#REF!</definedName>
    <definedName name="_BOP2" localSheetId="15">#REF!</definedName>
    <definedName name="_BOP2" localSheetId="16">#REF!</definedName>
    <definedName name="_BOP2" localSheetId="17">#REF!</definedName>
    <definedName name="_BOP2" localSheetId="19">#REF!</definedName>
    <definedName name="_BOP2" localSheetId="100">[41]BoP!#REF!</definedName>
    <definedName name="_BOP2" localSheetId="23">[41]BoP!#REF!</definedName>
    <definedName name="_BOP2" localSheetId="59">#REF!</definedName>
    <definedName name="_BOP2" localSheetId="60">#REF!</definedName>
    <definedName name="_BOP2" localSheetId="1">[41]BoP!#REF!</definedName>
    <definedName name="_BOP2" localSheetId="27">#REF!</definedName>
    <definedName name="_BOP2" localSheetId="28">#REF!</definedName>
    <definedName name="_BOP2" localSheetId="29">#REF!</definedName>
    <definedName name="_BOP2" localSheetId="41">[41]BoP!#REF!</definedName>
    <definedName name="_BOP2" localSheetId="44">[41]BoP!#REF!</definedName>
    <definedName name="_BOP2" localSheetId="57">[41]BoP!#REF!</definedName>
    <definedName name="_BOP2" localSheetId="58">[41]BoP!#REF!</definedName>
    <definedName name="_BOP2" localSheetId="18">#REF!</definedName>
    <definedName name="_BOP2" localSheetId="62">#REF!</definedName>
    <definedName name="_BOP2" localSheetId="80">[41]BoP!#REF!</definedName>
    <definedName name="_BOP2" localSheetId="85">[41]BoP!#REF!</definedName>
    <definedName name="_BOP2" localSheetId="91">#REF!</definedName>
    <definedName name="_BOP2" localSheetId="24">[41]BoP!#REF!</definedName>
    <definedName name="_BOP2">#REF!</definedName>
    <definedName name="_bop3" localSheetId="15">#REF!</definedName>
    <definedName name="_bop3" localSheetId="17">#REF!</definedName>
    <definedName name="_bop3" localSheetId="100">[42]BOP!#REF!</definedName>
    <definedName name="_bop3" localSheetId="23">[42]BOP!#REF!</definedName>
    <definedName name="_bop3" localSheetId="59">#REF!</definedName>
    <definedName name="_bop3" localSheetId="60">#REF!</definedName>
    <definedName name="_bop3" localSheetId="1">[42]BOP!#REF!</definedName>
    <definedName name="_bop3" localSheetId="27">#REF!</definedName>
    <definedName name="_bop3" localSheetId="28">#REF!</definedName>
    <definedName name="_bop3" localSheetId="29">#REF!</definedName>
    <definedName name="_bop3" localSheetId="57">[42]BOP!#REF!</definedName>
    <definedName name="_bop3" localSheetId="58">[42]BOP!#REF!</definedName>
    <definedName name="_bop3" localSheetId="85">[42]BOP!#REF!</definedName>
    <definedName name="_bop3" localSheetId="91">#REF!</definedName>
    <definedName name="_bop3">#REF!</definedName>
    <definedName name="_BTO2" localSheetId="15">#REF!</definedName>
    <definedName name="_BTO2" localSheetId="16">#REF!</definedName>
    <definedName name="_BTO2" localSheetId="17">#REF!</definedName>
    <definedName name="_BTO2" localSheetId="20">#REF!</definedName>
    <definedName name="_BTO2" localSheetId="23">#REF!</definedName>
    <definedName name="_BTO2" localSheetId="59">#REF!</definedName>
    <definedName name="_BTO2" localSheetId="60">#REF!</definedName>
    <definedName name="_BTO2" localSheetId="27">#REF!</definedName>
    <definedName name="_BTO2" localSheetId="28">#REF!</definedName>
    <definedName name="_BTO2" localSheetId="29">#REF!</definedName>
    <definedName name="_BTO2" localSheetId="57">#REF!</definedName>
    <definedName name="_BTO2" localSheetId="64">#REF!</definedName>
    <definedName name="_BTO2" localSheetId="21">#REF!</definedName>
    <definedName name="_BTO2" localSheetId="85">'Tabla 58'!#REF!</definedName>
    <definedName name="_BTO2" localSheetId="88">#REF!</definedName>
    <definedName name="_BTO2" localSheetId="89">#REF!</definedName>
    <definedName name="_BTO2" localSheetId="90">#REF!</definedName>
    <definedName name="_BTO2" localSheetId="95">#REF!</definedName>
    <definedName name="_BTO2" localSheetId="96">#REF!</definedName>
    <definedName name="_BTO2" localSheetId="24">#REF!</definedName>
    <definedName name="_BTO2">#REF!</definedName>
    <definedName name="_CEL96" localSheetId="15">#REF!</definedName>
    <definedName name="_CEL96" localSheetId="16">#REF!</definedName>
    <definedName name="_CEL96" localSheetId="17">#REF!</definedName>
    <definedName name="_CEL96" localSheetId="23">#REF!</definedName>
    <definedName name="_CEL96" localSheetId="27">#REF!</definedName>
    <definedName name="_CEL96" localSheetId="28">#REF!</definedName>
    <definedName name="_CEL96" localSheetId="29">#REF!</definedName>
    <definedName name="_CEL96" localSheetId="57">#REF!</definedName>
    <definedName name="_CEL96" localSheetId="64">#REF!</definedName>
    <definedName name="_CEL96" localSheetId="21">#REF!</definedName>
    <definedName name="_CEL96" localSheetId="85">'Tabla 58'!#REF!</definedName>
    <definedName name="_CEL96" localSheetId="88">#REF!</definedName>
    <definedName name="_CEL96" localSheetId="89">#REF!</definedName>
    <definedName name="_CEL96" localSheetId="90">#REF!</definedName>
    <definedName name="_CEL96" localSheetId="95">#REF!</definedName>
    <definedName name="_CEL96" localSheetId="96">#REF!</definedName>
    <definedName name="_CEL96">#REF!</definedName>
    <definedName name="_cud21" localSheetId="15">#REF!</definedName>
    <definedName name="_cud21" localSheetId="16">#REF!</definedName>
    <definedName name="_cud21" localSheetId="17">#REF!</definedName>
    <definedName name="_cud21" localSheetId="23">#REF!</definedName>
    <definedName name="_cud21" localSheetId="27">#REF!</definedName>
    <definedName name="_cud21" localSheetId="28">#REF!</definedName>
    <definedName name="_cud21" localSheetId="29">#REF!</definedName>
    <definedName name="_cud21" localSheetId="57">#REF!</definedName>
    <definedName name="_cud21" localSheetId="64">#REF!</definedName>
    <definedName name="_cud21" localSheetId="21">#REF!</definedName>
    <definedName name="_cud21" localSheetId="85">'Tabla 58'!#REF!</definedName>
    <definedName name="_cud21" localSheetId="88">#REF!</definedName>
    <definedName name="_cud21" localSheetId="89">#REF!</definedName>
    <definedName name="_cud21" localSheetId="90">#REF!</definedName>
    <definedName name="_cud21" localSheetId="95">#REF!</definedName>
    <definedName name="_cud21" localSheetId="96">#REF!</definedName>
    <definedName name="_cud21">#REF!</definedName>
    <definedName name="_D" localSheetId="15">#REF!</definedName>
    <definedName name="_D" localSheetId="17">#REF!</definedName>
    <definedName name="_D" localSheetId="19">#REF!</definedName>
    <definedName name="_D" localSheetId="100">#REF!</definedName>
    <definedName name="_D" localSheetId="23">#REF!</definedName>
    <definedName name="_D" localSheetId="27">#REF!</definedName>
    <definedName name="_D" localSheetId="28">#REF!</definedName>
    <definedName name="_D" localSheetId="29">#REF!</definedName>
    <definedName name="_D" localSheetId="41">#REF!</definedName>
    <definedName name="_D" localSheetId="44">#REF!</definedName>
    <definedName name="_D" localSheetId="46">#REF!</definedName>
    <definedName name="_D" localSheetId="58">#REF!</definedName>
    <definedName name="_D" localSheetId="18">#REF!</definedName>
    <definedName name="_D" localSheetId="61">#REF!</definedName>
    <definedName name="_D" localSheetId="62">#REF!</definedName>
    <definedName name="_D" localSheetId="64">#REF!</definedName>
    <definedName name="_D" localSheetId="21">#REF!</definedName>
    <definedName name="_D" localSheetId="80">'Tabla 53'!#REF!</definedName>
    <definedName name="_D" localSheetId="81">'Tabla 54'!#REF!</definedName>
    <definedName name="_D" localSheetId="82">'Tabla 55'!#REF!</definedName>
    <definedName name="_D" localSheetId="83">'Tabla 56'!#REF!</definedName>
    <definedName name="_D" localSheetId="84">'Tabla 57'!#REF!</definedName>
    <definedName name="_D" localSheetId="88">#REF!</definedName>
    <definedName name="_D" localSheetId="89">#REF!</definedName>
    <definedName name="_D" localSheetId="90">#REF!</definedName>
    <definedName name="_D" localSheetId="96">#REF!</definedName>
    <definedName name="_D" localSheetId="24">#REF!</definedName>
    <definedName name="_D" localSheetId="99">#REF!</definedName>
    <definedName name="_D">#REF!</definedName>
    <definedName name="_dcc2000" localSheetId="15">#REF!</definedName>
    <definedName name="_dcc2000" localSheetId="17">#REF!</definedName>
    <definedName name="_dcc2000" localSheetId="23">#REF!</definedName>
    <definedName name="_dcc2000" localSheetId="27">#REF!</definedName>
    <definedName name="_dcc2000" localSheetId="28">#REF!</definedName>
    <definedName name="_dcc2000" localSheetId="29">#REF!</definedName>
    <definedName name="_dcc2000" localSheetId="21">#REF!</definedName>
    <definedName name="_dcc2000" localSheetId="88">#REF!</definedName>
    <definedName name="_dcc2000" localSheetId="89">#REF!</definedName>
    <definedName name="_dcc2000" localSheetId="90">#REF!</definedName>
    <definedName name="_dcc2000">#REF!</definedName>
    <definedName name="_dcc2001" localSheetId="15">#REF!</definedName>
    <definedName name="_dcc2001" localSheetId="17">#REF!</definedName>
    <definedName name="_dcc2001" localSheetId="23">#REF!</definedName>
    <definedName name="_dcc2001" localSheetId="27">#REF!</definedName>
    <definedName name="_dcc2001" localSheetId="28">#REF!</definedName>
    <definedName name="_dcc2001" localSheetId="29">#REF!</definedName>
    <definedName name="_dcc2001" localSheetId="21">#REF!</definedName>
    <definedName name="_dcc2001" localSheetId="88">#REF!</definedName>
    <definedName name="_dcc2001" localSheetId="89">#REF!</definedName>
    <definedName name="_dcc2001" localSheetId="90">#REF!</definedName>
    <definedName name="_dcc2001">#REF!</definedName>
    <definedName name="_dcc2002" localSheetId="15">#REF!</definedName>
    <definedName name="_dcc2002" localSheetId="17">#REF!</definedName>
    <definedName name="_dcc2002" localSheetId="23">#REF!</definedName>
    <definedName name="_dcc2002" localSheetId="27">#REF!</definedName>
    <definedName name="_dcc2002" localSheetId="28">#REF!</definedName>
    <definedName name="_dcc2002" localSheetId="29">#REF!</definedName>
    <definedName name="_dcc2002" localSheetId="21">#REF!</definedName>
    <definedName name="_dcc2002" localSheetId="88">#REF!</definedName>
    <definedName name="_dcc2002" localSheetId="89">#REF!</definedName>
    <definedName name="_dcc2002" localSheetId="90">#REF!</definedName>
    <definedName name="_dcc2002">#REF!</definedName>
    <definedName name="_dcc2003" localSheetId="15">#REF!</definedName>
    <definedName name="_dcc2003" localSheetId="17">#REF!</definedName>
    <definedName name="_dcc2003" localSheetId="23">#REF!</definedName>
    <definedName name="_dcc2003" localSheetId="27">#REF!</definedName>
    <definedName name="_dcc2003" localSheetId="28">#REF!</definedName>
    <definedName name="_dcc2003" localSheetId="29">#REF!</definedName>
    <definedName name="_dcc2003" localSheetId="21">#REF!</definedName>
    <definedName name="_dcc2003" localSheetId="88">#REF!</definedName>
    <definedName name="_dcc2003" localSheetId="89">#REF!</definedName>
    <definedName name="_dcc2003" localSheetId="90">#REF!</definedName>
    <definedName name="_dcc2003">#REF!</definedName>
    <definedName name="_dcc98" localSheetId="15">#REF!</definedName>
    <definedName name="_dcc98" localSheetId="17">#REF!</definedName>
    <definedName name="_dcc98" localSheetId="100">[27]Programa!#REF!</definedName>
    <definedName name="_dcc98" localSheetId="10">[27]Programa!#REF!</definedName>
    <definedName name="_dcc98" localSheetId="11">[27]Programa!#REF!</definedName>
    <definedName name="_dcc98" localSheetId="23">[27]Programa!#REF!</definedName>
    <definedName name="_dcc98" localSheetId="59">#REF!</definedName>
    <definedName name="_dcc98" localSheetId="60">#REF!</definedName>
    <definedName name="_dcc98" localSheetId="1">[27]Programa!#REF!</definedName>
    <definedName name="_dcc98" localSheetId="27">#REF!</definedName>
    <definedName name="_dcc98" localSheetId="28">[27]Programa!#REF!</definedName>
    <definedName name="_dcc98" localSheetId="29">[27]Programa!#REF!</definedName>
    <definedName name="_dcc98" localSheetId="57">[27]Programa!#REF!</definedName>
    <definedName name="_dcc98" localSheetId="58">[27]Programa!#REF!</definedName>
    <definedName name="_dcc98" localSheetId="21">[27]Programa!#REF!</definedName>
    <definedName name="_dcc98" localSheetId="85">[27]Programa!#REF!</definedName>
    <definedName name="_dcc98" localSheetId="88">[27]Programa!#REF!</definedName>
    <definedName name="_dcc98" localSheetId="89">[27]Programa!#REF!</definedName>
    <definedName name="_dcc98" localSheetId="90">[27]Programa!#REF!</definedName>
    <definedName name="_dcc98" localSheetId="91">#REF!</definedName>
    <definedName name="_dcc98" localSheetId="24">[27]Programa!#REF!</definedName>
    <definedName name="_dcc98">#REF!</definedName>
    <definedName name="_dcc99" localSheetId="15">#REF!</definedName>
    <definedName name="_dcc99" localSheetId="16">#REF!</definedName>
    <definedName name="_dcc99" localSheetId="17">#REF!</definedName>
    <definedName name="_dcc99" localSheetId="20">#REF!</definedName>
    <definedName name="_dcc99" localSheetId="23">#REF!</definedName>
    <definedName name="_dcc99" localSheetId="59">#REF!</definedName>
    <definedName name="_dcc99" localSheetId="60">#REF!</definedName>
    <definedName name="_dcc99" localSheetId="27">#REF!</definedName>
    <definedName name="_dcc99" localSheetId="28">#REF!</definedName>
    <definedName name="_dcc99" localSheetId="29">#REF!</definedName>
    <definedName name="_dcc99" localSheetId="57">#REF!</definedName>
    <definedName name="_dcc99" localSheetId="64">#REF!</definedName>
    <definedName name="_dcc99" localSheetId="21">#REF!</definedName>
    <definedName name="_dcc99" localSheetId="85">'Tabla 58'!#REF!</definedName>
    <definedName name="_dcc99" localSheetId="88">#REF!</definedName>
    <definedName name="_dcc99" localSheetId="89">#REF!</definedName>
    <definedName name="_dcc99" localSheetId="90">#REF!</definedName>
    <definedName name="_dcc99" localSheetId="95">#REF!</definedName>
    <definedName name="_dcc99" localSheetId="96">#REF!</definedName>
    <definedName name="_dcc99" localSheetId="24">#REF!</definedName>
    <definedName name="_dcc99">#REF!</definedName>
    <definedName name="_DEG1" localSheetId="15">#REF!</definedName>
    <definedName name="_DEG1" localSheetId="16">#REF!</definedName>
    <definedName name="_DEG1" localSheetId="17">#REF!</definedName>
    <definedName name="_DEG1" localSheetId="19">#REF!</definedName>
    <definedName name="_DEG1" localSheetId="23">#REF!</definedName>
    <definedName name="_DEG1" localSheetId="27">#REF!</definedName>
    <definedName name="_DEG1" localSheetId="28">#REF!</definedName>
    <definedName name="_DEG1" localSheetId="29">#REF!</definedName>
    <definedName name="_DEG1" localSheetId="33">#REF!</definedName>
    <definedName name="_DEG1" localSheetId="57">#REF!</definedName>
    <definedName name="_DEG1" localSheetId="58">#REF!</definedName>
    <definedName name="_DEG1" localSheetId="18">#REF!</definedName>
    <definedName name="_DEG1" localSheetId="61">#REF!</definedName>
    <definedName name="_DEG1" localSheetId="64">#REF!</definedName>
    <definedName name="_DEG1" localSheetId="21">#REF!</definedName>
    <definedName name="_DEG1" localSheetId="80">'Tabla 53'!#REF!</definedName>
    <definedName name="_DEG1" localSheetId="81">'Tabla 54'!#REF!</definedName>
    <definedName name="_DEG1" localSheetId="82">'Tabla 55'!#REF!</definedName>
    <definedName name="_DEG1" localSheetId="83">'Tabla 56'!#REF!</definedName>
    <definedName name="_DEG1" localSheetId="84">'Tabla 57'!#REF!</definedName>
    <definedName name="_DEG1" localSheetId="88">#REF!</definedName>
    <definedName name="_DEG1" localSheetId="89">#REF!</definedName>
    <definedName name="_DEG1" localSheetId="90">#REF!</definedName>
    <definedName name="_DEG1" localSheetId="95">#REF!</definedName>
    <definedName name="_DEG1" localSheetId="96">#REF!</definedName>
    <definedName name="_DEG1" localSheetId="24">#REF!</definedName>
    <definedName name="_DEG1">#REF!</definedName>
    <definedName name="_dic96" localSheetId="15">#REF!</definedName>
    <definedName name="_dic96" localSheetId="17">#REF!</definedName>
    <definedName name="_dic96" localSheetId="23">#REF!</definedName>
    <definedName name="_dic96" localSheetId="27">#REF!</definedName>
    <definedName name="_dic96" localSheetId="28">#REF!</definedName>
    <definedName name="_dic96" localSheetId="29">#REF!</definedName>
    <definedName name="_dic96" localSheetId="57">#REF!</definedName>
    <definedName name="_dic96" localSheetId="21">#REF!</definedName>
    <definedName name="_dic96" localSheetId="88">#REF!</definedName>
    <definedName name="_dic96" localSheetId="89">#REF!</definedName>
    <definedName name="_dic96" localSheetId="90">#REF!</definedName>
    <definedName name="_dic96" localSheetId="95">#REF!</definedName>
    <definedName name="_dic96" localSheetId="96">#REF!</definedName>
    <definedName name="_dic96">#REF!</definedName>
    <definedName name="_DKR1" localSheetId="15">#REF!</definedName>
    <definedName name="_DKR1" localSheetId="16">#REF!</definedName>
    <definedName name="_DKR1" localSheetId="17">#REF!</definedName>
    <definedName name="_DKR1" localSheetId="19">#REF!</definedName>
    <definedName name="_DKR1" localSheetId="23">#REF!</definedName>
    <definedName name="_DKR1" localSheetId="27">#REF!</definedName>
    <definedName name="_DKR1" localSheetId="28">#REF!</definedName>
    <definedName name="_DKR1" localSheetId="29">#REF!</definedName>
    <definedName name="_DKR1" localSheetId="33">#REF!</definedName>
    <definedName name="_DKR1" localSheetId="58">#REF!</definedName>
    <definedName name="_DKR1" localSheetId="18">#REF!</definedName>
    <definedName name="_DKR1" localSheetId="61">#REF!</definedName>
    <definedName name="_DKR1" localSheetId="64">#REF!</definedName>
    <definedName name="_DKR1" localSheetId="21">#REF!</definedName>
    <definedName name="_DKR1" localSheetId="80">'Tabla 53'!#REF!</definedName>
    <definedName name="_DKR1" localSheetId="81">'Tabla 54'!#REF!</definedName>
    <definedName name="_DKR1" localSheetId="82">'Tabla 55'!#REF!</definedName>
    <definedName name="_DKR1" localSheetId="83">'Tabla 56'!#REF!</definedName>
    <definedName name="_DKR1" localSheetId="84">'Tabla 57'!#REF!</definedName>
    <definedName name="_DKR1" localSheetId="88">#REF!</definedName>
    <definedName name="_DKR1" localSheetId="89">#REF!</definedName>
    <definedName name="_DKR1" localSheetId="90">#REF!</definedName>
    <definedName name="_DKR1" localSheetId="96">#REF!</definedName>
    <definedName name="_DKR1" localSheetId="24">#REF!</definedName>
    <definedName name="_DKR1">#REF!</definedName>
    <definedName name="_DLX1.EMA" localSheetId="15">#REF!</definedName>
    <definedName name="_DLX1.EMA" localSheetId="17">#REF!</definedName>
    <definedName name="_DLX1.EMA" localSheetId="23">#REF!</definedName>
    <definedName name="_DLX1.EMA" localSheetId="27">#REF!</definedName>
    <definedName name="_DLX1.EMA" localSheetId="28">#REF!</definedName>
    <definedName name="_DLX1.EMA" localSheetId="29">#REF!</definedName>
    <definedName name="_DLX1.EMA" localSheetId="33">#REF!</definedName>
    <definedName name="_DLX1.EMA" localSheetId="18">#REF!</definedName>
    <definedName name="_DLX1.EMA" localSheetId="21">#REF!</definedName>
    <definedName name="_DLX1.EMA" localSheetId="80">'Tabla 53'!#REF!</definedName>
    <definedName name="_DLX1.EMA" localSheetId="88">#REF!</definedName>
    <definedName name="_DLX1.EMA" localSheetId="89">#REF!</definedName>
    <definedName name="_DLX1.EMA" localSheetId="90">#REF!</definedName>
    <definedName name="_DLX1.EMA" localSheetId="96">#REF!</definedName>
    <definedName name="_DLX1.EMA">#REF!</definedName>
    <definedName name="_DLX1.EMG" localSheetId="15">#REF!</definedName>
    <definedName name="_DLX1.EMG" localSheetId="17">#REF!</definedName>
    <definedName name="_DLX1.EMG" localSheetId="23">#REF!</definedName>
    <definedName name="_DLX1.EMG" localSheetId="27">#REF!</definedName>
    <definedName name="_DLX1.EMG" localSheetId="28">#REF!</definedName>
    <definedName name="_DLX1.EMG" localSheetId="29">#REF!</definedName>
    <definedName name="_DLX1.EMG" localSheetId="33">#REF!</definedName>
    <definedName name="_DLX1.EMG" localSheetId="18">#REF!</definedName>
    <definedName name="_DLX1.EMG" localSheetId="21">#REF!</definedName>
    <definedName name="_DLX1.EMG" localSheetId="80">'Tabla 53'!#REF!</definedName>
    <definedName name="_DLX1.EMG" localSheetId="88">#REF!</definedName>
    <definedName name="_DLX1.EMG" localSheetId="89">#REF!</definedName>
    <definedName name="_DLX1.EMG" localSheetId="90">#REF!</definedName>
    <definedName name="_DLX1.EMG" localSheetId="96">#REF!</definedName>
    <definedName name="_DLX1.EMG">#REF!</definedName>
    <definedName name="_DLX10.EMA" localSheetId="15">#REF!</definedName>
    <definedName name="_DLX10.EMA" localSheetId="17">#REF!</definedName>
    <definedName name="_DLX10.EMA" localSheetId="23">#REF!</definedName>
    <definedName name="_DLX10.EMA" localSheetId="27">#REF!</definedName>
    <definedName name="_DLX10.EMA" localSheetId="28">#REF!</definedName>
    <definedName name="_DLX10.EMA" localSheetId="29">#REF!</definedName>
    <definedName name="_DLX10.EMA" localSheetId="33">#REF!</definedName>
    <definedName name="_DLX10.EMA" localSheetId="18">#REF!</definedName>
    <definedName name="_DLX10.EMA" localSheetId="21">#REF!</definedName>
    <definedName name="_DLX10.EMA" localSheetId="80">'Tabla 53'!#REF!</definedName>
    <definedName name="_DLX10.EMA" localSheetId="88">#REF!</definedName>
    <definedName name="_DLX10.EMA" localSheetId="89">#REF!</definedName>
    <definedName name="_DLX10.EMA" localSheetId="90">#REF!</definedName>
    <definedName name="_DLX10.EMA" localSheetId="96">#REF!</definedName>
    <definedName name="_DLX10.EMA">#REF!</definedName>
    <definedName name="_DLX11.EMA" localSheetId="15">#REF!</definedName>
    <definedName name="_DLX11.EMA" localSheetId="17">#REF!</definedName>
    <definedName name="_DLX11.EMA" localSheetId="23">#REF!</definedName>
    <definedName name="_DLX11.EMA" localSheetId="27">#REF!</definedName>
    <definedName name="_DLX11.EMA" localSheetId="28">#REF!</definedName>
    <definedName name="_DLX11.EMA" localSheetId="29">#REF!</definedName>
    <definedName name="_DLX11.EMA" localSheetId="33">#REF!</definedName>
    <definedName name="_DLX11.EMA" localSheetId="18">#REF!</definedName>
    <definedName name="_DLX11.EMA" localSheetId="21">#REF!</definedName>
    <definedName name="_DLX11.EMA" localSheetId="80">'Tabla 53'!#REF!</definedName>
    <definedName name="_DLX11.EMA" localSheetId="88">#REF!</definedName>
    <definedName name="_DLX11.EMA" localSheetId="89">#REF!</definedName>
    <definedName name="_DLX11.EMA" localSheetId="90">#REF!</definedName>
    <definedName name="_DLX11.EMA" localSheetId="96">#REF!</definedName>
    <definedName name="_DLX11.EMA">#REF!</definedName>
    <definedName name="_DLX12.EMA" localSheetId="15">#REF!</definedName>
    <definedName name="_DLX12.EMA" localSheetId="17">#REF!</definedName>
    <definedName name="_DLX12.EMA" localSheetId="23">#REF!</definedName>
    <definedName name="_DLX12.EMA" localSheetId="27">#REF!</definedName>
    <definedName name="_DLX12.EMA" localSheetId="28">#REF!</definedName>
    <definedName name="_DLX12.EMA" localSheetId="29">#REF!</definedName>
    <definedName name="_DLX12.EMA" localSheetId="33">#REF!</definedName>
    <definedName name="_DLX12.EMA" localSheetId="18">#REF!</definedName>
    <definedName name="_DLX12.EMA" localSheetId="21">#REF!</definedName>
    <definedName name="_DLX12.EMA" localSheetId="80">'Tabla 53'!#REF!</definedName>
    <definedName name="_DLX12.EMA" localSheetId="88">#REF!</definedName>
    <definedName name="_DLX12.EMA" localSheetId="89">#REF!</definedName>
    <definedName name="_DLX12.EMA" localSheetId="90">#REF!</definedName>
    <definedName name="_DLX12.EMA" localSheetId="96">#REF!</definedName>
    <definedName name="_DLX12.EMA">#REF!</definedName>
    <definedName name="_DLX13.EMA" localSheetId="15">#REF!</definedName>
    <definedName name="_DLX13.EMA" localSheetId="17">#REF!</definedName>
    <definedName name="_DLX13.EMA" localSheetId="23">#REF!</definedName>
    <definedName name="_DLX13.EMA" localSheetId="27">#REF!</definedName>
    <definedName name="_DLX13.EMA" localSheetId="28">#REF!</definedName>
    <definedName name="_DLX13.EMA" localSheetId="29">#REF!</definedName>
    <definedName name="_DLX13.EMA" localSheetId="33">#REF!</definedName>
    <definedName name="_DLX13.EMA" localSheetId="18">#REF!</definedName>
    <definedName name="_DLX13.EMA" localSheetId="21">#REF!</definedName>
    <definedName name="_DLX13.EMA" localSheetId="80">'Tabla 53'!#REF!</definedName>
    <definedName name="_DLX13.EMA" localSheetId="88">#REF!</definedName>
    <definedName name="_DLX13.EMA" localSheetId="89">#REF!</definedName>
    <definedName name="_DLX13.EMA" localSheetId="90">#REF!</definedName>
    <definedName name="_DLX13.EMA" localSheetId="96">#REF!</definedName>
    <definedName name="_DLX13.EMA">#REF!</definedName>
    <definedName name="_DLX14.EMA" localSheetId="15">#REF!</definedName>
    <definedName name="_DLX14.EMA" localSheetId="17">#REF!</definedName>
    <definedName name="_DLX14.EMA" localSheetId="23">#REF!</definedName>
    <definedName name="_DLX14.EMA" localSheetId="27">#REF!</definedName>
    <definedName name="_DLX14.EMA" localSheetId="28">#REF!</definedName>
    <definedName name="_DLX14.EMA" localSheetId="29">#REF!</definedName>
    <definedName name="_DLX14.EMA" localSheetId="33">#REF!</definedName>
    <definedName name="_DLX14.EMA" localSheetId="18">#REF!</definedName>
    <definedName name="_DLX14.EMA" localSheetId="21">#REF!</definedName>
    <definedName name="_DLX14.EMA" localSheetId="80">'Tabla 53'!#REF!</definedName>
    <definedName name="_DLX14.EMA" localSheetId="88">#REF!</definedName>
    <definedName name="_DLX14.EMA" localSheetId="89">#REF!</definedName>
    <definedName name="_DLX14.EMA" localSheetId="90">#REF!</definedName>
    <definedName name="_DLX14.EMA" localSheetId="96">#REF!</definedName>
    <definedName name="_DLX14.EMA">#REF!</definedName>
    <definedName name="_DLX16.EMA" localSheetId="15">#REF!</definedName>
    <definedName name="_DLX16.EMA" localSheetId="17">#REF!</definedName>
    <definedName name="_DLX16.EMA" localSheetId="23">#REF!</definedName>
    <definedName name="_DLX16.EMA" localSheetId="27">#REF!</definedName>
    <definedName name="_DLX16.EMA" localSheetId="28">#REF!</definedName>
    <definedName name="_DLX16.EMA" localSheetId="29">#REF!</definedName>
    <definedName name="_DLX16.EMA" localSheetId="33">#REF!</definedName>
    <definedName name="_DLX16.EMA" localSheetId="18">#REF!</definedName>
    <definedName name="_DLX16.EMA" localSheetId="21">#REF!</definedName>
    <definedName name="_DLX16.EMA" localSheetId="80">'Tabla 53'!#REF!</definedName>
    <definedName name="_DLX16.EMA" localSheetId="88">#REF!</definedName>
    <definedName name="_DLX16.EMA" localSheetId="89">#REF!</definedName>
    <definedName name="_DLX16.EMA" localSheetId="90">#REF!</definedName>
    <definedName name="_DLX16.EMA" localSheetId="96">#REF!</definedName>
    <definedName name="_DLX16.EMA">#REF!</definedName>
    <definedName name="_DLX2.EMA" localSheetId="15">#REF!,#REF!</definedName>
    <definedName name="_DLX2.EMA" localSheetId="16">#REF!,#REF!</definedName>
    <definedName name="_DLX2.EMA" localSheetId="17">#REF!,#REF!</definedName>
    <definedName name="_DLX2.EMA" localSheetId="19">#REF!,#REF!</definedName>
    <definedName name="_DLX2.EMA" localSheetId="20">#REF!,#REF!</definedName>
    <definedName name="_DLX2.EMA" localSheetId="100">#REF!,#REF!</definedName>
    <definedName name="_DLX2.EMA" localSheetId="23">#REF!,#REF!</definedName>
    <definedName name="_DLX2.EMA" localSheetId="27">#REF!,#REF!</definedName>
    <definedName name="_DLX2.EMA" localSheetId="28">#REF!,#REF!</definedName>
    <definedName name="_DLX2.EMA" localSheetId="29">#REF!,#REF!</definedName>
    <definedName name="_DLX2.EMA" localSheetId="33">#REF!,#REF!</definedName>
    <definedName name="_DLX2.EMA" localSheetId="57">#REF!,#REF!</definedName>
    <definedName name="_DLX2.EMA" localSheetId="58">#REF!,#REF!</definedName>
    <definedName name="_DLX2.EMA" localSheetId="18">#REF!,#REF!</definedName>
    <definedName name="_DLX2.EMA" localSheetId="61">#REF!,#REF!</definedName>
    <definedName name="_DLX2.EMA" localSheetId="62">#REF!,#REF!</definedName>
    <definedName name="_DLX2.EMA" localSheetId="64">#REF!,#REF!</definedName>
    <definedName name="_DLX2.EMA" localSheetId="21">#REF!,#REF!</definedName>
    <definedName name="_DLX2.EMA" localSheetId="80">'Tabla 53'!#REF!,'Tabla 53'!#REF!</definedName>
    <definedName name="_DLX2.EMA" localSheetId="81">'Tabla 54'!#REF!,'Tabla 54'!#REF!</definedName>
    <definedName name="_DLX2.EMA" localSheetId="82">'Tabla 55'!#REF!,'Tabla 55'!#REF!</definedName>
    <definedName name="_DLX2.EMA" localSheetId="83">'Tabla 56'!#REF!,'Tabla 56'!#REF!</definedName>
    <definedName name="_DLX2.EMA" localSheetId="84">'Tabla 57'!#REF!,'Tabla 57'!#REF!</definedName>
    <definedName name="_DLX2.EMA" localSheetId="85">'Tabla 58'!#REF!,'Tabla 58'!#REF!</definedName>
    <definedName name="_DLX2.EMA" localSheetId="88">#REF!,#REF!</definedName>
    <definedName name="_DLX2.EMA" localSheetId="89">#REF!,#REF!</definedName>
    <definedName name="_DLX2.EMA" localSheetId="90">#REF!,#REF!</definedName>
    <definedName name="_DLX2.EMA" localSheetId="95">#REF!,#REF!</definedName>
    <definedName name="_DLX2.EMA" localSheetId="96">#REF!,#REF!</definedName>
    <definedName name="_DLX2.EMA" localSheetId="24">#REF!,#REF!</definedName>
    <definedName name="_DLX2.EMA" localSheetId="99">#REF!,#REF!</definedName>
    <definedName name="_DLX2.EMA">#REF!,#REF!</definedName>
    <definedName name="_DLX2.EMG" localSheetId="15">#REF!</definedName>
    <definedName name="_DLX2.EMG" localSheetId="16">#REF!</definedName>
    <definedName name="_DLX2.EMG" localSheetId="17">#REF!</definedName>
    <definedName name="_DLX2.EMG" localSheetId="19">#REF!</definedName>
    <definedName name="_DLX2.EMG" localSheetId="20">#REF!</definedName>
    <definedName name="_DLX2.EMG" localSheetId="100">#REF!</definedName>
    <definedName name="_DLX2.EMG" localSheetId="23">#REF!</definedName>
    <definedName name="_DLX2.EMG" localSheetId="27">#REF!</definedName>
    <definedName name="_DLX2.EMG" localSheetId="28">#REF!</definedName>
    <definedName name="_DLX2.EMG" localSheetId="29">#REF!</definedName>
    <definedName name="_DLX2.EMG" localSheetId="33">#REF!</definedName>
    <definedName name="_DLX2.EMG" localSheetId="57">#REF!</definedName>
    <definedName name="_DLX2.EMG" localSheetId="58">#REF!</definedName>
    <definedName name="_DLX2.EMG" localSheetId="18">#REF!</definedName>
    <definedName name="_DLX2.EMG" localSheetId="61">#REF!</definedName>
    <definedName name="_DLX2.EMG" localSheetId="62">#REF!</definedName>
    <definedName name="_DLX2.EMG" localSheetId="64">#REF!</definedName>
    <definedName name="_DLX2.EMG" localSheetId="21">#REF!</definedName>
    <definedName name="_DLX2.EMG" localSheetId="80">'Tabla 53'!#REF!</definedName>
    <definedName name="_DLX2.EMG" localSheetId="81">'Tabla 54'!#REF!</definedName>
    <definedName name="_DLX2.EMG" localSheetId="82">'Tabla 55'!#REF!</definedName>
    <definedName name="_DLX2.EMG" localSheetId="83">'Tabla 56'!#REF!</definedName>
    <definedName name="_DLX2.EMG" localSheetId="84">'Tabla 57'!#REF!</definedName>
    <definedName name="_DLX2.EMG" localSheetId="85">'Tabla 58'!#REF!</definedName>
    <definedName name="_DLX2.EMG" localSheetId="88">#REF!</definedName>
    <definedName name="_DLX2.EMG" localSheetId="89">#REF!</definedName>
    <definedName name="_DLX2.EMG" localSheetId="90">#REF!</definedName>
    <definedName name="_DLX2.EMG" localSheetId="95">#REF!</definedName>
    <definedName name="_DLX2.EMG" localSheetId="96">#REF!</definedName>
    <definedName name="_DLX2.EMG" localSheetId="24">#REF!</definedName>
    <definedName name="_DLX2.EMG" localSheetId="99">#REF!</definedName>
    <definedName name="_DLX2.EMG">#REF!</definedName>
    <definedName name="_DLX4.EMA" localSheetId="15">#REF!</definedName>
    <definedName name="_DLX4.EMA" localSheetId="16">#REF!</definedName>
    <definedName name="_DLX4.EMA" localSheetId="17">#REF!</definedName>
    <definedName name="_DLX4.EMA" localSheetId="19">#REF!</definedName>
    <definedName name="_DLX4.EMA" localSheetId="23">#REF!</definedName>
    <definedName name="_DLX4.EMA" localSheetId="27">#REF!</definedName>
    <definedName name="_DLX4.EMA" localSheetId="28">#REF!</definedName>
    <definedName name="_DLX4.EMA" localSheetId="29">#REF!</definedName>
    <definedName name="_DLX4.EMA" localSheetId="33">#REF!</definedName>
    <definedName name="_DLX4.EMA" localSheetId="57">#REF!</definedName>
    <definedName name="_DLX4.EMA" localSheetId="58">#REF!</definedName>
    <definedName name="_DLX4.EMA" localSheetId="18">#REF!</definedName>
    <definedName name="_DLX4.EMA" localSheetId="61">#REF!</definedName>
    <definedName name="_DLX4.EMA" localSheetId="64">#REF!</definedName>
    <definedName name="_DLX4.EMA" localSheetId="21">#REF!</definedName>
    <definedName name="_DLX4.EMA" localSheetId="80">'Tabla 53'!#REF!</definedName>
    <definedName name="_DLX4.EMA" localSheetId="81">'Tabla 54'!#REF!</definedName>
    <definedName name="_DLX4.EMA" localSheetId="82">'Tabla 55'!#REF!</definedName>
    <definedName name="_DLX4.EMA" localSheetId="83">'Tabla 56'!#REF!</definedName>
    <definedName name="_DLX4.EMA" localSheetId="84">'Tabla 57'!#REF!</definedName>
    <definedName name="_DLX4.EMA" localSheetId="85">'Tabla 58'!#REF!</definedName>
    <definedName name="_DLX4.EMA" localSheetId="88">#REF!</definedName>
    <definedName name="_DLX4.EMA" localSheetId="89">#REF!</definedName>
    <definedName name="_DLX4.EMA" localSheetId="90">#REF!</definedName>
    <definedName name="_DLX4.EMA" localSheetId="95">#REF!</definedName>
    <definedName name="_DLX4.EMA" localSheetId="96">#REF!</definedName>
    <definedName name="_DLX4.EMA" localSheetId="24">#REF!</definedName>
    <definedName name="_DLX4.EMA">#REF!</definedName>
    <definedName name="_DLX4.EMG" localSheetId="15">#REF!</definedName>
    <definedName name="_DLX4.EMG" localSheetId="16">#REF!</definedName>
    <definedName name="_DLX4.EMG" localSheetId="17">#REF!</definedName>
    <definedName name="_DLX4.EMG" localSheetId="19">#REF!</definedName>
    <definedName name="_DLX4.EMG" localSheetId="23">#REF!</definedName>
    <definedName name="_DLX4.EMG" localSheetId="27">#REF!</definedName>
    <definedName name="_DLX4.EMG" localSheetId="28">#REF!</definedName>
    <definedName name="_DLX4.EMG" localSheetId="29">#REF!</definedName>
    <definedName name="_DLX4.EMG" localSheetId="33">#REF!</definedName>
    <definedName name="_DLX4.EMG" localSheetId="57">#REF!</definedName>
    <definedName name="_DLX4.EMG" localSheetId="58">#REF!</definedName>
    <definedName name="_DLX4.EMG" localSheetId="18">#REF!</definedName>
    <definedName name="_DLX4.EMG" localSheetId="61">#REF!</definedName>
    <definedName name="_DLX4.EMG" localSheetId="64">#REF!</definedName>
    <definedName name="_DLX4.EMG" localSheetId="21">#REF!</definedName>
    <definedName name="_DLX4.EMG" localSheetId="80">'Tabla 53'!#REF!</definedName>
    <definedName name="_DLX4.EMG" localSheetId="81">'Tabla 54'!#REF!</definedName>
    <definedName name="_DLX4.EMG" localSheetId="82">'Tabla 55'!#REF!</definedName>
    <definedName name="_DLX4.EMG" localSheetId="83">'Tabla 56'!#REF!</definedName>
    <definedName name="_DLX4.EMG" localSheetId="84">'Tabla 57'!#REF!</definedName>
    <definedName name="_DLX4.EMG" localSheetId="85">'Tabla 58'!#REF!</definedName>
    <definedName name="_DLX4.EMG" localSheetId="88">#REF!</definedName>
    <definedName name="_DLX4.EMG" localSheetId="89">#REF!</definedName>
    <definedName name="_DLX4.EMG" localSheetId="90">#REF!</definedName>
    <definedName name="_DLX4.EMG" localSheetId="95">#REF!</definedName>
    <definedName name="_DLX4.EMG" localSheetId="96">#REF!</definedName>
    <definedName name="_DLX4.EMG" localSheetId="24">#REF!</definedName>
    <definedName name="_DLX4.EMG">#REF!</definedName>
    <definedName name="_DLX5.EMA" localSheetId="15">#REF!</definedName>
    <definedName name="_DLX5.EMA" localSheetId="17">#REF!</definedName>
    <definedName name="_DLX5.EMA" localSheetId="23">#REF!</definedName>
    <definedName name="_DLX5.EMA" localSheetId="27">#REF!</definedName>
    <definedName name="_DLX5.EMA" localSheetId="28">#REF!</definedName>
    <definedName name="_DLX5.EMA" localSheetId="29">#REF!</definedName>
    <definedName name="_DLX5.EMA" localSheetId="33">#REF!</definedName>
    <definedName name="_DLX5.EMA" localSheetId="18">#REF!</definedName>
    <definedName name="_DLX5.EMA" localSheetId="21">#REF!</definedName>
    <definedName name="_DLX5.EMA" localSheetId="80">'Tabla 53'!#REF!</definedName>
    <definedName name="_DLX5.EMA" localSheetId="88">#REF!</definedName>
    <definedName name="_DLX5.EMA" localSheetId="89">#REF!</definedName>
    <definedName name="_DLX5.EMA" localSheetId="90">#REF!</definedName>
    <definedName name="_DLX5.EMA" localSheetId="96">#REF!</definedName>
    <definedName name="_DLX5.EMA">#REF!</definedName>
    <definedName name="_DLX6.EMA" localSheetId="15">#REF!</definedName>
    <definedName name="_DLX6.EMA" localSheetId="17">#REF!</definedName>
    <definedName name="_DLX6.EMA" localSheetId="23">#REF!</definedName>
    <definedName name="_DLX6.EMA" localSheetId="27">#REF!</definedName>
    <definedName name="_DLX6.EMA" localSheetId="28">#REF!</definedName>
    <definedName name="_DLX6.EMA" localSheetId="29">#REF!</definedName>
    <definedName name="_DLX6.EMA" localSheetId="33">#REF!</definedName>
    <definedName name="_DLX6.EMA" localSheetId="18">#REF!</definedName>
    <definedName name="_DLX6.EMA" localSheetId="21">#REF!</definedName>
    <definedName name="_DLX6.EMA" localSheetId="80">'Tabla 53'!#REF!</definedName>
    <definedName name="_DLX6.EMA" localSheetId="88">#REF!</definedName>
    <definedName name="_DLX6.EMA" localSheetId="89">#REF!</definedName>
    <definedName name="_DLX6.EMA" localSheetId="90">#REF!</definedName>
    <definedName name="_DLX6.EMA" localSheetId="96">#REF!</definedName>
    <definedName name="_DLX6.EMA">#REF!</definedName>
    <definedName name="_DLX7.EMA" localSheetId="15">#REF!</definedName>
    <definedName name="_DLX7.EMA" localSheetId="17">#REF!</definedName>
    <definedName name="_DLX7.EMA" localSheetId="23">#REF!</definedName>
    <definedName name="_DLX7.EMA" localSheetId="27">#REF!</definedName>
    <definedName name="_DLX7.EMA" localSheetId="28">#REF!</definedName>
    <definedName name="_DLX7.EMA" localSheetId="29">#REF!</definedName>
    <definedName name="_DLX7.EMA" localSheetId="33">#REF!</definedName>
    <definedName name="_DLX7.EMA" localSheetId="18">#REF!</definedName>
    <definedName name="_DLX7.EMA" localSheetId="21">#REF!</definedName>
    <definedName name="_DLX7.EMA" localSheetId="80">'Tabla 53'!#REF!</definedName>
    <definedName name="_DLX7.EMA" localSheetId="88">#REF!</definedName>
    <definedName name="_DLX7.EMA" localSheetId="89">#REF!</definedName>
    <definedName name="_DLX7.EMA" localSheetId="90">#REF!</definedName>
    <definedName name="_DLX7.EMA" localSheetId="96">#REF!</definedName>
    <definedName name="_DLX7.EMA">#REF!</definedName>
    <definedName name="_DLX8.EMA" localSheetId="15">#REF!</definedName>
    <definedName name="_DLX8.EMA" localSheetId="17">#REF!</definedName>
    <definedName name="_DLX8.EMA" localSheetId="23">#REF!</definedName>
    <definedName name="_DLX8.EMA" localSheetId="27">#REF!</definedName>
    <definedName name="_DLX8.EMA" localSheetId="28">#REF!</definedName>
    <definedName name="_DLX8.EMA" localSheetId="29">#REF!</definedName>
    <definedName name="_DLX8.EMA" localSheetId="33">#REF!</definedName>
    <definedName name="_DLX8.EMA" localSheetId="18">#REF!</definedName>
    <definedName name="_DLX8.EMA" localSheetId="21">#REF!</definedName>
    <definedName name="_DLX8.EMA" localSheetId="80">'Tabla 53'!#REF!</definedName>
    <definedName name="_DLX8.EMA" localSheetId="88">#REF!</definedName>
    <definedName name="_DLX8.EMA" localSheetId="89">#REF!</definedName>
    <definedName name="_DLX8.EMA" localSheetId="90">#REF!</definedName>
    <definedName name="_DLX8.EMA" localSheetId="96">#REF!</definedName>
    <definedName name="_DLX8.EMA">#REF!</definedName>
    <definedName name="_DLX9.EMA" localSheetId="15">#REF!</definedName>
    <definedName name="_DLX9.EMA" localSheetId="17">#REF!</definedName>
    <definedName name="_DLX9.EMA" localSheetId="23">#REF!</definedName>
    <definedName name="_DLX9.EMA" localSheetId="27">#REF!</definedName>
    <definedName name="_DLX9.EMA" localSheetId="28">#REF!</definedName>
    <definedName name="_DLX9.EMA" localSheetId="29">#REF!</definedName>
    <definedName name="_DLX9.EMA" localSheetId="33">#REF!</definedName>
    <definedName name="_DLX9.EMA" localSheetId="18">#REF!</definedName>
    <definedName name="_DLX9.EMA" localSheetId="21">#REF!</definedName>
    <definedName name="_DLX9.EMA" localSheetId="80">'Tabla 53'!#REF!</definedName>
    <definedName name="_DLX9.EMA" localSheetId="88">#REF!</definedName>
    <definedName name="_DLX9.EMA" localSheetId="89">#REF!</definedName>
    <definedName name="_DLX9.EMA" localSheetId="90">#REF!</definedName>
    <definedName name="_DLX9.EMA" localSheetId="96">#REF!</definedName>
    <definedName name="_DLX9.EMA">#REF!</definedName>
    <definedName name="_ECU1" localSheetId="15">#REF!</definedName>
    <definedName name="_ECU1" localSheetId="17">#REF!</definedName>
    <definedName name="_ECU1" localSheetId="23">#REF!</definedName>
    <definedName name="_ECU1" localSheetId="27">#REF!</definedName>
    <definedName name="_ECU1" localSheetId="28">#REF!</definedName>
    <definedName name="_ECU1" localSheetId="29">#REF!</definedName>
    <definedName name="_ECU1" localSheetId="33">#REF!</definedName>
    <definedName name="_ECU1" localSheetId="18">#REF!</definedName>
    <definedName name="_ECU1" localSheetId="21">#REF!</definedName>
    <definedName name="_ECU1" localSheetId="80">'Tabla 53'!#REF!</definedName>
    <definedName name="_ECU1" localSheetId="88">#REF!</definedName>
    <definedName name="_ECU1" localSheetId="89">#REF!</definedName>
    <definedName name="_ECU1" localSheetId="90">#REF!</definedName>
    <definedName name="_ECU1" localSheetId="96">#REF!</definedName>
    <definedName name="_ECU1">#REF!</definedName>
    <definedName name="_emi2000" localSheetId="15">#REF!</definedName>
    <definedName name="_emi2000" localSheetId="17">#REF!</definedName>
    <definedName name="_emi2000" localSheetId="23">#REF!</definedName>
    <definedName name="_emi2000" localSheetId="27">#REF!</definedName>
    <definedName name="_emi2000" localSheetId="28">#REF!</definedName>
    <definedName name="_emi2000" localSheetId="29">#REF!</definedName>
    <definedName name="_emi2000" localSheetId="21">#REF!</definedName>
    <definedName name="_emi2000" localSheetId="88">#REF!</definedName>
    <definedName name="_emi2000" localSheetId="89">#REF!</definedName>
    <definedName name="_emi2000" localSheetId="90">#REF!</definedName>
    <definedName name="_emi2000">#REF!</definedName>
    <definedName name="_emi2001" localSheetId="15">#REF!</definedName>
    <definedName name="_emi2001" localSheetId="17">#REF!</definedName>
    <definedName name="_emi2001" localSheetId="23">#REF!</definedName>
    <definedName name="_emi2001" localSheetId="27">#REF!</definedName>
    <definedName name="_emi2001" localSheetId="28">#REF!</definedName>
    <definedName name="_emi2001" localSheetId="29">#REF!</definedName>
    <definedName name="_emi2001" localSheetId="21">#REF!</definedName>
    <definedName name="_emi2001" localSheetId="88">#REF!</definedName>
    <definedName name="_emi2001" localSheetId="89">#REF!</definedName>
    <definedName name="_emi2001" localSheetId="90">#REF!</definedName>
    <definedName name="_emi2001">#REF!</definedName>
    <definedName name="_emi2002" localSheetId="15">#REF!</definedName>
    <definedName name="_emi2002" localSheetId="17">#REF!</definedName>
    <definedName name="_emi2002" localSheetId="23">#REF!</definedName>
    <definedName name="_emi2002" localSheetId="27">#REF!</definedName>
    <definedName name="_emi2002" localSheetId="28">#REF!</definedName>
    <definedName name="_emi2002" localSheetId="29">#REF!</definedName>
    <definedName name="_emi2002" localSheetId="21">#REF!</definedName>
    <definedName name="_emi2002" localSheetId="88">#REF!</definedName>
    <definedName name="_emi2002" localSheetId="89">#REF!</definedName>
    <definedName name="_emi2002" localSheetId="90">#REF!</definedName>
    <definedName name="_emi2002">#REF!</definedName>
    <definedName name="_emi2003" localSheetId="15">#REF!</definedName>
    <definedName name="_emi2003" localSheetId="17">#REF!</definedName>
    <definedName name="_emi2003" localSheetId="23">#REF!</definedName>
    <definedName name="_emi2003" localSheetId="27">#REF!</definedName>
    <definedName name="_emi2003" localSheetId="28">#REF!</definedName>
    <definedName name="_emi2003" localSheetId="29">#REF!</definedName>
    <definedName name="_emi2003" localSheetId="21">#REF!</definedName>
    <definedName name="_emi2003" localSheetId="88">#REF!</definedName>
    <definedName name="_emi2003" localSheetId="89">#REF!</definedName>
    <definedName name="_emi2003" localSheetId="90">#REF!</definedName>
    <definedName name="_emi2003">#REF!</definedName>
    <definedName name="_emi98" localSheetId="15">#REF!</definedName>
    <definedName name="_emi98" localSheetId="17">#REF!</definedName>
    <definedName name="_emi98" localSheetId="23">#REF!</definedName>
    <definedName name="_emi98" localSheetId="27">#REF!</definedName>
    <definedName name="_emi98" localSheetId="28">#REF!</definedName>
    <definedName name="_emi98" localSheetId="29">#REF!</definedName>
    <definedName name="_emi98" localSheetId="21">#REF!</definedName>
    <definedName name="_emi98" localSheetId="88">#REF!</definedName>
    <definedName name="_emi98" localSheetId="89">#REF!</definedName>
    <definedName name="_emi98" localSheetId="90">#REF!</definedName>
    <definedName name="_emi98">#REF!</definedName>
    <definedName name="_emi99" localSheetId="15">#REF!</definedName>
    <definedName name="_emi99" localSheetId="17">#REF!</definedName>
    <definedName name="_emi99" localSheetId="23">#REF!</definedName>
    <definedName name="_emi99" localSheetId="27">#REF!</definedName>
    <definedName name="_emi99" localSheetId="28">#REF!</definedName>
    <definedName name="_emi99" localSheetId="29">#REF!</definedName>
    <definedName name="_emi99" localSheetId="21">#REF!</definedName>
    <definedName name="_emi99" localSheetId="88">#REF!</definedName>
    <definedName name="_emi99" localSheetId="89">#REF!</definedName>
    <definedName name="_emi99" localSheetId="90">#REF!</definedName>
    <definedName name="_emi99">#REF!</definedName>
    <definedName name="_END94" localSheetId="15">#REF!</definedName>
    <definedName name="_END94" localSheetId="17">#REF!</definedName>
    <definedName name="_END94" localSheetId="23">#REF!</definedName>
    <definedName name="_END94" localSheetId="27">#REF!</definedName>
    <definedName name="_END94" localSheetId="28">#REF!</definedName>
    <definedName name="_END94" localSheetId="29">#REF!</definedName>
    <definedName name="_END94" localSheetId="41">#REF!</definedName>
    <definedName name="_END94" localSheetId="44">#REF!</definedName>
    <definedName name="_END94" localSheetId="21">#REF!</definedName>
    <definedName name="_END94" localSheetId="80">'Tabla 53'!#REF!</definedName>
    <definedName name="_END94" localSheetId="88">#REF!</definedName>
    <definedName name="_END94" localSheetId="89">#REF!</definedName>
    <definedName name="_END94" localSheetId="90">#REF!</definedName>
    <definedName name="_END94" localSheetId="96">#REF!</definedName>
    <definedName name="_END94">#REF!</definedName>
    <definedName name="_ESC1" localSheetId="15">#REF!</definedName>
    <definedName name="_ESC1" localSheetId="17">#REF!</definedName>
    <definedName name="_ESC1" localSheetId="23">#REF!</definedName>
    <definedName name="_ESC1" localSheetId="27">#REF!</definedName>
    <definedName name="_ESC1" localSheetId="28">#REF!</definedName>
    <definedName name="_ESC1" localSheetId="29">#REF!</definedName>
    <definedName name="_ESC1" localSheetId="33">#REF!</definedName>
    <definedName name="_ESC1" localSheetId="18">#REF!</definedName>
    <definedName name="_ESC1" localSheetId="21">#REF!</definedName>
    <definedName name="_ESC1" localSheetId="80">'Tabla 53'!#REF!</definedName>
    <definedName name="_ESC1" localSheetId="88">#REF!</definedName>
    <definedName name="_ESC1" localSheetId="89">#REF!</definedName>
    <definedName name="_ESC1" localSheetId="90">#REF!</definedName>
    <definedName name="_ESC1" localSheetId="96">#REF!</definedName>
    <definedName name="_ESC1">#REF!</definedName>
    <definedName name="_EX9596" localSheetId="15">#REF!</definedName>
    <definedName name="_EX9596" localSheetId="17">#REF!</definedName>
    <definedName name="_EX9596" localSheetId="23">#REF!</definedName>
    <definedName name="_EX9596" localSheetId="27">#REF!</definedName>
    <definedName name="_EX9596" localSheetId="28">#REF!</definedName>
    <definedName name="_EX9596" localSheetId="29">#REF!</definedName>
    <definedName name="_EX9596" localSheetId="33">#REF!</definedName>
    <definedName name="_EX9596" localSheetId="18">#REF!</definedName>
    <definedName name="_EX9596" localSheetId="21">#REF!</definedName>
    <definedName name="_EX9596" localSheetId="80">'Tabla 53'!#REF!</definedName>
    <definedName name="_EX9596" localSheetId="88">#REF!</definedName>
    <definedName name="_EX9596" localSheetId="89">#REF!</definedName>
    <definedName name="_EX9596" localSheetId="90">#REF!</definedName>
    <definedName name="_EX9596" localSheetId="96">#REF!</definedName>
    <definedName name="_EX9596">#REF!</definedName>
    <definedName name="_EXP5" localSheetId="15">#REF!</definedName>
    <definedName name="_EXP5" localSheetId="17">#REF!</definedName>
    <definedName name="_EXP5" localSheetId="23">#REF!</definedName>
    <definedName name="_EXP5" localSheetId="27">#REF!</definedName>
    <definedName name="_EXP5" localSheetId="28">#REF!</definedName>
    <definedName name="_EXP5" localSheetId="29">#REF!</definedName>
    <definedName name="_EXP5" localSheetId="21">#REF!</definedName>
    <definedName name="_EXP5" localSheetId="88">#REF!</definedName>
    <definedName name="_EXP5" localSheetId="89">#REF!</definedName>
    <definedName name="_EXP5" localSheetId="90">#REF!</definedName>
    <definedName name="_EXP5">#REF!</definedName>
    <definedName name="_EXP6" localSheetId="15">#REF!</definedName>
    <definedName name="_EXP6" localSheetId="17">#REF!</definedName>
    <definedName name="_EXP6" localSheetId="23">#REF!</definedName>
    <definedName name="_EXP6" localSheetId="27">#REF!</definedName>
    <definedName name="_EXP6" localSheetId="28">#REF!</definedName>
    <definedName name="_EXP6" localSheetId="29">#REF!</definedName>
    <definedName name="_EXP6" localSheetId="21">#REF!</definedName>
    <definedName name="_EXP6" localSheetId="88">#REF!</definedName>
    <definedName name="_EXP6" localSheetId="89">#REF!</definedName>
    <definedName name="_EXP6" localSheetId="90">#REF!</definedName>
    <definedName name="_EXP6">#REF!</definedName>
    <definedName name="_EXP7" localSheetId="15">#REF!</definedName>
    <definedName name="_EXP7" localSheetId="17">#REF!</definedName>
    <definedName name="_EXP7" localSheetId="23">#REF!</definedName>
    <definedName name="_EXP7" localSheetId="27">#REF!</definedName>
    <definedName name="_EXP7" localSheetId="28">#REF!</definedName>
    <definedName name="_EXP7" localSheetId="29">#REF!</definedName>
    <definedName name="_EXP7" localSheetId="21">#REF!</definedName>
    <definedName name="_EXP7" localSheetId="88">#REF!</definedName>
    <definedName name="_EXP7" localSheetId="89">#REF!</definedName>
    <definedName name="_EXP7" localSheetId="90">#REF!</definedName>
    <definedName name="_EXP7">#REF!</definedName>
    <definedName name="_EXP9" localSheetId="15">#REF!</definedName>
    <definedName name="_EXP9" localSheetId="17">#REF!</definedName>
    <definedName name="_EXP9" localSheetId="23">#REF!</definedName>
    <definedName name="_EXP9" localSheetId="27">#REF!</definedName>
    <definedName name="_EXP9" localSheetId="28">#REF!</definedName>
    <definedName name="_EXP9" localSheetId="29">#REF!</definedName>
    <definedName name="_EXP9" localSheetId="21">#REF!</definedName>
    <definedName name="_EXP9" localSheetId="88">#REF!</definedName>
    <definedName name="_EXP9" localSheetId="89">#REF!</definedName>
    <definedName name="_EXP9" localSheetId="90">#REF!</definedName>
    <definedName name="_EXP9">#REF!</definedName>
    <definedName name="_EXR1" localSheetId="15">#REF!</definedName>
    <definedName name="_EXR1" localSheetId="17">#REF!</definedName>
    <definedName name="_EXR1" localSheetId="23">#REF!</definedName>
    <definedName name="_EXR1" localSheetId="27">#REF!</definedName>
    <definedName name="_EXR1" localSheetId="28">#REF!</definedName>
    <definedName name="_EXR1" localSheetId="29">#REF!</definedName>
    <definedName name="_EXR1" localSheetId="21">#REF!</definedName>
    <definedName name="_EXR1" localSheetId="88">#REF!</definedName>
    <definedName name="_EXR1" localSheetId="89">#REF!</definedName>
    <definedName name="_EXR1" localSheetId="90">#REF!</definedName>
    <definedName name="_EXR1">#REF!</definedName>
    <definedName name="_EXR2" localSheetId="15">#REF!</definedName>
    <definedName name="_EXR2" localSheetId="17">#REF!</definedName>
    <definedName name="_EXR2" localSheetId="23">#REF!</definedName>
    <definedName name="_EXR2" localSheetId="27">#REF!</definedName>
    <definedName name="_EXR2" localSheetId="28">#REF!</definedName>
    <definedName name="_EXR2" localSheetId="29">#REF!</definedName>
    <definedName name="_EXR2" localSheetId="21">#REF!</definedName>
    <definedName name="_EXR2" localSheetId="88">#REF!</definedName>
    <definedName name="_EXR2" localSheetId="89">#REF!</definedName>
    <definedName name="_EXR2" localSheetId="90">#REF!</definedName>
    <definedName name="_EXR2">#REF!</definedName>
    <definedName name="_EXR3" localSheetId="15">#REF!</definedName>
    <definedName name="_EXR3" localSheetId="17">#REF!</definedName>
    <definedName name="_EXR3" localSheetId="23">#REF!</definedName>
    <definedName name="_EXR3" localSheetId="27">#REF!</definedName>
    <definedName name="_EXR3" localSheetId="28">#REF!</definedName>
    <definedName name="_EXR3" localSheetId="29">#REF!</definedName>
    <definedName name="_EXR3" localSheetId="21">#REF!</definedName>
    <definedName name="_EXR3" localSheetId="88">#REF!</definedName>
    <definedName name="_EXR3" localSheetId="89">#REF!</definedName>
    <definedName name="_EXR3" localSheetId="90">#REF!</definedName>
    <definedName name="_EXR3">#REF!</definedName>
    <definedName name="_F" localSheetId="15" hidden="1">#REF!</definedName>
    <definedName name="_F" localSheetId="17" hidden="1">#REF!</definedName>
    <definedName name="_F" localSheetId="19" hidden="1">#REF!</definedName>
    <definedName name="_F" localSheetId="100" hidden="1">'[43]Fax a enviar'!#REF!</definedName>
    <definedName name="_F" localSheetId="23" hidden="1">'[43]Fax a enviar'!#REF!</definedName>
    <definedName name="_F" localSheetId="59" hidden="1">#REF!</definedName>
    <definedName name="_F" localSheetId="60" hidden="1">#REF!</definedName>
    <definedName name="_F" localSheetId="1" hidden="1">'[43]Fax a enviar'!#REF!</definedName>
    <definedName name="_F" localSheetId="27" hidden="1">#REF!</definedName>
    <definedName name="_F" localSheetId="28" hidden="1">#REF!</definedName>
    <definedName name="_F" localSheetId="29" hidden="1">#REF!</definedName>
    <definedName name="_F" localSheetId="57" hidden="1">'[43]Fax a enviar'!#REF!</definedName>
    <definedName name="_F" localSheetId="58" hidden="1">'[43]Fax a enviar'!#REF!</definedName>
    <definedName name="_F" localSheetId="18" hidden="1">#REF!</definedName>
    <definedName name="_F" localSheetId="62" hidden="1">#REF!</definedName>
    <definedName name="_F" localSheetId="21" hidden="1">'[43]Fax a enviar'!#REF!</definedName>
    <definedName name="_F" localSheetId="80" hidden="1">'[43]Fax a enviar'!#REF!</definedName>
    <definedName name="_F" localSheetId="85" hidden="1">'[43]Fax a enviar'!#REF!</definedName>
    <definedName name="_F" localSheetId="91" hidden="1">#REF!</definedName>
    <definedName name="_F" localSheetId="24" hidden="1">'[43]Fax a enviar'!#REF!</definedName>
    <definedName name="_F" hidden="1">#REF!</definedName>
    <definedName name="_FAL1" localSheetId="15">#REF!</definedName>
    <definedName name="_FAL1" localSheetId="16">#REF!</definedName>
    <definedName name="_FAL1" localSheetId="17">#REF!</definedName>
    <definedName name="_FAL1" localSheetId="19">#REF!</definedName>
    <definedName name="_FAL1" localSheetId="20">#REF!</definedName>
    <definedName name="_FAL1" localSheetId="100">#REF!</definedName>
    <definedName name="_FAL1" localSheetId="23">#REF!</definedName>
    <definedName name="_FAL1" localSheetId="27">#REF!</definedName>
    <definedName name="_FAL1" localSheetId="28">#REF!</definedName>
    <definedName name="_FAL1" localSheetId="29">#REF!</definedName>
    <definedName name="_FAL1" localSheetId="33">#REF!</definedName>
    <definedName name="_FAL1" localSheetId="57">#REF!</definedName>
    <definedName name="_FAL1" localSheetId="58">#REF!</definedName>
    <definedName name="_FAL1" localSheetId="18">#REF!</definedName>
    <definedName name="_FAL1" localSheetId="61">#REF!</definedName>
    <definedName name="_FAL1" localSheetId="62">#REF!</definedName>
    <definedName name="_FAL1" localSheetId="64">#REF!</definedName>
    <definedName name="_FAL1" localSheetId="21">#REF!</definedName>
    <definedName name="_FAL1" localSheetId="80">'Tabla 53'!#REF!</definedName>
    <definedName name="_FAL1" localSheetId="81">'Tabla 54'!#REF!</definedName>
    <definedName name="_FAL1" localSheetId="82">'Tabla 55'!#REF!</definedName>
    <definedName name="_FAL1" localSheetId="83">'Tabla 56'!#REF!</definedName>
    <definedName name="_FAL1" localSheetId="84">'Tabla 57'!#REF!</definedName>
    <definedName name="_FAL1" localSheetId="85">'Tabla 58'!#REF!</definedName>
    <definedName name="_FAL1" localSheetId="88">#REF!</definedName>
    <definedName name="_FAL1" localSheetId="89">#REF!</definedName>
    <definedName name="_FAL1" localSheetId="90">#REF!</definedName>
    <definedName name="_FAL1" localSheetId="95">#REF!</definedName>
    <definedName name="_FAL1" localSheetId="96">#REF!</definedName>
    <definedName name="_FAL1" localSheetId="24">#REF!</definedName>
    <definedName name="_FAL1" localSheetId="99">#REF!</definedName>
    <definedName name="_FAL1">#REF!</definedName>
    <definedName name="_FAL10" localSheetId="15">#REF!</definedName>
    <definedName name="_FAL10" localSheetId="16">#REF!</definedName>
    <definedName name="_FAL10" localSheetId="17">#REF!</definedName>
    <definedName name="_FAL10" localSheetId="23">#REF!</definedName>
    <definedName name="_FAL10" localSheetId="27">#REF!</definedName>
    <definedName name="_FAL10" localSheetId="28">#REF!</definedName>
    <definedName name="_FAL10" localSheetId="29">#REF!</definedName>
    <definedName name="_FAL10" localSheetId="57">#REF!</definedName>
    <definedName name="_FAL10" localSheetId="64">#REF!</definedName>
    <definedName name="_FAL10" localSheetId="21">#REF!</definedName>
    <definedName name="_FAL10" localSheetId="88">#REF!</definedName>
    <definedName name="_FAL10" localSheetId="89">#REF!</definedName>
    <definedName name="_FAL10" localSheetId="90">#REF!</definedName>
    <definedName name="_FAL10" localSheetId="95">#REF!</definedName>
    <definedName name="_FAL10">#REF!</definedName>
    <definedName name="_FAL11" localSheetId="15">#REF!</definedName>
    <definedName name="_FAL11" localSheetId="17">#REF!</definedName>
    <definedName name="_FAL11" localSheetId="23">#REF!</definedName>
    <definedName name="_FAL11" localSheetId="27">#REF!</definedName>
    <definedName name="_FAL11" localSheetId="28">#REF!</definedName>
    <definedName name="_FAL11" localSheetId="29">#REF!</definedName>
    <definedName name="_FAL11" localSheetId="57">#REF!</definedName>
    <definedName name="_FAL11" localSheetId="21">#REF!</definedName>
    <definedName name="_FAL11" localSheetId="88">#REF!</definedName>
    <definedName name="_FAL11" localSheetId="89">#REF!</definedName>
    <definedName name="_FAL11" localSheetId="90">#REF!</definedName>
    <definedName name="_FAL11" localSheetId="95">#REF!</definedName>
    <definedName name="_FAL11">#REF!</definedName>
    <definedName name="_FAL12" localSheetId="15">#REF!</definedName>
    <definedName name="_FAL12" localSheetId="17">#REF!</definedName>
    <definedName name="_FAL12" localSheetId="23">#REF!</definedName>
    <definedName name="_FAL12" localSheetId="27">#REF!</definedName>
    <definedName name="_FAL12" localSheetId="28">#REF!</definedName>
    <definedName name="_FAL12" localSheetId="29">#REF!</definedName>
    <definedName name="_FAL12" localSheetId="21">#REF!</definedName>
    <definedName name="_FAL12" localSheetId="88">#REF!</definedName>
    <definedName name="_FAL12" localSheetId="89">#REF!</definedName>
    <definedName name="_FAL12" localSheetId="90">#REF!</definedName>
    <definedName name="_FAL12">#REF!</definedName>
    <definedName name="_FAL2" localSheetId="15">#REF!</definedName>
    <definedName name="_FAL2" localSheetId="16">#REF!</definedName>
    <definedName name="_FAL2" localSheetId="17">#REF!</definedName>
    <definedName name="_FAL2" localSheetId="19">#REF!</definedName>
    <definedName name="_FAL2" localSheetId="23">#REF!</definedName>
    <definedName name="_FAL2" localSheetId="27">#REF!</definedName>
    <definedName name="_FAL2" localSheetId="28">#REF!</definedName>
    <definedName name="_FAL2" localSheetId="29">#REF!</definedName>
    <definedName name="_FAL2" localSheetId="33">#REF!</definedName>
    <definedName name="_FAL2" localSheetId="58">#REF!</definedName>
    <definedName name="_FAL2" localSheetId="18">#REF!</definedName>
    <definedName name="_FAL2" localSheetId="61">#REF!</definedName>
    <definedName name="_FAL2" localSheetId="64">#REF!</definedName>
    <definedName name="_FAL2" localSheetId="21">#REF!</definedName>
    <definedName name="_FAL2" localSheetId="80">'Tabla 53'!#REF!</definedName>
    <definedName name="_FAL2" localSheetId="81">'Tabla 54'!#REF!</definedName>
    <definedName name="_FAL2" localSheetId="82">'Tabla 55'!#REF!</definedName>
    <definedName name="_FAL2" localSheetId="83">'Tabla 56'!#REF!</definedName>
    <definedName name="_FAL2" localSheetId="84">'Tabla 57'!#REF!</definedName>
    <definedName name="_FAL2" localSheetId="85">'Tabla 58'!#REF!</definedName>
    <definedName name="_FAL2" localSheetId="88">#REF!</definedName>
    <definedName name="_FAL2" localSheetId="89">#REF!</definedName>
    <definedName name="_FAL2" localSheetId="90">#REF!</definedName>
    <definedName name="_FAL2" localSheetId="96">#REF!</definedName>
    <definedName name="_FAL2" localSheetId="24">#REF!</definedName>
    <definedName name="_FAL2">#REF!</definedName>
    <definedName name="_FAL3" localSheetId="15">#REF!</definedName>
    <definedName name="_FAL3" localSheetId="16">#REF!</definedName>
    <definedName name="_FAL3" localSheetId="17">#REF!</definedName>
    <definedName name="_FAL3" localSheetId="19">#REF!</definedName>
    <definedName name="_FAL3" localSheetId="23">#REF!</definedName>
    <definedName name="_FAL3" localSheetId="27">#REF!</definedName>
    <definedName name="_FAL3" localSheetId="28">#REF!</definedName>
    <definedName name="_FAL3" localSheetId="29">#REF!</definedName>
    <definedName name="_FAL3" localSheetId="33">#REF!</definedName>
    <definedName name="_FAL3" localSheetId="58">#REF!</definedName>
    <definedName name="_FAL3" localSheetId="18">#REF!</definedName>
    <definedName name="_FAL3" localSheetId="61">#REF!</definedName>
    <definedName name="_FAL3" localSheetId="64">#REF!</definedName>
    <definedName name="_FAL3" localSheetId="21">#REF!</definedName>
    <definedName name="_FAL3" localSheetId="80">'Tabla 53'!#REF!</definedName>
    <definedName name="_FAL3" localSheetId="81">'Tabla 54'!#REF!</definedName>
    <definedName name="_FAL3" localSheetId="82">'Tabla 55'!#REF!</definedName>
    <definedName name="_FAL3" localSheetId="83">'Tabla 56'!#REF!</definedName>
    <definedName name="_FAL3" localSheetId="84">'Tabla 57'!#REF!</definedName>
    <definedName name="_FAL3" localSheetId="85">'Tabla 58'!#REF!</definedName>
    <definedName name="_FAL3" localSheetId="88">#REF!</definedName>
    <definedName name="_FAL3" localSheetId="89">#REF!</definedName>
    <definedName name="_FAL3" localSheetId="90">#REF!</definedName>
    <definedName name="_FAL3" localSheetId="96">#REF!</definedName>
    <definedName name="_FAL3" localSheetId="24">#REF!</definedName>
    <definedName name="_FAL3">#REF!</definedName>
    <definedName name="_FAL4" localSheetId="15">#REF!</definedName>
    <definedName name="_FAL4" localSheetId="17">#REF!</definedName>
    <definedName name="_FAL4" localSheetId="23">#REF!</definedName>
    <definedName name="_FAL4" localSheetId="27">#REF!</definedName>
    <definedName name="_FAL4" localSheetId="28">#REF!</definedName>
    <definedName name="_FAL4" localSheetId="29">#REF!</definedName>
    <definedName name="_FAL4" localSheetId="33">#REF!</definedName>
    <definedName name="_FAL4" localSheetId="18">#REF!</definedName>
    <definedName name="_FAL4" localSheetId="21">#REF!</definedName>
    <definedName name="_FAL4" localSheetId="80">'Tabla 53'!#REF!</definedName>
    <definedName name="_FAL4" localSheetId="88">#REF!</definedName>
    <definedName name="_FAL4" localSheetId="89">#REF!</definedName>
    <definedName name="_FAL4" localSheetId="90">#REF!</definedName>
    <definedName name="_FAL4" localSheetId="96">#REF!</definedName>
    <definedName name="_FAL4">#REF!</definedName>
    <definedName name="_FAL5" localSheetId="15">#REF!</definedName>
    <definedName name="_FAL5" localSheetId="17">#REF!</definedName>
    <definedName name="_FAL5" localSheetId="23">#REF!</definedName>
    <definedName name="_FAL5" localSheetId="27">#REF!</definedName>
    <definedName name="_FAL5" localSheetId="28">#REF!</definedName>
    <definedName name="_FAL5" localSheetId="29">#REF!</definedName>
    <definedName name="_FAL5" localSheetId="33">#REF!</definedName>
    <definedName name="_FAL5" localSheetId="18">#REF!</definedName>
    <definedName name="_FAL5" localSheetId="21">#REF!</definedName>
    <definedName name="_FAL5" localSheetId="80">'Tabla 53'!#REF!</definedName>
    <definedName name="_FAL5" localSheetId="88">#REF!</definedName>
    <definedName name="_FAL5" localSheetId="89">#REF!</definedName>
    <definedName name="_FAL5" localSheetId="90">#REF!</definedName>
    <definedName name="_FAL5" localSheetId="96">#REF!</definedName>
    <definedName name="_FAL5">#REF!</definedName>
    <definedName name="_FAL6" localSheetId="15">#REF!</definedName>
    <definedName name="_FAL6" localSheetId="17">#REF!</definedName>
    <definedName name="_FAL6" localSheetId="23">#REF!</definedName>
    <definedName name="_FAL6" localSheetId="27">#REF!</definedName>
    <definedName name="_FAL6" localSheetId="28">#REF!</definedName>
    <definedName name="_FAL6" localSheetId="29">#REF!</definedName>
    <definedName name="_FAL6" localSheetId="33">#REF!</definedName>
    <definedName name="_FAL6" localSheetId="18">#REF!</definedName>
    <definedName name="_FAL6" localSheetId="21">#REF!</definedName>
    <definedName name="_FAL6" localSheetId="80">'Tabla 53'!#REF!</definedName>
    <definedName name="_FAL6" localSheetId="88">#REF!</definedName>
    <definedName name="_FAL6" localSheetId="89">#REF!</definedName>
    <definedName name="_FAL6" localSheetId="90">#REF!</definedName>
    <definedName name="_FAL6" localSheetId="96">#REF!</definedName>
    <definedName name="_FAL6">#REF!</definedName>
    <definedName name="_FAL7" localSheetId="15">#REF!</definedName>
    <definedName name="_FAL7" localSheetId="17">#REF!</definedName>
    <definedName name="_FAL7" localSheetId="23">#REF!</definedName>
    <definedName name="_FAL7" localSheetId="27">#REF!</definedName>
    <definedName name="_FAL7" localSheetId="28">#REF!</definedName>
    <definedName name="_FAL7" localSheetId="29">#REF!</definedName>
    <definedName name="_FAL7" localSheetId="33">#REF!</definedName>
    <definedName name="_FAL7" localSheetId="18">#REF!</definedName>
    <definedName name="_FAL7" localSheetId="21">#REF!</definedName>
    <definedName name="_FAL7" localSheetId="80">'Tabla 53'!#REF!</definedName>
    <definedName name="_FAL7" localSheetId="88">#REF!</definedName>
    <definedName name="_FAL7" localSheetId="89">#REF!</definedName>
    <definedName name="_FAL7" localSheetId="90">#REF!</definedName>
    <definedName name="_FAL7" localSheetId="96">#REF!</definedName>
    <definedName name="_FAL7">#REF!</definedName>
    <definedName name="_FAL8" localSheetId="15">#REF!</definedName>
    <definedName name="_FAL8" localSheetId="17">#REF!</definedName>
    <definedName name="_FAL8" localSheetId="23">#REF!</definedName>
    <definedName name="_FAL8" localSheetId="27">#REF!</definedName>
    <definedName name="_FAL8" localSheetId="28">#REF!</definedName>
    <definedName name="_FAL8" localSheetId="29">#REF!</definedName>
    <definedName name="_FAL8" localSheetId="21">#REF!</definedName>
    <definedName name="_FAL8" localSheetId="88">#REF!</definedName>
    <definedName name="_FAL8" localSheetId="89">#REF!</definedName>
    <definedName name="_FAL8" localSheetId="90">#REF!</definedName>
    <definedName name="_FAL8">#REF!</definedName>
    <definedName name="_FAL89" localSheetId="15">#REF!</definedName>
    <definedName name="_FAL89" localSheetId="17">#REF!</definedName>
    <definedName name="_FAL89" localSheetId="23">#REF!</definedName>
    <definedName name="_FAL89" localSheetId="27">#REF!</definedName>
    <definedName name="_FAL89" localSheetId="28">#REF!</definedName>
    <definedName name="_FAL89" localSheetId="29">#REF!</definedName>
    <definedName name="_FAL89" localSheetId="33">#REF!</definedName>
    <definedName name="_FAL89" localSheetId="18">#REF!</definedName>
    <definedName name="_FAL89" localSheetId="21">#REF!</definedName>
    <definedName name="_FAL89" localSheetId="80">'Tabla 53'!#REF!</definedName>
    <definedName name="_FAL89" localSheetId="88">#REF!</definedName>
    <definedName name="_FAL89" localSheetId="89">#REF!</definedName>
    <definedName name="_FAL89" localSheetId="90">#REF!</definedName>
    <definedName name="_FAL89" localSheetId="96">#REF!</definedName>
    <definedName name="_FAL89">#REF!</definedName>
    <definedName name="_FAL9" localSheetId="15">#REF!</definedName>
    <definedName name="_FAL9" localSheetId="17">#REF!</definedName>
    <definedName name="_FAL9" localSheetId="23">#REF!</definedName>
    <definedName name="_FAL9" localSheetId="27">#REF!</definedName>
    <definedName name="_FAL9" localSheetId="28">#REF!</definedName>
    <definedName name="_FAL9" localSheetId="29">#REF!</definedName>
    <definedName name="_FAL9" localSheetId="21">#REF!</definedName>
    <definedName name="_FAL9" localSheetId="88">#REF!</definedName>
    <definedName name="_FAL9" localSheetId="89">#REF!</definedName>
    <definedName name="_FAL9" localSheetId="90">#REF!</definedName>
    <definedName name="_FAL9">#REF!</definedName>
    <definedName name="_Fill" localSheetId="15" hidden="1">#REF!</definedName>
    <definedName name="_Fill" localSheetId="16" hidden="1">#REF!</definedName>
    <definedName name="_Fill" localSheetId="17" hidden="1">#REF!</definedName>
    <definedName name="_Fill" localSheetId="19" hidden="1">#REF!</definedName>
    <definedName name="_Fill" localSheetId="23" hidden="1">#REF!</definedName>
    <definedName name="_Fill" localSheetId="27" hidden="1">#REF!</definedName>
    <definedName name="_Fill" localSheetId="28" hidden="1">#REF!</definedName>
    <definedName name="_Fill" localSheetId="29" hidden="1">#REF!</definedName>
    <definedName name="_Fill" localSheetId="33" hidden="1">#REF!</definedName>
    <definedName name="_Fill" localSheetId="18" hidden="1">#REF!</definedName>
    <definedName name="_Fill" localSheetId="21" hidden="1">#REF!</definedName>
    <definedName name="_Fill" localSheetId="80" hidden="1">'Tabla 53'!#REF!</definedName>
    <definedName name="_Fill" localSheetId="88" hidden="1">#REF!</definedName>
    <definedName name="_Fill" localSheetId="89" hidden="1">#REF!</definedName>
    <definedName name="_Fill" localSheetId="90" hidden="1">#REF!</definedName>
    <definedName name="_Fill" localSheetId="96" hidden="1">#REF!</definedName>
    <definedName name="_Fill" hidden="1">#REF!</definedName>
    <definedName name="_Fill1" localSheetId="15" hidden="1">#REF!</definedName>
    <definedName name="_Fill1" localSheetId="16" hidden="1">#REF!</definedName>
    <definedName name="_Fill1" localSheetId="17" hidden="1">#REF!</definedName>
    <definedName name="_Fill1" localSheetId="23" hidden="1">#REF!</definedName>
    <definedName name="_Fill1" localSheetId="27" hidden="1">#REF!</definedName>
    <definedName name="_Fill1" localSheetId="28" hidden="1">#REF!</definedName>
    <definedName name="_Fill1" localSheetId="29" hidden="1">#REF!</definedName>
    <definedName name="_Fill1" localSheetId="33" hidden="1">#REF!</definedName>
    <definedName name="_Fill1" localSheetId="18" hidden="1">#REF!</definedName>
    <definedName name="_Fill1" localSheetId="21" hidden="1">#REF!</definedName>
    <definedName name="_Fill1" localSheetId="80" hidden="1">'Tabla 53'!#REF!</definedName>
    <definedName name="_Fill1" localSheetId="88" hidden="1">#REF!</definedName>
    <definedName name="_Fill1" localSheetId="89" hidden="1">#REF!</definedName>
    <definedName name="_Fill1" localSheetId="90" hidden="1">#REF!</definedName>
    <definedName name="_Fill1" localSheetId="96" hidden="1">#REF!</definedName>
    <definedName name="_Fill1" hidden="1">#REF!</definedName>
    <definedName name="_xlnm._FilterDatabase" localSheetId="15" hidden="1">#REF!</definedName>
    <definedName name="_xlnm._FilterDatabase" localSheetId="17" hidden="1">#REF!</definedName>
    <definedName name="_xlnm._FilterDatabase" localSheetId="19" hidden="1">#REF!</definedName>
    <definedName name="_xlnm._FilterDatabase" localSheetId="100" hidden="1">[44]C!$P$428:$T$428</definedName>
    <definedName name="_xlnm._FilterDatabase" localSheetId="23" hidden="1">[44]C!$P$428:$T$428</definedName>
    <definedName name="_xlnm._FilterDatabase" localSheetId="59" hidden="1">#REF!</definedName>
    <definedName name="_xlnm._FilterDatabase" localSheetId="60" hidden="1">#REF!</definedName>
    <definedName name="_xlnm._FilterDatabase" localSheetId="1" hidden="1">[44]C!$P$428:$T$428</definedName>
    <definedName name="_xlnm._FilterDatabase" localSheetId="27" hidden="1">#REF!</definedName>
    <definedName name="_xlnm._FilterDatabase" localSheetId="28" hidden="1">#REF!</definedName>
    <definedName name="_xlnm._FilterDatabase" localSheetId="29" hidden="1">#REF!</definedName>
    <definedName name="_xlnm._FilterDatabase" localSheetId="57" hidden="1">[44]C!$P$428:$T$428</definedName>
    <definedName name="_xlnm._FilterDatabase" localSheetId="58" hidden="1">[44]C!$P$428:$T$428</definedName>
    <definedName name="_xlnm._FilterDatabase" localSheetId="18" hidden="1">#REF!</definedName>
    <definedName name="_xlnm._FilterDatabase" localSheetId="91" hidden="1">#REF!</definedName>
    <definedName name="_xlnm._FilterDatabase" hidden="1">#REF!</definedName>
    <definedName name="_FIS96" localSheetId="15">#REF!</definedName>
    <definedName name="_FIS96" localSheetId="16">#REF!</definedName>
    <definedName name="_FIS96" localSheetId="17">#REF!</definedName>
    <definedName name="_FIS96" localSheetId="20">#REF!</definedName>
    <definedName name="_FIS96" localSheetId="23">#REF!</definedName>
    <definedName name="_FIS96" localSheetId="59">#REF!</definedName>
    <definedName name="_FIS96" localSheetId="60">#REF!</definedName>
    <definedName name="_FIS96" localSheetId="27">#REF!</definedName>
    <definedName name="_FIS96" localSheetId="28">#REF!</definedName>
    <definedName name="_FIS96" localSheetId="29">#REF!</definedName>
    <definedName name="_FIS96" localSheetId="57">#REF!</definedName>
    <definedName name="_FIS96" localSheetId="64">#REF!</definedName>
    <definedName name="_FIS96" localSheetId="21">#REF!</definedName>
    <definedName name="_FIS96" localSheetId="85">'Tabla 58'!#REF!</definedName>
    <definedName name="_FIS96" localSheetId="88">#REF!</definedName>
    <definedName name="_FIS96" localSheetId="89">#REF!</definedName>
    <definedName name="_FIS96" localSheetId="90">#REF!</definedName>
    <definedName name="_FIS96" localSheetId="95">#REF!</definedName>
    <definedName name="_FIS96" localSheetId="96">#REF!</definedName>
    <definedName name="_FIS96" localSheetId="24">#REF!</definedName>
    <definedName name="_FIS96">#REF!</definedName>
    <definedName name="_FIV1" localSheetId="15">#REF!</definedName>
    <definedName name="_FIV1" localSheetId="16">#REF!</definedName>
    <definedName name="_FIV1" localSheetId="17">#REF!</definedName>
    <definedName name="_FIV1" localSheetId="23">#REF!</definedName>
    <definedName name="_FIV1" localSheetId="27">#REF!</definedName>
    <definedName name="_FIV1" localSheetId="28">#REF!</definedName>
    <definedName name="_FIV1" localSheetId="29">#REF!</definedName>
    <definedName name="_FIV1" localSheetId="57">#REF!</definedName>
    <definedName name="_FIV1" localSheetId="64">#REF!</definedName>
    <definedName name="_FIV1" localSheetId="21">#REF!</definedName>
    <definedName name="_FIV1" localSheetId="85">'Tabla 58'!#REF!</definedName>
    <definedName name="_FIV1" localSheetId="88">#REF!</definedName>
    <definedName name="_FIV1" localSheetId="89">#REF!</definedName>
    <definedName name="_FIV1" localSheetId="90">#REF!</definedName>
    <definedName name="_FIV1" localSheetId="95">#REF!</definedName>
    <definedName name="_FIV1" localSheetId="96">#REF!</definedName>
    <definedName name="_FIV1">#REF!</definedName>
    <definedName name="_FMK1" localSheetId="15">#REF!</definedName>
    <definedName name="_FMK1" localSheetId="16">#REF!</definedName>
    <definedName name="_FMK1" localSheetId="17">#REF!</definedName>
    <definedName name="_FMK1" localSheetId="19">#REF!</definedName>
    <definedName name="_FMK1" localSheetId="100">#REF!</definedName>
    <definedName name="_FMK1" localSheetId="23">#REF!</definedName>
    <definedName name="_FMK1" localSheetId="27">#REF!</definedName>
    <definedName name="_FMK1" localSheetId="28">#REF!</definedName>
    <definedName name="_FMK1" localSheetId="29">#REF!</definedName>
    <definedName name="_FMK1" localSheetId="33">#REF!</definedName>
    <definedName name="_FMK1" localSheetId="57">#REF!</definedName>
    <definedName name="_FMK1" localSheetId="58">#REF!</definedName>
    <definedName name="_FMK1" localSheetId="18">#REF!</definedName>
    <definedName name="_FMK1" localSheetId="61">#REF!</definedName>
    <definedName name="_FMK1" localSheetId="62">#REF!</definedName>
    <definedName name="_FMK1" localSheetId="64">#REF!</definedName>
    <definedName name="_FMK1" localSheetId="21">#REF!</definedName>
    <definedName name="_FMK1" localSheetId="80">'Tabla 53'!#REF!</definedName>
    <definedName name="_FMK1" localSheetId="81">'Tabla 54'!#REF!</definedName>
    <definedName name="_FMK1" localSheetId="82">'Tabla 55'!#REF!</definedName>
    <definedName name="_FMK1" localSheetId="83">'Tabla 56'!#REF!</definedName>
    <definedName name="_FMK1" localSheetId="84">'Tabla 57'!#REF!</definedName>
    <definedName name="_FMK1" localSheetId="85">'Tabla 58'!#REF!</definedName>
    <definedName name="_FMK1" localSheetId="88">#REF!</definedName>
    <definedName name="_FMK1" localSheetId="89">#REF!</definedName>
    <definedName name="_FMK1" localSheetId="90">#REF!</definedName>
    <definedName name="_FMK1" localSheetId="95">#REF!</definedName>
    <definedName name="_FMK1" localSheetId="96">#REF!</definedName>
    <definedName name="_FMK1" localSheetId="24">#REF!</definedName>
    <definedName name="_FMK1" localSheetId="99">#REF!</definedName>
    <definedName name="_FMK1">#REF!</definedName>
    <definedName name="_ftnref1" localSheetId="15">#REF!</definedName>
    <definedName name="_ftnref1" localSheetId="17">#REF!</definedName>
    <definedName name="_ftnref1" localSheetId="23">#REF!</definedName>
    <definedName name="_ftnref1" localSheetId="27">#REF!</definedName>
    <definedName name="_ftnref1" localSheetId="28">#REF!</definedName>
    <definedName name="_ftnref1" localSheetId="29">#REF!</definedName>
    <definedName name="_ftnref1" localSheetId="46">#REF!</definedName>
    <definedName name="_ftnref1" localSheetId="58">#REF!</definedName>
    <definedName name="_ftnref1" localSheetId="64">#REF!</definedName>
    <definedName name="_ftnref1" localSheetId="21">#REF!</definedName>
    <definedName name="_ftnref1" localSheetId="80">'Tabla 53'!#REF!</definedName>
    <definedName name="_ftnref1" localSheetId="88">#REF!</definedName>
    <definedName name="_ftnref1" localSheetId="89">#REF!</definedName>
    <definedName name="_ftnref1" localSheetId="90">#REF!</definedName>
    <definedName name="_ftnref1" localSheetId="96">#REF!</definedName>
    <definedName name="_ftnref1" localSheetId="24">#REF!</definedName>
    <definedName name="_ftnref1">#REF!</definedName>
    <definedName name="_IKR1" localSheetId="15">#REF!</definedName>
    <definedName name="_IKR1" localSheetId="16">#REF!</definedName>
    <definedName name="_IKR1" localSheetId="17">#REF!</definedName>
    <definedName name="_IKR1" localSheetId="19">#REF!</definedName>
    <definedName name="_IKR1" localSheetId="23">#REF!</definedName>
    <definedName name="_IKR1" localSheetId="27">#REF!</definedName>
    <definedName name="_IKR1" localSheetId="28">#REF!</definedName>
    <definedName name="_IKR1" localSheetId="29">#REF!</definedName>
    <definedName name="_IKR1" localSheetId="33">#REF!</definedName>
    <definedName name="_IKR1" localSheetId="58">#REF!</definedName>
    <definedName name="_IKR1" localSheetId="18">#REF!</definedName>
    <definedName name="_IKR1" localSheetId="61">#REF!</definedName>
    <definedName name="_IKR1" localSheetId="64">#REF!</definedName>
    <definedName name="_IKR1" localSheetId="21">#REF!</definedName>
    <definedName name="_IKR1" localSheetId="80">'Tabla 53'!#REF!</definedName>
    <definedName name="_IKR1" localSheetId="81">'Tabla 54'!#REF!</definedName>
    <definedName name="_IKR1" localSheetId="82">'Tabla 55'!#REF!</definedName>
    <definedName name="_IKR1" localSheetId="83">'Tabla 56'!#REF!</definedName>
    <definedName name="_IKR1" localSheetId="84">'Tabla 57'!#REF!</definedName>
    <definedName name="_IKR1" localSheetId="85">'Tabla 58'!#REF!</definedName>
    <definedName name="_IKR1" localSheetId="88">#REF!</definedName>
    <definedName name="_IKR1" localSheetId="89">#REF!</definedName>
    <definedName name="_IKR1" localSheetId="90">#REF!</definedName>
    <definedName name="_IKR1" localSheetId="96">#REF!</definedName>
    <definedName name="_IKR1" localSheetId="24">#REF!</definedName>
    <definedName name="_IKR1">#REF!</definedName>
    <definedName name="_IMP10" localSheetId="15">#REF!</definedName>
    <definedName name="_IMP10" localSheetId="17">#REF!</definedName>
    <definedName name="_IMP10" localSheetId="23">#REF!</definedName>
    <definedName name="_IMP10" localSheetId="27">#REF!</definedName>
    <definedName name="_IMP10" localSheetId="28">#REF!</definedName>
    <definedName name="_IMP10" localSheetId="29">#REF!</definedName>
    <definedName name="_IMP10" localSheetId="21">#REF!</definedName>
    <definedName name="_IMP10" localSheetId="88">#REF!</definedName>
    <definedName name="_IMP10" localSheetId="89">#REF!</definedName>
    <definedName name="_IMP10" localSheetId="90">#REF!</definedName>
    <definedName name="_IMP10">#REF!</definedName>
    <definedName name="_IMP2" localSheetId="15">#REF!</definedName>
    <definedName name="_IMP2" localSheetId="17">#REF!</definedName>
    <definedName name="_IMP2" localSheetId="23">#REF!</definedName>
    <definedName name="_IMP2" localSheetId="27">#REF!</definedName>
    <definedName name="_IMP2" localSheetId="28">#REF!</definedName>
    <definedName name="_IMP2" localSheetId="29">#REF!</definedName>
    <definedName name="_IMP2" localSheetId="21">#REF!</definedName>
    <definedName name="_IMP2" localSheetId="88">#REF!</definedName>
    <definedName name="_IMP2" localSheetId="89">#REF!</definedName>
    <definedName name="_IMP2" localSheetId="90">#REF!</definedName>
    <definedName name="_IMP2">#REF!</definedName>
    <definedName name="_IMP4" localSheetId="15">#REF!</definedName>
    <definedName name="_IMP4" localSheetId="17">#REF!</definedName>
    <definedName name="_IMP4" localSheetId="23">#REF!</definedName>
    <definedName name="_IMP4" localSheetId="27">#REF!</definedName>
    <definedName name="_IMP4" localSheetId="28">#REF!</definedName>
    <definedName name="_IMP4" localSheetId="29">#REF!</definedName>
    <definedName name="_IMP4" localSheetId="21">#REF!</definedName>
    <definedName name="_IMP4" localSheetId="88">#REF!</definedName>
    <definedName name="_IMP4" localSheetId="89">#REF!</definedName>
    <definedName name="_IMP4" localSheetId="90">#REF!</definedName>
    <definedName name="_IMP4">#REF!</definedName>
    <definedName name="_IMP6" localSheetId="15">#REF!</definedName>
    <definedName name="_IMP6" localSheetId="17">#REF!</definedName>
    <definedName name="_IMP6" localSheetId="23">#REF!</definedName>
    <definedName name="_IMP6" localSheetId="27">#REF!</definedName>
    <definedName name="_IMP6" localSheetId="28">#REF!</definedName>
    <definedName name="_IMP6" localSheetId="29">#REF!</definedName>
    <definedName name="_IMP6" localSheetId="21">#REF!</definedName>
    <definedName name="_IMP6" localSheetId="88">#REF!</definedName>
    <definedName name="_IMP6" localSheetId="89">#REF!</definedName>
    <definedName name="_IMP6" localSheetId="90">#REF!</definedName>
    <definedName name="_IMP6">#REF!</definedName>
    <definedName name="_IMP7" localSheetId="15">#REF!</definedName>
    <definedName name="_IMP7" localSheetId="17">#REF!</definedName>
    <definedName name="_IMP7" localSheetId="23">#REF!</definedName>
    <definedName name="_IMP7" localSheetId="27">#REF!</definedName>
    <definedName name="_IMP7" localSheetId="28">#REF!</definedName>
    <definedName name="_IMP7" localSheetId="29">#REF!</definedName>
    <definedName name="_IMP7" localSheetId="21">#REF!</definedName>
    <definedName name="_IMP7" localSheetId="88">#REF!</definedName>
    <definedName name="_IMP7" localSheetId="89">#REF!</definedName>
    <definedName name="_IMP7" localSheetId="90">#REF!</definedName>
    <definedName name="_IMP7">#REF!</definedName>
    <definedName name="_IMP8" localSheetId="15">#REF!</definedName>
    <definedName name="_IMP8" localSheetId="17">#REF!</definedName>
    <definedName name="_IMP8" localSheetId="23">#REF!</definedName>
    <definedName name="_IMP8" localSheetId="27">#REF!</definedName>
    <definedName name="_IMP8" localSheetId="28">#REF!</definedName>
    <definedName name="_IMP8" localSheetId="29">#REF!</definedName>
    <definedName name="_IMP8" localSheetId="21">#REF!</definedName>
    <definedName name="_IMP8" localSheetId="88">#REF!</definedName>
    <definedName name="_IMP8" localSheetId="89">#REF!</definedName>
    <definedName name="_IMP8" localSheetId="90">#REF!</definedName>
    <definedName name="_IMP8">#REF!</definedName>
    <definedName name="_INE1" localSheetId="15">#REF!</definedName>
    <definedName name="_INE1" localSheetId="17">#REF!</definedName>
    <definedName name="_INE1" localSheetId="23">#REF!</definedName>
    <definedName name="_INE1" localSheetId="27">#REF!</definedName>
    <definedName name="_INE1" localSheetId="28">#REF!</definedName>
    <definedName name="_INE1" localSheetId="29">#REF!</definedName>
    <definedName name="_INE1" localSheetId="21">#REF!</definedName>
    <definedName name="_INE1" localSheetId="88">#REF!</definedName>
    <definedName name="_INE1" localSheetId="89">#REF!</definedName>
    <definedName name="_INE1" localSheetId="90">#REF!</definedName>
    <definedName name="_INE1">#REF!</definedName>
    <definedName name="_ipc2000" localSheetId="15">#REF!</definedName>
    <definedName name="_ipc2000" localSheetId="17">#REF!</definedName>
    <definedName name="_ipc2000" localSheetId="23">#REF!</definedName>
    <definedName name="_ipc2000" localSheetId="27">#REF!</definedName>
    <definedName name="_ipc2000" localSheetId="28">#REF!</definedName>
    <definedName name="_ipc2000" localSheetId="29">#REF!</definedName>
    <definedName name="_ipc2000" localSheetId="21">#REF!</definedName>
    <definedName name="_ipc2000" localSheetId="88">#REF!</definedName>
    <definedName name="_ipc2000" localSheetId="89">#REF!</definedName>
    <definedName name="_ipc2000" localSheetId="90">#REF!</definedName>
    <definedName name="_ipc2000">#REF!</definedName>
    <definedName name="_ipc2001" localSheetId="15">#REF!</definedName>
    <definedName name="_ipc2001" localSheetId="17">#REF!</definedName>
    <definedName name="_ipc2001" localSheetId="23">#REF!</definedName>
    <definedName name="_ipc2001" localSheetId="27">#REF!</definedName>
    <definedName name="_ipc2001" localSheetId="28">#REF!</definedName>
    <definedName name="_ipc2001" localSheetId="29">#REF!</definedName>
    <definedName name="_ipc2001" localSheetId="21">#REF!</definedName>
    <definedName name="_ipc2001" localSheetId="88">#REF!</definedName>
    <definedName name="_ipc2001" localSheetId="89">#REF!</definedName>
    <definedName name="_ipc2001" localSheetId="90">#REF!</definedName>
    <definedName name="_ipc2001">#REF!</definedName>
    <definedName name="_ipc2002" localSheetId="15">#REF!</definedName>
    <definedName name="_ipc2002" localSheetId="17">#REF!</definedName>
    <definedName name="_ipc2002" localSheetId="23">#REF!</definedName>
    <definedName name="_ipc2002" localSheetId="27">#REF!</definedName>
    <definedName name="_ipc2002" localSheetId="28">#REF!</definedName>
    <definedName name="_ipc2002" localSheetId="29">#REF!</definedName>
    <definedName name="_ipc2002" localSheetId="21">#REF!</definedName>
    <definedName name="_ipc2002" localSheetId="88">#REF!</definedName>
    <definedName name="_ipc2002" localSheetId="89">#REF!</definedName>
    <definedName name="_ipc2002" localSheetId="90">#REF!</definedName>
    <definedName name="_ipc2002">#REF!</definedName>
    <definedName name="_ipc2003" localSheetId="15">#REF!</definedName>
    <definedName name="_ipc2003" localSheetId="17">#REF!</definedName>
    <definedName name="_ipc2003" localSheetId="23">#REF!</definedName>
    <definedName name="_ipc2003" localSheetId="27">#REF!</definedName>
    <definedName name="_ipc2003" localSheetId="28">#REF!</definedName>
    <definedName name="_ipc2003" localSheetId="29">#REF!</definedName>
    <definedName name="_ipc2003" localSheetId="21">#REF!</definedName>
    <definedName name="_ipc2003" localSheetId="88">#REF!</definedName>
    <definedName name="_ipc2003" localSheetId="89">#REF!</definedName>
    <definedName name="_ipc2003" localSheetId="90">#REF!</definedName>
    <definedName name="_ipc2003">#REF!</definedName>
    <definedName name="_ipc98" localSheetId="15">#REF!</definedName>
    <definedName name="_ipc98" localSheetId="17">#REF!</definedName>
    <definedName name="_ipc98" localSheetId="23">#REF!</definedName>
    <definedName name="_ipc98" localSheetId="27">#REF!</definedName>
    <definedName name="_ipc98" localSheetId="28">#REF!</definedName>
    <definedName name="_ipc98" localSheetId="29">#REF!</definedName>
    <definedName name="_ipc98" localSheetId="21">#REF!</definedName>
    <definedName name="_ipc98" localSheetId="88">#REF!</definedName>
    <definedName name="_ipc98" localSheetId="89">#REF!</definedName>
    <definedName name="_ipc98" localSheetId="90">#REF!</definedName>
    <definedName name="_ipc98">#REF!</definedName>
    <definedName name="_ipc99" localSheetId="15">#REF!</definedName>
    <definedName name="_ipc99" localSheetId="17">#REF!</definedName>
    <definedName name="_ipc99" localSheetId="23">#REF!</definedName>
    <definedName name="_ipc99" localSheetId="27">#REF!</definedName>
    <definedName name="_ipc99" localSheetId="28">#REF!</definedName>
    <definedName name="_ipc99" localSheetId="29">#REF!</definedName>
    <definedName name="_ipc99" localSheetId="21">#REF!</definedName>
    <definedName name="_ipc99" localSheetId="88">#REF!</definedName>
    <definedName name="_ipc99" localSheetId="89">#REF!</definedName>
    <definedName name="_ipc99" localSheetId="90">#REF!</definedName>
    <definedName name="_ipc99">#REF!</definedName>
    <definedName name="_IRP1" localSheetId="15">#REF!</definedName>
    <definedName name="_IRP1" localSheetId="16">#REF!</definedName>
    <definedName name="_IRP1" localSheetId="17">#REF!</definedName>
    <definedName name="_IRP1" localSheetId="19">#REF!</definedName>
    <definedName name="_IRP1" localSheetId="23">#REF!</definedName>
    <definedName name="_IRP1" localSheetId="27">#REF!</definedName>
    <definedName name="_IRP1" localSheetId="28">#REF!</definedName>
    <definedName name="_IRP1" localSheetId="29">#REF!</definedName>
    <definedName name="_IRP1" localSheetId="33">#REF!</definedName>
    <definedName name="_IRP1" localSheetId="18">#REF!</definedName>
    <definedName name="_IRP1" localSheetId="61">#REF!</definedName>
    <definedName name="_IRP1" localSheetId="64">#REF!</definedName>
    <definedName name="_IRP1" localSheetId="21">#REF!</definedName>
    <definedName name="_IRP1" localSheetId="80">'Tabla 53'!#REF!</definedName>
    <definedName name="_IRP1" localSheetId="81">'Tabla 54'!#REF!</definedName>
    <definedName name="_IRP1" localSheetId="82">'Tabla 55'!#REF!</definedName>
    <definedName name="_IRP1" localSheetId="83">'Tabla 56'!#REF!</definedName>
    <definedName name="_IRP1" localSheetId="84">'Tabla 57'!#REF!</definedName>
    <definedName name="_IRP1" localSheetId="85">'Tabla 58'!#REF!</definedName>
    <definedName name="_IRP1" localSheetId="88">#REF!</definedName>
    <definedName name="_IRP1" localSheetId="89">#REF!</definedName>
    <definedName name="_IRP1" localSheetId="90">#REF!</definedName>
    <definedName name="_IRP1" localSheetId="96">#REF!</definedName>
    <definedName name="_IRP1">#REF!</definedName>
    <definedName name="_Jin2" localSheetId="15">#REF!</definedName>
    <definedName name="_Jin2" localSheetId="17">#REF!</definedName>
    <definedName name="_Jin2" localSheetId="100">[45]CCFF!#REF!</definedName>
    <definedName name="_Jin2" localSheetId="23">[45]CCFF!#REF!</definedName>
    <definedName name="_Jin2" localSheetId="59">#REF!</definedName>
    <definedName name="_Jin2" localSheetId="60">#REF!</definedName>
    <definedName name="_Jin2" localSheetId="1">[45]CCFF!#REF!</definedName>
    <definedName name="_Jin2" localSheetId="27">#REF!</definedName>
    <definedName name="_Jin2" localSheetId="28">#REF!</definedName>
    <definedName name="_Jin2" localSheetId="29">#REF!</definedName>
    <definedName name="_Jin2" localSheetId="57">[45]CCFF!#REF!</definedName>
    <definedName name="_Jin2" localSheetId="58">[45]CCFF!#REF!</definedName>
    <definedName name="_Jin2" localSheetId="21">[45]CCFF!#REF!</definedName>
    <definedName name="_Jin2" localSheetId="85">[45]CCFF!#REF!</definedName>
    <definedName name="_Jin2" localSheetId="91">#REF!</definedName>
    <definedName name="_Jin2">#REF!</definedName>
    <definedName name="_JR1" localSheetId="15">#REF!</definedName>
    <definedName name="_JR1" localSheetId="16">#REF!</definedName>
    <definedName name="_JR1" localSheetId="17">#REF!</definedName>
    <definedName name="_JR1" localSheetId="20">#REF!</definedName>
    <definedName name="_JR1" localSheetId="23">#REF!</definedName>
    <definedName name="_JR1" localSheetId="59">#REF!</definedName>
    <definedName name="_JR1" localSheetId="60">#REF!</definedName>
    <definedName name="_JR1" localSheetId="27">#REF!</definedName>
    <definedName name="_JR1" localSheetId="28">#REF!</definedName>
    <definedName name="_JR1" localSheetId="29">#REF!</definedName>
    <definedName name="_JR1" localSheetId="57">#REF!</definedName>
    <definedName name="_JR1" localSheetId="64">#REF!</definedName>
    <definedName name="_JR1" localSheetId="21">#REF!</definedName>
    <definedName name="_JR1" localSheetId="85">'Tabla 58'!#REF!</definedName>
    <definedName name="_JR1" localSheetId="88">#REF!</definedName>
    <definedName name="_JR1" localSheetId="89">#REF!</definedName>
    <definedName name="_JR1" localSheetId="90">#REF!</definedName>
    <definedName name="_JR1" localSheetId="95">#REF!</definedName>
    <definedName name="_JR1" localSheetId="96">#REF!</definedName>
    <definedName name="_JR1" localSheetId="24">#REF!</definedName>
    <definedName name="_JR1">#REF!</definedName>
    <definedName name="_JR2" localSheetId="15">#REF!</definedName>
    <definedName name="_JR2" localSheetId="16">#REF!</definedName>
    <definedName name="_JR2" localSheetId="17">#REF!</definedName>
    <definedName name="_JR2" localSheetId="23">#REF!</definedName>
    <definedName name="_JR2" localSheetId="27">#REF!</definedName>
    <definedName name="_JR2" localSheetId="28">#REF!</definedName>
    <definedName name="_JR2" localSheetId="29">#REF!</definedName>
    <definedName name="_JR2" localSheetId="57">#REF!</definedName>
    <definedName name="_JR2" localSheetId="64">#REF!</definedName>
    <definedName name="_JR2" localSheetId="21">#REF!</definedName>
    <definedName name="_JR2" localSheetId="85">'Tabla 58'!#REF!</definedName>
    <definedName name="_JR2" localSheetId="88">#REF!</definedName>
    <definedName name="_JR2" localSheetId="89">#REF!</definedName>
    <definedName name="_JR2" localSheetId="90">#REF!</definedName>
    <definedName name="_JR2" localSheetId="95">#REF!</definedName>
    <definedName name="_JR2" localSheetId="96">#REF!</definedName>
    <definedName name="_JR2">#REF!</definedName>
    <definedName name="_Key1" localSheetId="15" hidden="1">#REF!</definedName>
    <definedName name="_Key1" localSheetId="16" hidden="1">#REF!</definedName>
    <definedName name="_Key1" localSheetId="17" hidden="1">#REF!</definedName>
    <definedName name="_Key1" localSheetId="23" hidden="1">#REF!</definedName>
    <definedName name="_Key1" localSheetId="27" hidden="1">#REF!</definedName>
    <definedName name="_Key1" localSheetId="28" hidden="1">#REF!</definedName>
    <definedName name="_Key1" localSheetId="29" hidden="1">#REF!</definedName>
    <definedName name="_Key1" localSheetId="33" hidden="1">#REF!</definedName>
    <definedName name="_Key1" localSheetId="57" hidden="1">#REF!</definedName>
    <definedName name="_Key1" localSheetId="18" hidden="1">#REF!</definedName>
    <definedName name="_Key1" localSheetId="64" hidden="1">#REF!</definedName>
    <definedName name="_Key1" localSheetId="21" hidden="1">#REF!</definedName>
    <definedName name="_Key1" localSheetId="80" hidden="1">'Tabla 53'!#REF!</definedName>
    <definedName name="_Key1" localSheetId="88" hidden="1">#REF!</definedName>
    <definedName name="_Key1" localSheetId="89" hidden="1">#REF!</definedName>
    <definedName name="_Key1" localSheetId="90" hidden="1">#REF!</definedName>
    <definedName name="_Key1" localSheetId="95" hidden="1">#REF!</definedName>
    <definedName name="_Key1" localSheetId="96" hidden="1">#REF!</definedName>
    <definedName name="_Key1" hidden="1">#REF!</definedName>
    <definedName name="_Key2" localSheetId="15" hidden="1">#REF!</definedName>
    <definedName name="_Key2" localSheetId="17" hidden="1">#REF!</definedName>
    <definedName name="_Key2" localSheetId="23" hidden="1">#REF!</definedName>
    <definedName name="_Key2" localSheetId="27" hidden="1">#REF!</definedName>
    <definedName name="_Key2" localSheetId="28" hidden="1">#REF!</definedName>
    <definedName name="_Key2" localSheetId="29" hidden="1">#REF!</definedName>
    <definedName name="_Key2" localSheetId="33" hidden="1">#REF!</definedName>
    <definedName name="_Key2" localSheetId="18" hidden="1">#REF!</definedName>
    <definedName name="_Key2" localSheetId="21" hidden="1">#REF!</definedName>
    <definedName name="_Key2" localSheetId="80" hidden="1">'Tabla 53'!#REF!</definedName>
    <definedName name="_Key2" localSheetId="88" hidden="1">#REF!</definedName>
    <definedName name="_Key2" localSheetId="89" hidden="1">#REF!</definedName>
    <definedName name="_Key2" localSheetId="90" hidden="1">#REF!</definedName>
    <definedName name="_Key2" localSheetId="96" hidden="1">#REF!</definedName>
    <definedName name="_Key2" hidden="1">#REF!</definedName>
    <definedName name="_LIT1" localSheetId="15">#REF!</definedName>
    <definedName name="_LIT1" localSheetId="17">#REF!</definedName>
    <definedName name="_LIT1" localSheetId="23">#REF!</definedName>
    <definedName name="_LIT1" localSheetId="27">#REF!</definedName>
    <definedName name="_LIT1" localSheetId="28">#REF!</definedName>
    <definedName name="_LIT1" localSheetId="29">#REF!</definedName>
    <definedName name="_LIT1" localSheetId="33">#REF!</definedName>
    <definedName name="_LIT1" localSheetId="18">#REF!</definedName>
    <definedName name="_LIT1" localSheetId="21">#REF!</definedName>
    <definedName name="_LIT1" localSheetId="80">'Tabla 53'!#REF!</definedName>
    <definedName name="_LIT1" localSheetId="88">#REF!</definedName>
    <definedName name="_LIT1" localSheetId="89">#REF!</definedName>
    <definedName name="_LIT1" localSheetId="90">#REF!</definedName>
    <definedName name="_LIT1" localSheetId="96">#REF!</definedName>
    <definedName name="_LIT1">#REF!</definedName>
    <definedName name="_LL2" localSheetId="15" hidden="1">{FALSE,FALSE,-1.25,-15.5,484.5,276.75,FALSE,FALSE,TRUE,TRUE,0,12,#N/A,46,#N/A,2.93460490463215,15.35,1,FALSE,FALSE,3,TRUE,1,FALSE,100,"Swvu.PLA1.","ACwvu.PLA1.",#N/A,FALSE,FALSE,0,0,0,0,2,"","",TRUE,TRUE,FALSE,FALSE,1,60,#N/A,#N/A,FALSE,FALSE,FALSE,FALSE,FALSE,FALSE,FALSE,9,65532,65532,FALSE,FALSE,TRUE,TRUE,TRUE}</definedName>
    <definedName name="_LL2" localSheetId="16" hidden="1">{FALSE,FALSE,-1.25,-15.5,484.5,276.75,FALSE,FALSE,TRUE,TRUE,0,12,#N/A,46,#N/A,2.93460490463215,15.35,1,FALSE,FALSE,3,TRUE,1,FALSE,100,"Swvu.PLA1.","ACwvu.PLA1.",#N/A,FALSE,FALSE,0,0,0,0,2,"","",TRUE,TRUE,FALSE,FALSE,1,60,#N/A,#N/A,FALSE,FALSE,FALSE,FALSE,FALSE,FALSE,FALSE,9,65532,65532,FALSE,FALSE,TRUE,TRUE,TRUE}</definedName>
    <definedName name="_LL2" localSheetId="17" hidden="1">{FALSE,FALSE,-1.25,-15.5,484.5,276.75,FALSE,FALSE,TRUE,TRUE,0,12,#N/A,46,#N/A,2.93460490463215,15.35,1,FALSE,FALSE,3,TRUE,1,FALSE,100,"Swvu.PLA1.","ACwvu.PLA1.",#N/A,FALSE,FALSE,0,0,0,0,2,"","",TRUE,TRUE,FALSE,FALSE,1,60,#N/A,#N/A,FALSE,FALSE,FALSE,FALSE,FALSE,FALSE,FALSE,9,65532,65532,FALSE,FALSE,TRUE,TRUE,TRUE}</definedName>
    <definedName name="_LL2" localSheetId="19" hidden="1">{FALSE,FALSE,-1.25,-15.5,484.5,276.75,FALSE,FALSE,TRUE,TRUE,0,12,#N/A,46,#N/A,2.93460490463215,15.35,1,FALSE,FALSE,3,TRUE,1,FALSE,100,"Swvu.PLA1.","ACwvu.PLA1.",#N/A,FALSE,FALSE,0,0,0,0,2,"","",TRUE,TRUE,FALSE,FALSE,1,60,#N/A,#N/A,FALSE,FALSE,FALSE,FALSE,FALSE,FALSE,FALSE,9,65532,65532,FALSE,FALSE,TRUE,TRUE,TRUE}</definedName>
    <definedName name="_LL2" localSheetId="20" hidden="1">{FALSE,FALSE,-1.25,-15.5,484.5,276.75,FALSE,FALSE,TRUE,TRUE,0,12,#N/A,46,#N/A,2.93460490463215,15.35,1,FALSE,FALSE,3,TRUE,1,FALSE,100,"Swvu.PLA1.","ACwvu.PLA1.",#N/A,FALSE,FALSE,0,0,0,0,2,"","",TRUE,TRUE,FALSE,FALSE,1,60,#N/A,#N/A,FALSE,FALSE,FALSE,FALSE,FALSE,FALSE,FALSE,9,65532,65532,FALSE,FALSE,TRUE,TRUE,TRUE}</definedName>
    <definedName name="_LL2" localSheetId="100" hidden="1">{FALSE,FALSE,-1.25,-15.5,484.5,276.75,FALSE,FALSE,TRUE,TRUE,0,12,#N/A,46,#N/A,2.93460490463215,15.35,1,FALSE,FALSE,3,TRUE,1,FALSE,100,"Swvu.PLA1.","ACwvu.PLA1.",#N/A,FALSE,FALSE,0,0,0,0,2,"","",TRUE,TRUE,FALSE,FALSE,1,60,#N/A,#N/A,FALSE,FALSE,FALSE,FALSE,FALSE,FALSE,FALSE,9,65532,65532,FALSE,FALSE,TRUE,TRUE,TRUE}</definedName>
    <definedName name="_LL2" localSheetId="8" hidden="1">{FALSE,FALSE,-1.25,-15.5,484.5,276.75,FALSE,FALSE,TRUE,TRUE,0,12,#N/A,46,#N/A,2.93460490463215,15.35,1,FALSE,FALSE,3,TRUE,1,FALSE,100,"Swvu.PLA1.","ACwvu.PLA1.",#N/A,FALSE,FALSE,0,0,0,0,2,"","",TRUE,TRUE,FALSE,FALSE,1,60,#N/A,#N/A,FALSE,FALSE,FALSE,FALSE,FALSE,FALSE,FALSE,9,65532,65532,FALSE,FALSE,TRUE,TRUE,TRUE}</definedName>
    <definedName name="_LL2" localSheetId="9" hidden="1">{FALSE,FALSE,-1.25,-15.5,484.5,276.75,FALSE,FALSE,TRUE,TRUE,0,12,#N/A,46,#N/A,2.93460490463215,15.35,1,FALSE,FALSE,3,TRUE,1,FALSE,100,"Swvu.PLA1.","ACwvu.PLA1.",#N/A,FALSE,FALSE,0,0,0,0,2,"","",TRUE,TRUE,FALSE,FALSE,1,60,#N/A,#N/A,FALSE,FALSE,FALSE,FALSE,FALSE,FALSE,FALSE,9,65532,65532,FALSE,FALSE,TRUE,TRUE,TRUE}</definedName>
    <definedName name="_LL2" localSheetId="10" hidden="1">{FALSE,FALSE,-1.25,-15.5,484.5,276.75,FALSE,FALSE,TRUE,TRUE,0,12,#N/A,46,#N/A,2.93460490463215,15.35,1,FALSE,FALSE,3,TRUE,1,FALSE,100,"Swvu.PLA1.","ACwvu.PLA1.",#N/A,FALSE,FALSE,0,0,0,0,2,"","",TRUE,TRUE,FALSE,FALSE,1,60,#N/A,#N/A,FALSE,FALSE,FALSE,FALSE,FALSE,FALSE,FALSE,9,65532,65532,FALSE,FALSE,TRUE,TRUE,TRUE}</definedName>
    <definedName name="_LL2" localSheetId="11" hidden="1">{FALSE,FALSE,-1.25,-15.5,484.5,276.75,FALSE,FALSE,TRUE,TRUE,0,12,#N/A,46,#N/A,2.93460490463215,15.35,1,FALSE,FALSE,3,TRUE,1,FALSE,100,"Swvu.PLA1.","ACwvu.PLA1.",#N/A,FALSE,FALSE,0,0,0,0,2,"","",TRUE,TRUE,FALSE,FALSE,1,60,#N/A,#N/A,FALSE,FALSE,FALSE,FALSE,FALSE,FALSE,FALSE,9,65532,65532,FALSE,FALSE,TRUE,TRUE,TRUE}</definedName>
    <definedName name="_LL2" localSheetId="23" hidden="1">{FALSE,FALSE,-1.25,-15.5,484.5,276.75,FALSE,FALSE,TRUE,TRUE,0,12,#N/A,46,#N/A,2.93460490463215,15.35,1,FALSE,FALSE,3,TRUE,1,FALSE,100,"Swvu.PLA1.","ACwvu.PLA1.",#N/A,FALSE,FALSE,0,0,0,0,2,"","",TRUE,TRUE,FALSE,FALSE,1,60,#N/A,#N/A,FALSE,FALSE,FALSE,FALSE,FALSE,FALSE,FALSE,9,65532,65532,FALSE,FALSE,TRUE,TRUE,TRUE}</definedName>
    <definedName name="_LL2" localSheetId="59" hidden="1">{FALSE,FALSE,-1.25,-15.5,484.5,276.75,FALSE,FALSE,TRUE,TRUE,0,12,#N/A,46,#N/A,2.93460490463215,15.35,1,FALSE,FALSE,3,TRUE,1,FALSE,100,"Swvu.PLA1.","ACwvu.PLA1.",#N/A,FALSE,FALSE,0,0,0,0,2,"","",TRUE,TRUE,FALSE,FALSE,1,60,#N/A,#N/A,FALSE,FALSE,FALSE,FALSE,FALSE,FALSE,FALSE,9,65532,65532,FALSE,FALSE,TRUE,TRUE,TRUE}</definedName>
    <definedName name="_LL2" localSheetId="60" hidden="1">{FALSE,FALSE,-1.25,-15.5,484.5,276.75,FALSE,FALSE,TRUE,TRUE,0,12,#N/A,46,#N/A,2.93460490463215,15.35,1,FALSE,FALSE,3,TRUE,1,FALSE,100,"Swvu.PLA1.","ACwvu.PLA1.",#N/A,FALSE,FALSE,0,0,0,0,2,"","",TRUE,TRUE,FALSE,FALSE,1,60,#N/A,#N/A,FALSE,FALSE,FALSE,FALSE,FALSE,FALSE,FALSE,9,65532,65532,FALSE,FALSE,TRUE,TRUE,TRUE}</definedName>
    <definedName name="_LL2" localSheetId="1" hidden="1">{FALSE,FALSE,-1.25,-15.5,484.5,276.75,FALSE,FALSE,TRUE,TRUE,0,12,#N/A,46,#N/A,2.93460490463215,15.35,1,FALSE,FALSE,3,TRUE,1,FALSE,100,"Swvu.PLA1.","ACwvu.PLA1.",#N/A,FALSE,FALSE,0,0,0,0,2,"","",TRUE,TRUE,FALSE,FALSE,1,60,#N/A,#N/A,FALSE,FALSE,FALSE,FALSE,FALSE,FALSE,FALSE,9,65532,65532,FALSE,FALSE,TRUE,TRUE,TRUE}</definedName>
    <definedName name="_LL2" localSheetId="27" hidden="1">{FALSE,FALSE,-1.25,-15.5,484.5,276.75,FALSE,FALSE,TRUE,TRUE,0,12,#N/A,46,#N/A,2.93460490463215,15.35,1,FALSE,FALSE,3,TRUE,1,FALSE,100,"Swvu.PLA1.","ACwvu.PLA1.",#N/A,FALSE,FALSE,0,0,0,0,2,"","",TRUE,TRUE,FALSE,FALSE,1,60,#N/A,#N/A,FALSE,FALSE,FALSE,FALSE,FALSE,FALSE,FALSE,9,65532,65532,FALSE,FALSE,TRUE,TRUE,TRUE}</definedName>
    <definedName name="_LL2" localSheetId="28" hidden="1">{FALSE,FALSE,-1.25,-15.5,484.5,276.75,FALSE,FALSE,TRUE,TRUE,0,12,#N/A,46,#N/A,2.93460490463215,15.35,1,FALSE,FALSE,3,TRUE,1,FALSE,100,"Swvu.PLA1.","ACwvu.PLA1.",#N/A,FALSE,FALSE,0,0,0,0,2,"","",TRUE,TRUE,FALSE,FALSE,1,60,#N/A,#N/A,FALSE,FALSE,FALSE,FALSE,FALSE,FALSE,FALSE,9,65532,65532,FALSE,FALSE,TRUE,TRUE,TRUE}</definedName>
    <definedName name="_LL2" localSheetId="29" hidden="1">{FALSE,FALSE,-1.25,-15.5,484.5,276.75,FALSE,FALSE,TRUE,TRUE,0,12,#N/A,46,#N/A,2.93460490463215,15.35,1,FALSE,FALSE,3,TRUE,1,FALSE,100,"Swvu.PLA1.","ACwvu.PLA1.",#N/A,FALSE,FALSE,0,0,0,0,2,"","",TRUE,TRUE,FALSE,FALSE,1,60,#N/A,#N/A,FALSE,FALSE,FALSE,FALSE,FALSE,FALSE,FALSE,9,65532,65532,FALSE,FALSE,TRUE,TRUE,TRUE}</definedName>
    <definedName name="_LL2" localSheetId="30" hidden="1">{FALSE,FALSE,-1.25,-15.5,484.5,276.75,FALSE,FALSE,TRUE,TRUE,0,12,#N/A,46,#N/A,2.93460490463215,15.35,1,FALSE,FALSE,3,TRUE,1,FALSE,100,"Swvu.PLA1.","ACwvu.PLA1.",#N/A,FALSE,FALSE,0,0,0,0,2,"","",TRUE,TRUE,FALSE,FALSE,1,60,#N/A,#N/A,FALSE,FALSE,FALSE,FALSE,FALSE,FALSE,FALSE,9,65532,65532,FALSE,FALSE,TRUE,TRUE,TRUE}</definedName>
    <definedName name="_LL2" localSheetId="31" hidden="1">{FALSE,FALSE,-1.25,-15.5,484.5,276.75,FALSE,FALSE,TRUE,TRUE,0,12,#N/A,46,#N/A,2.93460490463215,15.35,1,FALSE,FALSE,3,TRUE,1,FALSE,100,"Swvu.PLA1.","ACwvu.PLA1.",#N/A,FALSE,FALSE,0,0,0,0,2,"","",TRUE,TRUE,FALSE,FALSE,1,60,#N/A,#N/A,FALSE,FALSE,FALSE,FALSE,FALSE,FALSE,FALSE,9,65532,65532,FALSE,FALSE,TRUE,TRUE,TRUE}</definedName>
    <definedName name="_LL2" localSheetId="32" hidden="1">{FALSE,FALSE,-1.25,-15.5,484.5,276.75,FALSE,FALSE,TRUE,TRUE,0,12,#N/A,46,#N/A,2.93460490463215,15.35,1,FALSE,FALSE,3,TRUE,1,FALSE,100,"Swvu.PLA1.","ACwvu.PLA1.",#N/A,FALSE,FALSE,0,0,0,0,2,"","",TRUE,TRUE,FALSE,FALSE,1,60,#N/A,#N/A,FALSE,FALSE,FALSE,FALSE,FALSE,FALSE,FALSE,9,65532,65532,FALSE,FALSE,TRUE,TRUE,TRUE}</definedName>
    <definedName name="_LL2" localSheetId="33" hidden="1">{FALSE,FALSE,-1.25,-15.5,484.5,276.75,FALSE,FALSE,TRUE,TRUE,0,12,#N/A,46,#N/A,2.93460490463215,15.35,1,FALSE,FALSE,3,TRUE,1,FALSE,100,"Swvu.PLA1.","ACwvu.PLA1.",#N/A,FALSE,FALSE,0,0,0,0,2,"","",TRUE,TRUE,FALSE,FALSE,1,60,#N/A,#N/A,FALSE,FALSE,FALSE,FALSE,FALSE,FALSE,FALSE,9,65532,65532,FALSE,FALSE,TRUE,TRUE,TRUE}</definedName>
    <definedName name="_LL2" localSheetId="34" hidden="1">{FALSE,FALSE,-1.25,-15.5,484.5,276.75,FALSE,FALSE,TRUE,TRUE,0,12,#N/A,46,#N/A,2.93460490463215,15.35,1,FALSE,FALSE,3,TRUE,1,FALSE,100,"Swvu.PLA1.","ACwvu.PLA1.",#N/A,FALSE,FALSE,0,0,0,0,2,"","",TRUE,TRUE,FALSE,FALSE,1,60,#N/A,#N/A,FALSE,FALSE,FALSE,FALSE,FALSE,FALSE,FALSE,9,65532,65532,FALSE,FALSE,TRUE,TRUE,TRUE}</definedName>
    <definedName name="_LL2" localSheetId="3" hidden="1">{FALSE,FALSE,-1.25,-15.5,484.5,276.75,FALSE,FALSE,TRUE,TRUE,0,12,#N/A,46,#N/A,2.93460490463215,15.35,1,FALSE,FALSE,3,TRUE,1,FALSE,100,"Swvu.PLA1.","ACwvu.PLA1.",#N/A,FALSE,FALSE,0,0,0,0,2,"","",TRUE,TRUE,FALSE,FALSE,1,60,#N/A,#N/A,FALSE,FALSE,FALSE,FALSE,FALSE,FALSE,FALSE,9,65532,65532,FALSE,FALSE,TRUE,TRUE,TRUE}</definedName>
    <definedName name="_LL2" localSheetId="57" hidden="1">{FALSE,FALSE,-1.25,-15.5,484.5,276.75,FALSE,FALSE,TRUE,TRUE,0,12,#N/A,46,#N/A,2.93460490463215,15.35,1,FALSE,FALSE,3,TRUE,1,FALSE,100,"Swvu.PLA1.","ACwvu.PLA1.",#N/A,FALSE,FALSE,0,0,0,0,2,"","",TRUE,TRUE,FALSE,FALSE,1,60,#N/A,#N/A,FALSE,FALSE,FALSE,FALSE,FALSE,FALSE,FALSE,9,65532,65532,FALSE,FALSE,TRUE,TRUE,TRUE}</definedName>
    <definedName name="_LL2" localSheetId="58" hidden="1">{FALSE,FALSE,-1.25,-15.5,484.5,276.75,FALSE,FALSE,TRUE,TRUE,0,12,#N/A,46,#N/A,2.93460490463215,15.35,1,FALSE,FALSE,3,TRUE,1,FALSE,100,"Swvu.PLA1.","ACwvu.PLA1.",#N/A,FALSE,FALSE,0,0,0,0,2,"","",TRUE,TRUE,FALSE,FALSE,1,60,#N/A,#N/A,FALSE,FALSE,FALSE,FALSE,FALSE,FALSE,FALSE,9,65532,65532,FALSE,FALSE,TRUE,TRUE,TRUE}</definedName>
    <definedName name="_LL2" localSheetId="18" hidden="1">{FALSE,FALSE,-1.25,-15.5,484.5,276.75,FALSE,FALSE,TRUE,TRUE,0,12,#N/A,46,#N/A,2.93460490463215,15.35,1,FALSE,FALSE,3,TRUE,1,FALSE,100,"Swvu.PLA1.","ACwvu.PLA1.",#N/A,FALSE,FALSE,0,0,0,0,2,"","",TRUE,TRUE,FALSE,FALSE,1,60,#N/A,#N/A,FALSE,FALSE,FALSE,FALSE,FALSE,FALSE,FALSE,9,65532,65532,FALSE,FALSE,TRUE,TRUE,TRUE}</definedName>
    <definedName name="_LL2" localSheetId="61" hidden="1">{FALSE,FALSE,-1.25,-15.5,484.5,276.75,FALSE,FALSE,TRUE,TRUE,0,12,#N/A,46,#N/A,2.93460490463215,15.35,1,FALSE,FALSE,3,TRUE,1,FALSE,100,"Swvu.PLA1.","ACwvu.PLA1.",#N/A,FALSE,FALSE,0,0,0,0,2,"","",TRUE,TRUE,FALSE,FALSE,1,60,#N/A,#N/A,FALSE,FALSE,FALSE,FALSE,FALSE,FALSE,FALSE,9,65532,65532,FALSE,FALSE,TRUE,TRUE,TRUE}</definedName>
    <definedName name="_LL2" localSheetId="62" hidden="1">{FALSE,FALSE,-1.25,-15.5,484.5,276.75,FALSE,FALSE,TRUE,TRUE,0,12,#N/A,46,#N/A,2.93460490463215,15.35,1,FALSE,FALSE,3,TRUE,1,FALSE,100,"Swvu.PLA1.","ACwvu.PLA1.",#N/A,FALSE,FALSE,0,0,0,0,2,"","",TRUE,TRUE,FALSE,FALSE,1,60,#N/A,#N/A,FALSE,FALSE,FALSE,FALSE,FALSE,FALSE,FALSE,9,65532,65532,FALSE,FALSE,TRUE,TRUE,TRUE}</definedName>
    <definedName name="_LL2" localSheetId="63" hidden="1">{FALSE,FALSE,-1.25,-15.5,484.5,276.75,FALSE,FALSE,TRUE,TRUE,0,12,#N/A,46,#N/A,2.93460490463215,15.35,1,FALSE,FALSE,3,TRUE,1,FALSE,100,"Swvu.PLA1.","ACwvu.PLA1.",#N/A,FALSE,FALSE,0,0,0,0,2,"","",TRUE,TRUE,FALSE,FALSE,1,60,#N/A,#N/A,FALSE,FALSE,FALSE,FALSE,FALSE,FALSE,FALSE,9,65532,65532,FALSE,FALSE,TRUE,TRUE,TRUE}</definedName>
    <definedName name="_LL2" localSheetId="64" hidden="1">{FALSE,FALSE,-1.25,-15.5,484.5,276.75,FALSE,FALSE,TRUE,TRUE,0,12,#N/A,46,#N/A,2.93460490463215,15.35,1,FALSE,FALSE,3,TRUE,1,FALSE,100,"Swvu.PLA1.","ACwvu.PLA1.",#N/A,FALSE,FALSE,0,0,0,0,2,"","",TRUE,TRUE,FALSE,FALSE,1,60,#N/A,#N/A,FALSE,FALSE,FALSE,FALSE,FALSE,FALSE,FALSE,9,65532,65532,FALSE,FALSE,TRUE,TRUE,TRUE}</definedName>
    <definedName name="_LL2" localSheetId="21" hidden="1">{FALSE,FALSE,-1.25,-15.5,484.5,276.75,FALSE,FALSE,TRUE,TRUE,0,12,#N/A,46,#N/A,2.93460490463215,15.35,1,FALSE,FALSE,3,TRUE,1,FALSE,100,"Swvu.PLA1.","ACwvu.PLA1.",#N/A,FALSE,FALSE,0,0,0,0,2,"","",TRUE,TRUE,FALSE,FALSE,1,60,#N/A,#N/A,FALSE,FALSE,FALSE,FALSE,FALSE,FALSE,FALSE,9,65532,65532,FALSE,FALSE,TRUE,TRUE,TRUE}</definedName>
    <definedName name="_LL2" localSheetId="80" hidden="1">{FALSE,FALSE,-1.25,-15.5,484.5,276.75,FALSE,FALSE,TRUE,TRUE,0,12,#N/A,46,#N/A,2.93460490463215,15.35,1,FALSE,FALSE,3,TRUE,1,FALSE,100,"Swvu.PLA1.","ACwvu.PLA1.",#N/A,FALSE,FALSE,0,0,0,0,2,"","",TRUE,TRUE,FALSE,FALSE,1,60,#N/A,#N/A,FALSE,FALSE,FALSE,FALSE,FALSE,FALSE,FALSE,9,65532,65532,FALSE,FALSE,TRUE,TRUE,TRUE}</definedName>
    <definedName name="_LL2" localSheetId="81" hidden="1">{FALSE,FALSE,-1.25,-15.5,484.5,276.75,FALSE,FALSE,TRUE,TRUE,0,12,#N/A,46,#N/A,2.93460490463215,15.35,1,FALSE,FALSE,3,TRUE,1,FALSE,100,"Swvu.PLA1.","ACwvu.PLA1.",#N/A,FALSE,FALSE,0,0,0,0,2,"","",TRUE,TRUE,FALSE,FALSE,1,60,#N/A,#N/A,FALSE,FALSE,FALSE,FALSE,FALSE,FALSE,FALSE,9,65532,65532,FALSE,FALSE,TRUE,TRUE,TRUE}</definedName>
    <definedName name="_LL2" localSheetId="82" hidden="1">{FALSE,FALSE,-1.25,-15.5,484.5,276.75,FALSE,FALSE,TRUE,TRUE,0,12,#N/A,46,#N/A,2.93460490463215,15.35,1,FALSE,FALSE,3,TRUE,1,FALSE,100,"Swvu.PLA1.","ACwvu.PLA1.",#N/A,FALSE,FALSE,0,0,0,0,2,"","",TRUE,TRUE,FALSE,FALSE,1,60,#N/A,#N/A,FALSE,FALSE,FALSE,FALSE,FALSE,FALSE,FALSE,9,65532,65532,FALSE,FALSE,TRUE,TRUE,TRUE}</definedName>
    <definedName name="_LL2" localSheetId="83" hidden="1">{FALSE,FALSE,-1.25,-15.5,484.5,276.75,FALSE,FALSE,TRUE,TRUE,0,12,#N/A,46,#N/A,2.93460490463215,15.35,1,FALSE,FALSE,3,TRUE,1,FALSE,100,"Swvu.PLA1.","ACwvu.PLA1.",#N/A,FALSE,FALSE,0,0,0,0,2,"","",TRUE,TRUE,FALSE,FALSE,1,60,#N/A,#N/A,FALSE,FALSE,FALSE,FALSE,FALSE,FALSE,FALSE,9,65532,65532,FALSE,FALSE,TRUE,TRUE,TRUE}</definedName>
    <definedName name="_LL2" localSheetId="84" hidden="1">{FALSE,FALSE,-1.25,-15.5,484.5,276.75,FALSE,FALSE,TRUE,TRUE,0,12,#N/A,46,#N/A,2.93460490463215,15.35,1,FALSE,FALSE,3,TRUE,1,FALSE,100,"Swvu.PLA1.","ACwvu.PLA1.",#N/A,FALSE,FALSE,0,0,0,0,2,"","",TRUE,TRUE,FALSE,FALSE,1,60,#N/A,#N/A,FALSE,FALSE,FALSE,FALSE,FALSE,FALSE,FALSE,9,65532,65532,FALSE,FALSE,TRUE,TRUE,TRUE}</definedName>
    <definedName name="_LL2" localSheetId="85" hidden="1">{FALSE,FALSE,-1.25,-15.5,484.5,276.75,FALSE,FALSE,TRUE,TRUE,0,12,#N/A,46,#N/A,2.93460490463215,15.35,1,FALSE,FALSE,3,TRUE,1,FALSE,100,"Swvu.PLA1.","ACwvu.PLA1.",#N/A,FALSE,FALSE,0,0,0,0,2,"","",TRUE,TRUE,FALSE,FALSE,1,60,#N/A,#N/A,FALSE,FALSE,FALSE,FALSE,FALSE,FALSE,FALSE,9,65532,65532,FALSE,FALSE,TRUE,TRUE,TRUE}</definedName>
    <definedName name="_LL2" localSheetId="88" hidden="1">{FALSE,FALSE,-1.25,-15.5,484.5,276.75,FALSE,FALSE,TRUE,TRUE,0,12,#N/A,46,#N/A,2.93460490463215,15.35,1,FALSE,FALSE,3,TRUE,1,FALSE,100,"Swvu.PLA1.","ACwvu.PLA1.",#N/A,FALSE,FALSE,0,0,0,0,2,"","",TRUE,TRUE,FALSE,FALSE,1,60,#N/A,#N/A,FALSE,FALSE,FALSE,FALSE,FALSE,FALSE,FALSE,9,65532,65532,FALSE,FALSE,TRUE,TRUE,TRUE}</definedName>
    <definedName name="_LL2" localSheetId="22" hidden="1">{FALSE,FALSE,-1.25,-15.5,484.5,276.75,FALSE,FALSE,TRUE,TRUE,0,12,#N/A,46,#N/A,2.93460490463215,15.35,1,FALSE,FALSE,3,TRUE,1,FALSE,100,"Swvu.PLA1.","ACwvu.PLA1.",#N/A,FALSE,FALSE,0,0,0,0,2,"","",TRUE,TRUE,FALSE,FALSE,1,60,#N/A,#N/A,FALSE,FALSE,FALSE,FALSE,FALSE,FALSE,FALSE,9,65532,65532,FALSE,FALSE,TRUE,TRUE,TRUE}</definedName>
    <definedName name="_LL2" localSheetId="89" hidden="1">{FALSE,FALSE,-1.25,-15.5,484.5,276.75,FALSE,FALSE,TRUE,TRUE,0,12,#N/A,46,#N/A,2.93460490463215,15.35,1,FALSE,FALSE,3,TRUE,1,FALSE,100,"Swvu.PLA1.","ACwvu.PLA1.",#N/A,FALSE,FALSE,0,0,0,0,2,"","",TRUE,TRUE,FALSE,FALSE,1,60,#N/A,#N/A,FALSE,FALSE,FALSE,FALSE,FALSE,FALSE,FALSE,9,65532,65532,FALSE,FALSE,TRUE,TRUE,TRUE}</definedName>
    <definedName name="_LL2" localSheetId="90" hidden="1">{FALSE,FALSE,-1.25,-15.5,484.5,276.75,FALSE,FALSE,TRUE,TRUE,0,12,#N/A,46,#N/A,2.93460490463215,15.35,1,FALSE,FALSE,3,TRUE,1,FALSE,100,"Swvu.PLA1.","ACwvu.PLA1.",#N/A,FALSE,FALSE,0,0,0,0,2,"","",TRUE,TRUE,FALSE,FALSE,1,60,#N/A,#N/A,FALSE,FALSE,FALSE,FALSE,FALSE,FALSE,FALSE,9,65532,65532,FALSE,FALSE,TRUE,TRUE,TRUE}</definedName>
    <definedName name="_LL2" localSheetId="91" hidden="1">{FALSE,FALSE,-1.25,-15.5,484.5,276.75,FALSE,FALSE,TRUE,TRUE,0,12,#N/A,46,#N/A,2.93460490463215,15.35,1,FALSE,FALSE,3,TRUE,1,FALSE,100,"Swvu.PLA1.","ACwvu.PLA1.",#N/A,FALSE,FALSE,0,0,0,0,2,"","",TRUE,TRUE,FALSE,FALSE,1,60,#N/A,#N/A,FALSE,FALSE,FALSE,FALSE,FALSE,FALSE,FALSE,9,65532,65532,FALSE,FALSE,TRUE,TRUE,TRUE}</definedName>
    <definedName name="_LL2" localSheetId="92" hidden="1">{FALSE,FALSE,-1.25,-15.5,484.5,276.75,FALSE,FALSE,TRUE,TRUE,0,12,#N/A,46,#N/A,2.93460490463215,15.35,1,FALSE,FALSE,3,TRUE,1,FALSE,100,"Swvu.PLA1.","ACwvu.PLA1.",#N/A,FALSE,FALSE,0,0,0,0,2,"","",TRUE,TRUE,FALSE,FALSE,1,60,#N/A,#N/A,FALSE,FALSE,FALSE,FALSE,FALSE,FALSE,FALSE,9,65532,65532,FALSE,FALSE,TRUE,TRUE,TRUE}</definedName>
    <definedName name="_LL2" localSheetId="95" hidden="1">{FALSE,FALSE,-1.25,-15.5,484.5,276.75,FALSE,FALSE,TRUE,TRUE,0,12,#N/A,46,#N/A,2.93460490463215,15.35,1,FALSE,FALSE,3,TRUE,1,FALSE,100,"Swvu.PLA1.","ACwvu.PLA1.",#N/A,FALSE,FALSE,0,0,0,0,2,"","",TRUE,TRUE,FALSE,FALSE,1,60,#N/A,#N/A,FALSE,FALSE,FALSE,FALSE,FALSE,FALSE,FALSE,9,65532,65532,FALSE,FALSE,TRUE,TRUE,TRUE}</definedName>
    <definedName name="_LL2" localSheetId="96" hidden="1">{FALSE,FALSE,-1.25,-15.5,484.5,276.75,FALSE,FALSE,TRUE,TRUE,0,12,#N/A,46,#N/A,2.93460490463215,15.35,1,FALSE,FALSE,3,TRUE,1,FALSE,100,"Swvu.PLA1.","ACwvu.PLA1.",#N/A,FALSE,FALSE,0,0,0,0,2,"","",TRUE,TRUE,FALSE,FALSE,1,60,#N/A,#N/A,FALSE,FALSE,FALSE,FALSE,FALSE,FALSE,FALSE,9,65532,65532,FALSE,FALSE,TRUE,TRUE,TRUE}</definedName>
    <definedName name="_LL2" localSheetId="98" hidden="1">{FALSE,FALSE,-1.25,-15.5,484.5,276.75,FALSE,FALSE,TRUE,TRUE,0,12,#N/A,46,#N/A,2.93460490463215,15.35,1,FALSE,FALSE,3,TRUE,1,FALSE,100,"Swvu.PLA1.","ACwvu.PLA1.",#N/A,FALSE,FALSE,0,0,0,0,2,"","",TRUE,TRUE,FALSE,FALSE,1,60,#N/A,#N/A,FALSE,FALSE,FALSE,FALSE,FALSE,FALSE,FALSE,9,65532,65532,FALSE,FALSE,TRUE,TRUE,TRUE}</definedName>
    <definedName name="_LL2" localSheetId="24" hidden="1">{FALSE,FALSE,-1.25,-15.5,484.5,276.75,FALSE,FALSE,TRUE,TRUE,0,12,#N/A,46,#N/A,2.93460490463215,15.35,1,FALSE,FALSE,3,TRUE,1,FALSE,100,"Swvu.PLA1.","ACwvu.PLA1.",#N/A,FALSE,FALSE,0,0,0,0,2,"","",TRUE,TRUE,FALSE,FALSE,1,60,#N/A,#N/A,FALSE,FALSE,FALSE,FALSE,FALSE,FALSE,FALSE,9,65532,65532,FALSE,FALSE,TRUE,TRUE,TRUE}</definedName>
    <definedName name="_LL2" localSheetId="99" hidden="1">{FALSE,FALSE,-1.25,-15.5,484.5,276.75,FALSE,FALSE,TRUE,TRUE,0,12,#N/A,46,#N/A,2.93460490463215,15.35,1,FALSE,FALSE,3,TRUE,1,FALSE,100,"Swvu.PLA1.","ACwvu.PLA1.",#N/A,FALSE,FALSE,0,0,0,0,2,"","",TRUE,TRUE,FALSE,FALSE,1,60,#N/A,#N/A,FALSE,FALSE,FALSE,FALSE,FALSE,FALSE,FALSE,9,65532,65532,FALSE,FALSE,TRUE,TRUE,TRUE}</definedName>
    <definedName name="_LL2" localSheetId="25" hidden="1">{FALSE,FALSE,-1.25,-15.5,484.5,276.75,FALSE,FALSE,TRUE,TRUE,0,12,#N/A,46,#N/A,2.93460490463215,15.35,1,FALSE,FALSE,3,TRUE,1,FALSE,100,"Swvu.PLA1.","ACwvu.PLA1.",#N/A,FALSE,FALSE,0,0,0,0,2,"","",TRUE,TRUE,FALSE,FALSE,1,60,#N/A,#N/A,FALSE,FALSE,FALSE,FALSE,FALSE,FALSE,FALSE,9,65532,65532,FALSE,FALSE,TRUE,TRUE,TRUE}</definedName>
    <definedName name="_LL2" localSheetId="26" hidden="1">{FALSE,FALSE,-1.25,-15.5,484.5,276.75,FALSE,FALSE,TRUE,TRUE,0,12,#N/A,46,#N/A,2.93460490463215,15.35,1,FALSE,FALSE,3,TRUE,1,FALSE,100,"Swvu.PLA1.","ACwvu.PLA1.",#N/A,FALSE,FALSE,0,0,0,0,2,"","",TRUE,TRUE,FALSE,FALSE,1,60,#N/A,#N/A,FALSE,FALSE,FALSE,FALSE,FALSE,FALSE,FALSE,9,65532,65532,FALSE,FALSE,TRUE,TRUE,TRUE}</definedName>
    <definedName name="_LL2" localSheetId="93" hidden="1">{FALSE,FALSE,-1.25,-15.5,484.5,276.75,FALSE,FALSE,TRUE,TRUE,0,12,#N/A,46,#N/A,2.93460490463215,15.35,1,FALSE,FALSE,3,TRUE,1,FALSE,100,"Swvu.PLA1.","ACwvu.PLA1.",#N/A,FALSE,FALSE,0,0,0,0,2,"","",TRUE,TRUE,FALSE,FALSE,1,60,#N/A,#N/A,FALSE,FALSE,FALSE,FALSE,FALSE,FALSE,FALSE,9,65532,65532,FALSE,FALSE,TRUE,TRUE,TRUE}</definedName>
    <definedName name="_LL2" localSheetId="94"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 localSheetId="15">#REF!</definedName>
    <definedName name="_M" localSheetId="17">#REF!</definedName>
    <definedName name="_M" localSheetId="20">#REF!</definedName>
    <definedName name="_M" localSheetId="23">#REF!</definedName>
    <definedName name="_M" localSheetId="59">#REF!</definedName>
    <definedName name="_M" localSheetId="60">#REF!</definedName>
    <definedName name="_M" localSheetId="27">#REF!</definedName>
    <definedName name="_M" localSheetId="28">#REF!</definedName>
    <definedName name="_M" localSheetId="29">#REF!</definedName>
    <definedName name="_M" localSheetId="57">#REF!</definedName>
    <definedName name="_M" localSheetId="64">#REF!</definedName>
    <definedName name="_M" localSheetId="21">#REF!</definedName>
    <definedName name="_M" localSheetId="85">'Tabla 58'!#REF!</definedName>
    <definedName name="_M" localSheetId="88">#REF!</definedName>
    <definedName name="_M" localSheetId="89">#REF!</definedName>
    <definedName name="_M" localSheetId="90">#REF!</definedName>
    <definedName name="_M" localSheetId="95">#REF!</definedName>
    <definedName name="_M" localSheetId="96">#REF!</definedName>
    <definedName name="_M">#REF!</definedName>
    <definedName name="_MAR1" localSheetId="15">#REF!</definedName>
    <definedName name="_MAR1" localSheetId="17">#REF!</definedName>
    <definedName name="_MAR1" localSheetId="23">#REF!</definedName>
    <definedName name="_MAR1" localSheetId="27">#REF!</definedName>
    <definedName name="_MAR1" localSheetId="28">#REF!</definedName>
    <definedName name="_MAR1" localSheetId="29">#REF!</definedName>
    <definedName name="_MAR1" localSheetId="57">#REF!</definedName>
    <definedName name="_MAR1" localSheetId="64">#REF!</definedName>
    <definedName name="_MAR1" localSheetId="21">#REF!</definedName>
    <definedName name="_MAR1" localSheetId="85">'Tabla 58'!#REF!</definedName>
    <definedName name="_MAR1" localSheetId="88">#REF!</definedName>
    <definedName name="_MAR1" localSheetId="89">#REF!</definedName>
    <definedName name="_MAR1" localSheetId="90">#REF!</definedName>
    <definedName name="_MAR1" localSheetId="95">#REF!</definedName>
    <definedName name="_MAR1" localSheetId="96">#REF!</definedName>
    <definedName name="_MAR1">#REF!</definedName>
    <definedName name="_MAR2" localSheetId="15">#REF!</definedName>
    <definedName name="_MAR2" localSheetId="17">#REF!</definedName>
    <definedName name="_MAR2" localSheetId="23">#REF!</definedName>
    <definedName name="_MAR2" localSheetId="27">#REF!</definedName>
    <definedName name="_MAR2" localSheetId="28">#REF!</definedName>
    <definedName name="_MAR2" localSheetId="29">#REF!</definedName>
    <definedName name="_MAR2" localSheetId="57">#REF!</definedName>
    <definedName name="_MAR2" localSheetId="64">#REF!</definedName>
    <definedName name="_MAR2" localSheetId="21">#REF!</definedName>
    <definedName name="_MAR2" localSheetId="85">'Tabla 58'!#REF!</definedName>
    <definedName name="_MAR2" localSheetId="88">#REF!</definedName>
    <definedName name="_MAR2" localSheetId="89">#REF!</definedName>
    <definedName name="_MAR2" localSheetId="90">#REF!</definedName>
    <definedName name="_MAR2" localSheetId="95">#REF!</definedName>
    <definedName name="_MAR2" localSheetId="96">#REF!</definedName>
    <definedName name="_MAR2">#REF!</definedName>
    <definedName name="_MAR3" localSheetId="15">#REF!</definedName>
    <definedName name="_MAR3" localSheetId="17">#REF!</definedName>
    <definedName name="_MAR3" localSheetId="23">#REF!</definedName>
    <definedName name="_MAR3" localSheetId="27">#REF!</definedName>
    <definedName name="_MAR3" localSheetId="28">#REF!</definedName>
    <definedName name="_MAR3" localSheetId="29">#REF!</definedName>
    <definedName name="_MAR3" localSheetId="21">#REF!</definedName>
    <definedName name="_MAR3" localSheetId="88">#REF!</definedName>
    <definedName name="_MAR3" localSheetId="89">#REF!</definedName>
    <definedName name="_MAR3" localSheetId="90">#REF!</definedName>
    <definedName name="_MAR3">#REF!</definedName>
    <definedName name="_MAR4" localSheetId="15">#REF!</definedName>
    <definedName name="_MAR4" localSheetId="17">#REF!</definedName>
    <definedName name="_MAR4" localSheetId="23">#REF!</definedName>
    <definedName name="_MAR4" localSheetId="27">#REF!</definedName>
    <definedName name="_MAR4" localSheetId="28">#REF!</definedName>
    <definedName name="_MAR4" localSheetId="29">#REF!</definedName>
    <definedName name="_MAR4" localSheetId="21">#REF!</definedName>
    <definedName name="_MAR4" localSheetId="88">#REF!</definedName>
    <definedName name="_MAR4" localSheetId="89">#REF!</definedName>
    <definedName name="_MAR4" localSheetId="90">#REF!</definedName>
    <definedName name="_MAR4">#REF!</definedName>
    <definedName name="_MAR5" localSheetId="15">#REF!</definedName>
    <definedName name="_MAR5" localSheetId="17">#REF!</definedName>
    <definedName name="_MAR5" localSheetId="23">#REF!</definedName>
    <definedName name="_MAR5" localSheetId="27">#REF!</definedName>
    <definedName name="_MAR5" localSheetId="28">#REF!</definedName>
    <definedName name="_MAR5" localSheetId="29">#REF!</definedName>
    <definedName name="_MAR5" localSheetId="21">#REF!</definedName>
    <definedName name="_MAR5" localSheetId="88">#REF!</definedName>
    <definedName name="_MAR5" localSheetId="89">#REF!</definedName>
    <definedName name="_MAR5" localSheetId="90">#REF!</definedName>
    <definedName name="_MAR5">#REF!</definedName>
    <definedName name="_MAR6" localSheetId="15">#REF!</definedName>
    <definedName name="_MAR6" localSheetId="17">#REF!</definedName>
    <definedName name="_MAR6" localSheetId="23">#REF!</definedName>
    <definedName name="_MAR6" localSheetId="27">#REF!</definedName>
    <definedName name="_MAR6" localSheetId="28">#REF!</definedName>
    <definedName name="_MAR6" localSheetId="29">#REF!</definedName>
    <definedName name="_MAR6" localSheetId="21">#REF!</definedName>
    <definedName name="_MAR6" localSheetId="88">#REF!</definedName>
    <definedName name="_MAR6" localSheetId="89">#REF!</definedName>
    <definedName name="_MAR6" localSheetId="90">#REF!</definedName>
    <definedName name="_MAR6">#REF!</definedName>
    <definedName name="_MatMult_A" localSheetId="15" hidden="1">#REF!</definedName>
    <definedName name="_MatMult_A" localSheetId="17" hidden="1">#REF!</definedName>
    <definedName name="_MatMult_A" localSheetId="19" hidden="1">#REF!</definedName>
    <definedName name="_MatMult_A" localSheetId="100" hidden="1">'[46]Fax a enviar'!#REF!</definedName>
    <definedName name="_MatMult_A" localSheetId="23" hidden="1">'[46]Fax a enviar'!#REF!</definedName>
    <definedName name="_MatMult_A" localSheetId="59" hidden="1">#REF!</definedName>
    <definedName name="_MatMult_A" localSheetId="60" hidden="1">#REF!</definedName>
    <definedName name="_MatMult_A" localSheetId="1" hidden="1">'[46]Fax a enviar'!#REF!</definedName>
    <definedName name="_MatMult_A" localSheetId="27" hidden="1">#REF!</definedName>
    <definedName name="_MatMult_A" localSheetId="28" hidden="1">#REF!</definedName>
    <definedName name="_MatMult_A" localSheetId="29" hidden="1">#REF!</definedName>
    <definedName name="_MatMult_A" localSheetId="57" hidden="1">'[46]Fax a enviar'!#REF!</definedName>
    <definedName name="_MatMult_A" localSheetId="58" hidden="1">'[46]Fax a enviar'!#REF!</definedName>
    <definedName name="_MatMult_A" localSheetId="18" hidden="1">#REF!</definedName>
    <definedName name="_MatMult_A" localSheetId="21" hidden="1">'[46]Fax a enviar'!#REF!</definedName>
    <definedName name="_MatMult_A" localSheetId="91" hidden="1">#REF!</definedName>
    <definedName name="_MatMult_A" localSheetId="24" hidden="1">'[46]Fax a enviar'!#REF!</definedName>
    <definedName name="_MatMult_A" hidden="1">#REF!</definedName>
    <definedName name="_MatMult_AxB" localSheetId="15" hidden="1">#REF!</definedName>
    <definedName name="_MatMult_AxB" localSheetId="17" hidden="1">#REF!</definedName>
    <definedName name="_MatMult_AxB" localSheetId="19" hidden="1">#REF!</definedName>
    <definedName name="_MatMult_AxB" localSheetId="100" hidden="1">'[46]Fax a enviar'!#REF!</definedName>
    <definedName name="_MatMult_AxB" localSheetId="23" hidden="1">'[46]Fax a enviar'!#REF!</definedName>
    <definedName name="_MatMult_AxB" localSheetId="59" hidden="1">#REF!</definedName>
    <definedName name="_MatMult_AxB" localSheetId="60" hidden="1">#REF!</definedName>
    <definedName name="_MatMult_AxB" localSheetId="1" hidden="1">'[46]Fax a enviar'!#REF!</definedName>
    <definedName name="_MatMult_AxB" localSheetId="27" hidden="1">#REF!</definedName>
    <definedName name="_MatMult_AxB" localSheetId="28" hidden="1">#REF!</definedName>
    <definedName name="_MatMult_AxB" localSheetId="29" hidden="1">#REF!</definedName>
    <definedName name="_MatMult_AxB" localSheetId="57" hidden="1">'[46]Fax a enviar'!#REF!</definedName>
    <definedName name="_MatMult_AxB" localSheetId="58" hidden="1">'[46]Fax a enviar'!#REF!</definedName>
    <definedName name="_MatMult_AxB" localSheetId="18" hidden="1">#REF!</definedName>
    <definedName name="_MatMult_AxB" localSheetId="61" hidden="1">'[46]Fax a enviar'!#REF!</definedName>
    <definedName name="_MatMult_AxB" localSheetId="64" hidden="1">'[46]Fax a enviar'!#REF!</definedName>
    <definedName name="_MatMult_AxB" localSheetId="21" hidden="1">'[46]Fax a enviar'!#REF!</definedName>
    <definedName name="_MatMult_AxB" localSheetId="91" hidden="1">#REF!</definedName>
    <definedName name="_MatMult_AxB" localSheetId="96" hidden="1">'[46]Fax a enviar'!#REF!</definedName>
    <definedName name="_MatMult_AxB" localSheetId="24" hidden="1">'[46]Fax a enviar'!#REF!</definedName>
    <definedName name="_MatMult_AxB" hidden="1">#REF!</definedName>
    <definedName name="_MatMult_B" localSheetId="15" hidden="1">#REF!</definedName>
    <definedName name="_MatMult_B" localSheetId="17" hidden="1">#REF!</definedName>
    <definedName name="_MatMult_B" localSheetId="19" hidden="1">#REF!</definedName>
    <definedName name="_MatMult_B" localSheetId="100" hidden="1">'[46]Fax a enviar'!#REF!</definedName>
    <definedName name="_MatMult_B" localSheetId="23" hidden="1">'[46]Fax a enviar'!#REF!</definedName>
    <definedName name="_MatMult_B" localSheetId="59" hidden="1">#REF!</definedName>
    <definedName name="_MatMult_B" localSheetId="60" hidden="1">#REF!</definedName>
    <definedName name="_MatMult_B" localSheetId="1" hidden="1">'[46]Fax a enviar'!#REF!</definedName>
    <definedName name="_MatMult_B" localSheetId="27" hidden="1">#REF!</definedName>
    <definedName name="_MatMult_B" localSheetId="28" hidden="1">#REF!</definedName>
    <definedName name="_MatMult_B" localSheetId="29" hidden="1">#REF!</definedName>
    <definedName name="_MatMult_B" localSheetId="57" hidden="1">'[46]Fax a enviar'!#REF!</definedName>
    <definedName name="_MatMult_B" localSheetId="58" hidden="1">'[46]Fax a enviar'!#REF!</definedName>
    <definedName name="_MatMult_B" localSheetId="18" hidden="1">#REF!</definedName>
    <definedName name="_MatMult_B" localSheetId="61" hidden="1">'[46]Fax a enviar'!#REF!</definedName>
    <definedName name="_MatMult_B" localSheetId="64" hidden="1">'[46]Fax a enviar'!#REF!</definedName>
    <definedName name="_MatMult_B" localSheetId="91" hidden="1">#REF!</definedName>
    <definedName name="_MatMult_B" localSheetId="96" hidden="1">'[46]Fax a enviar'!#REF!</definedName>
    <definedName name="_MatMult_B" localSheetId="24" hidden="1">'[46]Fax a enviar'!#REF!</definedName>
    <definedName name="_MatMult_B" hidden="1">#REF!</definedName>
    <definedName name="_mcv2" localSheetId="15">#REF!</definedName>
    <definedName name="_mcv2" localSheetId="17">#REF!</definedName>
    <definedName name="_mcv2" localSheetId="100">[47]Q2!$E$63:$AH$63</definedName>
    <definedName name="_mcv2" localSheetId="23">[47]Q2!$E$63:$AH$63</definedName>
    <definedName name="_mcv2" localSheetId="59">#REF!</definedName>
    <definedName name="_mcv2" localSheetId="60">#REF!</definedName>
    <definedName name="_mcv2" localSheetId="1">[47]Q2!$E$63:$AH$63</definedName>
    <definedName name="_mcv2" localSheetId="27">#REF!</definedName>
    <definedName name="_mcv2" localSheetId="28">#REF!</definedName>
    <definedName name="_mcv2" localSheetId="29">#REF!</definedName>
    <definedName name="_mcv2" localSheetId="57">[47]Q2!$E$63:$AH$63</definedName>
    <definedName name="_mcv2" localSheetId="58">[47]Q2!$E$63:$AH$63</definedName>
    <definedName name="_mcv2" localSheetId="91">#REF!</definedName>
    <definedName name="_mcv2">#REF!</definedName>
    <definedName name="_me98" localSheetId="15">#REF!</definedName>
    <definedName name="_me98" localSheetId="17">#REF!</definedName>
    <definedName name="_me98" localSheetId="20">[27]Programa!#REF!</definedName>
    <definedName name="_me98" localSheetId="100">[27]Programa!#REF!</definedName>
    <definedName name="_me98" localSheetId="10">[27]Programa!#REF!</definedName>
    <definedName name="_me98" localSheetId="11">[27]Programa!#REF!</definedName>
    <definedName name="_me98" localSheetId="23">[27]Programa!#REF!</definedName>
    <definedName name="_me98" localSheetId="59">#REF!</definedName>
    <definedName name="_me98" localSheetId="60">#REF!</definedName>
    <definedName name="_me98" localSheetId="1">[27]Programa!#REF!</definedName>
    <definedName name="_me98" localSheetId="27">#REF!</definedName>
    <definedName name="_me98" localSheetId="28">[27]Programa!#REF!</definedName>
    <definedName name="_me98" localSheetId="29">[27]Programa!#REF!</definedName>
    <definedName name="_me98" localSheetId="57">[27]Programa!#REF!</definedName>
    <definedName name="_me98" localSheetId="58">[27]Programa!#REF!</definedName>
    <definedName name="_me98" localSheetId="64">[27]Programa!#REF!</definedName>
    <definedName name="_me98" localSheetId="21">[27]Programa!#REF!</definedName>
    <definedName name="_me98" localSheetId="85">[27]Programa!#REF!</definedName>
    <definedName name="_me98" localSheetId="88">[27]Programa!#REF!</definedName>
    <definedName name="_me98" localSheetId="89">[27]Programa!#REF!</definedName>
    <definedName name="_me98" localSheetId="90">[27]Programa!#REF!</definedName>
    <definedName name="_me98" localSheetId="91">#REF!</definedName>
    <definedName name="_me98" localSheetId="95">[27]Programa!#REF!</definedName>
    <definedName name="_me98" localSheetId="96">[27]Programa!#REF!</definedName>
    <definedName name="_me98" localSheetId="24">[27]Programa!#REF!</definedName>
    <definedName name="_me98">#REF!</definedName>
    <definedName name="_MEX1" localSheetId="15">#REF!</definedName>
    <definedName name="_MEX1" localSheetId="16">#REF!</definedName>
    <definedName name="_MEX1" localSheetId="17">#REF!</definedName>
    <definedName name="_MEX1" localSheetId="19">#REF!</definedName>
    <definedName name="_MEX1" localSheetId="20">#REF!</definedName>
    <definedName name="_MEX1" localSheetId="100">#REF!</definedName>
    <definedName name="_MEX1" localSheetId="23">#REF!</definedName>
    <definedName name="_MEX1" localSheetId="27">#REF!</definedName>
    <definedName name="_MEX1" localSheetId="28">#REF!</definedName>
    <definedName name="_MEX1" localSheetId="29">#REF!</definedName>
    <definedName name="_MEX1" localSheetId="33">#REF!</definedName>
    <definedName name="_MEX1" localSheetId="57">#REF!</definedName>
    <definedName name="_MEX1" localSheetId="58">#REF!</definedName>
    <definedName name="_MEX1" localSheetId="18">#REF!</definedName>
    <definedName name="_MEX1" localSheetId="61">#REF!</definedName>
    <definedName name="_MEX1" localSheetId="62">#REF!</definedName>
    <definedName name="_MEX1" localSheetId="64">#REF!</definedName>
    <definedName name="_MEX1" localSheetId="21">#REF!</definedName>
    <definedName name="_MEX1" localSheetId="80">'Tabla 53'!#REF!</definedName>
    <definedName name="_MEX1" localSheetId="81">'Tabla 54'!#REF!</definedName>
    <definedName name="_MEX1" localSheetId="82">'Tabla 55'!#REF!</definedName>
    <definedName name="_MEX1" localSheetId="83">'Tabla 56'!#REF!</definedName>
    <definedName name="_MEX1" localSheetId="84">'Tabla 57'!#REF!</definedName>
    <definedName name="_MEX1" localSheetId="85">'Tabla 58'!#REF!</definedName>
    <definedName name="_MEX1" localSheetId="88">#REF!</definedName>
    <definedName name="_MEX1" localSheetId="89">#REF!</definedName>
    <definedName name="_MEX1" localSheetId="90">#REF!</definedName>
    <definedName name="_MEX1" localSheetId="95">#REF!</definedName>
    <definedName name="_MEX1" localSheetId="96">#REF!</definedName>
    <definedName name="_MEX1" localSheetId="24">#REF!</definedName>
    <definedName name="_MEX1" localSheetId="99">#REF!</definedName>
    <definedName name="_MEX1">#REF!</definedName>
    <definedName name="_mk14" localSheetId="15">#REF!</definedName>
    <definedName name="_mk14" localSheetId="16">#REF!</definedName>
    <definedName name="_mk14" localSheetId="17">#REF!</definedName>
    <definedName name="_mk14" localSheetId="20">[48]NFPEntps!#REF!</definedName>
    <definedName name="_mk14" localSheetId="100">[48]NFPEntps!#REF!</definedName>
    <definedName name="_mk14" localSheetId="10">[48]NFPEntps!#REF!</definedName>
    <definedName name="_mk14" localSheetId="11">[48]NFPEntps!#REF!</definedName>
    <definedName name="_mk14" localSheetId="23">[48]NFPEntps!#REF!</definedName>
    <definedName name="_mk14" localSheetId="59">#REF!</definedName>
    <definedName name="_mk14" localSheetId="60">#REF!</definedName>
    <definedName name="_mk14" localSheetId="1">[48]NFPEntps!#REF!</definedName>
    <definedName name="_mk14" localSheetId="27">#REF!</definedName>
    <definedName name="_mk14" localSheetId="28">[48]NFPEntps!#REF!</definedName>
    <definedName name="_mk14" localSheetId="29">[48]NFPEntps!#REF!</definedName>
    <definedName name="_mk14" localSheetId="57">[48]NFPEntps!#REF!</definedName>
    <definedName name="_mk14" localSheetId="58">[48]NFPEntps!#REF!</definedName>
    <definedName name="_mk14" localSheetId="64">[48]NFPEntps!#REF!</definedName>
    <definedName name="_mk14" localSheetId="21">[48]NFPEntps!#REF!</definedName>
    <definedName name="_mk14" localSheetId="85">[48]NFPEntps!#REF!</definedName>
    <definedName name="_mk14" localSheetId="88">[48]NFPEntps!#REF!</definedName>
    <definedName name="_mk14" localSheetId="89">[48]NFPEntps!#REF!</definedName>
    <definedName name="_mk14" localSheetId="90">[48]NFPEntps!#REF!</definedName>
    <definedName name="_mk14" localSheetId="91">#REF!</definedName>
    <definedName name="_mk14" localSheetId="95">[48]NFPEntps!#REF!</definedName>
    <definedName name="_mk14" localSheetId="96">[48]NFPEntps!#REF!</definedName>
    <definedName name="_mk14" localSheetId="24">[48]NFPEntps!#REF!</definedName>
    <definedName name="_mk14">#REF!</definedName>
    <definedName name="_MTS2" localSheetId="15">#REF!</definedName>
    <definedName name="_MTS2" localSheetId="16">#REF!</definedName>
    <definedName name="_MTS2" localSheetId="17">#REF!</definedName>
    <definedName name="_MTS2" localSheetId="100">'[49]Annual Tables'!#REF!</definedName>
    <definedName name="_MTS2" localSheetId="23">'[49]Annual Tables'!#REF!</definedName>
    <definedName name="_MTS2" localSheetId="59">#REF!</definedName>
    <definedName name="_MTS2" localSheetId="60">#REF!</definedName>
    <definedName name="_MTS2" localSheetId="1">'[49]Annual Tables'!#REF!</definedName>
    <definedName name="_MTS2" localSheetId="27">#REF!</definedName>
    <definedName name="_MTS2" localSheetId="28">'[49]Annual Tables'!#REF!</definedName>
    <definedName name="_MTS2" localSheetId="29">'[49]Annual Tables'!#REF!</definedName>
    <definedName name="_MTS2" localSheetId="57">'[49]Annual Tables'!#REF!</definedName>
    <definedName name="_MTS2" localSheetId="58">'[49]Annual Tables'!#REF!</definedName>
    <definedName name="_MTS2" localSheetId="64">'[49]Annual Tables'!#REF!</definedName>
    <definedName name="_MTS2" localSheetId="21">'[49]Annual Tables'!#REF!</definedName>
    <definedName name="_MTS2" localSheetId="85">'[49]Annual Tables'!#REF!</definedName>
    <definedName name="_MTS2" localSheetId="88">'[49]Annual Tables'!#REF!</definedName>
    <definedName name="_MTS2" localSheetId="89">'[49]Annual Tables'!#REF!</definedName>
    <definedName name="_MTS2" localSheetId="90">'[49]Annual Tables'!#REF!</definedName>
    <definedName name="_MTS2" localSheetId="91">#REF!</definedName>
    <definedName name="_MTS2" localSheetId="95">'[49]Annual Tables'!#REF!</definedName>
    <definedName name="_MTS2" localSheetId="96">'[49]Annual Tables'!#REF!</definedName>
    <definedName name="_MTS2">#REF!</definedName>
    <definedName name="_NA1" localSheetId="15">#REF!</definedName>
    <definedName name="_NA1" localSheetId="17">#REF!</definedName>
    <definedName name="_NA1" localSheetId="100">[50]raw!#REF!</definedName>
    <definedName name="_NA1" localSheetId="23">[50]raw!#REF!</definedName>
    <definedName name="_NA1" localSheetId="59">#REF!</definedName>
    <definedName name="_NA1" localSheetId="60">#REF!</definedName>
    <definedName name="_NA1" localSheetId="1">[50]raw!#REF!</definedName>
    <definedName name="_NA1" localSheetId="27">#REF!</definedName>
    <definedName name="_NA1" localSheetId="28">[50]raw!#REF!</definedName>
    <definedName name="_NA1" localSheetId="29">[50]raw!#REF!</definedName>
    <definedName name="_NA1" localSheetId="57">[50]raw!#REF!</definedName>
    <definedName name="_NA1" localSheetId="58">[50]raw!#REF!</definedName>
    <definedName name="_NA1" localSheetId="85">[50]raw!#REF!</definedName>
    <definedName name="_NA1" localSheetId="88">[50]raw!#REF!</definedName>
    <definedName name="_NA1" localSheetId="89">[50]raw!#REF!</definedName>
    <definedName name="_NA1" localSheetId="90">[50]raw!#REF!</definedName>
    <definedName name="_NA1" localSheetId="91">#REF!</definedName>
    <definedName name="_NA1" localSheetId="95">[50]raw!#REF!</definedName>
    <definedName name="_NA1" localSheetId="96">[50]raw!#REF!</definedName>
    <definedName name="_NA1">#REF!</definedName>
    <definedName name="_NA2" localSheetId="15">#REF!</definedName>
    <definedName name="_NA2" localSheetId="17">#REF!</definedName>
    <definedName name="_NA2" localSheetId="100">[50]raw!#REF!</definedName>
    <definedName name="_NA2" localSheetId="23">[50]raw!#REF!</definedName>
    <definedName name="_NA2" localSheetId="59">#REF!</definedName>
    <definedName name="_NA2" localSheetId="60">#REF!</definedName>
    <definedName name="_NA2" localSheetId="1">[50]raw!#REF!</definedName>
    <definedName name="_NA2" localSheetId="27">#REF!</definedName>
    <definedName name="_NA2" localSheetId="28">[50]raw!#REF!</definedName>
    <definedName name="_NA2" localSheetId="29">[50]raw!#REF!</definedName>
    <definedName name="_NA2" localSheetId="57">[50]raw!#REF!</definedName>
    <definedName name="_NA2" localSheetId="58">[50]raw!#REF!</definedName>
    <definedName name="_NA2" localSheetId="85">[50]raw!#REF!</definedName>
    <definedName name="_NA2" localSheetId="88">[50]raw!#REF!</definedName>
    <definedName name="_NA2" localSheetId="89">[50]raw!#REF!</definedName>
    <definedName name="_NA2" localSheetId="90">[50]raw!#REF!</definedName>
    <definedName name="_NA2" localSheetId="91">#REF!</definedName>
    <definedName name="_NA2" localSheetId="95">[50]raw!#REF!</definedName>
    <definedName name="_NA2" localSheetId="96">[50]raw!#REF!</definedName>
    <definedName name="_NA2">#REF!</definedName>
    <definedName name="_NA3" localSheetId="15">#REF!</definedName>
    <definedName name="_NA3" localSheetId="17">#REF!</definedName>
    <definedName name="_NA3" localSheetId="100">[50]raw!#REF!</definedName>
    <definedName name="_NA3" localSheetId="23">[50]raw!#REF!</definedName>
    <definedName name="_NA3" localSheetId="59">#REF!</definedName>
    <definedName name="_NA3" localSheetId="60">#REF!</definedName>
    <definedName name="_NA3" localSheetId="1">[50]raw!#REF!</definedName>
    <definedName name="_NA3" localSheetId="27">#REF!</definedName>
    <definedName name="_NA3" localSheetId="28">[50]raw!#REF!</definedName>
    <definedName name="_NA3" localSheetId="29">[50]raw!#REF!</definedName>
    <definedName name="_NA3" localSheetId="57">[50]raw!#REF!</definedName>
    <definedName name="_NA3" localSheetId="58">[50]raw!#REF!</definedName>
    <definedName name="_NA3" localSheetId="85">[50]raw!#REF!</definedName>
    <definedName name="_NA3" localSheetId="88">[50]raw!#REF!</definedName>
    <definedName name="_NA3" localSheetId="89">[50]raw!#REF!</definedName>
    <definedName name="_NA3" localSheetId="90">[50]raw!#REF!</definedName>
    <definedName name="_NA3" localSheetId="91">#REF!</definedName>
    <definedName name="_NA3" localSheetId="95">[50]raw!#REF!</definedName>
    <definedName name="_NA3">#REF!</definedName>
    <definedName name="_NB1" localSheetId="15">#REF!</definedName>
    <definedName name="_NB1" localSheetId="17">#REF!</definedName>
    <definedName name="_NB1" localSheetId="100">[50]raw!#REF!</definedName>
    <definedName name="_NB1" localSheetId="23">[50]raw!#REF!</definedName>
    <definedName name="_NB1" localSheetId="59">#REF!</definedName>
    <definedName name="_NB1" localSheetId="60">#REF!</definedName>
    <definedName name="_NB1" localSheetId="1">[50]raw!#REF!</definedName>
    <definedName name="_NB1" localSheetId="27">#REF!</definedName>
    <definedName name="_NB1" localSheetId="28">#REF!</definedName>
    <definedName name="_NB1" localSheetId="29">#REF!</definedName>
    <definedName name="_NB1" localSheetId="57">[50]raw!#REF!</definedName>
    <definedName name="_NB1" localSheetId="58">[50]raw!#REF!</definedName>
    <definedName name="_NB1" localSheetId="85">[50]raw!#REF!</definedName>
    <definedName name="_NB1" localSheetId="91">#REF!</definedName>
    <definedName name="_NB1">#REF!</definedName>
    <definedName name="_NB2" localSheetId="15">#REF!</definedName>
    <definedName name="_NB2" localSheetId="17">#REF!</definedName>
    <definedName name="_NB2" localSheetId="100">[50]raw!#REF!</definedName>
    <definedName name="_NB2" localSheetId="23">[50]raw!#REF!</definedName>
    <definedName name="_NB2" localSheetId="59">#REF!</definedName>
    <definedName name="_NB2" localSheetId="60">#REF!</definedName>
    <definedName name="_NB2" localSheetId="1">[50]raw!#REF!</definedName>
    <definedName name="_NB2" localSheetId="27">#REF!</definedName>
    <definedName name="_NB2" localSheetId="28">#REF!</definedName>
    <definedName name="_NB2" localSheetId="29">#REF!</definedName>
    <definedName name="_NB2" localSheetId="57">[50]raw!#REF!</definedName>
    <definedName name="_NB2" localSheetId="58">[50]raw!#REF!</definedName>
    <definedName name="_NB2" localSheetId="85">[50]raw!#REF!</definedName>
    <definedName name="_NB2" localSheetId="91">#REF!</definedName>
    <definedName name="_NB2">#REF!</definedName>
    <definedName name="_NB3" localSheetId="15">#REF!</definedName>
    <definedName name="_NB3" localSheetId="17">#REF!</definedName>
    <definedName name="_NB3" localSheetId="100">[51]raw!$A$513:$F$513</definedName>
    <definedName name="_NB3" localSheetId="10">[51]raw!$A$513:$F$513</definedName>
    <definedName name="_NB3" localSheetId="11">[51]raw!$A$513:$F$513</definedName>
    <definedName name="_NB3" localSheetId="23">[51]raw!$A$513:$F$513</definedName>
    <definedName name="_NB3" localSheetId="59">#REF!</definedName>
    <definedName name="_NB3" localSheetId="60">#REF!</definedName>
    <definedName name="_NB3" localSheetId="1">[51]raw!$A$513:$F$513</definedName>
    <definedName name="_NB3" localSheetId="27">#REF!</definedName>
    <definedName name="_NB3" localSheetId="28">[51]raw!$A$513:$F$513</definedName>
    <definedName name="_NB3" localSheetId="29">[51]raw!$A$513:$F$513</definedName>
    <definedName name="_NB3" localSheetId="57">[51]raw!$A$513:$F$513</definedName>
    <definedName name="_NB3" localSheetId="58">[51]raw!$A$513:$F$513</definedName>
    <definedName name="_NB3" localSheetId="21">[51]raw!$A$513:$F$513</definedName>
    <definedName name="_NB3" localSheetId="88">[51]raw!$A$513:$F$513</definedName>
    <definedName name="_NB3" localSheetId="89">[51]raw!$A$513:$F$513</definedName>
    <definedName name="_NB3" localSheetId="90">[51]raw!$A$513:$F$513</definedName>
    <definedName name="_NB3" localSheetId="91">#REF!</definedName>
    <definedName name="_NB3" localSheetId="24">[51]raw!$A$513:$F$513</definedName>
    <definedName name="_NB3">#REF!</definedName>
    <definedName name="_NC1" localSheetId="15">#REF!</definedName>
    <definedName name="_NC1" localSheetId="17">#REF!</definedName>
    <definedName name="_NC1" localSheetId="20">[50]raw!#REF!</definedName>
    <definedName name="_NC1" localSheetId="100">[50]raw!#REF!</definedName>
    <definedName name="_NC1" localSheetId="23">[50]raw!#REF!</definedName>
    <definedName name="_NC1" localSheetId="59">#REF!</definedName>
    <definedName name="_NC1" localSheetId="60">#REF!</definedName>
    <definedName name="_NC1" localSheetId="1">[50]raw!#REF!</definedName>
    <definedName name="_NC1" localSheetId="27">#REF!</definedName>
    <definedName name="_NC1" localSheetId="28">[50]raw!#REF!</definedName>
    <definedName name="_NC1" localSheetId="29">[50]raw!#REF!</definedName>
    <definedName name="_NC1" localSheetId="57">[50]raw!#REF!</definedName>
    <definedName name="_NC1" localSheetId="58">[50]raw!#REF!</definedName>
    <definedName name="_NC1" localSheetId="64">[50]raw!#REF!</definedName>
    <definedName name="_NC1" localSheetId="21">[50]raw!#REF!</definedName>
    <definedName name="_NC1" localSheetId="85">[50]raw!#REF!</definedName>
    <definedName name="_NC1" localSheetId="88">[50]raw!#REF!</definedName>
    <definedName name="_NC1" localSheetId="89">[50]raw!#REF!</definedName>
    <definedName name="_NC1" localSheetId="90">[50]raw!#REF!</definedName>
    <definedName name="_NC1" localSheetId="91">#REF!</definedName>
    <definedName name="_NC1" localSheetId="95">[50]raw!#REF!</definedName>
    <definedName name="_NC1" localSheetId="96">[50]raw!#REF!</definedName>
    <definedName name="_NC1" localSheetId="24">[50]raw!#REF!</definedName>
    <definedName name="_NC1">#REF!</definedName>
    <definedName name="_NC3" localSheetId="15">#REF!</definedName>
    <definedName name="_NC3" localSheetId="17">#REF!</definedName>
    <definedName name="_NC3" localSheetId="20">[50]raw!#REF!</definedName>
    <definedName name="_NC3" localSheetId="100">[50]raw!#REF!</definedName>
    <definedName name="_NC3" localSheetId="23">[50]raw!#REF!</definedName>
    <definedName name="_NC3" localSheetId="59">#REF!</definedName>
    <definedName name="_NC3" localSheetId="60">#REF!</definedName>
    <definedName name="_NC3" localSheetId="1">[50]raw!#REF!</definedName>
    <definedName name="_NC3" localSheetId="27">#REF!</definedName>
    <definedName name="_NC3" localSheetId="28">[50]raw!#REF!</definedName>
    <definedName name="_NC3" localSheetId="29">[50]raw!#REF!</definedName>
    <definedName name="_NC3" localSheetId="57">[50]raw!#REF!</definedName>
    <definedName name="_NC3" localSheetId="58">[50]raw!#REF!</definedName>
    <definedName name="_NC3" localSheetId="64">[50]raw!#REF!</definedName>
    <definedName name="_NC3" localSheetId="21">[50]raw!#REF!</definedName>
    <definedName name="_NC3" localSheetId="85">[50]raw!#REF!</definedName>
    <definedName name="_NC3" localSheetId="88">[50]raw!#REF!</definedName>
    <definedName name="_NC3" localSheetId="89">[50]raw!#REF!</definedName>
    <definedName name="_NC3" localSheetId="90">[50]raw!#REF!</definedName>
    <definedName name="_NC3" localSheetId="91">#REF!</definedName>
    <definedName name="_NC3" localSheetId="95">[50]raw!#REF!</definedName>
    <definedName name="_NC3" localSheetId="96">[50]raw!#REF!</definedName>
    <definedName name="_NC3" localSheetId="24">[50]raw!#REF!</definedName>
    <definedName name="_NC3">#REF!</definedName>
    <definedName name="_NC4" localSheetId="15">#REF!</definedName>
    <definedName name="_NC4" localSheetId="17">#REF!</definedName>
    <definedName name="_NC4" localSheetId="20">[50]raw!#REF!</definedName>
    <definedName name="_NC4" localSheetId="100">[50]raw!#REF!</definedName>
    <definedName name="_NC4" localSheetId="23">[50]raw!#REF!</definedName>
    <definedName name="_NC4" localSheetId="59">#REF!</definedName>
    <definedName name="_NC4" localSheetId="60">#REF!</definedName>
    <definedName name="_NC4" localSheetId="1">[50]raw!#REF!</definedName>
    <definedName name="_NC4" localSheetId="27">#REF!</definedName>
    <definedName name="_NC4" localSheetId="28">[50]raw!#REF!</definedName>
    <definedName name="_NC4" localSheetId="29">[50]raw!#REF!</definedName>
    <definedName name="_NC4" localSheetId="57">[50]raw!#REF!</definedName>
    <definedName name="_NC4" localSheetId="58">[50]raw!#REF!</definedName>
    <definedName name="_NC4" localSheetId="64">[50]raw!#REF!</definedName>
    <definedName name="_NC4" localSheetId="21">[50]raw!#REF!</definedName>
    <definedName name="_NC4" localSheetId="85">[50]raw!#REF!</definedName>
    <definedName name="_NC4" localSheetId="88">[50]raw!#REF!</definedName>
    <definedName name="_NC4" localSheetId="89">[50]raw!#REF!</definedName>
    <definedName name="_NC4" localSheetId="90">[50]raw!#REF!</definedName>
    <definedName name="_NC4" localSheetId="91">#REF!</definedName>
    <definedName name="_NC4" localSheetId="95">[50]raw!#REF!</definedName>
    <definedName name="_NC4" localSheetId="96">[50]raw!#REF!</definedName>
    <definedName name="_NC4" localSheetId="24">[50]raw!#REF!</definedName>
    <definedName name="_NC4">#REF!</definedName>
    <definedName name="_npp2000" localSheetId="15">#REF!</definedName>
    <definedName name="_npp2000" localSheetId="16">#REF!</definedName>
    <definedName name="_npp2000" localSheetId="17">#REF!</definedName>
    <definedName name="_npp2000" localSheetId="20">#REF!</definedName>
    <definedName name="_npp2000" localSheetId="23">#REF!</definedName>
    <definedName name="_npp2000" localSheetId="59">#REF!</definedName>
    <definedName name="_npp2000" localSheetId="60">#REF!</definedName>
    <definedName name="_npp2000" localSheetId="27">#REF!</definedName>
    <definedName name="_npp2000" localSheetId="28">#REF!</definedName>
    <definedName name="_npp2000" localSheetId="29">#REF!</definedName>
    <definedName name="_npp2000" localSheetId="57">#REF!</definedName>
    <definedName name="_npp2000" localSheetId="64">#REF!</definedName>
    <definedName name="_npp2000" localSheetId="21">#REF!</definedName>
    <definedName name="_npp2000" localSheetId="85">'Tabla 58'!#REF!</definedName>
    <definedName name="_npp2000" localSheetId="88">#REF!</definedName>
    <definedName name="_npp2000" localSheetId="89">#REF!</definedName>
    <definedName name="_npp2000" localSheetId="90">#REF!</definedName>
    <definedName name="_npp2000" localSheetId="95">#REF!</definedName>
    <definedName name="_npp2000" localSheetId="96">#REF!</definedName>
    <definedName name="_npp2000" localSheetId="24">#REF!</definedName>
    <definedName name="_npp2000">#REF!</definedName>
    <definedName name="_npp2001" localSheetId="15">#REF!</definedName>
    <definedName name="_npp2001" localSheetId="16">#REF!</definedName>
    <definedName name="_npp2001" localSheetId="17">#REF!</definedName>
    <definedName name="_npp2001" localSheetId="23">#REF!</definedName>
    <definedName name="_npp2001" localSheetId="27">#REF!</definedName>
    <definedName name="_npp2001" localSheetId="28">#REF!</definedName>
    <definedName name="_npp2001" localSheetId="29">#REF!</definedName>
    <definedName name="_npp2001" localSheetId="57">#REF!</definedName>
    <definedName name="_npp2001" localSheetId="64">#REF!</definedName>
    <definedName name="_npp2001" localSheetId="21">#REF!</definedName>
    <definedName name="_npp2001" localSheetId="85">'Tabla 58'!#REF!</definedName>
    <definedName name="_npp2001" localSheetId="88">#REF!</definedName>
    <definedName name="_npp2001" localSheetId="89">#REF!</definedName>
    <definedName name="_npp2001" localSheetId="90">#REF!</definedName>
    <definedName name="_npp2001" localSheetId="95">#REF!</definedName>
    <definedName name="_npp2001" localSheetId="96">#REF!</definedName>
    <definedName name="_npp2001">#REF!</definedName>
    <definedName name="_npp2002" localSheetId="15">#REF!</definedName>
    <definedName name="_npp2002" localSheetId="16">#REF!</definedName>
    <definedName name="_npp2002" localSheetId="17">#REF!</definedName>
    <definedName name="_npp2002" localSheetId="23">#REF!</definedName>
    <definedName name="_npp2002" localSheetId="27">#REF!</definedName>
    <definedName name="_npp2002" localSheetId="28">#REF!</definedName>
    <definedName name="_npp2002" localSheetId="29">#REF!</definedName>
    <definedName name="_npp2002" localSheetId="57">#REF!</definedName>
    <definedName name="_npp2002" localSheetId="64">#REF!</definedName>
    <definedName name="_npp2002" localSheetId="21">#REF!</definedName>
    <definedName name="_npp2002" localSheetId="85">'Tabla 58'!#REF!</definedName>
    <definedName name="_npp2002" localSheetId="88">#REF!</definedName>
    <definedName name="_npp2002" localSheetId="89">#REF!</definedName>
    <definedName name="_npp2002" localSheetId="90">#REF!</definedName>
    <definedName name="_npp2002" localSheetId="95">#REF!</definedName>
    <definedName name="_npp2002" localSheetId="96">#REF!</definedName>
    <definedName name="_npp2002">#REF!</definedName>
    <definedName name="_npp2003" localSheetId="15">#REF!</definedName>
    <definedName name="_npp2003" localSheetId="17">#REF!</definedName>
    <definedName name="_npp2003" localSheetId="23">#REF!</definedName>
    <definedName name="_npp2003" localSheetId="27">#REF!</definedName>
    <definedName name="_npp2003" localSheetId="28">#REF!</definedName>
    <definedName name="_npp2003" localSheetId="29">#REF!</definedName>
    <definedName name="_npp2003" localSheetId="21">#REF!</definedName>
    <definedName name="_npp2003" localSheetId="88">#REF!</definedName>
    <definedName name="_npp2003" localSheetId="89">#REF!</definedName>
    <definedName name="_npp2003" localSheetId="90">#REF!</definedName>
    <definedName name="_npp2003">#REF!</definedName>
    <definedName name="_npp98" localSheetId="15">#REF!</definedName>
    <definedName name="_npp98" localSheetId="17">#REF!</definedName>
    <definedName name="_npp98" localSheetId="23">#REF!</definedName>
    <definedName name="_npp98" localSheetId="27">#REF!</definedName>
    <definedName name="_npp98" localSheetId="28">#REF!</definedName>
    <definedName name="_npp98" localSheetId="29">#REF!</definedName>
    <definedName name="_npp98" localSheetId="21">#REF!</definedName>
    <definedName name="_npp98" localSheetId="88">#REF!</definedName>
    <definedName name="_npp98" localSheetId="89">#REF!</definedName>
    <definedName name="_npp98" localSheetId="90">#REF!</definedName>
    <definedName name="_npp98">#REF!</definedName>
    <definedName name="_npp99" localSheetId="15">#REF!</definedName>
    <definedName name="_npp99" localSheetId="17">#REF!</definedName>
    <definedName name="_npp99" localSheetId="23">#REF!</definedName>
    <definedName name="_npp99" localSheetId="27">#REF!</definedName>
    <definedName name="_npp99" localSheetId="28">#REF!</definedName>
    <definedName name="_npp99" localSheetId="29">#REF!</definedName>
    <definedName name="_npp99" localSheetId="21">#REF!</definedName>
    <definedName name="_npp99" localSheetId="88">#REF!</definedName>
    <definedName name="_npp99" localSheetId="89">#REF!</definedName>
    <definedName name="_npp99" localSheetId="90">#REF!</definedName>
    <definedName name="_npp99">#REF!</definedName>
    <definedName name="_ORC98" localSheetId="15">#REF!</definedName>
    <definedName name="_ORC98" localSheetId="17">#REF!</definedName>
    <definedName name="_ORC98" localSheetId="23">#REF!</definedName>
    <definedName name="_ORC98" localSheetId="27">#REF!</definedName>
    <definedName name="_ORC98" localSheetId="28">#REF!</definedName>
    <definedName name="_ORC98" localSheetId="29">#REF!</definedName>
    <definedName name="_ORC98" localSheetId="21">#REF!</definedName>
    <definedName name="_ORC98" localSheetId="88">#REF!</definedName>
    <definedName name="_ORC98" localSheetId="89">#REF!</definedName>
    <definedName name="_ORC98" localSheetId="90">#REF!</definedName>
    <definedName name="_ORC98">#REF!</definedName>
    <definedName name="_Order1" localSheetId="19" hidden="1">0</definedName>
    <definedName name="_Order1" localSheetId="100" hidden="1">0</definedName>
    <definedName name="_Order1" localSheetId="35" hidden="1">0</definedName>
    <definedName name="_Order1" localSheetId="58" hidden="1">0</definedName>
    <definedName name="_Order1" localSheetId="18" hidden="1">255</definedName>
    <definedName name="_Order1" localSheetId="61" hidden="1">0</definedName>
    <definedName name="_Order1" localSheetId="62" hidden="1">0</definedName>
    <definedName name="_Order1" localSheetId="64" hidden="1">0</definedName>
    <definedName name="_Order1" localSheetId="80" hidden="1">0</definedName>
    <definedName name="_Order1" localSheetId="81" hidden="1">0</definedName>
    <definedName name="_Order1" localSheetId="82" hidden="1">0</definedName>
    <definedName name="_Order1" localSheetId="83" hidden="1">0</definedName>
    <definedName name="_Order1" localSheetId="84" hidden="1">0</definedName>
    <definedName name="_Order1" localSheetId="85" hidden="1">255</definedName>
    <definedName name="_Order1" localSheetId="92" hidden="1">0</definedName>
    <definedName name="_Order1" localSheetId="95" hidden="1">0</definedName>
    <definedName name="_Order1" localSheetId="96" hidden="1">0</definedName>
    <definedName name="_Order1" localSheetId="99" hidden="1">0</definedName>
    <definedName name="_Order1" localSheetId="93" hidden="1">0</definedName>
    <definedName name="_Order1" localSheetId="94" hidden="1">0</definedName>
    <definedName name="_Order1" hidden="1">255</definedName>
    <definedName name="_Order2" hidden="1">255</definedName>
    <definedName name="_os1">#N/A</definedName>
    <definedName name="_P" localSheetId="15">#REF!</definedName>
    <definedName name="_P" localSheetId="16">#REF!</definedName>
    <definedName name="_P" localSheetId="17">#REF!</definedName>
    <definedName name="_P" localSheetId="19">#REF!</definedName>
    <definedName name="_P" localSheetId="20">#REF!</definedName>
    <definedName name="_P" localSheetId="100">#REF!</definedName>
    <definedName name="_P" localSheetId="23">#REF!</definedName>
    <definedName name="_P" localSheetId="27">#REF!</definedName>
    <definedName name="_P" localSheetId="28">#REF!</definedName>
    <definedName name="_P" localSheetId="29">#REF!</definedName>
    <definedName name="_P" localSheetId="41">#REF!</definedName>
    <definedName name="_P" localSheetId="44">#REF!</definedName>
    <definedName name="_P" localSheetId="46">#REF!</definedName>
    <definedName name="_P" localSheetId="57">#REF!</definedName>
    <definedName name="_P" localSheetId="58">#REF!</definedName>
    <definedName name="_P" localSheetId="18">#REF!</definedName>
    <definedName name="_P" localSheetId="61">#REF!</definedName>
    <definedName name="_P" localSheetId="62">#REF!</definedName>
    <definedName name="_P" localSheetId="64">#REF!</definedName>
    <definedName name="_P" localSheetId="21">#REF!</definedName>
    <definedName name="_P" localSheetId="80">'Tabla 53'!#REF!</definedName>
    <definedName name="_P" localSheetId="81">'Tabla 54'!#REF!</definedName>
    <definedName name="_P" localSheetId="82">'Tabla 55'!#REF!</definedName>
    <definedName name="_P" localSheetId="83">'Tabla 56'!#REF!</definedName>
    <definedName name="_P" localSheetId="84">'Tabla 57'!#REF!</definedName>
    <definedName name="_P" localSheetId="88">#REF!</definedName>
    <definedName name="_P" localSheetId="89">#REF!</definedName>
    <definedName name="_P" localSheetId="90">#REF!</definedName>
    <definedName name="_P" localSheetId="95">#REF!</definedName>
    <definedName name="_P" localSheetId="96">#REF!</definedName>
    <definedName name="_P" localSheetId="24">#REF!</definedName>
    <definedName name="_P" localSheetId="99">#REF!</definedName>
    <definedName name="_P">#REF!</definedName>
    <definedName name="_PAG2" localSheetId="15">#REF!</definedName>
    <definedName name="_PAG2" localSheetId="17">#REF!</definedName>
    <definedName name="_PAG2" localSheetId="20">[49]Index!#REF!</definedName>
    <definedName name="_PAG2" localSheetId="100">[49]Index!#REF!</definedName>
    <definedName name="_PAG2" localSheetId="23">[49]Index!#REF!</definedName>
    <definedName name="_PAG2" localSheetId="59">#REF!</definedName>
    <definedName name="_PAG2" localSheetId="60">#REF!</definedName>
    <definedName name="_PAG2" localSheetId="1">[49]Index!#REF!</definedName>
    <definedName name="_PAG2" localSheetId="27">#REF!</definedName>
    <definedName name="_PAG2" localSheetId="28">#REF!</definedName>
    <definedName name="_PAG2" localSheetId="29">[49]Index!#REF!</definedName>
    <definedName name="_PAG2" localSheetId="57">[49]Index!#REF!</definedName>
    <definedName name="_PAG2" localSheetId="58">[49]Index!#REF!</definedName>
    <definedName name="_PAG2" localSheetId="64">[49]Index!#REF!</definedName>
    <definedName name="_PAG2" localSheetId="21">[49]Index!#REF!</definedName>
    <definedName name="_PAG2" localSheetId="85">[49]Index!#REF!</definedName>
    <definedName name="_PAG2" localSheetId="90">[49]Index!#REF!</definedName>
    <definedName name="_PAG2" localSheetId="91">#REF!</definedName>
    <definedName name="_PAG2" localSheetId="96">[49]Index!#REF!</definedName>
    <definedName name="_PAG2">#REF!</definedName>
    <definedName name="_PAG3" localSheetId="15">#REF!</definedName>
    <definedName name="_PAG3" localSheetId="17">#REF!</definedName>
    <definedName name="_PAG3" localSheetId="100">[49]Index!#REF!</definedName>
    <definedName name="_PAG3" localSheetId="23">[49]Index!#REF!</definedName>
    <definedName name="_PAG3" localSheetId="59">#REF!</definedName>
    <definedName name="_PAG3" localSheetId="60">#REF!</definedName>
    <definedName name="_PAG3" localSheetId="1">[49]Index!#REF!</definedName>
    <definedName name="_PAG3" localSheetId="27">#REF!</definedName>
    <definedName name="_PAG3" localSheetId="28">#REF!</definedName>
    <definedName name="_PAG3" localSheetId="29">[49]Index!#REF!</definedName>
    <definedName name="_PAG3" localSheetId="57">[49]Index!#REF!</definedName>
    <definedName name="_PAG3" localSheetId="58">[49]Index!#REF!</definedName>
    <definedName name="_PAG3" localSheetId="64">[49]Index!#REF!</definedName>
    <definedName name="_PAG3" localSheetId="21">[49]Index!#REF!</definedName>
    <definedName name="_PAG3" localSheetId="85">[49]Index!#REF!</definedName>
    <definedName name="_PAG3" localSheetId="90">[49]Index!#REF!</definedName>
    <definedName name="_PAG3" localSheetId="91">#REF!</definedName>
    <definedName name="_PAG3" localSheetId="96">[49]Index!#REF!</definedName>
    <definedName name="_PAG3">#REF!</definedName>
    <definedName name="_PAG4" localSheetId="15">#REF!</definedName>
    <definedName name="_PAG4" localSheetId="17">#REF!</definedName>
    <definedName name="_PAG4" localSheetId="100">[49]Index!#REF!</definedName>
    <definedName name="_PAG4" localSheetId="23">[49]Index!#REF!</definedName>
    <definedName name="_PAG4" localSheetId="59">#REF!</definedName>
    <definedName name="_PAG4" localSheetId="60">#REF!</definedName>
    <definedName name="_PAG4" localSheetId="1">[49]Index!#REF!</definedName>
    <definedName name="_PAG4" localSheetId="27">#REF!</definedName>
    <definedName name="_PAG4" localSheetId="28">#REF!</definedName>
    <definedName name="_PAG4" localSheetId="29">#REF!</definedName>
    <definedName name="_PAG4" localSheetId="57">[49]Index!#REF!</definedName>
    <definedName name="_PAG4" localSheetId="58">[49]Index!#REF!</definedName>
    <definedName name="_PAG4" localSheetId="85">[49]Index!#REF!</definedName>
    <definedName name="_PAG4" localSheetId="91">#REF!</definedName>
    <definedName name="_PAG4" localSheetId="96">[49]Index!#REF!</definedName>
    <definedName name="_PAG4">#REF!</definedName>
    <definedName name="_PAG5" localSheetId="15">#REF!</definedName>
    <definedName name="_PAG5" localSheetId="17">#REF!</definedName>
    <definedName name="_PAG5" localSheetId="100">[49]Index!#REF!</definedName>
    <definedName name="_PAG5" localSheetId="23">[49]Index!#REF!</definedName>
    <definedName name="_PAG5" localSheetId="59">#REF!</definedName>
    <definedName name="_PAG5" localSheetId="60">#REF!</definedName>
    <definedName name="_PAG5" localSheetId="1">[49]Index!#REF!</definedName>
    <definedName name="_PAG5" localSheetId="27">#REF!</definedName>
    <definedName name="_PAG5" localSheetId="28">#REF!</definedName>
    <definedName name="_PAG5" localSheetId="29">#REF!</definedName>
    <definedName name="_PAG5" localSheetId="57">[49]Index!#REF!</definedName>
    <definedName name="_PAG5" localSheetId="58">[49]Index!#REF!</definedName>
    <definedName name="_PAG5" localSheetId="85">[49]Index!#REF!</definedName>
    <definedName name="_PAG5" localSheetId="91">#REF!</definedName>
    <definedName name="_PAG5" localSheetId="96">[49]Index!#REF!</definedName>
    <definedName name="_PAG5">#REF!</definedName>
    <definedName name="_PAG6" localSheetId="15">#REF!</definedName>
    <definedName name="_PAG6" localSheetId="17">#REF!</definedName>
    <definedName name="_PAG6" localSheetId="100">[49]Index!#REF!</definedName>
    <definedName name="_PAG6" localSheetId="23">[49]Index!#REF!</definedName>
    <definedName name="_PAG6" localSheetId="59">#REF!</definedName>
    <definedName name="_PAG6" localSheetId="60">#REF!</definedName>
    <definedName name="_PAG6" localSheetId="1">[49]Index!#REF!</definedName>
    <definedName name="_PAG6" localSheetId="27">#REF!</definedName>
    <definedName name="_PAG6" localSheetId="28">#REF!</definedName>
    <definedName name="_PAG6" localSheetId="29">#REF!</definedName>
    <definedName name="_PAG6" localSheetId="57">[49]Index!#REF!</definedName>
    <definedName name="_PAG6" localSheetId="58">[49]Index!#REF!</definedName>
    <definedName name="_PAG6" localSheetId="85">[49]Index!#REF!</definedName>
    <definedName name="_PAG6" localSheetId="91">#REF!</definedName>
    <definedName name="_PAG6">#REF!</definedName>
    <definedName name="_PAG7" localSheetId="15">#REF!</definedName>
    <definedName name="_PAG7" localSheetId="16">#REF!</definedName>
    <definedName name="_PAG7" localSheetId="17">#REF!</definedName>
    <definedName name="_PAG7" localSheetId="20">#REF!</definedName>
    <definedName name="_PAG7" localSheetId="23">#REF!</definedName>
    <definedName name="_PAG7" localSheetId="59">#REF!</definedName>
    <definedName name="_PAG7" localSheetId="60">#REF!</definedName>
    <definedName name="_PAG7" localSheetId="27">#REF!</definedName>
    <definedName name="_PAG7" localSheetId="28">#REF!</definedName>
    <definedName name="_PAG7" localSheetId="29">#REF!</definedName>
    <definedName name="_PAG7" localSheetId="57">#REF!</definedName>
    <definedName name="_PAG7" localSheetId="64">#REF!</definedName>
    <definedName name="_PAG7" localSheetId="21">#REF!</definedName>
    <definedName name="_PAG7" localSheetId="85">'Tabla 58'!#REF!</definedName>
    <definedName name="_PAG7" localSheetId="88">#REF!</definedName>
    <definedName name="_PAG7" localSheetId="89">#REF!</definedName>
    <definedName name="_PAG7" localSheetId="90">#REF!</definedName>
    <definedName name="_PAG7" localSheetId="95">#REF!</definedName>
    <definedName name="_PAG7" localSheetId="96">#REF!</definedName>
    <definedName name="_PAG7" localSheetId="24">#REF!</definedName>
    <definedName name="_PAG7">#REF!</definedName>
    <definedName name="_Parse_Out" localSheetId="15" hidden="1">#REF!</definedName>
    <definedName name="_Parse_Out" localSheetId="16" hidden="1">#REF!</definedName>
    <definedName name="_Parse_Out" localSheetId="17" hidden="1">#REF!</definedName>
    <definedName name="_Parse_Out" localSheetId="19" hidden="1">#REF!</definedName>
    <definedName name="_Parse_Out" localSheetId="23" hidden="1">#REF!</definedName>
    <definedName name="_Parse_Out" localSheetId="27" hidden="1">#REF!</definedName>
    <definedName name="_Parse_Out" localSheetId="28" hidden="1">#REF!</definedName>
    <definedName name="_Parse_Out" localSheetId="29" hidden="1">#REF!</definedName>
    <definedName name="_Parse_Out" localSheetId="33" hidden="1">#REF!</definedName>
    <definedName name="_Parse_Out" localSheetId="41" hidden="1">#REF!</definedName>
    <definedName name="_Parse_Out" localSheetId="44" hidden="1">#REF!</definedName>
    <definedName name="_Parse_Out" localSheetId="57" hidden="1">#REF!</definedName>
    <definedName name="_Parse_Out" localSheetId="58" hidden="1">#REF!</definedName>
    <definedName name="_Parse_Out" localSheetId="18" hidden="1">#REF!</definedName>
    <definedName name="_Parse_Out" localSheetId="61" hidden="1">#REF!</definedName>
    <definedName name="_Parse_Out" localSheetId="64" hidden="1">#REF!</definedName>
    <definedName name="_Parse_Out" localSheetId="21" hidden="1">#REF!</definedName>
    <definedName name="_Parse_Out" localSheetId="80" hidden="1">'Tabla 53'!#REF!</definedName>
    <definedName name="_Parse_Out" localSheetId="81" hidden="1">'Tabla 54'!#REF!</definedName>
    <definedName name="_Parse_Out" localSheetId="82" hidden="1">'Tabla 55'!#REF!</definedName>
    <definedName name="_Parse_Out" localSheetId="83" hidden="1">'Tabla 56'!#REF!</definedName>
    <definedName name="_Parse_Out" localSheetId="84" hidden="1">'Tabla 57'!#REF!</definedName>
    <definedName name="_Parse_Out" localSheetId="85" hidden="1">'Tabla 58'!#REF!</definedName>
    <definedName name="_Parse_Out" localSheetId="88" hidden="1">#REF!</definedName>
    <definedName name="_Parse_Out" localSheetId="89" hidden="1">#REF!</definedName>
    <definedName name="_Parse_Out" localSheetId="90" hidden="1">#REF!</definedName>
    <definedName name="_Parse_Out" localSheetId="95" hidden="1">#REF!</definedName>
    <definedName name="_Parse_Out" localSheetId="96" hidden="1">#REF!</definedName>
    <definedName name="_Parse_Out" localSheetId="24" hidden="1">#REF!</definedName>
    <definedName name="_Parse_Out" hidden="1">#REF!</definedName>
    <definedName name="_pib2000" localSheetId="15">#REF!</definedName>
    <definedName name="_pib2000" localSheetId="17">#REF!</definedName>
    <definedName name="_pib2000" localSheetId="23">#REF!</definedName>
    <definedName name="_pib2000" localSheetId="27">#REF!</definedName>
    <definedName name="_pib2000" localSheetId="28">#REF!</definedName>
    <definedName name="_pib2000" localSheetId="29">#REF!</definedName>
    <definedName name="_pib2000" localSheetId="57">#REF!</definedName>
    <definedName name="_pib2000" localSheetId="21">#REF!</definedName>
    <definedName name="_pib2000" localSheetId="88">#REF!</definedName>
    <definedName name="_pib2000" localSheetId="89">#REF!</definedName>
    <definedName name="_pib2000" localSheetId="90">#REF!</definedName>
    <definedName name="_pib2000" localSheetId="95">#REF!</definedName>
    <definedName name="_pib2000" localSheetId="96">#REF!</definedName>
    <definedName name="_pib2000">#REF!</definedName>
    <definedName name="_pib2001" localSheetId="15">#REF!</definedName>
    <definedName name="_pib2001" localSheetId="17">#REF!</definedName>
    <definedName name="_pib2001" localSheetId="23">#REF!</definedName>
    <definedName name="_pib2001" localSheetId="27">#REF!</definedName>
    <definedName name="_pib2001" localSheetId="28">#REF!</definedName>
    <definedName name="_pib2001" localSheetId="29">#REF!</definedName>
    <definedName name="_pib2001" localSheetId="21">#REF!</definedName>
    <definedName name="_pib2001" localSheetId="88">#REF!</definedName>
    <definedName name="_pib2001" localSheetId="89">#REF!</definedName>
    <definedName name="_pib2001" localSheetId="90">#REF!</definedName>
    <definedName name="_pib2001">#REF!</definedName>
    <definedName name="_pib2002" localSheetId="15">#REF!</definedName>
    <definedName name="_pib2002" localSheetId="17">#REF!</definedName>
    <definedName name="_pib2002" localSheetId="23">#REF!</definedName>
    <definedName name="_pib2002" localSheetId="27">#REF!</definedName>
    <definedName name="_pib2002" localSheetId="28">#REF!</definedName>
    <definedName name="_pib2002" localSheetId="29">#REF!</definedName>
    <definedName name="_pib2002" localSheetId="21">#REF!</definedName>
    <definedName name="_pib2002" localSheetId="88">#REF!</definedName>
    <definedName name="_pib2002" localSheetId="89">#REF!</definedName>
    <definedName name="_pib2002" localSheetId="90">#REF!</definedName>
    <definedName name="_pib2002">#REF!</definedName>
    <definedName name="_pib2003" localSheetId="15">#REF!</definedName>
    <definedName name="_pib2003" localSheetId="17">#REF!</definedName>
    <definedName name="_pib2003" localSheetId="23">#REF!</definedName>
    <definedName name="_pib2003" localSheetId="27">#REF!</definedName>
    <definedName name="_pib2003" localSheetId="28">#REF!</definedName>
    <definedName name="_pib2003" localSheetId="29">#REF!</definedName>
    <definedName name="_pib2003" localSheetId="21">#REF!</definedName>
    <definedName name="_pib2003" localSheetId="88">#REF!</definedName>
    <definedName name="_pib2003" localSheetId="89">#REF!</definedName>
    <definedName name="_pib2003" localSheetId="90">#REF!</definedName>
    <definedName name="_pib2003">#REF!</definedName>
    <definedName name="_pib98" localSheetId="15">#REF!</definedName>
    <definedName name="_pib98" localSheetId="17">#REF!</definedName>
    <definedName name="_pib98" localSheetId="100">[27]Programa!#REF!</definedName>
    <definedName name="_pib98" localSheetId="10">[27]Programa!#REF!</definedName>
    <definedName name="_pib98" localSheetId="11">[27]Programa!#REF!</definedName>
    <definedName name="_pib98" localSheetId="23">[27]Programa!#REF!</definedName>
    <definedName name="_pib98" localSheetId="59">#REF!</definedName>
    <definedName name="_pib98" localSheetId="60">#REF!</definedName>
    <definedName name="_pib98" localSheetId="1">[27]Programa!#REF!</definedName>
    <definedName name="_pib98" localSheetId="27">#REF!</definedName>
    <definedName name="_pib98" localSheetId="28">[27]Programa!#REF!</definedName>
    <definedName name="_pib98" localSheetId="29">[27]Programa!#REF!</definedName>
    <definedName name="_pib98" localSheetId="57">[27]Programa!#REF!</definedName>
    <definedName name="_pib98" localSheetId="58">[27]Programa!#REF!</definedName>
    <definedName name="_pib98" localSheetId="21">[27]Programa!#REF!</definedName>
    <definedName name="_pib98" localSheetId="85">[27]Programa!#REF!</definedName>
    <definedName name="_pib98" localSheetId="88">[27]Programa!#REF!</definedName>
    <definedName name="_pib98" localSheetId="89">[27]Programa!#REF!</definedName>
    <definedName name="_pib98" localSheetId="90">[27]Programa!#REF!</definedName>
    <definedName name="_pib98" localSheetId="91">#REF!</definedName>
    <definedName name="_pib98" localSheetId="24">[27]Programa!#REF!</definedName>
    <definedName name="_pib98">#REF!</definedName>
    <definedName name="_pib99" localSheetId="15">#REF!</definedName>
    <definedName name="_pib99" localSheetId="16">#REF!</definedName>
    <definedName name="_pib99" localSheetId="17">#REF!</definedName>
    <definedName name="_pib99" localSheetId="20">#REF!</definedName>
    <definedName name="_pib99" localSheetId="23">#REF!</definedName>
    <definedName name="_pib99" localSheetId="59">#REF!</definedName>
    <definedName name="_pib99" localSheetId="60">#REF!</definedName>
    <definedName name="_pib99" localSheetId="27">#REF!</definedName>
    <definedName name="_pib99" localSheetId="28">#REF!</definedName>
    <definedName name="_pib99" localSheetId="29">#REF!</definedName>
    <definedName name="_pib99" localSheetId="57">#REF!</definedName>
    <definedName name="_pib99" localSheetId="64">#REF!</definedName>
    <definedName name="_pib99" localSheetId="21">#REF!</definedName>
    <definedName name="_pib99" localSheetId="85">'Tabla 58'!#REF!</definedName>
    <definedName name="_pib99" localSheetId="88">#REF!</definedName>
    <definedName name="_pib99" localSheetId="89">#REF!</definedName>
    <definedName name="_pib99" localSheetId="90">#REF!</definedName>
    <definedName name="_pib99" localSheetId="95">#REF!</definedName>
    <definedName name="_pib99" localSheetId="96">#REF!</definedName>
    <definedName name="_pib99" localSheetId="24">#REF!</definedName>
    <definedName name="_pib99">#REF!</definedName>
    <definedName name="_POR96" localSheetId="15">#REF!</definedName>
    <definedName name="_POR96" localSheetId="16">#REF!</definedName>
    <definedName name="_POR96" localSheetId="17">#REF!</definedName>
    <definedName name="_POR96" localSheetId="23">#REF!</definedName>
    <definedName name="_POR96" localSheetId="27">#REF!</definedName>
    <definedName name="_POR96" localSheetId="28">#REF!</definedName>
    <definedName name="_POR96" localSheetId="29">#REF!</definedName>
    <definedName name="_POR96" localSheetId="57">#REF!</definedName>
    <definedName name="_POR96" localSheetId="64">#REF!</definedName>
    <definedName name="_POR96" localSheetId="21">#REF!</definedName>
    <definedName name="_POR96" localSheetId="85">'Tabla 58'!#REF!</definedName>
    <definedName name="_POR96" localSheetId="88">#REF!</definedName>
    <definedName name="_POR96" localSheetId="89">#REF!</definedName>
    <definedName name="_POR96" localSheetId="90">#REF!</definedName>
    <definedName name="_POR96" localSheetId="95">#REF!</definedName>
    <definedName name="_POR96" localSheetId="96">#REF!</definedName>
    <definedName name="_POR96">#REF!</definedName>
    <definedName name="_PRN96" localSheetId="15">#REF!</definedName>
    <definedName name="_PRN96" localSheetId="16">#REF!</definedName>
    <definedName name="_PRN96" localSheetId="17">#REF!</definedName>
    <definedName name="_PRN96" localSheetId="23">#REF!</definedName>
    <definedName name="_PRN96" localSheetId="27">#REF!</definedName>
    <definedName name="_PRN96" localSheetId="28">#REF!</definedName>
    <definedName name="_PRN96" localSheetId="29">#REF!</definedName>
    <definedName name="_PRN96" localSheetId="57">#REF!</definedName>
    <definedName name="_PRN96" localSheetId="64">#REF!</definedName>
    <definedName name="_PRN96" localSheetId="21">#REF!</definedName>
    <definedName name="_PRN96" localSheetId="85">'Tabla 58'!#REF!</definedName>
    <definedName name="_PRN96" localSheetId="88">#REF!</definedName>
    <definedName name="_PRN96" localSheetId="89">#REF!</definedName>
    <definedName name="_PRN96" localSheetId="90">#REF!</definedName>
    <definedName name="_PRN96" localSheetId="95">#REF!</definedName>
    <definedName name="_PRN96" localSheetId="96">#REF!</definedName>
    <definedName name="_PRN96">#REF!</definedName>
    <definedName name="_PTA1" localSheetId="15">#REF!</definedName>
    <definedName name="_PTA1" localSheetId="16">#REF!</definedName>
    <definedName name="_PTA1" localSheetId="17">#REF!</definedName>
    <definedName name="_PTA1" localSheetId="19">#REF!</definedName>
    <definedName name="_PTA1" localSheetId="23">#REF!</definedName>
    <definedName name="_PTA1" localSheetId="27">#REF!</definedName>
    <definedName name="_PTA1" localSheetId="28">#REF!</definedName>
    <definedName name="_PTA1" localSheetId="29">#REF!</definedName>
    <definedName name="_PTA1" localSheetId="33">#REF!</definedName>
    <definedName name="_PTA1" localSheetId="58">#REF!</definedName>
    <definedName name="_PTA1" localSheetId="18">#REF!</definedName>
    <definedName name="_PTA1" localSheetId="61">#REF!</definedName>
    <definedName name="_PTA1" localSheetId="64">#REF!</definedName>
    <definedName name="_PTA1" localSheetId="21">#REF!</definedName>
    <definedName name="_PTA1" localSheetId="80">'Tabla 53'!#REF!</definedName>
    <definedName name="_PTA1" localSheetId="81">'Tabla 54'!#REF!</definedName>
    <definedName name="_PTA1" localSheetId="82">'Tabla 55'!#REF!</definedName>
    <definedName name="_PTA1" localSheetId="83">'Tabla 56'!#REF!</definedName>
    <definedName name="_PTA1" localSheetId="84">'Tabla 57'!#REF!</definedName>
    <definedName name="_PTA1" localSheetId="85">'Tabla 58'!#REF!</definedName>
    <definedName name="_PTA1" localSheetId="88">#REF!</definedName>
    <definedName name="_PTA1" localSheetId="89">#REF!</definedName>
    <definedName name="_PTA1" localSheetId="90">#REF!</definedName>
    <definedName name="_PTA1" localSheetId="96">#REF!</definedName>
    <definedName name="_PTA1" localSheetId="24">#REF!</definedName>
    <definedName name="_PTA1">#REF!</definedName>
    <definedName name="_qV196" localSheetId="15">#REF!</definedName>
    <definedName name="_qV196" localSheetId="17">#REF!</definedName>
    <definedName name="_qV196" localSheetId="19">#REF!</definedName>
    <definedName name="_qV196" localSheetId="100">[40]QNEWLOR!#REF!</definedName>
    <definedName name="_qV196" localSheetId="23">[40]QNEWLOR!#REF!</definedName>
    <definedName name="_qV196" localSheetId="59">#REF!</definedName>
    <definedName name="_qV196" localSheetId="60">#REF!</definedName>
    <definedName name="_qV196" localSheetId="1">[40]QNEWLOR!#REF!</definedName>
    <definedName name="_qV196" localSheetId="27">#REF!</definedName>
    <definedName name="_qV196" localSheetId="28">#REF!</definedName>
    <definedName name="_qV196" localSheetId="29">[40]QNEWLOR!#REF!</definedName>
    <definedName name="_qV196" localSheetId="33">#REF!</definedName>
    <definedName name="_qV196" localSheetId="57">[40]QNEWLOR!#REF!</definedName>
    <definedName name="_qV196" localSheetId="58">[40]QNEWLOR!#REF!</definedName>
    <definedName name="_qV196" localSheetId="18">#REF!</definedName>
    <definedName name="_qV196" localSheetId="61">[40]QNEWLOR!#REF!</definedName>
    <definedName name="_qV196" localSheetId="64">[40]QNEWLOR!#REF!</definedName>
    <definedName name="_qV196" localSheetId="21">[40]QNEWLOR!#REF!</definedName>
    <definedName name="_qV196" localSheetId="81">[40]QNEWLOR!#REF!</definedName>
    <definedName name="_qV196" localSheetId="82">[40]QNEWLOR!#REF!</definedName>
    <definedName name="_qV196" localSheetId="83">[40]QNEWLOR!#REF!</definedName>
    <definedName name="_qV196" localSheetId="84">[40]QNEWLOR!#REF!</definedName>
    <definedName name="_qV196" localSheetId="85">[40]QNEWLOR!#REF!</definedName>
    <definedName name="_qV196" localSheetId="90">[40]QNEWLOR!#REF!</definedName>
    <definedName name="_qV196" localSheetId="91">#REF!</definedName>
    <definedName name="_qV196" localSheetId="96">[40]QNEWLOR!#REF!</definedName>
    <definedName name="_qV196" localSheetId="24">[40]QNEWLOR!#REF!</definedName>
    <definedName name="_qV196">#REF!</definedName>
    <definedName name="_red42" localSheetId="15">#REF!</definedName>
    <definedName name="_red42" localSheetId="17">#REF!</definedName>
    <definedName name="_red42" localSheetId="100">'[52]RED Table 41'!$A$7:$I$7</definedName>
    <definedName name="_red42" localSheetId="10">'[52]RED Table 41'!$A$7:$I$7</definedName>
    <definedName name="_red42" localSheetId="11">'[52]RED Table 41'!$A$7:$I$7</definedName>
    <definedName name="_red42" localSheetId="23">'[52]RED Table 41'!$A$7:$I$7</definedName>
    <definedName name="_red42" localSheetId="59">#REF!</definedName>
    <definedName name="_red42" localSheetId="60">#REF!</definedName>
    <definedName name="_red42" localSheetId="1">'[52]RED Table 41'!$A$7:$I$7</definedName>
    <definedName name="_red42" localSheetId="27">#REF!</definedName>
    <definedName name="_red42" localSheetId="28">'[52]RED Table 41'!$A$7:$I$7</definedName>
    <definedName name="_red42" localSheetId="29">'[52]RED Table 41'!$A$7:$I$7</definedName>
    <definedName name="_red42" localSheetId="57">'[52]RED Table 41'!$A$7:$I$7</definedName>
    <definedName name="_red42" localSheetId="58">'[52]RED Table 41'!$A$7:$I$7</definedName>
    <definedName name="_red42" localSheetId="21">'[52]RED Table 41'!$A$7:$I$7</definedName>
    <definedName name="_red42" localSheetId="88">'[52]RED Table 41'!$A$7:$I$7</definedName>
    <definedName name="_red42" localSheetId="89">'[52]RED Table 41'!$A$7:$I$7</definedName>
    <definedName name="_red42" localSheetId="90">'[52]RED Table 41'!$A$7:$I$7</definedName>
    <definedName name="_red42" localSheetId="91">#REF!</definedName>
    <definedName name="_red42" localSheetId="24">'[52]RED Table 41'!$A$7:$I$7</definedName>
    <definedName name="_red42">#REF!</definedName>
    <definedName name="_ref2" localSheetId="15">#REF!</definedName>
    <definedName name="_ref2" localSheetId="16">#REF!</definedName>
    <definedName name="_ref2" localSheetId="17">#REF!</definedName>
    <definedName name="_ref2" localSheetId="19">#REF!</definedName>
    <definedName name="_ref2" localSheetId="20">#REF!</definedName>
    <definedName name="_ref2" localSheetId="100">#REF!</definedName>
    <definedName name="_ref2" localSheetId="23">#REF!</definedName>
    <definedName name="_ref2" localSheetId="27">#REF!</definedName>
    <definedName name="_ref2" localSheetId="28">#REF!</definedName>
    <definedName name="_ref2" localSheetId="29">#REF!</definedName>
    <definedName name="_ref2" localSheetId="33">#REF!</definedName>
    <definedName name="_ref2" localSheetId="57">#REF!</definedName>
    <definedName name="_ref2" localSheetId="58">#REF!</definedName>
    <definedName name="_ref2" localSheetId="18">#REF!</definedName>
    <definedName name="_ref2" localSheetId="61">#REF!</definedName>
    <definedName name="_ref2" localSheetId="62">#REF!</definedName>
    <definedName name="_ref2" localSheetId="64">#REF!</definedName>
    <definedName name="_ref2" localSheetId="21">#REF!</definedName>
    <definedName name="_ref2" localSheetId="80">'Tabla 53'!#REF!</definedName>
    <definedName name="_ref2" localSheetId="81">'Tabla 54'!#REF!</definedName>
    <definedName name="_ref2" localSheetId="82">'Tabla 55'!#REF!</definedName>
    <definedName name="_ref2" localSheetId="83">'Tabla 56'!#REF!</definedName>
    <definedName name="_ref2" localSheetId="84">'Tabla 57'!#REF!</definedName>
    <definedName name="_ref2" localSheetId="85">'Tabla 58'!#REF!</definedName>
    <definedName name="_ref2" localSheetId="88">#REF!</definedName>
    <definedName name="_ref2" localSheetId="89">#REF!</definedName>
    <definedName name="_ref2" localSheetId="90">#REF!</definedName>
    <definedName name="_ref2" localSheetId="95">#REF!</definedName>
    <definedName name="_ref2" localSheetId="96">#REF!</definedName>
    <definedName name="_ref2" localSheetId="24">#REF!</definedName>
    <definedName name="_ref2" localSheetId="99">#REF!</definedName>
    <definedName name="_ref2">#REF!</definedName>
    <definedName name="_Regression_Int" hidden="1">1</definedName>
    <definedName name="_Regression_Out" localSheetId="15" hidden="1">#REF!</definedName>
    <definedName name="_Regression_Out" localSheetId="16" hidden="1">#REF!</definedName>
    <definedName name="_Regression_Out" localSheetId="17" hidden="1">#REF!</definedName>
    <definedName name="_Regression_Out" localSheetId="19" hidden="1">#REF!</definedName>
    <definedName name="_Regression_Out" localSheetId="20" hidden="1">#REF!</definedName>
    <definedName name="_Regression_Out" localSheetId="100" hidden="1">#REF!</definedName>
    <definedName name="_Regression_Out" localSheetId="23" hidden="1">#REF!</definedName>
    <definedName name="_Regression_Out" localSheetId="27" hidden="1">#REF!</definedName>
    <definedName name="_Regression_Out" localSheetId="28" hidden="1">#REF!</definedName>
    <definedName name="_Regression_Out" localSheetId="29" hidden="1">#REF!</definedName>
    <definedName name="_Regression_Out" localSheetId="33" hidden="1">#REF!</definedName>
    <definedName name="_Regression_Out" localSheetId="35" hidden="1">[44]C!$AK$18:$AK$18</definedName>
    <definedName name="_Regression_Out" localSheetId="41" hidden="1">#REF!</definedName>
    <definedName name="_Regression_Out" localSheetId="44" hidden="1">#REF!</definedName>
    <definedName name="_Regression_Out" localSheetId="57" hidden="1">#REF!</definedName>
    <definedName name="_Regression_Out" localSheetId="58" hidden="1">#REF!</definedName>
    <definedName name="_Regression_Out" localSheetId="18" hidden="1">#REF!</definedName>
    <definedName name="_Regression_Out" localSheetId="61" hidden="1">#REF!</definedName>
    <definedName name="_Regression_Out" localSheetId="62" hidden="1">#REF!</definedName>
    <definedName name="_Regression_Out" localSheetId="64" hidden="1">#REF!</definedName>
    <definedName name="_Regression_Out" localSheetId="21" hidden="1">#REF!</definedName>
    <definedName name="_Regression_Out" localSheetId="80" hidden="1">'Tabla 53'!#REF!</definedName>
    <definedName name="_Regression_Out" localSheetId="81" hidden="1">'Tabla 54'!#REF!</definedName>
    <definedName name="_Regression_Out" localSheetId="82" hidden="1">'Tabla 55'!#REF!</definedName>
    <definedName name="_Regression_Out" localSheetId="83" hidden="1">'Tabla 56'!#REF!</definedName>
    <definedName name="_Regression_Out" localSheetId="84" hidden="1">'Tabla 57'!#REF!</definedName>
    <definedName name="_Regression_Out" localSheetId="85" hidden="1">'Tabla 58'!#REF!</definedName>
    <definedName name="_Regression_Out" localSheetId="88" hidden="1">#REF!</definedName>
    <definedName name="_Regression_Out" localSheetId="89" hidden="1">#REF!</definedName>
    <definedName name="_Regression_Out" localSheetId="90" hidden="1">#REF!</definedName>
    <definedName name="_Regression_Out" localSheetId="95" hidden="1">#REF!</definedName>
    <definedName name="_Regression_Out" localSheetId="96" hidden="1">#REF!</definedName>
    <definedName name="_Regression_Out" localSheetId="24" hidden="1">#REF!</definedName>
    <definedName name="_Regression_Out" localSheetId="99" hidden="1">#REF!</definedName>
    <definedName name="_Regression_Out" hidden="1">#REF!</definedName>
    <definedName name="_Regression_X" localSheetId="15" hidden="1">#REF!</definedName>
    <definedName name="_Regression_X" localSheetId="16" hidden="1">#REF!</definedName>
    <definedName name="_Regression_X" localSheetId="17" hidden="1">#REF!</definedName>
    <definedName name="_Regression_X" localSheetId="19" hidden="1">#REF!</definedName>
    <definedName name="_Regression_X" localSheetId="23" hidden="1">#REF!</definedName>
    <definedName name="_Regression_X" localSheetId="27" hidden="1">#REF!</definedName>
    <definedName name="_Regression_X" localSheetId="28" hidden="1">#REF!</definedName>
    <definedName name="_Regression_X" localSheetId="29" hidden="1">#REF!</definedName>
    <definedName name="_Regression_X" localSheetId="33" hidden="1">#REF!</definedName>
    <definedName name="_Regression_X" localSheetId="35" hidden="1">[44]C!$AK$11:$AU$11</definedName>
    <definedName name="_Regression_X" localSheetId="41" hidden="1">#REF!</definedName>
    <definedName name="_Regression_X" localSheetId="44" hidden="1">#REF!</definedName>
    <definedName name="_Regression_X" localSheetId="57" hidden="1">#REF!</definedName>
    <definedName name="_Regression_X" localSheetId="58" hidden="1">#REF!</definedName>
    <definedName name="_Regression_X" localSheetId="18" hidden="1">#REF!</definedName>
    <definedName name="_Regression_X" localSheetId="61" hidden="1">#REF!</definedName>
    <definedName name="_Regression_X" localSheetId="64" hidden="1">#REF!</definedName>
    <definedName name="_Regression_X" localSheetId="21" hidden="1">#REF!</definedName>
    <definedName name="_Regression_X" localSheetId="80" hidden="1">'Tabla 53'!#REF!</definedName>
    <definedName name="_Regression_X" localSheetId="81" hidden="1">'Tabla 54'!#REF!</definedName>
    <definedName name="_Regression_X" localSheetId="82" hidden="1">'Tabla 55'!#REF!</definedName>
    <definedName name="_Regression_X" localSheetId="83" hidden="1">'Tabla 56'!#REF!</definedName>
    <definedName name="_Regression_X" localSheetId="84" hidden="1">'Tabla 57'!#REF!</definedName>
    <definedName name="_Regression_X" localSheetId="85" hidden="1">'Tabla 58'!#REF!</definedName>
    <definedName name="_Regression_X" localSheetId="88" hidden="1">#REF!</definedName>
    <definedName name="_Regression_X" localSheetId="89" hidden="1">#REF!</definedName>
    <definedName name="_Regression_X" localSheetId="90" hidden="1">#REF!</definedName>
    <definedName name="_Regression_X" localSheetId="95" hidden="1">#REF!</definedName>
    <definedName name="_Regression_X" localSheetId="96" hidden="1">#REF!</definedName>
    <definedName name="_Regression_X" localSheetId="24" hidden="1">#REF!</definedName>
    <definedName name="_Regression_X" hidden="1">#REF!</definedName>
    <definedName name="_Regression_Y" localSheetId="15" hidden="1">#REF!</definedName>
    <definedName name="_Regression_Y" localSheetId="17" hidden="1">#REF!</definedName>
    <definedName name="_Regression_Y" localSheetId="19" hidden="1">#REF!</definedName>
    <definedName name="_Regression_Y" localSheetId="23" hidden="1">#REF!</definedName>
    <definedName name="_Regression_Y" localSheetId="27" hidden="1">#REF!</definedName>
    <definedName name="_Regression_Y" localSheetId="28" hidden="1">#REF!</definedName>
    <definedName name="_Regression_Y" localSheetId="29" hidden="1">#REF!</definedName>
    <definedName name="_Regression_Y" localSheetId="33" hidden="1">#REF!</definedName>
    <definedName name="_Regression_Y" localSheetId="35" hidden="1">[44]C!$AK$10:$AU$10</definedName>
    <definedName name="_Regression_Y" localSheetId="41" hidden="1">#REF!</definedName>
    <definedName name="_Regression_Y" localSheetId="44" hidden="1">#REF!</definedName>
    <definedName name="_Regression_Y" localSheetId="57" hidden="1">#REF!</definedName>
    <definedName name="_Regression_Y" localSheetId="58" hidden="1">#REF!</definedName>
    <definedName name="_Regression_Y" localSheetId="18" hidden="1">#REF!</definedName>
    <definedName name="_Regression_Y" localSheetId="61" hidden="1">#REF!</definedName>
    <definedName name="_Regression_Y" localSheetId="64" hidden="1">#REF!</definedName>
    <definedName name="_Regression_Y" localSheetId="21" hidden="1">#REF!</definedName>
    <definedName name="_Regression_Y" localSheetId="80" hidden="1">'Tabla 53'!#REF!</definedName>
    <definedName name="_Regression_Y" localSheetId="81" hidden="1">'Tabla 54'!#REF!</definedName>
    <definedName name="_Regression_Y" localSheetId="82" hidden="1">'Tabla 55'!#REF!</definedName>
    <definedName name="_Regression_Y" localSheetId="83" hidden="1">'Tabla 56'!#REF!</definedName>
    <definedName name="_Regression_Y" localSheetId="84" hidden="1">'Tabla 57'!#REF!</definedName>
    <definedName name="_Regression_Y" localSheetId="85" hidden="1">'Tabla 58'!#REF!</definedName>
    <definedName name="_Regression_Y" localSheetId="88" hidden="1">#REF!</definedName>
    <definedName name="_Regression_Y" localSheetId="89" hidden="1">#REF!</definedName>
    <definedName name="_Regression_Y" localSheetId="90" hidden="1">#REF!</definedName>
    <definedName name="_Regression_Y" localSheetId="95" hidden="1">#REF!</definedName>
    <definedName name="_Regression_Y" localSheetId="96" hidden="1">#REF!</definedName>
    <definedName name="_Regression_Y" localSheetId="24" hidden="1">#REF!</definedName>
    <definedName name="_Regression_Y" hidden="1">#REF!</definedName>
    <definedName name="_RES2" localSheetId="15">#REF!</definedName>
    <definedName name="_RES2" localSheetId="16">#REF!</definedName>
    <definedName name="_RES2" localSheetId="17">#REF!</definedName>
    <definedName name="_RES2" localSheetId="19">#REF!</definedName>
    <definedName name="_RES2" localSheetId="100">[41]RES!#REF!</definedName>
    <definedName name="_RES2" localSheetId="23">[41]RES!#REF!</definedName>
    <definedName name="_RES2" localSheetId="59">#REF!</definedName>
    <definedName name="_RES2" localSheetId="60">#REF!</definedName>
    <definedName name="_RES2" localSheetId="1">[41]RES!#REF!</definedName>
    <definedName name="_RES2" localSheetId="27">#REF!</definedName>
    <definedName name="_RES2" localSheetId="28">[41]RES!#REF!</definedName>
    <definedName name="_RES2" localSheetId="29">[41]RES!#REF!</definedName>
    <definedName name="_RES2" localSheetId="41">[41]RES!#REF!</definedName>
    <definedName name="_RES2" localSheetId="44">[41]RES!#REF!</definedName>
    <definedName name="_RES2" localSheetId="57">[41]RES!#REF!</definedName>
    <definedName name="_RES2" localSheetId="58">[41]RES!#REF!</definedName>
    <definedName name="_RES2" localSheetId="18">#REF!</definedName>
    <definedName name="_RES2" localSheetId="61">[41]RES!#REF!</definedName>
    <definedName name="_RES2" localSheetId="64">[41]RES!#REF!</definedName>
    <definedName name="_RES2" localSheetId="21">[41]RES!#REF!</definedName>
    <definedName name="_RES2" localSheetId="81">[41]RES!#REF!</definedName>
    <definedName name="_RES2" localSheetId="82">[41]RES!#REF!</definedName>
    <definedName name="_RES2" localSheetId="83">[41]RES!#REF!</definedName>
    <definedName name="_RES2" localSheetId="84">[41]RES!#REF!</definedName>
    <definedName name="_RES2" localSheetId="88">[41]RES!#REF!</definedName>
    <definedName name="_RES2" localSheetId="89">[41]RES!#REF!</definedName>
    <definedName name="_RES2" localSheetId="90">[41]RES!#REF!</definedName>
    <definedName name="_RES2" localSheetId="91">#REF!</definedName>
    <definedName name="_RES2" localSheetId="95">[41]RES!#REF!</definedName>
    <definedName name="_RES2" localSheetId="96">[41]RES!#REF!</definedName>
    <definedName name="_RES2" localSheetId="24">[41]RES!#REF!</definedName>
    <definedName name="_RES2">#REF!</definedName>
    <definedName name="_rge1" localSheetId="15">#REF!</definedName>
    <definedName name="_rge1" localSheetId="16">#REF!</definedName>
    <definedName name="_rge1" localSheetId="17">#REF!</definedName>
    <definedName name="_rge1" localSheetId="20">#REF!</definedName>
    <definedName name="_rge1" localSheetId="23">#REF!</definedName>
    <definedName name="_rge1" localSheetId="59">#REF!</definedName>
    <definedName name="_rge1" localSheetId="60">#REF!</definedName>
    <definedName name="_rge1" localSheetId="27">#REF!</definedName>
    <definedName name="_rge1" localSheetId="28">#REF!</definedName>
    <definedName name="_rge1" localSheetId="29">#REF!</definedName>
    <definedName name="_rge1" localSheetId="57">#REF!</definedName>
    <definedName name="_rge1" localSheetId="64">#REF!</definedName>
    <definedName name="_rge1" localSheetId="21">#REF!</definedName>
    <definedName name="_rge1" localSheetId="85">'Tabla 58'!#REF!</definedName>
    <definedName name="_rge1" localSheetId="88">#REF!</definedName>
    <definedName name="_rge1" localSheetId="89">#REF!</definedName>
    <definedName name="_rge1" localSheetId="90">#REF!</definedName>
    <definedName name="_rge1" localSheetId="95">#REF!</definedName>
    <definedName name="_rge1" localSheetId="96">#REF!</definedName>
    <definedName name="_rge1" localSheetId="24">#REF!</definedName>
    <definedName name="_rge1">#REF!</definedName>
    <definedName name="_ROS1">#N/A</definedName>
    <definedName name="_ROS2">#N/A</definedName>
    <definedName name="_ROS3">#N/A</definedName>
    <definedName name="_ROS4">#N/A</definedName>
    <definedName name="_SAR1" localSheetId="15">#REF!</definedName>
    <definedName name="_SAR1" localSheetId="16">#REF!</definedName>
    <definedName name="_SAR1" localSheetId="17">#REF!</definedName>
    <definedName name="_SAR1" localSheetId="19">#REF!</definedName>
    <definedName name="_SAR1" localSheetId="20">#REF!</definedName>
    <definedName name="_SAR1" localSheetId="100">#REF!</definedName>
    <definedName name="_SAR1" localSheetId="23">#REF!</definedName>
    <definedName name="_SAR1" localSheetId="27">#REF!</definedName>
    <definedName name="_SAR1" localSheetId="28">#REF!</definedName>
    <definedName name="_SAR1" localSheetId="29">#REF!</definedName>
    <definedName name="_SAR1" localSheetId="33">#REF!</definedName>
    <definedName name="_SAR1" localSheetId="57">#REF!</definedName>
    <definedName name="_SAR1" localSheetId="58">#REF!</definedName>
    <definedName name="_SAR1" localSheetId="18">#REF!</definedName>
    <definedName name="_SAR1" localSheetId="61">#REF!</definedName>
    <definedName name="_SAR1" localSheetId="62">#REF!</definedName>
    <definedName name="_SAR1" localSheetId="64">#REF!</definedName>
    <definedName name="_SAR1" localSheetId="21">#REF!</definedName>
    <definedName name="_SAR1" localSheetId="80">'Tabla 53'!#REF!</definedName>
    <definedName name="_SAR1" localSheetId="81">'Tabla 54'!#REF!</definedName>
    <definedName name="_SAR1" localSheetId="82">'Tabla 55'!#REF!</definedName>
    <definedName name="_SAR1" localSheetId="83">'Tabla 56'!#REF!</definedName>
    <definedName name="_SAR1" localSheetId="84">'Tabla 57'!#REF!</definedName>
    <definedName name="_SAR1" localSheetId="85">'Tabla 58'!#REF!</definedName>
    <definedName name="_SAR1" localSheetId="88">#REF!</definedName>
    <definedName name="_SAR1" localSheetId="89">#REF!</definedName>
    <definedName name="_SAR1" localSheetId="90">#REF!</definedName>
    <definedName name="_SAR1" localSheetId="95">#REF!</definedName>
    <definedName name="_SAR1" localSheetId="96">#REF!</definedName>
    <definedName name="_SAR1" localSheetId="24">#REF!</definedName>
    <definedName name="_SAR1" localSheetId="99">#REF!</definedName>
    <definedName name="_SAR1">#REF!</definedName>
    <definedName name="_sei2" localSheetId="15">#REF!</definedName>
    <definedName name="_sei2" localSheetId="16">#REF!</definedName>
    <definedName name="_sei2" localSheetId="17">#REF!</definedName>
    <definedName name="_sei2" localSheetId="23">#REF!</definedName>
    <definedName name="_sei2" localSheetId="27">#REF!</definedName>
    <definedName name="_sei2" localSheetId="28">#REF!</definedName>
    <definedName name="_sei2" localSheetId="29">#REF!</definedName>
    <definedName name="_sei2" localSheetId="57">#REF!</definedName>
    <definedName name="_sei2" localSheetId="64">#REF!</definedName>
    <definedName name="_sei2" localSheetId="21">#REF!</definedName>
    <definedName name="_sei2" localSheetId="88">#REF!</definedName>
    <definedName name="_sei2" localSheetId="89">#REF!</definedName>
    <definedName name="_sei2" localSheetId="90">#REF!</definedName>
    <definedName name="_sei2" localSheetId="95">#REF!</definedName>
    <definedName name="_sei2">#REF!</definedName>
    <definedName name="_sei98" localSheetId="15">#REF!</definedName>
    <definedName name="_sei98" localSheetId="17">#REF!</definedName>
    <definedName name="_sei98" localSheetId="23">#REF!</definedName>
    <definedName name="_sei98" localSheetId="27">#REF!</definedName>
    <definedName name="_sei98" localSheetId="28">#REF!</definedName>
    <definedName name="_sei98" localSheetId="29">#REF!</definedName>
    <definedName name="_sei98" localSheetId="57">#REF!</definedName>
    <definedName name="_sei98" localSheetId="21">#REF!</definedName>
    <definedName name="_sei98" localSheetId="88">#REF!</definedName>
    <definedName name="_sei98" localSheetId="89">#REF!</definedName>
    <definedName name="_sei98" localSheetId="90">#REF!</definedName>
    <definedName name="_sei98" localSheetId="95">#REF!</definedName>
    <definedName name="_sei98">#REF!</definedName>
    <definedName name="_Sort" localSheetId="15" hidden="1">#REF!</definedName>
    <definedName name="_Sort" localSheetId="16" hidden="1">#REF!</definedName>
    <definedName name="_Sort" localSheetId="17" hidden="1">#REF!</definedName>
    <definedName name="_Sort" localSheetId="19" hidden="1">#REF!</definedName>
    <definedName name="_Sort" localSheetId="23" hidden="1">#REF!</definedName>
    <definedName name="_Sort" localSheetId="27" hidden="1">#REF!</definedName>
    <definedName name="_Sort" localSheetId="28" hidden="1">#REF!</definedName>
    <definedName name="_Sort" localSheetId="29" hidden="1">#REF!</definedName>
    <definedName name="_Sort" localSheetId="33" hidden="1">#REF!</definedName>
    <definedName name="_Sort" localSheetId="58" hidden="1">#REF!</definedName>
    <definedName name="_Sort" localSheetId="18" hidden="1">#REF!</definedName>
    <definedName name="_Sort" localSheetId="61" hidden="1">#REF!</definedName>
    <definedName name="_Sort" localSheetId="64" hidden="1">#REF!</definedName>
    <definedName name="_Sort" localSheetId="21" hidden="1">#REF!</definedName>
    <definedName name="_Sort" localSheetId="80" hidden="1">'Tabla 53'!#REF!</definedName>
    <definedName name="_Sort" localSheetId="81" hidden="1">'Tabla 54'!#REF!</definedName>
    <definedName name="_Sort" localSheetId="82" hidden="1">'Tabla 55'!#REF!</definedName>
    <definedName name="_Sort" localSheetId="83" hidden="1">'Tabla 56'!#REF!</definedName>
    <definedName name="_Sort" localSheetId="84" hidden="1">'Tabla 57'!#REF!</definedName>
    <definedName name="_Sort" localSheetId="85" hidden="1">'Tabla 58'!#REF!</definedName>
    <definedName name="_Sort" localSheetId="88" hidden="1">#REF!</definedName>
    <definedName name="_Sort" localSheetId="89" hidden="1">#REF!</definedName>
    <definedName name="_Sort" localSheetId="90" hidden="1">#REF!</definedName>
    <definedName name="_Sort" localSheetId="96" hidden="1">#REF!</definedName>
    <definedName name="_Sort" localSheetId="24" hidden="1">#REF!</definedName>
    <definedName name="_Sort" hidden="1">#REF!</definedName>
    <definedName name="_SRN96" localSheetId="15">#REF!</definedName>
    <definedName name="_SRN96" localSheetId="17">#REF!</definedName>
    <definedName name="_SRN96" localSheetId="23">#REF!</definedName>
    <definedName name="_SRN96" localSheetId="27">#REF!</definedName>
    <definedName name="_SRN96" localSheetId="28">#REF!</definedName>
    <definedName name="_SRN96" localSheetId="29">#REF!</definedName>
    <definedName name="_SRN96" localSheetId="21">#REF!</definedName>
    <definedName name="_SRN96" localSheetId="88">#REF!</definedName>
    <definedName name="_SRN96" localSheetId="89">#REF!</definedName>
    <definedName name="_SRN96" localSheetId="90">#REF!</definedName>
    <definedName name="_SRN96">#REF!</definedName>
    <definedName name="_SRT11" localSheetId="15" hidden="1">{"Minpmon",#N/A,FALSE,"Monthinput"}</definedName>
    <definedName name="_SRT11" localSheetId="16" hidden="1">{"Minpmon",#N/A,FALSE,"Monthinput"}</definedName>
    <definedName name="_SRT11" localSheetId="17" hidden="1">{"Minpmon",#N/A,FALSE,"Monthinput"}</definedName>
    <definedName name="_SRT11" localSheetId="19" hidden="1">{"Minpmon",#N/A,FALSE,"Monthinput"}</definedName>
    <definedName name="_SRT11" localSheetId="20" hidden="1">{"Minpmon",#N/A,FALSE,"Monthinput"}</definedName>
    <definedName name="_SRT11" localSheetId="100" hidden="1">{"Minpmon",#N/A,FALSE,"Monthinput"}</definedName>
    <definedName name="_SRT11" localSheetId="8" hidden="1">{"Minpmon",#N/A,FALSE,"Monthinput"}</definedName>
    <definedName name="_SRT11" localSheetId="9" hidden="1">{"Minpmon",#N/A,FALSE,"Monthinput"}</definedName>
    <definedName name="_SRT11" localSheetId="10" hidden="1">{"Minpmon",#N/A,FALSE,"Monthinput"}</definedName>
    <definedName name="_SRT11" localSheetId="11" hidden="1">{"Minpmon",#N/A,FALSE,"Monthinput"}</definedName>
    <definedName name="_SRT11" localSheetId="23" hidden="1">{"Minpmon",#N/A,FALSE,"Monthinput"}</definedName>
    <definedName name="_SRT11" localSheetId="59" hidden="1">{"Minpmon",#N/A,FALSE,"Monthinput"}</definedName>
    <definedName name="_SRT11" localSheetId="60" hidden="1">{"Minpmon",#N/A,FALSE,"Monthinput"}</definedName>
    <definedName name="_SRT11" localSheetId="1" hidden="1">{"Minpmon",#N/A,FALSE,"Monthinput"}</definedName>
    <definedName name="_SRT11" localSheetId="27" hidden="1">{"Minpmon",#N/A,FALSE,"Monthinput"}</definedName>
    <definedName name="_SRT11" localSheetId="28" hidden="1">{"Minpmon",#N/A,FALSE,"Monthinput"}</definedName>
    <definedName name="_SRT11" localSheetId="29" hidden="1">{"Minpmon",#N/A,FALSE,"Monthinput"}</definedName>
    <definedName name="_SRT11" localSheetId="30" hidden="1">{"Minpmon",#N/A,FALSE,"Monthinput"}</definedName>
    <definedName name="_SRT11" localSheetId="31" hidden="1">{"Minpmon",#N/A,FALSE,"Monthinput"}</definedName>
    <definedName name="_SRT11" localSheetId="32" hidden="1">{"Minpmon",#N/A,FALSE,"Monthinput"}</definedName>
    <definedName name="_SRT11" localSheetId="33" hidden="1">{"Minpmon",#N/A,FALSE,"Monthinput"}</definedName>
    <definedName name="_SRT11" localSheetId="34" hidden="1">{"Minpmon",#N/A,FALSE,"Monthinput"}</definedName>
    <definedName name="_SRT11" localSheetId="3" hidden="1">{"Minpmon",#N/A,FALSE,"Monthinput"}</definedName>
    <definedName name="_SRT11" localSheetId="57" hidden="1">{"Minpmon",#N/A,FALSE,"Monthinput"}</definedName>
    <definedName name="_SRT11" localSheetId="58" hidden="1">{"Minpmon",#N/A,FALSE,"Monthinput"}</definedName>
    <definedName name="_SRT11" localSheetId="18" hidden="1">{"Minpmon",#N/A,FALSE,"Monthinput"}</definedName>
    <definedName name="_SRT11" localSheetId="61" hidden="1">{"Minpmon",#N/A,FALSE,"Monthinput"}</definedName>
    <definedName name="_SRT11" localSheetId="62" hidden="1">{"Minpmon",#N/A,FALSE,"Monthinput"}</definedName>
    <definedName name="_SRT11" localSheetId="63" hidden="1">{"Minpmon",#N/A,FALSE,"Monthinput"}</definedName>
    <definedName name="_SRT11" localSheetId="64" hidden="1">{"Minpmon",#N/A,FALSE,"Monthinput"}</definedName>
    <definedName name="_SRT11" localSheetId="21" hidden="1">{"Minpmon",#N/A,FALSE,"Monthinput"}</definedName>
    <definedName name="_SRT11" localSheetId="80" hidden="1">{"Minpmon",#N/A,FALSE,"Monthinput"}</definedName>
    <definedName name="_SRT11" localSheetId="81" hidden="1">{"Minpmon",#N/A,FALSE,"Monthinput"}</definedName>
    <definedName name="_SRT11" localSheetId="82" hidden="1">{"Minpmon",#N/A,FALSE,"Monthinput"}</definedName>
    <definedName name="_SRT11" localSheetId="83" hidden="1">{"Minpmon",#N/A,FALSE,"Monthinput"}</definedName>
    <definedName name="_SRT11" localSheetId="84" hidden="1">{"Minpmon",#N/A,FALSE,"Monthinput"}</definedName>
    <definedName name="_SRT11" localSheetId="85" hidden="1">{"Minpmon",#N/A,FALSE,"Monthinput"}</definedName>
    <definedName name="_SRT11" localSheetId="88" hidden="1">{"Minpmon",#N/A,FALSE,"Monthinput"}</definedName>
    <definedName name="_SRT11" localSheetId="22" hidden="1">{"Minpmon",#N/A,FALSE,"Monthinput"}</definedName>
    <definedName name="_SRT11" localSheetId="89" hidden="1">{"Minpmon",#N/A,FALSE,"Monthinput"}</definedName>
    <definedName name="_SRT11" localSheetId="90" hidden="1">{"Minpmon",#N/A,FALSE,"Monthinput"}</definedName>
    <definedName name="_SRT11" localSheetId="91" hidden="1">{"Minpmon",#N/A,FALSE,"Monthinput"}</definedName>
    <definedName name="_SRT11" localSheetId="92" hidden="1">{"Minpmon",#N/A,FALSE,"Monthinput"}</definedName>
    <definedName name="_SRT11" localSheetId="95" hidden="1">{"Minpmon",#N/A,FALSE,"Monthinput"}</definedName>
    <definedName name="_SRT11" localSheetId="96" hidden="1">{"Minpmon",#N/A,FALSE,"Monthinput"}</definedName>
    <definedName name="_SRT11" localSheetId="98" hidden="1">{"Minpmon",#N/A,FALSE,"Monthinput"}</definedName>
    <definedName name="_SRT11" localSheetId="24" hidden="1">{"Minpmon",#N/A,FALSE,"Monthinput"}</definedName>
    <definedName name="_SRT11" localSheetId="99" hidden="1">{"Minpmon",#N/A,FALSE,"Monthinput"}</definedName>
    <definedName name="_SRT11" localSheetId="25" hidden="1">{"Minpmon",#N/A,FALSE,"Monthinput"}</definedName>
    <definedName name="_SRT11" localSheetId="26" hidden="1">{"Minpmon",#N/A,FALSE,"Monthinput"}</definedName>
    <definedName name="_SRT11" localSheetId="93" hidden="1">{"Minpmon",#N/A,FALSE,"Monthinput"}</definedName>
    <definedName name="_SRT11" localSheetId="94" hidden="1">{"Minpmon",#N/A,FALSE,"Monthinput"}</definedName>
    <definedName name="_SRT11" hidden="1">{"Minpmon",#N/A,FALSE,"Monthinput"}</definedName>
    <definedName name="_SRT111" localSheetId="15" hidden="1">{"Minpmon",#N/A,FALSE,"Monthinput"}</definedName>
    <definedName name="_SRT111" localSheetId="16" hidden="1">{"Minpmon",#N/A,FALSE,"Monthinput"}</definedName>
    <definedName name="_SRT111" localSheetId="17" hidden="1">{"Minpmon",#N/A,FALSE,"Monthinput"}</definedName>
    <definedName name="_SRT111" localSheetId="19" hidden="1">{"Minpmon",#N/A,FALSE,"Monthinput"}</definedName>
    <definedName name="_SRT111" localSheetId="20" hidden="1">{"Minpmon",#N/A,FALSE,"Monthinput"}</definedName>
    <definedName name="_SRT111" localSheetId="100" hidden="1">{"Minpmon",#N/A,FALSE,"Monthinput"}</definedName>
    <definedName name="_SRT111" localSheetId="8" hidden="1">{"Minpmon",#N/A,FALSE,"Monthinput"}</definedName>
    <definedName name="_SRT111" localSheetId="9" hidden="1">{"Minpmon",#N/A,FALSE,"Monthinput"}</definedName>
    <definedName name="_SRT111" localSheetId="10" hidden="1">{"Minpmon",#N/A,FALSE,"Monthinput"}</definedName>
    <definedName name="_SRT111" localSheetId="11" hidden="1">{"Minpmon",#N/A,FALSE,"Monthinput"}</definedName>
    <definedName name="_SRT111" localSheetId="23" hidden="1">{"Minpmon",#N/A,FALSE,"Monthinput"}</definedName>
    <definedName name="_SRT111" localSheetId="59" hidden="1">{"Minpmon",#N/A,FALSE,"Monthinput"}</definedName>
    <definedName name="_SRT111" localSheetId="60" hidden="1">{"Minpmon",#N/A,FALSE,"Monthinput"}</definedName>
    <definedName name="_SRT111" localSheetId="1" hidden="1">{"Minpmon",#N/A,FALSE,"Monthinput"}</definedName>
    <definedName name="_SRT111" localSheetId="27" hidden="1">{"Minpmon",#N/A,FALSE,"Monthinput"}</definedName>
    <definedName name="_SRT111" localSheetId="28" hidden="1">{"Minpmon",#N/A,FALSE,"Monthinput"}</definedName>
    <definedName name="_SRT111" localSheetId="29" hidden="1">{"Minpmon",#N/A,FALSE,"Monthinput"}</definedName>
    <definedName name="_SRT111" localSheetId="30" hidden="1">{"Minpmon",#N/A,FALSE,"Monthinput"}</definedName>
    <definedName name="_SRT111" localSheetId="31" hidden="1">{"Minpmon",#N/A,FALSE,"Monthinput"}</definedName>
    <definedName name="_SRT111" localSheetId="32" hidden="1">{"Minpmon",#N/A,FALSE,"Monthinput"}</definedName>
    <definedName name="_SRT111" localSheetId="33" hidden="1">{"Minpmon",#N/A,FALSE,"Monthinput"}</definedName>
    <definedName name="_SRT111" localSheetId="34" hidden="1">{"Minpmon",#N/A,FALSE,"Monthinput"}</definedName>
    <definedName name="_SRT111" localSheetId="3" hidden="1">{"Minpmon",#N/A,FALSE,"Monthinput"}</definedName>
    <definedName name="_SRT111" localSheetId="57" hidden="1">{"Minpmon",#N/A,FALSE,"Monthinput"}</definedName>
    <definedName name="_SRT111" localSheetId="58" hidden="1">{"Minpmon",#N/A,FALSE,"Monthinput"}</definedName>
    <definedName name="_SRT111" localSheetId="18" hidden="1">{"Minpmon",#N/A,FALSE,"Monthinput"}</definedName>
    <definedName name="_SRT111" localSheetId="61" hidden="1">{"Minpmon",#N/A,FALSE,"Monthinput"}</definedName>
    <definedName name="_SRT111" localSheetId="62" hidden="1">{"Minpmon",#N/A,FALSE,"Monthinput"}</definedName>
    <definedName name="_SRT111" localSheetId="63" hidden="1">{"Minpmon",#N/A,FALSE,"Monthinput"}</definedName>
    <definedName name="_SRT111" localSheetId="64" hidden="1">{"Minpmon",#N/A,FALSE,"Monthinput"}</definedName>
    <definedName name="_SRT111" localSheetId="21" hidden="1">{"Minpmon",#N/A,FALSE,"Monthinput"}</definedName>
    <definedName name="_SRT111" localSheetId="80" hidden="1">{"Minpmon",#N/A,FALSE,"Monthinput"}</definedName>
    <definedName name="_SRT111" localSheetId="81" hidden="1">{"Minpmon",#N/A,FALSE,"Monthinput"}</definedName>
    <definedName name="_SRT111" localSheetId="82" hidden="1">{"Minpmon",#N/A,FALSE,"Monthinput"}</definedName>
    <definedName name="_SRT111" localSheetId="83" hidden="1">{"Minpmon",#N/A,FALSE,"Monthinput"}</definedName>
    <definedName name="_SRT111" localSheetId="84" hidden="1">{"Minpmon",#N/A,FALSE,"Monthinput"}</definedName>
    <definedName name="_SRT111" localSheetId="85" hidden="1">{"Minpmon",#N/A,FALSE,"Monthinput"}</definedName>
    <definedName name="_SRT111" localSheetId="88" hidden="1">{"Minpmon",#N/A,FALSE,"Monthinput"}</definedName>
    <definedName name="_SRT111" localSheetId="22" hidden="1">{"Minpmon",#N/A,FALSE,"Monthinput"}</definedName>
    <definedName name="_SRT111" localSheetId="89" hidden="1">{"Minpmon",#N/A,FALSE,"Monthinput"}</definedName>
    <definedName name="_SRT111" localSheetId="90" hidden="1">{"Minpmon",#N/A,FALSE,"Monthinput"}</definedName>
    <definedName name="_SRT111" localSheetId="91" hidden="1">{"Minpmon",#N/A,FALSE,"Monthinput"}</definedName>
    <definedName name="_SRT111" localSheetId="92" hidden="1">{"Minpmon",#N/A,FALSE,"Monthinput"}</definedName>
    <definedName name="_SRT111" localSheetId="95" hidden="1">{"Minpmon",#N/A,FALSE,"Monthinput"}</definedName>
    <definedName name="_SRT111" localSheetId="96" hidden="1">{"Minpmon",#N/A,FALSE,"Monthinput"}</definedName>
    <definedName name="_SRT111" localSheetId="98" hidden="1">{"Minpmon",#N/A,FALSE,"Monthinput"}</definedName>
    <definedName name="_SRT111" localSheetId="24" hidden="1">{"Minpmon",#N/A,FALSE,"Monthinput"}</definedName>
    <definedName name="_SRT111" localSheetId="99" hidden="1">{"Minpmon",#N/A,FALSE,"Monthinput"}</definedName>
    <definedName name="_SRT111" localSheetId="25" hidden="1">{"Minpmon",#N/A,FALSE,"Monthinput"}</definedName>
    <definedName name="_SRT111" localSheetId="26" hidden="1">{"Minpmon",#N/A,FALSE,"Monthinput"}</definedName>
    <definedName name="_SRT111" localSheetId="93" hidden="1">{"Minpmon",#N/A,FALSE,"Monthinput"}</definedName>
    <definedName name="_SRT111" localSheetId="94" hidden="1">{"Minpmon",#N/A,FALSE,"Monthinput"}</definedName>
    <definedName name="_SRT111" hidden="1">{"Minpmon",#N/A,FALSE,"Monthinput"}</definedName>
    <definedName name="_SUM2" localSheetId="15">#REF!</definedName>
    <definedName name="_SUM2" localSheetId="16">#REF!</definedName>
    <definedName name="_SUM2" localSheetId="17">#REF!</definedName>
    <definedName name="_SUM2" localSheetId="19">#REF!</definedName>
    <definedName name="_SUM2" localSheetId="20">#REF!</definedName>
    <definedName name="_SUM2" localSheetId="100">#REF!</definedName>
    <definedName name="_SUM2" localSheetId="23">#REF!</definedName>
    <definedName name="_SUM2" localSheetId="27">#REF!</definedName>
    <definedName name="_SUM2" localSheetId="28">#REF!</definedName>
    <definedName name="_SUM2" localSheetId="29">#REF!</definedName>
    <definedName name="_SUM2" localSheetId="41">#REF!</definedName>
    <definedName name="_SUM2" localSheetId="44">#REF!</definedName>
    <definedName name="_SUM2" localSheetId="46">#REF!</definedName>
    <definedName name="_SUM2" localSheetId="57">#REF!</definedName>
    <definedName name="_SUM2" localSheetId="58">#REF!</definedName>
    <definedName name="_SUM2" localSheetId="18">#REF!</definedName>
    <definedName name="_SUM2" localSheetId="61">#REF!</definedName>
    <definedName name="_SUM2" localSheetId="62">#REF!</definedName>
    <definedName name="_SUM2" localSheetId="64">#REF!</definedName>
    <definedName name="_SUM2" localSheetId="21">#REF!</definedName>
    <definedName name="_SUM2" localSheetId="80">'Tabla 53'!#REF!</definedName>
    <definedName name="_SUM2" localSheetId="81">'Tabla 54'!#REF!</definedName>
    <definedName name="_SUM2" localSheetId="82">'Tabla 55'!#REF!</definedName>
    <definedName name="_SUM2" localSheetId="83">'Tabla 56'!#REF!</definedName>
    <definedName name="_SUM2" localSheetId="84">'Tabla 57'!#REF!</definedName>
    <definedName name="_SUM2" localSheetId="88">#REF!</definedName>
    <definedName name="_SUM2" localSheetId="89">#REF!</definedName>
    <definedName name="_SUM2" localSheetId="90">#REF!</definedName>
    <definedName name="_SUM2" localSheetId="95">#REF!</definedName>
    <definedName name="_SUM2" localSheetId="96">#REF!</definedName>
    <definedName name="_SUM2" localSheetId="24">#REF!</definedName>
    <definedName name="_SUM2" localSheetId="99">#REF!</definedName>
    <definedName name="_SUM2">#REF!</definedName>
    <definedName name="_t7" localSheetId="15">#REF!</definedName>
    <definedName name="_t7" localSheetId="17">#REF!</definedName>
    <definedName name="_t7" localSheetId="100">[53]R7!$A$1:$G$31</definedName>
    <definedName name="_t7" localSheetId="23">[53]R7!$A$1:$G$31</definedName>
    <definedName name="_t7" localSheetId="59">#REF!</definedName>
    <definedName name="_t7" localSheetId="60">#REF!</definedName>
    <definedName name="_t7" localSheetId="1">[53]R7!$A$1:$G$31</definedName>
    <definedName name="_t7" localSheetId="27">#REF!</definedName>
    <definedName name="_t7" localSheetId="28">#REF!</definedName>
    <definedName name="_t7" localSheetId="29">#REF!</definedName>
    <definedName name="_t7" localSheetId="57">[53]R7!$A$1:$G$31</definedName>
    <definedName name="_t7" localSheetId="58">[53]R7!$A$1:$G$31</definedName>
    <definedName name="_t7" localSheetId="91">#REF!</definedName>
    <definedName name="_t7">#REF!</definedName>
    <definedName name="_TAB1" localSheetId="15">#REF!</definedName>
    <definedName name="_TAB1" localSheetId="16">#REF!</definedName>
    <definedName name="_TAB1" localSheetId="17">#REF!</definedName>
    <definedName name="_TAB1" localSheetId="19">#REF!</definedName>
    <definedName name="_TAB1" localSheetId="20">#REF!</definedName>
    <definedName name="_TAB1" localSheetId="23">#REF!</definedName>
    <definedName name="_TAB1" localSheetId="27">#REF!</definedName>
    <definedName name="_TAB1" localSheetId="28">#REF!</definedName>
    <definedName name="_TAB1" localSheetId="29">#REF!</definedName>
    <definedName name="_TAB1" localSheetId="41">#REF!</definedName>
    <definedName name="_TAB1" localSheetId="44">#REF!</definedName>
    <definedName name="_TAB1" localSheetId="46">#REF!</definedName>
    <definedName name="_TAB1" localSheetId="57">#REF!</definedName>
    <definedName name="_TAB1" localSheetId="58">#REF!</definedName>
    <definedName name="_TAB1" localSheetId="18">#REF!</definedName>
    <definedName name="_TAB1" localSheetId="61">#REF!</definedName>
    <definedName name="_TAB1" localSheetId="64">#REF!</definedName>
    <definedName name="_TAB1" localSheetId="21">#REF!</definedName>
    <definedName name="_TAB1" localSheetId="80">'Tabla 53'!#REF!</definedName>
    <definedName name="_TAB1" localSheetId="81">'Tabla 54'!#REF!</definedName>
    <definedName name="_TAB1" localSheetId="82">'Tabla 55'!#REF!</definedName>
    <definedName name="_TAB1" localSheetId="83">'Tabla 56'!#REF!</definedName>
    <definedName name="_TAB1" localSheetId="84">'Tabla 57'!#REF!</definedName>
    <definedName name="_TAB1" localSheetId="88">#REF!</definedName>
    <definedName name="_TAB1" localSheetId="89">#REF!</definedName>
    <definedName name="_TAB1" localSheetId="90">#REF!</definedName>
    <definedName name="_TAB1" localSheetId="95">#REF!</definedName>
    <definedName name="_TAB1" localSheetId="96">#REF!</definedName>
    <definedName name="_TAB1" localSheetId="24">#REF!</definedName>
    <definedName name="_TAB1">#REF!</definedName>
    <definedName name="_TAB10" localSheetId="15">#REF!</definedName>
    <definedName name="_TAB10" localSheetId="16">#REF!</definedName>
    <definedName name="_TAB10" localSheetId="17">#REF!</definedName>
    <definedName name="_TAB10" localSheetId="20">[54]TC!#REF!</definedName>
    <definedName name="_TAB10" localSheetId="100">[54]TC!#REF!</definedName>
    <definedName name="_TAB10" localSheetId="23">[54]TC!#REF!</definedName>
    <definedName name="_TAB10" localSheetId="59">#REF!</definedName>
    <definedName name="_TAB10" localSheetId="60">#REF!</definedName>
    <definedName name="_TAB10" localSheetId="1">[54]TC!#REF!</definedName>
    <definedName name="_TAB10" localSheetId="27">#REF!</definedName>
    <definedName name="_TAB10" localSheetId="28">#REF!</definedName>
    <definedName name="_TAB10" localSheetId="29">[54]TC!#REF!</definedName>
    <definedName name="_TAB10" localSheetId="57">[54]TC!#REF!</definedName>
    <definedName name="_TAB10" localSheetId="58">[54]TC!#REF!</definedName>
    <definedName name="_TAB10" localSheetId="64">[54]TC!#REF!</definedName>
    <definedName name="_TAB10" localSheetId="21">[54]TC!#REF!</definedName>
    <definedName name="_TAB10" localSheetId="85">[54]TC!#REF!</definedName>
    <definedName name="_TAB10" localSheetId="90">[54]TC!#REF!</definedName>
    <definedName name="_TAB10" localSheetId="91">#REF!</definedName>
    <definedName name="_TAB10" localSheetId="95">[54]TC!#REF!</definedName>
    <definedName name="_TAB10">#REF!</definedName>
    <definedName name="_TAB11" localSheetId="15">#REF!</definedName>
    <definedName name="_TAB11" localSheetId="16">#REF!</definedName>
    <definedName name="_TAB11" localSheetId="17">#REF!</definedName>
    <definedName name="_TAB11" localSheetId="100">[54]TC!#REF!</definedName>
    <definedName name="_TAB11" localSheetId="23">[54]TC!#REF!</definedName>
    <definedName name="_TAB11" localSheetId="59">#REF!</definedName>
    <definedName name="_TAB11" localSheetId="60">#REF!</definedName>
    <definedName name="_TAB11" localSheetId="1">[54]TC!#REF!</definedName>
    <definedName name="_TAB11" localSheetId="27">#REF!</definedName>
    <definedName name="_TAB11" localSheetId="28">#REF!</definedName>
    <definedName name="_TAB11" localSheetId="29">[54]TC!#REF!</definedName>
    <definedName name="_TAB11" localSheetId="57">[54]TC!#REF!</definedName>
    <definedName name="_TAB11" localSheetId="58">[54]TC!#REF!</definedName>
    <definedName name="_TAB11" localSheetId="64">[54]TC!#REF!</definedName>
    <definedName name="_TAB11" localSheetId="21">[54]TC!#REF!</definedName>
    <definedName name="_TAB11" localSheetId="85">[54]TC!#REF!</definedName>
    <definedName name="_TAB11" localSheetId="90">[54]TC!#REF!</definedName>
    <definedName name="_TAB11" localSheetId="91">#REF!</definedName>
    <definedName name="_TAB11" localSheetId="95">[54]TC!#REF!</definedName>
    <definedName name="_TAB11">#REF!</definedName>
    <definedName name="_TAB12" localSheetId="15">#REF!</definedName>
    <definedName name="_TAB12" localSheetId="16">#REF!</definedName>
    <definedName name="_TAB12" localSheetId="17">#REF!</definedName>
    <definedName name="_TAB12" localSheetId="20">#REF!</definedName>
    <definedName name="_TAB12" localSheetId="23">#REF!</definedName>
    <definedName name="_TAB12" localSheetId="59">#REF!</definedName>
    <definedName name="_TAB12" localSheetId="60">#REF!</definedName>
    <definedName name="_TAB12" localSheetId="27">#REF!</definedName>
    <definedName name="_TAB12" localSheetId="28">#REF!</definedName>
    <definedName name="_TAB12" localSheetId="29">#REF!</definedName>
    <definedName name="_TAB12" localSheetId="57">#REF!</definedName>
    <definedName name="_TAB12" localSheetId="64">#REF!</definedName>
    <definedName name="_TAB12" localSheetId="21">#REF!</definedName>
    <definedName name="_TAB12" localSheetId="85">'Tabla 58'!#REF!</definedName>
    <definedName name="_TAB12" localSheetId="88">#REF!</definedName>
    <definedName name="_TAB12" localSheetId="89">#REF!</definedName>
    <definedName name="_TAB12" localSheetId="90">#REF!</definedName>
    <definedName name="_TAB12" localSheetId="95">#REF!</definedName>
    <definedName name="_TAB12" localSheetId="96">#REF!</definedName>
    <definedName name="_TAB12" localSheetId="24">#REF!</definedName>
    <definedName name="_TAB12">#REF!</definedName>
    <definedName name="_TAB13" localSheetId="15">#REF!</definedName>
    <definedName name="_TAB13" localSheetId="16">#REF!</definedName>
    <definedName name="_TAB13" localSheetId="17">#REF!</definedName>
    <definedName name="_TAB13" localSheetId="20">[54]TC!#REF!</definedName>
    <definedName name="_TAB13" localSheetId="100">[54]TC!#REF!</definedName>
    <definedName name="_TAB13" localSheetId="23">[54]TC!#REF!</definedName>
    <definedName name="_TAB13" localSheetId="59">#REF!</definedName>
    <definedName name="_TAB13" localSheetId="60">#REF!</definedName>
    <definedName name="_TAB13" localSheetId="1">[54]TC!#REF!</definedName>
    <definedName name="_TAB13" localSheetId="27">#REF!</definedName>
    <definedName name="_TAB13" localSheetId="28">#REF!</definedName>
    <definedName name="_TAB13" localSheetId="29">[54]TC!#REF!</definedName>
    <definedName name="_TAB13" localSheetId="57">[54]TC!#REF!</definedName>
    <definedName name="_TAB13" localSheetId="58">[54]TC!#REF!</definedName>
    <definedName name="_TAB13" localSheetId="64">[54]TC!#REF!</definedName>
    <definedName name="_TAB13" localSheetId="21">[54]TC!#REF!</definedName>
    <definedName name="_TAB13" localSheetId="85">[54]TC!#REF!</definedName>
    <definedName name="_TAB13" localSheetId="90">[54]TC!#REF!</definedName>
    <definedName name="_TAB13" localSheetId="91">#REF!</definedName>
    <definedName name="_TAB13" localSheetId="95">[54]TC!#REF!</definedName>
    <definedName name="_TAB13" localSheetId="24">[54]TC!#REF!</definedName>
    <definedName name="_TAB13">#REF!</definedName>
    <definedName name="_TAB16" localSheetId="15">#REF!</definedName>
    <definedName name="_TAB16" localSheetId="16">#REF!</definedName>
    <definedName name="_TAB16" localSheetId="17">#REF!</definedName>
    <definedName name="_TAB16" localSheetId="100">[54]Null1!#REF!</definedName>
    <definedName name="_TAB16" localSheetId="23">[54]Null1!#REF!</definedName>
    <definedName name="_TAB16" localSheetId="59">#REF!</definedName>
    <definedName name="_TAB16" localSheetId="60">#REF!</definedName>
    <definedName name="_TAB16" localSheetId="1">[54]Null1!#REF!</definedName>
    <definedName name="_TAB16" localSheetId="27">#REF!</definedName>
    <definedName name="_TAB16" localSheetId="28">#REF!</definedName>
    <definedName name="_TAB16" localSheetId="29">[54]Null1!#REF!</definedName>
    <definedName name="_TAB16" localSheetId="57">[54]Null1!#REF!</definedName>
    <definedName name="_TAB16" localSheetId="58">[54]Null1!#REF!</definedName>
    <definedName name="_TAB16" localSheetId="64">[54]Null1!#REF!</definedName>
    <definedName name="_TAB16" localSheetId="21">[54]Null1!#REF!</definedName>
    <definedName name="_TAB16" localSheetId="85">[54]Null1!#REF!</definedName>
    <definedName name="_TAB16" localSheetId="90">[54]Null1!#REF!</definedName>
    <definedName name="_TAB16" localSheetId="91">#REF!</definedName>
    <definedName name="_TAB16" localSheetId="95">[54]Null1!#REF!</definedName>
    <definedName name="_TAB16" localSheetId="24">[54]Null1!#REF!</definedName>
    <definedName name="_TAB16">#REF!</definedName>
    <definedName name="_TAB18" localSheetId="15">#REF!</definedName>
    <definedName name="_TAB18" localSheetId="16">#REF!</definedName>
    <definedName name="_TAB18" localSheetId="17">#REF!</definedName>
    <definedName name="_TAB18" localSheetId="100">[54]TC!#REF!</definedName>
    <definedName name="_TAB18" localSheetId="23">[54]TC!#REF!</definedName>
    <definedName name="_TAB18" localSheetId="59">#REF!</definedName>
    <definedName name="_TAB18" localSheetId="60">#REF!</definedName>
    <definedName name="_TAB18" localSheetId="1">[54]TC!#REF!</definedName>
    <definedName name="_TAB18" localSheetId="27">#REF!</definedName>
    <definedName name="_TAB18" localSheetId="28">#REF!</definedName>
    <definedName name="_TAB18" localSheetId="29">#REF!</definedName>
    <definedName name="_TAB18" localSheetId="57">[54]TC!#REF!</definedName>
    <definedName name="_TAB18" localSheetId="58">[54]TC!#REF!</definedName>
    <definedName name="_TAB18" localSheetId="85">[54]TC!#REF!</definedName>
    <definedName name="_TAB18" localSheetId="91">#REF!</definedName>
    <definedName name="_TAB18" localSheetId="95">[54]TC!#REF!</definedName>
    <definedName name="_TAB18" localSheetId="24">[54]TC!#REF!</definedName>
    <definedName name="_TAB18">#REF!</definedName>
    <definedName name="_Tab19" localSheetId="15">#REF!</definedName>
    <definedName name="_TAB19" localSheetId="16">#REF!</definedName>
    <definedName name="_Tab19" localSheetId="17">#REF!</definedName>
    <definedName name="_Tab19" localSheetId="19">#REF!</definedName>
    <definedName name="_Tab19" localSheetId="20">#REF!</definedName>
    <definedName name="_Tab19" localSheetId="23">#REF!</definedName>
    <definedName name="_Tab19" localSheetId="27">#REF!</definedName>
    <definedName name="_Tab19" localSheetId="28">#REF!</definedName>
    <definedName name="_Tab19" localSheetId="29">#REF!</definedName>
    <definedName name="_Tab19" localSheetId="41">#REF!</definedName>
    <definedName name="_Tab19" localSheetId="44">#REF!</definedName>
    <definedName name="_Tab19" localSheetId="57">#REF!</definedName>
    <definedName name="_Tab19" localSheetId="18">#REF!</definedName>
    <definedName name="_Tab19" localSheetId="61">#REF!</definedName>
    <definedName name="_Tab19" localSheetId="64">#REF!</definedName>
    <definedName name="_Tab19" localSheetId="21">#REF!</definedName>
    <definedName name="_Tab19" localSheetId="80">'Tabla 53'!#REF!</definedName>
    <definedName name="_Tab19" localSheetId="81">'Tabla 54'!#REF!</definedName>
    <definedName name="_Tab19" localSheetId="82">'Tabla 55'!#REF!</definedName>
    <definedName name="_Tab19" localSheetId="83">'Tabla 56'!#REF!</definedName>
    <definedName name="_Tab19" localSheetId="84">'Tabla 57'!#REF!</definedName>
    <definedName name="_Tab19" localSheetId="88">#REF!</definedName>
    <definedName name="_Tab19" localSheetId="89">#REF!</definedName>
    <definedName name="_Tab19" localSheetId="90">#REF!</definedName>
    <definedName name="_Tab19" localSheetId="95">#REF!</definedName>
    <definedName name="_Tab19" localSheetId="96">#REF!</definedName>
    <definedName name="_Tab19" localSheetId="24">#REF!</definedName>
    <definedName name="_Tab19">#REF!</definedName>
    <definedName name="_Tab2" localSheetId="15">#REF!</definedName>
    <definedName name="_Tab2" localSheetId="16">#REF!</definedName>
    <definedName name="_Tab2" localSheetId="17">#REF!</definedName>
    <definedName name="_Tab2" localSheetId="23">#REF!</definedName>
    <definedName name="_Tab2" localSheetId="27">#REF!</definedName>
    <definedName name="_Tab2" localSheetId="28">#REF!</definedName>
    <definedName name="_Tab2" localSheetId="29">#REF!</definedName>
    <definedName name="_Tab2" localSheetId="57">#REF!</definedName>
    <definedName name="_Tab2" localSheetId="64">#REF!</definedName>
    <definedName name="_Tab2" localSheetId="21">#REF!</definedName>
    <definedName name="_Tab2" localSheetId="88">#REF!</definedName>
    <definedName name="_Tab2" localSheetId="89">#REF!</definedName>
    <definedName name="_Tab2" localSheetId="90">#REF!</definedName>
    <definedName name="_Tab2" localSheetId="95">#REF!</definedName>
    <definedName name="_Tab2" localSheetId="96">#REF!</definedName>
    <definedName name="_Tab2">#REF!</definedName>
    <definedName name="_Tab20" localSheetId="15">#REF!</definedName>
    <definedName name="_TAB20" localSheetId="16">#REF!</definedName>
    <definedName name="_Tab20" localSheetId="17">#REF!</definedName>
    <definedName name="_Tab20" localSheetId="19">#REF!</definedName>
    <definedName name="_Tab20" localSheetId="23">#REF!</definedName>
    <definedName name="_Tab20" localSheetId="27">#REF!</definedName>
    <definedName name="_Tab20" localSheetId="28">#REF!</definedName>
    <definedName name="_Tab20" localSheetId="29">#REF!</definedName>
    <definedName name="_Tab20" localSheetId="41">#REF!</definedName>
    <definedName name="_Tab20" localSheetId="44">#REF!</definedName>
    <definedName name="_Tab20" localSheetId="57">#REF!</definedName>
    <definedName name="_Tab20" localSheetId="18">#REF!</definedName>
    <definedName name="_Tab20" localSheetId="21">#REF!</definedName>
    <definedName name="_Tab20" localSheetId="80">'Tabla 53'!#REF!</definedName>
    <definedName name="_Tab20" localSheetId="88">#REF!</definedName>
    <definedName name="_Tab20" localSheetId="89">#REF!</definedName>
    <definedName name="_Tab20" localSheetId="90">#REF!</definedName>
    <definedName name="_Tab20" localSheetId="95">#REF!</definedName>
    <definedName name="_Tab20" localSheetId="96">#REF!</definedName>
    <definedName name="_Tab20">#REF!</definedName>
    <definedName name="_Tab21" localSheetId="15">#REF!</definedName>
    <definedName name="_TAB21" localSheetId="16">#REF!</definedName>
    <definedName name="_Tab21" localSheetId="17">#REF!</definedName>
    <definedName name="_Tab21" localSheetId="19">#REF!</definedName>
    <definedName name="_Tab21" localSheetId="23">#REF!</definedName>
    <definedName name="_Tab21" localSheetId="27">#REF!</definedName>
    <definedName name="_Tab21" localSheetId="28">#REF!</definedName>
    <definedName name="_Tab21" localSheetId="29">#REF!</definedName>
    <definedName name="_Tab21" localSheetId="41">#REF!</definedName>
    <definedName name="_Tab21" localSheetId="44">#REF!</definedName>
    <definedName name="_Tab21" localSheetId="18">#REF!</definedName>
    <definedName name="_Tab21" localSheetId="21">#REF!</definedName>
    <definedName name="_Tab21" localSheetId="80">'Tabla 53'!#REF!</definedName>
    <definedName name="_Tab21" localSheetId="88">#REF!</definedName>
    <definedName name="_Tab21" localSheetId="89">#REF!</definedName>
    <definedName name="_Tab21" localSheetId="90">#REF!</definedName>
    <definedName name="_Tab21" localSheetId="96">#REF!</definedName>
    <definedName name="_Tab21">#REF!</definedName>
    <definedName name="_Tab22" localSheetId="15">#REF!</definedName>
    <definedName name="_TAB22" localSheetId="16">#REF!</definedName>
    <definedName name="_Tab22" localSheetId="17">#REF!</definedName>
    <definedName name="_Tab22" localSheetId="19">#REF!</definedName>
    <definedName name="_Tab22" localSheetId="23">#REF!</definedName>
    <definedName name="_Tab22" localSheetId="27">#REF!</definedName>
    <definedName name="_Tab22" localSheetId="28">#REF!</definedName>
    <definedName name="_Tab22" localSheetId="29">#REF!</definedName>
    <definedName name="_Tab22" localSheetId="41">#REF!</definedName>
    <definedName name="_Tab22" localSheetId="44">#REF!</definedName>
    <definedName name="_Tab22" localSheetId="18">#REF!</definedName>
    <definedName name="_Tab22" localSheetId="21">#REF!</definedName>
    <definedName name="_Tab22" localSheetId="80">'Tabla 53'!#REF!</definedName>
    <definedName name="_Tab22" localSheetId="88">#REF!</definedName>
    <definedName name="_Tab22" localSheetId="89">#REF!</definedName>
    <definedName name="_Tab22" localSheetId="90">#REF!</definedName>
    <definedName name="_Tab22" localSheetId="96">#REF!</definedName>
    <definedName name="_Tab22">#REF!</definedName>
    <definedName name="_Tab23" localSheetId="15">#REF!</definedName>
    <definedName name="_Tab23" localSheetId="16">#REF!</definedName>
    <definedName name="_Tab23" localSheetId="17">#REF!</definedName>
    <definedName name="_Tab23" localSheetId="23">#REF!</definedName>
    <definedName name="_Tab23" localSheetId="27">#REF!</definedName>
    <definedName name="_Tab23" localSheetId="28">#REF!</definedName>
    <definedName name="_Tab23" localSheetId="29">#REF!</definedName>
    <definedName name="_Tab23" localSheetId="41">#REF!</definedName>
    <definedName name="_Tab23" localSheetId="44">#REF!</definedName>
    <definedName name="_Tab23" localSheetId="21">#REF!</definedName>
    <definedName name="_Tab23" localSheetId="80">'Tabla 53'!#REF!</definedName>
    <definedName name="_Tab23" localSheetId="88">#REF!</definedName>
    <definedName name="_Tab23" localSheetId="89">#REF!</definedName>
    <definedName name="_Tab23" localSheetId="90">#REF!</definedName>
    <definedName name="_Tab23" localSheetId="96">#REF!</definedName>
    <definedName name="_Tab23">#REF!</definedName>
    <definedName name="_Tab24" localSheetId="15">#REF!</definedName>
    <definedName name="_Tab24" localSheetId="16">#REF!</definedName>
    <definedName name="_Tab24" localSheetId="17">#REF!</definedName>
    <definedName name="_Tab24" localSheetId="23">#REF!</definedName>
    <definedName name="_Tab24" localSheetId="27">#REF!</definedName>
    <definedName name="_Tab24" localSheetId="28">#REF!</definedName>
    <definedName name="_Tab24" localSheetId="29">#REF!</definedName>
    <definedName name="_Tab24" localSheetId="41">#REF!</definedName>
    <definedName name="_Tab24" localSheetId="44">#REF!</definedName>
    <definedName name="_Tab24" localSheetId="21">#REF!</definedName>
    <definedName name="_Tab24" localSheetId="80">'Tabla 53'!#REF!</definedName>
    <definedName name="_Tab24" localSheetId="88">#REF!</definedName>
    <definedName name="_Tab24" localSheetId="89">#REF!</definedName>
    <definedName name="_Tab24" localSheetId="90">#REF!</definedName>
    <definedName name="_Tab24" localSheetId="96">#REF!</definedName>
    <definedName name="_Tab24">#REF!</definedName>
    <definedName name="_Tab26" localSheetId="15">#REF!</definedName>
    <definedName name="_Tab26" localSheetId="16">#REF!</definedName>
    <definedName name="_Tab26" localSheetId="17">#REF!</definedName>
    <definedName name="_Tab26" localSheetId="23">#REF!</definedName>
    <definedName name="_Tab26" localSheetId="27">#REF!</definedName>
    <definedName name="_Tab26" localSheetId="28">#REF!</definedName>
    <definedName name="_Tab26" localSheetId="29">#REF!</definedName>
    <definedName name="_Tab26" localSheetId="41">#REF!</definedName>
    <definedName name="_Tab26" localSheetId="44">#REF!</definedName>
    <definedName name="_Tab26" localSheetId="21">#REF!</definedName>
    <definedName name="_Tab26" localSheetId="80">'Tabla 53'!#REF!</definedName>
    <definedName name="_Tab26" localSheetId="88">#REF!</definedName>
    <definedName name="_Tab26" localSheetId="89">#REF!</definedName>
    <definedName name="_Tab26" localSheetId="90">#REF!</definedName>
    <definedName name="_Tab26" localSheetId="96">#REF!</definedName>
    <definedName name="_Tab26">#REF!</definedName>
    <definedName name="_Tab27" localSheetId="15">#REF!</definedName>
    <definedName name="_Tab27" localSheetId="17">#REF!</definedName>
    <definedName name="_Tab27" localSheetId="23">#REF!</definedName>
    <definedName name="_Tab27" localSheetId="27">#REF!</definedName>
    <definedName name="_Tab27" localSheetId="28">#REF!</definedName>
    <definedName name="_Tab27" localSheetId="29">#REF!</definedName>
    <definedName name="_Tab27" localSheetId="41">#REF!</definedName>
    <definedName name="_Tab27" localSheetId="44">#REF!</definedName>
    <definedName name="_Tab27" localSheetId="21">#REF!</definedName>
    <definedName name="_Tab27" localSheetId="80">'Tabla 53'!#REF!</definedName>
    <definedName name="_Tab27" localSheetId="88">#REF!</definedName>
    <definedName name="_Tab27" localSheetId="89">#REF!</definedName>
    <definedName name="_Tab27" localSheetId="90">#REF!</definedName>
    <definedName name="_Tab27" localSheetId="96">#REF!</definedName>
    <definedName name="_Tab27">#REF!</definedName>
    <definedName name="_Tab28" localSheetId="15">#REF!</definedName>
    <definedName name="_Tab28" localSheetId="17">#REF!</definedName>
    <definedName name="_Tab28" localSheetId="23">#REF!</definedName>
    <definedName name="_Tab28" localSheetId="27">#REF!</definedName>
    <definedName name="_Tab28" localSheetId="28">#REF!</definedName>
    <definedName name="_Tab28" localSheetId="29">#REF!</definedName>
    <definedName name="_Tab28" localSheetId="41">#REF!</definedName>
    <definedName name="_Tab28" localSheetId="44">#REF!</definedName>
    <definedName name="_Tab28" localSheetId="21">#REF!</definedName>
    <definedName name="_Tab28" localSheetId="80">'Tabla 53'!#REF!</definedName>
    <definedName name="_Tab28" localSheetId="88">#REF!</definedName>
    <definedName name="_Tab28" localSheetId="89">#REF!</definedName>
    <definedName name="_Tab28" localSheetId="90">#REF!</definedName>
    <definedName name="_Tab28" localSheetId="96">#REF!</definedName>
    <definedName name="_Tab28">#REF!</definedName>
    <definedName name="_Tab29" localSheetId="15">#REF!</definedName>
    <definedName name="_Tab29" localSheetId="17">#REF!</definedName>
    <definedName name="_Tab29" localSheetId="23">#REF!</definedName>
    <definedName name="_Tab29" localSheetId="27">#REF!</definedName>
    <definedName name="_Tab29" localSheetId="28">#REF!</definedName>
    <definedName name="_Tab29" localSheetId="29">#REF!</definedName>
    <definedName name="_Tab29" localSheetId="41">#REF!</definedName>
    <definedName name="_Tab29" localSheetId="44">#REF!</definedName>
    <definedName name="_Tab29" localSheetId="21">#REF!</definedName>
    <definedName name="_Tab29" localSheetId="80">'Tabla 53'!#REF!</definedName>
    <definedName name="_Tab29" localSheetId="88">#REF!</definedName>
    <definedName name="_Tab29" localSheetId="89">#REF!</definedName>
    <definedName name="_Tab29" localSheetId="90">#REF!</definedName>
    <definedName name="_Tab29" localSheetId="96">#REF!</definedName>
    <definedName name="_Tab29">#REF!</definedName>
    <definedName name="_TAB3" localSheetId="15">#REF!</definedName>
    <definedName name="_TAB3" localSheetId="17">#REF!</definedName>
    <definedName name="_TAB3" localSheetId="100">[54]TC!#REF!</definedName>
    <definedName name="_TAB3" localSheetId="23">[54]TC!#REF!</definedName>
    <definedName name="_TAB3" localSheetId="59">#REF!</definedName>
    <definedName name="_TAB3" localSheetId="60">#REF!</definedName>
    <definedName name="_TAB3" localSheetId="1">[54]TC!#REF!</definedName>
    <definedName name="_TAB3" localSheetId="27">#REF!</definedName>
    <definedName name="_TAB3" localSheetId="28">#REF!</definedName>
    <definedName name="_TAB3" localSheetId="29">#REF!</definedName>
    <definedName name="_TAB3" localSheetId="57">[54]TC!#REF!</definedName>
    <definedName name="_TAB3" localSheetId="58">[54]TC!#REF!</definedName>
    <definedName name="_TAB3" localSheetId="21">[54]TC!#REF!</definedName>
    <definedName name="_TAB3" localSheetId="85">[54]TC!#REF!</definedName>
    <definedName name="_TAB3" localSheetId="91">#REF!</definedName>
    <definedName name="_TAB3">#REF!</definedName>
    <definedName name="_Tab30" localSheetId="15">#REF!</definedName>
    <definedName name="_Tab30" localSheetId="16">#REF!</definedName>
    <definedName name="_Tab30" localSheetId="17">#REF!</definedName>
    <definedName name="_Tab30" localSheetId="20">#REF!</definedName>
    <definedName name="_Tab30" localSheetId="23">#REF!</definedName>
    <definedName name="_Tab30" localSheetId="59">#REF!</definedName>
    <definedName name="_Tab30" localSheetId="60">#REF!</definedName>
    <definedName name="_Tab30" localSheetId="27">#REF!</definedName>
    <definedName name="_Tab30" localSheetId="28">#REF!</definedName>
    <definedName name="_Tab30" localSheetId="29">#REF!</definedName>
    <definedName name="_Tab30" localSheetId="41">#REF!</definedName>
    <definedName name="_Tab30" localSheetId="44">#REF!</definedName>
    <definedName name="_Tab30" localSheetId="57">#REF!</definedName>
    <definedName name="_Tab30" localSheetId="64">#REF!</definedName>
    <definedName name="_Tab30" localSheetId="21">#REF!</definedName>
    <definedName name="_Tab30" localSheetId="80">'Tabla 53'!#REF!</definedName>
    <definedName name="_Tab30" localSheetId="85">'Tabla 58'!#REF!</definedName>
    <definedName name="_Tab30" localSheetId="88">#REF!</definedName>
    <definedName name="_Tab30" localSheetId="89">#REF!</definedName>
    <definedName name="_Tab30" localSheetId="90">#REF!</definedName>
    <definedName name="_Tab30" localSheetId="95">#REF!</definedName>
    <definedName name="_Tab30" localSheetId="96">#REF!</definedName>
    <definedName name="_Tab30">#REF!</definedName>
    <definedName name="_Tab31" localSheetId="15">#REF!</definedName>
    <definedName name="_Tab31" localSheetId="16">#REF!</definedName>
    <definedName name="_Tab31" localSheetId="17">#REF!</definedName>
    <definedName name="_Tab31" localSheetId="23">#REF!</definedName>
    <definedName name="_Tab31" localSheetId="27">#REF!</definedName>
    <definedName name="_Tab31" localSheetId="28">#REF!</definedName>
    <definedName name="_Tab31" localSheetId="29">#REF!</definedName>
    <definedName name="_Tab31" localSheetId="41">#REF!</definedName>
    <definedName name="_Tab31" localSheetId="44">#REF!</definedName>
    <definedName name="_Tab31" localSheetId="57">#REF!</definedName>
    <definedName name="_Tab31" localSheetId="64">#REF!</definedName>
    <definedName name="_Tab31" localSheetId="21">#REF!</definedName>
    <definedName name="_Tab31" localSheetId="80">'Tabla 53'!#REF!</definedName>
    <definedName name="_Tab31" localSheetId="88">#REF!</definedName>
    <definedName name="_Tab31" localSheetId="89">#REF!</definedName>
    <definedName name="_Tab31" localSheetId="90">#REF!</definedName>
    <definedName name="_Tab31" localSheetId="95">#REF!</definedName>
    <definedName name="_Tab31" localSheetId="96">#REF!</definedName>
    <definedName name="_Tab31">#REF!</definedName>
    <definedName name="_Tab32" localSheetId="15">#REF!</definedName>
    <definedName name="_Tab32" localSheetId="16">#REF!</definedName>
    <definedName name="_Tab32" localSheetId="17">#REF!</definedName>
    <definedName name="_Tab32" localSheetId="23">#REF!</definedName>
    <definedName name="_Tab32" localSheetId="27">#REF!</definedName>
    <definedName name="_Tab32" localSheetId="28">#REF!</definedName>
    <definedName name="_Tab32" localSheetId="29">#REF!</definedName>
    <definedName name="_Tab32" localSheetId="41">#REF!</definedName>
    <definedName name="_Tab32" localSheetId="44">#REF!</definedName>
    <definedName name="_Tab32" localSheetId="57">#REF!</definedName>
    <definedName name="_Tab32" localSheetId="64">#REF!</definedName>
    <definedName name="_Tab32" localSheetId="21">#REF!</definedName>
    <definedName name="_Tab32" localSheetId="80">'Tabla 53'!#REF!</definedName>
    <definedName name="_Tab32" localSheetId="88">#REF!</definedName>
    <definedName name="_Tab32" localSheetId="89">#REF!</definedName>
    <definedName name="_Tab32" localSheetId="90">#REF!</definedName>
    <definedName name="_Tab32" localSheetId="95">#REF!</definedName>
    <definedName name="_Tab32" localSheetId="96">#REF!</definedName>
    <definedName name="_Tab32">#REF!</definedName>
    <definedName name="_Tab33" localSheetId="15">#REF!</definedName>
    <definedName name="_Tab33" localSheetId="17">#REF!</definedName>
    <definedName name="_Tab33" localSheetId="23">#REF!</definedName>
    <definedName name="_Tab33" localSheetId="27">#REF!</definedName>
    <definedName name="_Tab33" localSheetId="28">#REF!</definedName>
    <definedName name="_Tab33" localSheetId="29">#REF!</definedName>
    <definedName name="_Tab33" localSheetId="41">#REF!</definedName>
    <definedName name="_Tab33" localSheetId="44">#REF!</definedName>
    <definedName name="_Tab33" localSheetId="21">#REF!</definedName>
    <definedName name="_Tab33" localSheetId="80">'Tabla 53'!#REF!</definedName>
    <definedName name="_Tab33" localSheetId="88">#REF!</definedName>
    <definedName name="_Tab33" localSheetId="89">#REF!</definedName>
    <definedName name="_Tab33" localSheetId="90">#REF!</definedName>
    <definedName name="_Tab33" localSheetId="96">#REF!</definedName>
    <definedName name="_Tab33">#REF!</definedName>
    <definedName name="_Tab34" localSheetId="15">#REF!</definedName>
    <definedName name="_Tab34" localSheetId="17">#REF!</definedName>
    <definedName name="_Tab34" localSheetId="23">#REF!</definedName>
    <definedName name="_Tab34" localSheetId="27">#REF!</definedName>
    <definedName name="_Tab34" localSheetId="28">#REF!</definedName>
    <definedName name="_Tab34" localSheetId="29">#REF!</definedName>
    <definedName name="_Tab34" localSheetId="41">#REF!</definedName>
    <definedName name="_Tab34" localSheetId="44">#REF!</definedName>
    <definedName name="_Tab34" localSheetId="21">#REF!</definedName>
    <definedName name="_Tab34" localSheetId="80">'Tabla 53'!#REF!</definedName>
    <definedName name="_Tab34" localSheetId="88">#REF!</definedName>
    <definedName name="_Tab34" localSheetId="89">#REF!</definedName>
    <definedName name="_Tab34" localSheetId="90">#REF!</definedName>
    <definedName name="_Tab34" localSheetId="96">#REF!</definedName>
    <definedName name="_Tab34">#REF!</definedName>
    <definedName name="_Tab35" localSheetId="15">#REF!</definedName>
    <definedName name="_Tab35" localSheetId="17">#REF!</definedName>
    <definedName name="_Tab35" localSheetId="23">#REF!</definedName>
    <definedName name="_Tab35" localSheetId="27">#REF!</definedName>
    <definedName name="_Tab35" localSheetId="28">#REF!</definedName>
    <definedName name="_Tab35" localSheetId="29">#REF!</definedName>
    <definedName name="_Tab35" localSheetId="41">#REF!</definedName>
    <definedName name="_Tab35" localSheetId="44">#REF!</definedName>
    <definedName name="_Tab35" localSheetId="21">#REF!</definedName>
    <definedName name="_Tab35" localSheetId="80">'Tabla 53'!#REF!</definedName>
    <definedName name="_Tab35" localSheetId="88">#REF!</definedName>
    <definedName name="_Tab35" localSheetId="89">#REF!</definedName>
    <definedName name="_Tab35" localSheetId="90">#REF!</definedName>
    <definedName name="_Tab35" localSheetId="96">#REF!</definedName>
    <definedName name="_Tab35">#REF!</definedName>
    <definedName name="_Tab36" localSheetId="15">#REF!</definedName>
    <definedName name="_Tab36" localSheetId="17">#REF!</definedName>
    <definedName name="_Tab36" localSheetId="23">#REF!</definedName>
    <definedName name="_Tab36" localSheetId="27">#REF!</definedName>
    <definedName name="_Tab36" localSheetId="28">#REF!</definedName>
    <definedName name="_Tab36" localSheetId="29">#REF!</definedName>
    <definedName name="_Tab36" localSheetId="21">#REF!</definedName>
    <definedName name="_Tab36" localSheetId="88">#REF!</definedName>
    <definedName name="_Tab36" localSheetId="89">#REF!</definedName>
    <definedName name="_Tab36" localSheetId="90">#REF!</definedName>
    <definedName name="_Tab36">#REF!</definedName>
    <definedName name="_Tab37" localSheetId="15">#REF!</definedName>
    <definedName name="_Tab37" localSheetId="17">#REF!</definedName>
    <definedName name="_Tab37" localSheetId="23">#REF!</definedName>
    <definedName name="_Tab37" localSheetId="27">#REF!</definedName>
    <definedName name="_Tab37" localSheetId="28">#REF!</definedName>
    <definedName name="_Tab37" localSheetId="29">#REF!</definedName>
    <definedName name="_Tab37" localSheetId="21">#REF!</definedName>
    <definedName name="_Tab37" localSheetId="88">#REF!</definedName>
    <definedName name="_Tab37" localSheetId="89">#REF!</definedName>
    <definedName name="_Tab37" localSheetId="90">#REF!</definedName>
    <definedName name="_Tab37">#REF!</definedName>
    <definedName name="_Tab38" localSheetId="15">#REF!</definedName>
    <definedName name="_Tab38" localSheetId="17">#REF!</definedName>
    <definedName name="_Tab38" localSheetId="23">#REF!</definedName>
    <definedName name="_Tab38" localSheetId="27">#REF!</definedName>
    <definedName name="_Tab38" localSheetId="28">#REF!</definedName>
    <definedName name="_Tab38" localSheetId="29">#REF!</definedName>
    <definedName name="_Tab38" localSheetId="21">#REF!</definedName>
    <definedName name="_Tab38" localSheetId="88">#REF!</definedName>
    <definedName name="_Tab38" localSheetId="89">#REF!</definedName>
    <definedName name="_Tab38" localSheetId="90">#REF!</definedName>
    <definedName name="_Tab38">#REF!</definedName>
    <definedName name="_Tab39" localSheetId="15">#REF!</definedName>
    <definedName name="_Tab39" localSheetId="17">#REF!</definedName>
    <definedName name="_Tab39" localSheetId="23">#REF!</definedName>
    <definedName name="_Tab39" localSheetId="27">#REF!</definedName>
    <definedName name="_Tab39" localSheetId="28">#REF!</definedName>
    <definedName name="_Tab39" localSheetId="29">#REF!</definedName>
    <definedName name="_Tab39" localSheetId="21">#REF!</definedName>
    <definedName name="_Tab39" localSheetId="88">#REF!</definedName>
    <definedName name="_Tab39" localSheetId="89">#REF!</definedName>
    <definedName name="_Tab39" localSheetId="90">#REF!</definedName>
    <definedName name="_Tab39">#REF!</definedName>
    <definedName name="_tAB4" localSheetId="15">#REF!</definedName>
    <definedName name="_tAB4" localSheetId="16">#REF!</definedName>
    <definedName name="_tAB4" localSheetId="17">#REF!</definedName>
    <definedName name="_tAB4" localSheetId="19">#REF!</definedName>
    <definedName name="_tAB4" localSheetId="100">'[55]shared data'!$A$1:$G$71</definedName>
    <definedName name="_tAB4" localSheetId="23">'[55]shared data'!$A$1:$G$71</definedName>
    <definedName name="_tAB4" localSheetId="59">#REF!</definedName>
    <definedName name="_tAB4" localSheetId="60">#REF!</definedName>
    <definedName name="_tAB4" localSheetId="1">'[55]shared data'!$A$1:$G$71</definedName>
    <definedName name="_tAB4" localSheetId="27">#REF!</definedName>
    <definedName name="_tAB4" localSheetId="28">#REF!</definedName>
    <definedName name="_tAB4" localSheetId="29">#REF!</definedName>
    <definedName name="_tAB4" localSheetId="57">'[55]shared data'!$A$1:$G$71</definedName>
    <definedName name="_tAB4" localSheetId="58">'[55]shared data'!$A$1:$G$71</definedName>
    <definedName name="_tAB4" localSheetId="18">#REF!</definedName>
    <definedName name="_tAB4" localSheetId="91">#REF!</definedName>
    <definedName name="_tAB4">#REF!</definedName>
    <definedName name="_Tab40" localSheetId="15">#REF!</definedName>
    <definedName name="_Tab40" localSheetId="16">#REF!</definedName>
    <definedName name="_Tab40" localSheetId="17">#REF!</definedName>
    <definedName name="_Tab40" localSheetId="20">#REF!</definedName>
    <definedName name="_Tab40" localSheetId="23">#REF!</definedName>
    <definedName name="_Tab40" localSheetId="59">#REF!</definedName>
    <definedName name="_Tab40" localSheetId="60">#REF!</definedName>
    <definedName name="_Tab40" localSheetId="27">#REF!</definedName>
    <definedName name="_Tab40" localSheetId="28">#REF!</definedName>
    <definedName name="_Tab40" localSheetId="29">#REF!</definedName>
    <definedName name="_Tab40" localSheetId="57">#REF!</definedName>
    <definedName name="_Tab40" localSheetId="64">#REF!</definedName>
    <definedName name="_Tab40" localSheetId="21">#REF!</definedName>
    <definedName name="_Tab40" localSheetId="85">'Tabla 58'!#REF!</definedName>
    <definedName name="_Tab40" localSheetId="88">#REF!</definedName>
    <definedName name="_Tab40" localSheetId="89">#REF!</definedName>
    <definedName name="_Tab40" localSheetId="90">#REF!</definedName>
    <definedName name="_Tab40" localSheetId="95">#REF!</definedName>
    <definedName name="_Tab40" localSheetId="96">#REF!</definedName>
    <definedName name="_Tab40" localSheetId="24">#REF!</definedName>
    <definedName name="_Tab40">#REF!</definedName>
    <definedName name="_tab41" localSheetId="15">#REF!</definedName>
    <definedName name="_tab41" localSheetId="16">#REF!</definedName>
    <definedName name="_tab41" localSheetId="17">#REF!</definedName>
    <definedName name="_tab41" localSheetId="23">#REF!</definedName>
    <definedName name="_tab41" localSheetId="27">#REF!</definedName>
    <definedName name="_tab41" localSheetId="28">#REF!</definedName>
    <definedName name="_tab41" localSheetId="29">#REF!</definedName>
    <definedName name="_tab41" localSheetId="57">#REF!</definedName>
    <definedName name="_tab41" localSheetId="64">#REF!</definedName>
    <definedName name="_tab41" localSheetId="21">#REF!</definedName>
    <definedName name="_tab41" localSheetId="85">'Tabla 58'!#REF!</definedName>
    <definedName name="_tab41" localSheetId="88">#REF!</definedName>
    <definedName name="_tab41" localSheetId="89">#REF!</definedName>
    <definedName name="_tab41" localSheetId="90">#REF!</definedName>
    <definedName name="_tab41" localSheetId="95">#REF!</definedName>
    <definedName name="_tab41" localSheetId="96">#REF!</definedName>
    <definedName name="_tab41">#REF!</definedName>
    <definedName name="_TAB5" localSheetId="15">#REF!</definedName>
    <definedName name="_TAB5" localSheetId="16">#REF!</definedName>
    <definedName name="_TAB5" localSheetId="17">#REF!</definedName>
    <definedName name="_TAB5" localSheetId="100">[54]TC!#REF!</definedName>
    <definedName name="_TAB5" localSheetId="23">[54]TC!#REF!</definedName>
    <definedName name="_TAB5" localSheetId="59">#REF!</definedName>
    <definedName name="_TAB5" localSheetId="60">#REF!</definedName>
    <definedName name="_TAB5" localSheetId="1">[54]TC!#REF!</definedName>
    <definedName name="_TAB5" localSheetId="27">#REF!</definedName>
    <definedName name="_TAB5" localSheetId="28">[54]TC!#REF!</definedName>
    <definedName name="_TAB5" localSheetId="29">[54]TC!#REF!</definedName>
    <definedName name="_TAB5" localSheetId="57">[54]TC!#REF!</definedName>
    <definedName name="_TAB5" localSheetId="58">[54]TC!#REF!</definedName>
    <definedName name="_TAB5" localSheetId="64">[54]TC!#REF!</definedName>
    <definedName name="_TAB5" localSheetId="21">[54]TC!#REF!</definedName>
    <definedName name="_TAB5" localSheetId="85">[54]TC!#REF!</definedName>
    <definedName name="_TAB5" localSheetId="88">[54]TC!#REF!</definedName>
    <definedName name="_TAB5" localSheetId="89">[54]TC!#REF!</definedName>
    <definedName name="_TAB5" localSheetId="90">[54]TC!#REF!</definedName>
    <definedName name="_TAB5" localSheetId="91">#REF!</definedName>
    <definedName name="_TAB5" localSheetId="95">[54]TC!#REF!</definedName>
    <definedName name="_TAB5" localSheetId="96">[54]TC!#REF!</definedName>
    <definedName name="_TAB5">#REF!</definedName>
    <definedName name="_TAB6" localSheetId="15">#REF!</definedName>
    <definedName name="_TAB6" localSheetId="16">#REF!</definedName>
    <definedName name="_TAB6" localSheetId="17">#REF!</definedName>
    <definedName name="_TAB6" localSheetId="100">[54]TC!#REF!</definedName>
    <definedName name="_TAB6" localSheetId="23">[54]TC!#REF!</definedName>
    <definedName name="_TAB6" localSheetId="59">#REF!</definedName>
    <definedName name="_TAB6" localSheetId="60">#REF!</definedName>
    <definedName name="_TAB6" localSheetId="1">[54]TC!#REF!</definedName>
    <definedName name="_TAB6" localSheetId="27">#REF!</definedName>
    <definedName name="_TAB6" localSheetId="28">[54]TC!#REF!</definedName>
    <definedName name="_TAB6" localSheetId="29">[54]TC!#REF!</definedName>
    <definedName name="_TAB6" localSheetId="57">[54]TC!#REF!</definedName>
    <definedName name="_TAB6" localSheetId="58">[54]TC!#REF!</definedName>
    <definedName name="_TAB6" localSheetId="64">[54]TC!#REF!</definedName>
    <definedName name="_TAB6" localSheetId="21">[54]TC!#REF!</definedName>
    <definedName name="_TAB6" localSheetId="85">[54]TC!#REF!</definedName>
    <definedName name="_TAB6" localSheetId="88">[54]TC!#REF!</definedName>
    <definedName name="_TAB6" localSheetId="89">[54]TC!#REF!</definedName>
    <definedName name="_TAB6" localSheetId="90">[54]TC!#REF!</definedName>
    <definedName name="_TAB6" localSheetId="91">#REF!</definedName>
    <definedName name="_TAB6" localSheetId="95">[54]TC!#REF!</definedName>
    <definedName name="_TAB6" localSheetId="96">[54]TC!#REF!</definedName>
    <definedName name="_TAB6">#REF!</definedName>
    <definedName name="_TAB7" localSheetId="15">#REF!</definedName>
    <definedName name="_TAB7" localSheetId="16">#REF!</definedName>
    <definedName name="_TAB7" localSheetId="17">#REF!</definedName>
    <definedName name="_TAB7" localSheetId="20">#REF!</definedName>
    <definedName name="_TAB7" localSheetId="23">#REF!</definedName>
    <definedName name="_TAB7" localSheetId="59">#REF!</definedName>
    <definedName name="_TAB7" localSheetId="60">#REF!</definedName>
    <definedName name="_TAB7" localSheetId="27">#REF!</definedName>
    <definedName name="_TAB7" localSheetId="28">#REF!</definedName>
    <definedName name="_TAB7" localSheetId="29">#REF!</definedName>
    <definedName name="_TAB7" localSheetId="57">#REF!</definedName>
    <definedName name="_TAB7" localSheetId="64">#REF!</definedName>
    <definedName name="_TAB7" localSheetId="21">#REF!</definedName>
    <definedName name="_TAB7" localSheetId="85">'Tabla 58'!#REF!</definedName>
    <definedName name="_TAB7" localSheetId="88">#REF!</definedName>
    <definedName name="_TAB7" localSheetId="89">#REF!</definedName>
    <definedName name="_TAB7" localSheetId="90">#REF!</definedName>
    <definedName name="_TAB7" localSheetId="95">#REF!</definedName>
    <definedName name="_TAB7" localSheetId="96">#REF!</definedName>
    <definedName name="_TAB7" localSheetId="24">#REF!</definedName>
    <definedName name="_TAB7">#REF!</definedName>
    <definedName name="_TAB8" localSheetId="15">#REF!</definedName>
    <definedName name="_TAB8" localSheetId="16">#REF!</definedName>
    <definedName name="_TAB8" localSheetId="17">#REF!</definedName>
    <definedName name="_TAB8" localSheetId="20">[54]TC!#REF!</definedName>
    <definedName name="_TAB8" localSheetId="100">[54]TC!#REF!</definedName>
    <definedName name="_TAB8" localSheetId="23">[54]TC!#REF!</definedName>
    <definedName name="_TAB8" localSheetId="59">#REF!</definedName>
    <definedName name="_TAB8" localSheetId="60">#REF!</definedName>
    <definedName name="_TAB8" localSheetId="1">[54]TC!#REF!</definedName>
    <definedName name="_TAB8" localSheetId="27">#REF!</definedName>
    <definedName name="_TAB8" localSheetId="28">[54]TC!#REF!</definedName>
    <definedName name="_TAB8" localSheetId="29">[54]TC!#REF!</definedName>
    <definedName name="_TAB8" localSheetId="57">[54]TC!#REF!</definedName>
    <definedName name="_TAB8" localSheetId="58">[54]TC!#REF!</definedName>
    <definedName name="_TAB8" localSheetId="64">[54]TC!#REF!</definedName>
    <definedName name="_TAB8" localSheetId="21">[54]TC!#REF!</definedName>
    <definedName name="_TAB8" localSheetId="85">[54]TC!#REF!</definedName>
    <definedName name="_TAB8" localSheetId="88">[54]TC!#REF!</definedName>
    <definedName name="_TAB8" localSheetId="89">[54]TC!#REF!</definedName>
    <definedName name="_TAB8" localSheetId="90">[54]TC!#REF!</definedName>
    <definedName name="_TAB8" localSheetId="91">#REF!</definedName>
    <definedName name="_TAB8" localSheetId="95">[54]TC!#REF!</definedName>
    <definedName name="_TAB8" localSheetId="96">[54]TC!#REF!</definedName>
    <definedName name="_TAB8" localSheetId="24">[54]TC!#REF!</definedName>
    <definedName name="_TAB8">#REF!</definedName>
    <definedName name="_TAB9" localSheetId="15">#REF!</definedName>
    <definedName name="_TAB9" localSheetId="16">#REF!</definedName>
    <definedName name="_TAB9" localSheetId="17">#REF!</definedName>
    <definedName name="_TAB9" localSheetId="100">[54]TC!#REF!</definedName>
    <definedName name="_TAB9" localSheetId="23">[54]TC!#REF!</definedName>
    <definedName name="_TAB9" localSheetId="59">#REF!</definedName>
    <definedName name="_TAB9" localSheetId="60">#REF!</definedName>
    <definedName name="_TAB9" localSheetId="1">[54]TC!#REF!</definedName>
    <definedName name="_TAB9" localSheetId="27">#REF!</definedName>
    <definedName name="_TAB9" localSheetId="28">[54]TC!#REF!</definedName>
    <definedName name="_TAB9" localSheetId="29">[54]TC!#REF!</definedName>
    <definedName name="_TAB9" localSheetId="57">[54]TC!#REF!</definedName>
    <definedName name="_TAB9" localSheetId="58">[54]TC!#REF!</definedName>
    <definedName name="_TAB9" localSheetId="64">[54]TC!#REF!</definedName>
    <definedName name="_TAB9" localSheetId="21">[54]TC!#REF!</definedName>
    <definedName name="_TAB9" localSheetId="85">[54]TC!#REF!</definedName>
    <definedName name="_TAB9" localSheetId="88">[54]TC!#REF!</definedName>
    <definedName name="_TAB9" localSheetId="89">[54]TC!#REF!</definedName>
    <definedName name="_TAB9" localSheetId="90">[54]TC!#REF!</definedName>
    <definedName name="_TAB9" localSheetId="91">#REF!</definedName>
    <definedName name="_TAB9" localSheetId="95">[54]TC!#REF!</definedName>
    <definedName name="_TAB9" localSheetId="96">[54]TC!#REF!</definedName>
    <definedName name="_TAB9" localSheetId="24">[54]TC!#REF!</definedName>
    <definedName name="_TAB9">#REF!</definedName>
    <definedName name="_tbl1" localSheetId="15">#REF!</definedName>
    <definedName name="_tbl1" localSheetId="16">#REF!</definedName>
    <definedName name="_tbl1" localSheetId="17">#REF!</definedName>
    <definedName name="_tbl1" localSheetId="20">#REF!</definedName>
    <definedName name="_tbl1" localSheetId="23">#REF!</definedName>
    <definedName name="_tbl1" localSheetId="59">#REF!</definedName>
    <definedName name="_tbl1" localSheetId="60">#REF!</definedName>
    <definedName name="_tbl1" localSheetId="27">#REF!</definedName>
    <definedName name="_tbl1" localSheetId="28">#REF!</definedName>
    <definedName name="_tbl1" localSheetId="29">#REF!</definedName>
    <definedName name="_tbl1" localSheetId="57">#REF!</definedName>
    <definedName name="_tbl1" localSheetId="64">#REF!</definedName>
    <definedName name="_tbl1" localSheetId="21">#REF!</definedName>
    <definedName name="_tbl1" localSheetId="85">'Tabla 58'!#REF!</definedName>
    <definedName name="_tbl1" localSheetId="88">#REF!</definedName>
    <definedName name="_tbl1" localSheetId="89">#REF!</definedName>
    <definedName name="_tbl1" localSheetId="90">#REF!</definedName>
    <definedName name="_tbl1" localSheetId="95">#REF!</definedName>
    <definedName name="_tbl1" localSheetId="96">#REF!</definedName>
    <definedName name="_tbl1" localSheetId="24">#REF!</definedName>
    <definedName name="_tbl1">#REF!</definedName>
    <definedName name="_tnt1">#N/A</definedName>
    <definedName name="_Toc146732044" localSheetId="98">'Tabla 69'!$B$6</definedName>
    <definedName name="_Toc191191306_3" localSheetId="15">#REF!</definedName>
    <definedName name="_Toc191191306_3" localSheetId="16">#REF!</definedName>
    <definedName name="_Toc191191306_3" localSheetId="17">#REF!</definedName>
    <definedName name="_Toc191191306_3" localSheetId="19">#REF!</definedName>
    <definedName name="_Toc191191306_3" localSheetId="20">[56]anex7!#REF!</definedName>
    <definedName name="_Toc191191306_3" localSheetId="100">[56]anex7!#REF!</definedName>
    <definedName name="_Toc191191306_3" localSheetId="23">[56]anex7!#REF!</definedName>
    <definedName name="_Toc191191306_3" localSheetId="59">#REF!</definedName>
    <definedName name="_Toc191191306_3" localSheetId="60">#REF!</definedName>
    <definedName name="_Toc191191306_3" localSheetId="1">[56]anex7!#REF!</definedName>
    <definedName name="_Toc191191306_3" localSheetId="27">#REF!</definedName>
    <definedName name="_Toc191191306_3" localSheetId="28">[56]anex7!#REF!</definedName>
    <definedName name="_Toc191191306_3" localSheetId="29">[56]anex7!#REF!</definedName>
    <definedName name="_Toc191191306_3" localSheetId="57">[56]anex7!#REF!</definedName>
    <definedName name="_Toc191191306_3" localSheetId="58">[56]anex7!#REF!</definedName>
    <definedName name="_Toc191191306_3" localSheetId="18">#REF!</definedName>
    <definedName name="_Toc191191306_3" localSheetId="61">[56]anex7!#REF!</definedName>
    <definedName name="_Toc191191306_3" localSheetId="62">#REF!</definedName>
    <definedName name="_Toc191191306_3" localSheetId="64">[56]anex7!#REF!</definedName>
    <definedName name="_Toc191191306_3" localSheetId="21">[56]anex7!#REF!</definedName>
    <definedName name="_Toc191191306_3" localSheetId="80">[56]anex7!#REF!</definedName>
    <definedName name="_Toc191191306_3" localSheetId="81">[56]anex7!#REF!</definedName>
    <definedName name="_Toc191191306_3" localSheetId="82">[56]anex7!#REF!</definedName>
    <definedName name="_Toc191191306_3" localSheetId="83">[56]anex7!#REF!</definedName>
    <definedName name="_Toc191191306_3" localSheetId="84">[56]anex7!#REF!</definedName>
    <definedName name="_Toc191191306_3" localSheetId="85">[56]anex7!#REF!</definedName>
    <definedName name="_Toc191191306_3" localSheetId="88">[56]anex7!#REF!</definedName>
    <definedName name="_Toc191191306_3" localSheetId="89">[56]anex7!#REF!</definedName>
    <definedName name="_Toc191191306_3" localSheetId="90">[56]anex7!#REF!</definedName>
    <definedName name="_Toc191191306_3" localSheetId="91">#REF!</definedName>
    <definedName name="_Toc191191306_3" localSheetId="92">[56]anex7!#REF!</definedName>
    <definedName name="_Toc191191306_3" localSheetId="95">[56]anex7!#REF!</definedName>
    <definedName name="_Toc191191306_3" localSheetId="96">[56]anex7!#REF!</definedName>
    <definedName name="_Toc191191306_3" localSheetId="24">[56]anex7!#REF!</definedName>
    <definedName name="_Toc191191306_3" localSheetId="99">[56]anex7!#REF!</definedName>
    <definedName name="_Toc191191306_3" localSheetId="93">[56]anex7!#REF!</definedName>
    <definedName name="_Toc191191306_3" localSheetId="94">[56]anex7!#REF!</definedName>
    <definedName name="_Toc191191306_3">#REF!</definedName>
    <definedName name="_Toc83899523" localSheetId="58">'Tabla 39'!$E$7</definedName>
    <definedName name="_Toc83899528" localSheetId="82">'Tabla 55'!$C$9</definedName>
    <definedName name="_TOT58" localSheetId="15">#REF!</definedName>
    <definedName name="_TOT58" localSheetId="16">#REF!</definedName>
    <definedName name="_TOT58" localSheetId="17">#REF!</definedName>
    <definedName name="_TOT58" localSheetId="19">#REF!</definedName>
    <definedName name="_TOT58" localSheetId="100">[7]GROWTH!#REF!</definedName>
    <definedName name="_TOT58" localSheetId="23">[7]GROWTH!#REF!</definedName>
    <definedName name="_TOT58" localSheetId="59">#REF!</definedName>
    <definedName name="_TOT58" localSheetId="60">#REF!</definedName>
    <definedName name="_TOT58" localSheetId="1">[7]GROWTH!#REF!</definedName>
    <definedName name="_TOT58" localSheetId="27">#REF!</definedName>
    <definedName name="_TOT58" localSheetId="28">[7]GROWTH!#REF!</definedName>
    <definedName name="_TOT58" localSheetId="29">[7]GROWTH!#REF!</definedName>
    <definedName name="_TOT58" localSheetId="33">#REF!</definedName>
    <definedName name="_TOT58" localSheetId="57">[7]GROWTH!#REF!</definedName>
    <definedName name="_TOT58" localSheetId="58">[7]GROWTH!#REF!</definedName>
    <definedName name="_TOT58" localSheetId="18">#REF!</definedName>
    <definedName name="_TOT58" localSheetId="61">[7]GROWTH!#REF!</definedName>
    <definedName name="_TOT58" localSheetId="62">#REF!</definedName>
    <definedName name="_TOT58" localSheetId="64">[7]GROWTH!#REF!</definedName>
    <definedName name="_TOT58" localSheetId="21">[7]GROWTH!#REF!</definedName>
    <definedName name="_TOT58" localSheetId="80">[7]GROWTH!#REF!</definedName>
    <definedName name="_TOT58" localSheetId="81">[7]GROWTH!#REF!</definedName>
    <definedName name="_TOT58" localSheetId="82">[7]GROWTH!#REF!</definedName>
    <definedName name="_TOT58" localSheetId="83">[7]GROWTH!#REF!</definedName>
    <definedName name="_TOT58" localSheetId="84">[7]GROWTH!#REF!</definedName>
    <definedName name="_TOT58" localSheetId="85">[7]GROWTH!#REF!</definedName>
    <definedName name="_TOT58" localSheetId="88">[7]GROWTH!#REF!</definedName>
    <definedName name="_TOT58" localSheetId="89">[7]GROWTH!#REF!</definedName>
    <definedName name="_TOT58" localSheetId="90">[7]GROWTH!#REF!</definedName>
    <definedName name="_TOT58" localSheetId="91">#REF!</definedName>
    <definedName name="_TOT58" localSheetId="92">[7]GROWTH!#REF!</definedName>
    <definedName name="_TOT58" localSheetId="95">[7]GROWTH!#REF!</definedName>
    <definedName name="_TOT58" localSheetId="96">[7]GROWTH!#REF!</definedName>
    <definedName name="_TOT58" localSheetId="24">[7]GROWTH!#REF!</definedName>
    <definedName name="_TOT58" localSheetId="99">[7]GROWTH!#REF!</definedName>
    <definedName name="_TOT58">#REF!</definedName>
    <definedName name="_UES96" localSheetId="15">#REF!</definedName>
    <definedName name="_UES96" localSheetId="16">#REF!</definedName>
    <definedName name="_UES96" localSheetId="17">#REF!</definedName>
    <definedName name="_UES96" localSheetId="20">#REF!</definedName>
    <definedName name="_UES96" localSheetId="23">#REF!</definedName>
    <definedName name="_UES96" localSheetId="59">#REF!</definedName>
    <definedName name="_UES96" localSheetId="60">#REF!</definedName>
    <definedName name="_UES96" localSheetId="27">#REF!</definedName>
    <definedName name="_UES96" localSheetId="28">#REF!</definedName>
    <definedName name="_UES96" localSheetId="29">#REF!</definedName>
    <definedName name="_UES96" localSheetId="57">#REF!</definedName>
    <definedName name="_UES96" localSheetId="64">#REF!</definedName>
    <definedName name="_UES96" localSheetId="21">#REF!</definedName>
    <definedName name="_UES96" localSheetId="85">'Tabla 58'!#REF!</definedName>
    <definedName name="_UES96" localSheetId="88">#REF!</definedName>
    <definedName name="_UES96" localSheetId="89">#REF!</definedName>
    <definedName name="_UES96" localSheetId="90">#REF!</definedName>
    <definedName name="_UES96" localSheetId="95">#REF!</definedName>
    <definedName name="_UES96" localSheetId="96">#REF!</definedName>
    <definedName name="_UES96" localSheetId="24">#REF!</definedName>
    <definedName name="_UES96">#REF!</definedName>
    <definedName name="_VAO98" localSheetId="15">#REF!</definedName>
    <definedName name="_VAO98" localSheetId="16">#REF!</definedName>
    <definedName name="_VAO98" localSheetId="17">#REF!</definedName>
    <definedName name="_VAO98" localSheetId="23">#REF!</definedName>
    <definedName name="_VAO98" localSheetId="27">#REF!</definedName>
    <definedName name="_VAO98" localSheetId="28">#REF!</definedName>
    <definedName name="_VAO98" localSheetId="29">#REF!</definedName>
    <definedName name="_VAO98" localSheetId="57">#REF!</definedName>
    <definedName name="_VAO98" localSheetId="64">#REF!</definedName>
    <definedName name="_VAO98" localSheetId="21">#REF!</definedName>
    <definedName name="_VAO98" localSheetId="85">'Tabla 58'!#REF!</definedName>
    <definedName name="_VAO98" localSheetId="88">#REF!</definedName>
    <definedName name="_VAO98" localSheetId="89">#REF!</definedName>
    <definedName name="_VAO98" localSheetId="90">#REF!</definedName>
    <definedName name="_VAO98" localSheetId="95">#REF!</definedName>
    <definedName name="_VAO98" localSheetId="96">#REF!</definedName>
    <definedName name="_VAO98">#REF!</definedName>
    <definedName name="_VAO99" localSheetId="15">#REF!</definedName>
    <definedName name="_VAO99" localSheetId="16">#REF!</definedName>
    <definedName name="_VAO99" localSheetId="17">#REF!</definedName>
    <definedName name="_VAO99" localSheetId="23">#REF!</definedName>
    <definedName name="_VAO99" localSheetId="27">#REF!</definedName>
    <definedName name="_VAO99" localSheetId="28">#REF!</definedName>
    <definedName name="_VAO99" localSheetId="29">#REF!</definedName>
    <definedName name="_VAO99" localSheetId="57">#REF!</definedName>
    <definedName name="_VAO99" localSheetId="64">#REF!</definedName>
    <definedName name="_VAO99" localSheetId="21">#REF!</definedName>
    <definedName name="_VAO99" localSheetId="85">'Tabla 58'!#REF!</definedName>
    <definedName name="_VAO99" localSheetId="88">#REF!</definedName>
    <definedName name="_VAO99" localSheetId="89">#REF!</definedName>
    <definedName name="_VAO99" localSheetId="90">#REF!</definedName>
    <definedName name="_VAO99" localSheetId="95">#REF!</definedName>
    <definedName name="_VAO99" localSheetId="96">#REF!</definedName>
    <definedName name="_VAO99">#REF!</definedName>
    <definedName name="_WB2" localSheetId="15">#REF!</definedName>
    <definedName name="_WB2" localSheetId="17">#REF!</definedName>
    <definedName name="_WB2" localSheetId="19">#REF!</definedName>
    <definedName name="_WB2" localSheetId="100">#REF!</definedName>
    <definedName name="_WB2" localSheetId="23">#REF!</definedName>
    <definedName name="_WB2" localSheetId="27">#REF!</definedName>
    <definedName name="_WB2" localSheetId="28">#REF!</definedName>
    <definedName name="_WB2" localSheetId="29">#REF!</definedName>
    <definedName name="_WB2" localSheetId="41">#REF!</definedName>
    <definedName name="_WB2" localSheetId="44">#REF!</definedName>
    <definedName name="_WB2" localSheetId="46">#REF!</definedName>
    <definedName name="_WB2" localSheetId="58">#REF!</definedName>
    <definedName name="_WB2" localSheetId="18">#REF!</definedName>
    <definedName name="_WB2" localSheetId="61">#REF!</definedName>
    <definedName name="_WB2" localSheetId="62">#REF!</definedName>
    <definedName name="_WB2" localSheetId="64">#REF!</definedName>
    <definedName name="_WB2" localSheetId="21">#REF!</definedName>
    <definedName name="_WB2" localSheetId="80">'Tabla 53'!#REF!</definedName>
    <definedName name="_WB2" localSheetId="81">'Tabla 54'!#REF!</definedName>
    <definedName name="_WB2" localSheetId="82">'Tabla 55'!#REF!</definedName>
    <definedName name="_WB2" localSheetId="83">'Tabla 56'!#REF!</definedName>
    <definedName name="_WB2" localSheetId="84">'Tabla 57'!#REF!</definedName>
    <definedName name="_WB2" localSheetId="88">#REF!</definedName>
    <definedName name="_WB2" localSheetId="89">#REF!</definedName>
    <definedName name="_WB2" localSheetId="90">#REF!</definedName>
    <definedName name="_WB2" localSheetId="96">#REF!</definedName>
    <definedName name="_WB2" localSheetId="24">#REF!</definedName>
    <definedName name="_WB2" localSheetId="99">#REF!</definedName>
    <definedName name="_WB2">#REF!</definedName>
    <definedName name="_WEO1" localSheetId="15">#REF!</definedName>
    <definedName name="_WEO1" localSheetId="17">#REF!</definedName>
    <definedName name="_WEO1" localSheetId="23">#REF!</definedName>
    <definedName name="_WEO1" localSheetId="27">#REF!</definedName>
    <definedName name="_WEO1" localSheetId="28">#REF!</definedName>
    <definedName name="_WEO1" localSheetId="29">#REF!</definedName>
    <definedName name="_WEO1" localSheetId="21">#REF!</definedName>
    <definedName name="_WEO1" localSheetId="88">#REF!</definedName>
    <definedName name="_WEO1" localSheetId="89">#REF!</definedName>
    <definedName name="_WEO1" localSheetId="90">#REF!</definedName>
    <definedName name="_WEO1">#REF!</definedName>
    <definedName name="_WEO2" localSheetId="15">#REF!</definedName>
    <definedName name="_WEO2" localSheetId="17">#REF!</definedName>
    <definedName name="_WEO2" localSheetId="23">#REF!</definedName>
    <definedName name="_WEO2" localSheetId="27">#REF!</definedName>
    <definedName name="_WEO2" localSheetId="28">#REF!</definedName>
    <definedName name="_WEO2" localSheetId="29">#REF!</definedName>
    <definedName name="_WEO2" localSheetId="21">#REF!</definedName>
    <definedName name="_WEO2" localSheetId="88">#REF!</definedName>
    <definedName name="_WEO2" localSheetId="89">#REF!</definedName>
    <definedName name="_WEO2" localSheetId="90">#REF!</definedName>
    <definedName name="_WEO2">#REF!</definedName>
    <definedName name="_xlchart.v5.0" hidden="1">'Mapa 1'!$A$4:$B$4</definedName>
    <definedName name="_xlchart.v5.1" hidden="1">'Mapa 1'!$A$5:$B$36</definedName>
    <definedName name="_xlchart.v5.2" hidden="1">'Mapa 1'!$C$4</definedName>
    <definedName name="_xlchart.v5.3" hidden="1">'Mapa 1'!$C$5:$C$36</definedName>
    <definedName name="_xlcn.WorksheetConnection_MUCI2020v3.xlsxTabla1" localSheetId="15" hidden="1">#REF!</definedName>
    <definedName name="_xlcn.WorksheetConnection_MUCI2020v3.xlsxTabla1" localSheetId="17" hidden="1">#REF!</definedName>
    <definedName name="_xlcn.WorksheetConnection_MUCI2020v3.xlsxTabla1" localSheetId="100" hidden="1">[57]!Tabla1[#Data]</definedName>
    <definedName name="_xlcn.WorksheetConnection_MUCI2020v3.xlsxTabla1" localSheetId="23" hidden="1">[57]!Tabla1[#Data]</definedName>
    <definedName name="_xlcn.WorksheetConnection_MUCI2020v3.xlsxTabla1" localSheetId="59" hidden="1">#REF!</definedName>
    <definedName name="_xlcn.WorksheetConnection_MUCI2020v3.xlsxTabla1" localSheetId="60" hidden="1">#REF!</definedName>
    <definedName name="_xlcn.WorksheetConnection_MUCI2020v3.xlsxTabla1" localSheetId="1" hidden="1">[57]!Tabla1[#Data]</definedName>
    <definedName name="_xlcn.WorksheetConnection_MUCI2020v3.xlsxTabla1" localSheetId="27" hidden="1">#REF!</definedName>
    <definedName name="_xlcn.WorksheetConnection_MUCI2020v3.xlsxTabla1" localSheetId="28" hidden="1">#REF!</definedName>
    <definedName name="_xlcn.WorksheetConnection_MUCI2020v3.xlsxTabla1" localSheetId="29" hidden="1">#REF!</definedName>
    <definedName name="_xlcn.WorksheetConnection_MUCI2020v3.xlsxTabla1" localSheetId="57" hidden="1">[57]!Tabla1[#Data]</definedName>
    <definedName name="_xlcn.WorksheetConnection_MUCI2020v3.xlsxTabla1" localSheetId="58" hidden="1">[57]!Tabla1[#Data]</definedName>
    <definedName name="_xlcn.WorksheetConnection_MUCI2020v3.xlsxTabla1" localSheetId="63" hidden="1">[57]!Tabla1[#Data]</definedName>
    <definedName name="_xlcn.WorksheetConnection_MUCI2020v3.xlsxTabla1" localSheetId="91" hidden="1">#REF!</definedName>
    <definedName name="_xlcn.WorksheetConnection_MUCI2020v3.xlsxTabla1" hidden="1">#REF!</definedName>
    <definedName name="_YR0110" localSheetId="15">#REF!</definedName>
    <definedName name="_YR0110" localSheetId="17">#REF!</definedName>
    <definedName name="_YR0110" localSheetId="19">#REF!</definedName>
    <definedName name="_YR0110" localSheetId="100">'[3]Imp:DSA output'!$O$9:$R$464</definedName>
    <definedName name="_YR0110" localSheetId="23">'[3]Imp:DSA output'!$O$9:$R$464</definedName>
    <definedName name="_YR0110" localSheetId="59">#REF!</definedName>
    <definedName name="_YR0110" localSheetId="60">#REF!</definedName>
    <definedName name="_YR0110" localSheetId="1">'[3]Imp:DSA output'!$O$9:$R$464</definedName>
    <definedName name="_YR0110" localSheetId="27">#REF!</definedName>
    <definedName name="_YR0110" localSheetId="28">#REF!</definedName>
    <definedName name="_YR0110" localSheetId="29">#REF!</definedName>
    <definedName name="_YR0110" localSheetId="57">'[3]Imp:DSA output'!$O$9:$R$464</definedName>
    <definedName name="_YR0110" localSheetId="58">'[3]Imp:DSA output'!$O$9:$R$464</definedName>
    <definedName name="_YR0110" localSheetId="18">#REF!</definedName>
    <definedName name="_YR0110" localSheetId="91">#REF!</definedName>
    <definedName name="_YR0110">#REF!</definedName>
    <definedName name="_YR89" localSheetId="15">#REF!</definedName>
    <definedName name="_YR89" localSheetId="17">#REF!</definedName>
    <definedName name="_YR89" localSheetId="19">#REF!</definedName>
    <definedName name="_YR89" localSheetId="100">'[3]Imp:DSA output'!$C$9:$C$464</definedName>
    <definedName name="_YR89" localSheetId="23">'[3]Imp:DSA output'!$C$9:$C$464</definedName>
    <definedName name="_YR89" localSheetId="59">#REF!</definedName>
    <definedName name="_YR89" localSheetId="60">#REF!</definedName>
    <definedName name="_YR89" localSheetId="1">'[3]Imp:DSA output'!$C$9:$C$464</definedName>
    <definedName name="_YR89" localSheetId="27">#REF!</definedName>
    <definedName name="_YR89" localSheetId="28">#REF!</definedName>
    <definedName name="_YR89" localSheetId="29">#REF!</definedName>
    <definedName name="_YR89" localSheetId="57">'[3]Imp:DSA output'!$C$9:$C$464</definedName>
    <definedName name="_YR89" localSheetId="58">'[3]Imp:DSA output'!$C$9:$C$464</definedName>
    <definedName name="_YR89" localSheetId="18">#REF!</definedName>
    <definedName name="_YR89" localSheetId="91">#REF!</definedName>
    <definedName name="_YR89">#REF!</definedName>
    <definedName name="_YR90" localSheetId="15">#REF!</definedName>
    <definedName name="_YR90" localSheetId="17">#REF!</definedName>
    <definedName name="_YR90" localSheetId="19">#REF!</definedName>
    <definedName name="_YR90" localSheetId="100">'[3]Imp:DSA output'!$D$9:$D$464</definedName>
    <definedName name="_YR90" localSheetId="23">'[3]Imp:DSA output'!$D$9:$D$464</definedName>
    <definedName name="_YR90" localSheetId="59">#REF!</definedName>
    <definedName name="_YR90" localSheetId="60">#REF!</definedName>
    <definedName name="_YR90" localSheetId="1">'[3]Imp:DSA output'!$D$9:$D$464</definedName>
    <definedName name="_YR90" localSheetId="27">#REF!</definedName>
    <definedName name="_YR90" localSheetId="28">#REF!</definedName>
    <definedName name="_YR90" localSheetId="29">#REF!</definedName>
    <definedName name="_YR90" localSheetId="57">'[3]Imp:DSA output'!$D$9:$D$464</definedName>
    <definedName name="_YR90" localSheetId="58">'[3]Imp:DSA output'!$D$9:$D$464</definedName>
    <definedName name="_YR90" localSheetId="18">#REF!</definedName>
    <definedName name="_YR90" localSheetId="91">#REF!</definedName>
    <definedName name="_YR90">#REF!</definedName>
    <definedName name="_YR91" localSheetId="15">#REF!</definedName>
    <definedName name="_YR91" localSheetId="17">#REF!</definedName>
    <definedName name="_YR91" localSheetId="19">#REF!</definedName>
    <definedName name="_YR91" localSheetId="100">'[3]Imp:DSA output'!$E$9:$E$464</definedName>
    <definedName name="_YR91" localSheetId="23">'[3]Imp:DSA output'!$E$9:$E$464</definedName>
    <definedName name="_YR91" localSheetId="59">#REF!</definedName>
    <definedName name="_YR91" localSheetId="60">#REF!</definedName>
    <definedName name="_YR91" localSheetId="1">'[3]Imp:DSA output'!$E$9:$E$464</definedName>
    <definedName name="_YR91" localSheetId="27">#REF!</definedName>
    <definedName name="_YR91" localSheetId="28">#REF!</definedName>
    <definedName name="_YR91" localSheetId="29">#REF!</definedName>
    <definedName name="_YR91" localSheetId="57">'[3]Imp:DSA output'!$E$9:$E$464</definedName>
    <definedName name="_YR91" localSheetId="58">'[3]Imp:DSA output'!$E$9:$E$464</definedName>
    <definedName name="_YR91" localSheetId="18">#REF!</definedName>
    <definedName name="_YR91" localSheetId="91">#REF!</definedName>
    <definedName name="_YR91">#REF!</definedName>
    <definedName name="_YR92" localSheetId="15">#REF!</definedName>
    <definedName name="_YR92" localSheetId="17">#REF!</definedName>
    <definedName name="_YR92" localSheetId="19">#REF!</definedName>
    <definedName name="_YR92" localSheetId="100">'[3]Imp:DSA output'!$F$9:$F$464</definedName>
    <definedName name="_YR92" localSheetId="23">'[3]Imp:DSA output'!$F$9:$F$464</definedName>
    <definedName name="_YR92" localSheetId="59">#REF!</definedName>
    <definedName name="_YR92" localSheetId="60">#REF!</definedName>
    <definedName name="_YR92" localSheetId="1">'[3]Imp:DSA output'!$F$9:$F$464</definedName>
    <definedName name="_YR92" localSheetId="27">#REF!</definedName>
    <definedName name="_YR92" localSheetId="28">#REF!</definedName>
    <definedName name="_YR92" localSheetId="29">#REF!</definedName>
    <definedName name="_YR92" localSheetId="57">'[3]Imp:DSA output'!$F$9:$F$464</definedName>
    <definedName name="_YR92" localSheetId="58">'[3]Imp:DSA output'!$F$9:$F$464</definedName>
    <definedName name="_YR92" localSheetId="18">#REF!</definedName>
    <definedName name="_YR92" localSheetId="91">#REF!</definedName>
    <definedName name="_YR92">#REF!</definedName>
    <definedName name="_YR93" localSheetId="15">#REF!</definedName>
    <definedName name="_YR93" localSheetId="17">#REF!</definedName>
    <definedName name="_YR93" localSheetId="19">#REF!</definedName>
    <definedName name="_YR93" localSheetId="100">'[3]Imp:DSA output'!$G$9:$G$464</definedName>
    <definedName name="_YR93" localSheetId="23">'[3]Imp:DSA output'!$G$9:$G$464</definedName>
    <definedName name="_YR93" localSheetId="59">#REF!</definedName>
    <definedName name="_YR93" localSheetId="60">#REF!</definedName>
    <definedName name="_YR93" localSheetId="1">'[3]Imp:DSA output'!$G$9:$G$464</definedName>
    <definedName name="_YR93" localSheetId="27">#REF!</definedName>
    <definedName name="_YR93" localSheetId="28">#REF!</definedName>
    <definedName name="_YR93" localSheetId="29">#REF!</definedName>
    <definedName name="_YR93" localSheetId="57">'[3]Imp:DSA output'!$G$9:$G$464</definedName>
    <definedName name="_YR93" localSheetId="58">'[3]Imp:DSA output'!$G$9:$G$464</definedName>
    <definedName name="_YR93" localSheetId="18">#REF!</definedName>
    <definedName name="_YR93" localSheetId="91">#REF!</definedName>
    <definedName name="_YR93">#REF!</definedName>
    <definedName name="_YR94" localSheetId="15">#REF!</definedName>
    <definedName name="_YR94" localSheetId="17">#REF!</definedName>
    <definedName name="_YR94" localSheetId="19">#REF!</definedName>
    <definedName name="_YR94" localSheetId="100">'[3]Imp:DSA output'!$H$9:$H$464</definedName>
    <definedName name="_YR94" localSheetId="23">'[3]Imp:DSA output'!$H$9:$H$464</definedName>
    <definedName name="_YR94" localSheetId="59">#REF!</definedName>
    <definedName name="_YR94" localSheetId="60">#REF!</definedName>
    <definedName name="_YR94" localSheetId="1">'[3]Imp:DSA output'!$H$9:$H$464</definedName>
    <definedName name="_YR94" localSheetId="27">#REF!</definedName>
    <definedName name="_YR94" localSheetId="28">#REF!</definedName>
    <definedName name="_YR94" localSheetId="29">#REF!</definedName>
    <definedName name="_YR94" localSheetId="57">'[3]Imp:DSA output'!$H$9:$H$464</definedName>
    <definedName name="_YR94" localSheetId="58">'[3]Imp:DSA output'!$H$9:$H$464</definedName>
    <definedName name="_YR94" localSheetId="18">#REF!</definedName>
    <definedName name="_YR94" localSheetId="91">#REF!</definedName>
    <definedName name="_YR94">#REF!</definedName>
    <definedName name="_YR95" localSheetId="15">#REF!</definedName>
    <definedName name="_YR95" localSheetId="17">#REF!</definedName>
    <definedName name="_YR95" localSheetId="19">#REF!</definedName>
    <definedName name="_YR95" localSheetId="100">'[3]Imp:DSA output'!$I$9:$I$464</definedName>
    <definedName name="_YR95" localSheetId="23">'[3]Imp:DSA output'!$I$9:$I$464</definedName>
    <definedName name="_YR95" localSheetId="59">#REF!</definedName>
    <definedName name="_YR95" localSheetId="60">#REF!</definedName>
    <definedName name="_YR95" localSheetId="1">'[3]Imp:DSA output'!$I$9:$I$464</definedName>
    <definedName name="_YR95" localSheetId="27">#REF!</definedName>
    <definedName name="_YR95" localSheetId="28">#REF!</definedName>
    <definedName name="_YR95" localSheetId="29">#REF!</definedName>
    <definedName name="_YR95" localSheetId="57">'[3]Imp:DSA output'!$I$9:$I$464</definedName>
    <definedName name="_YR95" localSheetId="58">'[3]Imp:DSA output'!$I$9:$I$464</definedName>
    <definedName name="_YR95" localSheetId="18">#REF!</definedName>
    <definedName name="_YR95" localSheetId="91">#REF!</definedName>
    <definedName name="_YR95">#REF!</definedName>
    <definedName name="_Z" localSheetId="15">#REF!</definedName>
    <definedName name="_Z" localSheetId="16">#REF!</definedName>
    <definedName name="_Z" localSheetId="17">#REF!</definedName>
    <definedName name="_Z" localSheetId="19">#REF!</definedName>
    <definedName name="_Z" localSheetId="20">[3]Imp!#REF!</definedName>
    <definedName name="_Z" localSheetId="100">[3]Imp!#REF!</definedName>
    <definedName name="_Z" localSheetId="23">[3]Imp!#REF!</definedName>
    <definedName name="_Z" localSheetId="59">#REF!</definedName>
    <definedName name="_Z" localSheetId="60">#REF!</definedName>
    <definedName name="_Z" localSheetId="1">[3]Imp!#REF!</definedName>
    <definedName name="_Z" localSheetId="27">#REF!</definedName>
    <definedName name="_Z" localSheetId="28">[3]Imp!#REF!</definedName>
    <definedName name="_Z" localSheetId="29">[3]Imp!#REF!</definedName>
    <definedName name="_Z" localSheetId="41">[3]Imp!#REF!</definedName>
    <definedName name="_Z" localSheetId="44">[3]Imp!#REF!</definedName>
    <definedName name="_Z" localSheetId="46">[3]Imp!#REF!</definedName>
    <definedName name="_Z" localSheetId="57">[3]Imp!#REF!</definedName>
    <definedName name="_Z" localSheetId="58">[3]Imp!#REF!</definedName>
    <definedName name="_Z" localSheetId="18">#REF!</definedName>
    <definedName name="_Z" localSheetId="61">[3]Imp!#REF!</definedName>
    <definedName name="_Z" localSheetId="62">#REF!</definedName>
    <definedName name="_Z" localSheetId="64">[3]Imp!#REF!</definedName>
    <definedName name="_Z" localSheetId="21">[3]Imp!#REF!</definedName>
    <definedName name="_Z" localSheetId="80">[3]Imp!#REF!</definedName>
    <definedName name="_Z" localSheetId="81">[3]Imp!#REF!</definedName>
    <definedName name="_Z" localSheetId="82">[3]Imp!#REF!</definedName>
    <definedName name="_Z" localSheetId="83">[3]Imp!#REF!</definedName>
    <definedName name="_Z" localSheetId="84">[3]Imp!#REF!</definedName>
    <definedName name="_Z" localSheetId="85">[3]Imp!#REF!</definedName>
    <definedName name="_Z" localSheetId="88">[3]Imp!#REF!</definedName>
    <definedName name="_Z" localSheetId="89">[3]Imp!#REF!</definedName>
    <definedName name="_Z" localSheetId="90">[3]Imp!#REF!</definedName>
    <definedName name="_Z" localSheetId="91">#REF!</definedName>
    <definedName name="_Z" localSheetId="95">[3]Imp!#REF!</definedName>
    <definedName name="_Z" localSheetId="96">[3]Imp!#REF!</definedName>
    <definedName name="_Z" localSheetId="24">[3]Imp!#REF!</definedName>
    <definedName name="_Z" localSheetId="99">[3]Imp!#REF!</definedName>
    <definedName name="_Z">#REF!</definedName>
    <definedName name="a" localSheetId="15" hidden="1">#REF!</definedName>
    <definedName name="A" localSheetId="16">#REF!</definedName>
    <definedName name="a" localSheetId="17" hidden="1">#REF!</definedName>
    <definedName name="A" localSheetId="19">#REF!</definedName>
    <definedName name="a" localSheetId="20" hidden="1">[25]WB!#REF!</definedName>
    <definedName name="A" localSheetId="100">#REF!</definedName>
    <definedName name="a" localSheetId="23" hidden="1">[25]WB!#REF!</definedName>
    <definedName name="a" localSheetId="59" hidden="1">#REF!</definedName>
    <definedName name="a" localSheetId="60" hidden="1">#REF!</definedName>
    <definedName name="a" localSheetId="1" hidden="1">[25]WB!#REF!</definedName>
    <definedName name="a" localSheetId="27" hidden="1">#REF!</definedName>
    <definedName name="a" localSheetId="28" hidden="1">[25]WB!#REF!</definedName>
    <definedName name="a" localSheetId="29" hidden="1">[25]WB!#REF!</definedName>
    <definedName name="a" localSheetId="33" hidden="1">#REF!</definedName>
    <definedName name="A" localSheetId="35">#REF!</definedName>
    <definedName name="A" localSheetId="41">[58]!'[Macros Import].qbop'</definedName>
    <definedName name="A" localSheetId="44">[58]!'[Macros Import].qbop'</definedName>
    <definedName name="a" localSheetId="57" hidden="1">[25]WB!#REF!</definedName>
    <definedName name="A" localSheetId="58">#REF!</definedName>
    <definedName name="a" localSheetId="18" hidden="1">#REF!</definedName>
    <definedName name="A" localSheetId="61">#REF!</definedName>
    <definedName name="A" localSheetId="62">#REF!</definedName>
    <definedName name="A" localSheetId="64">#REF!</definedName>
    <definedName name="a" localSheetId="21" hidden="1">[25]WB!#REF!</definedName>
    <definedName name="A" localSheetId="80">'Tabla 53'!#REF!</definedName>
    <definedName name="A" localSheetId="81">'Tabla 54'!#REF!</definedName>
    <definedName name="A" localSheetId="82">'Tabla 55'!#REF!</definedName>
    <definedName name="A" localSheetId="83">'Tabla 56'!#REF!</definedName>
    <definedName name="A" localSheetId="84">'Tabla 57'!#REF!</definedName>
    <definedName name="a" localSheetId="85" hidden="1">[25]WB!#REF!</definedName>
    <definedName name="a" localSheetId="88" hidden="1">[25]WB!#REF!</definedName>
    <definedName name="a" localSheetId="89" hidden="1">[25]WB!#REF!</definedName>
    <definedName name="a" localSheetId="90" hidden="1">[25]WB!#REF!</definedName>
    <definedName name="a" localSheetId="91" hidden="1">#REF!</definedName>
    <definedName name="A" localSheetId="92">#REF!</definedName>
    <definedName name="A" localSheetId="95">#REF!</definedName>
    <definedName name="A" localSheetId="96">#REF!</definedName>
    <definedName name="a" localSheetId="24" hidden="1">[25]WB!#REF!</definedName>
    <definedName name="A" localSheetId="99">#REF!</definedName>
    <definedName name="A" localSheetId="93">#REF!</definedName>
    <definedName name="A" localSheetId="94">#REF!</definedName>
    <definedName name="a" hidden="1">#REF!</definedName>
    <definedName name="a\V104" localSheetId="15">#REF!</definedName>
    <definedName name="a\V104" localSheetId="16">#REF!</definedName>
    <definedName name="a\V104" localSheetId="17">#REF!</definedName>
    <definedName name="a\V104" localSheetId="19">#REF!</definedName>
    <definedName name="a\V104" localSheetId="100">[40]QNEWLOR!#REF!</definedName>
    <definedName name="a\V104" localSheetId="23">[40]QNEWLOR!#REF!</definedName>
    <definedName name="a\V104" localSheetId="59">#REF!</definedName>
    <definedName name="a\V104" localSheetId="60">#REF!</definedName>
    <definedName name="a\V104" localSheetId="1">[40]QNEWLOR!#REF!</definedName>
    <definedName name="a\V104" localSheetId="27">#REF!</definedName>
    <definedName name="a\V104" localSheetId="28">[40]QNEWLOR!#REF!</definedName>
    <definedName name="a\V104" localSheetId="29">[40]QNEWLOR!#REF!</definedName>
    <definedName name="a\V104" localSheetId="33">#REF!</definedName>
    <definedName name="a\V104" localSheetId="57">[40]QNEWLOR!#REF!</definedName>
    <definedName name="a\V104" localSheetId="58">[40]QNEWLOR!#REF!</definedName>
    <definedName name="a\V104" localSheetId="18">#REF!</definedName>
    <definedName name="a\V104" localSheetId="61">[40]QNEWLOR!#REF!</definedName>
    <definedName name="a\V104" localSheetId="62">#REF!</definedName>
    <definedName name="a\V104" localSheetId="64">[40]QNEWLOR!#REF!</definedName>
    <definedName name="a\V104" localSheetId="21">[40]QNEWLOR!#REF!</definedName>
    <definedName name="a\V104" localSheetId="81">[40]QNEWLOR!#REF!</definedName>
    <definedName name="a\V104" localSheetId="82">[40]QNEWLOR!#REF!</definedName>
    <definedName name="a\V104" localSheetId="83">[40]QNEWLOR!#REF!</definedName>
    <definedName name="a\V104" localSheetId="84">[40]QNEWLOR!#REF!</definedName>
    <definedName name="a\V104" localSheetId="85">[40]QNEWLOR!#REF!</definedName>
    <definedName name="a\V104" localSheetId="88">[40]QNEWLOR!#REF!</definedName>
    <definedName name="a\V104" localSheetId="89">[40]QNEWLOR!#REF!</definedName>
    <definedName name="a\V104" localSheetId="90">[40]QNEWLOR!#REF!</definedName>
    <definedName name="a\V104" localSheetId="91">#REF!</definedName>
    <definedName name="a\V104" localSheetId="95">[40]QNEWLOR!#REF!</definedName>
    <definedName name="a\V104" localSheetId="96">[40]QNEWLOR!#REF!</definedName>
    <definedName name="a\V104" localSheetId="24">[40]QNEWLOR!#REF!</definedName>
    <definedName name="a\V104" localSheetId="99">[40]QNEWLOR!#REF!</definedName>
    <definedName name="a\V104">#REF!</definedName>
    <definedName name="A_impresión_IM" localSheetId="15">#REF!</definedName>
    <definedName name="A_impresión_IM" localSheetId="16">#REF!</definedName>
    <definedName name="A_impresión_IM" localSheetId="17">#REF!</definedName>
    <definedName name="A_impresión_IM" localSheetId="19">#REF!</definedName>
    <definedName name="A_impresión_IM" localSheetId="100">'[59]ponder a y p '!$A$1:$N$50</definedName>
    <definedName name="A_impresión_IM" localSheetId="23">'[59]ponder a y p '!$A$1:$N$50</definedName>
    <definedName name="A_impresión_IM" localSheetId="59">#REF!</definedName>
    <definedName name="A_impresión_IM" localSheetId="60">#REF!</definedName>
    <definedName name="A_impresión_IM" localSheetId="1">'[59]ponder a y p '!$A$1:$N$50</definedName>
    <definedName name="A_impresión_IM" localSheetId="27">#REF!</definedName>
    <definedName name="A_impresión_IM" localSheetId="28">#REF!</definedName>
    <definedName name="A_impresión_IM" localSheetId="29">#REF!</definedName>
    <definedName name="A_impresión_IM" localSheetId="57">'[59]ponder a y p '!$A$1:$N$50</definedName>
    <definedName name="A_impresión_IM" localSheetId="58">'[59]ponder a y p '!$A$1:$N$50</definedName>
    <definedName name="A_impresión_IM" localSheetId="18">#REF!</definedName>
    <definedName name="A_impresión_IM" localSheetId="91">#REF!</definedName>
    <definedName name="A_impresión_IM">#REF!</definedName>
    <definedName name="aa" localSheetId="15" hidden="1">{FALSE,FALSE,-1.25,-15.5,484.5,276.75,FALSE,FALSE,TRUE,TRUE,0,12,#N/A,46,#N/A,2.93460490463215,15.35,1,FALSE,FALSE,3,TRUE,1,FALSE,100,"Swvu.PLA1.","ACwvu.PLA1.",#N/A,FALSE,FALSE,0,0,0,0,2,"","",TRUE,TRUE,FALSE,FALSE,1,60,#N/A,#N/A,FALSE,FALSE,FALSE,FALSE,FALSE,FALSE,FALSE,9,65532,65532,FALSE,FALSE,TRUE,TRUE,TRUE}</definedName>
    <definedName name="aa" localSheetId="16" hidden="1">{"Main Economic Indicators",#N/A,FALSE,"C"}</definedName>
    <definedName name="aa" localSheetId="17" hidden="1">{FALSE,FALSE,-1.25,-15.5,484.5,276.75,FALSE,FALSE,TRUE,TRUE,0,12,#N/A,46,#N/A,2.93460490463215,15.35,1,FALSE,FALSE,3,TRUE,1,FALSE,100,"Swvu.PLA1.","ACwvu.PLA1.",#N/A,FALSE,FALSE,0,0,0,0,2,"","",TRUE,TRUE,FALSE,FALSE,1,60,#N/A,#N/A,FALSE,FALSE,FALSE,FALSE,FALSE,FALSE,FALSE,9,65532,65532,FALSE,FALSE,TRUE,TRUE,TRUE}</definedName>
    <definedName name="aa" localSheetId="19" hidden="1">{FALSE,FALSE,-1.25,-15.5,484.5,276.75,FALSE,FALSE,TRUE,TRUE,0,12,#N/A,46,#N/A,2.93460490463215,15.35,1,FALSE,FALSE,3,TRUE,1,FALSE,100,"Swvu.PLA1.","ACwvu.PLA1.",#N/A,FALSE,FALSE,0,0,0,0,2,"","",TRUE,TRUE,FALSE,FALSE,1,60,#N/A,#N/A,FALSE,FALSE,FALSE,FALSE,FALSE,FALSE,FALSE,9,65532,65532,FALSE,FALSE,TRUE,TRUE,TRUE}</definedName>
    <definedName name="aa" localSheetId="20" hidden="1">{FALSE,FALSE,-1.25,-15.5,484.5,276.75,FALSE,FALSE,TRUE,TRUE,0,12,#N/A,46,#N/A,2.93460490463215,15.35,1,FALSE,FALSE,3,TRUE,1,FALSE,100,"Swvu.PLA1.","ACwvu.PLA1.",#N/A,FALSE,FALSE,0,0,0,0,2,"","",TRUE,TRUE,FALSE,FALSE,1,60,#N/A,#N/A,FALSE,FALSE,FALSE,FALSE,FALSE,FALSE,FALSE,9,65532,65532,FALSE,FALSE,TRUE,TRUE,TRUE}</definedName>
    <definedName name="aa" localSheetId="100" hidden="1">{FALSE,FALSE,-1.25,-15.5,484.5,276.75,FALSE,FALSE,TRUE,TRUE,0,12,#N/A,46,#N/A,2.93460490463215,15.35,1,FALSE,FALSE,3,TRUE,1,FALSE,100,"Swvu.PLA1.","ACwvu.PLA1.",#N/A,FALSE,FALSE,0,0,0,0,2,"","",TRUE,TRUE,FALSE,FALSE,1,60,#N/A,#N/A,FALSE,FALSE,FALSE,FALSE,FALSE,FALSE,FALSE,9,65532,65532,FALSE,FALSE,TRUE,TRUE,TRUE}</definedName>
    <definedName name="aa" localSheetId="8" hidden="1">{FALSE,FALSE,-1.25,-15.5,484.5,276.75,FALSE,FALSE,TRUE,TRUE,0,12,#N/A,46,#N/A,2.93460490463215,15.35,1,FALSE,FALSE,3,TRUE,1,FALSE,100,"Swvu.PLA1.","ACwvu.PLA1.",#N/A,FALSE,FALSE,0,0,0,0,2,"","",TRUE,TRUE,FALSE,FALSE,1,60,#N/A,#N/A,FALSE,FALSE,FALSE,FALSE,FALSE,FALSE,FALSE,9,65532,65532,FALSE,FALSE,TRUE,TRUE,TRUE}</definedName>
    <definedName name="aa" localSheetId="9" hidden="1">{FALSE,FALSE,-1.25,-15.5,484.5,276.75,FALSE,FALSE,TRUE,TRUE,0,12,#N/A,46,#N/A,2.93460490463215,15.35,1,FALSE,FALSE,3,TRUE,1,FALSE,100,"Swvu.PLA1.","ACwvu.PLA1.",#N/A,FALSE,FALSE,0,0,0,0,2,"","",TRUE,TRUE,FALSE,FALSE,1,60,#N/A,#N/A,FALSE,FALSE,FALSE,FALSE,FALSE,FALSE,FALSE,9,65532,65532,FALSE,FALSE,TRUE,TRUE,TRUE}</definedName>
    <definedName name="aa" localSheetId="10" hidden="1">{FALSE,FALSE,-1.25,-15.5,484.5,276.75,FALSE,FALSE,TRUE,TRUE,0,12,#N/A,46,#N/A,2.93460490463215,15.35,1,FALSE,FALSE,3,TRUE,1,FALSE,100,"Swvu.PLA1.","ACwvu.PLA1.",#N/A,FALSE,FALSE,0,0,0,0,2,"","",TRUE,TRUE,FALSE,FALSE,1,60,#N/A,#N/A,FALSE,FALSE,FALSE,FALSE,FALSE,FALSE,FALSE,9,65532,65532,FALSE,FALSE,TRUE,TRUE,TRUE}</definedName>
    <definedName name="aa" localSheetId="11" hidden="1">{FALSE,FALSE,-1.25,-15.5,484.5,276.75,FALSE,FALSE,TRUE,TRUE,0,12,#N/A,46,#N/A,2.93460490463215,15.35,1,FALSE,FALSE,3,TRUE,1,FALSE,100,"Swvu.PLA1.","ACwvu.PLA1.",#N/A,FALSE,FALSE,0,0,0,0,2,"","",TRUE,TRUE,FALSE,FALSE,1,60,#N/A,#N/A,FALSE,FALSE,FALSE,FALSE,FALSE,FALSE,FALSE,9,65532,65532,FALSE,FALSE,TRUE,TRUE,TRUE}</definedName>
    <definedName name="aa" localSheetId="23" hidden="1">{FALSE,FALSE,-1.25,-15.5,484.5,276.75,FALSE,FALSE,TRUE,TRUE,0,12,#N/A,46,#N/A,2.93460490463215,15.35,1,FALSE,FALSE,3,TRUE,1,FALSE,100,"Swvu.PLA1.","ACwvu.PLA1.",#N/A,FALSE,FALSE,0,0,0,0,2,"","",TRUE,TRUE,FALSE,FALSE,1,60,#N/A,#N/A,FALSE,FALSE,FALSE,FALSE,FALSE,FALSE,FALSE,9,65532,65532,FALSE,FALSE,TRUE,TRUE,TRUE}</definedName>
    <definedName name="aa" localSheetId="59" hidden="1">{FALSE,FALSE,-1.25,-15.5,484.5,276.75,FALSE,FALSE,TRUE,TRUE,0,12,#N/A,46,#N/A,2.93460490463215,15.35,1,FALSE,FALSE,3,TRUE,1,FALSE,100,"Swvu.PLA1.","ACwvu.PLA1.",#N/A,FALSE,FALSE,0,0,0,0,2,"","",TRUE,TRUE,FALSE,FALSE,1,60,#N/A,#N/A,FALSE,FALSE,FALSE,FALSE,FALSE,FALSE,FALSE,9,65532,65532,FALSE,FALSE,TRUE,TRUE,TRUE}</definedName>
    <definedName name="aa" localSheetId="60" hidden="1">{FALSE,FALSE,-1.25,-15.5,484.5,276.75,FALSE,FALSE,TRUE,TRUE,0,12,#N/A,46,#N/A,2.93460490463215,15.35,1,FALSE,FALSE,3,TRUE,1,FALSE,100,"Swvu.PLA1.","ACwvu.PLA1.",#N/A,FALSE,FALSE,0,0,0,0,2,"","",TRUE,TRUE,FALSE,FALSE,1,60,#N/A,#N/A,FALSE,FALSE,FALSE,FALSE,FALSE,FALSE,FALSE,9,65532,65532,FALSE,FALSE,TRUE,TRUE,TRUE}</definedName>
    <definedName name="aa" localSheetId="1" hidden="1">{FALSE,FALSE,-1.25,-15.5,484.5,276.75,FALSE,FALSE,TRUE,TRUE,0,12,#N/A,46,#N/A,2.93460490463215,15.35,1,FALSE,FALSE,3,TRUE,1,FALSE,100,"Swvu.PLA1.","ACwvu.PLA1.",#N/A,FALSE,FALSE,0,0,0,0,2,"","",TRUE,TRUE,FALSE,FALSE,1,60,#N/A,#N/A,FALSE,FALSE,FALSE,FALSE,FALSE,FALSE,FALSE,9,65532,65532,FALSE,FALSE,TRUE,TRUE,TRUE}</definedName>
    <definedName name="aa" localSheetId="27" hidden="1">{FALSE,FALSE,-1.25,-15.5,484.5,276.75,FALSE,FALSE,TRUE,TRUE,0,12,#N/A,46,#N/A,2.93460490463215,15.35,1,FALSE,FALSE,3,TRUE,1,FALSE,100,"Swvu.PLA1.","ACwvu.PLA1.",#N/A,FALSE,FALSE,0,0,0,0,2,"","",TRUE,TRUE,FALSE,FALSE,1,60,#N/A,#N/A,FALSE,FALSE,FALSE,FALSE,FALSE,FALSE,FALSE,9,65532,65532,FALSE,FALSE,TRUE,TRUE,TRUE}</definedName>
    <definedName name="aa" localSheetId="28" hidden="1">{FALSE,FALSE,-1.25,-15.5,484.5,276.75,FALSE,FALSE,TRUE,TRUE,0,12,#N/A,46,#N/A,2.93460490463215,15.35,1,FALSE,FALSE,3,TRUE,1,FALSE,100,"Swvu.PLA1.","ACwvu.PLA1.",#N/A,FALSE,FALSE,0,0,0,0,2,"","",TRUE,TRUE,FALSE,FALSE,1,60,#N/A,#N/A,FALSE,FALSE,FALSE,FALSE,FALSE,FALSE,FALSE,9,65532,65532,FALSE,FALSE,TRUE,TRUE,TRUE}</definedName>
    <definedName name="aa" localSheetId="29" hidden="1">{FALSE,FALSE,-1.25,-15.5,484.5,276.75,FALSE,FALSE,TRUE,TRUE,0,12,#N/A,46,#N/A,2.93460490463215,15.35,1,FALSE,FALSE,3,TRUE,1,FALSE,100,"Swvu.PLA1.","ACwvu.PLA1.",#N/A,FALSE,FALSE,0,0,0,0,2,"","",TRUE,TRUE,FALSE,FALSE,1,60,#N/A,#N/A,FALSE,FALSE,FALSE,FALSE,FALSE,FALSE,FALSE,9,65532,65532,FALSE,FALSE,TRUE,TRUE,TRUE}</definedName>
    <definedName name="aa" localSheetId="30" hidden="1">{FALSE,FALSE,-1.25,-15.5,484.5,276.75,FALSE,FALSE,TRUE,TRUE,0,12,#N/A,46,#N/A,2.93460490463215,15.35,1,FALSE,FALSE,3,TRUE,1,FALSE,100,"Swvu.PLA1.","ACwvu.PLA1.",#N/A,FALSE,FALSE,0,0,0,0,2,"","",TRUE,TRUE,FALSE,FALSE,1,60,#N/A,#N/A,FALSE,FALSE,FALSE,FALSE,FALSE,FALSE,FALSE,9,65532,65532,FALSE,FALSE,TRUE,TRUE,TRUE}</definedName>
    <definedName name="aa" localSheetId="31" hidden="1">{FALSE,FALSE,-1.25,-15.5,484.5,276.75,FALSE,FALSE,TRUE,TRUE,0,12,#N/A,46,#N/A,2.93460490463215,15.35,1,FALSE,FALSE,3,TRUE,1,FALSE,100,"Swvu.PLA1.","ACwvu.PLA1.",#N/A,FALSE,FALSE,0,0,0,0,2,"","",TRUE,TRUE,FALSE,FALSE,1,60,#N/A,#N/A,FALSE,FALSE,FALSE,FALSE,FALSE,FALSE,FALSE,9,65532,65532,FALSE,FALSE,TRUE,TRUE,TRUE}</definedName>
    <definedName name="aa" localSheetId="32" hidden="1">{FALSE,FALSE,-1.25,-15.5,484.5,276.75,FALSE,FALSE,TRUE,TRUE,0,12,#N/A,46,#N/A,2.93460490463215,15.35,1,FALSE,FALSE,3,TRUE,1,FALSE,100,"Swvu.PLA1.","ACwvu.PLA1.",#N/A,FALSE,FALSE,0,0,0,0,2,"","",TRUE,TRUE,FALSE,FALSE,1,60,#N/A,#N/A,FALSE,FALSE,FALSE,FALSE,FALSE,FALSE,FALSE,9,65532,65532,FALSE,FALSE,TRUE,TRUE,TRUE}</definedName>
    <definedName name="aa" localSheetId="33" hidden="1">{FALSE,FALSE,-1.25,-15.5,484.5,276.75,FALSE,FALSE,TRUE,TRUE,0,12,#N/A,46,#N/A,2.93460490463215,15.35,1,FALSE,FALSE,3,TRUE,1,FALSE,100,"Swvu.PLA1.","ACwvu.PLA1.",#N/A,FALSE,FALSE,0,0,0,0,2,"","",TRUE,TRUE,FALSE,FALSE,1,60,#N/A,#N/A,FALSE,FALSE,FALSE,FALSE,FALSE,FALSE,FALSE,9,65532,65532,FALSE,FALSE,TRUE,TRUE,TRUE}</definedName>
    <definedName name="aa" localSheetId="34" hidden="1">{FALSE,FALSE,-1.25,-15.5,484.5,276.75,FALSE,FALSE,TRUE,TRUE,0,12,#N/A,46,#N/A,2.93460490463215,15.35,1,FALSE,FALSE,3,TRUE,1,FALSE,100,"Swvu.PLA1.","ACwvu.PLA1.",#N/A,FALSE,FALSE,0,0,0,0,2,"","",TRUE,TRUE,FALSE,FALSE,1,60,#N/A,#N/A,FALSE,FALSE,FALSE,FALSE,FALSE,FALSE,FALSE,9,65532,65532,FALSE,FALSE,TRUE,TRUE,TRUE}</definedName>
    <definedName name="aa" localSheetId="3" hidden="1">{FALSE,FALSE,-1.25,-15.5,484.5,276.75,FALSE,FALSE,TRUE,TRUE,0,12,#N/A,46,#N/A,2.93460490463215,15.35,1,FALSE,FALSE,3,TRUE,1,FALSE,100,"Swvu.PLA1.","ACwvu.PLA1.",#N/A,FALSE,FALSE,0,0,0,0,2,"","",TRUE,TRUE,FALSE,FALSE,1,60,#N/A,#N/A,FALSE,FALSE,FALSE,FALSE,FALSE,FALSE,FALSE,9,65532,65532,FALSE,FALSE,TRUE,TRUE,TRUE}</definedName>
    <definedName name="aa" localSheetId="57" hidden="1">{FALSE,FALSE,-1.25,-15.5,484.5,276.75,FALSE,FALSE,TRUE,TRUE,0,12,#N/A,46,#N/A,2.93460490463215,15.35,1,FALSE,FALSE,3,TRUE,1,FALSE,100,"Swvu.PLA1.","ACwvu.PLA1.",#N/A,FALSE,FALSE,0,0,0,0,2,"","",TRUE,TRUE,FALSE,FALSE,1,60,#N/A,#N/A,FALSE,FALSE,FALSE,FALSE,FALSE,FALSE,FALSE,9,65532,65532,FALSE,FALSE,TRUE,TRUE,TRUE}</definedName>
    <definedName name="aa" localSheetId="58" hidden="1">{FALSE,FALSE,-1.25,-15.5,484.5,276.75,FALSE,FALSE,TRUE,TRUE,0,12,#N/A,46,#N/A,2.93460490463215,15.35,1,FALSE,FALSE,3,TRUE,1,FALSE,100,"Swvu.PLA1.","ACwvu.PLA1.",#N/A,FALSE,FALSE,0,0,0,0,2,"","",TRUE,TRUE,FALSE,FALSE,1,60,#N/A,#N/A,FALSE,FALSE,FALSE,FALSE,FALSE,FALSE,FALSE,9,65532,65532,FALSE,FALSE,TRUE,TRUE,TRUE}</definedName>
    <definedName name="aa" localSheetId="18" hidden="1">{FALSE,FALSE,-1.25,-15.5,484.5,276.75,FALSE,FALSE,TRUE,TRUE,0,12,#N/A,46,#N/A,2.93460490463215,15.35,1,FALSE,FALSE,3,TRUE,1,FALSE,100,"Swvu.PLA1.","ACwvu.PLA1.",#N/A,FALSE,FALSE,0,0,0,0,2,"","",TRUE,TRUE,FALSE,FALSE,1,60,#N/A,#N/A,FALSE,FALSE,FALSE,FALSE,FALSE,FALSE,FALSE,9,65532,65532,FALSE,FALSE,TRUE,TRUE,TRUE}</definedName>
    <definedName name="aa" localSheetId="61" hidden="1">{FALSE,FALSE,-1.25,-15.5,484.5,276.75,FALSE,FALSE,TRUE,TRUE,0,12,#N/A,46,#N/A,2.93460490463215,15.35,1,FALSE,FALSE,3,TRUE,1,FALSE,100,"Swvu.PLA1.","ACwvu.PLA1.",#N/A,FALSE,FALSE,0,0,0,0,2,"","",TRUE,TRUE,FALSE,FALSE,1,60,#N/A,#N/A,FALSE,FALSE,FALSE,FALSE,FALSE,FALSE,FALSE,9,65532,65532,FALSE,FALSE,TRUE,TRUE,TRUE}</definedName>
    <definedName name="aa" localSheetId="62" hidden="1">{FALSE,FALSE,-1.25,-15.5,484.5,276.75,FALSE,FALSE,TRUE,TRUE,0,12,#N/A,46,#N/A,2.93460490463215,15.35,1,FALSE,FALSE,3,TRUE,1,FALSE,100,"Swvu.PLA1.","ACwvu.PLA1.",#N/A,FALSE,FALSE,0,0,0,0,2,"","",TRUE,TRUE,FALSE,FALSE,1,60,#N/A,#N/A,FALSE,FALSE,FALSE,FALSE,FALSE,FALSE,FALSE,9,65532,65532,FALSE,FALSE,TRUE,TRUE,TRUE}</definedName>
    <definedName name="aa" localSheetId="63" hidden="1">{FALSE,FALSE,-1.25,-15.5,484.5,276.75,FALSE,FALSE,TRUE,TRUE,0,12,#N/A,46,#N/A,2.93460490463215,15.35,1,FALSE,FALSE,3,TRUE,1,FALSE,100,"Swvu.PLA1.","ACwvu.PLA1.",#N/A,FALSE,FALSE,0,0,0,0,2,"","",TRUE,TRUE,FALSE,FALSE,1,60,#N/A,#N/A,FALSE,FALSE,FALSE,FALSE,FALSE,FALSE,FALSE,9,65532,65532,FALSE,FALSE,TRUE,TRUE,TRUE}</definedName>
    <definedName name="aa" localSheetId="64" hidden="1">{FALSE,FALSE,-1.25,-15.5,484.5,276.75,FALSE,FALSE,TRUE,TRUE,0,12,#N/A,46,#N/A,2.93460490463215,15.35,1,FALSE,FALSE,3,TRUE,1,FALSE,100,"Swvu.PLA1.","ACwvu.PLA1.",#N/A,FALSE,FALSE,0,0,0,0,2,"","",TRUE,TRUE,FALSE,FALSE,1,60,#N/A,#N/A,FALSE,FALSE,FALSE,FALSE,FALSE,FALSE,FALSE,9,65532,65532,FALSE,FALSE,TRUE,TRUE,TRUE}</definedName>
    <definedName name="aa" localSheetId="21" hidden="1">{FALSE,FALSE,-1.25,-15.5,484.5,276.75,FALSE,FALSE,TRUE,TRUE,0,12,#N/A,46,#N/A,2.93460490463215,15.35,1,FALSE,FALSE,3,TRUE,1,FALSE,100,"Swvu.PLA1.","ACwvu.PLA1.",#N/A,FALSE,FALSE,0,0,0,0,2,"","",TRUE,TRUE,FALSE,FALSE,1,60,#N/A,#N/A,FALSE,FALSE,FALSE,FALSE,FALSE,FALSE,FALSE,9,65532,65532,FALSE,FALSE,TRUE,TRUE,TRUE}</definedName>
    <definedName name="aa" localSheetId="80" hidden="1">{FALSE,FALSE,-1.25,-15.5,484.5,276.75,FALSE,FALSE,TRUE,TRUE,0,12,#N/A,46,#N/A,2.93460490463215,15.35,1,FALSE,FALSE,3,TRUE,1,FALSE,100,"Swvu.PLA1.","ACwvu.PLA1.",#N/A,FALSE,FALSE,0,0,0,0,2,"","",TRUE,TRUE,FALSE,FALSE,1,60,#N/A,#N/A,FALSE,FALSE,FALSE,FALSE,FALSE,FALSE,FALSE,9,65532,65532,FALSE,FALSE,TRUE,TRUE,TRUE}</definedName>
    <definedName name="aa" localSheetId="81" hidden="1">{FALSE,FALSE,-1.25,-15.5,484.5,276.75,FALSE,FALSE,TRUE,TRUE,0,12,#N/A,46,#N/A,2.93460490463215,15.35,1,FALSE,FALSE,3,TRUE,1,FALSE,100,"Swvu.PLA1.","ACwvu.PLA1.",#N/A,FALSE,FALSE,0,0,0,0,2,"","",TRUE,TRUE,FALSE,FALSE,1,60,#N/A,#N/A,FALSE,FALSE,FALSE,FALSE,FALSE,FALSE,FALSE,9,65532,65532,FALSE,FALSE,TRUE,TRUE,TRUE}</definedName>
    <definedName name="aa" localSheetId="82" hidden="1">{FALSE,FALSE,-1.25,-15.5,484.5,276.75,FALSE,FALSE,TRUE,TRUE,0,12,#N/A,46,#N/A,2.93460490463215,15.35,1,FALSE,FALSE,3,TRUE,1,FALSE,100,"Swvu.PLA1.","ACwvu.PLA1.",#N/A,FALSE,FALSE,0,0,0,0,2,"","",TRUE,TRUE,FALSE,FALSE,1,60,#N/A,#N/A,FALSE,FALSE,FALSE,FALSE,FALSE,FALSE,FALSE,9,65532,65532,FALSE,FALSE,TRUE,TRUE,TRUE}</definedName>
    <definedName name="aa" localSheetId="83" hidden="1">{FALSE,FALSE,-1.25,-15.5,484.5,276.75,FALSE,FALSE,TRUE,TRUE,0,12,#N/A,46,#N/A,2.93460490463215,15.35,1,FALSE,FALSE,3,TRUE,1,FALSE,100,"Swvu.PLA1.","ACwvu.PLA1.",#N/A,FALSE,FALSE,0,0,0,0,2,"","",TRUE,TRUE,FALSE,FALSE,1,60,#N/A,#N/A,FALSE,FALSE,FALSE,FALSE,FALSE,FALSE,FALSE,9,65532,65532,FALSE,FALSE,TRUE,TRUE,TRUE}</definedName>
    <definedName name="aa" localSheetId="84" hidden="1">{FALSE,FALSE,-1.25,-15.5,484.5,276.75,FALSE,FALSE,TRUE,TRUE,0,12,#N/A,46,#N/A,2.93460490463215,15.35,1,FALSE,FALSE,3,TRUE,1,FALSE,100,"Swvu.PLA1.","ACwvu.PLA1.",#N/A,FALSE,FALSE,0,0,0,0,2,"","",TRUE,TRUE,FALSE,FALSE,1,60,#N/A,#N/A,FALSE,FALSE,FALSE,FALSE,FALSE,FALSE,FALSE,9,65532,65532,FALSE,FALSE,TRUE,TRUE,TRUE}</definedName>
    <definedName name="aa" localSheetId="85" hidden="1">{FALSE,FALSE,-1.25,-15.5,484.5,276.75,FALSE,FALSE,TRUE,TRUE,0,12,#N/A,46,#N/A,2.93460490463215,15.35,1,FALSE,FALSE,3,TRUE,1,FALSE,100,"Swvu.PLA1.","ACwvu.PLA1.",#N/A,FALSE,FALSE,0,0,0,0,2,"","",TRUE,TRUE,FALSE,FALSE,1,60,#N/A,#N/A,FALSE,FALSE,FALSE,FALSE,FALSE,FALSE,FALSE,9,65532,65532,FALSE,FALSE,TRUE,TRUE,TRUE}</definedName>
    <definedName name="aa" localSheetId="88" hidden="1">{FALSE,FALSE,-1.25,-15.5,484.5,276.75,FALSE,FALSE,TRUE,TRUE,0,12,#N/A,46,#N/A,2.93460490463215,15.35,1,FALSE,FALSE,3,TRUE,1,FALSE,100,"Swvu.PLA1.","ACwvu.PLA1.",#N/A,FALSE,FALSE,0,0,0,0,2,"","",TRUE,TRUE,FALSE,FALSE,1,60,#N/A,#N/A,FALSE,FALSE,FALSE,FALSE,FALSE,FALSE,FALSE,9,65532,65532,FALSE,FALSE,TRUE,TRUE,TRUE}</definedName>
    <definedName name="aa" localSheetId="22" hidden="1">{FALSE,FALSE,-1.25,-15.5,484.5,276.75,FALSE,FALSE,TRUE,TRUE,0,12,#N/A,46,#N/A,2.93460490463215,15.35,1,FALSE,FALSE,3,TRUE,1,FALSE,100,"Swvu.PLA1.","ACwvu.PLA1.",#N/A,FALSE,FALSE,0,0,0,0,2,"","",TRUE,TRUE,FALSE,FALSE,1,60,#N/A,#N/A,FALSE,FALSE,FALSE,FALSE,FALSE,FALSE,FALSE,9,65532,65532,FALSE,FALSE,TRUE,TRUE,TRUE}</definedName>
    <definedName name="aa" localSheetId="89" hidden="1">{FALSE,FALSE,-1.25,-15.5,484.5,276.75,FALSE,FALSE,TRUE,TRUE,0,12,#N/A,46,#N/A,2.93460490463215,15.35,1,FALSE,FALSE,3,TRUE,1,FALSE,100,"Swvu.PLA1.","ACwvu.PLA1.",#N/A,FALSE,FALSE,0,0,0,0,2,"","",TRUE,TRUE,FALSE,FALSE,1,60,#N/A,#N/A,FALSE,FALSE,FALSE,FALSE,FALSE,FALSE,FALSE,9,65532,65532,FALSE,FALSE,TRUE,TRUE,TRUE}</definedName>
    <definedName name="aa" localSheetId="90" hidden="1">{FALSE,FALSE,-1.25,-15.5,484.5,276.75,FALSE,FALSE,TRUE,TRUE,0,12,#N/A,46,#N/A,2.93460490463215,15.35,1,FALSE,FALSE,3,TRUE,1,FALSE,100,"Swvu.PLA1.","ACwvu.PLA1.",#N/A,FALSE,FALSE,0,0,0,0,2,"","",TRUE,TRUE,FALSE,FALSE,1,60,#N/A,#N/A,FALSE,FALSE,FALSE,FALSE,FALSE,FALSE,FALSE,9,65532,65532,FALSE,FALSE,TRUE,TRUE,TRUE}</definedName>
    <definedName name="aa" localSheetId="91" hidden="1">{FALSE,FALSE,-1.25,-15.5,484.5,276.75,FALSE,FALSE,TRUE,TRUE,0,12,#N/A,46,#N/A,2.93460490463215,15.35,1,FALSE,FALSE,3,TRUE,1,FALSE,100,"Swvu.PLA1.","ACwvu.PLA1.",#N/A,FALSE,FALSE,0,0,0,0,2,"","",TRUE,TRUE,FALSE,FALSE,1,60,#N/A,#N/A,FALSE,FALSE,FALSE,FALSE,FALSE,FALSE,FALSE,9,65532,65532,FALSE,FALSE,TRUE,TRUE,TRUE}</definedName>
    <definedName name="aa" localSheetId="92" hidden="1">{FALSE,FALSE,-1.25,-15.5,484.5,276.75,FALSE,FALSE,TRUE,TRUE,0,12,#N/A,46,#N/A,2.93460490463215,15.35,1,FALSE,FALSE,3,TRUE,1,FALSE,100,"Swvu.PLA1.","ACwvu.PLA1.",#N/A,FALSE,FALSE,0,0,0,0,2,"","",TRUE,TRUE,FALSE,FALSE,1,60,#N/A,#N/A,FALSE,FALSE,FALSE,FALSE,FALSE,FALSE,FALSE,9,65532,65532,FALSE,FALSE,TRUE,TRUE,TRUE}</definedName>
    <definedName name="aa" localSheetId="95" hidden="1">{FALSE,FALSE,-1.25,-15.5,484.5,276.75,FALSE,FALSE,TRUE,TRUE,0,12,#N/A,46,#N/A,2.93460490463215,15.35,1,FALSE,FALSE,3,TRUE,1,FALSE,100,"Swvu.PLA1.","ACwvu.PLA1.",#N/A,FALSE,FALSE,0,0,0,0,2,"","",TRUE,TRUE,FALSE,FALSE,1,60,#N/A,#N/A,FALSE,FALSE,FALSE,FALSE,FALSE,FALSE,FALSE,9,65532,65532,FALSE,FALSE,TRUE,TRUE,TRUE}</definedName>
    <definedName name="aa" localSheetId="96" hidden="1">{FALSE,FALSE,-1.25,-15.5,484.5,276.75,FALSE,FALSE,TRUE,TRUE,0,12,#N/A,46,#N/A,2.93460490463215,15.35,1,FALSE,FALSE,3,TRUE,1,FALSE,100,"Swvu.PLA1.","ACwvu.PLA1.",#N/A,FALSE,FALSE,0,0,0,0,2,"","",TRUE,TRUE,FALSE,FALSE,1,60,#N/A,#N/A,FALSE,FALSE,FALSE,FALSE,FALSE,FALSE,FALSE,9,65532,65532,FALSE,FALSE,TRUE,TRUE,TRUE}</definedName>
    <definedName name="aa" localSheetId="98" hidden="1">{FALSE,FALSE,-1.25,-15.5,484.5,276.75,FALSE,FALSE,TRUE,TRUE,0,12,#N/A,46,#N/A,2.93460490463215,15.35,1,FALSE,FALSE,3,TRUE,1,FALSE,100,"Swvu.PLA1.","ACwvu.PLA1.",#N/A,FALSE,FALSE,0,0,0,0,2,"","",TRUE,TRUE,FALSE,FALSE,1,60,#N/A,#N/A,FALSE,FALSE,FALSE,FALSE,FALSE,FALSE,FALSE,9,65532,65532,FALSE,FALSE,TRUE,TRUE,TRUE}</definedName>
    <definedName name="aa" localSheetId="24" hidden="1">{FALSE,FALSE,-1.25,-15.5,484.5,276.75,FALSE,FALSE,TRUE,TRUE,0,12,#N/A,46,#N/A,2.93460490463215,15.35,1,FALSE,FALSE,3,TRUE,1,FALSE,100,"Swvu.PLA1.","ACwvu.PLA1.",#N/A,FALSE,FALSE,0,0,0,0,2,"","",TRUE,TRUE,FALSE,FALSE,1,60,#N/A,#N/A,FALSE,FALSE,FALSE,FALSE,FALSE,FALSE,FALSE,9,65532,65532,FALSE,FALSE,TRUE,TRUE,TRUE}</definedName>
    <definedName name="aa" localSheetId="99" hidden="1">{FALSE,FALSE,-1.25,-15.5,484.5,276.75,FALSE,FALSE,TRUE,TRUE,0,12,#N/A,46,#N/A,2.93460490463215,15.35,1,FALSE,FALSE,3,TRUE,1,FALSE,100,"Swvu.PLA1.","ACwvu.PLA1.",#N/A,FALSE,FALSE,0,0,0,0,2,"","",TRUE,TRUE,FALSE,FALSE,1,60,#N/A,#N/A,FALSE,FALSE,FALSE,FALSE,FALSE,FALSE,FALSE,9,65532,65532,FALSE,FALSE,TRUE,TRUE,TRUE}</definedName>
    <definedName name="aa" localSheetId="25" hidden="1">{FALSE,FALSE,-1.25,-15.5,484.5,276.75,FALSE,FALSE,TRUE,TRUE,0,12,#N/A,46,#N/A,2.93460490463215,15.35,1,FALSE,FALSE,3,TRUE,1,FALSE,100,"Swvu.PLA1.","ACwvu.PLA1.",#N/A,FALSE,FALSE,0,0,0,0,2,"","",TRUE,TRUE,FALSE,FALSE,1,60,#N/A,#N/A,FALSE,FALSE,FALSE,FALSE,FALSE,FALSE,FALSE,9,65532,65532,FALSE,FALSE,TRUE,TRUE,TRUE}</definedName>
    <definedName name="aa" localSheetId="26" hidden="1">{FALSE,FALSE,-1.25,-15.5,484.5,276.75,FALSE,FALSE,TRUE,TRUE,0,12,#N/A,46,#N/A,2.93460490463215,15.35,1,FALSE,FALSE,3,TRUE,1,FALSE,100,"Swvu.PLA1.","ACwvu.PLA1.",#N/A,FALSE,FALSE,0,0,0,0,2,"","",TRUE,TRUE,FALSE,FALSE,1,60,#N/A,#N/A,FALSE,FALSE,FALSE,FALSE,FALSE,FALSE,FALSE,9,65532,65532,FALSE,FALSE,TRUE,TRUE,TRUE}</definedName>
    <definedName name="aa" localSheetId="93" hidden="1">{FALSE,FALSE,-1.25,-15.5,484.5,276.75,FALSE,FALSE,TRUE,TRUE,0,12,#N/A,46,#N/A,2.93460490463215,15.35,1,FALSE,FALSE,3,TRUE,1,FALSE,100,"Swvu.PLA1.","ACwvu.PLA1.",#N/A,FALSE,FALSE,0,0,0,0,2,"","",TRUE,TRUE,FALSE,FALSE,1,60,#N/A,#N/A,FALSE,FALSE,FALSE,FALSE,FALSE,FALSE,FALSE,9,65532,65532,FALSE,FALSE,TRUE,TRUE,TRUE}</definedName>
    <definedName name="aa" localSheetId="94" hidden="1">{FALSE,FALSE,-1.25,-15.5,484.5,276.75,FALSE,FALSE,TRUE,TRUE,0,12,#N/A,46,#N/A,2.93460490463215,15.35,1,FALSE,FALSE,3,TRUE,1,FALSE,100,"Swvu.PLA1.","ACwvu.PLA1.",#N/A,FALSE,FALSE,0,0,0,0,2,"","",TRUE,TRUE,FALSE,FALSE,1,60,#N/A,#N/A,FALSE,FALSE,FALSE,FALSE,FALSE,FALSE,FALSE,9,65532,65532,FALSE,FALSE,TRUE,TRUE,TRUE}</definedName>
    <definedName name="aa" hidden="1">{FALSE,FALSE,-1.25,-15.5,484.5,276.75,FALSE,FALSE,TRUE,TRUE,0,12,#N/A,46,#N/A,2.93460490463215,15.35,1,FALSE,FALSE,3,TRUE,1,FALSE,100,"Swvu.PLA1.","ACwvu.PLA1.",#N/A,FALSE,FALSE,0,0,0,0,2,"","",TRUE,TRUE,FALSE,FALSE,1,60,#N/A,#N/A,FALSE,FALSE,FALSE,FALSE,FALSE,FALSE,FALSE,9,65532,65532,FALSE,FALSE,TRUE,TRUE,TRUE}</definedName>
    <definedName name="aaa" localSheetId="15" hidden="1">{"Riqfin97",#N/A,FALSE,"Tran";"Riqfinpro",#N/A,FALSE,"Tran"}</definedName>
    <definedName name="aaa" localSheetId="16" hidden="1">{"Riqfin97",#N/A,FALSE,"Tran";"Riqfinpro",#N/A,FALSE,"Tran"}</definedName>
    <definedName name="aaa" localSheetId="17" hidden="1">{"Riqfin97",#N/A,FALSE,"Tran";"Riqfinpro",#N/A,FALSE,"Tran"}</definedName>
    <definedName name="aaa" localSheetId="19" hidden="1">{"Riqfin97",#N/A,FALSE,"Tran";"Riqfinpro",#N/A,FALSE,"Tran"}</definedName>
    <definedName name="aaa" localSheetId="20" hidden="1">{"Riqfin97",#N/A,FALSE,"Tran";"Riqfinpro",#N/A,FALSE,"Tran"}</definedName>
    <definedName name="aaa" localSheetId="100" hidden="1">{"Riqfin97",#N/A,FALSE,"Tran";"Riqfinpro",#N/A,FALSE,"Tran"}</definedName>
    <definedName name="aaa" localSheetId="8" hidden="1">{"Riqfin97",#N/A,FALSE,"Tran";"Riqfinpro",#N/A,FALSE,"Tran"}</definedName>
    <definedName name="aaa" localSheetId="9" hidden="1">{"Riqfin97",#N/A,FALSE,"Tran";"Riqfinpro",#N/A,FALSE,"Tran"}</definedName>
    <definedName name="aaa" localSheetId="10" hidden="1">{"Riqfin97",#N/A,FALSE,"Tran";"Riqfinpro",#N/A,FALSE,"Tran"}</definedName>
    <definedName name="aaa" localSheetId="11" hidden="1">{"Riqfin97",#N/A,FALSE,"Tran";"Riqfinpro",#N/A,FALSE,"Tran"}</definedName>
    <definedName name="aaa" localSheetId="23" hidden="1">{"Riqfin97",#N/A,FALSE,"Tran";"Riqfinpro",#N/A,FALSE,"Tran"}</definedName>
    <definedName name="aaa" localSheetId="59" hidden="1">{"Riqfin97",#N/A,FALSE,"Tran";"Riqfinpro",#N/A,FALSE,"Tran"}</definedName>
    <definedName name="aaa" localSheetId="60" hidden="1">{"Riqfin97",#N/A,FALSE,"Tran";"Riqfinpro",#N/A,FALSE,"Tran"}</definedName>
    <definedName name="aaa" localSheetId="1" hidden="1">{"Riqfin97",#N/A,FALSE,"Tran";"Riqfinpro",#N/A,FALSE,"Tran"}</definedName>
    <definedName name="aaa" localSheetId="27" hidden="1">{"Riqfin97",#N/A,FALSE,"Tran";"Riqfinpro",#N/A,FALSE,"Tran"}</definedName>
    <definedName name="aaa" localSheetId="28" hidden="1">{"Riqfin97",#N/A,FALSE,"Tran";"Riqfinpro",#N/A,FALSE,"Tran"}</definedName>
    <definedName name="aaa" localSheetId="29" hidden="1">{"Riqfin97",#N/A,FALSE,"Tran";"Riqfinpro",#N/A,FALSE,"Tran"}</definedName>
    <definedName name="aaa" localSheetId="30" hidden="1">{"Riqfin97",#N/A,FALSE,"Tran";"Riqfinpro",#N/A,FALSE,"Tran"}</definedName>
    <definedName name="aaa" localSheetId="31" hidden="1">{"Riqfin97",#N/A,FALSE,"Tran";"Riqfinpro",#N/A,FALSE,"Tran"}</definedName>
    <definedName name="aaa" localSheetId="32" hidden="1">{"Riqfin97",#N/A,FALSE,"Tran";"Riqfinpro",#N/A,FALSE,"Tran"}</definedName>
    <definedName name="aaa" localSheetId="33" hidden="1">{"Riqfin97",#N/A,FALSE,"Tran";"Riqfinpro",#N/A,FALSE,"Tran"}</definedName>
    <definedName name="aaa" localSheetId="34" hidden="1">{"Riqfin97",#N/A,FALSE,"Tran";"Riqfinpro",#N/A,FALSE,"Tran"}</definedName>
    <definedName name="aaa" localSheetId="3" hidden="1">{"Riqfin97",#N/A,FALSE,"Tran";"Riqfinpro",#N/A,FALSE,"Tran"}</definedName>
    <definedName name="AAA" localSheetId="41">#REF!</definedName>
    <definedName name="AAA" localSheetId="44">#REF!</definedName>
    <definedName name="AAA" localSheetId="46">#REF!</definedName>
    <definedName name="aaa" localSheetId="57" hidden="1">{"Riqfin97",#N/A,FALSE,"Tran";"Riqfinpro",#N/A,FALSE,"Tran"}</definedName>
    <definedName name="aaa" localSheetId="58" hidden="1">{"Riqfin97",#N/A,FALSE,"Tran";"Riqfinpro",#N/A,FALSE,"Tran"}</definedName>
    <definedName name="aaa" localSheetId="18" hidden="1">{"Riqfin97",#N/A,FALSE,"Tran";"Riqfinpro",#N/A,FALSE,"Tran"}</definedName>
    <definedName name="aaa" localSheetId="61" hidden="1">{"Riqfin97",#N/A,FALSE,"Tran";"Riqfinpro",#N/A,FALSE,"Tran"}</definedName>
    <definedName name="aaa" localSheetId="62" hidden="1">{"Riqfin97",#N/A,FALSE,"Tran";"Riqfinpro",#N/A,FALSE,"Tran"}</definedName>
    <definedName name="aaa" localSheetId="63" hidden="1">{"Riqfin97",#N/A,FALSE,"Tran";"Riqfinpro",#N/A,FALSE,"Tran"}</definedName>
    <definedName name="aaa" localSheetId="64" hidden="1">{"Riqfin97",#N/A,FALSE,"Tran";"Riqfinpro",#N/A,FALSE,"Tran"}</definedName>
    <definedName name="aaa" localSheetId="21" hidden="1">{"Riqfin97",#N/A,FALSE,"Tran";"Riqfinpro",#N/A,FALSE,"Tran"}</definedName>
    <definedName name="aaa" localSheetId="80" hidden="1">{"Riqfin97",#N/A,FALSE,"Tran";"Riqfinpro",#N/A,FALSE,"Tran"}</definedName>
    <definedName name="aaa" localSheetId="81" hidden="1">{"Riqfin97",#N/A,FALSE,"Tran";"Riqfinpro",#N/A,FALSE,"Tran"}</definedName>
    <definedName name="aaa" localSheetId="82" hidden="1">{"Riqfin97",#N/A,FALSE,"Tran";"Riqfinpro",#N/A,FALSE,"Tran"}</definedName>
    <definedName name="aaa" localSheetId="83" hidden="1">{"Riqfin97",#N/A,FALSE,"Tran";"Riqfinpro",#N/A,FALSE,"Tran"}</definedName>
    <definedName name="aaa" localSheetId="84" hidden="1">{"Riqfin97",#N/A,FALSE,"Tran";"Riqfinpro",#N/A,FALSE,"Tran"}</definedName>
    <definedName name="aaa" localSheetId="85" hidden="1">{"Riqfin97",#N/A,FALSE,"Tran";"Riqfinpro",#N/A,FALSE,"Tran"}</definedName>
    <definedName name="aaa" localSheetId="88" hidden="1">{"Riqfin97",#N/A,FALSE,"Tran";"Riqfinpro",#N/A,FALSE,"Tran"}</definedName>
    <definedName name="aaa" localSheetId="22" hidden="1">{"Riqfin97",#N/A,FALSE,"Tran";"Riqfinpro",#N/A,FALSE,"Tran"}</definedName>
    <definedName name="aaa" localSheetId="89" hidden="1">{"Riqfin97",#N/A,FALSE,"Tran";"Riqfinpro",#N/A,FALSE,"Tran"}</definedName>
    <definedName name="aaa" localSheetId="90" hidden="1">{"Riqfin97",#N/A,FALSE,"Tran";"Riqfinpro",#N/A,FALSE,"Tran"}</definedName>
    <definedName name="aaa" localSheetId="91" hidden="1">{"Riqfin97",#N/A,FALSE,"Tran";"Riqfinpro",#N/A,FALSE,"Tran"}</definedName>
    <definedName name="aaa" localSheetId="92" hidden="1">{"Riqfin97",#N/A,FALSE,"Tran";"Riqfinpro",#N/A,FALSE,"Tran"}</definedName>
    <definedName name="aaa" localSheetId="95" hidden="1">{"Riqfin97",#N/A,FALSE,"Tran";"Riqfinpro",#N/A,FALSE,"Tran"}</definedName>
    <definedName name="aaa" localSheetId="96" hidden="1">{"Riqfin97",#N/A,FALSE,"Tran";"Riqfinpro",#N/A,FALSE,"Tran"}</definedName>
    <definedName name="aaa" localSheetId="98" hidden="1">{"Riqfin97",#N/A,FALSE,"Tran";"Riqfinpro",#N/A,FALSE,"Tran"}</definedName>
    <definedName name="aaa" localSheetId="24" hidden="1">{"Riqfin97",#N/A,FALSE,"Tran";"Riqfinpro",#N/A,FALSE,"Tran"}</definedName>
    <definedName name="aaa" localSheetId="99" hidden="1">{"Riqfin97",#N/A,FALSE,"Tran";"Riqfinpro",#N/A,FALSE,"Tran"}</definedName>
    <definedName name="aaa" localSheetId="25" hidden="1">{"Riqfin97",#N/A,FALSE,"Tran";"Riqfinpro",#N/A,FALSE,"Tran"}</definedName>
    <definedName name="aaa" localSheetId="26" hidden="1">{"Riqfin97",#N/A,FALSE,"Tran";"Riqfinpro",#N/A,FALSE,"Tran"}</definedName>
    <definedName name="aaa" localSheetId="93" hidden="1">{"Riqfin97",#N/A,FALSE,"Tran";"Riqfinpro",#N/A,FALSE,"Tran"}</definedName>
    <definedName name="aaa" localSheetId="94" hidden="1">{"Riqfin97",#N/A,FALSE,"Tran";"Riqfinpro",#N/A,FALSE,"Tran"}</definedName>
    <definedName name="aaa" hidden="1">{"Riqfin97",#N/A,FALSE,"Tran";"Riqfinpro",#N/A,FALSE,"Tran"}</definedName>
    <definedName name="aaaaaaaaaa">#N/A</definedName>
    <definedName name="ABR._89" localSheetId="15">#REF!</definedName>
    <definedName name="ABR._89" localSheetId="17">#REF!</definedName>
    <definedName name="ABR._89" localSheetId="20">#REF!</definedName>
    <definedName name="ABR._89" localSheetId="23">#REF!</definedName>
    <definedName name="ABR._89" localSheetId="59">#REF!</definedName>
    <definedName name="ABR._89" localSheetId="60">#REF!</definedName>
    <definedName name="ABR._89" localSheetId="27">#REF!</definedName>
    <definedName name="ABR._89" localSheetId="28">#REF!</definedName>
    <definedName name="ABR._89" localSheetId="29">#REF!</definedName>
    <definedName name="ABR._89" localSheetId="57">#REF!</definedName>
    <definedName name="ABR._89" localSheetId="64">#REF!</definedName>
    <definedName name="ABR._89" localSheetId="21">#REF!</definedName>
    <definedName name="ABR._89" localSheetId="85">'Tabla 58'!#REF!</definedName>
    <definedName name="ABR._89" localSheetId="88">#REF!</definedName>
    <definedName name="ABR._89" localSheetId="89">#REF!</definedName>
    <definedName name="ABR._89" localSheetId="90">#REF!</definedName>
    <definedName name="ABR._89" localSheetId="95">#REF!</definedName>
    <definedName name="ABR._89" localSheetId="96">#REF!</definedName>
    <definedName name="ABR._89">#REF!</definedName>
    <definedName name="abu" localSheetId="15" hidden="1">{FALSE,FALSE,-1.25,-15.5,484.5,276.75,FALSE,FALSE,TRUE,TRUE,0,12,#N/A,46,#N/A,2.93460490463215,15.35,1,FALSE,FALSE,3,TRUE,1,FALSE,100,"Swvu.PLA1.","ACwvu.PLA1.",#N/A,FALSE,FALSE,0,0,0,0,2,"","",TRUE,TRUE,FALSE,FALSE,1,60,#N/A,#N/A,FALSE,FALSE,FALSE,FALSE,FALSE,FALSE,FALSE,9,65532,65532,FALSE,FALSE,TRUE,TRUE,TRUE}</definedName>
    <definedName name="abu" localSheetId="16" hidden="1">{FALSE,FALSE,-1.25,-15.5,484.5,276.75,FALSE,FALSE,TRUE,TRUE,0,12,#N/A,46,#N/A,2.93460490463215,15.35,1,FALSE,FALSE,3,TRUE,1,FALSE,100,"Swvu.PLA1.","ACwvu.PLA1.",#N/A,FALSE,FALSE,0,0,0,0,2,"","",TRUE,TRUE,FALSE,FALSE,1,60,#N/A,#N/A,FALSE,FALSE,FALSE,FALSE,FALSE,FALSE,FALSE,9,65532,65532,FALSE,FALSE,TRUE,TRUE,TRUE}</definedName>
    <definedName name="abu" localSheetId="17" hidden="1">{FALSE,FALSE,-1.25,-15.5,484.5,276.75,FALSE,FALSE,TRUE,TRUE,0,12,#N/A,46,#N/A,2.93460490463215,15.35,1,FALSE,FALSE,3,TRUE,1,FALSE,100,"Swvu.PLA1.","ACwvu.PLA1.",#N/A,FALSE,FALSE,0,0,0,0,2,"","",TRUE,TRUE,FALSE,FALSE,1,60,#N/A,#N/A,FALSE,FALSE,FALSE,FALSE,FALSE,FALSE,FALSE,9,65532,65532,FALSE,FALSE,TRUE,TRUE,TRUE}</definedName>
    <definedName name="abu" localSheetId="19" hidden="1">{FALSE,FALSE,-1.25,-15.5,484.5,276.75,FALSE,FALSE,TRUE,TRUE,0,12,#N/A,46,#N/A,2.93460490463215,15.35,1,FALSE,FALSE,3,TRUE,1,FALSE,100,"Swvu.PLA1.","ACwvu.PLA1.",#N/A,FALSE,FALSE,0,0,0,0,2,"","",TRUE,TRUE,FALSE,FALSE,1,60,#N/A,#N/A,FALSE,FALSE,FALSE,FALSE,FALSE,FALSE,FALSE,9,65532,65532,FALSE,FALSE,TRUE,TRUE,TRUE}</definedName>
    <definedName name="abu" localSheetId="20" hidden="1">{FALSE,FALSE,-1.25,-15.5,484.5,276.75,FALSE,FALSE,TRUE,TRUE,0,12,#N/A,46,#N/A,2.93460490463215,15.35,1,FALSE,FALSE,3,TRUE,1,FALSE,100,"Swvu.PLA1.","ACwvu.PLA1.",#N/A,FALSE,FALSE,0,0,0,0,2,"","",TRUE,TRUE,FALSE,FALSE,1,60,#N/A,#N/A,FALSE,FALSE,FALSE,FALSE,FALSE,FALSE,FALSE,9,65532,65532,FALSE,FALSE,TRUE,TRUE,TRUE}</definedName>
    <definedName name="abu" localSheetId="100" hidden="1">{FALSE,FALSE,-1.25,-15.5,484.5,276.75,FALSE,FALSE,TRUE,TRUE,0,12,#N/A,46,#N/A,2.93460490463215,15.35,1,FALSE,FALSE,3,TRUE,1,FALSE,100,"Swvu.PLA1.","ACwvu.PLA1.",#N/A,FALSE,FALSE,0,0,0,0,2,"","",TRUE,TRUE,FALSE,FALSE,1,60,#N/A,#N/A,FALSE,FALSE,FALSE,FALSE,FALSE,FALSE,FALSE,9,65532,65532,FALSE,FALSE,TRUE,TRUE,TRUE}</definedName>
    <definedName name="abu" localSheetId="8" hidden="1">{FALSE,FALSE,-1.25,-15.5,484.5,276.75,FALSE,FALSE,TRUE,TRUE,0,12,#N/A,46,#N/A,2.93460490463215,15.35,1,FALSE,FALSE,3,TRUE,1,FALSE,100,"Swvu.PLA1.","ACwvu.PLA1.",#N/A,FALSE,FALSE,0,0,0,0,2,"","",TRUE,TRUE,FALSE,FALSE,1,60,#N/A,#N/A,FALSE,FALSE,FALSE,FALSE,FALSE,FALSE,FALSE,9,65532,65532,FALSE,FALSE,TRUE,TRUE,TRUE}</definedName>
    <definedName name="abu" localSheetId="9" hidden="1">{FALSE,FALSE,-1.25,-15.5,484.5,276.75,FALSE,FALSE,TRUE,TRUE,0,12,#N/A,46,#N/A,2.93460490463215,15.35,1,FALSE,FALSE,3,TRUE,1,FALSE,100,"Swvu.PLA1.","ACwvu.PLA1.",#N/A,FALSE,FALSE,0,0,0,0,2,"","",TRUE,TRUE,FALSE,FALSE,1,60,#N/A,#N/A,FALSE,FALSE,FALSE,FALSE,FALSE,FALSE,FALSE,9,65532,65532,FALSE,FALSE,TRUE,TRUE,TRUE}</definedName>
    <definedName name="abu" localSheetId="10" hidden="1">{FALSE,FALSE,-1.25,-15.5,484.5,276.75,FALSE,FALSE,TRUE,TRUE,0,12,#N/A,46,#N/A,2.93460490463215,15.35,1,FALSE,FALSE,3,TRUE,1,FALSE,100,"Swvu.PLA1.","ACwvu.PLA1.",#N/A,FALSE,FALSE,0,0,0,0,2,"","",TRUE,TRUE,FALSE,FALSE,1,60,#N/A,#N/A,FALSE,FALSE,FALSE,FALSE,FALSE,FALSE,FALSE,9,65532,65532,FALSE,FALSE,TRUE,TRUE,TRUE}</definedName>
    <definedName name="abu" localSheetId="11" hidden="1">{FALSE,FALSE,-1.25,-15.5,484.5,276.75,FALSE,FALSE,TRUE,TRUE,0,12,#N/A,46,#N/A,2.93460490463215,15.35,1,FALSE,FALSE,3,TRUE,1,FALSE,100,"Swvu.PLA1.","ACwvu.PLA1.",#N/A,FALSE,FALSE,0,0,0,0,2,"","",TRUE,TRUE,FALSE,FALSE,1,60,#N/A,#N/A,FALSE,FALSE,FALSE,FALSE,FALSE,FALSE,FALSE,9,65532,65532,FALSE,FALSE,TRUE,TRUE,TRUE}</definedName>
    <definedName name="abu" localSheetId="23" hidden="1">{FALSE,FALSE,-1.25,-15.5,484.5,276.75,FALSE,FALSE,TRUE,TRUE,0,12,#N/A,46,#N/A,2.93460490463215,15.35,1,FALSE,FALSE,3,TRUE,1,FALSE,100,"Swvu.PLA1.","ACwvu.PLA1.",#N/A,FALSE,FALSE,0,0,0,0,2,"","",TRUE,TRUE,FALSE,FALSE,1,60,#N/A,#N/A,FALSE,FALSE,FALSE,FALSE,FALSE,FALSE,FALSE,9,65532,65532,FALSE,FALSE,TRUE,TRUE,TRUE}</definedName>
    <definedName name="abu" localSheetId="59" hidden="1">{FALSE,FALSE,-1.25,-15.5,484.5,276.75,FALSE,FALSE,TRUE,TRUE,0,12,#N/A,46,#N/A,2.93460490463215,15.35,1,FALSE,FALSE,3,TRUE,1,FALSE,100,"Swvu.PLA1.","ACwvu.PLA1.",#N/A,FALSE,FALSE,0,0,0,0,2,"","",TRUE,TRUE,FALSE,FALSE,1,60,#N/A,#N/A,FALSE,FALSE,FALSE,FALSE,FALSE,FALSE,FALSE,9,65532,65532,FALSE,FALSE,TRUE,TRUE,TRUE}</definedName>
    <definedName name="abu" localSheetId="60" hidden="1">{FALSE,FALSE,-1.25,-15.5,484.5,276.75,FALSE,FALSE,TRUE,TRUE,0,12,#N/A,46,#N/A,2.93460490463215,15.35,1,FALSE,FALSE,3,TRUE,1,FALSE,100,"Swvu.PLA1.","ACwvu.PLA1.",#N/A,FALSE,FALSE,0,0,0,0,2,"","",TRUE,TRUE,FALSE,FALSE,1,60,#N/A,#N/A,FALSE,FALSE,FALSE,FALSE,FALSE,FALSE,FALSE,9,65532,65532,FALSE,FALSE,TRUE,TRUE,TRUE}</definedName>
    <definedName name="abu" localSheetId="1" hidden="1">{FALSE,FALSE,-1.25,-15.5,484.5,276.75,FALSE,FALSE,TRUE,TRUE,0,12,#N/A,46,#N/A,2.93460490463215,15.35,1,FALSE,FALSE,3,TRUE,1,FALSE,100,"Swvu.PLA1.","ACwvu.PLA1.",#N/A,FALSE,FALSE,0,0,0,0,2,"","",TRUE,TRUE,FALSE,FALSE,1,60,#N/A,#N/A,FALSE,FALSE,FALSE,FALSE,FALSE,FALSE,FALSE,9,65532,65532,FALSE,FALSE,TRUE,TRUE,TRUE}</definedName>
    <definedName name="abu" localSheetId="27" hidden="1">{FALSE,FALSE,-1.25,-15.5,484.5,276.75,FALSE,FALSE,TRUE,TRUE,0,12,#N/A,46,#N/A,2.93460490463215,15.35,1,FALSE,FALSE,3,TRUE,1,FALSE,100,"Swvu.PLA1.","ACwvu.PLA1.",#N/A,FALSE,FALSE,0,0,0,0,2,"","",TRUE,TRUE,FALSE,FALSE,1,60,#N/A,#N/A,FALSE,FALSE,FALSE,FALSE,FALSE,FALSE,FALSE,9,65532,65532,FALSE,FALSE,TRUE,TRUE,TRUE}</definedName>
    <definedName name="abu" localSheetId="28" hidden="1">{FALSE,FALSE,-1.25,-15.5,484.5,276.75,FALSE,FALSE,TRUE,TRUE,0,12,#N/A,46,#N/A,2.93460490463215,15.35,1,FALSE,FALSE,3,TRUE,1,FALSE,100,"Swvu.PLA1.","ACwvu.PLA1.",#N/A,FALSE,FALSE,0,0,0,0,2,"","",TRUE,TRUE,FALSE,FALSE,1,60,#N/A,#N/A,FALSE,FALSE,FALSE,FALSE,FALSE,FALSE,FALSE,9,65532,65532,FALSE,FALSE,TRUE,TRUE,TRUE}</definedName>
    <definedName name="abu" localSheetId="29" hidden="1">{FALSE,FALSE,-1.25,-15.5,484.5,276.75,FALSE,FALSE,TRUE,TRUE,0,12,#N/A,46,#N/A,2.93460490463215,15.35,1,FALSE,FALSE,3,TRUE,1,FALSE,100,"Swvu.PLA1.","ACwvu.PLA1.",#N/A,FALSE,FALSE,0,0,0,0,2,"","",TRUE,TRUE,FALSE,FALSE,1,60,#N/A,#N/A,FALSE,FALSE,FALSE,FALSE,FALSE,FALSE,FALSE,9,65532,65532,FALSE,FALSE,TRUE,TRUE,TRUE}</definedName>
    <definedName name="abu" localSheetId="30" hidden="1">{FALSE,FALSE,-1.25,-15.5,484.5,276.75,FALSE,FALSE,TRUE,TRUE,0,12,#N/A,46,#N/A,2.93460490463215,15.35,1,FALSE,FALSE,3,TRUE,1,FALSE,100,"Swvu.PLA1.","ACwvu.PLA1.",#N/A,FALSE,FALSE,0,0,0,0,2,"","",TRUE,TRUE,FALSE,FALSE,1,60,#N/A,#N/A,FALSE,FALSE,FALSE,FALSE,FALSE,FALSE,FALSE,9,65532,65532,FALSE,FALSE,TRUE,TRUE,TRUE}</definedName>
    <definedName name="abu" localSheetId="31" hidden="1">{FALSE,FALSE,-1.25,-15.5,484.5,276.75,FALSE,FALSE,TRUE,TRUE,0,12,#N/A,46,#N/A,2.93460490463215,15.35,1,FALSE,FALSE,3,TRUE,1,FALSE,100,"Swvu.PLA1.","ACwvu.PLA1.",#N/A,FALSE,FALSE,0,0,0,0,2,"","",TRUE,TRUE,FALSE,FALSE,1,60,#N/A,#N/A,FALSE,FALSE,FALSE,FALSE,FALSE,FALSE,FALSE,9,65532,65532,FALSE,FALSE,TRUE,TRUE,TRUE}</definedName>
    <definedName name="abu" localSheetId="32" hidden="1">{FALSE,FALSE,-1.25,-15.5,484.5,276.75,FALSE,FALSE,TRUE,TRUE,0,12,#N/A,46,#N/A,2.93460490463215,15.35,1,FALSE,FALSE,3,TRUE,1,FALSE,100,"Swvu.PLA1.","ACwvu.PLA1.",#N/A,FALSE,FALSE,0,0,0,0,2,"","",TRUE,TRUE,FALSE,FALSE,1,60,#N/A,#N/A,FALSE,FALSE,FALSE,FALSE,FALSE,FALSE,FALSE,9,65532,65532,FALSE,FALSE,TRUE,TRUE,TRUE}</definedName>
    <definedName name="abu" localSheetId="33" hidden="1">{FALSE,FALSE,-1.25,-15.5,484.5,276.75,FALSE,FALSE,TRUE,TRUE,0,12,#N/A,46,#N/A,2.93460490463215,15.35,1,FALSE,FALSE,3,TRUE,1,FALSE,100,"Swvu.PLA1.","ACwvu.PLA1.",#N/A,FALSE,FALSE,0,0,0,0,2,"","",TRUE,TRUE,FALSE,FALSE,1,60,#N/A,#N/A,FALSE,FALSE,FALSE,FALSE,FALSE,FALSE,FALSE,9,65532,65532,FALSE,FALSE,TRUE,TRUE,TRUE}</definedName>
    <definedName name="abu" localSheetId="34" hidden="1">{FALSE,FALSE,-1.25,-15.5,484.5,276.75,FALSE,FALSE,TRUE,TRUE,0,12,#N/A,46,#N/A,2.93460490463215,15.35,1,FALSE,FALSE,3,TRUE,1,FALSE,100,"Swvu.PLA1.","ACwvu.PLA1.",#N/A,FALSE,FALSE,0,0,0,0,2,"","",TRUE,TRUE,FALSE,FALSE,1,60,#N/A,#N/A,FALSE,FALSE,FALSE,FALSE,FALSE,FALSE,FALSE,9,65532,65532,FALSE,FALSE,TRUE,TRUE,TRUE}</definedName>
    <definedName name="abu" localSheetId="3" hidden="1">{FALSE,FALSE,-1.25,-15.5,484.5,276.75,FALSE,FALSE,TRUE,TRUE,0,12,#N/A,46,#N/A,2.93460490463215,15.35,1,FALSE,FALSE,3,TRUE,1,FALSE,100,"Swvu.PLA1.","ACwvu.PLA1.",#N/A,FALSE,FALSE,0,0,0,0,2,"","",TRUE,TRUE,FALSE,FALSE,1,60,#N/A,#N/A,FALSE,FALSE,FALSE,FALSE,FALSE,FALSE,FALSE,9,65532,65532,FALSE,FALSE,TRUE,TRUE,TRUE}</definedName>
    <definedName name="abu" localSheetId="57" hidden="1">{FALSE,FALSE,-1.25,-15.5,484.5,276.75,FALSE,FALSE,TRUE,TRUE,0,12,#N/A,46,#N/A,2.93460490463215,15.35,1,FALSE,FALSE,3,TRUE,1,FALSE,100,"Swvu.PLA1.","ACwvu.PLA1.",#N/A,FALSE,FALSE,0,0,0,0,2,"","",TRUE,TRUE,FALSE,FALSE,1,60,#N/A,#N/A,FALSE,FALSE,FALSE,FALSE,FALSE,FALSE,FALSE,9,65532,65532,FALSE,FALSE,TRUE,TRUE,TRUE}</definedName>
    <definedName name="abu" localSheetId="58" hidden="1">{FALSE,FALSE,-1.25,-15.5,484.5,276.75,FALSE,FALSE,TRUE,TRUE,0,12,#N/A,46,#N/A,2.93460490463215,15.35,1,FALSE,FALSE,3,TRUE,1,FALSE,100,"Swvu.PLA1.","ACwvu.PLA1.",#N/A,FALSE,FALSE,0,0,0,0,2,"","",TRUE,TRUE,FALSE,FALSE,1,60,#N/A,#N/A,FALSE,FALSE,FALSE,FALSE,FALSE,FALSE,FALSE,9,65532,65532,FALSE,FALSE,TRUE,TRUE,TRUE}</definedName>
    <definedName name="abu" localSheetId="18" hidden="1">{FALSE,FALSE,-1.25,-15.5,484.5,276.75,FALSE,FALSE,TRUE,TRUE,0,12,#N/A,46,#N/A,2.93460490463215,15.35,1,FALSE,FALSE,3,TRUE,1,FALSE,100,"Swvu.PLA1.","ACwvu.PLA1.",#N/A,FALSE,FALSE,0,0,0,0,2,"","",TRUE,TRUE,FALSE,FALSE,1,60,#N/A,#N/A,FALSE,FALSE,FALSE,FALSE,FALSE,FALSE,FALSE,9,65532,65532,FALSE,FALSE,TRUE,TRUE,TRUE}</definedName>
    <definedName name="abu" localSheetId="61" hidden="1">{FALSE,FALSE,-1.25,-15.5,484.5,276.75,FALSE,FALSE,TRUE,TRUE,0,12,#N/A,46,#N/A,2.93460490463215,15.35,1,FALSE,FALSE,3,TRUE,1,FALSE,100,"Swvu.PLA1.","ACwvu.PLA1.",#N/A,FALSE,FALSE,0,0,0,0,2,"","",TRUE,TRUE,FALSE,FALSE,1,60,#N/A,#N/A,FALSE,FALSE,FALSE,FALSE,FALSE,FALSE,FALSE,9,65532,65532,FALSE,FALSE,TRUE,TRUE,TRUE}</definedName>
    <definedName name="abu" localSheetId="62" hidden="1">{FALSE,FALSE,-1.25,-15.5,484.5,276.75,FALSE,FALSE,TRUE,TRUE,0,12,#N/A,46,#N/A,2.93460490463215,15.35,1,FALSE,FALSE,3,TRUE,1,FALSE,100,"Swvu.PLA1.","ACwvu.PLA1.",#N/A,FALSE,FALSE,0,0,0,0,2,"","",TRUE,TRUE,FALSE,FALSE,1,60,#N/A,#N/A,FALSE,FALSE,FALSE,FALSE,FALSE,FALSE,FALSE,9,65532,65532,FALSE,FALSE,TRUE,TRUE,TRUE}</definedName>
    <definedName name="abu" localSheetId="63" hidden="1">{FALSE,FALSE,-1.25,-15.5,484.5,276.75,FALSE,FALSE,TRUE,TRUE,0,12,#N/A,46,#N/A,2.93460490463215,15.35,1,FALSE,FALSE,3,TRUE,1,FALSE,100,"Swvu.PLA1.","ACwvu.PLA1.",#N/A,FALSE,FALSE,0,0,0,0,2,"","",TRUE,TRUE,FALSE,FALSE,1,60,#N/A,#N/A,FALSE,FALSE,FALSE,FALSE,FALSE,FALSE,FALSE,9,65532,65532,FALSE,FALSE,TRUE,TRUE,TRUE}</definedName>
    <definedName name="abu" localSheetId="64" hidden="1">{FALSE,FALSE,-1.25,-15.5,484.5,276.75,FALSE,FALSE,TRUE,TRUE,0,12,#N/A,46,#N/A,2.93460490463215,15.35,1,FALSE,FALSE,3,TRUE,1,FALSE,100,"Swvu.PLA1.","ACwvu.PLA1.",#N/A,FALSE,FALSE,0,0,0,0,2,"","",TRUE,TRUE,FALSE,FALSE,1,60,#N/A,#N/A,FALSE,FALSE,FALSE,FALSE,FALSE,FALSE,FALSE,9,65532,65532,FALSE,FALSE,TRUE,TRUE,TRUE}</definedName>
    <definedName name="abu" localSheetId="21" hidden="1">{FALSE,FALSE,-1.25,-15.5,484.5,276.75,FALSE,FALSE,TRUE,TRUE,0,12,#N/A,46,#N/A,2.93460490463215,15.35,1,FALSE,FALSE,3,TRUE,1,FALSE,100,"Swvu.PLA1.","ACwvu.PLA1.",#N/A,FALSE,FALSE,0,0,0,0,2,"","",TRUE,TRUE,FALSE,FALSE,1,60,#N/A,#N/A,FALSE,FALSE,FALSE,FALSE,FALSE,FALSE,FALSE,9,65532,65532,FALSE,FALSE,TRUE,TRUE,TRUE}</definedName>
    <definedName name="abu" localSheetId="80" hidden="1">{FALSE,FALSE,-1.25,-15.5,484.5,276.75,FALSE,FALSE,TRUE,TRUE,0,12,#N/A,46,#N/A,2.93460490463215,15.35,1,FALSE,FALSE,3,TRUE,1,FALSE,100,"Swvu.PLA1.","ACwvu.PLA1.",#N/A,FALSE,FALSE,0,0,0,0,2,"","",TRUE,TRUE,FALSE,FALSE,1,60,#N/A,#N/A,FALSE,FALSE,FALSE,FALSE,FALSE,FALSE,FALSE,9,65532,65532,FALSE,FALSE,TRUE,TRUE,TRUE}</definedName>
    <definedName name="abu" localSheetId="81" hidden="1">{FALSE,FALSE,-1.25,-15.5,484.5,276.75,FALSE,FALSE,TRUE,TRUE,0,12,#N/A,46,#N/A,2.93460490463215,15.35,1,FALSE,FALSE,3,TRUE,1,FALSE,100,"Swvu.PLA1.","ACwvu.PLA1.",#N/A,FALSE,FALSE,0,0,0,0,2,"","",TRUE,TRUE,FALSE,FALSE,1,60,#N/A,#N/A,FALSE,FALSE,FALSE,FALSE,FALSE,FALSE,FALSE,9,65532,65532,FALSE,FALSE,TRUE,TRUE,TRUE}</definedName>
    <definedName name="abu" localSheetId="82" hidden="1">{FALSE,FALSE,-1.25,-15.5,484.5,276.75,FALSE,FALSE,TRUE,TRUE,0,12,#N/A,46,#N/A,2.93460490463215,15.35,1,FALSE,FALSE,3,TRUE,1,FALSE,100,"Swvu.PLA1.","ACwvu.PLA1.",#N/A,FALSE,FALSE,0,0,0,0,2,"","",TRUE,TRUE,FALSE,FALSE,1,60,#N/A,#N/A,FALSE,FALSE,FALSE,FALSE,FALSE,FALSE,FALSE,9,65532,65532,FALSE,FALSE,TRUE,TRUE,TRUE}</definedName>
    <definedName name="abu" localSheetId="83" hidden="1">{FALSE,FALSE,-1.25,-15.5,484.5,276.75,FALSE,FALSE,TRUE,TRUE,0,12,#N/A,46,#N/A,2.93460490463215,15.35,1,FALSE,FALSE,3,TRUE,1,FALSE,100,"Swvu.PLA1.","ACwvu.PLA1.",#N/A,FALSE,FALSE,0,0,0,0,2,"","",TRUE,TRUE,FALSE,FALSE,1,60,#N/A,#N/A,FALSE,FALSE,FALSE,FALSE,FALSE,FALSE,FALSE,9,65532,65532,FALSE,FALSE,TRUE,TRUE,TRUE}</definedName>
    <definedName name="abu" localSheetId="84" hidden="1">{FALSE,FALSE,-1.25,-15.5,484.5,276.75,FALSE,FALSE,TRUE,TRUE,0,12,#N/A,46,#N/A,2.93460490463215,15.35,1,FALSE,FALSE,3,TRUE,1,FALSE,100,"Swvu.PLA1.","ACwvu.PLA1.",#N/A,FALSE,FALSE,0,0,0,0,2,"","",TRUE,TRUE,FALSE,FALSE,1,60,#N/A,#N/A,FALSE,FALSE,FALSE,FALSE,FALSE,FALSE,FALSE,9,65532,65532,FALSE,FALSE,TRUE,TRUE,TRUE}</definedName>
    <definedName name="abu" localSheetId="85" hidden="1">{FALSE,FALSE,-1.25,-15.5,484.5,276.75,FALSE,FALSE,TRUE,TRUE,0,12,#N/A,46,#N/A,2.93460490463215,15.35,1,FALSE,FALSE,3,TRUE,1,FALSE,100,"Swvu.PLA1.","ACwvu.PLA1.",#N/A,FALSE,FALSE,0,0,0,0,2,"","",TRUE,TRUE,FALSE,FALSE,1,60,#N/A,#N/A,FALSE,FALSE,FALSE,FALSE,FALSE,FALSE,FALSE,9,65532,65532,FALSE,FALSE,TRUE,TRUE,TRUE}</definedName>
    <definedName name="abu" localSheetId="88" hidden="1">{FALSE,FALSE,-1.25,-15.5,484.5,276.75,FALSE,FALSE,TRUE,TRUE,0,12,#N/A,46,#N/A,2.93460490463215,15.35,1,FALSE,FALSE,3,TRUE,1,FALSE,100,"Swvu.PLA1.","ACwvu.PLA1.",#N/A,FALSE,FALSE,0,0,0,0,2,"","",TRUE,TRUE,FALSE,FALSE,1,60,#N/A,#N/A,FALSE,FALSE,FALSE,FALSE,FALSE,FALSE,FALSE,9,65532,65532,FALSE,FALSE,TRUE,TRUE,TRUE}</definedName>
    <definedName name="abu" localSheetId="22" hidden="1">{FALSE,FALSE,-1.25,-15.5,484.5,276.75,FALSE,FALSE,TRUE,TRUE,0,12,#N/A,46,#N/A,2.93460490463215,15.35,1,FALSE,FALSE,3,TRUE,1,FALSE,100,"Swvu.PLA1.","ACwvu.PLA1.",#N/A,FALSE,FALSE,0,0,0,0,2,"","",TRUE,TRUE,FALSE,FALSE,1,60,#N/A,#N/A,FALSE,FALSE,FALSE,FALSE,FALSE,FALSE,FALSE,9,65532,65532,FALSE,FALSE,TRUE,TRUE,TRUE}</definedName>
    <definedName name="abu" localSheetId="89" hidden="1">{FALSE,FALSE,-1.25,-15.5,484.5,276.75,FALSE,FALSE,TRUE,TRUE,0,12,#N/A,46,#N/A,2.93460490463215,15.35,1,FALSE,FALSE,3,TRUE,1,FALSE,100,"Swvu.PLA1.","ACwvu.PLA1.",#N/A,FALSE,FALSE,0,0,0,0,2,"","",TRUE,TRUE,FALSE,FALSE,1,60,#N/A,#N/A,FALSE,FALSE,FALSE,FALSE,FALSE,FALSE,FALSE,9,65532,65532,FALSE,FALSE,TRUE,TRUE,TRUE}</definedName>
    <definedName name="abu" localSheetId="90" hidden="1">{FALSE,FALSE,-1.25,-15.5,484.5,276.75,FALSE,FALSE,TRUE,TRUE,0,12,#N/A,46,#N/A,2.93460490463215,15.35,1,FALSE,FALSE,3,TRUE,1,FALSE,100,"Swvu.PLA1.","ACwvu.PLA1.",#N/A,FALSE,FALSE,0,0,0,0,2,"","",TRUE,TRUE,FALSE,FALSE,1,60,#N/A,#N/A,FALSE,FALSE,FALSE,FALSE,FALSE,FALSE,FALSE,9,65532,65532,FALSE,FALSE,TRUE,TRUE,TRUE}</definedName>
    <definedName name="abu" localSheetId="91" hidden="1">{FALSE,FALSE,-1.25,-15.5,484.5,276.75,FALSE,FALSE,TRUE,TRUE,0,12,#N/A,46,#N/A,2.93460490463215,15.35,1,FALSE,FALSE,3,TRUE,1,FALSE,100,"Swvu.PLA1.","ACwvu.PLA1.",#N/A,FALSE,FALSE,0,0,0,0,2,"","",TRUE,TRUE,FALSE,FALSE,1,60,#N/A,#N/A,FALSE,FALSE,FALSE,FALSE,FALSE,FALSE,FALSE,9,65532,65532,FALSE,FALSE,TRUE,TRUE,TRUE}</definedName>
    <definedName name="abu" localSheetId="92" hidden="1">{FALSE,FALSE,-1.25,-15.5,484.5,276.75,FALSE,FALSE,TRUE,TRUE,0,12,#N/A,46,#N/A,2.93460490463215,15.35,1,FALSE,FALSE,3,TRUE,1,FALSE,100,"Swvu.PLA1.","ACwvu.PLA1.",#N/A,FALSE,FALSE,0,0,0,0,2,"","",TRUE,TRUE,FALSE,FALSE,1,60,#N/A,#N/A,FALSE,FALSE,FALSE,FALSE,FALSE,FALSE,FALSE,9,65532,65532,FALSE,FALSE,TRUE,TRUE,TRUE}</definedName>
    <definedName name="abu" localSheetId="95" hidden="1">{FALSE,FALSE,-1.25,-15.5,484.5,276.75,FALSE,FALSE,TRUE,TRUE,0,12,#N/A,46,#N/A,2.93460490463215,15.35,1,FALSE,FALSE,3,TRUE,1,FALSE,100,"Swvu.PLA1.","ACwvu.PLA1.",#N/A,FALSE,FALSE,0,0,0,0,2,"","",TRUE,TRUE,FALSE,FALSE,1,60,#N/A,#N/A,FALSE,FALSE,FALSE,FALSE,FALSE,FALSE,FALSE,9,65532,65532,FALSE,FALSE,TRUE,TRUE,TRUE}</definedName>
    <definedName name="abu" localSheetId="96" hidden="1">{FALSE,FALSE,-1.25,-15.5,484.5,276.75,FALSE,FALSE,TRUE,TRUE,0,12,#N/A,46,#N/A,2.93460490463215,15.35,1,FALSE,FALSE,3,TRUE,1,FALSE,100,"Swvu.PLA1.","ACwvu.PLA1.",#N/A,FALSE,FALSE,0,0,0,0,2,"","",TRUE,TRUE,FALSE,FALSE,1,60,#N/A,#N/A,FALSE,FALSE,FALSE,FALSE,FALSE,FALSE,FALSE,9,65532,65532,FALSE,FALSE,TRUE,TRUE,TRUE}</definedName>
    <definedName name="abu" localSheetId="98" hidden="1">{FALSE,FALSE,-1.25,-15.5,484.5,276.75,FALSE,FALSE,TRUE,TRUE,0,12,#N/A,46,#N/A,2.93460490463215,15.35,1,FALSE,FALSE,3,TRUE,1,FALSE,100,"Swvu.PLA1.","ACwvu.PLA1.",#N/A,FALSE,FALSE,0,0,0,0,2,"","",TRUE,TRUE,FALSE,FALSE,1,60,#N/A,#N/A,FALSE,FALSE,FALSE,FALSE,FALSE,FALSE,FALSE,9,65532,65532,FALSE,FALSE,TRUE,TRUE,TRUE}</definedName>
    <definedName name="abu" localSheetId="24" hidden="1">{FALSE,FALSE,-1.25,-15.5,484.5,276.75,FALSE,FALSE,TRUE,TRUE,0,12,#N/A,46,#N/A,2.93460490463215,15.35,1,FALSE,FALSE,3,TRUE,1,FALSE,100,"Swvu.PLA1.","ACwvu.PLA1.",#N/A,FALSE,FALSE,0,0,0,0,2,"","",TRUE,TRUE,FALSE,FALSE,1,60,#N/A,#N/A,FALSE,FALSE,FALSE,FALSE,FALSE,FALSE,FALSE,9,65532,65532,FALSE,FALSE,TRUE,TRUE,TRUE}</definedName>
    <definedName name="abu" localSheetId="99" hidden="1">{FALSE,FALSE,-1.25,-15.5,484.5,276.75,FALSE,FALSE,TRUE,TRUE,0,12,#N/A,46,#N/A,2.93460490463215,15.35,1,FALSE,FALSE,3,TRUE,1,FALSE,100,"Swvu.PLA1.","ACwvu.PLA1.",#N/A,FALSE,FALSE,0,0,0,0,2,"","",TRUE,TRUE,FALSE,FALSE,1,60,#N/A,#N/A,FALSE,FALSE,FALSE,FALSE,FALSE,FALSE,FALSE,9,65532,65532,FALSE,FALSE,TRUE,TRUE,TRUE}</definedName>
    <definedName name="abu" localSheetId="25" hidden="1">{FALSE,FALSE,-1.25,-15.5,484.5,276.75,FALSE,FALSE,TRUE,TRUE,0,12,#N/A,46,#N/A,2.93460490463215,15.35,1,FALSE,FALSE,3,TRUE,1,FALSE,100,"Swvu.PLA1.","ACwvu.PLA1.",#N/A,FALSE,FALSE,0,0,0,0,2,"","",TRUE,TRUE,FALSE,FALSE,1,60,#N/A,#N/A,FALSE,FALSE,FALSE,FALSE,FALSE,FALSE,FALSE,9,65532,65532,FALSE,FALSE,TRUE,TRUE,TRUE}</definedName>
    <definedName name="abu" localSheetId="26" hidden="1">{FALSE,FALSE,-1.25,-15.5,484.5,276.75,FALSE,FALSE,TRUE,TRUE,0,12,#N/A,46,#N/A,2.93460490463215,15.35,1,FALSE,FALSE,3,TRUE,1,FALSE,100,"Swvu.PLA1.","ACwvu.PLA1.",#N/A,FALSE,FALSE,0,0,0,0,2,"","",TRUE,TRUE,FALSE,FALSE,1,60,#N/A,#N/A,FALSE,FALSE,FALSE,FALSE,FALSE,FALSE,FALSE,9,65532,65532,FALSE,FALSE,TRUE,TRUE,TRUE}</definedName>
    <definedName name="abu" localSheetId="93" hidden="1">{FALSE,FALSE,-1.25,-15.5,484.5,276.75,FALSE,FALSE,TRUE,TRUE,0,12,#N/A,46,#N/A,2.93460490463215,15.35,1,FALSE,FALSE,3,TRUE,1,FALSE,100,"Swvu.PLA1.","ACwvu.PLA1.",#N/A,FALSE,FALSE,0,0,0,0,2,"","",TRUE,TRUE,FALSE,FALSE,1,60,#N/A,#N/A,FALSE,FALSE,FALSE,FALSE,FALSE,FALSE,FALSE,9,65532,65532,FALSE,FALSE,TRUE,TRUE,TRUE}</definedName>
    <definedName name="abu" localSheetId="94"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bv" localSheetId="15">#REF!</definedName>
    <definedName name="abv" localSheetId="16">#REF!</definedName>
    <definedName name="abv" localSheetId="17">#REF!</definedName>
    <definedName name="abv" localSheetId="19">#REF!</definedName>
    <definedName name="abv" localSheetId="20">#REF!</definedName>
    <definedName name="abv" localSheetId="100">#REF!</definedName>
    <definedName name="abv" localSheetId="23">#REF!</definedName>
    <definedName name="abv" localSheetId="27">#REF!</definedName>
    <definedName name="abv" localSheetId="28">#REF!</definedName>
    <definedName name="abv" localSheetId="29">#REF!</definedName>
    <definedName name="abv" localSheetId="57">#REF!</definedName>
    <definedName name="abv" localSheetId="58">#REF!</definedName>
    <definedName name="abv" localSheetId="18">#REF!</definedName>
    <definedName name="abv" localSheetId="61">#REF!</definedName>
    <definedName name="abv" localSheetId="62">#REF!</definedName>
    <definedName name="abv" localSheetId="64">#REF!</definedName>
    <definedName name="abv" localSheetId="21">#REF!</definedName>
    <definedName name="abv" localSheetId="80">'Tabla 53'!#REF!</definedName>
    <definedName name="abv" localSheetId="81">'Tabla 54'!#REF!</definedName>
    <definedName name="abv" localSheetId="82">'Tabla 55'!#REF!</definedName>
    <definedName name="abv" localSheetId="83">'Tabla 56'!#REF!</definedName>
    <definedName name="abv" localSheetId="84">'Tabla 57'!#REF!</definedName>
    <definedName name="abv" localSheetId="85">'Tabla 58'!#REF!</definedName>
    <definedName name="abv" localSheetId="88">#REF!</definedName>
    <definedName name="abv" localSheetId="89">#REF!</definedName>
    <definedName name="abv" localSheetId="90">#REF!</definedName>
    <definedName name="abv" localSheetId="92">#REF!</definedName>
    <definedName name="abv" localSheetId="95">#REF!</definedName>
    <definedName name="abv" localSheetId="96">#REF!</definedName>
    <definedName name="abv" localSheetId="24">#REF!</definedName>
    <definedName name="abv" localSheetId="99">#REF!</definedName>
    <definedName name="abv" localSheetId="93">#REF!</definedName>
    <definedName name="abv" localSheetId="94">#REF!</definedName>
    <definedName name="abv">#REF!</definedName>
    <definedName name="abx" localSheetId="15">#REF!</definedName>
    <definedName name="abx" localSheetId="16">#REF!</definedName>
    <definedName name="abx" localSheetId="17">#REF!</definedName>
    <definedName name="abx" localSheetId="19">#REF!</definedName>
    <definedName name="abx" localSheetId="100">#REF!</definedName>
    <definedName name="abx" localSheetId="23">#REF!</definedName>
    <definedName name="abx" localSheetId="27">#REF!</definedName>
    <definedName name="abx" localSheetId="28">#REF!</definedName>
    <definedName name="abx" localSheetId="29">#REF!</definedName>
    <definedName name="abx" localSheetId="33">#REF!</definedName>
    <definedName name="abx" localSheetId="57">#REF!</definedName>
    <definedName name="abx" localSheetId="58">#REF!</definedName>
    <definedName name="abx" localSheetId="18">#REF!</definedName>
    <definedName name="abx" localSheetId="61">#REF!</definedName>
    <definedName name="abx" localSheetId="64">#REF!</definedName>
    <definedName name="abx" localSheetId="21">#REF!</definedName>
    <definedName name="abx" localSheetId="80">'Tabla 53'!#REF!</definedName>
    <definedName name="abx" localSheetId="81">'Tabla 54'!#REF!</definedName>
    <definedName name="abx" localSheetId="82">'Tabla 55'!#REF!</definedName>
    <definedName name="abx" localSheetId="83">'Tabla 56'!#REF!</definedName>
    <definedName name="abx" localSheetId="84">'Tabla 57'!#REF!</definedName>
    <definedName name="abx" localSheetId="85">'Tabla 58'!#REF!</definedName>
    <definedName name="abx" localSheetId="88">#REF!</definedName>
    <definedName name="abx" localSheetId="89">#REF!</definedName>
    <definedName name="abx" localSheetId="90">#REF!</definedName>
    <definedName name="abx" localSheetId="95">#REF!</definedName>
    <definedName name="abx" localSheetId="96">#REF!</definedName>
    <definedName name="abx" localSheetId="24">#REF!</definedName>
    <definedName name="abx" localSheetId="99">#REF!</definedName>
    <definedName name="abx">#REF!</definedName>
    <definedName name="AccessDatabase" hidden="1">"\\De2kp-42538\BOLETIN\Claga\CLAGA2000.mdb"</definedName>
    <definedName name="ACENARIO" localSheetId="15">#REF!</definedName>
    <definedName name="ACENARIO" localSheetId="17">#REF!</definedName>
    <definedName name="ACENARIO" localSheetId="20">#REF!</definedName>
    <definedName name="ACENARIO" localSheetId="23">#REF!</definedName>
    <definedName name="ACENARIO" localSheetId="59">#REF!</definedName>
    <definedName name="ACENARIO" localSheetId="60">#REF!</definedName>
    <definedName name="ACENARIO" localSheetId="27">#REF!</definedName>
    <definedName name="ACENARIO" localSheetId="28">#REF!</definedName>
    <definedName name="ACENARIO" localSheetId="29">#REF!</definedName>
    <definedName name="ACENARIO" localSheetId="57">#REF!</definedName>
    <definedName name="ACENARIO" localSheetId="64">#REF!</definedName>
    <definedName name="ACENARIO" localSheetId="21">#REF!</definedName>
    <definedName name="ACENARIO" localSheetId="85">'Tabla 58'!#REF!</definedName>
    <definedName name="ACENARIO" localSheetId="88">#REF!</definedName>
    <definedName name="ACENARIO" localSheetId="89">#REF!</definedName>
    <definedName name="ACENARIO" localSheetId="90">#REF!</definedName>
    <definedName name="ACENARIO" localSheetId="95">#REF!</definedName>
    <definedName name="ACENARIO" localSheetId="96">#REF!</definedName>
    <definedName name="ACENARIO">#REF!</definedName>
    <definedName name="acentral" localSheetId="15">#REF!</definedName>
    <definedName name="acentral" localSheetId="17">#REF!</definedName>
    <definedName name="acentral" localSheetId="23">#REF!</definedName>
    <definedName name="acentral" localSheetId="27">#REF!</definedName>
    <definedName name="acentral" localSheetId="28">#REF!</definedName>
    <definedName name="acentral" localSheetId="29">#REF!</definedName>
    <definedName name="acentral" localSheetId="57">#REF!</definedName>
    <definedName name="acentral" localSheetId="64">#REF!</definedName>
    <definedName name="acentral" localSheetId="21">#REF!</definedName>
    <definedName name="acentral" localSheetId="85">'Tabla 58'!#REF!</definedName>
    <definedName name="acentral" localSheetId="88">#REF!</definedName>
    <definedName name="acentral" localSheetId="89">#REF!</definedName>
    <definedName name="acentral" localSheetId="90">#REF!</definedName>
    <definedName name="acentral" localSheetId="95">#REF!</definedName>
    <definedName name="acentral" localSheetId="96">#REF!</definedName>
    <definedName name="acentral">#REF!</definedName>
    <definedName name="ACT" localSheetId="15">#REF!</definedName>
    <definedName name="ACT" localSheetId="17">#REF!</definedName>
    <definedName name="ACT" localSheetId="23">#REF!</definedName>
    <definedName name="ACT" localSheetId="27">#REF!</definedName>
    <definedName name="ACT" localSheetId="28">#REF!</definedName>
    <definedName name="ACT" localSheetId="29">#REF!</definedName>
    <definedName name="ACT" localSheetId="57">#REF!</definedName>
    <definedName name="ACT" localSheetId="64">#REF!</definedName>
    <definedName name="ACT" localSheetId="21">#REF!</definedName>
    <definedName name="ACT" localSheetId="85">'Tabla 58'!#REF!</definedName>
    <definedName name="ACT" localSheetId="88">#REF!</definedName>
    <definedName name="ACT" localSheetId="89">#REF!</definedName>
    <definedName name="ACT" localSheetId="90">#REF!</definedName>
    <definedName name="ACT" localSheetId="95">#REF!</definedName>
    <definedName name="ACT" localSheetId="96">#REF!</definedName>
    <definedName name="ACT">#REF!</definedName>
    <definedName name="Act.Inmv.Bruto" localSheetId="15">#REF!</definedName>
    <definedName name="Act.Inmv.Bruto" localSheetId="17">#REF!</definedName>
    <definedName name="Act.Inmv.Bruto" localSheetId="100">'[60]Ranking Bancario'!$AX$4:$BB$54</definedName>
    <definedName name="Act.Inmv.Bruto" localSheetId="23">'[60]Ranking Bancario'!$AX$4:$BB$54</definedName>
    <definedName name="Act.Inmv.Bruto" localSheetId="59">#REF!</definedName>
    <definedName name="Act.Inmv.Bruto" localSheetId="60">#REF!</definedName>
    <definedName name="Act.Inmv.Bruto" localSheetId="1">'[60]Ranking Bancario'!$AX$4:$BB$54</definedName>
    <definedName name="Act.Inmv.Bruto" localSheetId="27">#REF!</definedName>
    <definedName name="Act.Inmv.Bruto" localSheetId="28">#REF!</definedName>
    <definedName name="Act.Inmv.Bruto" localSheetId="29">#REF!</definedName>
    <definedName name="Act.Inmv.Bruto" localSheetId="57">'[60]Ranking Bancario'!$AX$4:$BB$54</definedName>
    <definedName name="Act.Inmv.Bruto" localSheetId="58">'[60]Ranking Bancario'!$AX$4:$BB$54</definedName>
    <definedName name="Act.Inmv.Bruto" localSheetId="91">#REF!</definedName>
    <definedName name="Act.Inmv.Bruto">#REF!</definedName>
    <definedName name="Act.Inmv.Neto" localSheetId="15">#REF!</definedName>
    <definedName name="Act.Inmv.Neto" localSheetId="17">#REF!</definedName>
    <definedName name="Act.Inmv.Neto" localSheetId="100">'[60]Ranking Bancario'!$AP$4:$AT$54</definedName>
    <definedName name="Act.Inmv.Neto" localSheetId="23">'[60]Ranking Bancario'!$AP$4:$AT$54</definedName>
    <definedName name="Act.Inmv.Neto" localSheetId="59">#REF!</definedName>
    <definedName name="Act.Inmv.Neto" localSheetId="60">#REF!</definedName>
    <definedName name="Act.Inmv.Neto" localSheetId="1">'[60]Ranking Bancario'!$AP$4:$AT$54</definedName>
    <definedName name="Act.Inmv.Neto" localSheetId="27">#REF!</definedName>
    <definedName name="Act.Inmv.Neto" localSheetId="28">#REF!</definedName>
    <definedName name="Act.Inmv.Neto" localSheetId="29">#REF!</definedName>
    <definedName name="Act.Inmv.Neto" localSheetId="57">'[60]Ranking Bancario'!$AP$4:$AT$54</definedName>
    <definedName name="Act.Inmv.Neto" localSheetId="58">'[60]Ranking Bancario'!$AP$4:$AT$54</definedName>
    <definedName name="Act.Inmv.Neto" localSheetId="91">#REF!</definedName>
    <definedName name="Act.Inmv.Neto">#REF!</definedName>
    <definedName name="ACTIVATE" localSheetId="15">#REF!</definedName>
    <definedName name="ACTIVATE" localSheetId="16">#REF!</definedName>
    <definedName name="ACTIVATE" localSheetId="17">#REF!</definedName>
    <definedName name="ACTIVATE" localSheetId="19">#REF!</definedName>
    <definedName name="ACTIVATE" localSheetId="20">#REF!</definedName>
    <definedName name="ACTIVATE" localSheetId="100">#REF!</definedName>
    <definedName name="ACTIVATE" localSheetId="23">#REF!</definedName>
    <definedName name="ACTIVATE" localSheetId="27">#REF!</definedName>
    <definedName name="ACTIVATE" localSheetId="28">#REF!</definedName>
    <definedName name="ACTIVATE" localSheetId="29">#REF!</definedName>
    <definedName name="ACTIVATE" localSheetId="41">#REF!</definedName>
    <definedName name="ACTIVATE" localSheetId="44">#REF!</definedName>
    <definedName name="ACTIVATE" localSheetId="46">#REF!</definedName>
    <definedName name="ACTIVATE" localSheetId="57">#REF!</definedName>
    <definedName name="ACTIVATE" localSheetId="58">#REF!</definedName>
    <definedName name="ACTIVATE" localSheetId="18">#REF!</definedName>
    <definedName name="ACTIVATE" localSheetId="61">#REF!</definedName>
    <definedName name="ACTIVATE" localSheetId="62">#REF!</definedName>
    <definedName name="ACTIVATE" localSheetId="64">#REF!</definedName>
    <definedName name="ACTIVATE" localSheetId="21">#REF!</definedName>
    <definedName name="ACTIVATE" localSheetId="80">'Tabla 53'!#REF!</definedName>
    <definedName name="ACTIVATE" localSheetId="81">'Tabla 54'!#REF!</definedName>
    <definedName name="ACTIVATE" localSheetId="82">'Tabla 55'!#REF!</definedName>
    <definedName name="ACTIVATE" localSheetId="83">'Tabla 56'!#REF!</definedName>
    <definedName name="ACTIVATE" localSheetId="84">'Tabla 57'!#REF!</definedName>
    <definedName name="ACTIVATE" localSheetId="88">#REF!</definedName>
    <definedName name="ACTIVATE" localSheetId="89">#REF!</definedName>
    <definedName name="ACTIVATE" localSheetId="90">#REF!</definedName>
    <definedName name="ACTIVATE" localSheetId="95">#REF!</definedName>
    <definedName name="ACTIVATE" localSheetId="96">#REF!</definedName>
    <definedName name="ACTIVATE" localSheetId="24">#REF!</definedName>
    <definedName name="ACTIVATE" localSheetId="99">#REF!</definedName>
    <definedName name="ACTIVATE">#REF!</definedName>
    <definedName name="Actual" localSheetId="15">#REF!</definedName>
    <definedName name="Actual" localSheetId="16">#REF!</definedName>
    <definedName name="Actual" localSheetId="17">#REF!</definedName>
    <definedName name="Actual" localSheetId="19">#REF!</definedName>
    <definedName name="Actual" localSheetId="23">#REF!</definedName>
    <definedName name="Actual" localSheetId="27">#REF!</definedName>
    <definedName name="Actual" localSheetId="28">#REF!</definedName>
    <definedName name="Actual" localSheetId="29">#REF!</definedName>
    <definedName name="Actual" localSheetId="33">#REF!</definedName>
    <definedName name="Actual" localSheetId="57">#REF!</definedName>
    <definedName name="Actual" localSheetId="58">#REF!</definedName>
    <definedName name="Actual" localSheetId="18">#REF!</definedName>
    <definedName name="Actual" localSheetId="61">#REF!</definedName>
    <definedName name="Actual" localSheetId="64">#REF!</definedName>
    <definedName name="Actual" localSheetId="21">#REF!</definedName>
    <definedName name="Actual" localSheetId="80">'Tabla 53'!#REF!</definedName>
    <definedName name="Actual" localSheetId="81">'Tabla 54'!#REF!</definedName>
    <definedName name="Actual" localSheetId="82">'Tabla 55'!#REF!</definedName>
    <definedName name="Actual" localSheetId="83">'Tabla 56'!#REF!</definedName>
    <definedName name="Actual" localSheetId="84">'Tabla 57'!#REF!</definedName>
    <definedName name="Actual" localSheetId="85">'Tabla 58'!#REF!</definedName>
    <definedName name="Actual" localSheetId="88">#REF!</definedName>
    <definedName name="Actual" localSheetId="89">#REF!</definedName>
    <definedName name="Actual" localSheetId="90">#REF!</definedName>
    <definedName name="Actual" localSheetId="95">#REF!</definedName>
    <definedName name="Actual" localSheetId="96">#REF!</definedName>
    <definedName name="Actual" localSheetId="24">#REF!</definedName>
    <definedName name="Actual">#REF!</definedName>
    <definedName name="ACUMULADO">#N/A</definedName>
    <definedName name="ACwvu.PLA1." localSheetId="15" hidden="1">#REF!</definedName>
    <definedName name="ACwvu.PLA1." localSheetId="16" hidden="1">#REF!</definedName>
    <definedName name="ACwvu.PLA1." localSheetId="17" hidden="1">#REF!</definedName>
    <definedName name="ACwvu.PLA1." localSheetId="19" hidden="1">#REF!</definedName>
    <definedName name="ACwvu.PLA1." localSheetId="100" hidden="1">'[61]COP FED'!#REF!</definedName>
    <definedName name="ACwvu.PLA1." localSheetId="23" hidden="1">'[61]COP FED'!#REF!</definedName>
    <definedName name="ACwvu.PLA1." localSheetId="59" hidden="1">#REF!</definedName>
    <definedName name="ACwvu.PLA1." localSheetId="60" hidden="1">#REF!</definedName>
    <definedName name="ACwvu.PLA1." localSheetId="1" hidden="1">'[61]COP FED'!#REF!</definedName>
    <definedName name="ACwvu.PLA1." localSheetId="27" hidden="1">#REF!</definedName>
    <definedName name="ACwvu.PLA1." localSheetId="28" hidden="1">'[61]COP FED'!#REF!</definedName>
    <definedName name="ACwvu.PLA1." localSheetId="29" hidden="1">'[61]COP FED'!#REF!</definedName>
    <definedName name="ACwvu.PLA1." localSheetId="33" hidden="1">#REF!</definedName>
    <definedName name="ACwvu.PLA1." localSheetId="57" hidden="1">'[61]COP FED'!#REF!</definedName>
    <definedName name="ACwvu.PLA1." localSheetId="58" hidden="1">'[61]COP FED'!#REF!</definedName>
    <definedName name="ACwvu.PLA1." localSheetId="18" hidden="1">#REF!</definedName>
    <definedName name="ACwvu.PLA1." localSheetId="61" hidden="1">'[61]COP FED'!#REF!</definedName>
    <definedName name="ACwvu.PLA1." localSheetId="62" hidden="1">#REF!</definedName>
    <definedName name="ACwvu.PLA1." localSheetId="64" hidden="1">'[61]COP FED'!#REF!</definedName>
    <definedName name="ACwvu.PLA1." localSheetId="21" hidden="1">'[61]COP FED'!#REF!</definedName>
    <definedName name="ACwvu.PLA1." localSheetId="81" hidden="1">'[61]COP FED'!#REF!</definedName>
    <definedName name="ACwvu.PLA1." localSheetId="82" hidden="1">'[61]COP FED'!#REF!</definedName>
    <definedName name="ACwvu.PLA1." localSheetId="83" hidden="1">'[61]COP FED'!#REF!</definedName>
    <definedName name="ACwvu.PLA1." localSheetId="84" hidden="1">'[61]COP FED'!#REF!</definedName>
    <definedName name="ACwvu.PLA1." localSheetId="85" hidden="1">'[61]COP FED'!#REF!</definedName>
    <definedName name="ACwvu.PLA1." localSheetId="88" hidden="1">'[61]COP FED'!#REF!</definedName>
    <definedName name="ACwvu.PLA1." localSheetId="89" hidden="1">'[61]COP FED'!#REF!</definedName>
    <definedName name="ACwvu.PLA1." localSheetId="90" hidden="1">'[61]COP FED'!#REF!</definedName>
    <definedName name="ACwvu.PLA1." localSheetId="91" hidden="1">#REF!</definedName>
    <definedName name="ACwvu.PLA1." localSheetId="92" hidden="1">'[61]COP FED'!#REF!</definedName>
    <definedName name="ACwvu.PLA1." localSheetId="95" hidden="1">'[61]COP FED'!#REF!</definedName>
    <definedName name="ACwvu.PLA1." localSheetId="96" hidden="1">'[61]COP FED'!#REF!</definedName>
    <definedName name="ACwvu.PLA1." localSheetId="24" hidden="1">'[61]COP FED'!#REF!</definedName>
    <definedName name="ACwvu.PLA1." localSheetId="99" hidden="1">'[61]COP FED'!#REF!</definedName>
    <definedName name="ACwvu.PLA1." hidden="1">#REF!</definedName>
    <definedName name="ACwvu.PLA2." localSheetId="15" hidden="1">#REF!</definedName>
    <definedName name="ACwvu.PLA2." localSheetId="16" hidden="1">#REF!</definedName>
    <definedName name="ACwvu.PLA2." localSheetId="17" hidden="1">#REF!</definedName>
    <definedName name="ACwvu.PLA2." localSheetId="19" hidden="1">#REF!</definedName>
    <definedName name="ACwvu.PLA2." localSheetId="100" hidden="1">'[61]COP FED'!$A$1:$N$49</definedName>
    <definedName name="ACwvu.PLA2." localSheetId="23" hidden="1">'[61]COP FED'!$A$1:$N$49</definedName>
    <definedName name="ACwvu.PLA2." localSheetId="59" hidden="1">#REF!</definedName>
    <definedName name="ACwvu.PLA2." localSheetId="60" hidden="1">#REF!</definedName>
    <definedName name="ACwvu.PLA2." localSheetId="1" hidden="1">'[61]COP FED'!$A$1:$N$49</definedName>
    <definedName name="ACwvu.PLA2." localSheetId="27" hidden="1">#REF!</definedName>
    <definedName name="ACwvu.PLA2." localSheetId="28" hidden="1">#REF!</definedName>
    <definedName name="ACwvu.PLA2." localSheetId="29" hidden="1">#REF!</definedName>
    <definedName name="ACwvu.PLA2." localSheetId="57" hidden="1">'[61]COP FED'!$A$1:$N$49</definedName>
    <definedName name="ACwvu.PLA2." localSheetId="58" hidden="1">'[61]COP FED'!$A$1:$N$49</definedName>
    <definedName name="ACwvu.PLA2." localSheetId="18" hidden="1">#REF!</definedName>
    <definedName name="ACwvu.PLA2." localSheetId="91" hidden="1">#REF!</definedName>
    <definedName name="ACwvu.PLA2." hidden="1">#REF!</definedName>
    <definedName name="ad" localSheetId="15" hidden="1">{"Riqfin97",#N/A,FALSE,"Tran";"Riqfinpro",#N/A,FALSE,"Tran"}</definedName>
    <definedName name="ad" localSheetId="16" hidden="1">{"Riqfin97",#N/A,FALSE,"Tran";"Riqfinpro",#N/A,FALSE,"Tran"}</definedName>
    <definedName name="ad" localSheetId="17" hidden="1">{"Riqfin97",#N/A,FALSE,"Tran";"Riqfinpro",#N/A,FALSE,"Tran"}</definedName>
    <definedName name="ad" localSheetId="19" hidden="1">{"Riqfin97",#N/A,FALSE,"Tran";"Riqfinpro",#N/A,FALSE,"Tran"}</definedName>
    <definedName name="ad" localSheetId="20" hidden="1">{"Riqfin97",#N/A,FALSE,"Tran";"Riqfinpro",#N/A,FALSE,"Tran"}</definedName>
    <definedName name="ad" localSheetId="100" hidden="1">{"Riqfin97",#N/A,FALSE,"Tran";"Riqfinpro",#N/A,FALSE,"Tran"}</definedName>
    <definedName name="ad" localSheetId="8" hidden="1">{"Riqfin97",#N/A,FALSE,"Tran";"Riqfinpro",#N/A,FALSE,"Tran"}</definedName>
    <definedName name="ad" localSheetId="9" hidden="1">{"Riqfin97",#N/A,FALSE,"Tran";"Riqfinpro",#N/A,FALSE,"Tran"}</definedName>
    <definedName name="ad" localSheetId="10" hidden="1">{"Riqfin97",#N/A,FALSE,"Tran";"Riqfinpro",#N/A,FALSE,"Tran"}</definedName>
    <definedName name="ad" localSheetId="11" hidden="1">{"Riqfin97",#N/A,FALSE,"Tran";"Riqfinpro",#N/A,FALSE,"Tran"}</definedName>
    <definedName name="ad" localSheetId="23" hidden="1">{"Riqfin97",#N/A,FALSE,"Tran";"Riqfinpro",#N/A,FALSE,"Tran"}</definedName>
    <definedName name="ad" localSheetId="59" hidden="1">{"Riqfin97",#N/A,FALSE,"Tran";"Riqfinpro",#N/A,FALSE,"Tran"}</definedName>
    <definedName name="ad" localSheetId="60" hidden="1">{"Riqfin97",#N/A,FALSE,"Tran";"Riqfinpro",#N/A,FALSE,"Tran"}</definedName>
    <definedName name="ad" localSheetId="1" hidden="1">{"Riqfin97",#N/A,FALSE,"Tran";"Riqfinpro",#N/A,FALSE,"Tran"}</definedName>
    <definedName name="ad" localSheetId="27" hidden="1">{"Riqfin97",#N/A,FALSE,"Tran";"Riqfinpro",#N/A,FALSE,"Tran"}</definedName>
    <definedName name="ad" localSheetId="28" hidden="1">{"Riqfin97",#N/A,FALSE,"Tran";"Riqfinpro",#N/A,FALSE,"Tran"}</definedName>
    <definedName name="ad" localSheetId="29" hidden="1">{"Riqfin97",#N/A,FALSE,"Tran";"Riqfinpro",#N/A,FALSE,"Tran"}</definedName>
    <definedName name="ad" localSheetId="30" hidden="1">{"Riqfin97",#N/A,FALSE,"Tran";"Riqfinpro",#N/A,FALSE,"Tran"}</definedName>
    <definedName name="ad" localSheetId="31" hidden="1">{"Riqfin97",#N/A,FALSE,"Tran";"Riqfinpro",#N/A,FALSE,"Tran"}</definedName>
    <definedName name="ad" localSheetId="32" hidden="1">{"Riqfin97",#N/A,FALSE,"Tran";"Riqfinpro",#N/A,FALSE,"Tran"}</definedName>
    <definedName name="ad" localSheetId="33" hidden="1">{"Riqfin97",#N/A,FALSE,"Tran";"Riqfinpro",#N/A,FALSE,"Tran"}</definedName>
    <definedName name="ad" localSheetId="34" hidden="1">{"Riqfin97",#N/A,FALSE,"Tran";"Riqfinpro",#N/A,FALSE,"Tran"}</definedName>
    <definedName name="ad" localSheetId="3" hidden="1">{"Riqfin97",#N/A,FALSE,"Tran";"Riqfinpro",#N/A,FALSE,"Tran"}</definedName>
    <definedName name="ad" localSheetId="57" hidden="1">{"Riqfin97",#N/A,FALSE,"Tran";"Riqfinpro",#N/A,FALSE,"Tran"}</definedName>
    <definedName name="ad" localSheetId="58" hidden="1">{"Riqfin97",#N/A,FALSE,"Tran";"Riqfinpro",#N/A,FALSE,"Tran"}</definedName>
    <definedName name="ad" localSheetId="18" hidden="1">{"Riqfin97",#N/A,FALSE,"Tran";"Riqfinpro",#N/A,FALSE,"Tran"}</definedName>
    <definedName name="ad" localSheetId="61" hidden="1">{"Riqfin97",#N/A,FALSE,"Tran";"Riqfinpro",#N/A,FALSE,"Tran"}</definedName>
    <definedName name="ad" localSheetId="62" hidden="1">{"Riqfin97",#N/A,FALSE,"Tran";"Riqfinpro",#N/A,FALSE,"Tran"}</definedName>
    <definedName name="ad" localSheetId="63" hidden="1">{"Riqfin97",#N/A,FALSE,"Tran";"Riqfinpro",#N/A,FALSE,"Tran"}</definedName>
    <definedName name="ad" localSheetId="64" hidden="1">{"Riqfin97",#N/A,FALSE,"Tran";"Riqfinpro",#N/A,FALSE,"Tran"}</definedName>
    <definedName name="ad" localSheetId="21" hidden="1">{"Riqfin97",#N/A,FALSE,"Tran";"Riqfinpro",#N/A,FALSE,"Tran"}</definedName>
    <definedName name="ad" localSheetId="80" hidden="1">{"Riqfin97",#N/A,FALSE,"Tran";"Riqfinpro",#N/A,FALSE,"Tran"}</definedName>
    <definedName name="ad" localSheetId="81" hidden="1">{"Riqfin97",#N/A,FALSE,"Tran";"Riqfinpro",#N/A,FALSE,"Tran"}</definedName>
    <definedName name="ad" localSheetId="82" hidden="1">{"Riqfin97",#N/A,FALSE,"Tran";"Riqfinpro",#N/A,FALSE,"Tran"}</definedName>
    <definedName name="ad" localSheetId="83" hidden="1">{"Riqfin97",#N/A,FALSE,"Tran";"Riqfinpro",#N/A,FALSE,"Tran"}</definedName>
    <definedName name="ad" localSheetId="84" hidden="1">{"Riqfin97",#N/A,FALSE,"Tran";"Riqfinpro",#N/A,FALSE,"Tran"}</definedName>
    <definedName name="ad" localSheetId="85" hidden="1">{"Riqfin97",#N/A,FALSE,"Tran";"Riqfinpro",#N/A,FALSE,"Tran"}</definedName>
    <definedName name="ad" localSheetId="88" hidden="1">{"Riqfin97",#N/A,FALSE,"Tran";"Riqfinpro",#N/A,FALSE,"Tran"}</definedName>
    <definedName name="ad" localSheetId="22" hidden="1">{"Riqfin97",#N/A,FALSE,"Tran";"Riqfinpro",#N/A,FALSE,"Tran"}</definedName>
    <definedName name="ad" localSheetId="89" hidden="1">{"Riqfin97",#N/A,FALSE,"Tran";"Riqfinpro",#N/A,FALSE,"Tran"}</definedName>
    <definedName name="ad" localSheetId="90" hidden="1">{"Riqfin97",#N/A,FALSE,"Tran";"Riqfinpro",#N/A,FALSE,"Tran"}</definedName>
    <definedName name="ad" localSheetId="91" hidden="1">{"Riqfin97",#N/A,FALSE,"Tran";"Riqfinpro",#N/A,FALSE,"Tran"}</definedName>
    <definedName name="ad" localSheetId="92" hidden="1">{"Riqfin97",#N/A,FALSE,"Tran";"Riqfinpro",#N/A,FALSE,"Tran"}</definedName>
    <definedName name="ad" localSheetId="95" hidden="1">{"Riqfin97",#N/A,FALSE,"Tran";"Riqfinpro",#N/A,FALSE,"Tran"}</definedName>
    <definedName name="ad" localSheetId="96" hidden="1">{"Riqfin97",#N/A,FALSE,"Tran";"Riqfinpro",#N/A,FALSE,"Tran"}</definedName>
    <definedName name="ad" localSheetId="98" hidden="1">{"Riqfin97",#N/A,FALSE,"Tran";"Riqfinpro",#N/A,FALSE,"Tran"}</definedName>
    <definedName name="ad" localSheetId="24" hidden="1">{"Riqfin97",#N/A,FALSE,"Tran";"Riqfinpro",#N/A,FALSE,"Tran"}</definedName>
    <definedName name="ad" localSheetId="99" hidden="1">{"Riqfin97",#N/A,FALSE,"Tran";"Riqfinpro",#N/A,FALSE,"Tran"}</definedName>
    <definedName name="ad" localSheetId="25" hidden="1">{"Riqfin97",#N/A,FALSE,"Tran";"Riqfinpro",#N/A,FALSE,"Tran"}</definedName>
    <definedName name="ad" localSheetId="26" hidden="1">{"Riqfin97",#N/A,FALSE,"Tran";"Riqfinpro",#N/A,FALSE,"Tran"}</definedName>
    <definedName name="ad" localSheetId="93" hidden="1">{"Riqfin97",#N/A,FALSE,"Tran";"Riqfinpro",#N/A,FALSE,"Tran"}</definedName>
    <definedName name="ad" localSheetId="94" hidden="1">{"Riqfin97",#N/A,FALSE,"Tran";"Riqfinpro",#N/A,FALSE,"Tran"}</definedName>
    <definedName name="ad" hidden="1">{"Riqfin97",#N/A,FALSE,"Tran";"Riqfinpro",#N/A,FALSE,"Tran"}</definedName>
    <definedName name="adaD" localSheetId="15">#REF!</definedName>
    <definedName name="adaD" localSheetId="16">#REF!</definedName>
    <definedName name="adaD" localSheetId="17">#REF!</definedName>
    <definedName name="adaD" localSheetId="19">#REF!</definedName>
    <definedName name="adaD" localSheetId="20">#REF!</definedName>
    <definedName name="adaD" localSheetId="100">#REF!</definedName>
    <definedName name="adaD" localSheetId="23">#REF!</definedName>
    <definedName name="adaD" localSheetId="27">#REF!</definedName>
    <definedName name="adaD" localSheetId="28">#REF!</definedName>
    <definedName name="adaD" localSheetId="29">#REF!</definedName>
    <definedName name="adaD" localSheetId="33">#REF!</definedName>
    <definedName name="adaD" localSheetId="57">#REF!</definedName>
    <definedName name="adaD" localSheetId="58">#REF!</definedName>
    <definedName name="adaD" localSheetId="18">#REF!</definedName>
    <definedName name="adaD" localSheetId="61">#REF!</definedName>
    <definedName name="adaD" localSheetId="62">#REF!</definedName>
    <definedName name="adaD" localSheetId="64">#REF!</definedName>
    <definedName name="adaD" localSheetId="21">#REF!</definedName>
    <definedName name="adaD" localSheetId="80">'Tabla 53'!#REF!</definedName>
    <definedName name="adaD" localSheetId="81">'Tabla 54'!#REF!</definedName>
    <definedName name="adaD" localSheetId="82">'Tabla 55'!#REF!</definedName>
    <definedName name="adaD" localSheetId="83">'Tabla 56'!#REF!</definedName>
    <definedName name="adaD" localSheetId="84">'Tabla 57'!#REF!</definedName>
    <definedName name="adaD" localSheetId="85">'Tabla 58'!#REF!</definedName>
    <definedName name="adaD" localSheetId="88">#REF!</definedName>
    <definedName name="adaD" localSheetId="89">#REF!</definedName>
    <definedName name="adaD" localSheetId="90">#REF!</definedName>
    <definedName name="adaD" localSheetId="95">#REF!</definedName>
    <definedName name="adaD" localSheetId="96">#REF!</definedName>
    <definedName name="adaD" localSheetId="24">#REF!</definedName>
    <definedName name="adaD" localSheetId="99">#REF!</definedName>
    <definedName name="adaD">#REF!</definedName>
    <definedName name="Adb" localSheetId="15">#REF!</definedName>
    <definedName name="Adb" localSheetId="17">#REF!</definedName>
    <definedName name="Adb" localSheetId="100">[62]CIRRs!$C$59</definedName>
    <definedName name="Adb" localSheetId="23">[62]CIRRs!$C$59</definedName>
    <definedName name="Adb" localSheetId="59">#REF!</definedName>
    <definedName name="Adb" localSheetId="60">#REF!</definedName>
    <definedName name="Adb" localSheetId="1">[62]CIRRs!$C$59</definedName>
    <definedName name="Adb" localSheetId="27">#REF!</definedName>
    <definedName name="Adb" localSheetId="28">#REF!</definedName>
    <definedName name="Adb" localSheetId="29">#REF!</definedName>
    <definedName name="Adb" localSheetId="57">[62]CIRRs!$C$59</definedName>
    <definedName name="Adb" localSheetId="58">[62]CIRRs!$C$59</definedName>
    <definedName name="Adb" localSheetId="91">#REF!</definedName>
    <definedName name="Adb">#REF!</definedName>
    <definedName name="Adf" localSheetId="15">#REF!</definedName>
    <definedName name="Adf" localSheetId="17">#REF!</definedName>
    <definedName name="Adf" localSheetId="100">[62]CIRRs!$C$60</definedName>
    <definedName name="Adf" localSheetId="23">[62]CIRRs!$C$60</definedName>
    <definedName name="Adf" localSheetId="59">#REF!</definedName>
    <definedName name="Adf" localSheetId="60">#REF!</definedName>
    <definedName name="Adf" localSheetId="1">[62]CIRRs!$C$60</definedName>
    <definedName name="Adf" localSheetId="27">#REF!</definedName>
    <definedName name="Adf" localSheetId="28">#REF!</definedName>
    <definedName name="Adf" localSheetId="29">#REF!</definedName>
    <definedName name="Adf" localSheetId="57">[62]CIRRs!$C$60</definedName>
    <definedName name="Adf" localSheetId="58">[62]CIRRs!$C$60</definedName>
    <definedName name="Adf" localSheetId="91">#REF!</definedName>
    <definedName name="Adf">#REF!</definedName>
    <definedName name="ADICIONAIS" localSheetId="15">#REF!</definedName>
    <definedName name="ADICIONAIS" localSheetId="16">#REF!</definedName>
    <definedName name="ADICIONAIS" localSheetId="17">#REF!</definedName>
    <definedName name="ADICIONAIS" localSheetId="20">#REF!</definedName>
    <definedName name="ADICIONAIS" localSheetId="23">#REF!</definedName>
    <definedName name="ADICIONAIS" localSheetId="59">#REF!</definedName>
    <definedName name="ADICIONAIS" localSheetId="60">#REF!</definedName>
    <definedName name="ADICIONAIS" localSheetId="27">#REF!</definedName>
    <definedName name="ADICIONAIS" localSheetId="28">#REF!</definedName>
    <definedName name="ADICIONAIS" localSheetId="29">#REF!</definedName>
    <definedName name="ADICIONAIS" localSheetId="57">#REF!</definedName>
    <definedName name="ADICIONAIS" localSheetId="64">#REF!</definedName>
    <definedName name="ADICIONAIS" localSheetId="21">#REF!</definedName>
    <definedName name="ADICIONAIS" localSheetId="85">'Tabla 58'!#REF!</definedName>
    <definedName name="ADICIONAIS" localSheetId="88">#REF!</definedName>
    <definedName name="ADICIONAIS" localSheetId="89">#REF!</definedName>
    <definedName name="ADICIONAIS" localSheetId="90">#REF!</definedName>
    <definedName name="ADICIONAIS" localSheetId="95">#REF!</definedName>
    <definedName name="ADICIONAIS" localSheetId="96">#REF!</definedName>
    <definedName name="ADICIONAIS" localSheetId="24">#REF!</definedName>
    <definedName name="ADICIONAIS">#REF!</definedName>
    <definedName name="adrra" localSheetId="15">#REF!</definedName>
    <definedName name="adrra" localSheetId="16">#REF!</definedName>
    <definedName name="adrra" localSheetId="17">#REF!</definedName>
    <definedName name="adrra" localSheetId="19">#REF!</definedName>
    <definedName name="adrra" localSheetId="23">#REF!</definedName>
    <definedName name="adrra" localSheetId="27">#REF!</definedName>
    <definedName name="adrra" localSheetId="28">#REF!</definedName>
    <definedName name="adrra" localSheetId="29">#REF!</definedName>
    <definedName name="adrra" localSheetId="33">#REF!</definedName>
    <definedName name="adrra" localSheetId="57">#REF!</definedName>
    <definedName name="adrra" localSheetId="58">#REF!</definedName>
    <definedName name="adrra" localSheetId="18">#REF!</definedName>
    <definedName name="adrra" localSheetId="61">#REF!</definedName>
    <definedName name="adrra" localSheetId="64">#REF!</definedName>
    <definedName name="adrra" localSheetId="21">#REF!</definedName>
    <definedName name="adrra" localSheetId="80">'Tabla 53'!#REF!</definedName>
    <definedName name="adrra" localSheetId="81">'Tabla 54'!#REF!</definedName>
    <definedName name="adrra" localSheetId="82">'Tabla 55'!#REF!</definedName>
    <definedName name="adrra" localSheetId="83">'Tabla 56'!#REF!</definedName>
    <definedName name="adrra" localSheetId="84">'Tabla 57'!#REF!</definedName>
    <definedName name="adrra" localSheetId="85">'Tabla 58'!#REF!</definedName>
    <definedName name="adrra" localSheetId="88">#REF!</definedName>
    <definedName name="adrra" localSheetId="89">#REF!</definedName>
    <definedName name="adrra" localSheetId="90">#REF!</definedName>
    <definedName name="adrra" localSheetId="95">#REF!</definedName>
    <definedName name="adrra" localSheetId="96">#REF!</definedName>
    <definedName name="adrra" localSheetId="24">#REF!</definedName>
    <definedName name="adrra">#REF!</definedName>
    <definedName name="adsadrr" localSheetId="15" hidden="1">#REF!</definedName>
    <definedName name="adsadrr" localSheetId="16" hidden="1">#REF!</definedName>
    <definedName name="adsadrr" localSheetId="17" hidden="1">#REF!</definedName>
    <definedName name="adsadrr" localSheetId="19" hidden="1">#REF!</definedName>
    <definedName name="adsadrr" localSheetId="23" hidden="1">#REF!</definedName>
    <definedName name="adsadrr" localSheetId="27" hidden="1">#REF!</definedName>
    <definedName name="adsadrr" localSheetId="28" hidden="1">#REF!</definedName>
    <definedName name="adsadrr" localSheetId="29" hidden="1">#REF!</definedName>
    <definedName name="adsadrr" localSheetId="33" hidden="1">#REF!</definedName>
    <definedName name="adsadrr" localSheetId="57" hidden="1">#REF!</definedName>
    <definedName name="adsadrr" localSheetId="58" hidden="1">#REF!</definedName>
    <definedName name="adsadrr" localSheetId="18" hidden="1">#REF!</definedName>
    <definedName name="adsadrr" localSheetId="61" hidden="1">#REF!</definedName>
    <definedName name="adsadrr" localSheetId="64" hidden="1">#REF!</definedName>
    <definedName name="adsadrr" localSheetId="21" hidden="1">#REF!</definedName>
    <definedName name="adsadrr" localSheetId="80" hidden="1">'Tabla 53'!#REF!</definedName>
    <definedName name="adsadrr" localSheetId="81" hidden="1">'Tabla 54'!#REF!</definedName>
    <definedName name="adsadrr" localSheetId="82" hidden="1">'Tabla 55'!#REF!</definedName>
    <definedName name="adsadrr" localSheetId="83" hidden="1">'Tabla 56'!#REF!</definedName>
    <definedName name="adsadrr" localSheetId="84" hidden="1">'Tabla 57'!#REF!</definedName>
    <definedName name="adsadrr" localSheetId="85" hidden="1">'Tabla 58'!#REF!</definedName>
    <definedName name="adsadrr" localSheetId="88" hidden="1">#REF!</definedName>
    <definedName name="adsadrr" localSheetId="89" hidden="1">#REF!</definedName>
    <definedName name="adsadrr" localSheetId="90" hidden="1">#REF!</definedName>
    <definedName name="adsadrr" localSheetId="95" hidden="1">#REF!</definedName>
    <definedName name="adsadrr" localSheetId="96" hidden="1">#REF!</definedName>
    <definedName name="adsadrr" localSheetId="24" hidden="1">#REF!</definedName>
    <definedName name="adsadrr" hidden="1">#REF!</definedName>
    <definedName name="adsftreagtrgtqergt" localSheetId="15">#REF!</definedName>
    <definedName name="adsftreagtrgtqergt" localSheetId="17">#REF!</definedName>
    <definedName name="adsftreagtrgtqergt" localSheetId="100">[5]!adsftreagtrgtqergt</definedName>
    <definedName name="adsftreagtrgtqergt" localSheetId="10">[5]!adsftreagtrgtqergt</definedName>
    <definedName name="adsftreagtrgtqergt" localSheetId="11">[5]!adsftreagtrgtqergt</definedName>
    <definedName name="adsftreagtrgtqergt" localSheetId="23">[5]!adsftreagtrgtqergt</definedName>
    <definedName name="adsftreagtrgtqergt" localSheetId="59">#REF!</definedName>
    <definedName name="adsftreagtrgtqergt" localSheetId="60">#REF!</definedName>
    <definedName name="adsftreagtrgtqergt" localSheetId="1">[5]!adsftreagtrgtqergt</definedName>
    <definedName name="adsftreagtrgtqergt" localSheetId="27">#REF!</definedName>
    <definedName name="adsftreagtrgtqergt" localSheetId="28">[5]!adsftreagtrgtqergt</definedName>
    <definedName name="adsftreagtrgtqergt" localSheetId="29">[5]!adsftreagtrgtqergt</definedName>
    <definedName name="adsftreagtrgtqergt" localSheetId="57">[5]!adsftreagtrgtqergt</definedName>
    <definedName name="adsftreagtrgtqergt" localSheetId="58">[5]!adsftreagtrgtqergt</definedName>
    <definedName name="adsftreagtrgtqergt" localSheetId="21">[5]!adsftreagtrgtqergt</definedName>
    <definedName name="adsftreagtrgtqergt" localSheetId="88">[5]!adsftreagtrgtqergt</definedName>
    <definedName name="adsftreagtrgtqergt" localSheetId="89">[5]!adsftreagtrgtqergt</definedName>
    <definedName name="adsftreagtrgtqergt" localSheetId="90">[5]!adsftreagtrgtqergt</definedName>
    <definedName name="adsftreagtrgtqergt" localSheetId="91">#REF!</definedName>
    <definedName name="adsftreagtrgtqergt" localSheetId="24">[5]!adsftreagtrgtqergt</definedName>
    <definedName name="adsftreagtrgtqergt">#REF!</definedName>
    <definedName name="af" localSheetId="15" hidden="1">{"Tab1",#N/A,FALSE,"P";"Tab2",#N/A,FALSE,"P"}</definedName>
    <definedName name="af" localSheetId="16" hidden="1">{"Tab1",#N/A,FALSE,"P";"Tab2",#N/A,FALSE,"P"}</definedName>
    <definedName name="af" localSheetId="17" hidden="1">{"Tab1",#N/A,FALSE,"P";"Tab2",#N/A,FALSE,"P"}</definedName>
    <definedName name="af" localSheetId="19" hidden="1">{"Tab1",#N/A,FALSE,"P";"Tab2",#N/A,FALSE,"P"}</definedName>
    <definedName name="af" localSheetId="20" hidden="1">{"Tab1",#N/A,FALSE,"P";"Tab2",#N/A,FALSE,"P"}</definedName>
    <definedName name="af" localSheetId="100" hidden="1">{"Tab1",#N/A,FALSE,"P";"Tab2",#N/A,FALSE,"P"}</definedName>
    <definedName name="af" localSheetId="8" hidden="1">{"Tab1",#N/A,FALSE,"P";"Tab2",#N/A,FALSE,"P"}</definedName>
    <definedName name="af" localSheetId="9" hidden="1">{"Tab1",#N/A,FALSE,"P";"Tab2",#N/A,FALSE,"P"}</definedName>
    <definedName name="af" localSheetId="10" hidden="1">{"Tab1",#N/A,FALSE,"P";"Tab2",#N/A,FALSE,"P"}</definedName>
    <definedName name="af" localSheetId="11" hidden="1">{"Tab1",#N/A,FALSE,"P";"Tab2",#N/A,FALSE,"P"}</definedName>
    <definedName name="af" localSheetId="23" hidden="1">{"Tab1",#N/A,FALSE,"P";"Tab2",#N/A,FALSE,"P"}</definedName>
    <definedName name="af" localSheetId="59" hidden="1">{"Tab1",#N/A,FALSE,"P";"Tab2",#N/A,FALSE,"P"}</definedName>
    <definedName name="af" localSheetId="60" hidden="1">{"Tab1",#N/A,FALSE,"P";"Tab2",#N/A,FALSE,"P"}</definedName>
    <definedName name="af" localSheetId="1" hidden="1">{"Tab1",#N/A,FALSE,"P";"Tab2",#N/A,FALSE,"P"}</definedName>
    <definedName name="af" localSheetId="27" hidden="1">{"Tab1",#N/A,FALSE,"P";"Tab2",#N/A,FALSE,"P"}</definedName>
    <definedName name="af" localSheetId="28" hidden="1">{"Tab1",#N/A,FALSE,"P";"Tab2",#N/A,FALSE,"P"}</definedName>
    <definedName name="af" localSheetId="29" hidden="1">{"Tab1",#N/A,FALSE,"P";"Tab2",#N/A,FALSE,"P"}</definedName>
    <definedName name="af" localSheetId="30" hidden="1">{"Tab1",#N/A,FALSE,"P";"Tab2",#N/A,FALSE,"P"}</definedName>
    <definedName name="af" localSheetId="31" hidden="1">{"Tab1",#N/A,FALSE,"P";"Tab2",#N/A,FALSE,"P"}</definedName>
    <definedName name="af" localSheetId="32" hidden="1">{"Tab1",#N/A,FALSE,"P";"Tab2",#N/A,FALSE,"P"}</definedName>
    <definedName name="af" localSheetId="33" hidden="1">{"Tab1",#N/A,FALSE,"P";"Tab2",#N/A,FALSE,"P"}</definedName>
    <definedName name="af" localSheetId="34" hidden="1">{"Tab1",#N/A,FALSE,"P";"Tab2",#N/A,FALSE,"P"}</definedName>
    <definedName name="af" localSheetId="3" hidden="1">{"Tab1",#N/A,FALSE,"P";"Tab2",#N/A,FALSE,"P"}</definedName>
    <definedName name="af" localSheetId="57" hidden="1">{"Tab1",#N/A,FALSE,"P";"Tab2",#N/A,FALSE,"P"}</definedName>
    <definedName name="af" localSheetId="58" hidden="1">{"Tab1",#N/A,FALSE,"P";"Tab2",#N/A,FALSE,"P"}</definedName>
    <definedName name="af" localSheetId="18" hidden="1">{"Tab1",#N/A,FALSE,"P";"Tab2",#N/A,FALSE,"P"}</definedName>
    <definedName name="af" localSheetId="61" hidden="1">{"Tab1",#N/A,FALSE,"P";"Tab2",#N/A,FALSE,"P"}</definedName>
    <definedName name="af" localSheetId="62" hidden="1">{"Tab1",#N/A,FALSE,"P";"Tab2",#N/A,FALSE,"P"}</definedName>
    <definedName name="af" localSheetId="63" hidden="1">{"Tab1",#N/A,FALSE,"P";"Tab2",#N/A,FALSE,"P"}</definedName>
    <definedName name="af" localSheetId="64" hidden="1">{"Tab1",#N/A,FALSE,"P";"Tab2",#N/A,FALSE,"P"}</definedName>
    <definedName name="af" localSheetId="21" hidden="1">{"Tab1",#N/A,FALSE,"P";"Tab2",#N/A,FALSE,"P"}</definedName>
    <definedName name="af" localSheetId="80" hidden="1">{"Tab1",#N/A,FALSE,"P";"Tab2",#N/A,FALSE,"P"}</definedName>
    <definedName name="af" localSheetId="81" hidden="1">{"Tab1",#N/A,FALSE,"P";"Tab2",#N/A,FALSE,"P"}</definedName>
    <definedName name="af" localSheetId="82" hidden="1">{"Tab1",#N/A,FALSE,"P";"Tab2",#N/A,FALSE,"P"}</definedName>
    <definedName name="af" localSheetId="83" hidden="1">{"Tab1",#N/A,FALSE,"P";"Tab2",#N/A,FALSE,"P"}</definedName>
    <definedName name="af" localSheetId="84" hidden="1">{"Tab1",#N/A,FALSE,"P";"Tab2",#N/A,FALSE,"P"}</definedName>
    <definedName name="af" localSheetId="85" hidden="1">{"Tab1",#N/A,FALSE,"P";"Tab2",#N/A,FALSE,"P"}</definedName>
    <definedName name="af" localSheetId="88" hidden="1">{"Tab1",#N/A,FALSE,"P";"Tab2",#N/A,FALSE,"P"}</definedName>
    <definedName name="af" localSheetId="22" hidden="1">{"Tab1",#N/A,FALSE,"P";"Tab2",#N/A,FALSE,"P"}</definedName>
    <definedName name="af" localSheetId="89" hidden="1">{"Tab1",#N/A,FALSE,"P";"Tab2",#N/A,FALSE,"P"}</definedName>
    <definedName name="af" localSheetId="90" hidden="1">{"Tab1",#N/A,FALSE,"P";"Tab2",#N/A,FALSE,"P"}</definedName>
    <definedName name="af" localSheetId="91" hidden="1">{"Tab1",#N/A,FALSE,"P";"Tab2",#N/A,FALSE,"P"}</definedName>
    <definedName name="af" localSheetId="92" hidden="1">{"Tab1",#N/A,FALSE,"P";"Tab2",#N/A,FALSE,"P"}</definedName>
    <definedName name="af" localSheetId="95" hidden="1">{"Tab1",#N/A,FALSE,"P";"Tab2",#N/A,FALSE,"P"}</definedName>
    <definedName name="af" localSheetId="96" hidden="1">{"Tab1",#N/A,FALSE,"P";"Tab2",#N/A,FALSE,"P"}</definedName>
    <definedName name="af" localSheetId="98" hidden="1">{"Tab1",#N/A,FALSE,"P";"Tab2",#N/A,FALSE,"P"}</definedName>
    <definedName name="af" localSheetId="24" hidden="1">{"Tab1",#N/A,FALSE,"P";"Tab2",#N/A,FALSE,"P"}</definedName>
    <definedName name="af" localSheetId="99" hidden="1">{"Tab1",#N/A,FALSE,"P";"Tab2",#N/A,FALSE,"P"}</definedName>
    <definedName name="af" localSheetId="25" hidden="1">{"Tab1",#N/A,FALSE,"P";"Tab2",#N/A,FALSE,"P"}</definedName>
    <definedName name="af" localSheetId="26" hidden="1">{"Tab1",#N/A,FALSE,"P";"Tab2",#N/A,FALSE,"P"}</definedName>
    <definedName name="af" localSheetId="93" hidden="1">{"Tab1",#N/A,FALSE,"P";"Tab2",#N/A,FALSE,"P"}</definedName>
    <definedName name="af" localSheetId="94" hidden="1">{"Tab1",#N/A,FALSE,"P";"Tab2",#N/A,FALSE,"P"}</definedName>
    <definedName name="af" hidden="1">{"Tab1",#N/A,FALSE,"P";"Tab2",#N/A,FALSE,"P"}</definedName>
    <definedName name="aff" localSheetId="15" hidden="1">{"Tab1",#N/A,FALSE,"P";"Tab2",#N/A,FALSE,"P"}</definedName>
    <definedName name="aff" localSheetId="16" hidden="1">{"Tab1",#N/A,FALSE,"P";"Tab2",#N/A,FALSE,"P"}</definedName>
    <definedName name="aff" localSheetId="17" hidden="1">{"Tab1",#N/A,FALSE,"P";"Tab2",#N/A,FALSE,"P"}</definedName>
    <definedName name="aff" localSheetId="19" hidden="1">{"Tab1",#N/A,FALSE,"P";"Tab2",#N/A,FALSE,"P"}</definedName>
    <definedName name="aff" localSheetId="20" hidden="1">{"Tab1",#N/A,FALSE,"P";"Tab2",#N/A,FALSE,"P"}</definedName>
    <definedName name="aff" localSheetId="100" hidden="1">{"Tab1",#N/A,FALSE,"P";"Tab2",#N/A,FALSE,"P"}</definedName>
    <definedName name="aff" localSheetId="8" hidden="1">{"Tab1",#N/A,FALSE,"P";"Tab2",#N/A,FALSE,"P"}</definedName>
    <definedName name="aff" localSheetId="9" hidden="1">{"Tab1",#N/A,FALSE,"P";"Tab2",#N/A,FALSE,"P"}</definedName>
    <definedName name="aff" localSheetId="10" hidden="1">{"Tab1",#N/A,FALSE,"P";"Tab2",#N/A,FALSE,"P"}</definedName>
    <definedName name="aff" localSheetId="11" hidden="1">{"Tab1",#N/A,FALSE,"P";"Tab2",#N/A,FALSE,"P"}</definedName>
    <definedName name="aff" localSheetId="23" hidden="1">{"Tab1",#N/A,FALSE,"P";"Tab2",#N/A,FALSE,"P"}</definedName>
    <definedName name="aff" localSheetId="59" hidden="1">{"Tab1",#N/A,FALSE,"P";"Tab2",#N/A,FALSE,"P"}</definedName>
    <definedName name="aff" localSheetId="60" hidden="1">{"Tab1",#N/A,FALSE,"P";"Tab2",#N/A,FALSE,"P"}</definedName>
    <definedName name="aff" localSheetId="1" hidden="1">{"Tab1",#N/A,FALSE,"P";"Tab2",#N/A,FALSE,"P"}</definedName>
    <definedName name="aff" localSheetId="27" hidden="1">{"Tab1",#N/A,FALSE,"P";"Tab2",#N/A,FALSE,"P"}</definedName>
    <definedName name="aff" localSheetId="28" hidden="1">{"Tab1",#N/A,FALSE,"P";"Tab2",#N/A,FALSE,"P"}</definedName>
    <definedName name="aff" localSheetId="29" hidden="1">{"Tab1",#N/A,FALSE,"P";"Tab2",#N/A,FALSE,"P"}</definedName>
    <definedName name="aff" localSheetId="30" hidden="1">{"Tab1",#N/A,FALSE,"P";"Tab2",#N/A,FALSE,"P"}</definedName>
    <definedName name="aff" localSheetId="31" hidden="1">{"Tab1",#N/A,FALSE,"P";"Tab2",#N/A,FALSE,"P"}</definedName>
    <definedName name="aff" localSheetId="32" hidden="1">{"Tab1",#N/A,FALSE,"P";"Tab2",#N/A,FALSE,"P"}</definedName>
    <definedName name="aff" localSheetId="33" hidden="1">{"Tab1",#N/A,FALSE,"P";"Tab2",#N/A,FALSE,"P"}</definedName>
    <definedName name="aff" localSheetId="34" hidden="1">{"Tab1",#N/A,FALSE,"P";"Tab2",#N/A,FALSE,"P"}</definedName>
    <definedName name="aff" localSheetId="3" hidden="1">{"Tab1",#N/A,FALSE,"P";"Tab2",#N/A,FALSE,"P"}</definedName>
    <definedName name="aff" localSheetId="57" hidden="1">{"Tab1",#N/A,FALSE,"P";"Tab2",#N/A,FALSE,"P"}</definedName>
    <definedName name="aff" localSheetId="58" hidden="1">{"Tab1",#N/A,FALSE,"P";"Tab2",#N/A,FALSE,"P"}</definedName>
    <definedName name="aff" localSheetId="18" hidden="1">{"Tab1",#N/A,FALSE,"P";"Tab2",#N/A,FALSE,"P"}</definedName>
    <definedName name="aff" localSheetId="61" hidden="1">{"Tab1",#N/A,FALSE,"P";"Tab2",#N/A,FALSE,"P"}</definedName>
    <definedName name="aff" localSheetId="62" hidden="1">{"Tab1",#N/A,FALSE,"P";"Tab2",#N/A,FALSE,"P"}</definedName>
    <definedName name="aff" localSheetId="63" hidden="1">{"Tab1",#N/A,FALSE,"P";"Tab2",#N/A,FALSE,"P"}</definedName>
    <definedName name="aff" localSheetId="64" hidden="1">{"Tab1",#N/A,FALSE,"P";"Tab2",#N/A,FALSE,"P"}</definedName>
    <definedName name="aff" localSheetId="21" hidden="1">{"Tab1",#N/A,FALSE,"P";"Tab2",#N/A,FALSE,"P"}</definedName>
    <definedName name="aff" localSheetId="80" hidden="1">{"Tab1",#N/A,FALSE,"P";"Tab2",#N/A,FALSE,"P"}</definedName>
    <definedName name="aff" localSheetId="81" hidden="1">{"Tab1",#N/A,FALSE,"P";"Tab2",#N/A,FALSE,"P"}</definedName>
    <definedName name="aff" localSheetId="82" hidden="1">{"Tab1",#N/A,FALSE,"P";"Tab2",#N/A,FALSE,"P"}</definedName>
    <definedName name="aff" localSheetId="83" hidden="1">{"Tab1",#N/A,FALSE,"P";"Tab2",#N/A,FALSE,"P"}</definedName>
    <definedName name="aff" localSheetId="84" hidden="1">{"Tab1",#N/A,FALSE,"P";"Tab2",#N/A,FALSE,"P"}</definedName>
    <definedName name="aff" localSheetId="85" hidden="1">{"Tab1",#N/A,FALSE,"P";"Tab2",#N/A,FALSE,"P"}</definedName>
    <definedName name="aff" localSheetId="88" hidden="1">{"Tab1",#N/A,FALSE,"P";"Tab2",#N/A,FALSE,"P"}</definedName>
    <definedName name="aff" localSheetId="22" hidden="1">{"Tab1",#N/A,FALSE,"P";"Tab2",#N/A,FALSE,"P"}</definedName>
    <definedName name="aff" localSheetId="89" hidden="1">{"Tab1",#N/A,FALSE,"P";"Tab2",#N/A,FALSE,"P"}</definedName>
    <definedName name="aff" localSheetId="90" hidden="1">{"Tab1",#N/A,FALSE,"P";"Tab2",#N/A,FALSE,"P"}</definedName>
    <definedName name="aff" localSheetId="91" hidden="1">{"Tab1",#N/A,FALSE,"P";"Tab2",#N/A,FALSE,"P"}</definedName>
    <definedName name="aff" localSheetId="92" hidden="1">{"Tab1",#N/A,FALSE,"P";"Tab2",#N/A,FALSE,"P"}</definedName>
    <definedName name="aff" localSheetId="95" hidden="1">{"Tab1",#N/A,FALSE,"P";"Tab2",#N/A,FALSE,"P"}</definedName>
    <definedName name="aff" localSheetId="96" hidden="1">{"Tab1",#N/A,FALSE,"P";"Tab2",#N/A,FALSE,"P"}</definedName>
    <definedName name="aff" localSheetId="98" hidden="1">{"Tab1",#N/A,FALSE,"P";"Tab2",#N/A,FALSE,"P"}</definedName>
    <definedName name="aff" localSheetId="24" hidden="1">{"Tab1",#N/A,FALSE,"P";"Tab2",#N/A,FALSE,"P"}</definedName>
    <definedName name="aff" localSheetId="99" hidden="1">{"Tab1",#N/A,FALSE,"P";"Tab2",#N/A,FALSE,"P"}</definedName>
    <definedName name="aff" localSheetId="25" hidden="1">{"Tab1",#N/A,FALSE,"P";"Tab2",#N/A,FALSE,"P"}</definedName>
    <definedName name="aff" localSheetId="26" hidden="1">{"Tab1",#N/A,FALSE,"P";"Tab2",#N/A,FALSE,"P"}</definedName>
    <definedName name="aff" localSheetId="93" hidden="1">{"Tab1",#N/A,FALSE,"P";"Tab2",#N/A,FALSE,"P"}</definedName>
    <definedName name="aff" localSheetId="94" hidden="1">{"Tab1",#N/A,FALSE,"P";"Tab2",#N/A,FALSE,"P"}</definedName>
    <definedName name="aff" hidden="1">{"Tab1",#N/A,FALSE,"P";"Tab2",#N/A,FALSE,"P"}</definedName>
    <definedName name="ag" localSheetId="15" hidden="1">{"Tab1",#N/A,FALSE,"P";"Tab2",#N/A,FALSE,"P"}</definedName>
    <definedName name="ag" localSheetId="16" hidden="1">{"Tab1",#N/A,FALSE,"P";"Tab2",#N/A,FALSE,"P"}</definedName>
    <definedName name="ag" localSheetId="17" hidden="1">{"Tab1",#N/A,FALSE,"P";"Tab2",#N/A,FALSE,"P"}</definedName>
    <definedName name="ag" localSheetId="19" hidden="1">{"Tab1",#N/A,FALSE,"P";"Tab2",#N/A,FALSE,"P"}</definedName>
    <definedName name="ag" localSheetId="20" hidden="1">{"Tab1",#N/A,FALSE,"P";"Tab2",#N/A,FALSE,"P"}</definedName>
    <definedName name="ag" localSheetId="100" hidden="1">{"Tab1",#N/A,FALSE,"P";"Tab2",#N/A,FALSE,"P"}</definedName>
    <definedName name="ag" localSheetId="8" hidden="1">{"Tab1",#N/A,FALSE,"P";"Tab2",#N/A,FALSE,"P"}</definedName>
    <definedName name="ag" localSheetId="9" hidden="1">{"Tab1",#N/A,FALSE,"P";"Tab2",#N/A,FALSE,"P"}</definedName>
    <definedName name="ag" localSheetId="10" hidden="1">{"Tab1",#N/A,FALSE,"P";"Tab2",#N/A,FALSE,"P"}</definedName>
    <definedName name="ag" localSheetId="11" hidden="1">{"Tab1",#N/A,FALSE,"P";"Tab2",#N/A,FALSE,"P"}</definedName>
    <definedName name="ag" localSheetId="23" hidden="1">{"Tab1",#N/A,FALSE,"P";"Tab2",#N/A,FALSE,"P"}</definedName>
    <definedName name="ag" localSheetId="59" hidden="1">{"Tab1",#N/A,FALSE,"P";"Tab2",#N/A,FALSE,"P"}</definedName>
    <definedName name="ag" localSheetId="60" hidden="1">{"Tab1",#N/A,FALSE,"P";"Tab2",#N/A,FALSE,"P"}</definedName>
    <definedName name="ag" localSheetId="1" hidden="1">{"Tab1",#N/A,FALSE,"P";"Tab2",#N/A,FALSE,"P"}</definedName>
    <definedName name="ag" localSheetId="27" hidden="1">{"Tab1",#N/A,FALSE,"P";"Tab2",#N/A,FALSE,"P"}</definedName>
    <definedName name="ag" localSheetId="28" hidden="1">{"Tab1",#N/A,FALSE,"P";"Tab2",#N/A,FALSE,"P"}</definedName>
    <definedName name="ag" localSheetId="29" hidden="1">{"Tab1",#N/A,FALSE,"P";"Tab2",#N/A,FALSE,"P"}</definedName>
    <definedName name="ag" localSheetId="30" hidden="1">{"Tab1",#N/A,FALSE,"P";"Tab2",#N/A,FALSE,"P"}</definedName>
    <definedName name="ag" localSheetId="31" hidden="1">{"Tab1",#N/A,FALSE,"P";"Tab2",#N/A,FALSE,"P"}</definedName>
    <definedName name="ag" localSheetId="32" hidden="1">{"Tab1",#N/A,FALSE,"P";"Tab2",#N/A,FALSE,"P"}</definedName>
    <definedName name="ag" localSheetId="33" hidden="1">{"Tab1",#N/A,FALSE,"P";"Tab2",#N/A,FALSE,"P"}</definedName>
    <definedName name="ag" localSheetId="34" hidden="1">{"Tab1",#N/A,FALSE,"P";"Tab2",#N/A,FALSE,"P"}</definedName>
    <definedName name="ag" localSheetId="3" hidden="1">{"Tab1",#N/A,FALSE,"P";"Tab2",#N/A,FALSE,"P"}</definedName>
    <definedName name="ag" localSheetId="57" hidden="1">{"Tab1",#N/A,FALSE,"P";"Tab2",#N/A,FALSE,"P"}</definedName>
    <definedName name="ag" localSheetId="58" hidden="1">{"Tab1",#N/A,FALSE,"P";"Tab2",#N/A,FALSE,"P"}</definedName>
    <definedName name="ag" localSheetId="18" hidden="1">{"Tab1",#N/A,FALSE,"P";"Tab2",#N/A,FALSE,"P"}</definedName>
    <definedName name="ag" localSheetId="61" hidden="1">{"Tab1",#N/A,FALSE,"P";"Tab2",#N/A,FALSE,"P"}</definedName>
    <definedName name="ag" localSheetId="62" hidden="1">{"Tab1",#N/A,FALSE,"P";"Tab2",#N/A,FALSE,"P"}</definedName>
    <definedName name="ag" localSheetId="63" hidden="1">{"Tab1",#N/A,FALSE,"P";"Tab2",#N/A,FALSE,"P"}</definedName>
    <definedName name="ag" localSheetId="64" hidden="1">{"Tab1",#N/A,FALSE,"P";"Tab2",#N/A,FALSE,"P"}</definedName>
    <definedName name="ag" localSheetId="21" hidden="1">{"Tab1",#N/A,FALSE,"P";"Tab2",#N/A,FALSE,"P"}</definedName>
    <definedName name="ag" localSheetId="80" hidden="1">{"Tab1",#N/A,FALSE,"P";"Tab2",#N/A,FALSE,"P"}</definedName>
    <definedName name="ag" localSheetId="81" hidden="1">{"Tab1",#N/A,FALSE,"P";"Tab2",#N/A,FALSE,"P"}</definedName>
    <definedName name="ag" localSheetId="82" hidden="1">{"Tab1",#N/A,FALSE,"P";"Tab2",#N/A,FALSE,"P"}</definedName>
    <definedName name="ag" localSheetId="83" hidden="1">{"Tab1",#N/A,FALSE,"P";"Tab2",#N/A,FALSE,"P"}</definedName>
    <definedName name="ag" localSheetId="84" hidden="1">{"Tab1",#N/A,FALSE,"P";"Tab2",#N/A,FALSE,"P"}</definedName>
    <definedName name="ag" localSheetId="85" hidden="1">{"Tab1",#N/A,FALSE,"P";"Tab2",#N/A,FALSE,"P"}</definedName>
    <definedName name="ag" localSheetId="88" hidden="1">{"Tab1",#N/A,FALSE,"P";"Tab2",#N/A,FALSE,"P"}</definedName>
    <definedName name="ag" localSheetId="22" hidden="1">{"Tab1",#N/A,FALSE,"P";"Tab2",#N/A,FALSE,"P"}</definedName>
    <definedName name="ag" localSheetId="89" hidden="1">{"Tab1",#N/A,FALSE,"P";"Tab2",#N/A,FALSE,"P"}</definedName>
    <definedName name="ag" localSheetId="90" hidden="1">{"Tab1",#N/A,FALSE,"P";"Tab2",#N/A,FALSE,"P"}</definedName>
    <definedName name="ag" localSheetId="91" hidden="1">{"Tab1",#N/A,FALSE,"P";"Tab2",#N/A,FALSE,"P"}</definedName>
    <definedName name="ag" localSheetId="92" hidden="1">{"Tab1",#N/A,FALSE,"P";"Tab2",#N/A,FALSE,"P"}</definedName>
    <definedName name="ag" localSheetId="95" hidden="1">{"Tab1",#N/A,FALSE,"P";"Tab2",#N/A,FALSE,"P"}</definedName>
    <definedName name="ag" localSheetId="96" hidden="1">{"Tab1",#N/A,FALSE,"P";"Tab2",#N/A,FALSE,"P"}</definedName>
    <definedName name="ag" localSheetId="98" hidden="1">{"Tab1",#N/A,FALSE,"P";"Tab2",#N/A,FALSE,"P"}</definedName>
    <definedName name="ag" localSheetId="24" hidden="1">{"Tab1",#N/A,FALSE,"P";"Tab2",#N/A,FALSE,"P"}</definedName>
    <definedName name="ag" localSheetId="99" hidden="1">{"Tab1",#N/A,FALSE,"P";"Tab2",#N/A,FALSE,"P"}</definedName>
    <definedName name="ag" localSheetId="25" hidden="1">{"Tab1",#N/A,FALSE,"P";"Tab2",#N/A,FALSE,"P"}</definedName>
    <definedName name="ag" localSheetId="26" hidden="1">{"Tab1",#N/A,FALSE,"P";"Tab2",#N/A,FALSE,"P"}</definedName>
    <definedName name="ag" localSheetId="93" hidden="1">{"Tab1",#N/A,FALSE,"P";"Tab2",#N/A,FALSE,"P"}</definedName>
    <definedName name="ag" localSheetId="94" hidden="1">{"Tab1",#N/A,FALSE,"P";"Tab2",#N/A,FALSE,"P"}</definedName>
    <definedName name="ag" hidden="1">{"Tab1",#N/A,FALSE,"P";"Tab2",#N/A,FALSE,"P"}</definedName>
    <definedName name="AGO._89" localSheetId="15">#REF!</definedName>
    <definedName name="AGO._89" localSheetId="17">#REF!</definedName>
    <definedName name="AGO._89" localSheetId="20">#REF!</definedName>
    <definedName name="AGO._89" localSheetId="23">#REF!</definedName>
    <definedName name="AGO._89" localSheetId="59">#REF!</definedName>
    <definedName name="AGO._89" localSheetId="60">#REF!</definedName>
    <definedName name="AGO._89" localSheetId="27">#REF!</definedName>
    <definedName name="AGO._89" localSheetId="28">#REF!</definedName>
    <definedName name="AGO._89" localSheetId="29">#REF!</definedName>
    <definedName name="AGO._89" localSheetId="57">#REF!</definedName>
    <definedName name="AGO._89" localSheetId="64">#REF!</definedName>
    <definedName name="AGO._89" localSheetId="21">#REF!</definedName>
    <definedName name="AGO._89" localSheetId="85">'Tabla 58'!#REF!</definedName>
    <definedName name="AGO._89" localSheetId="88">#REF!</definedName>
    <definedName name="AGO._89" localSheetId="89">#REF!</definedName>
    <definedName name="AGO._89" localSheetId="90">#REF!</definedName>
    <definedName name="AGO._89" localSheetId="95">#REF!</definedName>
    <definedName name="AGO._89" localSheetId="96">#REF!</definedName>
    <definedName name="AGO._89">#REF!</definedName>
    <definedName name="Agregados" localSheetId="15">#REF!</definedName>
    <definedName name="Agregados" localSheetId="17">#REF!</definedName>
    <definedName name="Agregados" localSheetId="100">'[60]Ganancias o Pérdidas BC'!$C$10:$H$34</definedName>
    <definedName name="Agregados" localSheetId="23">'[60]Ganancias o Pérdidas BC'!$C$10:$H$34</definedName>
    <definedName name="Agregados" localSheetId="59">#REF!</definedName>
    <definedName name="Agregados" localSheetId="60">#REF!</definedName>
    <definedName name="Agregados" localSheetId="1">'[60]Ganancias o Pérdidas BC'!$C$10:$H$34</definedName>
    <definedName name="Agregados" localSheetId="27">#REF!</definedName>
    <definedName name="Agregados" localSheetId="28">#REF!</definedName>
    <definedName name="Agregados" localSheetId="29">#REF!</definedName>
    <definedName name="Agregados" localSheetId="57">'[60]Ganancias o Pérdidas BC'!$C$10:$H$34</definedName>
    <definedName name="Agregados" localSheetId="58">'[60]Ganancias o Pérdidas BC'!$C$10:$H$34</definedName>
    <definedName name="Agregados" localSheetId="91">#REF!</definedName>
    <definedName name="Agregados">#REF!</definedName>
    <definedName name="ah" localSheetId="15" hidden="1">{"Riqfin97",#N/A,FALSE,"Tran";"Riqfinpro",#N/A,FALSE,"Tran"}</definedName>
    <definedName name="ah" localSheetId="16" hidden="1">{"Riqfin97",#N/A,FALSE,"Tran";"Riqfinpro",#N/A,FALSE,"Tran"}</definedName>
    <definedName name="ah" localSheetId="17" hidden="1">{"Riqfin97",#N/A,FALSE,"Tran";"Riqfinpro",#N/A,FALSE,"Tran"}</definedName>
    <definedName name="ah" localSheetId="19" hidden="1">{"Riqfin97",#N/A,FALSE,"Tran";"Riqfinpro",#N/A,FALSE,"Tran"}</definedName>
    <definedName name="ah" localSheetId="20" hidden="1">{"Riqfin97",#N/A,FALSE,"Tran";"Riqfinpro",#N/A,FALSE,"Tran"}</definedName>
    <definedName name="ah" localSheetId="100" hidden="1">{"Riqfin97",#N/A,FALSE,"Tran";"Riqfinpro",#N/A,FALSE,"Tran"}</definedName>
    <definedName name="ah" localSheetId="8" hidden="1">{"Riqfin97",#N/A,FALSE,"Tran";"Riqfinpro",#N/A,FALSE,"Tran"}</definedName>
    <definedName name="ah" localSheetId="9" hidden="1">{"Riqfin97",#N/A,FALSE,"Tran";"Riqfinpro",#N/A,FALSE,"Tran"}</definedName>
    <definedName name="ah" localSheetId="10" hidden="1">{"Riqfin97",#N/A,FALSE,"Tran";"Riqfinpro",#N/A,FALSE,"Tran"}</definedName>
    <definedName name="ah" localSheetId="11" hidden="1">{"Riqfin97",#N/A,FALSE,"Tran";"Riqfinpro",#N/A,FALSE,"Tran"}</definedName>
    <definedName name="ah" localSheetId="23" hidden="1">{"Riqfin97",#N/A,FALSE,"Tran";"Riqfinpro",#N/A,FALSE,"Tran"}</definedName>
    <definedName name="ah" localSheetId="59" hidden="1">{"Riqfin97",#N/A,FALSE,"Tran";"Riqfinpro",#N/A,FALSE,"Tran"}</definedName>
    <definedName name="ah" localSheetId="60" hidden="1">{"Riqfin97",#N/A,FALSE,"Tran";"Riqfinpro",#N/A,FALSE,"Tran"}</definedName>
    <definedName name="ah" localSheetId="1" hidden="1">{"Riqfin97",#N/A,FALSE,"Tran";"Riqfinpro",#N/A,FALSE,"Tran"}</definedName>
    <definedName name="ah" localSheetId="27" hidden="1">{"Riqfin97",#N/A,FALSE,"Tran";"Riqfinpro",#N/A,FALSE,"Tran"}</definedName>
    <definedName name="ah" localSheetId="28" hidden="1">{"Riqfin97",#N/A,FALSE,"Tran";"Riqfinpro",#N/A,FALSE,"Tran"}</definedName>
    <definedName name="ah" localSheetId="29" hidden="1">{"Riqfin97",#N/A,FALSE,"Tran";"Riqfinpro",#N/A,FALSE,"Tran"}</definedName>
    <definedName name="ah" localSheetId="30" hidden="1">{"Riqfin97",#N/A,FALSE,"Tran";"Riqfinpro",#N/A,FALSE,"Tran"}</definedName>
    <definedName name="ah" localSheetId="31" hidden="1">{"Riqfin97",#N/A,FALSE,"Tran";"Riqfinpro",#N/A,FALSE,"Tran"}</definedName>
    <definedName name="ah" localSheetId="32" hidden="1">{"Riqfin97",#N/A,FALSE,"Tran";"Riqfinpro",#N/A,FALSE,"Tran"}</definedName>
    <definedName name="ah" localSheetId="33" hidden="1">{"Riqfin97",#N/A,FALSE,"Tran";"Riqfinpro",#N/A,FALSE,"Tran"}</definedName>
    <definedName name="ah" localSheetId="34" hidden="1">{"Riqfin97",#N/A,FALSE,"Tran";"Riqfinpro",#N/A,FALSE,"Tran"}</definedName>
    <definedName name="ah" localSheetId="3" hidden="1">{"Riqfin97",#N/A,FALSE,"Tran";"Riqfinpro",#N/A,FALSE,"Tran"}</definedName>
    <definedName name="ah" localSheetId="57" hidden="1">{"Riqfin97",#N/A,FALSE,"Tran";"Riqfinpro",#N/A,FALSE,"Tran"}</definedName>
    <definedName name="ah" localSheetId="58" hidden="1">{"Riqfin97",#N/A,FALSE,"Tran";"Riqfinpro",#N/A,FALSE,"Tran"}</definedName>
    <definedName name="ah" localSheetId="18" hidden="1">{"Riqfin97",#N/A,FALSE,"Tran";"Riqfinpro",#N/A,FALSE,"Tran"}</definedName>
    <definedName name="ah" localSheetId="61" hidden="1">{"Riqfin97",#N/A,FALSE,"Tran";"Riqfinpro",#N/A,FALSE,"Tran"}</definedName>
    <definedName name="ah" localSheetId="62" hidden="1">{"Riqfin97",#N/A,FALSE,"Tran";"Riqfinpro",#N/A,FALSE,"Tran"}</definedName>
    <definedName name="ah" localSheetId="63" hidden="1">{"Riqfin97",#N/A,FALSE,"Tran";"Riqfinpro",#N/A,FALSE,"Tran"}</definedName>
    <definedName name="ah" localSheetId="64" hidden="1">{"Riqfin97",#N/A,FALSE,"Tran";"Riqfinpro",#N/A,FALSE,"Tran"}</definedName>
    <definedName name="ah" localSheetId="21" hidden="1">{"Riqfin97",#N/A,FALSE,"Tran";"Riqfinpro",#N/A,FALSE,"Tran"}</definedName>
    <definedName name="ah" localSheetId="80" hidden="1">{"Riqfin97",#N/A,FALSE,"Tran";"Riqfinpro",#N/A,FALSE,"Tran"}</definedName>
    <definedName name="ah" localSheetId="81" hidden="1">{"Riqfin97",#N/A,FALSE,"Tran";"Riqfinpro",#N/A,FALSE,"Tran"}</definedName>
    <definedName name="ah" localSheetId="82" hidden="1">{"Riqfin97",#N/A,FALSE,"Tran";"Riqfinpro",#N/A,FALSE,"Tran"}</definedName>
    <definedName name="ah" localSheetId="83" hidden="1">{"Riqfin97",#N/A,FALSE,"Tran";"Riqfinpro",#N/A,FALSE,"Tran"}</definedName>
    <definedName name="ah" localSheetId="84" hidden="1">{"Riqfin97",#N/A,FALSE,"Tran";"Riqfinpro",#N/A,FALSE,"Tran"}</definedName>
    <definedName name="ah" localSheetId="85" hidden="1">{"Riqfin97",#N/A,FALSE,"Tran";"Riqfinpro",#N/A,FALSE,"Tran"}</definedName>
    <definedName name="ah" localSheetId="88" hidden="1">{"Riqfin97",#N/A,FALSE,"Tran";"Riqfinpro",#N/A,FALSE,"Tran"}</definedName>
    <definedName name="ah" localSheetId="22" hidden="1">{"Riqfin97",#N/A,FALSE,"Tran";"Riqfinpro",#N/A,FALSE,"Tran"}</definedName>
    <definedName name="ah" localSheetId="89" hidden="1">{"Riqfin97",#N/A,FALSE,"Tran";"Riqfinpro",#N/A,FALSE,"Tran"}</definedName>
    <definedName name="ah" localSheetId="90" hidden="1">{"Riqfin97",#N/A,FALSE,"Tran";"Riqfinpro",#N/A,FALSE,"Tran"}</definedName>
    <definedName name="ah" localSheetId="91" hidden="1">{"Riqfin97",#N/A,FALSE,"Tran";"Riqfinpro",#N/A,FALSE,"Tran"}</definedName>
    <definedName name="ah" localSheetId="92" hidden="1">{"Riqfin97",#N/A,FALSE,"Tran";"Riqfinpro",#N/A,FALSE,"Tran"}</definedName>
    <definedName name="ah" localSheetId="95" hidden="1">{"Riqfin97",#N/A,FALSE,"Tran";"Riqfinpro",#N/A,FALSE,"Tran"}</definedName>
    <definedName name="ah" localSheetId="96" hidden="1">{"Riqfin97",#N/A,FALSE,"Tran";"Riqfinpro",#N/A,FALSE,"Tran"}</definedName>
    <definedName name="ah" localSheetId="98" hidden="1">{"Riqfin97",#N/A,FALSE,"Tran";"Riqfinpro",#N/A,FALSE,"Tran"}</definedName>
    <definedName name="ah" localSheetId="24" hidden="1">{"Riqfin97",#N/A,FALSE,"Tran";"Riqfinpro",#N/A,FALSE,"Tran"}</definedName>
    <definedName name="ah" localSheetId="99" hidden="1">{"Riqfin97",#N/A,FALSE,"Tran";"Riqfinpro",#N/A,FALSE,"Tran"}</definedName>
    <definedName name="ah" localSheetId="25" hidden="1">{"Riqfin97",#N/A,FALSE,"Tran";"Riqfinpro",#N/A,FALSE,"Tran"}</definedName>
    <definedName name="ah" localSheetId="26" hidden="1">{"Riqfin97",#N/A,FALSE,"Tran";"Riqfinpro",#N/A,FALSE,"Tran"}</definedName>
    <definedName name="ah" localSheetId="93" hidden="1">{"Riqfin97",#N/A,FALSE,"Tran";"Riqfinpro",#N/A,FALSE,"Tran"}</definedName>
    <definedName name="ah" localSheetId="94" hidden="1">{"Riqfin97",#N/A,FALSE,"Tran";"Riqfinpro",#N/A,FALSE,"Tran"}</definedName>
    <definedName name="ah" hidden="1">{"Riqfin97",#N/A,FALSE,"Tran";"Riqfinpro",#N/A,FALSE,"Tran"}</definedName>
    <definedName name="AI" localSheetId="15">#REF!</definedName>
    <definedName name="AI" localSheetId="17">#REF!</definedName>
    <definedName name="AI" localSheetId="100">'[63]Expenditure &amp; Saving'!$AF$1:$AF$65536</definedName>
    <definedName name="AI" localSheetId="10">'[63]Expenditure &amp; Saving'!$AF$1:$AF$65536</definedName>
    <definedName name="AI" localSheetId="11">'[63]Expenditure &amp; Saving'!$AF$1:$AF$65536</definedName>
    <definedName name="AI" localSheetId="23">'[63]Expenditure &amp; Saving'!$AF$1:$AF$65536</definedName>
    <definedName name="AI" localSheetId="59">#REF!</definedName>
    <definedName name="AI" localSheetId="60">#REF!</definedName>
    <definedName name="AI" localSheetId="1">'[63]Expenditure &amp; Saving'!$AF$1:$AF$65536</definedName>
    <definedName name="AI" localSheetId="27">#REF!</definedName>
    <definedName name="AI" localSheetId="28">'[63]Expenditure &amp; Saving'!$AF$1:$AF$65536</definedName>
    <definedName name="AI" localSheetId="29">'[63]Expenditure &amp; Saving'!$AF$1:$AF$65536</definedName>
    <definedName name="AI" localSheetId="57">'[63]Expenditure &amp; Saving'!$AF$1:$AF$65536</definedName>
    <definedName name="AI" localSheetId="58">'[63]Expenditure &amp; Saving'!$AF$1:$AF$65536</definedName>
    <definedName name="AI" localSheetId="21">'[63]Expenditure &amp; Saving'!$AF$1:$AF$65536</definedName>
    <definedName name="AI" localSheetId="88">'[63]Expenditure &amp; Saving'!$AF$1:$AF$65536</definedName>
    <definedName name="AI" localSheetId="89">'[63]Expenditure &amp; Saving'!$AF$1:$AF$65536</definedName>
    <definedName name="AI" localSheetId="90">'[63]Expenditure &amp; Saving'!$AF$1:$AF$65536</definedName>
    <definedName name="AI" localSheetId="91">#REF!</definedName>
    <definedName name="AI" localSheetId="24">'[63]Expenditure &amp; Saving'!$AF$1:$AF$65536</definedName>
    <definedName name="AI">#REF!</definedName>
    <definedName name="aj" localSheetId="15" hidden="1">{"Riqfin97",#N/A,FALSE,"Tran";"Riqfinpro",#N/A,FALSE,"Tran"}</definedName>
    <definedName name="aj" localSheetId="16" hidden="1">{"Riqfin97",#N/A,FALSE,"Tran";"Riqfinpro",#N/A,FALSE,"Tran"}</definedName>
    <definedName name="aj" localSheetId="17" hidden="1">{"Riqfin97",#N/A,FALSE,"Tran";"Riqfinpro",#N/A,FALSE,"Tran"}</definedName>
    <definedName name="aj" localSheetId="19" hidden="1">{"Riqfin97",#N/A,FALSE,"Tran";"Riqfinpro",#N/A,FALSE,"Tran"}</definedName>
    <definedName name="aj" localSheetId="20" hidden="1">{"Riqfin97",#N/A,FALSE,"Tran";"Riqfinpro",#N/A,FALSE,"Tran"}</definedName>
    <definedName name="aj" localSheetId="100" hidden="1">{"Riqfin97",#N/A,FALSE,"Tran";"Riqfinpro",#N/A,FALSE,"Tran"}</definedName>
    <definedName name="aj" localSheetId="8" hidden="1">{"Riqfin97",#N/A,FALSE,"Tran";"Riqfinpro",#N/A,FALSE,"Tran"}</definedName>
    <definedName name="aj" localSheetId="9" hidden="1">{"Riqfin97",#N/A,FALSE,"Tran";"Riqfinpro",#N/A,FALSE,"Tran"}</definedName>
    <definedName name="aj" localSheetId="10" hidden="1">{"Riqfin97",#N/A,FALSE,"Tran";"Riqfinpro",#N/A,FALSE,"Tran"}</definedName>
    <definedName name="aj" localSheetId="11" hidden="1">{"Riqfin97",#N/A,FALSE,"Tran";"Riqfinpro",#N/A,FALSE,"Tran"}</definedName>
    <definedName name="aj" localSheetId="23" hidden="1">{"Riqfin97",#N/A,FALSE,"Tran";"Riqfinpro",#N/A,FALSE,"Tran"}</definedName>
    <definedName name="aj" localSheetId="59" hidden="1">{"Riqfin97",#N/A,FALSE,"Tran";"Riqfinpro",#N/A,FALSE,"Tran"}</definedName>
    <definedName name="aj" localSheetId="60" hidden="1">{"Riqfin97",#N/A,FALSE,"Tran";"Riqfinpro",#N/A,FALSE,"Tran"}</definedName>
    <definedName name="aj" localSheetId="1" hidden="1">{"Riqfin97",#N/A,FALSE,"Tran";"Riqfinpro",#N/A,FALSE,"Tran"}</definedName>
    <definedName name="aj" localSheetId="27" hidden="1">{"Riqfin97",#N/A,FALSE,"Tran";"Riqfinpro",#N/A,FALSE,"Tran"}</definedName>
    <definedName name="aj" localSheetId="28" hidden="1">{"Riqfin97",#N/A,FALSE,"Tran";"Riqfinpro",#N/A,FALSE,"Tran"}</definedName>
    <definedName name="aj" localSheetId="29" hidden="1">{"Riqfin97",#N/A,FALSE,"Tran";"Riqfinpro",#N/A,FALSE,"Tran"}</definedName>
    <definedName name="aj" localSheetId="30" hidden="1">{"Riqfin97",#N/A,FALSE,"Tran";"Riqfinpro",#N/A,FALSE,"Tran"}</definedName>
    <definedName name="aj" localSheetId="31" hidden="1">{"Riqfin97",#N/A,FALSE,"Tran";"Riqfinpro",#N/A,FALSE,"Tran"}</definedName>
    <definedName name="aj" localSheetId="32" hidden="1">{"Riqfin97",#N/A,FALSE,"Tran";"Riqfinpro",#N/A,FALSE,"Tran"}</definedName>
    <definedName name="aj" localSheetId="33" hidden="1">{"Riqfin97",#N/A,FALSE,"Tran";"Riqfinpro",#N/A,FALSE,"Tran"}</definedName>
    <definedName name="aj" localSheetId="34" hidden="1">{"Riqfin97",#N/A,FALSE,"Tran";"Riqfinpro",#N/A,FALSE,"Tran"}</definedName>
    <definedName name="aj" localSheetId="3" hidden="1">{"Riqfin97",#N/A,FALSE,"Tran";"Riqfinpro",#N/A,FALSE,"Tran"}</definedName>
    <definedName name="aj" localSheetId="57" hidden="1">{"Riqfin97",#N/A,FALSE,"Tran";"Riqfinpro",#N/A,FALSE,"Tran"}</definedName>
    <definedName name="aj" localSheetId="58" hidden="1">{"Riqfin97",#N/A,FALSE,"Tran";"Riqfinpro",#N/A,FALSE,"Tran"}</definedName>
    <definedName name="aj" localSheetId="18" hidden="1">{"Riqfin97",#N/A,FALSE,"Tran";"Riqfinpro",#N/A,FALSE,"Tran"}</definedName>
    <definedName name="aj" localSheetId="61" hidden="1">{"Riqfin97",#N/A,FALSE,"Tran";"Riqfinpro",#N/A,FALSE,"Tran"}</definedName>
    <definedName name="aj" localSheetId="62" hidden="1">{"Riqfin97",#N/A,FALSE,"Tran";"Riqfinpro",#N/A,FALSE,"Tran"}</definedName>
    <definedName name="aj" localSheetId="63" hidden="1">{"Riqfin97",#N/A,FALSE,"Tran";"Riqfinpro",#N/A,FALSE,"Tran"}</definedName>
    <definedName name="aj" localSheetId="64" hidden="1">{"Riqfin97",#N/A,FALSE,"Tran";"Riqfinpro",#N/A,FALSE,"Tran"}</definedName>
    <definedName name="aj" localSheetId="21" hidden="1">{"Riqfin97",#N/A,FALSE,"Tran";"Riqfinpro",#N/A,FALSE,"Tran"}</definedName>
    <definedName name="aj" localSheetId="80" hidden="1">{"Riqfin97",#N/A,FALSE,"Tran";"Riqfinpro",#N/A,FALSE,"Tran"}</definedName>
    <definedName name="aj" localSheetId="81" hidden="1">{"Riqfin97",#N/A,FALSE,"Tran";"Riqfinpro",#N/A,FALSE,"Tran"}</definedName>
    <definedName name="aj" localSheetId="82" hidden="1">{"Riqfin97",#N/A,FALSE,"Tran";"Riqfinpro",#N/A,FALSE,"Tran"}</definedName>
    <definedName name="aj" localSheetId="83" hidden="1">{"Riqfin97",#N/A,FALSE,"Tran";"Riqfinpro",#N/A,FALSE,"Tran"}</definedName>
    <definedName name="aj" localSheetId="84" hidden="1">{"Riqfin97",#N/A,FALSE,"Tran";"Riqfinpro",#N/A,FALSE,"Tran"}</definedName>
    <definedName name="aj" localSheetId="85" hidden="1">{"Riqfin97",#N/A,FALSE,"Tran";"Riqfinpro",#N/A,FALSE,"Tran"}</definedName>
    <definedName name="aj" localSheetId="88" hidden="1">{"Riqfin97",#N/A,FALSE,"Tran";"Riqfinpro",#N/A,FALSE,"Tran"}</definedName>
    <definedName name="aj" localSheetId="22" hidden="1">{"Riqfin97",#N/A,FALSE,"Tran";"Riqfinpro",#N/A,FALSE,"Tran"}</definedName>
    <definedName name="aj" localSheetId="89" hidden="1">{"Riqfin97",#N/A,FALSE,"Tran";"Riqfinpro",#N/A,FALSE,"Tran"}</definedName>
    <definedName name="aj" localSheetId="90" hidden="1">{"Riqfin97",#N/A,FALSE,"Tran";"Riqfinpro",#N/A,FALSE,"Tran"}</definedName>
    <definedName name="aj" localSheetId="91" hidden="1">{"Riqfin97",#N/A,FALSE,"Tran";"Riqfinpro",#N/A,FALSE,"Tran"}</definedName>
    <definedName name="aj" localSheetId="92" hidden="1">{"Riqfin97",#N/A,FALSE,"Tran";"Riqfinpro",#N/A,FALSE,"Tran"}</definedName>
    <definedName name="aj" localSheetId="95" hidden="1">{"Riqfin97",#N/A,FALSE,"Tran";"Riqfinpro",#N/A,FALSE,"Tran"}</definedName>
    <definedName name="aj" localSheetId="96" hidden="1">{"Riqfin97",#N/A,FALSE,"Tran";"Riqfinpro",#N/A,FALSE,"Tran"}</definedName>
    <definedName name="aj" localSheetId="98" hidden="1">{"Riqfin97",#N/A,FALSE,"Tran";"Riqfinpro",#N/A,FALSE,"Tran"}</definedName>
    <definedName name="aj" localSheetId="24" hidden="1">{"Riqfin97",#N/A,FALSE,"Tran";"Riqfinpro",#N/A,FALSE,"Tran"}</definedName>
    <definedName name="aj" localSheetId="99" hidden="1">{"Riqfin97",#N/A,FALSE,"Tran";"Riqfinpro",#N/A,FALSE,"Tran"}</definedName>
    <definedName name="aj" localSheetId="25" hidden="1">{"Riqfin97",#N/A,FALSE,"Tran";"Riqfinpro",#N/A,FALSE,"Tran"}</definedName>
    <definedName name="aj" localSheetId="26" hidden="1">{"Riqfin97",#N/A,FALSE,"Tran";"Riqfinpro",#N/A,FALSE,"Tran"}</definedName>
    <definedName name="aj" localSheetId="93" hidden="1">{"Riqfin97",#N/A,FALSE,"Tran";"Riqfinpro",#N/A,FALSE,"Tran"}</definedName>
    <definedName name="aj" localSheetId="94" hidden="1">{"Riqfin97",#N/A,FALSE,"Tran";"Riqfinpro",#N/A,FALSE,"Tran"}</definedName>
    <definedName name="aj" hidden="1">{"Riqfin97",#N/A,FALSE,"Tran";"Riqfinpro",#N/A,FALSE,"Tran"}</definedName>
    <definedName name="AJU00" localSheetId="15">#REF!</definedName>
    <definedName name="AJU00" localSheetId="17">#REF!</definedName>
    <definedName name="AJU00" localSheetId="20">#REF!</definedName>
    <definedName name="AJU00" localSheetId="23">#REF!</definedName>
    <definedName name="AJU00" localSheetId="59">#REF!</definedName>
    <definedName name="AJU00" localSheetId="60">#REF!</definedName>
    <definedName name="AJU00" localSheetId="27">#REF!</definedName>
    <definedName name="AJU00" localSheetId="28">#REF!</definedName>
    <definedName name="AJU00" localSheetId="29">#REF!</definedName>
    <definedName name="AJU00" localSheetId="57">#REF!</definedName>
    <definedName name="AJU00" localSheetId="64">#REF!</definedName>
    <definedName name="AJU00" localSheetId="21">#REF!</definedName>
    <definedName name="AJU00" localSheetId="85">'Tabla 58'!#REF!</definedName>
    <definedName name="AJU00" localSheetId="88">#REF!</definedName>
    <definedName name="AJU00" localSheetId="89">#REF!</definedName>
    <definedName name="AJU00" localSheetId="90">#REF!</definedName>
    <definedName name="AJU00" localSheetId="95">#REF!</definedName>
    <definedName name="AJU00" localSheetId="96">#REF!</definedName>
    <definedName name="AJU00">#REF!</definedName>
    <definedName name="AJUSTE" localSheetId="15">#REF!</definedName>
    <definedName name="AJUSTE" localSheetId="17">#REF!</definedName>
    <definedName name="AJUSTE" localSheetId="100">[64]GYP!$A$2</definedName>
    <definedName name="AJUSTE" localSheetId="23">[64]GYP!$A$2</definedName>
    <definedName name="AJUSTE" localSheetId="59">#REF!</definedName>
    <definedName name="AJUSTE" localSheetId="60">#REF!</definedName>
    <definedName name="AJUSTE" localSheetId="1">[64]GYP!$A$2</definedName>
    <definedName name="AJUSTE" localSheetId="27">#REF!</definedName>
    <definedName name="AJUSTE" localSheetId="28">#REF!</definedName>
    <definedName name="AJUSTE" localSheetId="29">#REF!</definedName>
    <definedName name="AJUSTE" localSheetId="57">[64]GYP!$A$2</definedName>
    <definedName name="AJUSTE" localSheetId="58">[64]GYP!$A$2</definedName>
    <definedName name="AJUSTE" localSheetId="91">#REF!</definedName>
    <definedName name="AJUSTE">#REF!</definedName>
    <definedName name="AJUSTE2" localSheetId="15">#REF!</definedName>
    <definedName name="AJUSTE2" localSheetId="17">#REF!</definedName>
    <definedName name="AJUSTE2" localSheetId="100">[65]GYP!$A$2</definedName>
    <definedName name="AJUSTE2" localSheetId="10">[65]GYP!$A$2</definedName>
    <definedName name="AJUSTE2" localSheetId="11">[65]GYP!$A$2</definedName>
    <definedName name="AJUSTE2" localSheetId="23">[65]GYP!$A$2</definedName>
    <definedName name="AJUSTE2" localSheetId="59">#REF!</definedName>
    <definedName name="AJUSTE2" localSheetId="60">#REF!</definedName>
    <definedName name="AJUSTE2" localSheetId="1">[65]GYP!$A$2</definedName>
    <definedName name="AJUSTE2" localSheetId="27">#REF!</definedName>
    <definedName name="AJUSTE2" localSheetId="28">[65]GYP!$A$2</definedName>
    <definedName name="AJUSTE2" localSheetId="29">[65]GYP!$A$2</definedName>
    <definedName name="AJUSTE2" localSheetId="57">[65]GYP!$A$2</definedName>
    <definedName name="AJUSTE2" localSheetId="58">[65]GYP!$A$2</definedName>
    <definedName name="AJUSTE2" localSheetId="21">[65]GYP!$A$2</definedName>
    <definedName name="AJUSTE2" localSheetId="88">[65]GYP!$A$2</definedName>
    <definedName name="AJUSTE2" localSheetId="89">[65]GYP!$A$2</definedName>
    <definedName name="AJUSTE2" localSheetId="90">[65]GYP!$A$2</definedName>
    <definedName name="AJUSTE2" localSheetId="91">#REF!</definedName>
    <definedName name="AJUSTE2" localSheetId="24">[65]GYP!$A$2</definedName>
    <definedName name="AJUSTE2">#REF!</definedName>
    <definedName name="AJUV00" localSheetId="15">#REF!</definedName>
    <definedName name="AJUV00" localSheetId="16">#REF!</definedName>
    <definedName name="AJUV00" localSheetId="17">#REF!</definedName>
    <definedName name="AJUV00" localSheetId="20">#REF!</definedName>
    <definedName name="AJUV00" localSheetId="23">#REF!</definedName>
    <definedName name="AJUV00" localSheetId="59">#REF!</definedName>
    <definedName name="AJUV00" localSheetId="60">#REF!</definedName>
    <definedName name="AJUV00" localSheetId="27">#REF!</definedName>
    <definedName name="AJUV00" localSheetId="28">#REF!</definedName>
    <definedName name="AJUV00" localSheetId="29">#REF!</definedName>
    <definedName name="AJUV00" localSheetId="57">#REF!</definedName>
    <definedName name="AJUV00" localSheetId="64">#REF!</definedName>
    <definedName name="AJUV00" localSheetId="21">#REF!</definedName>
    <definedName name="AJUV00" localSheetId="85">'Tabla 58'!#REF!</definedName>
    <definedName name="AJUV00" localSheetId="88">#REF!</definedName>
    <definedName name="AJUV00" localSheetId="89">#REF!</definedName>
    <definedName name="AJUV00" localSheetId="90">#REF!</definedName>
    <definedName name="AJUV00" localSheetId="95">#REF!</definedName>
    <definedName name="AJUV00" localSheetId="96">#REF!</definedName>
    <definedName name="AJUV00" localSheetId="24">#REF!</definedName>
    <definedName name="AJUV00">#REF!</definedName>
    <definedName name="AJUV97" localSheetId="15">#REF!</definedName>
    <definedName name="AJUV97" localSheetId="16">#REF!</definedName>
    <definedName name="AJUV97" localSheetId="17">#REF!</definedName>
    <definedName name="AJUV97" localSheetId="23">#REF!</definedName>
    <definedName name="AJUV97" localSheetId="27">#REF!</definedName>
    <definedName name="AJUV97" localSheetId="28">#REF!</definedName>
    <definedName name="AJUV97" localSheetId="29">#REF!</definedName>
    <definedName name="AJUV97" localSheetId="57">#REF!</definedName>
    <definedName name="AJUV97" localSheetId="64">#REF!</definedName>
    <definedName name="AJUV97" localSheetId="21">#REF!</definedName>
    <definedName name="AJUV97" localSheetId="85">'Tabla 58'!#REF!</definedName>
    <definedName name="AJUV97" localSheetId="88">#REF!</definedName>
    <definedName name="AJUV97" localSheetId="89">#REF!</definedName>
    <definedName name="AJUV97" localSheetId="90">#REF!</definedName>
    <definedName name="AJUV97" localSheetId="95">#REF!</definedName>
    <definedName name="AJUV97" localSheetId="96">#REF!</definedName>
    <definedName name="AJUV97">#REF!</definedName>
    <definedName name="AJUV98" localSheetId="15">#REF!</definedName>
    <definedName name="AJUV98" localSheetId="16">#REF!</definedName>
    <definedName name="AJUV98" localSheetId="17">#REF!</definedName>
    <definedName name="AJUV98" localSheetId="23">#REF!</definedName>
    <definedName name="AJUV98" localSheetId="27">#REF!</definedName>
    <definedName name="AJUV98" localSheetId="28">#REF!</definedName>
    <definedName name="AJUV98" localSheetId="29">#REF!</definedName>
    <definedName name="AJUV98" localSheetId="57">#REF!</definedName>
    <definedName name="AJUV98" localSheetId="64">#REF!</definedName>
    <definedName name="AJUV98" localSheetId="21">#REF!</definedName>
    <definedName name="AJUV98" localSheetId="85">'Tabla 58'!#REF!</definedName>
    <definedName name="AJUV98" localSheetId="88">#REF!</definedName>
    <definedName name="AJUV98" localSheetId="89">#REF!</definedName>
    <definedName name="AJUV98" localSheetId="90">#REF!</definedName>
    <definedName name="AJUV98" localSheetId="95">#REF!</definedName>
    <definedName name="AJUV98" localSheetId="96">#REF!</definedName>
    <definedName name="AJUV98">#REF!</definedName>
    <definedName name="AJUV99" localSheetId="15">#REF!</definedName>
    <definedName name="AJUV99" localSheetId="17">#REF!</definedName>
    <definedName name="AJUV99" localSheetId="23">#REF!</definedName>
    <definedName name="AJUV99" localSheetId="27">#REF!</definedName>
    <definedName name="AJUV99" localSheetId="28">#REF!</definedName>
    <definedName name="AJUV99" localSheetId="29">#REF!</definedName>
    <definedName name="AJUV99" localSheetId="21">#REF!</definedName>
    <definedName name="AJUV99" localSheetId="88">#REF!</definedName>
    <definedName name="AJUV99" localSheetId="89">#REF!</definedName>
    <definedName name="AJUV99" localSheetId="90">#REF!</definedName>
    <definedName name="AJUV99">#REF!</definedName>
    <definedName name="al" localSheetId="15" hidden="1">{"Riqfin97",#N/A,FALSE,"Tran";"Riqfinpro",#N/A,FALSE,"Tran"}</definedName>
    <definedName name="al" localSheetId="16" hidden="1">{"Riqfin97",#N/A,FALSE,"Tran";"Riqfinpro",#N/A,FALSE,"Tran"}</definedName>
    <definedName name="al" localSheetId="17" hidden="1">{"Riqfin97",#N/A,FALSE,"Tran";"Riqfinpro",#N/A,FALSE,"Tran"}</definedName>
    <definedName name="al" localSheetId="19" hidden="1">{"Riqfin97",#N/A,FALSE,"Tran";"Riqfinpro",#N/A,FALSE,"Tran"}</definedName>
    <definedName name="al" localSheetId="20" hidden="1">{"Riqfin97",#N/A,FALSE,"Tran";"Riqfinpro",#N/A,FALSE,"Tran"}</definedName>
    <definedName name="al" localSheetId="100" hidden="1">{"Riqfin97",#N/A,FALSE,"Tran";"Riqfinpro",#N/A,FALSE,"Tran"}</definedName>
    <definedName name="al" localSheetId="8" hidden="1">{"Riqfin97",#N/A,FALSE,"Tran";"Riqfinpro",#N/A,FALSE,"Tran"}</definedName>
    <definedName name="al" localSheetId="9" hidden="1">{"Riqfin97",#N/A,FALSE,"Tran";"Riqfinpro",#N/A,FALSE,"Tran"}</definedName>
    <definedName name="al" localSheetId="10" hidden="1">{"Riqfin97",#N/A,FALSE,"Tran";"Riqfinpro",#N/A,FALSE,"Tran"}</definedName>
    <definedName name="al" localSheetId="11" hidden="1">{"Riqfin97",#N/A,FALSE,"Tran";"Riqfinpro",#N/A,FALSE,"Tran"}</definedName>
    <definedName name="al" localSheetId="23" hidden="1">{"Riqfin97",#N/A,FALSE,"Tran";"Riqfinpro",#N/A,FALSE,"Tran"}</definedName>
    <definedName name="al" localSheetId="59" hidden="1">{"Riqfin97",#N/A,FALSE,"Tran";"Riqfinpro",#N/A,FALSE,"Tran"}</definedName>
    <definedName name="al" localSheetId="60" hidden="1">{"Riqfin97",#N/A,FALSE,"Tran";"Riqfinpro",#N/A,FALSE,"Tran"}</definedName>
    <definedName name="al" localSheetId="1" hidden="1">{"Riqfin97",#N/A,FALSE,"Tran";"Riqfinpro",#N/A,FALSE,"Tran"}</definedName>
    <definedName name="al" localSheetId="27" hidden="1">{"Riqfin97",#N/A,FALSE,"Tran";"Riqfinpro",#N/A,FALSE,"Tran"}</definedName>
    <definedName name="al" localSheetId="28" hidden="1">{"Riqfin97",#N/A,FALSE,"Tran";"Riqfinpro",#N/A,FALSE,"Tran"}</definedName>
    <definedName name="al" localSheetId="29" hidden="1">{"Riqfin97",#N/A,FALSE,"Tran";"Riqfinpro",#N/A,FALSE,"Tran"}</definedName>
    <definedName name="al" localSheetId="30" hidden="1">{"Riqfin97",#N/A,FALSE,"Tran";"Riqfinpro",#N/A,FALSE,"Tran"}</definedName>
    <definedName name="al" localSheetId="31" hidden="1">{"Riqfin97",#N/A,FALSE,"Tran";"Riqfinpro",#N/A,FALSE,"Tran"}</definedName>
    <definedName name="al" localSheetId="32" hidden="1">{"Riqfin97",#N/A,FALSE,"Tran";"Riqfinpro",#N/A,FALSE,"Tran"}</definedName>
    <definedName name="al" localSheetId="33" hidden="1">{"Riqfin97",#N/A,FALSE,"Tran";"Riqfinpro",#N/A,FALSE,"Tran"}</definedName>
    <definedName name="al" localSheetId="34" hidden="1">{"Riqfin97",#N/A,FALSE,"Tran";"Riqfinpro",#N/A,FALSE,"Tran"}</definedName>
    <definedName name="al" localSheetId="3" hidden="1">{"Riqfin97",#N/A,FALSE,"Tran";"Riqfinpro",#N/A,FALSE,"Tran"}</definedName>
    <definedName name="al" localSheetId="57" hidden="1">{"Riqfin97",#N/A,FALSE,"Tran";"Riqfinpro",#N/A,FALSE,"Tran"}</definedName>
    <definedName name="al" localSheetId="58" hidden="1">{"Riqfin97",#N/A,FALSE,"Tran";"Riqfinpro",#N/A,FALSE,"Tran"}</definedName>
    <definedName name="al" localSheetId="18" hidden="1">{"Riqfin97",#N/A,FALSE,"Tran";"Riqfinpro",#N/A,FALSE,"Tran"}</definedName>
    <definedName name="al" localSheetId="61" hidden="1">{"Riqfin97",#N/A,FALSE,"Tran";"Riqfinpro",#N/A,FALSE,"Tran"}</definedName>
    <definedName name="al" localSheetId="62" hidden="1">{"Riqfin97",#N/A,FALSE,"Tran";"Riqfinpro",#N/A,FALSE,"Tran"}</definedName>
    <definedName name="al" localSheetId="63" hidden="1">{"Riqfin97",#N/A,FALSE,"Tran";"Riqfinpro",#N/A,FALSE,"Tran"}</definedName>
    <definedName name="al" localSheetId="64" hidden="1">{"Riqfin97",#N/A,FALSE,"Tran";"Riqfinpro",#N/A,FALSE,"Tran"}</definedName>
    <definedName name="al" localSheetId="21" hidden="1">{"Riqfin97",#N/A,FALSE,"Tran";"Riqfinpro",#N/A,FALSE,"Tran"}</definedName>
    <definedName name="al" localSheetId="80" hidden="1">{"Riqfin97",#N/A,FALSE,"Tran";"Riqfinpro",#N/A,FALSE,"Tran"}</definedName>
    <definedName name="al" localSheetId="81" hidden="1">{"Riqfin97",#N/A,FALSE,"Tran";"Riqfinpro",#N/A,FALSE,"Tran"}</definedName>
    <definedName name="al" localSheetId="82" hidden="1">{"Riqfin97",#N/A,FALSE,"Tran";"Riqfinpro",#N/A,FALSE,"Tran"}</definedName>
    <definedName name="al" localSheetId="83" hidden="1">{"Riqfin97",#N/A,FALSE,"Tran";"Riqfinpro",#N/A,FALSE,"Tran"}</definedName>
    <definedName name="al" localSheetId="84" hidden="1">{"Riqfin97",#N/A,FALSE,"Tran";"Riqfinpro",#N/A,FALSE,"Tran"}</definedName>
    <definedName name="al" localSheetId="85" hidden="1">{"Riqfin97",#N/A,FALSE,"Tran";"Riqfinpro",#N/A,FALSE,"Tran"}</definedName>
    <definedName name="al" localSheetId="88" hidden="1">{"Riqfin97",#N/A,FALSE,"Tran";"Riqfinpro",#N/A,FALSE,"Tran"}</definedName>
    <definedName name="al" localSheetId="22" hidden="1">{"Riqfin97",#N/A,FALSE,"Tran";"Riqfinpro",#N/A,FALSE,"Tran"}</definedName>
    <definedName name="al" localSheetId="89" hidden="1">{"Riqfin97",#N/A,FALSE,"Tran";"Riqfinpro",#N/A,FALSE,"Tran"}</definedName>
    <definedName name="al" localSheetId="90" hidden="1">{"Riqfin97",#N/A,FALSE,"Tran";"Riqfinpro",#N/A,FALSE,"Tran"}</definedName>
    <definedName name="al" localSheetId="91" hidden="1">{"Riqfin97",#N/A,FALSE,"Tran";"Riqfinpro",#N/A,FALSE,"Tran"}</definedName>
    <definedName name="al" localSheetId="92" hidden="1">{"Riqfin97",#N/A,FALSE,"Tran";"Riqfinpro",#N/A,FALSE,"Tran"}</definedName>
    <definedName name="al" localSheetId="95" hidden="1">{"Riqfin97",#N/A,FALSE,"Tran";"Riqfinpro",#N/A,FALSE,"Tran"}</definedName>
    <definedName name="al" localSheetId="96" hidden="1">{"Riqfin97",#N/A,FALSE,"Tran";"Riqfinpro",#N/A,FALSE,"Tran"}</definedName>
    <definedName name="al" localSheetId="98" hidden="1">{"Riqfin97",#N/A,FALSE,"Tran";"Riqfinpro",#N/A,FALSE,"Tran"}</definedName>
    <definedName name="al" localSheetId="24" hidden="1">{"Riqfin97",#N/A,FALSE,"Tran";"Riqfinpro",#N/A,FALSE,"Tran"}</definedName>
    <definedName name="al" localSheetId="99" hidden="1">{"Riqfin97",#N/A,FALSE,"Tran";"Riqfinpro",#N/A,FALSE,"Tran"}</definedName>
    <definedName name="al" localSheetId="25" hidden="1">{"Riqfin97",#N/A,FALSE,"Tran";"Riqfinpro",#N/A,FALSE,"Tran"}</definedName>
    <definedName name="al" localSheetId="26" hidden="1">{"Riqfin97",#N/A,FALSE,"Tran";"Riqfinpro",#N/A,FALSE,"Tran"}</definedName>
    <definedName name="al" localSheetId="93" hidden="1">{"Riqfin97",#N/A,FALSE,"Tran";"Riqfinpro",#N/A,FALSE,"Tran"}</definedName>
    <definedName name="al" localSheetId="94" hidden="1">{"Riqfin97",#N/A,FALSE,"Tran";"Riqfinpro",#N/A,FALSE,"Tran"}</definedName>
    <definedName name="al" hidden="1">{"Riqfin97",#N/A,FALSE,"Tran";"Riqfinpro",#N/A,FALSE,"Tran"}</definedName>
    <definedName name="alimento">#N/A</definedName>
    <definedName name="alj" localSheetId="15" hidden="1">{"Riqfin97",#N/A,FALSE,"Tran";"Riqfinpro",#N/A,FALSE,"Tran"}</definedName>
    <definedName name="alj" localSheetId="16" hidden="1">{"Riqfin97",#N/A,FALSE,"Tran";"Riqfinpro",#N/A,FALSE,"Tran"}</definedName>
    <definedName name="alj" localSheetId="17" hidden="1">{"Riqfin97",#N/A,FALSE,"Tran";"Riqfinpro",#N/A,FALSE,"Tran"}</definedName>
    <definedName name="alj" localSheetId="19" hidden="1">{"Riqfin97",#N/A,FALSE,"Tran";"Riqfinpro",#N/A,FALSE,"Tran"}</definedName>
    <definedName name="alj" localSheetId="20" hidden="1">{"Riqfin97",#N/A,FALSE,"Tran";"Riqfinpro",#N/A,FALSE,"Tran"}</definedName>
    <definedName name="alj" localSheetId="100" hidden="1">{"Riqfin97",#N/A,FALSE,"Tran";"Riqfinpro",#N/A,FALSE,"Tran"}</definedName>
    <definedName name="alj" localSheetId="8" hidden="1">{"Riqfin97",#N/A,FALSE,"Tran";"Riqfinpro",#N/A,FALSE,"Tran"}</definedName>
    <definedName name="alj" localSheetId="9" hidden="1">{"Riqfin97",#N/A,FALSE,"Tran";"Riqfinpro",#N/A,FALSE,"Tran"}</definedName>
    <definedName name="alj" localSheetId="10" hidden="1">{"Riqfin97",#N/A,FALSE,"Tran";"Riqfinpro",#N/A,FALSE,"Tran"}</definedName>
    <definedName name="alj" localSheetId="11" hidden="1">{"Riqfin97",#N/A,FALSE,"Tran";"Riqfinpro",#N/A,FALSE,"Tran"}</definedName>
    <definedName name="alj" localSheetId="23" hidden="1">{"Riqfin97",#N/A,FALSE,"Tran";"Riqfinpro",#N/A,FALSE,"Tran"}</definedName>
    <definedName name="alj" localSheetId="59" hidden="1">{"Riqfin97",#N/A,FALSE,"Tran";"Riqfinpro",#N/A,FALSE,"Tran"}</definedName>
    <definedName name="alj" localSheetId="60" hidden="1">{"Riqfin97",#N/A,FALSE,"Tran";"Riqfinpro",#N/A,FALSE,"Tran"}</definedName>
    <definedName name="alj" localSheetId="1" hidden="1">{"Riqfin97",#N/A,FALSE,"Tran";"Riqfinpro",#N/A,FALSE,"Tran"}</definedName>
    <definedName name="alj" localSheetId="27" hidden="1">{"Riqfin97",#N/A,FALSE,"Tran";"Riqfinpro",#N/A,FALSE,"Tran"}</definedName>
    <definedName name="alj" localSheetId="28" hidden="1">{"Riqfin97",#N/A,FALSE,"Tran";"Riqfinpro",#N/A,FALSE,"Tran"}</definedName>
    <definedName name="alj" localSheetId="29" hidden="1">{"Riqfin97",#N/A,FALSE,"Tran";"Riqfinpro",#N/A,FALSE,"Tran"}</definedName>
    <definedName name="alj" localSheetId="30" hidden="1">{"Riqfin97",#N/A,FALSE,"Tran";"Riqfinpro",#N/A,FALSE,"Tran"}</definedName>
    <definedName name="alj" localSheetId="31" hidden="1">{"Riqfin97",#N/A,FALSE,"Tran";"Riqfinpro",#N/A,FALSE,"Tran"}</definedName>
    <definedName name="alj" localSheetId="32" hidden="1">{"Riqfin97",#N/A,FALSE,"Tran";"Riqfinpro",#N/A,FALSE,"Tran"}</definedName>
    <definedName name="alj" localSheetId="33" hidden="1">{"Riqfin97",#N/A,FALSE,"Tran";"Riqfinpro",#N/A,FALSE,"Tran"}</definedName>
    <definedName name="alj" localSheetId="34" hidden="1">{"Riqfin97",#N/A,FALSE,"Tran";"Riqfinpro",#N/A,FALSE,"Tran"}</definedName>
    <definedName name="alj" localSheetId="3" hidden="1">{"Riqfin97",#N/A,FALSE,"Tran";"Riqfinpro",#N/A,FALSE,"Tran"}</definedName>
    <definedName name="alj" localSheetId="57" hidden="1">{"Riqfin97",#N/A,FALSE,"Tran";"Riqfinpro",#N/A,FALSE,"Tran"}</definedName>
    <definedName name="alj" localSheetId="58" hidden="1">{"Riqfin97",#N/A,FALSE,"Tran";"Riqfinpro",#N/A,FALSE,"Tran"}</definedName>
    <definedName name="alj" localSheetId="18" hidden="1">{"Riqfin97",#N/A,FALSE,"Tran";"Riqfinpro",#N/A,FALSE,"Tran"}</definedName>
    <definedName name="alj" localSheetId="61" hidden="1">{"Riqfin97",#N/A,FALSE,"Tran";"Riqfinpro",#N/A,FALSE,"Tran"}</definedName>
    <definedName name="alj" localSheetId="62" hidden="1">{"Riqfin97",#N/A,FALSE,"Tran";"Riqfinpro",#N/A,FALSE,"Tran"}</definedName>
    <definedName name="alj" localSheetId="63" hidden="1">{"Riqfin97",#N/A,FALSE,"Tran";"Riqfinpro",#N/A,FALSE,"Tran"}</definedName>
    <definedName name="alj" localSheetId="64" hidden="1">{"Riqfin97",#N/A,FALSE,"Tran";"Riqfinpro",#N/A,FALSE,"Tran"}</definedName>
    <definedName name="alj" localSheetId="21" hidden="1">{"Riqfin97",#N/A,FALSE,"Tran";"Riqfinpro",#N/A,FALSE,"Tran"}</definedName>
    <definedName name="alj" localSheetId="80" hidden="1">{"Riqfin97",#N/A,FALSE,"Tran";"Riqfinpro",#N/A,FALSE,"Tran"}</definedName>
    <definedName name="alj" localSheetId="81" hidden="1">{"Riqfin97",#N/A,FALSE,"Tran";"Riqfinpro",#N/A,FALSE,"Tran"}</definedName>
    <definedName name="alj" localSheetId="82" hidden="1">{"Riqfin97",#N/A,FALSE,"Tran";"Riqfinpro",#N/A,FALSE,"Tran"}</definedName>
    <definedName name="alj" localSheetId="83" hidden="1">{"Riqfin97",#N/A,FALSE,"Tran";"Riqfinpro",#N/A,FALSE,"Tran"}</definedName>
    <definedName name="alj" localSheetId="84" hidden="1">{"Riqfin97",#N/A,FALSE,"Tran";"Riqfinpro",#N/A,FALSE,"Tran"}</definedName>
    <definedName name="alj" localSheetId="85" hidden="1">{"Riqfin97",#N/A,FALSE,"Tran";"Riqfinpro",#N/A,FALSE,"Tran"}</definedName>
    <definedName name="alj" localSheetId="88" hidden="1">{"Riqfin97",#N/A,FALSE,"Tran";"Riqfinpro",#N/A,FALSE,"Tran"}</definedName>
    <definedName name="alj" localSheetId="22" hidden="1">{"Riqfin97",#N/A,FALSE,"Tran";"Riqfinpro",#N/A,FALSE,"Tran"}</definedName>
    <definedName name="alj" localSheetId="89" hidden="1">{"Riqfin97",#N/A,FALSE,"Tran";"Riqfinpro",#N/A,FALSE,"Tran"}</definedName>
    <definedName name="alj" localSheetId="90" hidden="1">{"Riqfin97",#N/A,FALSE,"Tran";"Riqfinpro",#N/A,FALSE,"Tran"}</definedName>
    <definedName name="alj" localSheetId="91" hidden="1">{"Riqfin97",#N/A,FALSE,"Tran";"Riqfinpro",#N/A,FALSE,"Tran"}</definedName>
    <definedName name="alj" localSheetId="92" hidden="1">{"Riqfin97",#N/A,FALSE,"Tran";"Riqfinpro",#N/A,FALSE,"Tran"}</definedName>
    <definedName name="alj" localSheetId="95" hidden="1">{"Riqfin97",#N/A,FALSE,"Tran";"Riqfinpro",#N/A,FALSE,"Tran"}</definedName>
    <definedName name="alj" localSheetId="96" hidden="1">{"Riqfin97",#N/A,FALSE,"Tran";"Riqfinpro",#N/A,FALSE,"Tran"}</definedName>
    <definedName name="alj" localSheetId="98" hidden="1">{"Riqfin97",#N/A,FALSE,"Tran";"Riqfinpro",#N/A,FALSE,"Tran"}</definedName>
    <definedName name="alj" localSheetId="24" hidden="1">{"Riqfin97",#N/A,FALSE,"Tran";"Riqfinpro",#N/A,FALSE,"Tran"}</definedName>
    <definedName name="alj" localSheetId="99" hidden="1">{"Riqfin97",#N/A,FALSE,"Tran";"Riqfinpro",#N/A,FALSE,"Tran"}</definedName>
    <definedName name="alj" localSheetId="25" hidden="1">{"Riqfin97",#N/A,FALSE,"Tran";"Riqfinpro",#N/A,FALSE,"Tran"}</definedName>
    <definedName name="alj" localSheetId="26" hidden="1">{"Riqfin97",#N/A,FALSE,"Tran";"Riqfinpro",#N/A,FALSE,"Tran"}</definedName>
    <definedName name="alj" localSheetId="93" hidden="1">{"Riqfin97",#N/A,FALSE,"Tran";"Riqfinpro",#N/A,FALSE,"Tran"}</definedName>
    <definedName name="alj" localSheetId="94" hidden="1">{"Riqfin97",#N/A,FALSE,"Tran";"Riqfinpro",#N/A,FALSE,"Tran"}</definedName>
    <definedName name="alj" hidden="1">{"Riqfin97",#N/A,FALSE,"Tran";"Riqfinpro",#N/A,FALSE,"Tran"}</definedName>
    <definedName name="ALL" localSheetId="15">#REF!</definedName>
    <definedName name="ALL" localSheetId="16">#REF!</definedName>
    <definedName name="ALL" localSheetId="17">#REF!</definedName>
    <definedName name="ALL" localSheetId="19">#REF!</definedName>
    <definedName name="ALL" localSheetId="100">'[3]Imp:DSA output'!$C$9:$R$464</definedName>
    <definedName name="ALL" localSheetId="23">'[3]Imp:DSA output'!$C$9:$R$464</definedName>
    <definedName name="ALL" localSheetId="59">#REF!</definedName>
    <definedName name="ALL" localSheetId="60">#REF!</definedName>
    <definedName name="ALL" localSheetId="1">'[3]Imp:DSA output'!$C$9:$R$464</definedName>
    <definedName name="ALL" localSheetId="27">#REF!</definedName>
    <definedName name="ALL" localSheetId="28">#REF!</definedName>
    <definedName name="ALL" localSheetId="29">#REF!</definedName>
    <definedName name="ALL" localSheetId="57">'[3]Imp:DSA output'!$C$9:$R$464</definedName>
    <definedName name="ALL" localSheetId="58">'[3]Imp:DSA output'!$C$9:$R$464</definedName>
    <definedName name="ALL" localSheetId="18">#REF!</definedName>
    <definedName name="ALL" localSheetId="91">#REF!</definedName>
    <definedName name="ALL">#REF!</definedName>
    <definedName name="ALLBIRR" localSheetId="15">#REF!</definedName>
    <definedName name="ALLBIRR" localSheetId="16">#REF!</definedName>
    <definedName name="ALLBIRR" localSheetId="17">#REF!</definedName>
    <definedName name="ALLBIRR" localSheetId="19">#REF!</definedName>
    <definedName name="ALLBIRR" localSheetId="20">#REF!</definedName>
    <definedName name="ALLBIRR" localSheetId="100">#REF!</definedName>
    <definedName name="ALLBIRR" localSheetId="23">#REF!</definedName>
    <definedName name="ALLBIRR" localSheetId="27">#REF!</definedName>
    <definedName name="ALLBIRR" localSheetId="28">#REF!</definedName>
    <definedName name="ALLBIRR" localSheetId="29">#REF!</definedName>
    <definedName name="ALLBIRR" localSheetId="33">#REF!</definedName>
    <definedName name="ALLBIRR" localSheetId="57">#REF!</definedName>
    <definedName name="ALLBIRR" localSheetId="58">#REF!</definedName>
    <definedName name="ALLBIRR" localSheetId="18">#REF!</definedName>
    <definedName name="ALLBIRR" localSheetId="61">#REF!</definedName>
    <definedName name="ALLBIRR" localSheetId="62">#REF!</definedName>
    <definedName name="ALLBIRR" localSheetId="64">#REF!</definedName>
    <definedName name="ALLBIRR" localSheetId="21">#REF!</definedName>
    <definedName name="ALLBIRR" localSheetId="80">'Tabla 53'!#REF!</definedName>
    <definedName name="ALLBIRR" localSheetId="81">'Tabla 54'!#REF!</definedName>
    <definedName name="ALLBIRR" localSheetId="82">'Tabla 55'!#REF!</definedName>
    <definedName name="ALLBIRR" localSheetId="83">'Tabla 56'!#REF!</definedName>
    <definedName name="ALLBIRR" localSheetId="84">'Tabla 57'!#REF!</definedName>
    <definedName name="ALLBIRR" localSheetId="85">'Tabla 58'!#REF!</definedName>
    <definedName name="ALLBIRR" localSheetId="88">#REF!</definedName>
    <definedName name="ALLBIRR" localSheetId="89">#REF!</definedName>
    <definedName name="ALLBIRR" localSheetId="90">#REF!</definedName>
    <definedName name="ALLBIRR" localSheetId="95">#REF!</definedName>
    <definedName name="ALLBIRR" localSheetId="96">#REF!</definedName>
    <definedName name="ALLBIRR" localSheetId="24">#REF!</definedName>
    <definedName name="ALLBIRR" localSheetId="99">#REF!</definedName>
    <definedName name="ALLBIRR">#REF!</definedName>
    <definedName name="AllData" localSheetId="15">#REF!</definedName>
    <definedName name="AllData" localSheetId="16">#REF!</definedName>
    <definedName name="AllData" localSheetId="17">#REF!</definedName>
    <definedName name="AllData" localSheetId="19">#REF!</definedName>
    <definedName name="AllData" localSheetId="23">#REF!</definedName>
    <definedName name="AllData" localSheetId="27">#REF!</definedName>
    <definedName name="AllData" localSheetId="28">#REF!</definedName>
    <definedName name="AllData" localSheetId="29">#REF!</definedName>
    <definedName name="AllData" localSheetId="33">#REF!</definedName>
    <definedName name="AllData" localSheetId="57">#REF!</definedName>
    <definedName name="AllData" localSheetId="58">#REF!</definedName>
    <definedName name="AllData" localSheetId="18">#REF!</definedName>
    <definedName name="AllData" localSheetId="61">#REF!</definedName>
    <definedName name="AllData" localSheetId="64">#REF!</definedName>
    <definedName name="AllData" localSheetId="21">#REF!</definedName>
    <definedName name="AllData" localSheetId="80">'Tabla 53'!#REF!</definedName>
    <definedName name="AllData" localSheetId="81">'Tabla 54'!#REF!</definedName>
    <definedName name="AllData" localSheetId="82">'Tabla 55'!#REF!</definedName>
    <definedName name="AllData" localSheetId="83">'Tabla 56'!#REF!</definedName>
    <definedName name="AllData" localSheetId="84">'Tabla 57'!#REF!</definedName>
    <definedName name="AllData" localSheetId="85">'Tabla 58'!#REF!</definedName>
    <definedName name="AllData" localSheetId="88">#REF!</definedName>
    <definedName name="AllData" localSheetId="89">#REF!</definedName>
    <definedName name="AllData" localSheetId="90">#REF!</definedName>
    <definedName name="AllData" localSheetId="95">#REF!</definedName>
    <definedName name="AllData" localSheetId="96">#REF!</definedName>
    <definedName name="AllData" localSheetId="24">#REF!</definedName>
    <definedName name="AllData">#REF!</definedName>
    <definedName name="ALLSDR" localSheetId="15">#REF!</definedName>
    <definedName name="ALLSDR" localSheetId="16">#REF!</definedName>
    <definedName name="ALLSDR" localSheetId="17">#REF!</definedName>
    <definedName name="ALLSDR" localSheetId="19">#REF!</definedName>
    <definedName name="ALLSDR" localSheetId="23">#REF!</definedName>
    <definedName name="ALLSDR" localSheetId="27">#REF!</definedName>
    <definedName name="ALLSDR" localSheetId="28">#REF!</definedName>
    <definedName name="ALLSDR" localSheetId="29">#REF!</definedName>
    <definedName name="ALLSDR" localSheetId="33">#REF!</definedName>
    <definedName name="ALLSDR" localSheetId="57">#REF!</definedName>
    <definedName name="ALLSDR" localSheetId="58">#REF!</definedName>
    <definedName name="ALLSDR" localSheetId="18">#REF!</definedName>
    <definedName name="ALLSDR" localSheetId="61">#REF!</definedName>
    <definedName name="ALLSDR" localSheetId="64">#REF!</definedName>
    <definedName name="ALLSDR" localSheetId="21">#REF!</definedName>
    <definedName name="ALLSDR" localSheetId="80">'Tabla 53'!#REF!</definedName>
    <definedName name="ALLSDR" localSheetId="81">'Tabla 54'!#REF!</definedName>
    <definedName name="ALLSDR" localSheetId="82">'Tabla 55'!#REF!</definedName>
    <definedName name="ALLSDR" localSheetId="83">'Tabla 56'!#REF!</definedName>
    <definedName name="ALLSDR" localSheetId="84">'Tabla 57'!#REF!</definedName>
    <definedName name="ALLSDR" localSheetId="85">'Tabla 58'!#REF!</definedName>
    <definedName name="ALLSDR" localSheetId="88">#REF!</definedName>
    <definedName name="ALLSDR" localSheetId="89">#REF!</definedName>
    <definedName name="ALLSDR" localSheetId="90">#REF!</definedName>
    <definedName name="ALLSDR" localSheetId="95">#REF!</definedName>
    <definedName name="ALLSDR" localSheetId="96">#REF!</definedName>
    <definedName name="ALLSDR" localSheetId="24">#REF!</definedName>
    <definedName name="ALLSDR">#REF!</definedName>
    <definedName name="alpha" localSheetId="15">#REF!</definedName>
    <definedName name="alpha" localSheetId="17">#REF!</definedName>
    <definedName name="alpha" localSheetId="19">#REF!</definedName>
    <definedName name="alpha" localSheetId="100">'[66]Int rate table spreads'!$C$7</definedName>
    <definedName name="alpha" localSheetId="23">'[66]Int rate table spreads'!$C$7</definedName>
    <definedName name="alpha" localSheetId="59">#REF!</definedName>
    <definedName name="alpha" localSheetId="60">#REF!</definedName>
    <definedName name="alpha" localSheetId="1">'[66]Int rate table spreads'!$C$7</definedName>
    <definedName name="alpha" localSheetId="27">#REF!</definedName>
    <definedName name="alpha" localSheetId="28">#REF!</definedName>
    <definedName name="alpha" localSheetId="29">#REF!</definedName>
    <definedName name="alpha" localSheetId="57">'[66]Int rate table spreads'!$C$7</definedName>
    <definedName name="alpha" localSheetId="58">'[66]Int rate table spreads'!$C$7</definedName>
    <definedName name="alpha" localSheetId="18">#REF!</definedName>
    <definedName name="alpha" localSheetId="91">#REF!</definedName>
    <definedName name="alpha">#REF!</definedName>
    <definedName name="ALRM" localSheetId="15">#REF!</definedName>
    <definedName name="ALRM" localSheetId="16">#REF!</definedName>
    <definedName name="ALRM" localSheetId="17">#REF!</definedName>
    <definedName name="ALRM" localSheetId="20">#REF!</definedName>
    <definedName name="ALRM" localSheetId="23">#REF!</definedName>
    <definedName name="ALRM" localSheetId="59">#REF!</definedName>
    <definedName name="ALRM" localSheetId="60">#REF!</definedName>
    <definedName name="ALRM" localSheetId="27">#REF!</definedName>
    <definedName name="ALRM" localSheetId="28">#REF!</definedName>
    <definedName name="ALRM" localSheetId="29">#REF!</definedName>
    <definedName name="ALRM" localSheetId="57">#REF!</definedName>
    <definedName name="ALRM" localSheetId="64">#REF!</definedName>
    <definedName name="ALRM" localSheetId="21">#REF!</definedName>
    <definedName name="ALRM" localSheetId="85">'Tabla 58'!#REF!</definedName>
    <definedName name="ALRM" localSheetId="88">#REF!</definedName>
    <definedName name="ALRM" localSheetId="89">#REF!</definedName>
    <definedName name="ALRM" localSheetId="90">#REF!</definedName>
    <definedName name="ALRM" localSheetId="95">#REF!</definedName>
    <definedName name="ALRM" localSheetId="96">#REF!</definedName>
    <definedName name="ALRM" localSheetId="24">#REF!</definedName>
    <definedName name="ALRM">#REF!</definedName>
    <definedName name="alter3a" localSheetId="15">#REF!</definedName>
    <definedName name="alter3a" localSheetId="16">#REF!</definedName>
    <definedName name="alter3a" localSheetId="17">#REF!</definedName>
    <definedName name="alter3a" localSheetId="23">#REF!</definedName>
    <definedName name="alter3a" localSheetId="27">#REF!</definedName>
    <definedName name="alter3a" localSheetId="28">#REF!</definedName>
    <definedName name="alter3a" localSheetId="29">#REF!</definedName>
    <definedName name="alter3a" localSheetId="57">#REF!</definedName>
    <definedName name="alter3a" localSheetId="64">#REF!</definedName>
    <definedName name="alter3a" localSheetId="21">#REF!</definedName>
    <definedName name="alter3a" localSheetId="85">'Tabla 58'!#REF!</definedName>
    <definedName name="alter3a" localSheetId="88">#REF!</definedName>
    <definedName name="alter3a" localSheetId="89">#REF!</definedName>
    <definedName name="alter3a" localSheetId="90">#REF!</definedName>
    <definedName name="alter3a" localSheetId="95">#REF!</definedName>
    <definedName name="alter3a" localSheetId="96">#REF!</definedName>
    <definedName name="alter3a">#REF!</definedName>
    <definedName name="alter3b" localSheetId="15">#REF!</definedName>
    <definedName name="alter3b" localSheetId="16">#REF!</definedName>
    <definedName name="alter3b" localSheetId="17">#REF!</definedName>
    <definedName name="alter3b" localSheetId="23">#REF!</definedName>
    <definedName name="alter3b" localSheetId="27">#REF!</definedName>
    <definedName name="alter3b" localSheetId="28">#REF!</definedName>
    <definedName name="alter3b" localSheetId="29">#REF!</definedName>
    <definedName name="alter3b" localSheetId="57">#REF!</definedName>
    <definedName name="alter3b" localSheetId="64">#REF!</definedName>
    <definedName name="alter3b" localSheetId="21">#REF!</definedName>
    <definedName name="alter3b" localSheetId="85">'Tabla 58'!#REF!</definedName>
    <definedName name="alter3b" localSheetId="88">#REF!</definedName>
    <definedName name="alter3b" localSheetId="89">#REF!</definedName>
    <definedName name="alter3b" localSheetId="90">#REF!</definedName>
    <definedName name="alter3b" localSheetId="95">#REF!</definedName>
    <definedName name="alter3b" localSheetId="96">#REF!</definedName>
    <definedName name="alter3b">#REF!</definedName>
    <definedName name="ALTNGDP_R" localSheetId="15">#REF!</definedName>
    <definedName name="ALTNGDP_R" localSheetId="16">#REF!</definedName>
    <definedName name="ALTNGDP_R" localSheetId="17">#REF!</definedName>
    <definedName name="ALTNGDP_R" localSheetId="100">[67]Q1!#REF!</definedName>
    <definedName name="ALTNGDP_R" localSheetId="10">[67]Q1!#REF!</definedName>
    <definedName name="ALTNGDP_R" localSheetId="11">[67]Q1!#REF!</definedName>
    <definedName name="ALTNGDP_R" localSheetId="23">[67]Q1!#REF!</definedName>
    <definedName name="ALTNGDP_R" localSheetId="59">#REF!</definedName>
    <definedName name="ALTNGDP_R" localSheetId="60">#REF!</definedName>
    <definedName name="ALTNGDP_R" localSheetId="1">[67]Q1!#REF!</definedName>
    <definedName name="ALTNGDP_R" localSheetId="27">#REF!</definedName>
    <definedName name="ALTNGDP_R" localSheetId="28">[67]Q1!#REF!</definedName>
    <definedName name="ALTNGDP_R" localSheetId="29">[67]Q1!#REF!</definedName>
    <definedName name="ALTNGDP_R" localSheetId="57">[67]Q1!#REF!</definedName>
    <definedName name="ALTNGDP_R" localSheetId="58">[67]Q1!#REF!</definedName>
    <definedName name="ALTNGDP_R" localSheetId="64">[67]Q1!#REF!</definedName>
    <definedName name="ALTNGDP_R" localSheetId="21">[67]Q1!#REF!</definedName>
    <definedName name="ALTNGDP_R" localSheetId="85">[67]Q1!#REF!</definedName>
    <definedName name="ALTNGDP_R" localSheetId="88">[67]Q1!#REF!</definedName>
    <definedName name="ALTNGDP_R" localSheetId="89">[67]Q1!#REF!</definedName>
    <definedName name="ALTNGDP_R" localSheetId="90">[67]Q1!#REF!</definedName>
    <definedName name="ALTNGDP_R" localSheetId="91">#REF!</definedName>
    <definedName name="ALTNGDP_R" localSheetId="95">[67]Q1!#REF!</definedName>
    <definedName name="ALTNGDP_R" localSheetId="96">[67]Q1!#REF!</definedName>
    <definedName name="ALTNGDP_R" localSheetId="24">[67]Q1!#REF!</definedName>
    <definedName name="ALTNGDP_R">#REF!</definedName>
    <definedName name="ALTPCPI" localSheetId="15">#REF!</definedName>
    <definedName name="ALTPCPI" localSheetId="16">#REF!</definedName>
    <definedName name="ALTPCPI" localSheetId="17">#REF!</definedName>
    <definedName name="ALTPCPI" localSheetId="100">[67]Q3!#REF!</definedName>
    <definedName name="ALTPCPI" localSheetId="10">[67]Q3!#REF!</definedName>
    <definedName name="ALTPCPI" localSheetId="11">[67]Q3!#REF!</definedName>
    <definedName name="ALTPCPI" localSheetId="23">[67]Q3!#REF!</definedName>
    <definedName name="ALTPCPI" localSheetId="59">#REF!</definedName>
    <definedName name="ALTPCPI" localSheetId="60">#REF!</definedName>
    <definedName name="ALTPCPI" localSheetId="1">[67]Q3!#REF!</definedName>
    <definedName name="ALTPCPI" localSheetId="27">#REF!</definedName>
    <definedName name="ALTPCPI" localSheetId="28">[67]Q3!#REF!</definedName>
    <definedName name="ALTPCPI" localSheetId="29">[67]Q3!#REF!</definedName>
    <definedName name="ALTPCPI" localSheetId="57">[67]Q3!#REF!</definedName>
    <definedName name="ALTPCPI" localSheetId="58">[67]Q3!#REF!</definedName>
    <definedName name="ALTPCPI" localSheetId="64">[67]Q3!#REF!</definedName>
    <definedName name="ALTPCPI" localSheetId="21">[67]Q3!#REF!</definedName>
    <definedName name="ALTPCPI" localSheetId="85">[67]Q3!#REF!</definedName>
    <definedName name="ALTPCPI" localSheetId="88">[67]Q3!#REF!</definedName>
    <definedName name="ALTPCPI" localSheetId="89">[67]Q3!#REF!</definedName>
    <definedName name="ALTPCPI" localSheetId="90">[67]Q3!#REF!</definedName>
    <definedName name="ALTPCPI" localSheetId="91">#REF!</definedName>
    <definedName name="ALTPCPI" localSheetId="95">[67]Q3!#REF!</definedName>
    <definedName name="ALTPCPI" localSheetId="96">[67]Q3!#REF!</definedName>
    <definedName name="ALTPCPI" localSheetId="24">[67]Q3!#REF!</definedName>
    <definedName name="ALTPCPI">#REF!</definedName>
    <definedName name="amort" localSheetId="15">#REF!</definedName>
    <definedName name="amort" localSheetId="16">#REF!</definedName>
    <definedName name="amort" localSheetId="17">#REF!</definedName>
    <definedName name="amort" localSheetId="20">#REF!</definedName>
    <definedName name="amort" localSheetId="23">#REF!</definedName>
    <definedName name="amort" localSheetId="59">#REF!</definedName>
    <definedName name="amort" localSheetId="60">#REF!</definedName>
    <definedName name="amort" localSheetId="27">#REF!</definedName>
    <definedName name="amort" localSheetId="28">#REF!</definedName>
    <definedName name="amort" localSheetId="29">#REF!</definedName>
    <definedName name="amort" localSheetId="57">#REF!</definedName>
    <definedName name="amort" localSheetId="64">#REF!</definedName>
    <definedName name="amort" localSheetId="21">#REF!</definedName>
    <definedName name="amort" localSheetId="85">'Tabla 58'!#REF!</definedName>
    <definedName name="amort" localSheetId="88">#REF!</definedName>
    <definedName name="amort" localSheetId="89">#REF!</definedName>
    <definedName name="amort" localSheetId="90">#REF!</definedName>
    <definedName name="amort" localSheetId="95">#REF!</definedName>
    <definedName name="amort" localSheetId="96">#REF!</definedName>
    <definedName name="amort" localSheetId="24">#REF!</definedName>
    <definedName name="amort">#REF!</definedName>
    <definedName name="AMORTI" localSheetId="15">#REF!</definedName>
    <definedName name="Amorti" localSheetId="16">#REF!</definedName>
    <definedName name="AMORTI" localSheetId="17">#REF!</definedName>
    <definedName name="AMORTI" localSheetId="19">#REF!</definedName>
    <definedName name="AMORTI" localSheetId="100">#REF!</definedName>
    <definedName name="AMORTI" localSheetId="23">#REF!</definedName>
    <definedName name="AMORTI" localSheetId="27">#REF!</definedName>
    <definedName name="AMORTI" localSheetId="28">#REF!</definedName>
    <definedName name="AMORTI" localSheetId="29">#REF!</definedName>
    <definedName name="AMORTI" localSheetId="33">#REF!</definedName>
    <definedName name="AMORTI" localSheetId="57">#REF!</definedName>
    <definedName name="AMORTI" localSheetId="58">#REF!</definedName>
    <definedName name="AMORTI" localSheetId="18">#REF!</definedName>
    <definedName name="AMORTI" localSheetId="61">#REF!</definedName>
    <definedName name="AMORTI" localSheetId="62">#REF!</definedName>
    <definedName name="AMORTI" localSheetId="64">#REF!</definedName>
    <definedName name="AMORTI" localSheetId="21">#REF!</definedName>
    <definedName name="AMORTI" localSheetId="80">'Tabla 53'!#REF!</definedName>
    <definedName name="AMORTI" localSheetId="81">'Tabla 54'!#REF!</definedName>
    <definedName name="AMORTI" localSheetId="82">'Tabla 55'!#REF!</definedName>
    <definedName name="AMORTI" localSheetId="83">'Tabla 56'!#REF!</definedName>
    <definedName name="AMORTI" localSheetId="84">'Tabla 57'!#REF!</definedName>
    <definedName name="AMORTI" localSheetId="85">'Tabla 58'!#REF!</definedName>
    <definedName name="AMORTI" localSheetId="88">#REF!</definedName>
    <definedName name="AMORTI" localSheetId="89">#REF!</definedName>
    <definedName name="AMORTI" localSheetId="90">#REF!</definedName>
    <definedName name="AMORTI" localSheetId="95">#REF!</definedName>
    <definedName name="AMORTI" localSheetId="96">#REF!</definedName>
    <definedName name="AMORTI" localSheetId="24">#REF!</definedName>
    <definedName name="AMORTI" localSheetId="99">#REF!</definedName>
    <definedName name="AMORTI">#REF!</definedName>
    <definedName name="AMPO5">"Gráfico 8"</definedName>
    <definedName name="AMTZ_NEW" localSheetId="15">#REF!</definedName>
    <definedName name="AMTZ_NEW" localSheetId="17">#REF!</definedName>
    <definedName name="AMTZ_NEW" localSheetId="20">[68]Debt!#REF!</definedName>
    <definedName name="AMTZ_NEW" localSheetId="100">[68]Debt!#REF!</definedName>
    <definedName name="AMTZ_NEW" localSheetId="23">[68]Debt!#REF!</definedName>
    <definedName name="AMTZ_NEW" localSheetId="59">#REF!</definedName>
    <definedName name="AMTZ_NEW" localSheetId="60">#REF!</definedName>
    <definedName name="AMTZ_NEW" localSheetId="1">[68]Debt!#REF!</definedName>
    <definedName name="AMTZ_NEW" localSheetId="27">#REF!</definedName>
    <definedName name="AMTZ_NEW" localSheetId="28">[68]Debt!#REF!</definedName>
    <definedName name="AMTZ_NEW" localSheetId="29">[68]Debt!#REF!</definedName>
    <definedName name="AMTZ_NEW" localSheetId="57">[68]Debt!#REF!</definedName>
    <definedName name="AMTZ_NEW" localSheetId="58">[68]Debt!#REF!</definedName>
    <definedName name="AMTZ_NEW" localSheetId="64">[68]Debt!#REF!</definedName>
    <definedName name="AMTZ_NEW" localSheetId="21">[68]Debt!#REF!</definedName>
    <definedName name="AMTZ_NEW" localSheetId="85">[68]Debt!#REF!</definedName>
    <definedName name="AMTZ_NEW" localSheetId="88">[68]Debt!#REF!</definedName>
    <definedName name="AMTZ_NEW" localSheetId="89">[68]Debt!#REF!</definedName>
    <definedName name="AMTZ_NEW" localSheetId="90">[68]Debt!#REF!</definedName>
    <definedName name="AMTZ_NEW" localSheetId="91">#REF!</definedName>
    <definedName name="AMTZ_NEW" localSheetId="95">[68]Debt!#REF!</definedName>
    <definedName name="AMTZ_NEW" localSheetId="96">[68]Debt!#REF!</definedName>
    <definedName name="AMTZ_NEW" localSheetId="24">[68]Debt!#REF!</definedName>
    <definedName name="AMTZ_NEW">#REF!</definedName>
    <definedName name="AMTZ_OLD" localSheetId="15">#REF!</definedName>
    <definedName name="AMTZ_OLD" localSheetId="17">#REF!</definedName>
    <definedName name="AMTZ_OLD" localSheetId="20">[68]Debt!#REF!</definedName>
    <definedName name="AMTZ_OLD" localSheetId="100">[68]Debt!#REF!</definedName>
    <definedName name="AMTZ_OLD" localSheetId="23">[68]Debt!#REF!</definedName>
    <definedName name="AMTZ_OLD" localSheetId="59">#REF!</definedName>
    <definedName name="AMTZ_OLD" localSheetId="60">#REF!</definedName>
    <definedName name="AMTZ_OLD" localSheetId="1">[68]Debt!#REF!</definedName>
    <definedName name="AMTZ_OLD" localSheetId="27">#REF!</definedName>
    <definedName name="AMTZ_OLD" localSheetId="28">[68]Debt!#REF!</definedName>
    <definedName name="AMTZ_OLD" localSheetId="29">[68]Debt!#REF!</definedName>
    <definedName name="AMTZ_OLD" localSheetId="57">[68]Debt!#REF!</definedName>
    <definedName name="AMTZ_OLD" localSheetId="58">[68]Debt!#REF!</definedName>
    <definedName name="AMTZ_OLD" localSheetId="64">[68]Debt!#REF!</definedName>
    <definedName name="AMTZ_OLD" localSheetId="21">[68]Debt!#REF!</definedName>
    <definedName name="AMTZ_OLD" localSheetId="85">[68]Debt!#REF!</definedName>
    <definedName name="AMTZ_OLD" localSheetId="88">[68]Debt!#REF!</definedName>
    <definedName name="AMTZ_OLD" localSheetId="89">[68]Debt!#REF!</definedName>
    <definedName name="AMTZ_OLD" localSheetId="90">[68]Debt!#REF!</definedName>
    <definedName name="AMTZ_OLD" localSheetId="91">#REF!</definedName>
    <definedName name="AMTZ_OLD" localSheetId="95">[68]Debt!#REF!</definedName>
    <definedName name="AMTZ_OLD" localSheetId="96">[68]Debt!#REF!</definedName>
    <definedName name="AMTZ_OLD" localSheetId="24">[68]Debt!#REF!</definedName>
    <definedName name="AMTZ_OLD">#REF!</definedName>
    <definedName name="AMTZ_TOT" localSheetId="15">#REF!</definedName>
    <definedName name="AMTZ_TOT" localSheetId="17">#REF!</definedName>
    <definedName name="AMTZ_TOT" localSheetId="20">[68]Debt!#REF!</definedName>
    <definedName name="AMTZ_TOT" localSheetId="100">[68]Debt!#REF!</definedName>
    <definedName name="AMTZ_TOT" localSheetId="23">[68]Debt!#REF!</definedName>
    <definedName name="AMTZ_TOT" localSheetId="59">#REF!</definedName>
    <definedName name="AMTZ_TOT" localSheetId="60">#REF!</definedName>
    <definedName name="AMTZ_TOT" localSheetId="1">[68]Debt!#REF!</definedName>
    <definedName name="AMTZ_TOT" localSheetId="27">#REF!</definedName>
    <definedName name="AMTZ_TOT" localSheetId="28">[68]Debt!#REF!</definedName>
    <definedName name="AMTZ_TOT" localSheetId="29">[68]Debt!#REF!</definedName>
    <definedName name="AMTZ_TOT" localSheetId="57">[68]Debt!#REF!</definedName>
    <definedName name="AMTZ_TOT" localSheetId="58">[68]Debt!#REF!</definedName>
    <definedName name="AMTZ_TOT" localSheetId="64">[68]Debt!#REF!</definedName>
    <definedName name="AMTZ_TOT" localSheetId="21">[68]Debt!#REF!</definedName>
    <definedName name="AMTZ_TOT" localSheetId="85">[68]Debt!#REF!</definedName>
    <definedName name="AMTZ_TOT" localSheetId="88">[68]Debt!#REF!</definedName>
    <definedName name="AMTZ_TOT" localSheetId="89">[68]Debt!#REF!</definedName>
    <definedName name="AMTZ_TOT" localSheetId="90">[68]Debt!#REF!</definedName>
    <definedName name="AMTZ_TOT" localSheetId="91">#REF!</definedName>
    <definedName name="AMTZ_TOT" localSheetId="95">[68]Debt!#REF!</definedName>
    <definedName name="AMTZ_TOT" localSheetId="96">[68]Debt!#REF!</definedName>
    <definedName name="AMTZ_TOT" localSheetId="24">[68]Debt!#REF!</definedName>
    <definedName name="AMTZ_TOT">#REF!</definedName>
    <definedName name="ANEXO2" localSheetId="15">#REF!</definedName>
    <definedName name="ANEXO2" localSheetId="16">#REF!</definedName>
    <definedName name="ANEXO2" localSheetId="17">#REF!</definedName>
    <definedName name="ANEXO2" localSheetId="19">#REF!</definedName>
    <definedName name="ANEXO2" localSheetId="100">[69]BCP!#REF!</definedName>
    <definedName name="ANEXO2" localSheetId="23">[69]BCP!#REF!</definedName>
    <definedName name="ANEXO2" localSheetId="59">#REF!</definedName>
    <definedName name="ANEXO2" localSheetId="60">#REF!</definedName>
    <definedName name="ANEXO2" localSheetId="1">[69]BCP!#REF!</definedName>
    <definedName name="ANEXO2" localSheetId="27">#REF!</definedName>
    <definedName name="ANEXO2" localSheetId="28">[69]BCP!#REF!</definedName>
    <definedName name="ANEXO2" localSheetId="29">[69]BCP!#REF!</definedName>
    <definedName name="ANEXO2" localSheetId="41">[69]BCP!#REF!</definedName>
    <definedName name="ANEXO2" localSheetId="44">[69]BCP!#REF!</definedName>
    <definedName name="ANEXO2" localSheetId="46">[69]BCP!#REF!</definedName>
    <definedName name="ANEXO2" localSheetId="57">[69]BCP!#REF!</definedName>
    <definedName name="ANEXO2" localSheetId="58">[69]BCP!#REF!</definedName>
    <definedName name="ANEXO2" localSheetId="18">#REF!</definedName>
    <definedName name="ANEXO2" localSheetId="61">[69]BCP!#REF!</definedName>
    <definedName name="ANEXO2" localSheetId="62">#REF!</definedName>
    <definedName name="ANEXO2" localSheetId="64">[69]BCP!#REF!</definedName>
    <definedName name="ANEXO2" localSheetId="21">[69]BCP!#REF!</definedName>
    <definedName name="ANEXO2" localSheetId="81">[69]BCP!#REF!</definedName>
    <definedName name="ANEXO2" localSheetId="82">[69]BCP!#REF!</definedName>
    <definedName name="ANEXO2" localSheetId="83">[69]BCP!#REF!</definedName>
    <definedName name="ANEXO2" localSheetId="84">[69]BCP!#REF!</definedName>
    <definedName name="ANEXO2" localSheetId="88">[69]BCP!#REF!</definedName>
    <definedName name="ANEXO2" localSheetId="89">[69]BCP!#REF!</definedName>
    <definedName name="ANEXO2" localSheetId="90">[69]BCP!#REF!</definedName>
    <definedName name="ANEXO2" localSheetId="91">#REF!</definedName>
    <definedName name="ANEXO2" localSheetId="95">[69]BCP!#REF!</definedName>
    <definedName name="ANEXO2" localSheetId="96">[69]BCP!#REF!</definedName>
    <definedName name="ANEXO2" localSheetId="24">[69]BCP!#REF!</definedName>
    <definedName name="ANEXO2" localSheetId="99">[69]BCP!#REF!</definedName>
    <definedName name="ANEXO2">#REF!</definedName>
    <definedName name="ANEXO3">#N/A</definedName>
    <definedName name="ANEXO4">#N/A</definedName>
    <definedName name="ANEXO5">#N/A</definedName>
    <definedName name="ANEXO6">#N/A</definedName>
    <definedName name="annual" localSheetId="15">#REF!</definedName>
    <definedName name="annual" localSheetId="17">#REF!</definedName>
    <definedName name="annual" localSheetId="100">[70]Contribution!$C$326:$DC$340</definedName>
    <definedName name="annual" localSheetId="10">[70]Contribution!$C$326:$DC$340</definedName>
    <definedName name="annual" localSheetId="11">[70]Contribution!$C$326:$DC$340</definedName>
    <definedName name="annual" localSheetId="23">[70]Contribution!$C$326:$DC$340</definedName>
    <definedName name="annual" localSheetId="59">#REF!</definedName>
    <definedName name="annual" localSheetId="60">#REF!</definedName>
    <definedName name="annual" localSheetId="1">[70]Contribution!$C$326:$DC$340</definedName>
    <definedName name="annual" localSheetId="27">#REF!</definedName>
    <definedName name="annual" localSheetId="28">[70]Contribution!$C$326:$DC$340</definedName>
    <definedName name="annual" localSheetId="29">[70]Contribution!$C$326:$DC$340</definedName>
    <definedName name="annual" localSheetId="57">[70]Contribution!$C$326:$DC$340</definedName>
    <definedName name="annual" localSheetId="58">[70]Contribution!$C$326:$DC$340</definedName>
    <definedName name="annual" localSheetId="21">[70]Contribution!$C$326:$DC$340</definedName>
    <definedName name="annual" localSheetId="88">[70]Contribution!$C$326:$DC$340</definedName>
    <definedName name="annual" localSheetId="89">[70]Contribution!$C$326:$DC$340</definedName>
    <definedName name="annual" localSheetId="90">[70]Contribution!$C$326:$DC$340</definedName>
    <definedName name="annual" localSheetId="91">#REF!</definedName>
    <definedName name="annual" localSheetId="24">[70]Contribution!$C$326:$DC$340</definedName>
    <definedName name="annual">#REF!</definedName>
    <definedName name="ANO00" localSheetId="15">#REF!</definedName>
    <definedName name="ANO00" localSheetId="16">#REF!</definedName>
    <definedName name="ANO00" localSheetId="17">#REF!</definedName>
    <definedName name="ANO00" localSheetId="20">#REF!</definedName>
    <definedName name="ANO00" localSheetId="23">#REF!</definedName>
    <definedName name="ANO00" localSheetId="59">#REF!</definedName>
    <definedName name="ANO00" localSheetId="60">#REF!</definedName>
    <definedName name="ANO00" localSheetId="27">#REF!</definedName>
    <definedName name="ANO00" localSheetId="28">#REF!</definedName>
    <definedName name="ANO00" localSheetId="29">#REF!</definedName>
    <definedName name="ANO00" localSheetId="57">#REF!</definedName>
    <definedName name="ANO00" localSheetId="64">#REF!</definedName>
    <definedName name="ANO00" localSheetId="21">#REF!</definedName>
    <definedName name="ANO00" localSheetId="85">'Tabla 58'!#REF!</definedName>
    <definedName name="ANO00" localSheetId="88">#REF!</definedName>
    <definedName name="ANO00" localSheetId="89">#REF!</definedName>
    <definedName name="ANO00" localSheetId="90">#REF!</definedName>
    <definedName name="ANO00" localSheetId="95">#REF!</definedName>
    <definedName name="ANO00" localSheetId="96">#REF!</definedName>
    <definedName name="ANO00" localSheetId="24">#REF!</definedName>
    <definedName name="ANO00">#REF!</definedName>
    <definedName name="ANO00A" localSheetId="15">#REF!</definedName>
    <definedName name="ANO00A" localSheetId="16">#REF!</definedName>
    <definedName name="ANO00A" localSheetId="17">#REF!</definedName>
    <definedName name="ANO00A" localSheetId="23">#REF!</definedName>
    <definedName name="ANO00A" localSheetId="27">#REF!</definedName>
    <definedName name="ANO00A" localSheetId="28">#REF!</definedName>
    <definedName name="ANO00A" localSheetId="29">#REF!</definedName>
    <definedName name="ANO00A" localSheetId="57">#REF!</definedName>
    <definedName name="ANO00A" localSheetId="64">#REF!</definedName>
    <definedName name="ANO00A" localSheetId="21">#REF!</definedName>
    <definedName name="ANO00A" localSheetId="85">'Tabla 58'!#REF!</definedName>
    <definedName name="ANO00A" localSheetId="88">#REF!</definedName>
    <definedName name="ANO00A" localSheetId="89">#REF!</definedName>
    <definedName name="ANO00A" localSheetId="90">#REF!</definedName>
    <definedName name="ANO00A" localSheetId="95">#REF!</definedName>
    <definedName name="ANO00A" localSheetId="96">#REF!</definedName>
    <definedName name="ANO00A">#REF!</definedName>
    <definedName name="ANO00B" localSheetId="15">#REF!</definedName>
    <definedName name="ANO00B" localSheetId="16">#REF!</definedName>
    <definedName name="ANO00B" localSheetId="17">#REF!</definedName>
    <definedName name="ANO00B" localSheetId="23">#REF!</definedName>
    <definedName name="ANO00B" localSheetId="27">#REF!</definedName>
    <definedName name="ANO00B" localSheetId="28">#REF!</definedName>
    <definedName name="ANO00B" localSheetId="29">#REF!</definedName>
    <definedName name="ANO00B" localSheetId="57">#REF!</definedName>
    <definedName name="ANO00B" localSheetId="64">#REF!</definedName>
    <definedName name="ANO00B" localSheetId="21">#REF!</definedName>
    <definedName name="ANO00B" localSheetId="85">'Tabla 58'!#REF!</definedName>
    <definedName name="ANO00B" localSheetId="88">#REF!</definedName>
    <definedName name="ANO00B" localSheetId="89">#REF!</definedName>
    <definedName name="ANO00B" localSheetId="90">#REF!</definedName>
    <definedName name="ANO00B" localSheetId="95">#REF!</definedName>
    <definedName name="ANO00B" localSheetId="96">#REF!</definedName>
    <definedName name="ANO00B">#REF!</definedName>
    <definedName name="ANO97A" localSheetId="15">#REF!</definedName>
    <definedName name="ANO97A" localSheetId="17">#REF!</definedName>
    <definedName name="ANO97A" localSheetId="23">#REF!</definedName>
    <definedName name="ANO97A" localSheetId="27">#REF!</definedName>
    <definedName name="ANO97A" localSheetId="28">#REF!</definedName>
    <definedName name="ANO97A" localSheetId="29">#REF!</definedName>
    <definedName name="ANO97A" localSheetId="21">#REF!</definedName>
    <definedName name="ANO97A" localSheetId="88">#REF!</definedName>
    <definedName name="ANO97A" localSheetId="89">#REF!</definedName>
    <definedName name="ANO97A" localSheetId="90">#REF!</definedName>
    <definedName name="ANO97A">#REF!</definedName>
    <definedName name="ANO97B" localSheetId="15">#REF!</definedName>
    <definedName name="ANO97B" localSheetId="17">#REF!</definedName>
    <definedName name="ANO97B" localSheetId="23">#REF!</definedName>
    <definedName name="ANO97B" localSheetId="27">#REF!</definedName>
    <definedName name="ANO97B" localSheetId="28">#REF!</definedName>
    <definedName name="ANO97B" localSheetId="29">#REF!</definedName>
    <definedName name="ANO97B" localSheetId="21">#REF!</definedName>
    <definedName name="ANO97B" localSheetId="88">#REF!</definedName>
    <definedName name="ANO97B" localSheetId="89">#REF!</definedName>
    <definedName name="ANO97B" localSheetId="90">#REF!</definedName>
    <definedName name="ANO97B">#REF!</definedName>
    <definedName name="ANO98A" localSheetId="15">#REF!</definedName>
    <definedName name="ANO98A" localSheetId="17">#REF!</definedName>
    <definedName name="ANO98A" localSheetId="23">#REF!</definedName>
    <definedName name="ANO98A" localSheetId="27">#REF!</definedName>
    <definedName name="ANO98A" localSheetId="28">#REF!</definedName>
    <definedName name="ANO98A" localSheetId="29">#REF!</definedName>
    <definedName name="ANO98A" localSheetId="21">#REF!</definedName>
    <definedName name="ANO98A" localSheetId="88">#REF!</definedName>
    <definedName name="ANO98A" localSheetId="89">#REF!</definedName>
    <definedName name="ANO98A" localSheetId="90">#REF!</definedName>
    <definedName name="ANO98A">#REF!</definedName>
    <definedName name="ANO98B" localSheetId="15">#REF!</definedName>
    <definedName name="ANO98B" localSheetId="17">#REF!</definedName>
    <definedName name="ANO98B" localSheetId="23">#REF!</definedName>
    <definedName name="ANO98B" localSheetId="27">#REF!</definedName>
    <definedName name="ANO98B" localSheetId="28">#REF!</definedName>
    <definedName name="ANO98B" localSheetId="29">#REF!</definedName>
    <definedName name="ANO98B" localSheetId="21">#REF!</definedName>
    <definedName name="ANO98B" localSheetId="88">#REF!</definedName>
    <definedName name="ANO98B" localSheetId="89">#REF!</definedName>
    <definedName name="ANO98B" localSheetId="90">#REF!</definedName>
    <definedName name="ANO98B">#REF!</definedName>
    <definedName name="ANO99A" localSheetId="15">#REF!</definedName>
    <definedName name="ANO99A" localSheetId="17">#REF!</definedName>
    <definedName name="ANO99A" localSheetId="23">#REF!</definedName>
    <definedName name="ANO99A" localSheetId="27">#REF!</definedName>
    <definedName name="ANO99A" localSheetId="28">#REF!</definedName>
    <definedName name="ANO99A" localSheetId="29">#REF!</definedName>
    <definedName name="ANO99A" localSheetId="21">#REF!</definedName>
    <definedName name="ANO99A" localSheetId="88">#REF!</definedName>
    <definedName name="ANO99A" localSheetId="89">#REF!</definedName>
    <definedName name="ANO99A" localSheetId="90">#REF!</definedName>
    <definedName name="ANO99A">#REF!</definedName>
    <definedName name="ANO99B" localSheetId="15">#REF!</definedName>
    <definedName name="ANO99B" localSheetId="17">#REF!</definedName>
    <definedName name="ANO99B" localSheetId="23">#REF!</definedName>
    <definedName name="ANO99B" localSheetId="27">#REF!</definedName>
    <definedName name="ANO99B" localSheetId="28">#REF!</definedName>
    <definedName name="ANO99B" localSheetId="29">#REF!</definedName>
    <definedName name="ANO99B" localSheetId="21">#REF!</definedName>
    <definedName name="ANO99B" localSheetId="88">#REF!</definedName>
    <definedName name="ANO99B" localSheetId="89">#REF!</definedName>
    <definedName name="ANO99B" localSheetId="90">#REF!</definedName>
    <definedName name="ANO99B">#REF!</definedName>
    <definedName name="anual1">#N/A</definedName>
    <definedName name="AÑO" localSheetId="15">#REF!</definedName>
    <definedName name="AÑO" localSheetId="17">#REF!</definedName>
    <definedName name="AÑO" localSheetId="100">'[71]Federal-r'!$HE$5487</definedName>
    <definedName name="AÑO" localSheetId="23">'[71]Federal-r'!$HE$5487</definedName>
    <definedName name="AÑO" localSheetId="59">#REF!</definedName>
    <definedName name="AÑO" localSheetId="60">#REF!</definedName>
    <definedName name="AÑO" localSheetId="1">'[71]Federal-r'!$HE$5487</definedName>
    <definedName name="AÑO" localSheetId="27">#REF!</definedName>
    <definedName name="AÑO" localSheetId="28">#REF!</definedName>
    <definedName name="AÑO" localSheetId="29">#REF!</definedName>
    <definedName name="AÑO" localSheetId="57">'[71]Federal-r'!$HE$5487</definedName>
    <definedName name="AÑO" localSheetId="58">'[71]Federal-r'!$HE$5487</definedName>
    <definedName name="AÑO" localSheetId="91">#REF!</definedName>
    <definedName name="AÑO">#REF!</definedName>
    <definedName name="Años_Interes">#REF!</definedName>
    <definedName name="Años_Plazos">#REF!</definedName>
    <definedName name="años_tasas">#REF!</definedName>
    <definedName name="AñosPlazos_Int">#REF!</definedName>
    <definedName name="Apalancamiento" localSheetId="15">#REF!</definedName>
    <definedName name="Apalancamiento" localSheetId="17">#REF!</definedName>
    <definedName name="Apalancamiento" localSheetId="100">'[60]Ranking Bancario'!$R$6:$V$54</definedName>
    <definedName name="Apalancamiento" localSheetId="23">'[60]Ranking Bancario'!$R$6:$V$54</definedName>
    <definedName name="Apalancamiento" localSheetId="59">#REF!</definedName>
    <definedName name="Apalancamiento" localSheetId="60">#REF!</definedName>
    <definedName name="Apalancamiento" localSheetId="1">'[60]Ranking Bancario'!$R$6:$V$54</definedName>
    <definedName name="Apalancamiento" localSheetId="27">#REF!</definedName>
    <definedName name="Apalancamiento" localSheetId="28">#REF!</definedName>
    <definedName name="Apalancamiento" localSheetId="29">#REF!</definedName>
    <definedName name="Apalancamiento" localSheetId="57">'[60]Ranking Bancario'!$R$6:$V$54</definedName>
    <definedName name="Apalancamiento" localSheetId="58">'[60]Ranking Bancario'!$R$6:$V$54</definedName>
    <definedName name="Apalancamiento" localSheetId="91">#REF!</definedName>
    <definedName name="Apalancamiento">#REF!</definedName>
    <definedName name="apigraphs">#N/A</definedName>
    <definedName name="appendix" localSheetId="15">#REF!,#REF!,#REF!</definedName>
    <definedName name="appendix" localSheetId="17">#REF!,#REF!,#REF!</definedName>
    <definedName name="appendix" localSheetId="19">#REF!,#REF!,#REF!</definedName>
    <definedName name="appendix" localSheetId="100">[40]QNEWLOR!$J$3:$AU$7,[40]QNEWLOR!$J$21:$AU$77,[40]QNEWLOR!$J$91:$AU$149</definedName>
    <definedName name="appendix" localSheetId="23">[40]QNEWLOR!$J$3:$AU$7,[40]QNEWLOR!$J$21:$AU$77,[40]QNEWLOR!$J$91:$AU$149</definedName>
    <definedName name="appendix" localSheetId="59">#REF!,#REF!,#REF!</definedName>
    <definedName name="appendix" localSheetId="60">#REF!,#REF!,#REF!</definedName>
    <definedName name="appendix" localSheetId="1">[40]QNEWLOR!$J$3:$AU$7,[40]QNEWLOR!$J$21:$AU$77,[40]QNEWLOR!$J$91:$AU$149</definedName>
    <definedName name="appendix" localSheetId="27">#REF!,#REF!,#REF!</definedName>
    <definedName name="appendix" localSheetId="28">#REF!,#REF!,#REF!</definedName>
    <definedName name="appendix" localSheetId="29">#REF!,#REF!,#REF!</definedName>
    <definedName name="appendix" localSheetId="57">[40]QNEWLOR!$J$3:$AU$7,[40]QNEWLOR!$J$21:$AU$77,[40]QNEWLOR!$J$91:$AU$149</definedName>
    <definedName name="appendix" localSheetId="58">[40]QNEWLOR!$J$3:$AU$7,[40]QNEWLOR!$J$21:$AU$77,[40]QNEWLOR!$J$91:$AU$149</definedName>
    <definedName name="appendix" localSheetId="18">#REF!,#REF!,#REF!</definedName>
    <definedName name="appendix" localSheetId="91">#REF!,#REF!,#REF!</definedName>
    <definedName name="appendix">#REF!,#REF!,#REF!</definedName>
    <definedName name="APU" localSheetId="15">#REF!</definedName>
    <definedName name="APU" localSheetId="16">#REF!</definedName>
    <definedName name="APU" localSheetId="17">#REF!</definedName>
    <definedName name="APU" localSheetId="20">#REF!</definedName>
    <definedName name="APU" localSheetId="23">#REF!</definedName>
    <definedName name="APU" localSheetId="59">#REF!</definedName>
    <definedName name="APU" localSheetId="60">#REF!</definedName>
    <definedName name="APU" localSheetId="27">#REF!</definedName>
    <definedName name="APU" localSheetId="28">#REF!</definedName>
    <definedName name="APU" localSheetId="29">#REF!</definedName>
    <definedName name="APU" localSheetId="57">#REF!</definedName>
    <definedName name="APU" localSheetId="64">#REF!</definedName>
    <definedName name="APU" localSheetId="21">#REF!</definedName>
    <definedName name="APU" localSheetId="85">'Tabla 58'!#REF!</definedName>
    <definedName name="APU" localSheetId="88">#REF!</definedName>
    <definedName name="APU" localSheetId="89">#REF!</definedName>
    <definedName name="APU" localSheetId="90">#REF!</definedName>
    <definedName name="APU" localSheetId="95">#REF!</definedName>
    <definedName name="APU" localSheetId="96">#REF!</definedName>
    <definedName name="APU" localSheetId="24">#REF!</definedName>
    <definedName name="APU">#REF!</definedName>
    <definedName name="AR" localSheetId="15">#REF!</definedName>
    <definedName name="AR" localSheetId="17">#REF!</definedName>
    <definedName name="AR" localSheetId="100">[72]ARBOL!$C$3</definedName>
    <definedName name="AR" localSheetId="23">[72]ARBOL!$C$3</definedName>
    <definedName name="AR" localSheetId="59">#REF!</definedName>
    <definedName name="AR" localSheetId="60">#REF!</definedName>
    <definedName name="AR" localSheetId="1">[72]ARBOL!$C$3</definedName>
    <definedName name="AR" localSheetId="27">#REF!</definedName>
    <definedName name="AR" localSheetId="28">#REF!</definedName>
    <definedName name="AR" localSheetId="29">#REF!</definedName>
    <definedName name="AR" localSheetId="57">[72]ARBOL!$C$3</definedName>
    <definedName name="AR" localSheetId="58">[72]ARBOL!$C$3</definedName>
    <definedName name="AR" localSheetId="91">#REF!</definedName>
    <definedName name="AR">#REF!</definedName>
    <definedName name="Arbol" localSheetId="15">#REF!</definedName>
    <definedName name="Arbol" localSheetId="17">#REF!</definedName>
    <definedName name="Arbol" localSheetId="100">'[60]Arbol Rentabilidad'!$B$6:$H$68</definedName>
    <definedName name="Arbol" localSheetId="23">'[60]Arbol Rentabilidad'!$B$6:$H$68</definedName>
    <definedName name="Arbol" localSheetId="59">#REF!</definedName>
    <definedName name="Arbol" localSheetId="60">#REF!</definedName>
    <definedName name="Arbol" localSheetId="1">'[60]Arbol Rentabilidad'!$B$6:$H$68</definedName>
    <definedName name="Arbol" localSheetId="27">#REF!</definedName>
    <definedName name="Arbol" localSheetId="28">#REF!</definedName>
    <definedName name="Arbol" localSheetId="29">#REF!</definedName>
    <definedName name="Arbol" localSheetId="57">'[60]Arbol Rentabilidad'!$B$6:$H$68</definedName>
    <definedName name="Arbol" localSheetId="58">'[60]Arbol Rentabilidad'!$B$6:$H$68</definedName>
    <definedName name="Arbol" localSheetId="91">#REF!</definedName>
    <definedName name="Arbol">#REF!</definedName>
    <definedName name="_xlnm.Print_Area" localSheetId="15">#REF!,#REF!,#REF!,#REF!,#REF!,#REF!,#REF!</definedName>
    <definedName name="_xlnm.Print_Area" localSheetId="16">#REF!</definedName>
    <definedName name="_xlnm.Print_Area" localSheetId="17">#REF!,#REF!,#REF!,#REF!,#REF!,#REF!,#REF!</definedName>
    <definedName name="_xlnm.Print_Area" localSheetId="19">#REF!,#REF!,#REF!,#REF!,#REF!,#REF!,#REF!</definedName>
    <definedName name="_xlnm.Print_Area" localSheetId="100">[73]MONTHLY!$A$2:$U$25,[73]MONTHLY!$A$29:$U$66,[73]MONTHLY!$A$71:$U$124,[73]MONTHLY!$A$127:$U$180,[73]MONTHLY!$A$183:$U$238,[73]MONTHLY!$A$244:$U$287,[73]MONTHLY!$A$291:$U$330</definedName>
    <definedName name="_xlnm.Print_Area" localSheetId="68">'Ilustración 4'!#REF!</definedName>
    <definedName name="_xlnm.Print_Area" localSheetId="74">'Ilustración 6'!#REF!</definedName>
    <definedName name="_xlnm.Print_Area" localSheetId="23">[73]MONTHLY!$A$2:$U$25,[73]MONTHLY!$A$29:$U$66,[73]MONTHLY!$A$71:$U$124,[73]MONTHLY!$A$127:$U$180,[73]MONTHLY!$A$183:$U$238,[73]MONTHLY!$A$244:$U$287,[73]MONTHLY!$A$291:$U$330</definedName>
    <definedName name="_xlnm.Print_Area" localSheetId="59">#REF!,#REF!,#REF!,#REF!,#REF!,#REF!,#REF!</definedName>
    <definedName name="_xlnm.Print_Area" localSheetId="60">#REF!,#REF!,#REF!,#REF!,#REF!,#REF!,#REF!</definedName>
    <definedName name="_xlnm.Print_Area" localSheetId="1">[73]MONTHLY!$A$2:$U$25,[73]MONTHLY!$A$29:$U$66,[73]MONTHLY!$A$71:$U$124,[73]MONTHLY!$A$127:$U$180,[73]MONTHLY!$A$183:$U$238,[73]MONTHLY!$A$244:$U$287,[73]MONTHLY!$A$291:$U$330</definedName>
    <definedName name="_xlnm.Print_Area" localSheetId="27">#REF!,#REF!,#REF!,#REF!,#REF!,#REF!,#REF!</definedName>
    <definedName name="_xlnm.Print_Area" localSheetId="28">#REF!,#REF!,#REF!,#REF!,#REF!,#REF!,#REF!</definedName>
    <definedName name="_xlnm.Print_Area" localSheetId="29">#REF!,#REF!,#REF!,#REF!,#REF!,#REF!,#REF!</definedName>
    <definedName name="_xlnm.Print_Area" localSheetId="35">'[74]Table 1'!#REF!</definedName>
    <definedName name="_xlnm.Print_Area" localSheetId="43">'Tabla 26-27'!$B$7:$E$105</definedName>
    <definedName name="_xlnm.Print_Area" localSheetId="44">'Tabla 28'!$B$9:$G$57</definedName>
    <definedName name="_xlnm.Print_Area" localSheetId="46">'Tabla 30'!$D$8:$F$31</definedName>
    <definedName name="_xlnm.Print_Area" localSheetId="57">[73]MONTHLY!$A$2:$U$25,[73]MONTHLY!$A$29:$U$66,[73]MONTHLY!$A$71:$U$124,[73]MONTHLY!$A$127:$U$180,[73]MONTHLY!$A$183:$U$238,[73]MONTHLY!$A$244:$U$287,[73]MONTHLY!$A$291:$U$330</definedName>
    <definedName name="_xlnm.Print_Area" localSheetId="58">[73]MONTHLY!$A$2:$U$25,[73]MONTHLY!$A$29:$U$66,[73]MONTHLY!$A$71:$U$124,[73]MONTHLY!$A$127:$U$180,[73]MONTHLY!$A$183:$U$238,[73]MONTHLY!$A$244:$U$287,[73]MONTHLY!$A$291:$U$330</definedName>
    <definedName name="_xlnm.Print_Area" localSheetId="18">#REF!,#REF!,#REF!,#REF!,#REF!,#REF!,#REF!</definedName>
    <definedName name="_xlnm.Print_Area" localSheetId="91">#REF!,#REF!,#REF!,#REF!,#REF!,#REF!,#REF!</definedName>
    <definedName name="_xlnm.Print_Area">#REF!,#REF!,#REF!,#REF!,#REF!,#REF!,#REF!</definedName>
    <definedName name="area_de_impressaoEST" localSheetId="15">#REF!</definedName>
    <definedName name="area_de_impressaoEST" localSheetId="16">#REF!</definedName>
    <definedName name="area_de_impressaoEST" localSheetId="17">#REF!</definedName>
    <definedName name="area_de_impressaoEST" localSheetId="20">#REF!</definedName>
    <definedName name="area_de_impressaoEST" localSheetId="23">#REF!</definedName>
    <definedName name="area_de_impressaoEST" localSheetId="59">#REF!</definedName>
    <definedName name="area_de_impressaoEST" localSheetId="60">#REF!</definedName>
    <definedName name="area_de_impressaoEST" localSheetId="27">#REF!</definedName>
    <definedName name="area_de_impressaoEST" localSheetId="28">#REF!</definedName>
    <definedName name="area_de_impressaoEST" localSheetId="29">#REF!</definedName>
    <definedName name="area_de_impressaoEST" localSheetId="57">#REF!</definedName>
    <definedName name="area_de_impressaoEST" localSheetId="64">#REF!</definedName>
    <definedName name="area_de_impressaoEST" localSheetId="21">#REF!</definedName>
    <definedName name="area_de_impressaoEST" localSheetId="85">'Tabla 58'!#REF!</definedName>
    <definedName name="area_de_impressaoEST" localSheetId="88">#REF!</definedName>
    <definedName name="area_de_impressaoEST" localSheetId="89">#REF!</definedName>
    <definedName name="area_de_impressaoEST" localSheetId="90">#REF!</definedName>
    <definedName name="area_de_impressaoEST" localSheetId="95">#REF!</definedName>
    <definedName name="area_de_impressaoEST" localSheetId="96">#REF!</definedName>
    <definedName name="area_de_impressaoEST" localSheetId="24">#REF!</definedName>
    <definedName name="area_de_impressaoEST">#REF!</definedName>
    <definedName name="Área_impressão_DIR" localSheetId="15">#REF!</definedName>
    <definedName name="Área_impressão_DIR" localSheetId="16">#REF!</definedName>
    <definedName name="Área_impressão_DIR" localSheetId="17">#REF!</definedName>
    <definedName name="Área_impressão_DIR" localSheetId="23">#REF!</definedName>
    <definedName name="Área_impressão_DIR" localSheetId="27">#REF!</definedName>
    <definedName name="Área_impressão_DIR" localSheetId="28">#REF!</definedName>
    <definedName name="Área_impressão_DIR" localSheetId="29">#REF!</definedName>
    <definedName name="Área_impressão_DIR" localSheetId="57">#REF!</definedName>
    <definedName name="Área_impressão_DIR" localSheetId="64">#REF!</definedName>
    <definedName name="Área_impressão_DIR" localSheetId="21">#REF!</definedName>
    <definedName name="Área_impressão_DIR" localSheetId="85">'Tabla 58'!#REF!</definedName>
    <definedName name="Área_impressão_DIR" localSheetId="88">#REF!</definedName>
    <definedName name="Área_impressão_DIR" localSheetId="89">#REF!</definedName>
    <definedName name="Área_impressão_DIR" localSheetId="90">#REF!</definedName>
    <definedName name="Área_impressão_DIR" localSheetId="95">#REF!</definedName>
    <definedName name="Área_impressão_DIR" localSheetId="96">#REF!</definedName>
    <definedName name="Área_impressão_DIR">#REF!</definedName>
    <definedName name="AREACONSTRUCCIO" localSheetId="15">#REF!</definedName>
    <definedName name="AREACONSTRUCCIO" localSheetId="16">#REF!</definedName>
    <definedName name="AREACONSTRUCCIO" localSheetId="17">#REF!</definedName>
    <definedName name="AREACONSTRUCCIO" localSheetId="19">#REF!</definedName>
    <definedName name="AREACONSTRUCCIO" localSheetId="100">#REF!</definedName>
    <definedName name="AREACONSTRUCCIO" localSheetId="23">#REF!</definedName>
    <definedName name="AREACONSTRUCCIO" localSheetId="27">#REF!</definedName>
    <definedName name="AREACONSTRUCCIO" localSheetId="28">#REF!</definedName>
    <definedName name="AREACONSTRUCCIO" localSheetId="29">#REF!</definedName>
    <definedName name="AREACONSTRUCCIO" localSheetId="41">#REF!</definedName>
    <definedName name="AREACONSTRUCCIO" localSheetId="44">#REF!</definedName>
    <definedName name="AREACONSTRUCCIO" localSheetId="46">#REF!</definedName>
    <definedName name="AREACONSTRUCCIO" localSheetId="57">#REF!</definedName>
    <definedName name="AREACONSTRUCCIO" localSheetId="58">#REF!</definedName>
    <definedName name="AREACONSTRUCCIO" localSheetId="18">#REF!</definedName>
    <definedName name="AREACONSTRUCCIO" localSheetId="61">#REF!</definedName>
    <definedName name="AREACONSTRUCCIO" localSheetId="62">#REF!</definedName>
    <definedName name="AREACONSTRUCCIO" localSheetId="64">#REF!</definedName>
    <definedName name="AREACONSTRUCCIO" localSheetId="21">#REF!</definedName>
    <definedName name="AREACONSTRUCCIO" localSheetId="80">'Tabla 53'!#REF!</definedName>
    <definedName name="AREACONSTRUCCIO" localSheetId="81">'Tabla 54'!#REF!</definedName>
    <definedName name="AREACONSTRUCCIO" localSheetId="82">'Tabla 55'!#REF!</definedName>
    <definedName name="AREACONSTRUCCIO" localSheetId="83">'Tabla 56'!#REF!</definedName>
    <definedName name="AREACONSTRUCCIO" localSheetId="84">'Tabla 57'!#REF!</definedName>
    <definedName name="AREACONSTRUCCIO" localSheetId="88">#REF!</definedName>
    <definedName name="AREACONSTRUCCIO" localSheetId="89">#REF!</definedName>
    <definedName name="AREACONSTRUCCIO" localSheetId="90">#REF!</definedName>
    <definedName name="AREACONSTRUCCIO" localSheetId="95">#REF!</definedName>
    <definedName name="AREACONSTRUCCIO" localSheetId="96">#REF!</definedName>
    <definedName name="AREACONSTRUCCIO" localSheetId="24">#REF!</definedName>
    <definedName name="AREACONSTRUCCIO" localSheetId="99">#REF!</definedName>
    <definedName name="AREACONSTRUCCIO">#REF!</definedName>
    <definedName name="ARREC98" localSheetId="15">#REF!</definedName>
    <definedName name="ARREC98" localSheetId="17">#REF!</definedName>
    <definedName name="ARREC98" localSheetId="23">#REF!</definedName>
    <definedName name="ARREC98" localSheetId="27">#REF!</definedName>
    <definedName name="ARREC98" localSheetId="28">#REF!</definedName>
    <definedName name="ARREC98" localSheetId="29">#REF!</definedName>
    <definedName name="ARREC98" localSheetId="21">#REF!</definedName>
    <definedName name="ARREC98" localSheetId="88">#REF!</definedName>
    <definedName name="ARREC98" localSheetId="89">#REF!</definedName>
    <definedName name="ARREC98" localSheetId="90">#REF!</definedName>
    <definedName name="ARREC98">#REF!</definedName>
    <definedName name="ARREC99" localSheetId="15">#REF!</definedName>
    <definedName name="ARREC99" localSheetId="17">#REF!</definedName>
    <definedName name="ARREC99" localSheetId="23">#REF!</definedName>
    <definedName name="ARREC99" localSheetId="27">#REF!</definedName>
    <definedName name="ARREC99" localSheetId="28">#REF!</definedName>
    <definedName name="ARREC99" localSheetId="29">#REF!</definedName>
    <definedName name="ARREC99" localSheetId="21">#REF!</definedName>
    <definedName name="ARREC99" localSheetId="88">#REF!</definedName>
    <definedName name="ARREC99" localSheetId="89">#REF!</definedName>
    <definedName name="ARREC99" localSheetId="90">#REF!</definedName>
    <definedName name="ARREC99">#REF!</definedName>
    <definedName name="as" localSheetId="15" hidden="1">#REF!</definedName>
    <definedName name="as" localSheetId="16" hidden="1">{"Minpmon",#N/A,FALSE,"Monthinput"}</definedName>
    <definedName name="as" localSheetId="17" hidden="1">#REF!</definedName>
    <definedName name="as" localSheetId="19" hidden="1">#REF!</definedName>
    <definedName name="as" localSheetId="100" hidden="1">'[75]Fax a enviar'!#REF!</definedName>
    <definedName name="as" localSheetId="23" hidden="1">'[75]Fax a enviar'!#REF!</definedName>
    <definedName name="as" localSheetId="59" hidden="1">#REF!</definedName>
    <definedName name="as" localSheetId="60" hidden="1">#REF!</definedName>
    <definedName name="as" localSheetId="1" hidden="1">'[75]Fax a enviar'!#REF!</definedName>
    <definedName name="as" localSheetId="27" hidden="1">#REF!</definedName>
    <definedName name="as" localSheetId="28" hidden="1">#REF!</definedName>
    <definedName name="as" localSheetId="29" hidden="1">'[75]Fax a enviar'!#REF!</definedName>
    <definedName name="as" localSheetId="33" hidden="1">#REF!</definedName>
    <definedName name="as" localSheetId="57" hidden="1">'[75]Fax a enviar'!#REF!</definedName>
    <definedName name="as" localSheetId="58" hidden="1">'[75]Fax a enviar'!#REF!</definedName>
    <definedName name="as" localSheetId="18" hidden="1">#REF!</definedName>
    <definedName name="as" localSheetId="61" hidden="1">'[75]Fax a enviar'!#REF!</definedName>
    <definedName name="as" localSheetId="62" hidden="1">#REF!</definedName>
    <definedName name="as" localSheetId="64" hidden="1">'[75]Fax a enviar'!#REF!</definedName>
    <definedName name="as" localSheetId="21" hidden="1">'[75]Fax a enviar'!#REF!</definedName>
    <definedName name="as" localSheetId="81" hidden="1">'[75]Fax a enviar'!#REF!</definedName>
    <definedName name="as" localSheetId="82" hidden="1">'[75]Fax a enviar'!#REF!</definedName>
    <definedName name="as" localSheetId="83" hidden="1">'[75]Fax a enviar'!#REF!</definedName>
    <definedName name="as" localSheetId="84" hidden="1">'[75]Fax a enviar'!#REF!</definedName>
    <definedName name="as" localSheetId="85" hidden="1">'[75]Fax a enviar'!#REF!</definedName>
    <definedName name="as" localSheetId="90" hidden="1">'[75]Fax a enviar'!#REF!</definedName>
    <definedName name="as" localSheetId="91" hidden="1">#REF!</definedName>
    <definedName name="as" localSheetId="96" hidden="1">'[75]Fax a enviar'!#REF!</definedName>
    <definedName name="as" localSheetId="24" hidden="1">'[75]Fax a enviar'!#REF!</definedName>
    <definedName name="as" localSheetId="99" hidden="1">'[75]Fax a enviar'!#REF!</definedName>
    <definedName name="as" hidden="1">#REF!</definedName>
    <definedName name="ASAU" localSheetId="15">#REF!</definedName>
    <definedName name="ASAU" localSheetId="16">#REF!</definedName>
    <definedName name="ASAU" localSheetId="17">#REF!</definedName>
    <definedName name="ASAU" localSheetId="19">#REF!</definedName>
    <definedName name="ASAU" localSheetId="20">#REF!</definedName>
    <definedName name="ASAU" localSheetId="100">#REF!</definedName>
    <definedName name="ASAU" localSheetId="23">#REF!</definedName>
    <definedName name="ASAU" localSheetId="27">#REF!</definedName>
    <definedName name="ASAU" localSheetId="28">#REF!</definedName>
    <definedName name="ASAU" localSheetId="29">#REF!</definedName>
    <definedName name="ASAU" localSheetId="33">#REF!</definedName>
    <definedName name="ASAU" localSheetId="57">#REF!</definedName>
    <definedName name="ASAU" localSheetId="58">#REF!</definedName>
    <definedName name="ASAU" localSheetId="18">#REF!</definedName>
    <definedName name="ASAU" localSheetId="61">#REF!</definedName>
    <definedName name="ASAU" localSheetId="62">#REF!</definedName>
    <definedName name="ASAU" localSheetId="64">#REF!</definedName>
    <definedName name="ASAU" localSheetId="21">#REF!</definedName>
    <definedName name="ASAU" localSheetId="80">'Tabla 53'!#REF!</definedName>
    <definedName name="ASAU" localSheetId="81">'Tabla 54'!#REF!</definedName>
    <definedName name="ASAU" localSheetId="82">'Tabla 55'!#REF!</definedName>
    <definedName name="ASAU" localSheetId="83">'Tabla 56'!#REF!</definedName>
    <definedName name="ASAU" localSheetId="84">'Tabla 57'!#REF!</definedName>
    <definedName name="ASAU" localSheetId="85">'Tabla 58'!#REF!</definedName>
    <definedName name="ASAU" localSheetId="88">#REF!</definedName>
    <definedName name="ASAU" localSheetId="89">#REF!</definedName>
    <definedName name="ASAU" localSheetId="90">#REF!</definedName>
    <definedName name="ASAU" localSheetId="95">#REF!</definedName>
    <definedName name="ASAU" localSheetId="96">#REF!</definedName>
    <definedName name="ASAU" localSheetId="24">#REF!</definedName>
    <definedName name="ASAU" localSheetId="99">#REF!</definedName>
    <definedName name="ASAU">#REF!</definedName>
    <definedName name="ASAU1" localSheetId="15">#REF!</definedName>
    <definedName name="ASAU1" localSheetId="16">#REF!</definedName>
    <definedName name="ASAU1" localSheetId="17">#REF!</definedName>
    <definedName name="ASAU1" localSheetId="19">#REF!</definedName>
    <definedName name="ASAU1" localSheetId="23">#REF!</definedName>
    <definedName name="ASAU1" localSheetId="27">#REF!</definedName>
    <definedName name="ASAU1" localSheetId="28">#REF!</definedName>
    <definedName name="ASAU1" localSheetId="29">#REF!</definedName>
    <definedName name="ASAU1" localSheetId="33">#REF!</definedName>
    <definedName name="ASAU1" localSheetId="57">#REF!</definedName>
    <definedName name="ASAU1" localSheetId="58">#REF!</definedName>
    <definedName name="ASAU1" localSheetId="18">#REF!</definedName>
    <definedName name="ASAU1" localSheetId="64">#REF!</definedName>
    <definedName name="ASAU1" localSheetId="21">#REF!</definedName>
    <definedName name="ASAU1" localSheetId="80">'Tabla 53'!#REF!</definedName>
    <definedName name="ASAU1" localSheetId="81">'Tabla 54'!#REF!</definedName>
    <definedName name="ASAU1" localSheetId="82">'Tabla 55'!#REF!</definedName>
    <definedName name="ASAU1" localSheetId="83">'Tabla 56'!#REF!</definedName>
    <definedName name="ASAU1" localSheetId="84">'Tabla 57'!#REF!</definedName>
    <definedName name="ASAU1" localSheetId="85">'Tabla 58'!#REF!</definedName>
    <definedName name="ASAU1" localSheetId="88">#REF!</definedName>
    <definedName name="ASAU1" localSheetId="89">#REF!</definedName>
    <definedName name="ASAU1" localSheetId="90">#REF!</definedName>
    <definedName name="ASAU1" localSheetId="95">#REF!</definedName>
    <definedName name="ASAU1" localSheetId="96">#REF!</definedName>
    <definedName name="ASAU1" localSheetId="24">#REF!</definedName>
    <definedName name="ASAU1">#REF!</definedName>
    <definedName name="asd" localSheetId="15">#REF!</definedName>
    <definedName name="asd" localSheetId="16">#N/A</definedName>
    <definedName name="asd" localSheetId="17">#REF!</definedName>
    <definedName name="asd" localSheetId="19">#REF!</definedName>
    <definedName name="asd" localSheetId="23">#REF!</definedName>
    <definedName name="asd" localSheetId="27">#REF!</definedName>
    <definedName name="asd" localSheetId="28">#REF!</definedName>
    <definedName name="asd" localSheetId="29">#REF!</definedName>
    <definedName name="asd" localSheetId="33">#REF!</definedName>
    <definedName name="asd" localSheetId="41">'[76]SPNF Acuerdo Incl. Int.'!asd</definedName>
    <definedName name="asd" localSheetId="44">'[76]SPNF Acuerdo Incl. Int.'!asd</definedName>
    <definedName name="asd" localSheetId="57">#REF!</definedName>
    <definedName name="asd" localSheetId="58">#REF!</definedName>
    <definedName name="asd" localSheetId="18">#REF!</definedName>
    <definedName name="asd" localSheetId="64">#REF!</definedName>
    <definedName name="asd" localSheetId="21">#REF!</definedName>
    <definedName name="asd" localSheetId="80">'Tabla 53'!#REF!</definedName>
    <definedName name="asd" localSheetId="81">'Tabla 54'!#REF!</definedName>
    <definedName name="asd" localSheetId="82">'Tabla 55'!#REF!</definedName>
    <definedName name="asd" localSheetId="83">'Tabla 56'!#REF!</definedName>
    <definedName name="asd" localSheetId="84">'Tabla 57'!#REF!</definedName>
    <definedName name="asd" localSheetId="85">'Tabla 58'!#REF!</definedName>
    <definedName name="asd" localSheetId="88">#REF!</definedName>
    <definedName name="asd" localSheetId="89">#REF!</definedName>
    <definedName name="asd" localSheetId="90">#REF!</definedName>
    <definedName name="asd" localSheetId="95">#REF!</definedName>
    <definedName name="asd" localSheetId="96">#REF!</definedName>
    <definedName name="asd" localSheetId="24">#REF!</definedName>
    <definedName name="asd">#REF!</definedName>
    <definedName name="ASDF" localSheetId="15">#REF!</definedName>
    <definedName name="ASDF" localSheetId="16">#REF!</definedName>
    <definedName name="ASDF" localSheetId="17">#REF!</definedName>
    <definedName name="ASDF" localSheetId="23">#REF!</definedName>
    <definedName name="ASDF" localSheetId="27">#REF!</definedName>
    <definedName name="ASDF" localSheetId="28">#REF!</definedName>
    <definedName name="ASDF" localSheetId="29">#REF!</definedName>
    <definedName name="ASDF" localSheetId="21">#REF!</definedName>
    <definedName name="ASDF" localSheetId="88">#REF!</definedName>
    <definedName name="ASDF" localSheetId="89">#REF!</definedName>
    <definedName name="ASDF" localSheetId="90">#REF!</definedName>
    <definedName name="ASDF">#REF!</definedName>
    <definedName name="ASDFG" localSheetId="15">#REF!</definedName>
    <definedName name="ASDFG" localSheetId="16">#REF!</definedName>
    <definedName name="ASDFG" localSheetId="17">#REF!</definedName>
    <definedName name="ASDFG" localSheetId="23">#REF!</definedName>
    <definedName name="ASDFG" localSheetId="27">#REF!</definedName>
    <definedName name="ASDFG" localSheetId="28">#REF!</definedName>
    <definedName name="ASDFG" localSheetId="29">#REF!</definedName>
    <definedName name="ASDFG" localSheetId="21">#REF!</definedName>
    <definedName name="ASDFG" localSheetId="88">#REF!</definedName>
    <definedName name="ASDFG" localSheetId="89">#REF!</definedName>
    <definedName name="ASDFG" localSheetId="90">#REF!</definedName>
    <definedName name="ASDFG">#REF!</definedName>
    <definedName name="asdrae" localSheetId="15" hidden="1">#REF!</definedName>
    <definedName name="asdrae" localSheetId="17" hidden="1">#REF!</definedName>
    <definedName name="asdrae" localSheetId="23" hidden="1">#REF!</definedName>
    <definedName name="asdrae" localSheetId="27" hidden="1">#REF!</definedName>
    <definedName name="asdrae" localSheetId="28" hidden="1">#REF!</definedName>
    <definedName name="asdrae" localSheetId="29" hidden="1">#REF!</definedName>
    <definedName name="asdrae" localSheetId="33" hidden="1">#REF!</definedName>
    <definedName name="asdrae" localSheetId="18" hidden="1">#REF!</definedName>
    <definedName name="asdrae" localSheetId="21" hidden="1">#REF!</definedName>
    <definedName name="asdrae" localSheetId="80" hidden="1">'Tabla 53'!#REF!</definedName>
    <definedName name="asdrae" localSheetId="88" hidden="1">#REF!</definedName>
    <definedName name="asdrae" localSheetId="89" hidden="1">#REF!</definedName>
    <definedName name="asdrae" localSheetId="90" hidden="1">#REF!</definedName>
    <definedName name="asdrae" localSheetId="96" hidden="1">#REF!</definedName>
    <definedName name="asdrae" hidden="1">#REF!</definedName>
    <definedName name="asdrra" localSheetId="15">#REF!</definedName>
    <definedName name="asdrra" localSheetId="17">#REF!</definedName>
    <definedName name="asdrra" localSheetId="23">#REF!</definedName>
    <definedName name="asdrra" localSheetId="27">#REF!</definedName>
    <definedName name="asdrra" localSheetId="28">#REF!</definedName>
    <definedName name="asdrra" localSheetId="29">#REF!</definedName>
    <definedName name="asdrra" localSheetId="33">#REF!</definedName>
    <definedName name="asdrra" localSheetId="18">#REF!</definedName>
    <definedName name="asdrra" localSheetId="21">#REF!</definedName>
    <definedName name="asdrra" localSheetId="80">'Tabla 53'!#REF!</definedName>
    <definedName name="asdrra" localSheetId="88">#REF!</definedName>
    <definedName name="asdrra" localSheetId="89">#REF!</definedName>
    <definedName name="asdrra" localSheetId="90">#REF!</definedName>
    <definedName name="asdrra" localSheetId="96">#REF!</definedName>
    <definedName name="asdrra">#REF!</definedName>
    <definedName name="ase" localSheetId="15">#REF!</definedName>
    <definedName name="ase" localSheetId="17">#REF!</definedName>
    <definedName name="ase" localSheetId="23">#REF!</definedName>
    <definedName name="ase" localSheetId="27">#REF!</definedName>
    <definedName name="ase" localSheetId="28">#REF!</definedName>
    <definedName name="ase" localSheetId="29">#REF!</definedName>
    <definedName name="ase" localSheetId="33">#REF!</definedName>
    <definedName name="ase" localSheetId="18">#REF!</definedName>
    <definedName name="ase" localSheetId="21">#REF!</definedName>
    <definedName name="ase" localSheetId="80">'Tabla 53'!#REF!</definedName>
    <definedName name="ase" localSheetId="88">#REF!</definedName>
    <definedName name="ase" localSheetId="89">#REF!</definedName>
    <definedName name="ase" localSheetId="90">#REF!</definedName>
    <definedName name="ase" localSheetId="96">#REF!</definedName>
    <definedName name="ase">#REF!</definedName>
    <definedName name="aser" localSheetId="15">#REF!</definedName>
    <definedName name="aser" localSheetId="17">#REF!</definedName>
    <definedName name="aser" localSheetId="23">#REF!</definedName>
    <definedName name="aser" localSheetId="27">#REF!</definedName>
    <definedName name="aser" localSheetId="28">#REF!</definedName>
    <definedName name="aser" localSheetId="29">#REF!</definedName>
    <definedName name="aser" localSheetId="33">#REF!</definedName>
    <definedName name="aser" localSheetId="18">#REF!</definedName>
    <definedName name="aser" localSheetId="21">#REF!</definedName>
    <definedName name="aser" localSheetId="80">'Tabla 53'!#REF!</definedName>
    <definedName name="aser" localSheetId="88">#REF!</definedName>
    <definedName name="aser" localSheetId="89">#REF!</definedName>
    <definedName name="aser" localSheetId="90">#REF!</definedName>
    <definedName name="aser" localSheetId="96">#REF!</definedName>
    <definedName name="aser">#REF!</definedName>
    <definedName name="AsignadoA" localSheetId="15">#REF!</definedName>
    <definedName name="AsignadoA" localSheetId="17">#REF!</definedName>
    <definedName name="AsignadoA" localSheetId="23">#REF!</definedName>
    <definedName name="AsignadoA" localSheetId="27">#REF!</definedName>
    <definedName name="AsignadoA" localSheetId="28">#REF!</definedName>
    <definedName name="AsignadoA" localSheetId="29">#REF!</definedName>
    <definedName name="AsignadoA" localSheetId="58">#REF!</definedName>
    <definedName name="AsignadoA" localSheetId="62">#REF!</definedName>
    <definedName name="AsignadoA" localSheetId="21">#REF!</definedName>
    <definedName name="AsignadoA" localSheetId="80">'Tabla 53'!#REF!</definedName>
    <definedName name="AsignadoA" localSheetId="85">'Tabla 58'!#REF!</definedName>
    <definedName name="AsignadoA" localSheetId="88">#REF!</definedName>
    <definedName name="AsignadoA" localSheetId="89">#REF!</definedName>
    <definedName name="AsignadoA" localSheetId="90">#REF!</definedName>
    <definedName name="AsignadoA">#REF!</definedName>
    <definedName name="ASO" localSheetId="15">#REF!</definedName>
    <definedName name="ASO" localSheetId="17">#REF!</definedName>
    <definedName name="ASO" localSheetId="23">#REF!</definedName>
    <definedName name="ASO" localSheetId="27">#REF!</definedName>
    <definedName name="ASO" localSheetId="28">#REF!</definedName>
    <definedName name="ASO" localSheetId="29">#REF!</definedName>
    <definedName name="ASO" localSheetId="41">#REF!</definedName>
    <definedName name="ASO" localSheetId="44">#REF!</definedName>
    <definedName name="ASO" localSheetId="46">#REF!</definedName>
    <definedName name="ASO" localSheetId="21">#REF!</definedName>
    <definedName name="ASO" localSheetId="80">'Tabla 53'!#REF!</definedName>
    <definedName name="ASO" localSheetId="88">#REF!</definedName>
    <definedName name="ASO" localSheetId="89">#REF!</definedName>
    <definedName name="ASO" localSheetId="90">#REF!</definedName>
    <definedName name="ASO" localSheetId="96">#REF!</definedName>
    <definedName name="ASO">#REF!</definedName>
    <definedName name="asraa" localSheetId="15">#REF!</definedName>
    <definedName name="asraa" localSheetId="17">#REF!</definedName>
    <definedName name="asraa" localSheetId="23">#REF!</definedName>
    <definedName name="asraa" localSheetId="27">#REF!</definedName>
    <definedName name="asraa" localSheetId="28">#REF!</definedName>
    <definedName name="asraa" localSheetId="29">#REF!</definedName>
    <definedName name="asraa" localSheetId="33">#REF!</definedName>
    <definedName name="asraa" localSheetId="18">#REF!</definedName>
    <definedName name="asraa" localSheetId="21">#REF!</definedName>
    <definedName name="asraa" localSheetId="80">'Tabla 53'!#REF!</definedName>
    <definedName name="asraa" localSheetId="88">#REF!</definedName>
    <definedName name="asraa" localSheetId="89">#REF!</definedName>
    <definedName name="asraa" localSheetId="90">#REF!</definedName>
    <definedName name="asraa" localSheetId="96">#REF!</definedName>
    <definedName name="asraa">#REF!</definedName>
    <definedName name="asrraa44" localSheetId="15">#REF!</definedName>
    <definedName name="asrraa44" localSheetId="17">#REF!</definedName>
    <definedName name="asrraa44" localSheetId="23">#REF!</definedName>
    <definedName name="asrraa44" localSheetId="27">#REF!</definedName>
    <definedName name="asrraa44" localSheetId="28">#REF!</definedName>
    <definedName name="asrraa44" localSheetId="29">#REF!</definedName>
    <definedName name="asrraa44" localSheetId="33">#REF!</definedName>
    <definedName name="asrraa44" localSheetId="18">#REF!</definedName>
    <definedName name="asrraa44" localSheetId="21">#REF!</definedName>
    <definedName name="asrraa44" localSheetId="80">'Tabla 53'!#REF!</definedName>
    <definedName name="asrraa44" localSheetId="88">#REF!</definedName>
    <definedName name="asrraa44" localSheetId="89">#REF!</definedName>
    <definedName name="asrraa44" localSheetId="90">#REF!</definedName>
    <definedName name="asrraa44" localSheetId="96">#REF!</definedName>
    <definedName name="asrraa44">#REF!</definedName>
    <definedName name="ass">#N/A</definedName>
    <definedName name="ASSET" localSheetId="15">#REF!</definedName>
    <definedName name="ASSET" localSheetId="17">#REF!</definedName>
    <definedName name="ASSET" localSheetId="100">[72]SOLVENCIA!$D$48</definedName>
    <definedName name="ASSET" localSheetId="23">[72]SOLVENCIA!$D$48</definedName>
    <definedName name="ASSET" localSheetId="59">#REF!</definedName>
    <definedName name="ASSET" localSheetId="60">#REF!</definedName>
    <definedName name="ASSET" localSheetId="1">[72]SOLVENCIA!$D$48</definedName>
    <definedName name="ASSET" localSheetId="27">#REF!</definedName>
    <definedName name="ASSET" localSheetId="28">#REF!</definedName>
    <definedName name="ASSET" localSheetId="29">#REF!</definedName>
    <definedName name="ASSET" localSheetId="57">[72]SOLVENCIA!$D$48</definedName>
    <definedName name="ASSET" localSheetId="58">[72]SOLVENCIA!$D$48</definedName>
    <definedName name="ASSET" localSheetId="91">#REF!</definedName>
    <definedName name="ASSET">#REF!</definedName>
    <definedName name="Assistance" localSheetId="15">#REF!</definedName>
    <definedName name="Assistance" localSheetId="17">#REF!</definedName>
    <definedName name="Assistance" localSheetId="100">[77]Sheet1!$B$2:$T$56</definedName>
    <definedName name="Assistance" localSheetId="23">[77]Sheet1!$B$2:$T$56</definedName>
    <definedName name="Assistance" localSheetId="59">#REF!</definedName>
    <definedName name="Assistance" localSheetId="60">#REF!</definedName>
    <definedName name="Assistance" localSheetId="1">[77]Sheet1!$B$2:$T$56</definedName>
    <definedName name="Assistance" localSheetId="27">#REF!</definedName>
    <definedName name="Assistance" localSheetId="28">#REF!</definedName>
    <definedName name="Assistance" localSheetId="29">#REF!</definedName>
    <definedName name="Assistance" localSheetId="57">[77]Sheet1!$B$2:$T$56</definedName>
    <definedName name="Assistance" localSheetId="58">[77]Sheet1!$B$2:$T$56</definedName>
    <definedName name="Assistance" localSheetId="91">#REF!</definedName>
    <definedName name="Assistance">#REF!</definedName>
    <definedName name="ASSUM" localSheetId="15">#REF!</definedName>
    <definedName name="ASSUM" localSheetId="16">#REF!</definedName>
    <definedName name="ASSUM" localSheetId="17">#REF!</definedName>
    <definedName name="ASSUM" localSheetId="19">#REF!</definedName>
    <definedName name="ASSUM" localSheetId="20">#REF!</definedName>
    <definedName name="ASSUM" localSheetId="100">#REF!</definedName>
    <definedName name="ASSUM" localSheetId="23">#REF!</definedName>
    <definedName name="ASSUM" localSheetId="27">#REF!</definedName>
    <definedName name="ASSUM" localSheetId="28">#REF!</definedName>
    <definedName name="ASSUM" localSheetId="29">#REF!</definedName>
    <definedName name="ASSUM" localSheetId="33">#REF!</definedName>
    <definedName name="ASSUM" localSheetId="57">#REF!</definedName>
    <definedName name="ASSUM" localSheetId="58">#REF!</definedName>
    <definedName name="ASSUM" localSheetId="18">#REF!</definedName>
    <definedName name="ASSUM" localSheetId="61">#REF!</definedName>
    <definedName name="ASSUM" localSheetId="62">#REF!</definedName>
    <definedName name="ASSUM" localSheetId="64">#REF!</definedName>
    <definedName name="ASSUM" localSheetId="21">#REF!</definedName>
    <definedName name="ASSUM" localSheetId="80">'Tabla 53'!#REF!</definedName>
    <definedName name="ASSUM" localSheetId="81">'Tabla 54'!#REF!</definedName>
    <definedName name="ASSUM" localSheetId="82">'Tabla 55'!#REF!</definedName>
    <definedName name="ASSUM" localSheetId="83">'Tabla 56'!#REF!</definedName>
    <definedName name="ASSUM" localSheetId="84">'Tabla 57'!#REF!</definedName>
    <definedName name="ASSUM" localSheetId="85">'Tabla 58'!#REF!</definedName>
    <definedName name="ASSUM" localSheetId="88">#REF!</definedName>
    <definedName name="ASSUM" localSheetId="89">#REF!</definedName>
    <definedName name="ASSUM" localSheetId="90">#REF!</definedName>
    <definedName name="ASSUM" localSheetId="95">#REF!</definedName>
    <definedName name="ASSUM" localSheetId="96">#REF!</definedName>
    <definedName name="ASSUM" localSheetId="24">#REF!</definedName>
    <definedName name="ASSUM" localSheetId="99">#REF!</definedName>
    <definedName name="ASSUM">#REF!</definedName>
    <definedName name="ASSUMPB" localSheetId="15">#REF!</definedName>
    <definedName name="ASSUMPB" localSheetId="16">#REF!</definedName>
    <definedName name="ASSUMPB" localSheetId="17">#REF!</definedName>
    <definedName name="ASSUMPB" localSheetId="23">#REF!</definedName>
    <definedName name="ASSUMPB" localSheetId="27">#REF!</definedName>
    <definedName name="ASSUMPB" localSheetId="28">#REF!</definedName>
    <definedName name="ASSUMPB" localSheetId="29">#REF!</definedName>
    <definedName name="ASSUMPB" localSheetId="57">#REF!</definedName>
    <definedName name="ASSUMPB" localSheetId="64">#REF!</definedName>
    <definedName name="ASSUMPB" localSheetId="21">#REF!</definedName>
    <definedName name="ASSUMPB" localSheetId="88">#REF!</definedName>
    <definedName name="ASSUMPB" localSheetId="89">#REF!</definedName>
    <definedName name="ASSUMPB" localSheetId="90">#REF!</definedName>
    <definedName name="ASSUMPB" localSheetId="95">#REF!</definedName>
    <definedName name="ASSUMPB">#REF!</definedName>
    <definedName name="atlantic" localSheetId="15">#REF!</definedName>
    <definedName name="atlantic" localSheetId="17">#REF!</definedName>
    <definedName name="atlantic" localSheetId="19">#REF!</definedName>
    <definedName name="atlantic" localSheetId="100">[78]nonopec!$D$424:$D$433</definedName>
    <definedName name="atlantic" localSheetId="23">[78]nonopec!$D$424:$D$433</definedName>
    <definedName name="atlantic" localSheetId="59">#REF!</definedName>
    <definedName name="atlantic" localSheetId="60">#REF!</definedName>
    <definedName name="atlantic" localSheetId="1">[78]nonopec!$D$424:$D$433</definedName>
    <definedName name="atlantic" localSheetId="27">#REF!</definedName>
    <definedName name="atlantic" localSheetId="28">#REF!</definedName>
    <definedName name="atlantic" localSheetId="29">#REF!</definedName>
    <definedName name="atlantic" localSheetId="57">[78]nonopec!$D$424:$D$433</definedName>
    <definedName name="atlantic" localSheetId="58">[78]nonopec!$D$424:$D$433</definedName>
    <definedName name="atlantic" localSheetId="18">#REF!</definedName>
    <definedName name="atlantic" localSheetId="91">#REF!</definedName>
    <definedName name="atlantic">#REF!</definedName>
    <definedName name="atrade" localSheetId="15">#REF!</definedName>
    <definedName name="atrade" localSheetId="16">#REF!</definedName>
    <definedName name="atrade" localSheetId="17">#REF!</definedName>
    <definedName name="atrade" localSheetId="19">#REF!</definedName>
    <definedName name="atrade" localSheetId="100">[22]!atrade</definedName>
    <definedName name="atrade" localSheetId="7">[22]!atrade</definedName>
    <definedName name="atrade" localSheetId="11">[22]!atrade</definedName>
    <definedName name="atrade" localSheetId="23">[22]!atrade</definedName>
    <definedName name="atrade" localSheetId="59">#REF!</definedName>
    <definedName name="atrade" localSheetId="60">#REF!</definedName>
    <definedName name="atrade" localSheetId="1">[22]!atrade</definedName>
    <definedName name="atrade" localSheetId="27">#REF!</definedName>
    <definedName name="atrade" localSheetId="28">#REF!</definedName>
    <definedName name="atrade" localSheetId="29">[22]!atrade</definedName>
    <definedName name="atrade" localSheetId="33">#REF!</definedName>
    <definedName name="atrade" localSheetId="34">[22]!atrade</definedName>
    <definedName name="atrade" localSheetId="41">[22]!atrade</definedName>
    <definedName name="atrade" localSheetId="44">[22]!atrade</definedName>
    <definedName name="atrade" localSheetId="57">[22]!atrade</definedName>
    <definedName name="atrade" localSheetId="58">[22]!atrade</definedName>
    <definedName name="atrade" localSheetId="18">#REF!</definedName>
    <definedName name="atrade" localSheetId="61">[22]!atrade</definedName>
    <definedName name="atrade" localSheetId="21">[22]!atrade</definedName>
    <definedName name="atrade" localSheetId="81">[22]!atrade</definedName>
    <definedName name="atrade" localSheetId="90">[22]!atrade</definedName>
    <definedName name="atrade" localSheetId="91">#REF!</definedName>
    <definedName name="atrade" localSheetId="93">[22]!atrade</definedName>
    <definedName name="atrade" localSheetId="94">[22]!atrade</definedName>
    <definedName name="atrade">#REF!</definedName>
    <definedName name="ATS" localSheetId="15">#REF!</definedName>
    <definedName name="ATS" localSheetId="16">#REF!</definedName>
    <definedName name="ATS" localSheetId="17">#REF!</definedName>
    <definedName name="ATS" localSheetId="20">#REF!</definedName>
    <definedName name="ATS" localSheetId="23">#REF!</definedName>
    <definedName name="ATS" localSheetId="59">#REF!</definedName>
    <definedName name="ATS" localSheetId="60">#REF!</definedName>
    <definedName name="ATS" localSheetId="27">#REF!</definedName>
    <definedName name="ATS" localSheetId="28">#REF!</definedName>
    <definedName name="ATS" localSheetId="29">#REF!</definedName>
    <definedName name="ATS" localSheetId="57">#REF!</definedName>
    <definedName name="ATS" localSheetId="64">#REF!</definedName>
    <definedName name="ATS" localSheetId="21">#REF!</definedName>
    <definedName name="ATS" localSheetId="85">'Tabla 58'!#REF!</definedName>
    <definedName name="ATS" localSheetId="88">#REF!</definedName>
    <definedName name="ATS" localSheetId="89">#REF!</definedName>
    <definedName name="ATS" localSheetId="90">#REF!</definedName>
    <definedName name="ATS" localSheetId="95">#REF!</definedName>
    <definedName name="ATS" localSheetId="96">#REF!</definedName>
    <definedName name="ATS" localSheetId="24">#REF!</definedName>
    <definedName name="ATS">#REF!</definedName>
    <definedName name="AUS" localSheetId="15">#REF!</definedName>
    <definedName name="AUS" localSheetId="16">#REF!</definedName>
    <definedName name="AUS" localSheetId="17">#REF!</definedName>
    <definedName name="AUS" localSheetId="19">#REF!</definedName>
    <definedName name="AUS" localSheetId="100">#REF!</definedName>
    <definedName name="AUS" localSheetId="23">#REF!</definedName>
    <definedName name="AUS" localSheetId="27">#REF!</definedName>
    <definedName name="AUS" localSheetId="28">#REF!</definedName>
    <definedName name="AUS" localSheetId="29">#REF!</definedName>
    <definedName name="AUS" localSheetId="33">#REF!</definedName>
    <definedName name="AUS" localSheetId="57">#REF!</definedName>
    <definedName name="AUS" localSheetId="58">#REF!</definedName>
    <definedName name="AUS" localSheetId="18">#REF!</definedName>
    <definedName name="AUS" localSheetId="61">#REF!</definedName>
    <definedName name="AUS" localSheetId="62">#REF!</definedName>
    <definedName name="AUS" localSheetId="64">#REF!</definedName>
    <definedName name="AUS" localSheetId="21">#REF!</definedName>
    <definedName name="AUS" localSheetId="80">'Tabla 53'!#REF!</definedName>
    <definedName name="AUS" localSheetId="81">'Tabla 54'!#REF!</definedName>
    <definedName name="AUS" localSheetId="82">'Tabla 55'!#REF!</definedName>
    <definedName name="AUS" localSheetId="83">'Tabla 56'!#REF!</definedName>
    <definedName name="AUS" localSheetId="84">'Tabla 57'!#REF!</definedName>
    <definedName name="AUS" localSheetId="85">'Tabla 58'!#REF!</definedName>
    <definedName name="AUS" localSheetId="88">#REF!</definedName>
    <definedName name="AUS" localSheetId="89">#REF!</definedName>
    <definedName name="AUS" localSheetId="90">#REF!</definedName>
    <definedName name="AUS" localSheetId="95">#REF!</definedName>
    <definedName name="AUS" localSheetId="96">#REF!</definedName>
    <definedName name="AUS" localSheetId="24">#REF!</definedName>
    <definedName name="AUS" localSheetId="99">#REF!</definedName>
    <definedName name="AUS">#REF!</definedName>
    <definedName name="Australia_wt" localSheetId="15">#REF!</definedName>
    <definedName name="Australia_wt" localSheetId="17">#REF!</definedName>
    <definedName name="Australia_wt" localSheetId="100">'[79]OECD wgt'!$B$13</definedName>
    <definedName name="Australia_wt" localSheetId="23">'[79]OECD wgt'!$B$13</definedName>
    <definedName name="Australia_wt" localSheetId="59">#REF!</definedName>
    <definedName name="Australia_wt" localSheetId="60">#REF!</definedName>
    <definedName name="Australia_wt" localSheetId="1">'[79]OECD wgt'!$B$13</definedName>
    <definedName name="Australia_wt" localSheetId="27">#REF!</definedName>
    <definedName name="Australia_wt" localSheetId="28">#REF!</definedName>
    <definedName name="Australia_wt" localSheetId="29">#REF!</definedName>
    <definedName name="Australia_wt" localSheetId="57">'[79]OECD wgt'!$B$13</definedName>
    <definedName name="Australia_wt" localSheetId="58">'[79]OECD wgt'!$B$13</definedName>
    <definedName name="Australia_wt" localSheetId="91">#REF!</definedName>
    <definedName name="Australia_wt">#REF!</definedName>
    <definedName name="Austria_wt" localSheetId="15">#REF!</definedName>
    <definedName name="Austria_wt" localSheetId="17">#REF!</definedName>
    <definedName name="Austria_wt" localSheetId="100">'[79]OECD wgt'!$B$14</definedName>
    <definedName name="Austria_wt" localSheetId="23">'[79]OECD wgt'!$B$14</definedName>
    <definedName name="Austria_wt" localSheetId="59">#REF!</definedName>
    <definedName name="Austria_wt" localSheetId="60">#REF!</definedName>
    <definedName name="Austria_wt" localSheetId="1">'[79]OECD wgt'!$B$14</definedName>
    <definedName name="Austria_wt" localSheetId="27">#REF!</definedName>
    <definedName name="Austria_wt" localSheetId="28">#REF!</definedName>
    <definedName name="Austria_wt" localSheetId="29">#REF!</definedName>
    <definedName name="Austria_wt" localSheetId="57">'[79]OECD wgt'!$B$14</definedName>
    <definedName name="Austria_wt" localSheetId="58">'[79]OECD wgt'!$B$14</definedName>
    <definedName name="Austria_wt" localSheetId="91">#REF!</definedName>
    <definedName name="Austria_wt">#REF!</definedName>
    <definedName name="Average_Daily_Depreciation" localSheetId="15">#REF!</definedName>
    <definedName name="Average_Daily_Depreciation" localSheetId="17">#REF!</definedName>
    <definedName name="Average_Daily_Depreciation" localSheetId="19">#REF!</definedName>
    <definedName name="Average_Daily_Depreciation" localSheetId="100">'[80]Inter-Bank'!$G$5</definedName>
    <definedName name="Average_Daily_Depreciation" localSheetId="23">'[80]Inter-Bank'!$G$5</definedName>
    <definedName name="Average_Daily_Depreciation" localSheetId="59">#REF!</definedName>
    <definedName name="Average_Daily_Depreciation" localSheetId="60">#REF!</definedName>
    <definedName name="Average_Daily_Depreciation" localSheetId="1">'[80]Inter-Bank'!$G$5</definedName>
    <definedName name="Average_Daily_Depreciation" localSheetId="27">#REF!</definedName>
    <definedName name="Average_Daily_Depreciation" localSheetId="28">#REF!</definedName>
    <definedName name="Average_Daily_Depreciation" localSheetId="29">#REF!</definedName>
    <definedName name="Average_Daily_Depreciation" localSheetId="57">'[80]Inter-Bank'!$G$5</definedName>
    <definedName name="Average_Daily_Depreciation" localSheetId="58">'[80]Inter-Bank'!$G$5</definedName>
    <definedName name="Average_Daily_Depreciation" localSheetId="18">#REF!</definedName>
    <definedName name="Average_Daily_Depreciation" localSheetId="91">#REF!</definedName>
    <definedName name="Average_Daily_Depreciation">#REF!</definedName>
    <definedName name="Average_Weekly_Depreciation" localSheetId="15">#REF!</definedName>
    <definedName name="Average_Weekly_Depreciation" localSheetId="17">#REF!</definedName>
    <definedName name="Average_Weekly_Depreciation" localSheetId="19">#REF!</definedName>
    <definedName name="Average_Weekly_Depreciation" localSheetId="100">'[80]Inter-Bank'!$K$5</definedName>
    <definedName name="Average_Weekly_Depreciation" localSheetId="23">'[80]Inter-Bank'!$K$5</definedName>
    <definedName name="Average_Weekly_Depreciation" localSheetId="59">#REF!</definedName>
    <definedName name="Average_Weekly_Depreciation" localSheetId="60">#REF!</definedName>
    <definedName name="Average_Weekly_Depreciation" localSheetId="1">'[80]Inter-Bank'!$K$5</definedName>
    <definedName name="Average_Weekly_Depreciation" localSheetId="27">#REF!</definedName>
    <definedName name="Average_Weekly_Depreciation" localSheetId="28">#REF!</definedName>
    <definedName name="Average_Weekly_Depreciation" localSheetId="29">#REF!</definedName>
    <definedName name="Average_Weekly_Depreciation" localSheetId="57">'[80]Inter-Bank'!$K$5</definedName>
    <definedName name="Average_Weekly_Depreciation" localSheetId="58">'[80]Inter-Bank'!$K$5</definedName>
    <definedName name="Average_Weekly_Depreciation" localSheetId="18">#REF!</definedName>
    <definedName name="Average_Weekly_Depreciation" localSheetId="91">#REF!</definedName>
    <definedName name="Average_Weekly_Depreciation">#REF!</definedName>
    <definedName name="Average_Weekly_Inter_Bank_Exchange_Rate" localSheetId="15">#REF!</definedName>
    <definedName name="Average_Weekly_Inter_Bank_Exchange_Rate" localSheetId="17">#REF!</definedName>
    <definedName name="Average_Weekly_Inter_Bank_Exchange_Rate" localSheetId="19">#REF!</definedName>
    <definedName name="Average_Weekly_Inter_Bank_Exchange_Rate" localSheetId="100">'[80]Inter-Bank'!$H$5</definedName>
    <definedName name="Average_Weekly_Inter_Bank_Exchange_Rate" localSheetId="23">'[80]Inter-Bank'!$H$5</definedName>
    <definedName name="Average_Weekly_Inter_Bank_Exchange_Rate" localSheetId="59">#REF!</definedName>
    <definedName name="Average_Weekly_Inter_Bank_Exchange_Rate" localSheetId="60">#REF!</definedName>
    <definedName name="Average_Weekly_Inter_Bank_Exchange_Rate" localSheetId="1">'[80]Inter-Bank'!$H$5</definedName>
    <definedName name="Average_Weekly_Inter_Bank_Exchange_Rate" localSheetId="27">#REF!</definedName>
    <definedName name="Average_Weekly_Inter_Bank_Exchange_Rate" localSheetId="28">#REF!</definedName>
    <definedName name="Average_Weekly_Inter_Bank_Exchange_Rate" localSheetId="29">#REF!</definedName>
    <definedName name="Average_Weekly_Inter_Bank_Exchange_Rate" localSheetId="57">'[80]Inter-Bank'!$H$5</definedName>
    <definedName name="Average_Weekly_Inter_Bank_Exchange_Rate" localSheetId="58">'[80]Inter-Bank'!$H$5</definedName>
    <definedName name="Average_Weekly_Inter_Bank_Exchange_Rate" localSheetId="18">#REF!</definedName>
    <definedName name="Average_Weekly_Inter_Bank_Exchange_Rate" localSheetId="91">#REF!</definedName>
    <definedName name="Average_Weekly_Inter_Bank_Exchange_Rate">#REF!</definedName>
    <definedName name="AVISO" localSheetId="15">#REF!</definedName>
    <definedName name="AVISO" localSheetId="16">#REF!</definedName>
    <definedName name="AVISO" localSheetId="17">#REF!</definedName>
    <definedName name="AVISO" localSheetId="19">#REF!</definedName>
    <definedName name="AVISO" localSheetId="20">#REF!</definedName>
    <definedName name="AVISO" localSheetId="100">#REF!</definedName>
    <definedName name="AVISO" localSheetId="23">#REF!</definedName>
    <definedName name="AVISO" localSheetId="27">#REF!</definedName>
    <definedName name="AVISO" localSheetId="28">#REF!</definedName>
    <definedName name="AVISO" localSheetId="29">#REF!</definedName>
    <definedName name="AVISO" localSheetId="33">#REF!</definedName>
    <definedName name="AVISO" localSheetId="57">#REF!</definedName>
    <definedName name="AVISO" localSheetId="58">#REF!</definedName>
    <definedName name="AVISO" localSheetId="18">#REF!</definedName>
    <definedName name="AVISO" localSheetId="61">#REF!</definedName>
    <definedName name="AVISO" localSheetId="62">#REF!</definedName>
    <definedName name="AVISO" localSheetId="64">#REF!</definedName>
    <definedName name="AVISO" localSheetId="21">#REF!</definedName>
    <definedName name="AVISO" localSheetId="80">'Tabla 53'!#REF!</definedName>
    <definedName name="AVISO" localSheetId="81">'Tabla 54'!#REF!</definedName>
    <definedName name="AVISO" localSheetId="82">'Tabla 55'!#REF!</definedName>
    <definedName name="AVISO" localSheetId="83">'Tabla 56'!#REF!</definedName>
    <definedName name="AVISO" localSheetId="84">'Tabla 57'!#REF!</definedName>
    <definedName name="AVISO" localSheetId="85">'Tabla 58'!#REF!</definedName>
    <definedName name="AVISO" localSheetId="88">#REF!</definedName>
    <definedName name="AVISO" localSheetId="89">#REF!</definedName>
    <definedName name="AVISO" localSheetId="90">#REF!</definedName>
    <definedName name="AVISO" localSheetId="95">#REF!</definedName>
    <definedName name="AVISO" localSheetId="96">#REF!</definedName>
    <definedName name="AVISO" localSheetId="24">#REF!</definedName>
    <definedName name="AVISO" localSheetId="99">#REF!</definedName>
    <definedName name="AVISO">#REF!</definedName>
    <definedName name="AZUA1.1.00___Administración_General" localSheetId="23">#REF!</definedName>
    <definedName name="AZUA1.1.00___Administración_General" localSheetId="27">#REF!</definedName>
    <definedName name="AZUA1.1.00___Administración_General" localSheetId="28">#REF!</definedName>
    <definedName name="AZUA1.1.00___Administración_General" localSheetId="29">#REF!</definedName>
    <definedName name="AZUA1.1.00___Administración_General" localSheetId="57">#REF!</definedName>
    <definedName name="AZUA1.1.00___Administración_General" localSheetId="64">#REF!</definedName>
    <definedName name="AZUA1.1.00___Administración_General" localSheetId="21">#REF!</definedName>
    <definedName name="AZUA1.1.00___Administración_General" localSheetId="88">#REF!</definedName>
    <definedName name="AZUA1.1.00___Administración_General" localSheetId="89">#REF!</definedName>
    <definedName name="AZUA1.1.00___Administración_General" localSheetId="90">#REF!</definedName>
    <definedName name="AZUA1.1.00___Administración_General" localSheetId="95">#REF!</definedName>
    <definedName name="AZUA1.1.00___Administración_General">#REF!</definedName>
    <definedName name="AZUA2.1.00___Asuntos_económicos__comerciales_y_laborales" localSheetId="23">#REF!</definedName>
    <definedName name="AZUA2.1.00___Asuntos_económicos__comerciales_y_laborales" localSheetId="27">#REF!</definedName>
    <definedName name="AZUA2.1.00___Asuntos_económicos__comerciales_y_laborales" localSheetId="28">#REF!</definedName>
    <definedName name="AZUA2.1.00___Asuntos_económicos__comerciales_y_laborales" localSheetId="29">#REF!</definedName>
    <definedName name="AZUA2.1.00___Asuntos_económicos__comerciales_y_laborales" localSheetId="57">#REF!</definedName>
    <definedName name="AZUA2.1.00___Asuntos_económicos__comerciales_y_laborales" localSheetId="21">#REF!</definedName>
    <definedName name="AZUA2.1.00___Asuntos_económicos__comerciales_y_laborales" localSheetId="88">#REF!</definedName>
    <definedName name="AZUA2.1.00___Asuntos_económicos__comerciales_y_laborales" localSheetId="89">#REF!</definedName>
    <definedName name="AZUA2.1.00___Asuntos_económicos__comerciales_y_laborales" localSheetId="90">#REF!</definedName>
    <definedName name="AZUA2.1.00___Asuntos_económicos__comerciales_y_laborales" localSheetId="95">#REF!</definedName>
    <definedName name="AZUA2.1.00___Asuntos_económicos__comerciales_y_laborales">#REF!</definedName>
    <definedName name="B" localSheetId="15">#REF!</definedName>
    <definedName name="B" localSheetId="16">#REF!</definedName>
    <definedName name="B" localSheetId="17">#REF!</definedName>
    <definedName name="B" localSheetId="19">#REF!</definedName>
    <definedName name="B" localSheetId="23">#REF!</definedName>
    <definedName name="B" localSheetId="27">#REF!</definedName>
    <definedName name="B" localSheetId="28">#REF!</definedName>
    <definedName name="B" localSheetId="29">#REF!</definedName>
    <definedName name="B" localSheetId="33">#REF!</definedName>
    <definedName name="B" localSheetId="58">#REF!</definedName>
    <definedName name="B" localSheetId="18">#REF!</definedName>
    <definedName name="B" localSheetId="64">#REF!</definedName>
    <definedName name="B" localSheetId="21">#REF!</definedName>
    <definedName name="B" localSheetId="80">'Tabla 53'!#REF!</definedName>
    <definedName name="B" localSheetId="81">'Tabla 54'!#REF!</definedName>
    <definedName name="B" localSheetId="82">'Tabla 55'!#REF!</definedName>
    <definedName name="B" localSheetId="83">'Tabla 56'!#REF!</definedName>
    <definedName name="B" localSheetId="84">'Tabla 57'!#REF!</definedName>
    <definedName name="B" localSheetId="85">'Tabla 58'!#REF!</definedName>
    <definedName name="B" localSheetId="88">#REF!</definedName>
    <definedName name="B" localSheetId="89">#REF!</definedName>
    <definedName name="B" localSheetId="90">#REF!</definedName>
    <definedName name="B" localSheetId="96">#REF!</definedName>
    <definedName name="B" localSheetId="24">#REF!</definedName>
    <definedName name="B">#REF!</definedName>
    <definedName name="b1std" localSheetId="15">#REF!</definedName>
    <definedName name="b1std" localSheetId="16">#REF!</definedName>
    <definedName name="b1std" localSheetId="17">#REF!</definedName>
    <definedName name="b1std" localSheetId="23">#REF!</definedName>
    <definedName name="b1std" localSheetId="27">#REF!</definedName>
    <definedName name="b1std" localSheetId="28">#REF!</definedName>
    <definedName name="b1std" localSheetId="29">#REF!</definedName>
    <definedName name="b1std" localSheetId="21">#REF!</definedName>
    <definedName name="b1std" localSheetId="88">#REF!</definedName>
    <definedName name="b1std" localSheetId="89">#REF!</definedName>
    <definedName name="b1std" localSheetId="90">#REF!</definedName>
    <definedName name="b1std">#REF!</definedName>
    <definedName name="b2std" localSheetId="15">#REF!</definedName>
    <definedName name="b2std" localSheetId="16">#REF!</definedName>
    <definedName name="b2std" localSheetId="17">#REF!</definedName>
    <definedName name="b2std" localSheetId="23">#REF!</definedName>
    <definedName name="b2std" localSheetId="27">#REF!</definedName>
    <definedName name="b2std" localSheetId="28">#REF!</definedName>
    <definedName name="b2std" localSheetId="29">#REF!</definedName>
    <definedName name="b2std" localSheetId="21">#REF!</definedName>
    <definedName name="b2std" localSheetId="88">#REF!</definedName>
    <definedName name="b2std" localSheetId="89">#REF!</definedName>
    <definedName name="b2std" localSheetId="90">#REF!</definedName>
    <definedName name="b2std">#REF!</definedName>
    <definedName name="ba">#N/A</definedName>
    <definedName name="Badea" localSheetId="15">#REF!</definedName>
    <definedName name="Badea" localSheetId="17">#REF!</definedName>
    <definedName name="Badea" localSheetId="100">[62]CIRRs!$C$67</definedName>
    <definedName name="Badea" localSheetId="23">[62]CIRRs!$C$67</definedName>
    <definedName name="Badea" localSheetId="59">#REF!</definedName>
    <definedName name="Badea" localSheetId="60">#REF!</definedName>
    <definedName name="Badea" localSheetId="1">[62]CIRRs!$C$67</definedName>
    <definedName name="Badea" localSheetId="27">#REF!</definedName>
    <definedName name="Badea" localSheetId="28">#REF!</definedName>
    <definedName name="Badea" localSheetId="29">#REF!</definedName>
    <definedName name="Badea" localSheetId="57">[62]CIRRs!$C$67</definedName>
    <definedName name="Badea" localSheetId="58">[62]CIRRs!$C$67</definedName>
    <definedName name="Badea" localSheetId="91">#REF!</definedName>
    <definedName name="Badea">#REF!</definedName>
    <definedName name="BAL" localSheetId="15">#REF!</definedName>
    <definedName name="BAL" localSheetId="16">#REF!</definedName>
    <definedName name="BAL" localSheetId="17">#REF!</definedName>
    <definedName name="BAL" localSheetId="19">#REF!</definedName>
    <definedName name="BAL" localSheetId="20">#REF!</definedName>
    <definedName name="BAL" localSheetId="23">#REF!</definedName>
    <definedName name="BAL" localSheetId="27">#REF!</definedName>
    <definedName name="BAL" localSheetId="28">#REF!</definedName>
    <definedName name="BAL" localSheetId="29">#REF!</definedName>
    <definedName name="BAL" localSheetId="41">#REF!</definedName>
    <definedName name="BAL" localSheetId="44">#REF!</definedName>
    <definedName name="BAL" localSheetId="46">#REF!</definedName>
    <definedName name="BAL" localSheetId="57">#REF!</definedName>
    <definedName name="BAL" localSheetId="58">#REF!</definedName>
    <definedName name="BAL" localSheetId="64">#REF!</definedName>
    <definedName name="BAL" localSheetId="21">#REF!</definedName>
    <definedName name="BAL" localSheetId="80">'Tabla 53'!#REF!</definedName>
    <definedName name="BAL" localSheetId="81">'Tabla 54'!#REF!</definedName>
    <definedName name="BAL" localSheetId="82">'Tabla 55'!#REF!</definedName>
    <definedName name="BAL" localSheetId="83">'Tabla 56'!#REF!</definedName>
    <definedName name="BAL" localSheetId="84">'Tabla 57'!#REF!</definedName>
    <definedName name="BAL" localSheetId="88">#REF!</definedName>
    <definedName name="BAL" localSheetId="89">#REF!</definedName>
    <definedName name="BAL" localSheetId="90">#REF!</definedName>
    <definedName name="BAL" localSheetId="95">#REF!</definedName>
    <definedName name="BAL" localSheetId="96">#REF!</definedName>
    <definedName name="BAL" localSheetId="24">#REF!</definedName>
    <definedName name="BAL">#REF!</definedName>
    <definedName name="bALANCE" localSheetId="15" hidden="1">{"Minpmon",#N/A,FALSE,"Monthinput"}</definedName>
    <definedName name="bALANCE" localSheetId="16" hidden="1">{"Minpmon",#N/A,FALSE,"Monthinput"}</definedName>
    <definedName name="bALANCE" localSheetId="17" hidden="1">{"Minpmon",#N/A,FALSE,"Monthinput"}</definedName>
    <definedName name="bALANCE" localSheetId="19" hidden="1">{"Minpmon",#N/A,FALSE,"Monthinput"}</definedName>
    <definedName name="bALANCE" localSheetId="20" hidden="1">{"Minpmon",#N/A,FALSE,"Monthinput"}</definedName>
    <definedName name="bALANCE" localSheetId="100" hidden="1">{"Minpmon",#N/A,FALSE,"Monthinput"}</definedName>
    <definedName name="bALANCE" localSheetId="8" hidden="1">{"Minpmon",#N/A,FALSE,"Monthinput"}</definedName>
    <definedName name="bALANCE" localSheetId="9" hidden="1">{"Minpmon",#N/A,FALSE,"Monthinput"}</definedName>
    <definedName name="bALANCE" localSheetId="10" hidden="1">{"Minpmon",#N/A,FALSE,"Monthinput"}</definedName>
    <definedName name="bALANCE" localSheetId="11" hidden="1">{"Minpmon",#N/A,FALSE,"Monthinput"}</definedName>
    <definedName name="bALANCE" localSheetId="23" hidden="1">{"Minpmon",#N/A,FALSE,"Monthinput"}</definedName>
    <definedName name="bALANCE" localSheetId="59" hidden="1">{"Minpmon",#N/A,FALSE,"Monthinput"}</definedName>
    <definedName name="bALANCE" localSheetId="60" hidden="1">{"Minpmon",#N/A,FALSE,"Monthinput"}</definedName>
    <definedName name="bALANCE" localSheetId="1" hidden="1">{"Minpmon",#N/A,FALSE,"Monthinput"}</definedName>
    <definedName name="bALANCE" localSheetId="27" hidden="1">{"Minpmon",#N/A,FALSE,"Monthinput"}</definedName>
    <definedName name="bALANCE" localSheetId="28" hidden="1">{"Minpmon",#N/A,FALSE,"Monthinput"}</definedName>
    <definedName name="bALANCE" localSheetId="29" hidden="1">{"Minpmon",#N/A,FALSE,"Monthinput"}</definedName>
    <definedName name="bALANCE" localSheetId="30" hidden="1">{"Minpmon",#N/A,FALSE,"Monthinput"}</definedName>
    <definedName name="bALANCE" localSheetId="31" hidden="1">{"Minpmon",#N/A,FALSE,"Monthinput"}</definedName>
    <definedName name="bALANCE" localSheetId="32" hidden="1">{"Minpmon",#N/A,FALSE,"Monthinput"}</definedName>
    <definedName name="bALANCE" localSheetId="33" hidden="1">{"Minpmon",#N/A,FALSE,"Monthinput"}</definedName>
    <definedName name="bALANCE" localSheetId="34" hidden="1">{"Minpmon",#N/A,FALSE,"Monthinput"}</definedName>
    <definedName name="bALANCE" localSheetId="3" hidden="1">{"Minpmon",#N/A,FALSE,"Monthinput"}</definedName>
    <definedName name="bALANCE" localSheetId="57" hidden="1">{"Minpmon",#N/A,FALSE,"Monthinput"}</definedName>
    <definedName name="bALANCE" localSheetId="58" hidden="1">{"Minpmon",#N/A,FALSE,"Monthinput"}</definedName>
    <definedName name="bALANCE" localSheetId="18" hidden="1">{"Minpmon",#N/A,FALSE,"Monthinput"}</definedName>
    <definedName name="bALANCE" localSheetId="61" hidden="1">{"Minpmon",#N/A,FALSE,"Monthinput"}</definedName>
    <definedName name="bALANCE" localSheetId="62" hidden="1">{"Minpmon",#N/A,FALSE,"Monthinput"}</definedName>
    <definedName name="bALANCE" localSheetId="63" hidden="1">{"Minpmon",#N/A,FALSE,"Monthinput"}</definedName>
    <definedName name="bALANCE" localSheetId="64" hidden="1">{"Minpmon",#N/A,FALSE,"Monthinput"}</definedName>
    <definedName name="bALANCE" localSheetId="21" hidden="1">{"Minpmon",#N/A,FALSE,"Monthinput"}</definedName>
    <definedName name="bALANCE" localSheetId="80" hidden="1">{"Minpmon",#N/A,FALSE,"Monthinput"}</definedName>
    <definedName name="bALANCE" localSheetId="81" hidden="1">{"Minpmon",#N/A,FALSE,"Monthinput"}</definedName>
    <definedName name="bALANCE" localSheetId="82" hidden="1">{"Minpmon",#N/A,FALSE,"Monthinput"}</definedName>
    <definedName name="bALANCE" localSheetId="83" hidden="1">{"Minpmon",#N/A,FALSE,"Monthinput"}</definedName>
    <definedName name="bALANCE" localSheetId="84" hidden="1">{"Minpmon",#N/A,FALSE,"Monthinput"}</definedName>
    <definedName name="bALANCE" localSheetId="85" hidden="1">{"Minpmon",#N/A,FALSE,"Monthinput"}</definedName>
    <definedName name="bALANCE" localSheetId="88" hidden="1">{"Minpmon",#N/A,FALSE,"Monthinput"}</definedName>
    <definedName name="bALANCE" localSheetId="22" hidden="1">{"Minpmon",#N/A,FALSE,"Monthinput"}</definedName>
    <definedName name="bALANCE" localSheetId="89" hidden="1">{"Minpmon",#N/A,FALSE,"Monthinput"}</definedName>
    <definedName name="bALANCE" localSheetId="90" hidden="1">{"Minpmon",#N/A,FALSE,"Monthinput"}</definedName>
    <definedName name="bALANCE" localSheetId="91" hidden="1">{"Minpmon",#N/A,FALSE,"Monthinput"}</definedName>
    <definedName name="bALANCE" localSheetId="92" hidden="1">{"Minpmon",#N/A,FALSE,"Monthinput"}</definedName>
    <definedName name="bALANCE" localSheetId="95" hidden="1">{"Minpmon",#N/A,FALSE,"Monthinput"}</definedName>
    <definedName name="bALANCE" localSheetId="96" hidden="1">{"Minpmon",#N/A,FALSE,"Monthinput"}</definedName>
    <definedName name="bALANCE" localSheetId="98" hidden="1">{"Minpmon",#N/A,FALSE,"Monthinput"}</definedName>
    <definedName name="bALANCE" localSheetId="24" hidden="1">{"Minpmon",#N/A,FALSE,"Monthinput"}</definedName>
    <definedName name="bALANCE" localSheetId="99" hidden="1">{"Minpmon",#N/A,FALSE,"Monthinput"}</definedName>
    <definedName name="bALANCE" localSheetId="25" hidden="1">{"Minpmon",#N/A,FALSE,"Monthinput"}</definedName>
    <definedName name="bALANCE" localSheetId="26" hidden="1">{"Minpmon",#N/A,FALSE,"Monthinput"}</definedName>
    <definedName name="bALANCE" localSheetId="93" hidden="1">{"Minpmon",#N/A,FALSE,"Monthinput"}</definedName>
    <definedName name="bALANCE" localSheetId="94" hidden="1">{"Minpmon",#N/A,FALSE,"Monthinput"}</definedName>
    <definedName name="bALANCE" hidden="1">{"Minpmon",#N/A,FALSE,"Monthinput"}</definedName>
    <definedName name="BANCOS" localSheetId="15">#REF!</definedName>
    <definedName name="BANCOS" localSheetId="16">#REF!</definedName>
    <definedName name="BANCOS" localSheetId="17">#REF!</definedName>
    <definedName name="BANCOS" localSheetId="19">#REF!</definedName>
    <definedName name="BANCOS" localSheetId="20">#REF!</definedName>
    <definedName name="BANCOS" localSheetId="100">#REF!</definedName>
    <definedName name="BANCOS" localSheetId="23">#REF!</definedName>
    <definedName name="BANCOS" localSheetId="27">#REF!</definedName>
    <definedName name="BANCOS" localSheetId="28">#REF!</definedName>
    <definedName name="BANCOS" localSheetId="29">#REF!</definedName>
    <definedName name="BANCOS" localSheetId="33">#REF!</definedName>
    <definedName name="BANCOS" localSheetId="57">#REF!</definedName>
    <definedName name="BANCOS" localSheetId="58">#REF!</definedName>
    <definedName name="BANCOS" localSheetId="18">#REF!</definedName>
    <definedName name="BANCOS" localSheetId="61">#REF!</definedName>
    <definedName name="BANCOS" localSheetId="62">#REF!</definedName>
    <definedName name="BANCOS" localSheetId="64">#REF!</definedName>
    <definedName name="BANCOS" localSheetId="21">#REF!</definedName>
    <definedName name="BANCOS" localSheetId="80">'Tabla 53'!#REF!</definedName>
    <definedName name="BANCOS" localSheetId="81">'Tabla 54'!#REF!</definedName>
    <definedName name="BANCOS" localSheetId="82">'Tabla 55'!#REF!</definedName>
    <definedName name="BANCOS" localSheetId="83">'Tabla 56'!#REF!</definedName>
    <definedName name="BANCOS" localSheetId="84">'Tabla 57'!#REF!</definedName>
    <definedName name="BANCOS" localSheetId="85">'Tabla 58'!#REF!</definedName>
    <definedName name="BANCOS" localSheetId="88">#REF!</definedName>
    <definedName name="BANCOS" localSheetId="89">#REF!</definedName>
    <definedName name="BANCOS" localSheetId="90">#REF!</definedName>
    <definedName name="BANCOS" localSheetId="95">#REF!</definedName>
    <definedName name="BANCOS" localSheetId="96">#REF!</definedName>
    <definedName name="BANCOS" localSheetId="24">#REF!</definedName>
    <definedName name="BANCOS" localSheetId="99">#REF!</definedName>
    <definedName name="BANCOS">#REF!</definedName>
    <definedName name="banks1" localSheetId="15">#REF!</definedName>
    <definedName name="banks1" localSheetId="16">#REF!</definedName>
    <definedName name="banks1" localSheetId="17">#REF!</definedName>
    <definedName name="banks1" localSheetId="23">#REF!</definedName>
    <definedName name="banks1" localSheetId="27">#REF!</definedName>
    <definedName name="banks1" localSheetId="28">#REF!</definedName>
    <definedName name="banks1" localSheetId="29">#REF!</definedName>
    <definedName name="banks1" localSheetId="57">#REF!</definedName>
    <definedName name="banks1" localSheetId="64">#REF!</definedName>
    <definedName name="banks1" localSheetId="21">#REF!</definedName>
    <definedName name="banks1" localSheetId="88">#REF!</definedName>
    <definedName name="banks1" localSheetId="89">#REF!</definedName>
    <definedName name="banks1" localSheetId="90">#REF!</definedName>
    <definedName name="banks1" localSheetId="95">#REF!</definedName>
    <definedName name="banks1">#REF!</definedName>
    <definedName name="banks2" localSheetId="15">#REF!</definedName>
    <definedName name="banks2" localSheetId="17">#REF!</definedName>
    <definedName name="banks2" localSheetId="23">#REF!</definedName>
    <definedName name="banks2" localSheetId="27">#REF!</definedName>
    <definedName name="banks2" localSheetId="28">#REF!</definedName>
    <definedName name="banks2" localSheetId="29">#REF!</definedName>
    <definedName name="banks2" localSheetId="57">#REF!</definedName>
    <definedName name="banks2" localSheetId="21">#REF!</definedName>
    <definedName name="banks2" localSheetId="88">#REF!</definedName>
    <definedName name="banks2" localSheetId="89">#REF!</definedName>
    <definedName name="banks2" localSheetId="90">#REF!</definedName>
    <definedName name="banks2" localSheetId="95">#REF!</definedName>
    <definedName name="banks2">#REF!</definedName>
    <definedName name="baron" localSheetId="15" hidden="1">#REF!</definedName>
    <definedName name="baron" localSheetId="17" hidden="1">#REF!</definedName>
    <definedName name="baron" localSheetId="23" hidden="1">#REF!</definedName>
    <definedName name="baron" localSheetId="27" hidden="1">#REF!</definedName>
    <definedName name="baron" localSheetId="28" hidden="1">#REF!</definedName>
    <definedName name="baron" localSheetId="29" hidden="1">#REF!</definedName>
    <definedName name="baron" localSheetId="21" hidden="1">#REF!</definedName>
    <definedName name="baron" localSheetId="88" hidden="1">#REF!</definedName>
    <definedName name="baron" localSheetId="89" hidden="1">#REF!</definedName>
    <definedName name="baron" localSheetId="90" hidden="1">#REF!</definedName>
    <definedName name="baron" hidden="1">#REF!</definedName>
    <definedName name="BASDAT" localSheetId="15">#REF!</definedName>
    <definedName name="BASDAT" localSheetId="17">#REF!</definedName>
    <definedName name="BASDAT" localSheetId="100">'[49]Annual Tables'!#REF!</definedName>
    <definedName name="BASDAT" localSheetId="23">'[49]Annual Tables'!#REF!</definedName>
    <definedName name="BASDAT" localSheetId="59">#REF!</definedName>
    <definedName name="BASDAT" localSheetId="60">#REF!</definedName>
    <definedName name="BASDAT" localSheetId="1">'[49]Annual Tables'!#REF!</definedName>
    <definedName name="BASDAT" localSheetId="27">#REF!</definedName>
    <definedName name="BASDAT" localSheetId="28">#REF!</definedName>
    <definedName name="BASDAT" localSheetId="29">#REF!</definedName>
    <definedName name="BASDAT" localSheetId="57">'[49]Annual Tables'!#REF!</definedName>
    <definedName name="BASDAT" localSheetId="58">'[49]Annual Tables'!#REF!</definedName>
    <definedName name="BASDAT" localSheetId="21">'[49]Annual Tables'!#REF!</definedName>
    <definedName name="BASDAT" localSheetId="85">'[49]Annual Tables'!#REF!</definedName>
    <definedName name="BASDAT" localSheetId="91">#REF!</definedName>
    <definedName name="BASDAT">#REF!</definedName>
    <definedName name="base" localSheetId="15">#REF!</definedName>
    <definedName name="base" localSheetId="17">#REF!</definedName>
    <definedName name="base" localSheetId="100">'[81]K. IMF Base'!$A$170:$CI$255</definedName>
    <definedName name="base" localSheetId="23">'[81]K. IMF Base'!$A$170:$CI$255</definedName>
    <definedName name="base" localSheetId="59">#REF!</definedName>
    <definedName name="base" localSheetId="60">#REF!</definedName>
    <definedName name="base" localSheetId="1">'[81]K. IMF Base'!$A$170:$CI$255</definedName>
    <definedName name="base" localSheetId="27">#REF!</definedName>
    <definedName name="base" localSheetId="28">#REF!</definedName>
    <definedName name="base" localSheetId="29">#REF!</definedName>
    <definedName name="base" localSheetId="57">'[81]K. IMF Base'!$A$170:$CI$255</definedName>
    <definedName name="base" localSheetId="58">'[81]K. IMF Base'!$A$170:$CI$255</definedName>
    <definedName name="base" localSheetId="91">#REF!</definedName>
    <definedName name="base">#REF!</definedName>
    <definedName name="_xlnm.Database" localSheetId="15">#REF!</definedName>
    <definedName name="_xlnm.Database" localSheetId="16">#REF!</definedName>
    <definedName name="_xlnm.Database" localSheetId="17">#REF!</definedName>
    <definedName name="_xlnm.Database" localSheetId="19">#REF!</definedName>
    <definedName name="_xlnm.Database" localSheetId="23">#REF!</definedName>
    <definedName name="_xlnm.Database" localSheetId="27">#REF!</definedName>
    <definedName name="_xlnm.Database" localSheetId="28">#REF!</definedName>
    <definedName name="_xlnm.Database" localSheetId="29">#REF!</definedName>
    <definedName name="_xlnm.Database" localSheetId="41">#REF!</definedName>
    <definedName name="_xlnm.Database" localSheetId="44">#REF!</definedName>
    <definedName name="_xlnm.Database" localSheetId="57">#REF!</definedName>
    <definedName name="_xlnm.Database" localSheetId="58">#REF!</definedName>
    <definedName name="_xlnm.Database" localSheetId="18">#REF!</definedName>
    <definedName name="_xlnm.Database" localSheetId="61">#REF!</definedName>
    <definedName name="_xlnm.Database" localSheetId="62">#REF!</definedName>
    <definedName name="_xlnm.Database" localSheetId="64">#REF!</definedName>
    <definedName name="_xlnm.Database" localSheetId="21">#REF!</definedName>
    <definedName name="_xlnm.Database" localSheetId="80">'Tabla 53'!#REF!</definedName>
    <definedName name="_xlnm.Database" localSheetId="81">'Tabla 54'!#REF!</definedName>
    <definedName name="_xlnm.Database" localSheetId="82">'Tabla 55'!#REF!</definedName>
    <definedName name="_xlnm.Database" localSheetId="83">'Tabla 56'!#REF!</definedName>
    <definedName name="_xlnm.Database" localSheetId="84">'Tabla 57'!#REF!</definedName>
    <definedName name="_xlnm.Database" localSheetId="85">'Tabla 58'!#REF!</definedName>
    <definedName name="_xlnm.Database" localSheetId="88">#REF!</definedName>
    <definedName name="_xlnm.Database" localSheetId="89">#REF!</definedName>
    <definedName name="_xlnm.Database" localSheetId="90">#REF!</definedName>
    <definedName name="_xlnm.Database" localSheetId="95">#REF!</definedName>
    <definedName name="_xlnm.Database" localSheetId="96">#REF!</definedName>
    <definedName name="_xlnm.Database" localSheetId="24">#REF!</definedName>
    <definedName name="_xlnm.Database">#REF!</definedName>
    <definedName name="baseflow" localSheetId="15">#REF!</definedName>
    <definedName name="baseflow" localSheetId="16">#REF!</definedName>
    <definedName name="baseflow" localSheetId="17">#REF!</definedName>
    <definedName name="baseflow" localSheetId="20">'[81]K. IMF Base'!#REF!</definedName>
    <definedName name="baseflow" localSheetId="100">'[81]K. IMF Base'!#REF!</definedName>
    <definedName name="baseflow" localSheetId="23">'[81]K. IMF Base'!#REF!</definedName>
    <definedName name="baseflow" localSheetId="59">#REF!</definedName>
    <definedName name="baseflow" localSheetId="60">#REF!</definedName>
    <definedName name="baseflow" localSheetId="1">'[81]K. IMF Base'!#REF!</definedName>
    <definedName name="baseflow" localSheetId="27">#REF!</definedName>
    <definedName name="baseflow" localSheetId="28">'[81]K. IMF Base'!#REF!</definedName>
    <definedName name="baseflow" localSheetId="29">'[81]K. IMF Base'!#REF!</definedName>
    <definedName name="baseflow" localSheetId="57">'[81]K. IMF Base'!#REF!</definedName>
    <definedName name="baseflow" localSheetId="58">'[81]K. IMF Base'!#REF!</definedName>
    <definedName name="baseflow" localSheetId="64">'[81]K. IMF Base'!#REF!</definedName>
    <definedName name="baseflow" localSheetId="21">'[81]K. IMF Base'!#REF!</definedName>
    <definedName name="baseflow" localSheetId="85">'[81]K. IMF Base'!#REF!</definedName>
    <definedName name="baseflow" localSheetId="88">'[81]K. IMF Base'!#REF!</definedName>
    <definedName name="baseflow" localSheetId="89">'[81]K. IMF Base'!#REF!</definedName>
    <definedName name="baseflow" localSheetId="90">'[81]K. IMF Base'!#REF!</definedName>
    <definedName name="baseflow" localSheetId="91">#REF!</definedName>
    <definedName name="baseflow" localSheetId="95">'[81]K. IMF Base'!#REF!</definedName>
    <definedName name="baseflow" localSheetId="96">'[81]K. IMF Base'!#REF!</definedName>
    <definedName name="baseflow" localSheetId="24">'[81]K. IMF Base'!#REF!</definedName>
    <definedName name="baseflow">#REF!</definedName>
    <definedName name="BaseYear" localSheetId="15">#REF!</definedName>
    <definedName name="BaseYear" localSheetId="16">#REF!</definedName>
    <definedName name="BaseYear" localSheetId="17">#REF!</definedName>
    <definedName name="BaseYear" localSheetId="20">#REF!</definedName>
    <definedName name="BaseYear" localSheetId="23">#REF!</definedName>
    <definedName name="BaseYear" localSheetId="59">#REF!</definedName>
    <definedName name="BaseYear" localSheetId="60">#REF!</definedName>
    <definedName name="BaseYear" localSheetId="27">#REF!</definedName>
    <definedName name="BaseYear" localSheetId="28">#REF!</definedName>
    <definedName name="BaseYear" localSheetId="29">#REF!</definedName>
    <definedName name="BaseYear" localSheetId="57">#REF!</definedName>
    <definedName name="BaseYear" localSheetId="64">#REF!</definedName>
    <definedName name="BaseYear" localSheetId="21">#REF!</definedName>
    <definedName name="BaseYear" localSheetId="85">'Tabla 58'!#REF!</definedName>
    <definedName name="BaseYear" localSheetId="88">#REF!</definedName>
    <definedName name="BaseYear" localSheetId="89">#REF!</definedName>
    <definedName name="BaseYear" localSheetId="90">#REF!</definedName>
    <definedName name="BaseYear" localSheetId="95">#REF!</definedName>
    <definedName name="BaseYear" localSheetId="96">#REF!</definedName>
    <definedName name="BaseYear" localSheetId="24">#REF!</definedName>
    <definedName name="BaseYear">#REF!</definedName>
    <definedName name="Basic_Data" localSheetId="15">#REF!</definedName>
    <definedName name="Basic_Data" localSheetId="16">#REF!</definedName>
    <definedName name="Basic_Data" localSheetId="17">#REF!</definedName>
    <definedName name="Basic_Data" localSheetId="23">#REF!</definedName>
    <definedName name="Basic_Data" localSheetId="27">#REF!</definedName>
    <definedName name="Basic_Data" localSheetId="28">#REF!</definedName>
    <definedName name="Basic_Data" localSheetId="29">#REF!</definedName>
    <definedName name="Basic_Data" localSheetId="57">#REF!</definedName>
    <definedName name="Basic_Data" localSheetId="64">#REF!</definedName>
    <definedName name="Basic_Data" localSheetId="21">#REF!</definedName>
    <definedName name="Basic_Data" localSheetId="85">'Tabla 58'!#REF!</definedName>
    <definedName name="Basic_Data" localSheetId="88">#REF!</definedName>
    <definedName name="Basic_Data" localSheetId="89">#REF!</definedName>
    <definedName name="Basic_Data" localSheetId="90">#REF!</definedName>
    <definedName name="Basic_Data" localSheetId="95">#REF!</definedName>
    <definedName name="Basic_Data" localSheetId="96">#REF!</definedName>
    <definedName name="Basic_Data">#REF!</definedName>
    <definedName name="BASOMA" localSheetId="15">#REF!</definedName>
    <definedName name="BASOMA" localSheetId="16">#REF!</definedName>
    <definedName name="BASOMA" localSheetId="17">#REF!</definedName>
    <definedName name="BASOMA" localSheetId="23">#REF!</definedName>
    <definedName name="BASOMA" localSheetId="27">#REF!</definedName>
    <definedName name="BASOMA" localSheetId="28">#REF!</definedName>
    <definedName name="BASOMA" localSheetId="29">#REF!</definedName>
    <definedName name="BASOMA" localSheetId="57">#REF!</definedName>
    <definedName name="BASOMA" localSheetId="64">#REF!</definedName>
    <definedName name="BASOMA" localSheetId="21">#REF!</definedName>
    <definedName name="BASOMA" localSheetId="85">'Tabla 58'!#REF!</definedName>
    <definedName name="BASOMA" localSheetId="88">#REF!</definedName>
    <definedName name="BASOMA" localSheetId="89">#REF!</definedName>
    <definedName name="BASOMA" localSheetId="90">#REF!</definedName>
    <definedName name="BASOMA" localSheetId="95">#REF!</definedName>
    <definedName name="BASOMA" localSheetId="96">#REF!</definedName>
    <definedName name="BASOMA">#REF!</definedName>
    <definedName name="Batumi_debt" localSheetId="15">#REF!</definedName>
    <definedName name="Batumi_debt" localSheetId="17">#REF!</definedName>
    <definedName name="Batumi_debt" localSheetId="19">#REF!</definedName>
    <definedName name="Batumi_debt" localSheetId="23">#REF!</definedName>
    <definedName name="Batumi_debt" localSheetId="27">#REF!</definedName>
    <definedName name="Batumi_debt" localSheetId="28">#REF!</definedName>
    <definedName name="Batumi_debt" localSheetId="29">#REF!</definedName>
    <definedName name="Batumi_debt" localSheetId="41">#REF!</definedName>
    <definedName name="Batumi_debt" localSheetId="44">#REF!</definedName>
    <definedName name="Batumi_debt" localSheetId="61">#REF!</definedName>
    <definedName name="Batumi_debt" localSheetId="64">#REF!</definedName>
    <definedName name="Batumi_debt" localSheetId="21">#REF!</definedName>
    <definedName name="Batumi_debt" localSheetId="80">'Tabla 53'!#REF!</definedName>
    <definedName name="Batumi_debt" localSheetId="81">'Tabla 54'!#REF!</definedName>
    <definedName name="Batumi_debt" localSheetId="82">'Tabla 55'!#REF!</definedName>
    <definedName name="Batumi_debt" localSheetId="83">'Tabla 56'!#REF!</definedName>
    <definedName name="Batumi_debt" localSheetId="84">'Tabla 57'!#REF!</definedName>
    <definedName name="Batumi_debt" localSheetId="88">#REF!</definedName>
    <definedName name="Batumi_debt" localSheetId="89">#REF!</definedName>
    <definedName name="Batumi_debt" localSheetId="90">#REF!</definedName>
    <definedName name="Batumi_debt" localSheetId="96">#REF!</definedName>
    <definedName name="Batumi_debt" localSheetId="24">#REF!</definedName>
    <definedName name="Batumi_debt">#REF!</definedName>
    <definedName name="Bave" localSheetId="15">#REF!</definedName>
    <definedName name="Bave" localSheetId="17">#REF!</definedName>
    <definedName name="Bave" localSheetId="23">#REF!</definedName>
    <definedName name="Bave" localSheetId="27">#REF!</definedName>
    <definedName name="Bave" localSheetId="28">#REF!</definedName>
    <definedName name="Bave" localSheetId="29">#REF!</definedName>
    <definedName name="Bave" localSheetId="21">#REF!</definedName>
    <definedName name="Bave" localSheetId="88">#REF!</definedName>
    <definedName name="Bave" localSheetId="89">#REF!</definedName>
    <definedName name="Bave" localSheetId="90">#REF!</definedName>
    <definedName name="Bave">#REF!</definedName>
    <definedName name="bb" localSheetId="15" hidden="1">{"Riqfin97",#N/A,FALSE,"Tran";"Riqfinpro",#N/A,FALSE,"Tran"}</definedName>
    <definedName name="bb" localSheetId="16" hidden="1">{"Riqfin97",#N/A,FALSE,"Tran";"Riqfinpro",#N/A,FALSE,"Tran"}</definedName>
    <definedName name="bb" localSheetId="17" hidden="1">{"Riqfin97",#N/A,FALSE,"Tran";"Riqfinpro",#N/A,FALSE,"Tran"}</definedName>
    <definedName name="bb" localSheetId="19" hidden="1">{"Riqfin97",#N/A,FALSE,"Tran";"Riqfinpro",#N/A,FALSE,"Tran"}</definedName>
    <definedName name="bb" localSheetId="20" hidden="1">{"Riqfin97",#N/A,FALSE,"Tran";"Riqfinpro",#N/A,FALSE,"Tran"}</definedName>
    <definedName name="bb" localSheetId="100" hidden="1">{"Riqfin97",#N/A,FALSE,"Tran";"Riqfinpro",#N/A,FALSE,"Tran"}</definedName>
    <definedName name="bb" localSheetId="8" hidden="1">{"Riqfin97",#N/A,FALSE,"Tran";"Riqfinpro",#N/A,FALSE,"Tran"}</definedName>
    <definedName name="bb" localSheetId="9" hidden="1">{"Riqfin97",#N/A,FALSE,"Tran";"Riqfinpro",#N/A,FALSE,"Tran"}</definedName>
    <definedName name="bb" localSheetId="10" hidden="1">{"Riqfin97",#N/A,FALSE,"Tran";"Riqfinpro",#N/A,FALSE,"Tran"}</definedName>
    <definedName name="bb" localSheetId="11" hidden="1">{"Riqfin97",#N/A,FALSE,"Tran";"Riqfinpro",#N/A,FALSE,"Tran"}</definedName>
    <definedName name="bb" localSheetId="23" hidden="1">{"Riqfin97",#N/A,FALSE,"Tran";"Riqfinpro",#N/A,FALSE,"Tran"}</definedName>
    <definedName name="bb" localSheetId="59" hidden="1">{"Riqfin97",#N/A,FALSE,"Tran";"Riqfinpro",#N/A,FALSE,"Tran"}</definedName>
    <definedName name="bb" localSheetId="60" hidden="1">{"Riqfin97",#N/A,FALSE,"Tran";"Riqfinpro",#N/A,FALSE,"Tran"}</definedName>
    <definedName name="bb" localSheetId="1" hidden="1">{"Riqfin97",#N/A,FALSE,"Tran";"Riqfinpro",#N/A,FALSE,"Tran"}</definedName>
    <definedName name="bb" localSheetId="27" hidden="1">{"Riqfin97",#N/A,FALSE,"Tran";"Riqfinpro",#N/A,FALSE,"Tran"}</definedName>
    <definedName name="bb" localSheetId="28" hidden="1">{"Riqfin97",#N/A,FALSE,"Tran";"Riqfinpro",#N/A,FALSE,"Tran"}</definedName>
    <definedName name="bb" localSheetId="29" hidden="1">{"Riqfin97",#N/A,FALSE,"Tran";"Riqfinpro",#N/A,FALSE,"Tran"}</definedName>
    <definedName name="bb" localSheetId="30" hidden="1">{"Riqfin97",#N/A,FALSE,"Tran";"Riqfinpro",#N/A,FALSE,"Tran"}</definedName>
    <definedName name="bb" localSheetId="31" hidden="1">{"Riqfin97",#N/A,FALSE,"Tran";"Riqfinpro",#N/A,FALSE,"Tran"}</definedName>
    <definedName name="bb" localSheetId="32" hidden="1">{"Riqfin97",#N/A,FALSE,"Tran";"Riqfinpro",#N/A,FALSE,"Tran"}</definedName>
    <definedName name="bb" localSheetId="33" hidden="1">{"Riqfin97",#N/A,FALSE,"Tran";"Riqfinpro",#N/A,FALSE,"Tran"}</definedName>
    <definedName name="bb" localSheetId="34" hidden="1">{"Riqfin97",#N/A,FALSE,"Tran";"Riqfinpro",#N/A,FALSE,"Tran"}</definedName>
    <definedName name="bb" localSheetId="3" hidden="1">{"Riqfin97",#N/A,FALSE,"Tran";"Riqfinpro",#N/A,FALSE,"Tran"}</definedName>
    <definedName name="bb" localSheetId="57" hidden="1">{"Riqfin97",#N/A,FALSE,"Tran";"Riqfinpro",#N/A,FALSE,"Tran"}</definedName>
    <definedName name="bb" localSheetId="58" hidden="1">{"Riqfin97",#N/A,FALSE,"Tran";"Riqfinpro",#N/A,FALSE,"Tran"}</definedName>
    <definedName name="bb" localSheetId="18" hidden="1">{"Riqfin97",#N/A,FALSE,"Tran";"Riqfinpro",#N/A,FALSE,"Tran"}</definedName>
    <definedName name="bb" localSheetId="61" hidden="1">{"Riqfin97",#N/A,FALSE,"Tran";"Riqfinpro",#N/A,FALSE,"Tran"}</definedName>
    <definedName name="bb" localSheetId="62" hidden="1">{"Riqfin97",#N/A,FALSE,"Tran";"Riqfinpro",#N/A,FALSE,"Tran"}</definedName>
    <definedName name="bb" localSheetId="63" hidden="1">{"Riqfin97",#N/A,FALSE,"Tran";"Riqfinpro",#N/A,FALSE,"Tran"}</definedName>
    <definedName name="bb" localSheetId="64" hidden="1">{"Riqfin97",#N/A,FALSE,"Tran";"Riqfinpro",#N/A,FALSE,"Tran"}</definedName>
    <definedName name="bb" localSheetId="21" hidden="1">{"Riqfin97",#N/A,FALSE,"Tran";"Riqfinpro",#N/A,FALSE,"Tran"}</definedName>
    <definedName name="bb" localSheetId="80" hidden="1">{"Riqfin97",#N/A,FALSE,"Tran";"Riqfinpro",#N/A,FALSE,"Tran"}</definedName>
    <definedName name="bb" localSheetId="81" hidden="1">{"Riqfin97",#N/A,FALSE,"Tran";"Riqfinpro",#N/A,FALSE,"Tran"}</definedName>
    <definedName name="bb" localSheetId="82" hidden="1">{"Riqfin97",#N/A,FALSE,"Tran";"Riqfinpro",#N/A,FALSE,"Tran"}</definedName>
    <definedName name="bb" localSheetId="83" hidden="1">{"Riqfin97",#N/A,FALSE,"Tran";"Riqfinpro",#N/A,FALSE,"Tran"}</definedName>
    <definedName name="bb" localSheetId="84" hidden="1">{"Riqfin97",#N/A,FALSE,"Tran";"Riqfinpro",#N/A,FALSE,"Tran"}</definedName>
    <definedName name="bb" localSheetId="85" hidden="1">{"Riqfin97",#N/A,FALSE,"Tran";"Riqfinpro",#N/A,FALSE,"Tran"}</definedName>
    <definedName name="bb" localSheetId="88" hidden="1">{"Riqfin97",#N/A,FALSE,"Tran";"Riqfinpro",#N/A,FALSE,"Tran"}</definedName>
    <definedName name="bb" localSheetId="22" hidden="1">{"Riqfin97",#N/A,FALSE,"Tran";"Riqfinpro",#N/A,FALSE,"Tran"}</definedName>
    <definedName name="bb" localSheetId="89" hidden="1">{"Riqfin97",#N/A,FALSE,"Tran";"Riqfinpro",#N/A,FALSE,"Tran"}</definedName>
    <definedName name="bb" localSheetId="90" hidden="1">{"Riqfin97",#N/A,FALSE,"Tran";"Riqfinpro",#N/A,FALSE,"Tran"}</definedName>
    <definedName name="bb" localSheetId="91" hidden="1">{"Riqfin97",#N/A,FALSE,"Tran";"Riqfinpro",#N/A,FALSE,"Tran"}</definedName>
    <definedName name="bb" localSheetId="92" hidden="1">{"Riqfin97",#N/A,FALSE,"Tran";"Riqfinpro",#N/A,FALSE,"Tran"}</definedName>
    <definedName name="bb" localSheetId="95" hidden="1">{"Riqfin97",#N/A,FALSE,"Tran";"Riqfinpro",#N/A,FALSE,"Tran"}</definedName>
    <definedName name="bb" localSheetId="96" hidden="1">{"Riqfin97",#N/A,FALSE,"Tran";"Riqfinpro",#N/A,FALSE,"Tran"}</definedName>
    <definedName name="bb" localSheetId="98" hidden="1">{"Riqfin97",#N/A,FALSE,"Tran";"Riqfinpro",#N/A,FALSE,"Tran"}</definedName>
    <definedName name="bb" localSheetId="24" hidden="1">{"Riqfin97",#N/A,FALSE,"Tran";"Riqfinpro",#N/A,FALSE,"Tran"}</definedName>
    <definedName name="bb" localSheetId="99" hidden="1">{"Riqfin97",#N/A,FALSE,"Tran";"Riqfinpro",#N/A,FALSE,"Tran"}</definedName>
    <definedName name="bb" localSheetId="25" hidden="1">{"Riqfin97",#N/A,FALSE,"Tran";"Riqfinpro",#N/A,FALSE,"Tran"}</definedName>
    <definedName name="bb" localSheetId="26" hidden="1">{"Riqfin97",#N/A,FALSE,"Tran";"Riqfinpro",#N/A,FALSE,"Tran"}</definedName>
    <definedName name="bb" localSheetId="93" hidden="1">{"Riqfin97",#N/A,FALSE,"Tran";"Riqfinpro",#N/A,FALSE,"Tran"}</definedName>
    <definedName name="bb" localSheetId="94" hidden="1">{"Riqfin97",#N/A,FALSE,"Tran";"Riqfinpro",#N/A,FALSE,"Tran"}</definedName>
    <definedName name="bb" hidden="1">{"Riqfin97",#N/A,FALSE,"Tran";"Riqfinpro",#N/A,FALSE,"Tran"}</definedName>
    <definedName name="BBB" localSheetId="15">#REF!</definedName>
    <definedName name="BBB" localSheetId="16">#REF!</definedName>
    <definedName name="BBB" localSheetId="17">#REF!</definedName>
    <definedName name="BBB" localSheetId="19">#REF!</definedName>
    <definedName name="BBB" localSheetId="20">#REF!</definedName>
    <definedName name="BBB" localSheetId="100">#REF!</definedName>
    <definedName name="BBB" localSheetId="23">#REF!</definedName>
    <definedName name="BBB" localSheetId="27">#REF!</definedName>
    <definedName name="BBB" localSheetId="28">#REF!</definedName>
    <definedName name="BBB" localSheetId="29">#REF!</definedName>
    <definedName name="BBB" localSheetId="41">#REF!</definedName>
    <definedName name="BBB" localSheetId="44">#REF!</definedName>
    <definedName name="BBB" localSheetId="57">#REF!</definedName>
    <definedName name="BBB" localSheetId="58">#REF!</definedName>
    <definedName name="BBB" localSheetId="18">#REF!</definedName>
    <definedName name="BBB" localSheetId="61">#REF!</definedName>
    <definedName name="BBB" localSheetId="62">#REF!</definedName>
    <definedName name="BBB" localSheetId="64">#REF!</definedName>
    <definedName name="BBB" localSheetId="21">#REF!</definedName>
    <definedName name="BBB" localSheetId="80">'Tabla 53'!#REF!</definedName>
    <definedName name="BBB" localSheetId="81">'Tabla 54'!#REF!</definedName>
    <definedName name="BBB" localSheetId="82">'Tabla 55'!#REF!</definedName>
    <definedName name="BBB" localSheetId="83">'Tabla 56'!#REF!</definedName>
    <definedName name="BBB" localSheetId="84">'Tabla 57'!#REF!</definedName>
    <definedName name="BBB" localSheetId="88">#REF!</definedName>
    <definedName name="BBB" localSheetId="89">#REF!</definedName>
    <definedName name="BBB" localSheetId="90">#REF!</definedName>
    <definedName name="BBB" localSheetId="95">#REF!</definedName>
    <definedName name="BBB" localSheetId="96">#REF!</definedName>
    <definedName name="BBB" localSheetId="24">#REF!</definedName>
    <definedName name="BBB" localSheetId="99">#REF!</definedName>
    <definedName name="BBB">#REF!</definedName>
    <definedName name="bbbb" localSheetId="15" hidden="1">{"Minpmon",#N/A,FALSE,"Monthinput"}</definedName>
    <definedName name="bbbb" localSheetId="16" hidden="1">{"Minpmon",#N/A,FALSE,"Monthinput"}</definedName>
    <definedName name="bbbb" localSheetId="17" hidden="1">{"Minpmon",#N/A,FALSE,"Monthinput"}</definedName>
    <definedName name="bbbb" localSheetId="19" hidden="1">{"Minpmon",#N/A,FALSE,"Monthinput"}</definedName>
    <definedName name="bbbb" localSheetId="20" hidden="1">{"Minpmon",#N/A,FALSE,"Monthinput"}</definedName>
    <definedName name="bbbb" localSheetId="100" hidden="1">{"Minpmon",#N/A,FALSE,"Monthinput"}</definedName>
    <definedName name="bbbb" localSheetId="8" hidden="1">{"Minpmon",#N/A,FALSE,"Monthinput"}</definedName>
    <definedName name="bbbb" localSheetId="9" hidden="1">{"Minpmon",#N/A,FALSE,"Monthinput"}</definedName>
    <definedName name="bbbb" localSheetId="10" hidden="1">{"Minpmon",#N/A,FALSE,"Monthinput"}</definedName>
    <definedName name="bbbb" localSheetId="11" hidden="1">{"Minpmon",#N/A,FALSE,"Monthinput"}</definedName>
    <definedName name="bbbb" localSheetId="23" hidden="1">{"Minpmon",#N/A,FALSE,"Monthinput"}</definedName>
    <definedName name="bbbb" localSheetId="59" hidden="1">{"Minpmon",#N/A,FALSE,"Monthinput"}</definedName>
    <definedName name="bbbb" localSheetId="60" hidden="1">{"Minpmon",#N/A,FALSE,"Monthinput"}</definedName>
    <definedName name="bbbb" localSheetId="1" hidden="1">{"Minpmon",#N/A,FALSE,"Monthinput"}</definedName>
    <definedName name="bbbb" localSheetId="27" hidden="1">{"Minpmon",#N/A,FALSE,"Monthinput"}</definedName>
    <definedName name="bbbb" localSheetId="28" hidden="1">{"Minpmon",#N/A,FALSE,"Monthinput"}</definedName>
    <definedName name="bbbb" localSheetId="29" hidden="1">{"Minpmon",#N/A,FALSE,"Monthinput"}</definedName>
    <definedName name="bbbb" localSheetId="30" hidden="1">{"Minpmon",#N/A,FALSE,"Monthinput"}</definedName>
    <definedName name="bbbb" localSheetId="31" hidden="1">{"Minpmon",#N/A,FALSE,"Monthinput"}</definedName>
    <definedName name="bbbb" localSheetId="32" hidden="1">{"Minpmon",#N/A,FALSE,"Monthinput"}</definedName>
    <definedName name="bbbb" localSheetId="33" hidden="1">{"Minpmon",#N/A,FALSE,"Monthinput"}</definedName>
    <definedName name="bbbb" localSheetId="34" hidden="1">{"Minpmon",#N/A,FALSE,"Monthinput"}</definedName>
    <definedName name="bbbb" localSheetId="3" hidden="1">{"Minpmon",#N/A,FALSE,"Monthinput"}</definedName>
    <definedName name="bbbb" localSheetId="57" hidden="1">{"Minpmon",#N/A,FALSE,"Monthinput"}</definedName>
    <definedName name="bbbb" localSheetId="58" hidden="1">{"Minpmon",#N/A,FALSE,"Monthinput"}</definedName>
    <definedName name="bbbb" localSheetId="18" hidden="1">{"Minpmon",#N/A,FALSE,"Monthinput"}</definedName>
    <definedName name="bbbb" localSheetId="61" hidden="1">{"Minpmon",#N/A,FALSE,"Monthinput"}</definedName>
    <definedName name="bbbb" localSheetId="62" hidden="1">{"Minpmon",#N/A,FALSE,"Monthinput"}</definedName>
    <definedName name="bbbb" localSheetId="63" hidden="1">{"Minpmon",#N/A,FALSE,"Monthinput"}</definedName>
    <definedName name="bbbb" localSheetId="64" hidden="1">{"Minpmon",#N/A,FALSE,"Monthinput"}</definedName>
    <definedName name="bbbb" localSheetId="21" hidden="1">{"Minpmon",#N/A,FALSE,"Monthinput"}</definedName>
    <definedName name="bbbb" localSheetId="80" hidden="1">{"Minpmon",#N/A,FALSE,"Monthinput"}</definedName>
    <definedName name="bbbb" localSheetId="81" hidden="1">{"Minpmon",#N/A,FALSE,"Monthinput"}</definedName>
    <definedName name="bbbb" localSheetId="82" hidden="1">{"Minpmon",#N/A,FALSE,"Monthinput"}</definedName>
    <definedName name="bbbb" localSheetId="83" hidden="1">{"Minpmon",#N/A,FALSE,"Monthinput"}</definedName>
    <definedName name="bbbb" localSheetId="84" hidden="1">{"Minpmon",#N/A,FALSE,"Monthinput"}</definedName>
    <definedName name="bbbb" localSheetId="85" hidden="1">{"Minpmon",#N/A,FALSE,"Monthinput"}</definedName>
    <definedName name="bbbb" localSheetId="88" hidden="1">{"Minpmon",#N/A,FALSE,"Monthinput"}</definedName>
    <definedName name="bbbb" localSheetId="22" hidden="1">{"Minpmon",#N/A,FALSE,"Monthinput"}</definedName>
    <definedName name="bbbb" localSheetId="89" hidden="1">{"Minpmon",#N/A,FALSE,"Monthinput"}</definedName>
    <definedName name="bbbb" localSheetId="90" hidden="1">{"Minpmon",#N/A,FALSE,"Monthinput"}</definedName>
    <definedName name="bbbb" localSheetId="91" hidden="1">{"Minpmon",#N/A,FALSE,"Monthinput"}</definedName>
    <definedName name="bbbb" localSheetId="92" hidden="1">{"Minpmon",#N/A,FALSE,"Monthinput"}</definedName>
    <definedName name="bbbb" localSheetId="95" hidden="1">{"Minpmon",#N/A,FALSE,"Monthinput"}</definedName>
    <definedName name="bbbb" localSheetId="96" hidden="1">{"Minpmon",#N/A,FALSE,"Monthinput"}</definedName>
    <definedName name="bbbb" localSheetId="98" hidden="1">{"Minpmon",#N/A,FALSE,"Monthinput"}</definedName>
    <definedName name="bbbb" localSheetId="24" hidden="1">{"Minpmon",#N/A,FALSE,"Monthinput"}</definedName>
    <definedName name="bbbb" localSheetId="99" hidden="1">{"Minpmon",#N/A,FALSE,"Monthinput"}</definedName>
    <definedName name="bbbb" localSheetId="25" hidden="1">{"Minpmon",#N/A,FALSE,"Monthinput"}</definedName>
    <definedName name="bbbb" localSheetId="26" hidden="1">{"Minpmon",#N/A,FALSE,"Monthinput"}</definedName>
    <definedName name="bbbb" localSheetId="93" hidden="1">{"Minpmon",#N/A,FALSE,"Monthinput"}</definedName>
    <definedName name="bbbb" localSheetId="94" hidden="1">{"Minpmon",#N/A,FALSE,"Monthinput"}</definedName>
    <definedName name="bbbb" hidden="1">{"Minpmon",#N/A,FALSE,"Monthinput"}</definedName>
    <definedName name="bbbbbbbbbbbbb" localSheetId="15" hidden="1">{"Tab1",#N/A,FALSE,"P";"Tab2",#N/A,FALSE,"P"}</definedName>
    <definedName name="bbbbbbbbbbbbb" localSheetId="16" hidden="1">{"Tab1",#N/A,FALSE,"P";"Tab2",#N/A,FALSE,"P"}</definedName>
    <definedName name="bbbbbbbbbbbbb" localSheetId="17" hidden="1">{"Tab1",#N/A,FALSE,"P";"Tab2",#N/A,FALSE,"P"}</definedName>
    <definedName name="bbbbbbbbbbbbb" localSheetId="19" hidden="1">{"Tab1",#N/A,FALSE,"P";"Tab2",#N/A,FALSE,"P"}</definedName>
    <definedName name="bbbbbbbbbbbbb" localSheetId="20" hidden="1">{"Tab1",#N/A,FALSE,"P";"Tab2",#N/A,FALSE,"P"}</definedName>
    <definedName name="bbbbbbbbbbbbb" localSheetId="100" hidden="1">{"Tab1",#N/A,FALSE,"P";"Tab2",#N/A,FALSE,"P"}</definedName>
    <definedName name="bbbbbbbbbbbbb" localSheetId="8" hidden="1">{"Tab1",#N/A,FALSE,"P";"Tab2",#N/A,FALSE,"P"}</definedName>
    <definedName name="bbbbbbbbbbbbb" localSheetId="9" hidden="1">{"Tab1",#N/A,FALSE,"P";"Tab2",#N/A,FALSE,"P"}</definedName>
    <definedName name="bbbbbbbbbbbbb" localSheetId="10" hidden="1">{"Tab1",#N/A,FALSE,"P";"Tab2",#N/A,FALSE,"P"}</definedName>
    <definedName name="bbbbbbbbbbbbb" localSheetId="11" hidden="1">{"Tab1",#N/A,FALSE,"P";"Tab2",#N/A,FALSE,"P"}</definedName>
    <definedName name="bbbbbbbbbbbbb" localSheetId="23" hidden="1">{"Tab1",#N/A,FALSE,"P";"Tab2",#N/A,FALSE,"P"}</definedName>
    <definedName name="bbbbbbbbbbbbb" localSheetId="59" hidden="1">{"Tab1",#N/A,FALSE,"P";"Tab2",#N/A,FALSE,"P"}</definedName>
    <definedName name="bbbbbbbbbbbbb" localSheetId="60" hidden="1">{"Tab1",#N/A,FALSE,"P";"Tab2",#N/A,FALSE,"P"}</definedName>
    <definedName name="bbbbbbbbbbbbb" localSheetId="1" hidden="1">{"Tab1",#N/A,FALSE,"P";"Tab2",#N/A,FALSE,"P"}</definedName>
    <definedName name="bbbbbbbbbbbbb" localSheetId="27" hidden="1">{"Tab1",#N/A,FALSE,"P";"Tab2",#N/A,FALSE,"P"}</definedName>
    <definedName name="bbbbbbbbbbbbb" localSheetId="28" hidden="1">{"Tab1",#N/A,FALSE,"P";"Tab2",#N/A,FALSE,"P"}</definedName>
    <definedName name="bbbbbbbbbbbbb" localSheetId="29" hidden="1">{"Tab1",#N/A,FALSE,"P";"Tab2",#N/A,FALSE,"P"}</definedName>
    <definedName name="bbbbbbbbbbbbb" localSheetId="30" hidden="1">{"Tab1",#N/A,FALSE,"P";"Tab2",#N/A,FALSE,"P"}</definedName>
    <definedName name="bbbbbbbbbbbbb" localSheetId="31" hidden="1">{"Tab1",#N/A,FALSE,"P";"Tab2",#N/A,FALSE,"P"}</definedName>
    <definedName name="bbbbbbbbbbbbb" localSheetId="32" hidden="1">{"Tab1",#N/A,FALSE,"P";"Tab2",#N/A,FALSE,"P"}</definedName>
    <definedName name="bbbbbbbbbbbbb" localSheetId="33" hidden="1">{"Tab1",#N/A,FALSE,"P";"Tab2",#N/A,FALSE,"P"}</definedName>
    <definedName name="bbbbbbbbbbbbb" localSheetId="34" hidden="1">{"Tab1",#N/A,FALSE,"P";"Tab2",#N/A,FALSE,"P"}</definedName>
    <definedName name="bbbbbbbbbbbbb" localSheetId="3" hidden="1">{"Tab1",#N/A,FALSE,"P";"Tab2",#N/A,FALSE,"P"}</definedName>
    <definedName name="bbbbbbbbbbbbb" localSheetId="57" hidden="1">{"Tab1",#N/A,FALSE,"P";"Tab2",#N/A,FALSE,"P"}</definedName>
    <definedName name="bbbbbbbbbbbbb" localSheetId="58" hidden="1">{"Tab1",#N/A,FALSE,"P";"Tab2",#N/A,FALSE,"P"}</definedName>
    <definedName name="bbbbbbbbbbbbb" localSheetId="18" hidden="1">{"Tab1",#N/A,FALSE,"P";"Tab2",#N/A,FALSE,"P"}</definedName>
    <definedName name="bbbbbbbbbbbbb" localSheetId="61" hidden="1">{"Tab1",#N/A,FALSE,"P";"Tab2",#N/A,FALSE,"P"}</definedName>
    <definedName name="bbbbbbbbbbbbb" localSheetId="62" hidden="1">{"Tab1",#N/A,FALSE,"P";"Tab2",#N/A,FALSE,"P"}</definedName>
    <definedName name="bbbbbbbbbbbbb" localSheetId="63" hidden="1">{"Tab1",#N/A,FALSE,"P";"Tab2",#N/A,FALSE,"P"}</definedName>
    <definedName name="bbbbbbbbbbbbb" localSheetId="64" hidden="1">{"Tab1",#N/A,FALSE,"P";"Tab2",#N/A,FALSE,"P"}</definedName>
    <definedName name="bbbbbbbbbbbbb" localSheetId="21" hidden="1">{"Tab1",#N/A,FALSE,"P";"Tab2",#N/A,FALSE,"P"}</definedName>
    <definedName name="bbbbbbbbbbbbb" localSheetId="80" hidden="1">{"Tab1",#N/A,FALSE,"P";"Tab2",#N/A,FALSE,"P"}</definedName>
    <definedName name="bbbbbbbbbbbbb" localSheetId="81" hidden="1">{"Tab1",#N/A,FALSE,"P";"Tab2",#N/A,FALSE,"P"}</definedName>
    <definedName name="bbbbbbbbbbbbb" localSheetId="82" hidden="1">{"Tab1",#N/A,FALSE,"P";"Tab2",#N/A,FALSE,"P"}</definedName>
    <definedName name="bbbbbbbbbbbbb" localSheetId="83" hidden="1">{"Tab1",#N/A,FALSE,"P";"Tab2",#N/A,FALSE,"P"}</definedName>
    <definedName name="bbbbbbbbbbbbb" localSheetId="84" hidden="1">{"Tab1",#N/A,FALSE,"P";"Tab2",#N/A,FALSE,"P"}</definedName>
    <definedName name="bbbbbbbbbbbbb" localSheetId="85" hidden="1">{"Tab1",#N/A,FALSE,"P";"Tab2",#N/A,FALSE,"P"}</definedName>
    <definedName name="bbbbbbbbbbbbb" localSheetId="88" hidden="1">{"Tab1",#N/A,FALSE,"P";"Tab2",#N/A,FALSE,"P"}</definedName>
    <definedName name="bbbbbbbbbbbbb" localSheetId="22" hidden="1">{"Tab1",#N/A,FALSE,"P";"Tab2",#N/A,FALSE,"P"}</definedName>
    <definedName name="bbbbbbbbbbbbb" localSheetId="89" hidden="1">{"Tab1",#N/A,FALSE,"P";"Tab2",#N/A,FALSE,"P"}</definedName>
    <definedName name="bbbbbbbbbbbbb" localSheetId="90" hidden="1">{"Tab1",#N/A,FALSE,"P";"Tab2",#N/A,FALSE,"P"}</definedName>
    <definedName name="bbbbbbbbbbbbb" localSheetId="91" hidden="1">{"Tab1",#N/A,FALSE,"P";"Tab2",#N/A,FALSE,"P"}</definedName>
    <definedName name="bbbbbbbbbbbbb" localSheetId="92" hidden="1">{"Tab1",#N/A,FALSE,"P";"Tab2",#N/A,FALSE,"P"}</definedName>
    <definedName name="bbbbbbbbbbbbb" localSheetId="95" hidden="1">{"Tab1",#N/A,FALSE,"P";"Tab2",#N/A,FALSE,"P"}</definedName>
    <definedName name="bbbbbbbbbbbbb" localSheetId="96" hidden="1">{"Tab1",#N/A,FALSE,"P";"Tab2",#N/A,FALSE,"P"}</definedName>
    <definedName name="bbbbbbbbbbbbb" localSheetId="98" hidden="1">{"Tab1",#N/A,FALSE,"P";"Tab2",#N/A,FALSE,"P"}</definedName>
    <definedName name="bbbbbbbbbbbbb" localSheetId="24" hidden="1">{"Tab1",#N/A,FALSE,"P";"Tab2",#N/A,FALSE,"P"}</definedName>
    <definedName name="bbbbbbbbbbbbb" localSheetId="99" hidden="1">{"Tab1",#N/A,FALSE,"P";"Tab2",#N/A,FALSE,"P"}</definedName>
    <definedName name="bbbbbbbbbbbbb" localSheetId="25" hidden="1">{"Tab1",#N/A,FALSE,"P";"Tab2",#N/A,FALSE,"P"}</definedName>
    <definedName name="bbbbbbbbbbbbb" localSheetId="26" hidden="1">{"Tab1",#N/A,FALSE,"P";"Tab2",#N/A,FALSE,"P"}</definedName>
    <definedName name="bbbbbbbbbbbbb" localSheetId="93" hidden="1">{"Tab1",#N/A,FALSE,"P";"Tab2",#N/A,FALSE,"P"}</definedName>
    <definedName name="bbbbbbbbbbbbb" localSheetId="94" hidden="1">{"Tab1",#N/A,FALSE,"P";"Tab2",#N/A,FALSE,"P"}</definedName>
    <definedName name="bbbbbbbbbbbbb" hidden="1">{"Tab1",#N/A,FALSE,"P";"Tab2",#N/A,FALSE,"P"}</definedName>
    <definedName name="BC" localSheetId="15">#REF!</definedName>
    <definedName name="BC" localSheetId="16">#REF!</definedName>
    <definedName name="BC" localSheetId="17">#REF!</definedName>
    <definedName name="BC" localSheetId="19">#REF!</definedName>
    <definedName name="BC" localSheetId="20">#REF!</definedName>
    <definedName name="BC" localSheetId="100">#REF!</definedName>
    <definedName name="BC" localSheetId="23">#REF!</definedName>
    <definedName name="BC" localSheetId="27">#REF!</definedName>
    <definedName name="BC" localSheetId="28">#REF!</definedName>
    <definedName name="BC" localSheetId="29">#REF!</definedName>
    <definedName name="BC" localSheetId="33">#REF!</definedName>
    <definedName name="bc" localSheetId="41" hidden="1">'[11]Crédito SPNF (fiscal)'!#REF!</definedName>
    <definedName name="bc" localSheetId="44" hidden="1">'[11]Crédito SPNF (fiscal)'!#REF!</definedName>
    <definedName name="BC" localSheetId="57">#REF!</definedName>
    <definedName name="BC" localSheetId="58">#REF!</definedName>
    <definedName name="BC" localSheetId="18">#REF!</definedName>
    <definedName name="BC" localSheetId="61">#REF!</definedName>
    <definedName name="BC" localSheetId="62">#REF!</definedName>
    <definedName name="BC" localSheetId="64">#REF!</definedName>
    <definedName name="BC" localSheetId="21">#REF!</definedName>
    <definedName name="BC" localSheetId="80">'Tabla 53'!#REF!</definedName>
    <definedName name="BC" localSheetId="81">'Tabla 54'!#REF!</definedName>
    <definedName name="BC" localSheetId="82">'Tabla 55'!#REF!</definedName>
    <definedName name="BC" localSheetId="83">'Tabla 56'!#REF!</definedName>
    <definedName name="BC" localSheetId="84">'Tabla 57'!#REF!</definedName>
    <definedName name="BC" localSheetId="85">'Tabla 58'!#REF!</definedName>
    <definedName name="BC" localSheetId="88">#REF!</definedName>
    <definedName name="BC" localSheetId="89">#REF!</definedName>
    <definedName name="BC" localSheetId="90">#REF!</definedName>
    <definedName name="BC" localSheetId="95">#REF!</definedName>
    <definedName name="BC" localSheetId="96">#REF!</definedName>
    <definedName name="BC" localSheetId="24">#REF!</definedName>
    <definedName name="BC" localSheetId="99">#REF!</definedName>
    <definedName name="BC">#REF!</definedName>
    <definedName name="BCA" localSheetId="16">#REF!</definedName>
    <definedName name="BCA">#N/A</definedName>
    <definedName name="BCA_GDP" localSheetId="16">#REF!</definedName>
    <definedName name="BCA_GDP">#N/A</definedName>
    <definedName name="BCA_NGDP" localSheetId="15">#REF!</definedName>
    <definedName name="BCA_NGDP" localSheetId="16">#REF!</definedName>
    <definedName name="BCA_NGDP" localSheetId="17">#REF!</definedName>
    <definedName name="BCA_NGDP" localSheetId="19">#REF!</definedName>
    <definedName name="BCA_NGDP" localSheetId="20">#REF!</definedName>
    <definedName name="BCA_NGDP" localSheetId="100">#REF!</definedName>
    <definedName name="BCA_NGDP" localSheetId="23">#REF!</definedName>
    <definedName name="BCA_NGDP" localSheetId="27">#REF!</definedName>
    <definedName name="BCA_NGDP" localSheetId="28">#REF!</definedName>
    <definedName name="BCA_NGDP" localSheetId="29">#REF!</definedName>
    <definedName name="BCA_NGDP" localSheetId="41">#REF!</definedName>
    <definedName name="BCA_NGDP" localSheetId="44">#REF!</definedName>
    <definedName name="BCA_NGDP" localSheetId="46">#REF!</definedName>
    <definedName name="BCA_NGDP" localSheetId="57">#REF!</definedName>
    <definedName name="BCA_NGDP" localSheetId="58">#REF!</definedName>
    <definedName name="BCA_NGDP" localSheetId="18">#REF!</definedName>
    <definedName name="BCA_NGDP" localSheetId="61">#REF!</definedName>
    <definedName name="BCA_NGDP" localSheetId="62">#REF!</definedName>
    <definedName name="BCA_NGDP" localSheetId="64">#REF!</definedName>
    <definedName name="BCA_NGDP" localSheetId="21">#REF!</definedName>
    <definedName name="BCA_NGDP" localSheetId="80">'Tabla 53'!#REF!</definedName>
    <definedName name="BCA_NGDP" localSheetId="81">'Tabla 54'!#REF!</definedName>
    <definedName name="BCA_NGDP" localSheetId="82">'Tabla 55'!#REF!</definedName>
    <definedName name="BCA_NGDP" localSheetId="83">'Tabla 56'!#REF!</definedName>
    <definedName name="BCA_NGDP" localSheetId="84">'Tabla 57'!#REF!</definedName>
    <definedName name="BCA_NGDP" localSheetId="88">#REF!</definedName>
    <definedName name="BCA_NGDP" localSheetId="89">#REF!</definedName>
    <definedName name="BCA_NGDP" localSheetId="90">#REF!</definedName>
    <definedName name="BCA_NGDP" localSheetId="95">#REF!</definedName>
    <definedName name="BCA_NGDP" localSheetId="96">#REF!</definedName>
    <definedName name="BCA_NGDP" localSheetId="24">#REF!</definedName>
    <definedName name="BCA_NGDP" localSheetId="99">#REF!</definedName>
    <definedName name="BCA_NGDP">#REF!</definedName>
    <definedName name="BCEProg" localSheetId="15">#REF!</definedName>
    <definedName name="BCEProg" localSheetId="16">#REF!</definedName>
    <definedName name="BCEProg" localSheetId="17">#REF!</definedName>
    <definedName name="BCEProg" localSheetId="23">#REF!</definedName>
    <definedName name="BCEProg" localSheetId="27">#REF!</definedName>
    <definedName name="BCEProg" localSheetId="28">#REF!</definedName>
    <definedName name="BCEProg" localSheetId="29">#REF!</definedName>
    <definedName name="BCEProg" localSheetId="57">#REF!</definedName>
    <definedName name="BCEProg" localSheetId="64">#REF!</definedName>
    <definedName name="BCEProg" localSheetId="21">#REF!</definedName>
    <definedName name="BCEProg" localSheetId="88">#REF!</definedName>
    <definedName name="BCEProg" localSheetId="89">#REF!</definedName>
    <definedName name="BCEProg" localSheetId="90">#REF!</definedName>
    <definedName name="BCEProg" localSheetId="95">#REF!</definedName>
    <definedName name="BCEProg">#REF!</definedName>
    <definedName name="BCH" localSheetId="15">#REF!</definedName>
    <definedName name="BCH" localSheetId="16">#REF!</definedName>
    <definedName name="BCH" localSheetId="17">#REF!</definedName>
    <definedName name="BCH" localSheetId="19">#REF!</definedName>
    <definedName name="BCH" localSheetId="23">#REF!</definedName>
    <definedName name="BCH" localSheetId="27">#REF!</definedName>
    <definedName name="BCH" localSheetId="28">#REF!</definedName>
    <definedName name="BCH" localSheetId="29">#REF!</definedName>
    <definedName name="BCH" localSheetId="41">#REF!</definedName>
    <definedName name="BCH" localSheetId="44">#REF!</definedName>
    <definedName name="BCH" localSheetId="57">#REF!</definedName>
    <definedName name="BCH" localSheetId="58">#REF!</definedName>
    <definedName name="BCH" localSheetId="18">#REF!</definedName>
    <definedName name="BCH" localSheetId="64">#REF!</definedName>
    <definedName name="BCH" localSheetId="21">#REF!</definedName>
    <definedName name="BCH" localSheetId="80">'Tabla 53'!#REF!</definedName>
    <definedName name="BCH" localSheetId="81">'Tabla 54'!#REF!</definedName>
    <definedName name="BCH" localSheetId="82">'Tabla 55'!#REF!</definedName>
    <definedName name="BCH" localSheetId="83">'Tabla 56'!#REF!</definedName>
    <definedName name="BCH" localSheetId="84">'Tabla 57'!#REF!</definedName>
    <definedName name="BCH" localSheetId="88">#REF!</definedName>
    <definedName name="BCH" localSheetId="89">#REF!</definedName>
    <definedName name="BCH" localSheetId="90">#REF!</definedName>
    <definedName name="BCH" localSheetId="95">#REF!</definedName>
    <definedName name="BCH" localSheetId="96">#REF!</definedName>
    <definedName name="BCH" localSheetId="24">#REF!</definedName>
    <definedName name="BCH">#REF!</definedName>
    <definedName name="BCH_10G" localSheetId="15">#REF!</definedName>
    <definedName name="BCH_10G" localSheetId="17">#REF!</definedName>
    <definedName name="BCH_10G" localSheetId="19">#REF!</definedName>
    <definedName name="BCH_10G" localSheetId="23">#REF!</definedName>
    <definedName name="BCH_10G" localSheetId="27">#REF!</definedName>
    <definedName name="BCH_10G" localSheetId="28">#REF!</definedName>
    <definedName name="BCH_10G" localSheetId="29">#REF!</definedName>
    <definedName name="BCH_10G" localSheetId="41">#REF!</definedName>
    <definedName name="BCH_10G" localSheetId="44">#REF!</definedName>
    <definedName name="BCH_10G" localSheetId="58">#REF!</definedName>
    <definedName name="BCH_10G" localSheetId="18">#REF!</definedName>
    <definedName name="BCH_10G" localSheetId="21">#REF!</definedName>
    <definedName name="BCH_10G" localSheetId="80">'Tabla 53'!#REF!</definedName>
    <definedName name="BCH_10G" localSheetId="81">'Tabla 54'!#REF!</definedName>
    <definedName name="BCH_10G" localSheetId="82">'Tabla 55'!#REF!</definedName>
    <definedName name="BCH_10G" localSheetId="83">'Tabla 56'!#REF!</definedName>
    <definedName name="BCH_10G" localSheetId="84">'Tabla 57'!#REF!</definedName>
    <definedName name="BCH_10G" localSheetId="88">#REF!</definedName>
    <definedName name="BCH_10G" localSheetId="89">#REF!</definedName>
    <definedName name="BCH_10G" localSheetId="90">#REF!</definedName>
    <definedName name="BCH_10G" localSheetId="96">#REF!</definedName>
    <definedName name="BCH_10G" localSheetId="24">#REF!</definedName>
    <definedName name="BCH_10G">#REF!</definedName>
    <definedName name="BCH_10R" localSheetId="15">#REF!</definedName>
    <definedName name="BCH_10R" localSheetId="17">#REF!</definedName>
    <definedName name="BCH_10R" localSheetId="23">#REF!</definedName>
    <definedName name="BCH_10R" localSheetId="27">#REF!</definedName>
    <definedName name="BCH_10R" localSheetId="28">#REF!</definedName>
    <definedName name="BCH_10R" localSheetId="29">#REF!</definedName>
    <definedName name="BCH_10R" localSheetId="41">#REF!</definedName>
    <definedName name="BCH_10R" localSheetId="44">#REF!</definedName>
    <definedName name="BCH_10R" localSheetId="21">#REF!</definedName>
    <definedName name="BCH_10R" localSheetId="80">'Tabla 53'!#REF!</definedName>
    <definedName name="BCH_10R" localSheetId="88">#REF!</definedName>
    <definedName name="BCH_10R" localSheetId="89">#REF!</definedName>
    <definedName name="BCH_10R" localSheetId="90">#REF!</definedName>
    <definedName name="BCH_10R" localSheetId="96">#REF!</definedName>
    <definedName name="BCH_10R">#REF!</definedName>
    <definedName name="Bcos_Com_20G" localSheetId="15">#REF!</definedName>
    <definedName name="Bcos_Com_20G" localSheetId="17">#REF!</definedName>
    <definedName name="Bcos_Com_20G" localSheetId="23">#REF!</definedName>
    <definedName name="Bcos_Com_20G" localSheetId="27">#REF!</definedName>
    <definedName name="Bcos_Com_20G" localSheetId="28">#REF!</definedName>
    <definedName name="Bcos_Com_20G" localSheetId="29">#REF!</definedName>
    <definedName name="Bcos_Com_20G" localSheetId="41">#REF!</definedName>
    <definedName name="Bcos_Com_20G" localSheetId="44">#REF!</definedName>
    <definedName name="Bcos_Com_20G" localSheetId="21">#REF!</definedName>
    <definedName name="Bcos_Com_20G" localSheetId="80">'Tabla 53'!#REF!</definedName>
    <definedName name="Bcos_Com_20G" localSheetId="88">#REF!</definedName>
    <definedName name="Bcos_Com_20G" localSheetId="89">#REF!</definedName>
    <definedName name="Bcos_Com_20G" localSheetId="90">#REF!</definedName>
    <definedName name="Bcos_Com_20G" localSheetId="96">#REF!</definedName>
    <definedName name="Bcos_Com_20G">#REF!</definedName>
    <definedName name="Bcos_Com20R" localSheetId="15">#REF!</definedName>
    <definedName name="Bcos_Com20R" localSheetId="17">#REF!</definedName>
    <definedName name="Bcos_Com20R" localSheetId="23">#REF!</definedName>
    <definedName name="Bcos_Com20R" localSheetId="27">#REF!</definedName>
    <definedName name="Bcos_Com20R" localSheetId="28">#REF!</definedName>
    <definedName name="Bcos_Com20R" localSheetId="29">#REF!</definedName>
    <definedName name="Bcos_Com20R" localSheetId="41">#REF!</definedName>
    <definedName name="Bcos_Com20R" localSheetId="44">#REF!</definedName>
    <definedName name="Bcos_Com20R" localSheetId="21">#REF!</definedName>
    <definedName name="Bcos_Com20R" localSheetId="80">'Tabla 53'!#REF!</definedName>
    <definedName name="Bcos_Com20R" localSheetId="88">#REF!</definedName>
    <definedName name="Bcos_Com20R" localSheetId="89">#REF!</definedName>
    <definedName name="Bcos_Com20R" localSheetId="90">#REF!</definedName>
    <definedName name="Bcos_Com20R" localSheetId="96">#REF!</definedName>
    <definedName name="Bcos_Com20R">#REF!</definedName>
    <definedName name="BCRD15" localSheetId="15" hidden="1">#REF!</definedName>
    <definedName name="BCRD15" localSheetId="17" hidden="1">#REF!</definedName>
    <definedName name="BCRD15" localSheetId="19" hidden="1">#REF!</definedName>
    <definedName name="BCRD15" localSheetId="100" hidden="1">'[11]Crédito SPNF (fiscal)'!#REF!</definedName>
    <definedName name="BCRD15" localSheetId="23" hidden="1">'[11]Crédito SPNF (fiscal)'!#REF!</definedName>
    <definedName name="BCRD15" localSheetId="59" hidden="1">#REF!</definedName>
    <definedName name="BCRD15" localSheetId="60" hidden="1">#REF!</definedName>
    <definedName name="BCRD15" localSheetId="1" hidden="1">'[11]Crédito SPNF (fiscal)'!#REF!</definedName>
    <definedName name="BCRD15" localSheetId="27" hidden="1">#REF!</definedName>
    <definedName name="BCRD15" localSheetId="28" hidden="1">#REF!</definedName>
    <definedName name="BCRD15" localSheetId="29" hidden="1">#REF!</definedName>
    <definedName name="BCRD15" localSheetId="41" hidden="1">'[11]Crédito SPNF (fiscal)'!#REF!</definedName>
    <definedName name="BCRD15" localSheetId="44" hidden="1">'[11]Crédito SPNF (fiscal)'!#REF!</definedName>
    <definedName name="BCRD15" localSheetId="57" hidden="1">'[11]Crédito SPNF (fiscal)'!#REF!</definedName>
    <definedName name="BCRD15" localSheetId="58" hidden="1">'[11]Crédito SPNF (fiscal)'!#REF!</definedName>
    <definedName name="BCRD15" localSheetId="18" hidden="1">#REF!</definedName>
    <definedName name="BCRD15" localSheetId="62" hidden="1">#REF!</definedName>
    <definedName name="BCRD15" localSheetId="80" hidden="1">'[11]Crédito SPNF (fiscal)'!#REF!</definedName>
    <definedName name="BCRD15" localSheetId="85" hidden="1">'[11]Crédito SPNF (fiscal)'!#REF!</definedName>
    <definedName name="BCRD15" localSheetId="91" hidden="1">#REF!</definedName>
    <definedName name="BCRD15" localSheetId="24" hidden="1">'[11]Crédito SPNF (fiscal)'!#REF!</definedName>
    <definedName name="BCRD15" hidden="1">#REF!</definedName>
    <definedName name="BDEAC" localSheetId="15">#REF!</definedName>
    <definedName name="BDEAC" localSheetId="17">#REF!</definedName>
    <definedName name="BDEAC" localSheetId="100">[62]CIRRs!$C$70</definedName>
    <definedName name="BDEAC" localSheetId="23">[62]CIRRs!$C$70</definedName>
    <definedName name="BDEAC" localSheetId="59">#REF!</definedName>
    <definedName name="BDEAC" localSheetId="60">#REF!</definedName>
    <definedName name="BDEAC" localSheetId="1">[62]CIRRs!$C$70</definedName>
    <definedName name="BDEAC" localSheetId="27">#REF!</definedName>
    <definedName name="BDEAC" localSheetId="28">#REF!</definedName>
    <definedName name="BDEAC" localSheetId="29">#REF!</definedName>
    <definedName name="BDEAC" localSheetId="57">[62]CIRRs!$C$70</definedName>
    <definedName name="BDEAC" localSheetId="58">[62]CIRRs!$C$70</definedName>
    <definedName name="BDEAC" localSheetId="91">#REF!</definedName>
    <definedName name="BDEAC">#REF!</definedName>
    <definedName name="BE" localSheetId="16">#REF!</definedName>
    <definedName name="BE" localSheetId="68">'Ilustración 4'!#REF!</definedName>
    <definedName name="BE" localSheetId="74">'Ilustración 6'!#REF!</definedName>
    <definedName name="BE" localSheetId="35">[82]Q6!$E$62:$AH$62</definedName>
    <definedName name="BE">#N/A</definedName>
    <definedName name="BEA" localSheetId="15">#REF!</definedName>
    <definedName name="BEA" localSheetId="16">#REF!</definedName>
    <definedName name="BEA" localSheetId="17">#REF!</definedName>
    <definedName name="BEA" localSheetId="19">#REF!</definedName>
    <definedName name="BEA" localSheetId="20">#REF!</definedName>
    <definedName name="BEA" localSheetId="100">#REF!</definedName>
    <definedName name="BEA" localSheetId="23">#REF!</definedName>
    <definedName name="BEA" localSheetId="27">#REF!</definedName>
    <definedName name="BEA" localSheetId="28">#REF!</definedName>
    <definedName name="BEA" localSheetId="29">#REF!</definedName>
    <definedName name="BEA" localSheetId="41">#REF!</definedName>
    <definedName name="BEA" localSheetId="44">#REF!</definedName>
    <definedName name="BEA" localSheetId="46">#REF!</definedName>
    <definedName name="BEA" localSheetId="57">#REF!</definedName>
    <definedName name="BEA" localSheetId="58">#REF!</definedName>
    <definedName name="BEA" localSheetId="18">#REF!</definedName>
    <definedName name="BEA" localSheetId="61">#REF!</definedName>
    <definedName name="BEA" localSheetId="62">#REF!</definedName>
    <definedName name="BEA" localSheetId="64">#REF!</definedName>
    <definedName name="BEA" localSheetId="21">#REF!</definedName>
    <definedName name="BEA" localSheetId="80">'Tabla 53'!#REF!</definedName>
    <definedName name="BEA" localSheetId="81">'Tabla 54'!#REF!</definedName>
    <definedName name="BEA" localSheetId="82">'Tabla 55'!#REF!</definedName>
    <definedName name="BEA" localSheetId="83">'Tabla 56'!#REF!</definedName>
    <definedName name="BEA" localSheetId="84">'Tabla 57'!#REF!</definedName>
    <definedName name="BEA" localSheetId="88">#REF!</definedName>
    <definedName name="BEA" localSheetId="89">#REF!</definedName>
    <definedName name="BEA" localSheetId="90">#REF!</definedName>
    <definedName name="BEA" localSheetId="95">#REF!</definedName>
    <definedName name="BEA" localSheetId="96">#REF!</definedName>
    <definedName name="BEA" localSheetId="24">#REF!</definedName>
    <definedName name="BEA" localSheetId="99">#REF!</definedName>
    <definedName name="BEA">#REF!</definedName>
    <definedName name="BEABA" localSheetId="15">#REF!</definedName>
    <definedName name="BEABA" localSheetId="16">#REF!</definedName>
    <definedName name="BEABA" localSheetId="17">#REF!</definedName>
    <definedName name="BEABA" localSheetId="23">#REF!</definedName>
    <definedName name="BEABA" localSheetId="27">#REF!</definedName>
    <definedName name="BEABA" localSheetId="28">#REF!</definedName>
    <definedName name="BEABA" localSheetId="29">#REF!</definedName>
    <definedName name="BEABA" localSheetId="57">#REF!</definedName>
    <definedName name="BEABA" localSheetId="64">#REF!</definedName>
    <definedName name="BEABA" localSheetId="21">#REF!</definedName>
    <definedName name="BEABA" localSheetId="88">#REF!</definedName>
    <definedName name="BEABA" localSheetId="89">#REF!</definedName>
    <definedName name="BEABA" localSheetId="90">#REF!</definedName>
    <definedName name="BEABA" localSheetId="95">#REF!</definedName>
    <definedName name="BEABA">#REF!</definedName>
    <definedName name="BEABI" localSheetId="15">#REF!</definedName>
    <definedName name="BEABI" localSheetId="17">#REF!</definedName>
    <definedName name="BEABI" localSheetId="23">#REF!</definedName>
    <definedName name="BEABI" localSheetId="27">#REF!</definedName>
    <definedName name="BEABI" localSheetId="28">#REF!</definedName>
    <definedName name="BEABI" localSheetId="29">#REF!</definedName>
    <definedName name="BEABI" localSheetId="57">#REF!</definedName>
    <definedName name="BEABI" localSheetId="21">#REF!</definedName>
    <definedName name="BEABI" localSheetId="88">#REF!</definedName>
    <definedName name="BEABI" localSheetId="89">#REF!</definedName>
    <definedName name="BEABI" localSheetId="90">#REF!</definedName>
    <definedName name="BEABI" localSheetId="95">#REF!</definedName>
    <definedName name="BEABI">#REF!</definedName>
    <definedName name="BEAI">#N/A</definedName>
    <definedName name="BEAIB">#N/A</definedName>
    <definedName name="BEAIG">#N/A</definedName>
    <definedName name="BEAMU" localSheetId="15">#REF!</definedName>
    <definedName name="BEAMU" localSheetId="17">#REF!</definedName>
    <definedName name="BEAMU" localSheetId="20">#REF!</definedName>
    <definedName name="BEAMU" localSheetId="23">#REF!</definedName>
    <definedName name="BEAMU" localSheetId="59">#REF!</definedName>
    <definedName name="BEAMU" localSheetId="60">#REF!</definedName>
    <definedName name="BEAMU" localSheetId="27">#REF!</definedName>
    <definedName name="BEAMU" localSheetId="28">#REF!</definedName>
    <definedName name="BEAMU" localSheetId="29">#REF!</definedName>
    <definedName name="BEAMU" localSheetId="57">#REF!</definedName>
    <definedName name="BEAMU" localSheetId="64">#REF!</definedName>
    <definedName name="BEAMU" localSheetId="21">#REF!</definedName>
    <definedName name="BEAMU" localSheetId="85">'Tabla 58'!#REF!</definedName>
    <definedName name="BEAMU" localSheetId="88">#REF!</definedName>
    <definedName name="BEAMU" localSheetId="89">#REF!</definedName>
    <definedName name="BEAMU" localSheetId="90">#REF!</definedName>
    <definedName name="BEAMU" localSheetId="95">#REF!</definedName>
    <definedName name="BEAMU" localSheetId="96">#REF!</definedName>
    <definedName name="BEAMU">#REF!</definedName>
    <definedName name="BEAP">#N/A</definedName>
    <definedName name="BEAPB">#N/A</definedName>
    <definedName name="BEAPG">#N/A</definedName>
    <definedName name="BEC" localSheetId="15">#REF!</definedName>
    <definedName name="BEC" localSheetId="17">#REF!</definedName>
    <definedName name="BEC" localSheetId="20">#REF!</definedName>
    <definedName name="BEC" localSheetId="23">#REF!</definedName>
    <definedName name="BEC" localSheetId="59">#REF!</definedName>
    <definedName name="BEC" localSheetId="60">#REF!</definedName>
    <definedName name="BEC" localSheetId="27">#REF!</definedName>
    <definedName name="BEC" localSheetId="28">#REF!</definedName>
    <definedName name="BEC" localSheetId="29">#REF!</definedName>
    <definedName name="BEC" localSheetId="57">#REF!</definedName>
    <definedName name="BEC" localSheetId="64">#REF!</definedName>
    <definedName name="BEC" localSheetId="21">#REF!</definedName>
    <definedName name="BEC" localSheetId="85">'Tabla 58'!#REF!</definedName>
    <definedName name="BEC" localSheetId="88">#REF!</definedName>
    <definedName name="BEC" localSheetId="89">#REF!</definedName>
    <definedName name="BEC" localSheetId="90">#REF!</definedName>
    <definedName name="BEC" localSheetId="95">#REF!</definedName>
    <definedName name="BEC" localSheetId="96">#REF!</definedName>
    <definedName name="BEC">#REF!</definedName>
    <definedName name="BED" localSheetId="15">#REF!</definedName>
    <definedName name="BED" localSheetId="16">#REF!</definedName>
    <definedName name="BED" localSheetId="17">#REF!</definedName>
    <definedName name="BED" localSheetId="19">#REF!</definedName>
    <definedName name="BED" localSheetId="100">#REF!</definedName>
    <definedName name="BED" localSheetId="23">#REF!</definedName>
    <definedName name="BED" localSheetId="27">#REF!</definedName>
    <definedName name="BED" localSheetId="28">#REF!</definedName>
    <definedName name="BED" localSheetId="29">#REF!</definedName>
    <definedName name="BED" localSheetId="41">#REF!</definedName>
    <definedName name="BED" localSheetId="44">#REF!</definedName>
    <definedName name="BED" localSheetId="46">#REF!</definedName>
    <definedName name="BED" localSheetId="57">#REF!</definedName>
    <definedName name="BED" localSheetId="58">#REF!</definedName>
    <definedName name="BED" localSheetId="18">#REF!</definedName>
    <definedName name="BED" localSheetId="61">#REF!</definedName>
    <definedName name="BED" localSheetId="62">#REF!</definedName>
    <definedName name="BED" localSheetId="64">#REF!</definedName>
    <definedName name="BED" localSheetId="21">#REF!</definedName>
    <definedName name="BED" localSheetId="80">'Tabla 53'!#REF!</definedName>
    <definedName name="BED" localSheetId="81">'Tabla 54'!#REF!</definedName>
    <definedName name="BED" localSheetId="82">'Tabla 55'!#REF!</definedName>
    <definedName name="BED" localSheetId="83">'Tabla 56'!#REF!</definedName>
    <definedName name="BED" localSheetId="84">'Tabla 57'!#REF!</definedName>
    <definedName name="BED" localSheetId="88">#REF!</definedName>
    <definedName name="BED" localSheetId="89">#REF!</definedName>
    <definedName name="BED" localSheetId="90">#REF!</definedName>
    <definedName name="BED" localSheetId="95">#REF!</definedName>
    <definedName name="BED" localSheetId="96">#REF!</definedName>
    <definedName name="BED" localSheetId="24">#REF!</definedName>
    <definedName name="BED" localSheetId="99">#REF!</definedName>
    <definedName name="BED">#REF!</definedName>
    <definedName name="BED_6" localSheetId="15">#REF!</definedName>
    <definedName name="BED_6" localSheetId="16">#REF!</definedName>
    <definedName name="BED_6" localSheetId="17">#REF!</definedName>
    <definedName name="BED_6" localSheetId="19">#REF!</definedName>
    <definedName name="BED_6" localSheetId="23">#REF!</definedName>
    <definedName name="BED_6" localSheetId="27">#REF!</definedName>
    <definedName name="BED_6" localSheetId="28">#REF!</definedName>
    <definedName name="BED_6" localSheetId="29">#REF!</definedName>
    <definedName name="BED_6" localSheetId="41">#REF!</definedName>
    <definedName name="BED_6" localSheetId="44">#REF!</definedName>
    <definedName name="BED_6" localSheetId="57">#REF!</definedName>
    <definedName name="BED_6" localSheetId="58">#REF!</definedName>
    <definedName name="BED_6" localSheetId="18">#REF!</definedName>
    <definedName name="BED_6" localSheetId="61">#REF!</definedName>
    <definedName name="BED_6" localSheetId="64">#REF!</definedName>
    <definedName name="BED_6" localSheetId="21">#REF!</definedName>
    <definedName name="BED_6" localSheetId="80">'Tabla 53'!#REF!</definedName>
    <definedName name="BED_6" localSheetId="81">'Tabla 54'!#REF!</definedName>
    <definedName name="BED_6" localSheetId="82">'Tabla 55'!#REF!</definedName>
    <definedName name="BED_6" localSheetId="83">'Tabla 56'!#REF!</definedName>
    <definedName name="BED_6" localSheetId="84">'Tabla 57'!#REF!</definedName>
    <definedName name="BED_6" localSheetId="88">#REF!</definedName>
    <definedName name="BED_6" localSheetId="89">#REF!</definedName>
    <definedName name="BED_6" localSheetId="90">#REF!</definedName>
    <definedName name="BED_6" localSheetId="95">#REF!</definedName>
    <definedName name="BED_6" localSheetId="96">#REF!</definedName>
    <definedName name="BED_6" localSheetId="24">#REF!</definedName>
    <definedName name="BED_6">#REF!</definedName>
    <definedName name="BEDE" localSheetId="15">#REF!</definedName>
    <definedName name="BEDE" localSheetId="16">#REF!</definedName>
    <definedName name="BEDE" localSheetId="17">#REF!</definedName>
    <definedName name="BEDE" localSheetId="23">#REF!</definedName>
    <definedName name="BEDE" localSheetId="27">#REF!</definedName>
    <definedName name="BEDE" localSheetId="28">#REF!</definedName>
    <definedName name="BEDE" localSheetId="29">#REF!</definedName>
    <definedName name="BEDE" localSheetId="21">#REF!</definedName>
    <definedName name="BEDE" localSheetId="88">#REF!</definedName>
    <definedName name="BEDE" localSheetId="89">#REF!</definedName>
    <definedName name="BEDE" localSheetId="90">#REF!</definedName>
    <definedName name="BEDE">#REF!</definedName>
    <definedName name="BEF" localSheetId="15">#REF!</definedName>
    <definedName name="BEF" localSheetId="17">#REF!</definedName>
    <definedName name="BEF" localSheetId="100">[62]CIRRs!$C$79</definedName>
    <definedName name="BEF" localSheetId="23">[62]CIRRs!$C$79</definedName>
    <definedName name="BEF" localSheetId="59">#REF!</definedName>
    <definedName name="BEF" localSheetId="60">#REF!</definedName>
    <definedName name="BEF" localSheetId="1">[62]CIRRs!$C$79</definedName>
    <definedName name="BEF" localSheetId="27">#REF!</definedName>
    <definedName name="BEF" localSheetId="28">#REF!</definedName>
    <definedName name="BEF" localSheetId="29">#REF!</definedName>
    <definedName name="BEF" localSheetId="57">[62]CIRRs!$C$79</definedName>
    <definedName name="BEF" localSheetId="58">[62]CIRRs!$C$79</definedName>
    <definedName name="BEF" localSheetId="91">#REF!</definedName>
    <definedName name="BEF">#REF!</definedName>
    <definedName name="Bei" localSheetId="15">#REF!</definedName>
    <definedName name="Bei" localSheetId="17">#REF!</definedName>
    <definedName name="Bei" localSheetId="20">[83]terms!#REF!</definedName>
    <definedName name="Bei" localSheetId="100">[83]terms!#REF!</definedName>
    <definedName name="Bei" localSheetId="23">[83]terms!#REF!</definedName>
    <definedName name="Bei" localSheetId="59">#REF!</definedName>
    <definedName name="Bei" localSheetId="60">#REF!</definedName>
    <definedName name="Bei" localSheetId="1">[83]terms!#REF!</definedName>
    <definedName name="Bei" localSheetId="27">#REF!</definedName>
    <definedName name="Bei" localSheetId="28">[83]terms!#REF!</definedName>
    <definedName name="Bei" localSheetId="29">[83]terms!#REF!</definedName>
    <definedName name="Bei" localSheetId="57">[83]terms!#REF!</definedName>
    <definedName name="Bei" localSheetId="58">[83]terms!#REF!</definedName>
    <definedName name="Bei" localSheetId="64">[83]terms!#REF!</definedName>
    <definedName name="Bei" localSheetId="21">[83]terms!#REF!</definedName>
    <definedName name="Bei" localSheetId="85">[83]terms!#REF!</definedName>
    <definedName name="Bei" localSheetId="88">[83]terms!#REF!</definedName>
    <definedName name="Bei" localSheetId="89">[83]terms!#REF!</definedName>
    <definedName name="Bei" localSheetId="90">[83]terms!#REF!</definedName>
    <definedName name="Bei" localSheetId="91">#REF!</definedName>
    <definedName name="Bei" localSheetId="95">[83]terms!#REF!</definedName>
    <definedName name="Bei" localSheetId="96">[83]terms!#REF!</definedName>
    <definedName name="Bei" localSheetId="24">[83]terms!#REF!</definedName>
    <definedName name="Bei">#REF!</definedName>
    <definedName name="Belgium_wt" localSheetId="15">#REF!</definedName>
    <definedName name="Belgium_wt" localSheetId="17">#REF!</definedName>
    <definedName name="Belgium_wt" localSheetId="100">'[79]OECD wgt'!$B$15</definedName>
    <definedName name="Belgium_wt" localSheetId="23">'[79]OECD wgt'!$B$15</definedName>
    <definedName name="Belgium_wt" localSheetId="59">#REF!</definedName>
    <definedName name="Belgium_wt" localSheetId="60">#REF!</definedName>
    <definedName name="Belgium_wt" localSheetId="1">'[79]OECD wgt'!$B$15</definedName>
    <definedName name="Belgium_wt" localSheetId="27">#REF!</definedName>
    <definedName name="Belgium_wt" localSheetId="28">#REF!</definedName>
    <definedName name="Belgium_wt" localSheetId="29">#REF!</definedName>
    <definedName name="Belgium_wt" localSheetId="57">'[79]OECD wgt'!$B$15</definedName>
    <definedName name="Belgium_wt" localSheetId="58">'[79]OECD wgt'!$B$15</definedName>
    <definedName name="Belgium_wt" localSheetId="91">#REF!</definedName>
    <definedName name="Belgium_wt">#REF!</definedName>
    <definedName name="BENEF98" localSheetId="15">#REF!</definedName>
    <definedName name="BENEF98" localSheetId="16">#REF!</definedName>
    <definedName name="BENEF98" localSheetId="17">#REF!</definedName>
    <definedName name="BENEF98" localSheetId="20">#REF!</definedName>
    <definedName name="BENEF98" localSheetId="23">#REF!</definedName>
    <definedName name="BENEF98" localSheetId="59">#REF!</definedName>
    <definedName name="BENEF98" localSheetId="60">#REF!</definedName>
    <definedName name="BENEF98" localSheetId="27">#REF!</definedName>
    <definedName name="BENEF98" localSheetId="28">#REF!</definedName>
    <definedName name="BENEF98" localSheetId="29">#REF!</definedName>
    <definedName name="BENEF98" localSheetId="57">#REF!</definedName>
    <definedName name="BENEF98" localSheetId="64">#REF!</definedName>
    <definedName name="BENEF98" localSheetId="21">#REF!</definedName>
    <definedName name="BENEF98" localSheetId="85">'Tabla 58'!#REF!</definedName>
    <definedName name="BENEF98" localSheetId="88">#REF!</definedName>
    <definedName name="BENEF98" localSheetId="89">#REF!</definedName>
    <definedName name="BENEF98" localSheetId="90">#REF!</definedName>
    <definedName name="BENEF98" localSheetId="95">#REF!</definedName>
    <definedName name="BENEF98" localSheetId="96">#REF!</definedName>
    <definedName name="BENEF98" localSheetId="24">#REF!</definedName>
    <definedName name="BENEF98">#REF!</definedName>
    <definedName name="BENEF99" localSheetId="15">#REF!</definedName>
    <definedName name="BENEF99" localSheetId="16">#REF!</definedName>
    <definedName name="BENEF99" localSheetId="17">#REF!</definedName>
    <definedName name="BENEF99" localSheetId="23">#REF!</definedName>
    <definedName name="BENEF99" localSheetId="27">#REF!</definedName>
    <definedName name="BENEF99" localSheetId="28">#REF!</definedName>
    <definedName name="BENEF99" localSheetId="29">#REF!</definedName>
    <definedName name="BENEF99" localSheetId="57">#REF!</definedName>
    <definedName name="BENEF99" localSheetId="64">#REF!</definedName>
    <definedName name="BENEF99" localSheetId="21">#REF!</definedName>
    <definedName name="BENEF99" localSheetId="85">'Tabla 58'!#REF!</definedName>
    <definedName name="BENEF99" localSheetId="88">#REF!</definedName>
    <definedName name="BENEF99" localSheetId="89">#REF!</definedName>
    <definedName name="BENEF99" localSheetId="90">#REF!</definedName>
    <definedName name="BENEF99" localSheetId="95">#REF!</definedName>
    <definedName name="BENEF99" localSheetId="96">#REF!</definedName>
    <definedName name="BENEF99">#REF!</definedName>
    <definedName name="BeneficioNetoY3" localSheetId="15">#REF!</definedName>
    <definedName name="BeneficioNetoY3" localSheetId="17">#REF!</definedName>
    <definedName name="BeneficioNetoY3" localSheetId="100">'[84]Vaciado 1'!$F$153</definedName>
    <definedName name="BeneficioNetoY3" localSheetId="23">'[84]Vaciado 1'!$F$153</definedName>
    <definedName name="BeneficioNetoY3" localSheetId="59">#REF!</definedName>
    <definedName name="BeneficioNetoY3" localSheetId="60">#REF!</definedName>
    <definedName name="BeneficioNetoY3" localSheetId="1">'[84]Vaciado 1'!$F$153</definedName>
    <definedName name="BeneficioNetoY3" localSheetId="27">#REF!</definedName>
    <definedName name="BeneficioNetoY3" localSheetId="28">#REF!</definedName>
    <definedName name="BeneficioNetoY3" localSheetId="29">#REF!</definedName>
    <definedName name="BeneficioNetoY3" localSheetId="57">'[84]Vaciado 1'!$F$153</definedName>
    <definedName name="BeneficioNetoY3" localSheetId="58">'[84]Vaciado 1'!$F$153</definedName>
    <definedName name="BeneficioNetoY3" localSheetId="91">#REF!</definedName>
    <definedName name="BeneficioNetoY3">#REF!</definedName>
    <definedName name="BEO" localSheetId="15">#REF!</definedName>
    <definedName name="BEO" localSheetId="16">#REF!</definedName>
    <definedName name="BEO" localSheetId="17">#REF!</definedName>
    <definedName name="BEO" localSheetId="19">#REF!</definedName>
    <definedName name="BEO" localSheetId="20">#REF!</definedName>
    <definedName name="BEO" localSheetId="23">#REF!</definedName>
    <definedName name="BEO" localSheetId="27">#REF!</definedName>
    <definedName name="BEO" localSheetId="28">#REF!</definedName>
    <definedName name="BEO" localSheetId="29">#REF!</definedName>
    <definedName name="BEO" localSheetId="41">#REF!</definedName>
    <definedName name="BEO" localSheetId="44">#REF!</definedName>
    <definedName name="BEO" localSheetId="57">#REF!</definedName>
    <definedName name="BEO" localSheetId="58">#REF!</definedName>
    <definedName name="BEO" localSheetId="18">#REF!</definedName>
    <definedName name="BEO" localSheetId="61">#REF!</definedName>
    <definedName name="BEO" localSheetId="64">#REF!</definedName>
    <definedName name="BEO" localSheetId="21">#REF!</definedName>
    <definedName name="BEO" localSheetId="80">'Tabla 53'!#REF!</definedName>
    <definedName name="BEO" localSheetId="81">'Tabla 54'!#REF!</definedName>
    <definedName name="BEO" localSheetId="82">'Tabla 55'!#REF!</definedName>
    <definedName name="BEO" localSheetId="83">'Tabla 56'!#REF!</definedName>
    <definedName name="BEO" localSheetId="84">'Tabla 57'!#REF!</definedName>
    <definedName name="BEO" localSheetId="88">#REF!</definedName>
    <definedName name="BEO" localSheetId="89">#REF!</definedName>
    <definedName name="BEO" localSheetId="90">#REF!</definedName>
    <definedName name="BEO" localSheetId="95">#REF!</definedName>
    <definedName name="BEO" localSheetId="96">#REF!</definedName>
    <definedName name="BEO" localSheetId="24">#REF!</definedName>
    <definedName name="BEO">#REF!</definedName>
    <definedName name="BER" localSheetId="15">#REF!</definedName>
    <definedName name="BER" localSheetId="16">#REF!</definedName>
    <definedName name="BER" localSheetId="17">#REF!</definedName>
    <definedName name="BER" localSheetId="23">#REF!</definedName>
    <definedName name="BER" localSheetId="27">#REF!</definedName>
    <definedName name="BER" localSheetId="28">#REF!</definedName>
    <definedName name="BER" localSheetId="29">#REF!</definedName>
    <definedName name="BER" localSheetId="41">#REF!</definedName>
    <definedName name="BER" localSheetId="44">#REF!</definedName>
    <definedName name="BER" localSheetId="57">#REF!</definedName>
    <definedName name="BER" localSheetId="64">#REF!</definedName>
    <definedName name="BER" localSheetId="21">#REF!</definedName>
    <definedName name="BER" localSheetId="80">'Tabla 53'!#REF!</definedName>
    <definedName name="BER" localSheetId="88">#REF!</definedName>
    <definedName name="BER" localSheetId="89">#REF!</definedName>
    <definedName name="BER" localSheetId="90">#REF!</definedName>
    <definedName name="BER" localSheetId="95">#REF!</definedName>
    <definedName name="BER" localSheetId="96">#REF!</definedName>
    <definedName name="BER">#REF!</definedName>
    <definedName name="BERBA" localSheetId="15">#REF!</definedName>
    <definedName name="BERBA" localSheetId="17">#REF!</definedName>
    <definedName name="BERBA" localSheetId="23">#REF!</definedName>
    <definedName name="BERBA" localSheetId="27">#REF!</definedName>
    <definedName name="BERBA" localSheetId="28">#REF!</definedName>
    <definedName name="BERBA" localSheetId="29">#REF!</definedName>
    <definedName name="BERBA" localSheetId="57">#REF!</definedName>
    <definedName name="BERBA" localSheetId="21">#REF!</definedName>
    <definedName name="BERBA" localSheetId="88">#REF!</definedName>
    <definedName name="BERBA" localSheetId="89">#REF!</definedName>
    <definedName name="BERBA" localSheetId="90">#REF!</definedName>
    <definedName name="BERBA" localSheetId="95">#REF!</definedName>
    <definedName name="BERBA" localSheetId="96">#REF!</definedName>
    <definedName name="BERBA">#REF!</definedName>
    <definedName name="BERBI" localSheetId="15">#REF!</definedName>
    <definedName name="BERBI" localSheetId="17">#REF!</definedName>
    <definedName name="BERBI" localSheetId="23">#REF!</definedName>
    <definedName name="BERBI" localSheetId="27">#REF!</definedName>
    <definedName name="BERBI" localSheetId="28">#REF!</definedName>
    <definedName name="BERBI" localSheetId="29">#REF!</definedName>
    <definedName name="BERBI" localSheetId="21">#REF!</definedName>
    <definedName name="BERBI" localSheetId="88">#REF!</definedName>
    <definedName name="BERBI" localSheetId="89">#REF!</definedName>
    <definedName name="BERBI" localSheetId="90">#REF!</definedName>
    <definedName name="BERBI">#REF!</definedName>
    <definedName name="BERI">#N/A</definedName>
    <definedName name="BERIB">#N/A</definedName>
    <definedName name="BERIG">#N/A</definedName>
    <definedName name="BERP">#N/A</definedName>
    <definedName name="BERPB">#N/A</definedName>
    <definedName name="BERPG">#N/A</definedName>
    <definedName name="BF" localSheetId="16">#REF!</definedName>
    <definedName name="BF">#N/A</definedName>
    <definedName name="BFD" localSheetId="15">#REF!</definedName>
    <definedName name="BFD" localSheetId="16">#REF!</definedName>
    <definedName name="BFD" localSheetId="17">#REF!</definedName>
    <definedName name="BFD" localSheetId="19">#REF!</definedName>
    <definedName name="BFD" localSheetId="20">#REF!</definedName>
    <definedName name="BFD" localSheetId="100">#REF!</definedName>
    <definedName name="BFD" localSheetId="23">#REF!</definedName>
    <definedName name="BFD" localSheetId="27">#REF!</definedName>
    <definedName name="BFD" localSheetId="28">#REF!</definedName>
    <definedName name="BFD" localSheetId="29">#REF!</definedName>
    <definedName name="BFD" localSheetId="41">#REF!</definedName>
    <definedName name="BFD" localSheetId="44">#REF!</definedName>
    <definedName name="BFD" localSheetId="46">#REF!</definedName>
    <definedName name="BFD" localSheetId="57">#REF!</definedName>
    <definedName name="BFD" localSheetId="58">#REF!</definedName>
    <definedName name="BFD" localSheetId="18">#REF!</definedName>
    <definedName name="BFD" localSheetId="61">#REF!</definedName>
    <definedName name="BFD" localSheetId="62">#REF!</definedName>
    <definedName name="BFD" localSheetId="64">#REF!</definedName>
    <definedName name="BFD" localSheetId="21">#REF!</definedName>
    <definedName name="BFD" localSheetId="80">'Tabla 53'!#REF!</definedName>
    <definedName name="BFD" localSheetId="81">'Tabla 54'!#REF!</definedName>
    <definedName name="BFD" localSheetId="82">'Tabla 55'!#REF!</definedName>
    <definedName name="BFD" localSheetId="83">'Tabla 56'!#REF!</definedName>
    <definedName name="BFD" localSheetId="84">'Tabla 57'!#REF!</definedName>
    <definedName name="BFD" localSheetId="88">#REF!</definedName>
    <definedName name="BFD" localSheetId="89">#REF!</definedName>
    <definedName name="BFD" localSheetId="90">#REF!</definedName>
    <definedName name="BFD" localSheetId="95">#REF!</definedName>
    <definedName name="BFD" localSheetId="96">#REF!</definedName>
    <definedName name="BFD" localSheetId="24">#REF!</definedName>
    <definedName name="BFD" localSheetId="99">#REF!</definedName>
    <definedName name="BFD">#REF!</definedName>
    <definedName name="BFDA" localSheetId="15">#REF!</definedName>
    <definedName name="BFDA" localSheetId="16">#REF!</definedName>
    <definedName name="BFDA" localSheetId="17">#REF!</definedName>
    <definedName name="BFDA" localSheetId="19">#REF!</definedName>
    <definedName name="BFDA" localSheetId="23">#REF!</definedName>
    <definedName name="BFDA" localSheetId="27">#REF!</definedName>
    <definedName name="BFDA" localSheetId="28">#REF!</definedName>
    <definedName name="BFDA" localSheetId="29">#REF!</definedName>
    <definedName name="BFDA" localSheetId="41">#REF!</definedName>
    <definedName name="BFDA" localSheetId="44">#REF!</definedName>
    <definedName name="BFDA" localSheetId="57">#REF!</definedName>
    <definedName name="BFDA" localSheetId="58">#REF!</definedName>
    <definedName name="BFDA" localSheetId="18">#REF!</definedName>
    <definedName name="BFDA" localSheetId="61">#REF!</definedName>
    <definedName name="BFDA" localSheetId="64">#REF!</definedName>
    <definedName name="BFDA" localSheetId="21">#REF!</definedName>
    <definedName name="BFDA" localSheetId="80">'Tabla 53'!#REF!</definedName>
    <definedName name="BFDA" localSheetId="81">'Tabla 54'!#REF!</definedName>
    <definedName name="BFDA" localSheetId="82">'Tabla 55'!#REF!</definedName>
    <definedName name="BFDA" localSheetId="83">'Tabla 56'!#REF!</definedName>
    <definedName name="BFDA" localSheetId="84">'Tabla 57'!#REF!</definedName>
    <definedName name="BFDA" localSheetId="88">#REF!</definedName>
    <definedName name="BFDA" localSheetId="89">#REF!</definedName>
    <definedName name="BFDA" localSheetId="90">#REF!</definedName>
    <definedName name="BFDA" localSheetId="95">#REF!</definedName>
    <definedName name="BFDA" localSheetId="96">#REF!</definedName>
    <definedName name="BFDA" localSheetId="24">#REF!</definedName>
    <definedName name="BFDA">#REF!</definedName>
    <definedName name="BFDI" localSheetId="15">#REF!</definedName>
    <definedName name="BFDI" localSheetId="16">#REF!</definedName>
    <definedName name="BFDI" localSheetId="17">#REF!</definedName>
    <definedName name="BFDI" localSheetId="19">#REF!</definedName>
    <definedName name="BFDI" localSheetId="23">#REF!</definedName>
    <definedName name="BFDI" localSheetId="27">#REF!</definedName>
    <definedName name="BFDI" localSheetId="28">#REF!</definedName>
    <definedName name="BFDI" localSheetId="29">#REF!</definedName>
    <definedName name="BFDI" localSheetId="41">#REF!</definedName>
    <definedName name="BFDI" localSheetId="44">#REF!</definedName>
    <definedName name="BFDI" localSheetId="57">#REF!</definedName>
    <definedName name="BFDI" localSheetId="58">#REF!</definedName>
    <definedName name="BFDI" localSheetId="18">#REF!</definedName>
    <definedName name="BFDI" localSheetId="61">#REF!</definedName>
    <definedName name="BFDI" localSheetId="64">#REF!</definedName>
    <definedName name="BFDI" localSheetId="21">#REF!</definedName>
    <definedName name="BFDI" localSheetId="80">'Tabla 53'!#REF!</definedName>
    <definedName name="BFDI" localSheetId="81">'Tabla 54'!#REF!</definedName>
    <definedName name="BFDI" localSheetId="82">'Tabla 55'!#REF!</definedName>
    <definedName name="BFDI" localSheetId="83">'Tabla 56'!#REF!</definedName>
    <definedName name="BFDI" localSheetId="84">'Tabla 57'!#REF!</definedName>
    <definedName name="BFDI" localSheetId="88">#REF!</definedName>
    <definedName name="BFDI" localSheetId="89">#REF!</definedName>
    <definedName name="BFDI" localSheetId="90">#REF!</definedName>
    <definedName name="BFDI" localSheetId="95">#REF!</definedName>
    <definedName name="BFDI" localSheetId="96">#REF!</definedName>
    <definedName name="BFDI" localSheetId="24">#REF!</definedName>
    <definedName name="BFDI">#REF!</definedName>
    <definedName name="BFDIL" localSheetId="15">#REF!</definedName>
    <definedName name="BFDIL" localSheetId="16">#REF!</definedName>
    <definedName name="BFDIL" localSheetId="17">#REF!</definedName>
    <definedName name="BFDIL" localSheetId="19">#REF!</definedName>
    <definedName name="BFDIL" localSheetId="23">#REF!</definedName>
    <definedName name="BFDIL" localSheetId="27">#REF!</definedName>
    <definedName name="BFDIL" localSheetId="28">#REF!</definedName>
    <definedName name="BFDIL" localSheetId="29">#REF!</definedName>
    <definedName name="BFDIL" localSheetId="41">#REF!</definedName>
    <definedName name="BFDIL" localSheetId="44">#REF!</definedName>
    <definedName name="BFDIL" localSheetId="18">#REF!</definedName>
    <definedName name="BFDIL" localSheetId="21">#REF!</definedName>
    <definedName name="BFDIL" localSheetId="80">'Tabla 53'!#REF!</definedName>
    <definedName name="BFDIL" localSheetId="88">#REF!</definedName>
    <definedName name="BFDIL" localSheetId="89">#REF!</definedName>
    <definedName name="BFDIL" localSheetId="90">#REF!</definedName>
    <definedName name="BFDIL" localSheetId="96">#REF!</definedName>
    <definedName name="BFDIL">#REF!</definedName>
    <definedName name="BFL">#N/A</definedName>
    <definedName name="BFL_C_G" localSheetId="15">#REF!</definedName>
    <definedName name="BFL_C_G" localSheetId="16">#REF!</definedName>
    <definedName name="BFL_C_G" localSheetId="17">#REF!</definedName>
    <definedName name="BFL_C_G" localSheetId="20">#REF!</definedName>
    <definedName name="BFL_C_G" localSheetId="23">#REF!</definedName>
    <definedName name="BFL_C_G" localSheetId="59">#REF!</definedName>
    <definedName name="BFL_C_G" localSheetId="60">#REF!</definedName>
    <definedName name="BFL_C_G" localSheetId="27">#REF!</definedName>
    <definedName name="BFL_C_G" localSheetId="28">#REF!</definedName>
    <definedName name="BFL_C_G" localSheetId="29">#REF!</definedName>
    <definedName name="BFL_C_G" localSheetId="57">#REF!</definedName>
    <definedName name="BFL_C_G" localSheetId="64">#REF!</definedName>
    <definedName name="BFL_C_G" localSheetId="21">#REF!</definedName>
    <definedName name="BFL_C_G" localSheetId="85">'Tabla 58'!#REF!</definedName>
    <definedName name="BFL_C_G" localSheetId="88">#REF!</definedName>
    <definedName name="BFL_C_G" localSheetId="89">#REF!</definedName>
    <definedName name="BFL_C_G" localSheetId="90">#REF!</definedName>
    <definedName name="BFL_C_G" localSheetId="95">#REF!</definedName>
    <definedName name="BFL_C_G" localSheetId="96">#REF!</definedName>
    <definedName name="BFL_C_G">#REF!</definedName>
    <definedName name="BFL_C_P" localSheetId="15">#REF!</definedName>
    <definedName name="BFL_C_P" localSheetId="16">#REF!</definedName>
    <definedName name="BFL_C_P" localSheetId="17">#REF!</definedName>
    <definedName name="BFL_C_P" localSheetId="23">#REF!</definedName>
    <definedName name="BFL_C_P" localSheetId="27">#REF!</definedName>
    <definedName name="BFL_C_P" localSheetId="28">#REF!</definedName>
    <definedName name="BFL_C_P" localSheetId="29">#REF!</definedName>
    <definedName name="BFL_C_P" localSheetId="57">#REF!</definedName>
    <definedName name="BFL_C_P" localSheetId="64">#REF!</definedName>
    <definedName name="BFL_C_P" localSheetId="21">#REF!</definedName>
    <definedName name="BFL_C_P" localSheetId="85">'Tabla 58'!#REF!</definedName>
    <definedName name="BFL_C_P" localSheetId="88">#REF!</definedName>
    <definedName name="BFL_C_P" localSheetId="89">#REF!</definedName>
    <definedName name="BFL_C_P" localSheetId="90">#REF!</definedName>
    <definedName name="BFL_C_P" localSheetId="95">#REF!</definedName>
    <definedName name="BFL_C_P" localSheetId="96">#REF!</definedName>
    <definedName name="BFL_C_P">#REF!</definedName>
    <definedName name="BFL_CBA" localSheetId="15">#REF!</definedName>
    <definedName name="BFL_CBA" localSheetId="17">#REF!</definedName>
    <definedName name="BFL_CBA" localSheetId="23">#REF!</definedName>
    <definedName name="BFL_CBA" localSheetId="27">#REF!</definedName>
    <definedName name="BFL_CBA" localSheetId="28">#REF!</definedName>
    <definedName name="BFL_CBA" localSheetId="29">#REF!</definedName>
    <definedName name="BFL_CBA" localSheetId="57">#REF!</definedName>
    <definedName name="BFL_CBA" localSheetId="64">#REF!</definedName>
    <definedName name="BFL_CBA" localSheetId="21">#REF!</definedName>
    <definedName name="BFL_CBA" localSheetId="85">'Tabla 58'!#REF!</definedName>
    <definedName name="BFL_CBA" localSheetId="88">#REF!</definedName>
    <definedName name="BFL_CBA" localSheetId="89">#REF!</definedName>
    <definedName name="BFL_CBA" localSheetId="90">#REF!</definedName>
    <definedName name="BFL_CBA" localSheetId="95">#REF!</definedName>
    <definedName name="BFL_CBA" localSheetId="96">#REF!</definedName>
    <definedName name="BFL_CBA">#REF!</definedName>
    <definedName name="BFL_CBI" localSheetId="15">#REF!</definedName>
    <definedName name="BFL_CBI" localSheetId="17">#REF!</definedName>
    <definedName name="BFL_CBI" localSheetId="23">#REF!</definedName>
    <definedName name="BFL_CBI" localSheetId="27">#REF!</definedName>
    <definedName name="BFL_CBI" localSheetId="28">#REF!</definedName>
    <definedName name="BFL_CBI" localSheetId="29">#REF!</definedName>
    <definedName name="BFL_CBI" localSheetId="21">#REF!</definedName>
    <definedName name="BFL_CBI" localSheetId="88">#REF!</definedName>
    <definedName name="BFL_CBI" localSheetId="89">#REF!</definedName>
    <definedName name="BFL_CBI" localSheetId="90">#REF!</definedName>
    <definedName name="BFL_CBI">#REF!</definedName>
    <definedName name="BFL_CMU" localSheetId="15">#REF!</definedName>
    <definedName name="BFL_CMU" localSheetId="17">#REF!</definedName>
    <definedName name="BFL_CMU" localSheetId="23">#REF!</definedName>
    <definedName name="BFL_CMU" localSheetId="27">#REF!</definedName>
    <definedName name="BFL_CMU" localSheetId="28">#REF!</definedName>
    <definedName name="BFL_CMU" localSheetId="29">#REF!</definedName>
    <definedName name="BFL_CMU" localSheetId="21">#REF!</definedName>
    <definedName name="BFL_CMU" localSheetId="88">#REF!</definedName>
    <definedName name="BFL_CMU" localSheetId="89">#REF!</definedName>
    <definedName name="BFL_CMU" localSheetId="90">#REF!</definedName>
    <definedName name="BFL_CMU">#REF!</definedName>
    <definedName name="BFL_D" localSheetId="16">#REF!</definedName>
    <definedName name="BFL_D">#N/A</definedName>
    <definedName name="BFL_D_G" localSheetId="15">#REF!</definedName>
    <definedName name="BFL_D_G" localSheetId="16">#REF!</definedName>
    <definedName name="BFL_D_G" localSheetId="17">#REF!</definedName>
    <definedName name="BFL_D_G" localSheetId="20">#REF!</definedName>
    <definedName name="BFL_D_G" localSheetId="23">#REF!</definedName>
    <definedName name="BFL_D_G" localSheetId="59">#REF!</definedName>
    <definedName name="BFL_D_G" localSheetId="60">#REF!</definedName>
    <definedName name="BFL_D_G" localSheetId="27">#REF!</definedName>
    <definedName name="BFL_D_G" localSheetId="28">#REF!</definedName>
    <definedName name="BFL_D_G" localSheetId="29">#REF!</definedName>
    <definedName name="BFL_D_G" localSheetId="57">#REF!</definedName>
    <definedName name="BFL_D_G" localSheetId="64">#REF!</definedName>
    <definedName name="BFL_D_G" localSheetId="21">#REF!</definedName>
    <definedName name="BFL_D_G" localSheetId="85">'Tabla 58'!#REF!</definedName>
    <definedName name="BFL_D_G" localSheetId="88">#REF!</definedName>
    <definedName name="BFL_D_G" localSheetId="89">#REF!</definedName>
    <definedName name="BFL_D_G" localSheetId="90">#REF!</definedName>
    <definedName name="BFL_D_G" localSheetId="95">#REF!</definedName>
    <definedName name="BFL_D_G" localSheetId="96">#REF!</definedName>
    <definedName name="BFL_D_G">#REF!</definedName>
    <definedName name="BFL_D_P" localSheetId="15">#REF!</definedName>
    <definedName name="BFL_D_P" localSheetId="16">#REF!</definedName>
    <definedName name="BFL_D_P" localSheetId="17">#REF!</definedName>
    <definedName name="BFL_D_P" localSheetId="23">#REF!</definedName>
    <definedName name="BFL_D_P" localSheetId="27">#REF!</definedName>
    <definedName name="BFL_D_P" localSheetId="28">#REF!</definedName>
    <definedName name="BFL_D_P" localSheetId="29">#REF!</definedName>
    <definedName name="BFL_D_P" localSheetId="57">#REF!</definedName>
    <definedName name="BFL_D_P" localSheetId="64">#REF!</definedName>
    <definedName name="BFL_D_P" localSheetId="21">#REF!</definedName>
    <definedName name="BFL_D_P" localSheetId="85">'Tabla 58'!#REF!</definedName>
    <definedName name="BFL_D_P" localSheetId="88">#REF!</definedName>
    <definedName name="BFL_D_P" localSheetId="89">#REF!</definedName>
    <definedName name="BFL_D_P" localSheetId="90">#REF!</definedName>
    <definedName name="BFL_D_P" localSheetId="95">#REF!</definedName>
    <definedName name="BFL_D_P" localSheetId="96">#REF!</definedName>
    <definedName name="BFL_D_P">#REF!</definedName>
    <definedName name="BFL_DBA" localSheetId="15">#REF!</definedName>
    <definedName name="BFL_DBA" localSheetId="17">#REF!</definedName>
    <definedName name="BFL_DBA" localSheetId="23">#REF!</definedName>
    <definedName name="BFL_DBA" localSheetId="27">#REF!</definedName>
    <definedName name="BFL_DBA" localSheetId="28">#REF!</definedName>
    <definedName name="BFL_DBA" localSheetId="29">#REF!</definedName>
    <definedName name="BFL_DBA" localSheetId="57">#REF!</definedName>
    <definedName name="BFL_DBA" localSheetId="64">#REF!</definedName>
    <definedName name="BFL_DBA" localSheetId="21">#REF!</definedName>
    <definedName name="BFL_DBA" localSheetId="85">'Tabla 58'!#REF!</definedName>
    <definedName name="BFL_DBA" localSheetId="88">#REF!</definedName>
    <definedName name="BFL_DBA" localSheetId="89">#REF!</definedName>
    <definedName name="BFL_DBA" localSheetId="90">#REF!</definedName>
    <definedName name="BFL_DBA" localSheetId="95">#REF!</definedName>
    <definedName name="BFL_DBA" localSheetId="96">#REF!</definedName>
    <definedName name="BFL_DBA">#REF!</definedName>
    <definedName name="BFL_DBI" localSheetId="15">#REF!</definedName>
    <definedName name="BFL_DBI" localSheetId="17">#REF!</definedName>
    <definedName name="BFL_DBI" localSheetId="23">#REF!</definedName>
    <definedName name="BFL_DBI" localSheetId="27">#REF!</definedName>
    <definedName name="BFL_DBI" localSheetId="28">#REF!</definedName>
    <definedName name="BFL_DBI" localSheetId="29">#REF!</definedName>
    <definedName name="BFL_DBI" localSheetId="21">#REF!</definedName>
    <definedName name="BFL_DBI" localSheetId="88">#REF!</definedName>
    <definedName name="BFL_DBI" localSheetId="89">#REF!</definedName>
    <definedName name="BFL_DBI" localSheetId="90">#REF!</definedName>
    <definedName name="BFL_DBI">#REF!</definedName>
    <definedName name="BFL_DF" localSheetId="16">#REF!</definedName>
    <definedName name="BFL_DF">#N/A</definedName>
    <definedName name="BFL_DMU" localSheetId="15">#REF!</definedName>
    <definedName name="BFL_DMU" localSheetId="17">#REF!</definedName>
    <definedName name="BFL_DMU" localSheetId="20">#REF!</definedName>
    <definedName name="BFL_DMU" localSheetId="23">#REF!</definedName>
    <definedName name="BFL_DMU" localSheetId="59">#REF!</definedName>
    <definedName name="BFL_DMU" localSheetId="60">#REF!</definedName>
    <definedName name="BFL_DMU" localSheetId="27">#REF!</definedName>
    <definedName name="BFL_DMU" localSheetId="28">#REF!</definedName>
    <definedName name="BFL_DMU" localSheetId="29">#REF!</definedName>
    <definedName name="BFL_DMU" localSheetId="57">#REF!</definedName>
    <definedName name="BFL_DMU" localSheetId="64">#REF!</definedName>
    <definedName name="BFL_DMU" localSheetId="21">#REF!</definedName>
    <definedName name="BFL_DMU" localSheetId="85">'Tabla 58'!#REF!</definedName>
    <definedName name="BFL_DMU" localSheetId="88">#REF!</definedName>
    <definedName name="BFL_DMU" localSheetId="89">#REF!</definedName>
    <definedName name="BFL_DMU" localSheetId="90">#REF!</definedName>
    <definedName name="BFL_DMU" localSheetId="95">#REF!</definedName>
    <definedName name="BFL_DMU" localSheetId="96">#REF!</definedName>
    <definedName name="BFL_DMU">#REF!</definedName>
    <definedName name="BFLB">#N/A</definedName>
    <definedName name="BFLB_D">#N/A</definedName>
    <definedName name="BFLB_DF" localSheetId="16">#REF!</definedName>
    <definedName name="BFLB_DF">#N/A</definedName>
    <definedName name="BFLD_DF" localSheetId="15">#REF!</definedName>
    <definedName name="BFLD_DF" localSheetId="16">#N/A</definedName>
    <definedName name="BFLD_DF" localSheetId="17">#REF!</definedName>
    <definedName name="BFLD_DF" localSheetId="19">#REF!</definedName>
    <definedName name="BFLD_DF" localSheetId="100">[85]!BFLD_DF</definedName>
    <definedName name="BFLD_DF" localSheetId="7">[85]!BFLD_DF</definedName>
    <definedName name="BFLD_DF" localSheetId="11">[85]!BFLD_DF</definedName>
    <definedName name="BFLD_DF" localSheetId="23">[85]!BFLD_DF</definedName>
    <definedName name="BFLD_DF" localSheetId="59">#REF!</definedName>
    <definedName name="BFLD_DF" localSheetId="60">#REF!</definedName>
    <definedName name="BFLD_DF" localSheetId="1">[85]!BFLD_DF</definedName>
    <definedName name="BFLD_DF" localSheetId="27">#REF!</definedName>
    <definedName name="BFLD_DF" localSheetId="28">#REF!</definedName>
    <definedName name="BFLD_DF" localSheetId="29">[85]!BFLD_DF</definedName>
    <definedName name="BFLD_DF" localSheetId="33">#REF!</definedName>
    <definedName name="BFLD_DF" localSheetId="34">[85]!BFLD_DF</definedName>
    <definedName name="BFLD_DF" localSheetId="41">[85]!BFLD_DF</definedName>
    <definedName name="BFLD_DF" localSheetId="44">[85]!BFLD_DF</definedName>
    <definedName name="BFLD_DF" localSheetId="57">[85]!BFLD_DF</definedName>
    <definedName name="BFLD_DF" localSheetId="58">[85]!BFLD_DF</definedName>
    <definedName name="BFLD_DF" localSheetId="18">#REF!</definedName>
    <definedName name="BFLD_DF" localSheetId="61">[85]!BFLD_DF</definedName>
    <definedName name="BFLD_DF" localSheetId="21">[85]!BFLD_DF</definedName>
    <definedName name="BFLD_DF" localSheetId="81">[85]!BFLD_DF</definedName>
    <definedName name="BFLD_DF" localSheetId="90">[85]!BFLD_DF</definedName>
    <definedName name="BFLD_DF" localSheetId="91">#REF!</definedName>
    <definedName name="BFLD_DF" localSheetId="93">[85]!BFLD_DF</definedName>
    <definedName name="BFLD_DF" localSheetId="94">[85]!BFLD_DF</definedName>
    <definedName name="BFLD_DF">#REF!</definedName>
    <definedName name="BFLD_DF1">#N/A</definedName>
    <definedName name="BFLD_DF2">#N/A</definedName>
    <definedName name="BFLG">#N/A</definedName>
    <definedName name="BFLG_D">#N/A</definedName>
    <definedName name="BFLG_DF">#N/A</definedName>
    <definedName name="BFLRES" localSheetId="15">#REF!</definedName>
    <definedName name="BFLRES" localSheetId="17">#REF!</definedName>
    <definedName name="BFLRES" localSheetId="20">#REF!</definedName>
    <definedName name="BFLRES" localSheetId="23">#REF!</definedName>
    <definedName name="BFLRES" localSheetId="59">#REF!</definedName>
    <definedName name="BFLRES" localSheetId="60">#REF!</definedName>
    <definedName name="BFLRES" localSheetId="27">#REF!</definedName>
    <definedName name="BFLRES" localSheetId="28">#REF!</definedName>
    <definedName name="BFLRES" localSheetId="29">#REF!</definedName>
    <definedName name="BFLRES" localSheetId="57">#REF!</definedName>
    <definedName name="BFLRES" localSheetId="64">#REF!</definedName>
    <definedName name="BFLRES" localSheetId="21">#REF!</definedName>
    <definedName name="BFLRES" localSheetId="85">'Tabla 58'!#REF!</definedName>
    <definedName name="BFLRES" localSheetId="88">#REF!</definedName>
    <definedName name="BFLRES" localSheetId="89">#REF!</definedName>
    <definedName name="BFLRES" localSheetId="90">#REF!</definedName>
    <definedName name="BFLRES" localSheetId="95">#REF!</definedName>
    <definedName name="BFLRES" localSheetId="96">#REF!</definedName>
    <definedName name="BFLRES" localSheetId="24">#REF!</definedName>
    <definedName name="BFLRES">#REF!</definedName>
    <definedName name="BFO" localSheetId="15">#REF!</definedName>
    <definedName name="BFO" localSheetId="16">#REF!</definedName>
    <definedName name="BFO" localSheetId="17">#REF!</definedName>
    <definedName name="BFO" localSheetId="19">#REF!</definedName>
    <definedName name="BFO" localSheetId="100">#REF!</definedName>
    <definedName name="BFO" localSheetId="23">#REF!</definedName>
    <definedName name="BFO" localSheetId="27">#REF!</definedName>
    <definedName name="BFO" localSheetId="28">#REF!</definedName>
    <definedName name="BFO" localSheetId="29">#REF!</definedName>
    <definedName name="BFO" localSheetId="41">#REF!</definedName>
    <definedName name="BFO" localSheetId="44">#REF!</definedName>
    <definedName name="BFO" localSheetId="46">#REF!</definedName>
    <definedName name="BFO" localSheetId="57">#REF!</definedName>
    <definedName name="BFO" localSheetId="58">#REF!</definedName>
    <definedName name="BFO" localSheetId="18">#REF!</definedName>
    <definedName name="BFO" localSheetId="61">#REF!</definedName>
    <definedName name="BFO" localSheetId="62">#REF!</definedName>
    <definedName name="BFO" localSheetId="64">#REF!</definedName>
    <definedName name="BFO" localSheetId="21">#REF!</definedName>
    <definedName name="BFO" localSheetId="80">'Tabla 53'!#REF!</definedName>
    <definedName name="BFO" localSheetId="81">'Tabla 54'!#REF!</definedName>
    <definedName name="BFO" localSheetId="82">'Tabla 55'!#REF!</definedName>
    <definedName name="BFO" localSheetId="83">'Tabla 56'!#REF!</definedName>
    <definedName name="BFO" localSheetId="84">'Tabla 57'!#REF!</definedName>
    <definedName name="BFO" localSheetId="88">#REF!</definedName>
    <definedName name="BFO" localSheetId="89">#REF!</definedName>
    <definedName name="BFO" localSheetId="90">#REF!</definedName>
    <definedName name="BFO" localSheetId="95">#REF!</definedName>
    <definedName name="BFO" localSheetId="96">#REF!</definedName>
    <definedName name="BFO" localSheetId="24">#REF!</definedName>
    <definedName name="BFO" localSheetId="99">#REF!</definedName>
    <definedName name="BFO">#REF!</definedName>
    <definedName name="BFO_S" localSheetId="15">#REF!</definedName>
    <definedName name="BFO_S" localSheetId="16">#REF!</definedName>
    <definedName name="BFO_S" localSheetId="17">#REF!</definedName>
    <definedName name="BFO_S" localSheetId="23">#REF!</definedName>
    <definedName name="BFO_S" localSheetId="27">#REF!</definedName>
    <definedName name="BFO_S" localSheetId="28">#REF!</definedName>
    <definedName name="BFO_S" localSheetId="29">#REF!</definedName>
    <definedName name="BFO_S" localSheetId="57">#REF!</definedName>
    <definedName name="BFO_S" localSheetId="21">#REF!</definedName>
    <definedName name="BFO_S" localSheetId="88">#REF!</definedName>
    <definedName name="BFO_S" localSheetId="89">#REF!</definedName>
    <definedName name="BFO_S" localSheetId="90">#REF!</definedName>
    <definedName name="BFO_S" localSheetId="95">#REF!</definedName>
    <definedName name="BFO_S">#REF!</definedName>
    <definedName name="BFOA" localSheetId="15">#REF!</definedName>
    <definedName name="BFOA" localSheetId="16">#REF!</definedName>
    <definedName name="BFOA" localSheetId="17">#REF!</definedName>
    <definedName name="BFOA" localSheetId="19">#REF!</definedName>
    <definedName name="BFOA" localSheetId="23">#REF!</definedName>
    <definedName name="BFOA" localSheetId="27">#REF!</definedName>
    <definedName name="BFOA" localSheetId="28">#REF!</definedName>
    <definedName name="BFOA" localSheetId="29">#REF!</definedName>
    <definedName name="BFOA" localSheetId="41">#REF!</definedName>
    <definedName name="BFOA" localSheetId="44">#REF!</definedName>
    <definedName name="BFOA" localSheetId="58">#REF!</definedName>
    <definedName name="BFOA" localSheetId="18">#REF!</definedName>
    <definedName name="BFOA" localSheetId="61">#REF!</definedName>
    <definedName name="BFOA" localSheetId="64">#REF!</definedName>
    <definedName name="BFOA" localSheetId="21">#REF!</definedName>
    <definedName name="BFOA" localSheetId="80">'Tabla 53'!#REF!</definedName>
    <definedName name="BFOA" localSheetId="81">'Tabla 54'!#REF!</definedName>
    <definedName name="BFOA" localSheetId="82">'Tabla 55'!#REF!</definedName>
    <definedName name="BFOA" localSheetId="83">'Tabla 56'!#REF!</definedName>
    <definedName name="BFOA" localSheetId="84">'Tabla 57'!#REF!</definedName>
    <definedName name="BFOA" localSheetId="88">#REF!</definedName>
    <definedName name="BFOA" localSheetId="89">#REF!</definedName>
    <definedName name="BFOA" localSheetId="90">#REF!</definedName>
    <definedName name="BFOA" localSheetId="96">#REF!</definedName>
    <definedName name="BFOA" localSheetId="24">#REF!</definedName>
    <definedName name="BFOA">#REF!</definedName>
    <definedName name="BFOAG" localSheetId="15">#REF!</definedName>
    <definedName name="BFOAG" localSheetId="16">#REF!</definedName>
    <definedName name="BFOAG" localSheetId="17">#REF!</definedName>
    <definedName name="BFOAG" localSheetId="19">#REF!</definedName>
    <definedName name="BFOAG" localSheetId="23">#REF!</definedName>
    <definedName name="BFOAG" localSheetId="27">#REF!</definedName>
    <definedName name="BFOAG" localSheetId="28">#REF!</definedName>
    <definedName name="BFOAG" localSheetId="29">#REF!</definedName>
    <definedName name="BFOAG" localSheetId="35">[82]Q6!$E$47:$AH$47</definedName>
    <definedName name="BFOAG" localSheetId="41">#REF!</definedName>
    <definedName name="BFOAG" localSheetId="44">#REF!</definedName>
    <definedName name="BFOAG" localSheetId="18">#REF!</definedName>
    <definedName name="BFOAG" localSheetId="61">#REF!</definedName>
    <definedName name="BFOAG" localSheetId="64">#REF!</definedName>
    <definedName name="BFOAG" localSheetId="21">#REF!</definedName>
    <definedName name="BFOAG" localSheetId="80">'Tabla 53'!#REF!</definedName>
    <definedName name="BFOAG" localSheetId="81">'Tabla 54'!#REF!</definedName>
    <definedName name="BFOAG" localSheetId="82">'Tabla 55'!#REF!</definedName>
    <definedName name="BFOAG" localSheetId="83">'Tabla 56'!#REF!</definedName>
    <definedName name="BFOAG" localSheetId="84">'Tabla 57'!#REF!</definedName>
    <definedName name="BFOAG" localSheetId="88">#REF!</definedName>
    <definedName name="BFOAG" localSheetId="89">#REF!</definedName>
    <definedName name="BFOAG" localSheetId="90">#REF!</definedName>
    <definedName name="BFOAG" localSheetId="96">#REF!</definedName>
    <definedName name="BFOAG" localSheetId="24">#REF!</definedName>
    <definedName name="BFOAG">#REF!</definedName>
    <definedName name="BFOL" localSheetId="15">#REF!</definedName>
    <definedName name="BFOL" localSheetId="16">#REF!</definedName>
    <definedName name="BFOL" localSheetId="17">#REF!</definedName>
    <definedName name="BFOL" localSheetId="19">#REF!</definedName>
    <definedName name="BFOL" localSheetId="23">#REF!</definedName>
    <definedName name="BFOL" localSheetId="27">#REF!</definedName>
    <definedName name="BFOL" localSheetId="28">#REF!</definedName>
    <definedName name="BFOL" localSheetId="29">#REF!</definedName>
    <definedName name="BFOL" localSheetId="41">#REF!</definedName>
    <definedName name="BFOL" localSheetId="44">#REF!</definedName>
    <definedName name="BFOL" localSheetId="18">#REF!</definedName>
    <definedName name="BFOL" localSheetId="21">#REF!</definedName>
    <definedName name="BFOL" localSheetId="80">'Tabla 53'!#REF!</definedName>
    <definedName name="BFOL" localSheetId="88">#REF!</definedName>
    <definedName name="BFOL" localSheetId="89">#REF!</definedName>
    <definedName name="BFOL" localSheetId="90">#REF!</definedName>
    <definedName name="BFOL" localSheetId="96">#REF!</definedName>
    <definedName name="BFOL">#REF!</definedName>
    <definedName name="BFOL_B" localSheetId="15">#REF!</definedName>
    <definedName name="BFOL_B" localSheetId="16">#REF!</definedName>
    <definedName name="BFOL_B" localSheetId="17">#REF!</definedName>
    <definedName name="BFOL_B" localSheetId="19">#REF!</definedName>
    <definedName name="BFOL_B" localSheetId="23">#REF!</definedName>
    <definedName name="BFOL_B" localSheetId="27">#REF!</definedName>
    <definedName name="BFOL_B" localSheetId="28">#REF!</definedName>
    <definedName name="BFOL_B" localSheetId="29">#REF!</definedName>
    <definedName name="BFOL_B" localSheetId="41">#REF!</definedName>
    <definedName name="BFOL_B" localSheetId="44">#REF!</definedName>
    <definedName name="BFOL_B" localSheetId="18">#REF!</definedName>
    <definedName name="BFOL_B" localSheetId="21">#REF!</definedName>
    <definedName name="BFOL_B" localSheetId="80">'Tabla 53'!#REF!</definedName>
    <definedName name="BFOL_B" localSheetId="88">#REF!</definedName>
    <definedName name="BFOL_B" localSheetId="89">#REF!</definedName>
    <definedName name="BFOL_B" localSheetId="90">#REF!</definedName>
    <definedName name="BFOL_B" localSheetId="96">#REF!</definedName>
    <definedName name="BFOL_B">#REF!</definedName>
    <definedName name="BFOL_G" localSheetId="15">#REF!</definedName>
    <definedName name="BFOL_G" localSheetId="16">#REF!</definedName>
    <definedName name="BFOL_G" localSheetId="17">#REF!</definedName>
    <definedName name="BFOL_G" localSheetId="19">#REF!</definedName>
    <definedName name="BFOL_G" localSheetId="23">#REF!</definedName>
    <definedName name="BFOL_G" localSheetId="27">#REF!</definedName>
    <definedName name="BFOL_G" localSheetId="28">#REF!</definedName>
    <definedName name="BFOL_G" localSheetId="29">#REF!</definedName>
    <definedName name="BFOL_G" localSheetId="35">[82]Q6!$E$52:$AH$52</definedName>
    <definedName name="BFOL_G" localSheetId="41">#REF!</definedName>
    <definedName name="BFOL_G" localSheetId="44">#REF!</definedName>
    <definedName name="BFOL_G" localSheetId="18">#REF!</definedName>
    <definedName name="BFOL_G" localSheetId="21">#REF!</definedName>
    <definedName name="BFOL_G" localSheetId="80">'Tabla 53'!#REF!</definedName>
    <definedName name="BFOL_G" localSheetId="88">#REF!</definedName>
    <definedName name="BFOL_G" localSheetId="89">#REF!</definedName>
    <definedName name="BFOL_G" localSheetId="90">#REF!</definedName>
    <definedName name="BFOL_G" localSheetId="96">#REF!</definedName>
    <definedName name="BFOL_G">#REF!</definedName>
    <definedName name="BFOL_L" localSheetId="15">#REF!</definedName>
    <definedName name="BFOL_L" localSheetId="16">#REF!</definedName>
    <definedName name="BFOL_L" localSheetId="17">#REF!</definedName>
    <definedName name="BFOL_L" localSheetId="19">#REF!</definedName>
    <definedName name="BFOL_L" localSheetId="23">#REF!</definedName>
    <definedName name="BFOL_L" localSheetId="27">#REF!</definedName>
    <definedName name="BFOL_L" localSheetId="28">#REF!</definedName>
    <definedName name="BFOL_L" localSheetId="29">#REF!</definedName>
    <definedName name="BFOL_L" localSheetId="35">[82]Q6!$E$48:$AH$48</definedName>
    <definedName name="BFOL_L" localSheetId="41">#REF!</definedName>
    <definedName name="BFOL_L" localSheetId="44">#REF!</definedName>
    <definedName name="BFOL_L" localSheetId="18">#REF!</definedName>
    <definedName name="BFOL_L" localSheetId="21">#REF!</definedName>
    <definedName name="BFOL_L" localSheetId="80">'Tabla 53'!#REF!</definedName>
    <definedName name="BFOL_L" localSheetId="88">#REF!</definedName>
    <definedName name="BFOL_L" localSheetId="89">#REF!</definedName>
    <definedName name="BFOL_L" localSheetId="90">#REF!</definedName>
    <definedName name="BFOL_L" localSheetId="96">#REF!</definedName>
    <definedName name="BFOL_L">#REF!</definedName>
    <definedName name="BFOL_O" localSheetId="15">#REF!</definedName>
    <definedName name="BFOL_O" localSheetId="16">#REF!</definedName>
    <definedName name="BFOL_O" localSheetId="17">#REF!</definedName>
    <definedName name="BFOL_O" localSheetId="19">#REF!</definedName>
    <definedName name="BFOL_O" localSheetId="23">#REF!</definedName>
    <definedName name="BFOL_O" localSheetId="27">#REF!</definedName>
    <definedName name="BFOL_O" localSheetId="28">#REF!</definedName>
    <definedName name="BFOL_O" localSheetId="29">#REF!</definedName>
    <definedName name="BFOL_O" localSheetId="41">#REF!</definedName>
    <definedName name="BFOL_O" localSheetId="44">#REF!</definedName>
    <definedName name="BFOL_O" localSheetId="18">#REF!</definedName>
    <definedName name="BFOL_O" localSheetId="21">#REF!</definedName>
    <definedName name="BFOL_O" localSheetId="80">'Tabla 53'!#REF!</definedName>
    <definedName name="BFOL_O" localSheetId="88">#REF!</definedName>
    <definedName name="BFOL_O" localSheetId="89">#REF!</definedName>
    <definedName name="BFOL_O" localSheetId="90">#REF!</definedName>
    <definedName name="BFOL_O" localSheetId="96">#REF!</definedName>
    <definedName name="BFOL_O">#REF!</definedName>
    <definedName name="BFOL_S" localSheetId="15">#REF!</definedName>
    <definedName name="BFOL_S" localSheetId="16">#REF!</definedName>
    <definedName name="BFOL_S" localSheetId="17">#REF!</definedName>
    <definedName name="BFOL_S" localSheetId="19">#REF!</definedName>
    <definedName name="BFOL_S" localSheetId="23">#REF!</definedName>
    <definedName name="BFOL_S" localSheetId="27">#REF!</definedName>
    <definedName name="BFOL_S" localSheetId="28">#REF!</definedName>
    <definedName name="BFOL_S" localSheetId="29">#REF!</definedName>
    <definedName name="BFOL_S" localSheetId="41">#REF!</definedName>
    <definedName name="BFOL_S" localSheetId="44">#REF!</definedName>
    <definedName name="BFOL_S" localSheetId="18">#REF!</definedName>
    <definedName name="BFOL_S" localSheetId="21">#REF!</definedName>
    <definedName name="BFOL_S" localSheetId="80">'Tabla 53'!#REF!</definedName>
    <definedName name="BFOL_S" localSheetId="88">#REF!</definedName>
    <definedName name="BFOL_S" localSheetId="89">#REF!</definedName>
    <definedName name="BFOL_S" localSheetId="90">#REF!</definedName>
    <definedName name="BFOL_S" localSheetId="96">#REF!</definedName>
    <definedName name="BFOL_S">#REF!</definedName>
    <definedName name="BFOLB" localSheetId="15">#REF!</definedName>
    <definedName name="BFOLB" localSheetId="16">#REF!</definedName>
    <definedName name="BFOLB" localSheetId="17">#REF!</definedName>
    <definedName name="BFOLB" localSheetId="19">#REF!</definedName>
    <definedName name="BFOLB" localSheetId="23">#REF!</definedName>
    <definedName name="BFOLB" localSheetId="27">#REF!</definedName>
    <definedName name="BFOLB" localSheetId="28">#REF!</definedName>
    <definedName name="BFOLB" localSheetId="29">#REF!</definedName>
    <definedName name="BFOLB" localSheetId="35">[82]Q6!$E$56:$AH$56</definedName>
    <definedName name="BFOLB" localSheetId="41">#REF!</definedName>
    <definedName name="BFOLB" localSheetId="44">#REF!</definedName>
    <definedName name="BFOLB" localSheetId="18">#REF!</definedName>
    <definedName name="BFOLB" localSheetId="21">#REF!</definedName>
    <definedName name="BFOLB" localSheetId="80">'Tabla 53'!#REF!</definedName>
    <definedName name="BFOLB" localSheetId="88">#REF!</definedName>
    <definedName name="BFOLB" localSheetId="89">#REF!</definedName>
    <definedName name="BFOLB" localSheetId="90">#REF!</definedName>
    <definedName name="BFOLB" localSheetId="96">#REF!</definedName>
    <definedName name="BFOLB">#REF!</definedName>
    <definedName name="BFOLG_L" localSheetId="15">#REF!</definedName>
    <definedName name="BFOLG_L" localSheetId="16">#REF!</definedName>
    <definedName name="BFOLG_L" localSheetId="17">#REF!</definedName>
    <definedName name="BFOLG_L" localSheetId="19">#REF!</definedName>
    <definedName name="BFOLG_L" localSheetId="23">#REF!</definedName>
    <definedName name="BFOLG_L" localSheetId="27">#REF!</definedName>
    <definedName name="BFOLG_L" localSheetId="28">#REF!</definedName>
    <definedName name="BFOLG_L" localSheetId="29">#REF!</definedName>
    <definedName name="BFOLG_L" localSheetId="35">[82]Q6!$E$50:$AH$50</definedName>
    <definedName name="BFOLG_L" localSheetId="41">#REF!</definedName>
    <definedName name="BFOLG_L" localSheetId="44">#REF!</definedName>
    <definedName name="BFOLG_L" localSheetId="18">#REF!</definedName>
    <definedName name="BFOLG_L" localSheetId="21">#REF!</definedName>
    <definedName name="BFOLG_L" localSheetId="80">'Tabla 53'!#REF!</definedName>
    <definedName name="BFOLG_L" localSheetId="88">#REF!</definedName>
    <definedName name="BFOLG_L" localSheetId="89">#REF!</definedName>
    <definedName name="BFOLG_L" localSheetId="90">#REF!</definedName>
    <definedName name="BFOLG_L" localSheetId="96">#REF!</definedName>
    <definedName name="BFOLG_L">#REF!</definedName>
    <definedName name="BFOTH" localSheetId="15">#REF!</definedName>
    <definedName name="BFOTH" localSheetId="16">#REF!</definedName>
    <definedName name="BFOTH" localSheetId="17">#REF!</definedName>
    <definedName name="BFOTH" localSheetId="23">#REF!</definedName>
    <definedName name="BFOTH" localSheetId="27">#REF!</definedName>
    <definedName name="BFOTH" localSheetId="28">#REF!</definedName>
    <definedName name="BFOTH" localSheetId="29">#REF!</definedName>
    <definedName name="BFOTH" localSheetId="21">#REF!</definedName>
    <definedName name="BFOTH" localSheetId="88">#REF!</definedName>
    <definedName name="BFOTH" localSheetId="89">#REF!</definedName>
    <definedName name="BFOTH" localSheetId="90">#REF!</definedName>
    <definedName name="BFOTH">#REF!</definedName>
    <definedName name="BFP" localSheetId="15">#REF!</definedName>
    <definedName name="BFP" localSheetId="16">#REF!</definedName>
    <definedName name="BFP" localSheetId="17">#REF!</definedName>
    <definedName name="BFP" localSheetId="19">#REF!</definedName>
    <definedName name="BFP" localSheetId="23">#REF!</definedName>
    <definedName name="BFP" localSheetId="27">#REF!</definedName>
    <definedName name="BFP" localSheetId="28">#REF!</definedName>
    <definedName name="BFP" localSheetId="29">#REF!</definedName>
    <definedName name="BFP" localSheetId="41">#REF!</definedName>
    <definedName name="BFP" localSheetId="44">#REF!</definedName>
    <definedName name="BFP" localSheetId="18">#REF!</definedName>
    <definedName name="BFP" localSheetId="21">#REF!</definedName>
    <definedName name="BFP" localSheetId="80">'Tabla 53'!#REF!</definedName>
    <definedName name="BFP" localSheetId="88">#REF!</definedName>
    <definedName name="BFP" localSheetId="89">#REF!</definedName>
    <definedName name="BFP" localSheetId="90">#REF!</definedName>
    <definedName name="BFP" localSheetId="96">#REF!</definedName>
    <definedName name="BFP">#REF!</definedName>
    <definedName name="BFPA" localSheetId="15">#REF!</definedName>
    <definedName name="BFPA" localSheetId="16">#REF!</definedName>
    <definedName name="BFPA" localSheetId="17">#REF!</definedName>
    <definedName name="BFPA" localSheetId="23">#REF!</definedName>
    <definedName name="BFPA" localSheetId="27">#REF!</definedName>
    <definedName name="BFPA" localSheetId="28">#REF!</definedName>
    <definedName name="BFPA" localSheetId="29">#REF!</definedName>
    <definedName name="BFPA" localSheetId="41">#REF!</definedName>
    <definedName name="BFPA" localSheetId="44">#REF!</definedName>
    <definedName name="BFPA" localSheetId="21">#REF!</definedName>
    <definedName name="BFPA" localSheetId="80">'Tabla 53'!#REF!</definedName>
    <definedName name="BFPA" localSheetId="88">#REF!</definedName>
    <definedName name="BFPA" localSheetId="89">#REF!</definedName>
    <definedName name="BFPA" localSheetId="90">#REF!</definedName>
    <definedName name="BFPA" localSheetId="96">#REF!</definedName>
    <definedName name="BFPA">#REF!</definedName>
    <definedName name="BFPAG" localSheetId="15">#REF!</definedName>
    <definedName name="BFPAG" localSheetId="16">#REF!</definedName>
    <definedName name="BFPAG" localSheetId="17">#REF!</definedName>
    <definedName name="BFPAG" localSheetId="19">#REF!</definedName>
    <definedName name="BFPAG" localSheetId="23">#REF!</definedName>
    <definedName name="BFPAG" localSheetId="27">#REF!</definedName>
    <definedName name="BFPAG" localSheetId="28">#REF!</definedName>
    <definedName name="BFPAG" localSheetId="29">#REF!</definedName>
    <definedName name="BFPAG" localSheetId="41">#REF!</definedName>
    <definedName name="BFPAG" localSheetId="44">#REF!</definedName>
    <definedName name="BFPAG" localSheetId="18">#REF!</definedName>
    <definedName name="BFPAG" localSheetId="21">#REF!</definedName>
    <definedName name="BFPAG" localSheetId="80">'Tabla 53'!#REF!</definedName>
    <definedName name="BFPAG" localSheetId="88">#REF!</definedName>
    <definedName name="BFPAG" localSheetId="89">#REF!</definedName>
    <definedName name="BFPAG" localSheetId="90">#REF!</definedName>
    <definedName name="BFPAG" localSheetId="96">#REF!</definedName>
    <definedName name="BFPAG">#REF!</definedName>
    <definedName name="BFPL" localSheetId="15">#REF!</definedName>
    <definedName name="BFPL" localSheetId="16">#REF!</definedName>
    <definedName name="BFPL" localSheetId="17">#REF!</definedName>
    <definedName name="BFPL" localSheetId="23">#REF!</definedName>
    <definedName name="BFPL" localSheetId="27">#REF!</definedName>
    <definedName name="BFPL" localSheetId="28">#REF!</definedName>
    <definedName name="BFPL" localSheetId="29">#REF!</definedName>
    <definedName name="BFPL" localSheetId="41">#REF!</definedName>
    <definedName name="BFPL" localSheetId="44">#REF!</definedName>
    <definedName name="BFPL" localSheetId="21">#REF!</definedName>
    <definedName name="BFPL" localSheetId="80">'Tabla 53'!#REF!</definedName>
    <definedName name="BFPL" localSheetId="88">#REF!</definedName>
    <definedName name="BFPL" localSheetId="89">#REF!</definedName>
    <definedName name="BFPL" localSheetId="90">#REF!</definedName>
    <definedName name="BFPL" localSheetId="96">#REF!</definedName>
    <definedName name="BFPL">#REF!</definedName>
    <definedName name="BFPLBN" localSheetId="15">#REF!</definedName>
    <definedName name="BFPLBN" localSheetId="16">#REF!</definedName>
    <definedName name="BFPLBN" localSheetId="17">#REF!</definedName>
    <definedName name="BFPLBN" localSheetId="19">#REF!</definedName>
    <definedName name="BFPLBN" localSheetId="23">#REF!</definedName>
    <definedName name="BFPLBN" localSheetId="27">#REF!</definedName>
    <definedName name="BFPLBN" localSheetId="28">#REF!</definedName>
    <definedName name="BFPLBN" localSheetId="29">#REF!</definedName>
    <definedName name="BFPLBN" localSheetId="41">#REF!</definedName>
    <definedName name="BFPLBN" localSheetId="44">#REF!</definedName>
    <definedName name="BFPLBN" localSheetId="18">#REF!</definedName>
    <definedName name="BFPLBN" localSheetId="21">#REF!</definedName>
    <definedName name="BFPLBN" localSheetId="80">'Tabla 53'!#REF!</definedName>
    <definedName name="BFPLBN" localSheetId="88">#REF!</definedName>
    <definedName name="BFPLBN" localSheetId="89">#REF!</definedName>
    <definedName name="BFPLBN" localSheetId="90">#REF!</definedName>
    <definedName name="BFPLBN" localSheetId="96">#REF!</definedName>
    <definedName name="BFPLBN">#REF!</definedName>
    <definedName name="BFPLD" localSheetId="15">#REF!</definedName>
    <definedName name="BFPLD" localSheetId="16">#REF!</definedName>
    <definedName name="BFPLD" localSheetId="17">#REF!</definedName>
    <definedName name="BFPLD" localSheetId="19">#REF!</definedName>
    <definedName name="BFPLD" localSheetId="23">#REF!</definedName>
    <definedName name="BFPLD" localSheetId="27">#REF!</definedName>
    <definedName name="BFPLD" localSheetId="28">#REF!</definedName>
    <definedName name="BFPLD" localSheetId="29">#REF!</definedName>
    <definedName name="BFPLD" localSheetId="41">#REF!</definedName>
    <definedName name="BFPLD" localSheetId="44">#REF!</definedName>
    <definedName name="BFPLD" localSheetId="18">#REF!</definedName>
    <definedName name="BFPLD" localSheetId="21">#REF!</definedName>
    <definedName name="BFPLD" localSheetId="80">'Tabla 53'!#REF!</definedName>
    <definedName name="BFPLD" localSheetId="88">#REF!</definedName>
    <definedName name="BFPLD" localSheetId="89">#REF!</definedName>
    <definedName name="BFPLD" localSheetId="90">#REF!</definedName>
    <definedName name="BFPLD" localSheetId="96">#REF!</definedName>
    <definedName name="BFPLD">#REF!</definedName>
    <definedName name="BFPLD_G" localSheetId="15">#REF!</definedName>
    <definedName name="BFPLD_G" localSheetId="16">#REF!</definedName>
    <definedName name="BFPLD_G" localSheetId="17">#REF!</definedName>
    <definedName name="BFPLD_G" localSheetId="19">#REF!</definedName>
    <definedName name="BFPLD_G" localSheetId="23">#REF!</definedName>
    <definedName name="BFPLD_G" localSheetId="27">#REF!</definedName>
    <definedName name="BFPLD_G" localSheetId="28">#REF!</definedName>
    <definedName name="BFPLD_G" localSheetId="29">#REF!</definedName>
    <definedName name="BFPLD_G" localSheetId="41">#REF!</definedName>
    <definedName name="BFPLD_G" localSheetId="44">#REF!</definedName>
    <definedName name="BFPLD_G" localSheetId="18">#REF!</definedName>
    <definedName name="BFPLD_G" localSheetId="21">#REF!</definedName>
    <definedName name="BFPLD_G" localSheetId="80">'Tabla 53'!#REF!</definedName>
    <definedName name="BFPLD_G" localSheetId="88">#REF!</definedName>
    <definedName name="BFPLD_G" localSheetId="89">#REF!</definedName>
    <definedName name="BFPLD_G" localSheetId="90">#REF!</definedName>
    <definedName name="BFPLD_G" localSheetId="96">#REF!</definedName>
    <definedName name="BFPLD_G">#REF!</definedName>
    <definedName name="BFPLE" localSheetId="15">#REF!</definedName>
    <definedName name="BFPLE" localSheetId="16">#REF!</definedName>
    <definedName name="BFPLE" localSheetId="17">#REF!</definedName>
    <definedName name="BFPLE" localSheetId="19">#REF!</definedName>
    <definedName name="BFPLE" localSheetId="23">#REF!</definedName>
    <definedName name="BFPLE" localSheetId="27">#REF!</definedName>
    <definedName name="BFPLE" localSheetId="28">#REF!</definedName>
    <definedName name="BFPLE" localSheetId="29">#REF!</definedName>
    <definedName name="BFPLE" localSheetId="35">[82]Q6!$E$33:$AH$33</definedName>
    <definedName name="BFPLE" localSheetId="41">#REF!</definedName>
    <definedName name="BFPLE" localSheetId="44">#REF!</definedName>
    <definedName name="BFPLE" localSheetId="18">#REF!</definedName>
    <definedName name="BFPLE" localSheetId="21">#REF!</definedName>
    <definedName name="BFPLE" localSheetId="80">'Tabla 53'!#REF!</definedName>
    <definedName name="BFPLE" localSheetId="88">#REF!</definedName>
    <definedName name="BFPLE" localSheetId="89">#REF!</definedName>
    <definedName name="BFPLE" localSheetId="90">#REF!</definedName>
    <definedName name="BFPLE" localSheetId="96">#REF!</definedName>
    <definedName name="BFPLE">#REF!</definedName>
    <definedName name="BFPLE_G" localSheetId="15">#REF!</definedName>
    <definedName name="BFPLE_G" localSheetId="16">#REF!</definedName>
    <definedName name="BFPLE_G" localSheetId="17">#REF!</definedName>
    <definedName name="BFPLE_G" localSheetId="19">#REF!</definedName>
    <definedName name="BFPLE_G" localSheetId="23">#REF!</definedName>
    <definedName name="BFPLE_G" localSheetId="27">#REF!</definedName>
    <definedName name="BFPLE_G" localSheetId="28">#REF!</definedName>
    <definedName name="BFPLE_G" localSheetId="29">#REF!</definedName>
    <definedName name="BFPLE_G" localSheetId="35">[82]Q6!$E$35:$AH$35</definedName>
    <definedName name="BFPLE_G" localSheetId="41">#REF!</definedName>
    <definedName name="BFPLE_G" localSheetId="44">#REF!</definedName>
    <definedName name="BFPLE_G" localSheetId="18">#REF!</definedName>
    <definedName name="BFPLE_G" localSheetId="21">#REF!</definedName>
    <definedName name="BFPLE_G" localSheetId="80">'Tabla 53'!#REF!</definedName>
    <definedName name="BFPLE_G" localSheetId="88">#REF!</definedName>
    <definedName name="BFPLE_G" localSheetId="89">#REF!</definedName>
    <definedName name="BFPLE_G" localSheetId="90">#REF!</definedName>
    <definedName name="BFPLE_G" localSheetId="96">#REF!</definedName>
    <definedName name="BFPLE_G">#REF!</definedName>
    <definedName name="BFPLMM" localSheetId="15">#REF!</definedName>
    <definedName name="BFPLMM" localSheetId="16">#REF!</definedName>
    <definedName name="BFPLMM" localSheetId="17">#REF!</definedName>
    <definedName name="BFPLMM" localSheetId="19">#REF!</definedName>
    <definedName name="BFPLMM" localSheetId="23">#REF!</definedName>
    <definedName name="BFPLMM" localSheetId="27">#REF!</definedName>
    <definedName name="BFPLMM" localSheetId="28">#REF!</definedName>
    <definedName name="BFPLMM" localSheetId="29">#REF!</definedName>
    <definedName name="BFPLMM" localSheetId="35">[82]Q6!$E$43:$AH$43</definedName>
    <definedName name="BFPLMM" localSheetId="41">#REF!</definedName>
    <definedName name="BFPLMM" localSheetId="44">#REF!</definedName>
    <definedName name="BFPLMM" localSheetId="18">#REF!</definedName>
    <definedName name="BFPLMM" localSheetId="21">#REF!</definedName>
    <definedName name="BFPLMM" localSheetId="80">'Tabla 53'!#REF!</definedName>
    <definedName name="BFPLMM" localSheetId="88">#REF!</definedName>
    <definedName name="BFPLMM" localSheetId="89">#REF!</definedName>
    <definedName name="BFPLMM" localSheetId="90">#REF!</definedName>
    <definedName name="BFPLMM" localSheetId="96">#REF!</definedName>
    <definedName name="BFPLMM">#REF!</definedName>
    <definedName name="BFRA" localSheetId="16">#REF!</definedName>
    <definedName name="BFRA">#N/A</definedName>
    <definedName name="BFUND" localSheetId="15">#REF!</definedName>
    <definedName name="BFUND" localSheetId="16">#REF!</definedName>
    <definedName name="BFUND" localSheetId="17">#REF!</definedName>
    <definedName name="BFUND" localSheetId="19">#REF!</definedName>
    <definedName name="BFUND" localSheetId="20">#REF!</definedName>
    <definedName name="BFUND" localSheetId="100">#REF!</definedName>
    <definedName name="BFUND" localSheetId="23">#REF!</definedName>
    <definedName name="BFUND" localSheetId="27">#REF!</definedName>
    <definedName name="BFUND" localSheetId="28">#REF!</definedName>
    <definedName name="BFUND" localSheetId="29">#REF!</definedName>
    <definedName name="BFUND" localSheetId="41">#REF!</definedName>
    <definedName name="BFUND" localSheetId="44">#REF!</definedName>
    <definedName name="BFUND" localSheetId="46">#REF!</definedName>
    <definedName name="BFUND" localSheetId="57">#REF!</definedName>
    <definedName name="BFUND" localSheetId="58">#REF!</definedName>
    <definedName name="BFUND" localSheetId="18">#REF!</definedName>
    <definedName name="BFUND" localSheetId="61">#REF!</definedName>
    <definedName name="BFUND" localSheetId="62">#REF!</definedName>
    <definedName name="BFUND" localSheetId="64">#REF!</definedName>
    <definedName name="BFUND" localSheetId="21">#REF!</definedName>
    <definedName name="BFUND" localSheetId="80">'Tabla 53'!#REF!</definedName>
    <definedName name="BFUND" localSheetId="81">'Tabla 54'!#REF!</definedName>
    <definedName name="BFUND" localSheetId="82">'Tabla 55'!#REF!</definedName>
    <definedName name="BFUND" localSheetId="83">'Tabla 56'!#REF!</definedName>
    <definedName name="BFUND" localSheetId="84">'Tabla 57'!#REF!</definedName>
    <definedName name="BFUND" localSheetId="88">#REF!</definedName>
    <definedName name="BFUND" localSheetId="89">#REF!</definedName>
    <definedName name="BFUND" localSheetId="90">#REF!</definedName>
    <definedName name="BFUND" localSheetId="95">#REF!</definedName>
    <definedName name="BFUND" localSheetId="96">#REF!</definedName>
    <definedName name="BFUND" localSheetId="24">#REF!</definedName>
    <definedName name="BFUND" localSheetId="99">#REF!</definedName>
    <definedName name="BFUND">#REF!</definedName>
    <definedName name="BGS" localSheetId="15">#REF!</definedName>
    <definedName name="BGS" localSheetId="16">#REF!</definedName>
    <definedName name="BGS" localSheetId="17">#REF!</definedName>
    <definedName name="BGS" localSheetId="19">#REF!</definedName>
    <definedName name="BGS" localSheetId="23">#REF!</definedName>
    <definedName name="BGS" localSheetId="27">#REF!</definedName>
    <definedName name="BGS" localSheetId="28">#REF!</definedName>
    <definedName name="BGS" localSheetId="29">#REF!</definedName>
    <definedName name="BGS" localSheetId="41">#REF!</definedName>
    <definedName name="BGS" localSheetId="44">#REF!</definedName>
    <definedName name="BGS" localSheetId="57">#REF!</definedName>
    <definedName name="BGS" localSheetId="58">#REF!</definedName>
    <definedName name="BGS" localSheetId="18">#REF!</definedName>
    <definedName name="BGS" localSheetId="61">#REF!</definedName>
    <definedName name="BGS" localSheetId="64">#REF!</definedName>
    <definedName name="BGS" localSheetId="21">#REF!</definedName>
    <definedName name="BGS" localSheetId="80">'Tabla 53'!#REF!</definedName>
    <definedName name="BGS" localSheetId="81">'Tabla 54'!#REF!</definedName>
    <definedName name="BGS" localSheetId="82">'Tabla 55'!#REF!</definedName>
    <definedName name="BGS" localSheetId="83">'Tabla 56'!#REF!</definedName>
    <definedName name="BGS" localSheetId="84">'Tabla 57'!#REF!</definedName>
    <definedName name="BGS" localSheetId="88">#REF!</definedName>
    <definedName name="BGS" localSheetId="89">#REF!</definedName>
    <definedName name="BGS" localSheetId="90">#REF!</definedName>
    <definedName name="BGS" localSheetId="95">#REF!</definedName>
    <definedName name="BGS" localSheetId="96">#REF!</definedName>
    <definedName name="BGS" localSheetId="24">#REF!</definedName>
    <definedName name="BGS">#REF!</definedName>
    <definedName name="BI" localSheetId="16">#REF!</definedName>
    <definedName name="BI">#N/A</definedName>
    <definedName name="BIO" localSheetId="15">#REF!</definedName>
    <definedName name="BIO" localSheetId="16">#REF!</definedName>
    <definedName name="BIO" localSheetId="17">#REF!</definedName>
    <definedName name="BIO" localSheetId="100">[50]raw!#REF!</definedName>
    <definedName name="BIO" localSheetId="23">[50]raw!#REF!</definedName>
    <definedName name="BIO" localSheetId="59">#REF!</definedName>
    <definedName name="BIO" localSheetId="60">#REF!</definedName>
    <definedName name="BIO" localSheetId="1">[50]raw!#REF!</definedName>
    <definedName name="BIO" localSheetId="27">#REF!</definedName>
    <definedName name="BIO" localSheetId="28">[50]raw!#REF!</definedName>
    <definedName name="BIO" localSheetId="29">[50]raw!#REF!</definedName>
    <definedName name="BIO" localSheetId="57">[50]raw!#REF!</definedName>
    <definedName name="BIO" localSheetId="58">[50]raw!#REF!</definedName>
    <definedName name="BIO" localSheetId="21">[50]raw!#REF!</definedName>
    <definedName name="BIO" localSheetId="85">[50]raw!#REF!</definedName>
    <definedName name="BIO" localSheetId="88">[50]raw!#REF!</definedName>
    <definedName name="BIO" localSheetId="89">[50]raw!#REF!</definedName>
    <definedName name="BIO" localSheetId="90">[50]raw!#REF!</definedName>
    <definedName name="BIO" localSheetId="91">#REF!</definedName>
    <definedName name="BIO" localSheetId="95">[50]raw!#REF!</definedName>
    <definedName name="BIO">#REF!</definedName>
    <definedName name="BIP" localSheetId="15">#REF!</definedName>
    <definedName name="BIP" localSheetId="16">#REF!</definedName>
    <definedName name="BIP" localSheetId="17">#REF!</definedName>
    <definedName name="BIP" localSheetId="19">#REF!</definedName>
    <definedName name="BIP" localSheetId="20">#REF!</definedName>
    <definedName name="BIP" localSheetId="100">#REF!</definedName>
    <definedName name="BIP" localSheetId="23">#REF!</definedName>
    <definedName name="BIP" localSheetId="27">#REF!</definedName>
    <definedName name="BIP" localSheetId="28">#REF!</definedName>
    <definedName name="BIP" localSheetId="29">#REF!</definedName>
    <definedName name="BIP" localSheetId="41">#REF!</definedName>
    <definedName name="BIP" localSheetId="44">#REF!</definedName>
    <definedName name="BIP" localSheetId="46">#REF!</definedName>
    <definedName name="BIP" localSheetId="57">#REF!</definedName>
    <definedName name="BIP" localSheetId="58">#REF!</definedName>
    <definedName name="BIP" localSheetId="18">#REF!</definedName>
    <definedName name="BIP" localSheetId="61">#REF!</definedName>
    <definedName name="BIP" localSheetId="62">#REF!</definedName>
    <definedName name="BIP" localSheetId="64">#REF!</definedName>
    <definedName name="BIP" localSheetId="21">#REF!</definedName>
    <definedName name="BIP" localSheetId="80">'Tabla 53'!#REF!</definedName>
    <definedName name="BIP" localSheetId="81">'Tabla 54'!#REF!</definedName>
    <definedName name="BIP" localSheetId="82">'Tabla 55'!#REF!</definedName>
    <definedName name="BIP" localSheetId="83">'Tabla 56'!#REF!</definedName>
    <definedName name="BIP" localSheetId="84">'Tabla 57'!#REF!</definedName>
    <definedName name="BIP" localSheetId="88">#REF!</definedName>
    <definedName name="BIP" localSheetId="89">#REF!</definedName>
    <definedName name="BIP" localSheetId="90">#REF!</definedName>
    <definedName name="BIP" localSheetId="95">#REF!</definedName>
    <definedName name="BIP" localSheetId="96">#REF!</definedName>
    <definedName name="BIP" localSheetId="24">#REF!</definedName>
    <definedName name="BIP" localSheetId="99">#REF!</definedName>
    <definedName name="BIP">#REF!</definedName>
    <definedName name="BK" localSheetId="16">#REF!</definedName>
    <definedName name="BK">#N/A</definedName>
    <definedName name="BKF" localSheetId="16">#REF!</definedName>
    <definedName name="BKF">#N/A</definedName>
    <definedName name="BKFA" localSheetId="15">#REF!</definedName>
    <definedName name="BKFA" localSheetId="16">#REF!</definedName>
    <definedName name="BKFA" localSheetId="17">#REF!</definedName>
    <definedName name="BKFA" localSheetId="19">#REF!</definedName>
    <definedName name="BKFA" localSheetId="20">#REF!</definedName>
    <definedName name="BKFA" localSheetId="100">#REF!</definedName>
    <definedName name="BKFA" localSheetId="23">#REF!</definedName>
    <definedName name="BKFA" localSheetId="27">#REF!</definedName>
    <definedName name="BKFA" localSheetId="28">#REF!</definedName>
    <definedName name="BKFA" localSheetId="29">#REF!</definedName>
    <definedName name="BKFA" localSheetId="41">#REF!</definedName>
    <definedName name="BKFA" localSheetId="44">#REF!</definedName>
    <definedName name="BKFA" localSheetId="46">#REF!</definedName>
    <definedName name="BKFA" localSheetId="57">#REF!</definedName>
    <definedName name="BKFA" localSheetId="58">#REF!</definedName>
    <definedName name="BKFA" localSheetId="18">#REF!</definedName>
    <definedName name="BKFA" localSheetId="61">#REF!</definedName>
    <definedName name="BKFA" localSheetId="62">#REF!</definedName>
    <definedName name="BKFA" localSheetId="64">#REF!</definedName>
    <definedName name="BKFA" localSheetId="21">#REF!</definedName>
    <definedName name="BKFA" localSheetId="80">'Tabla 53'!#REF!</definedName>
    <definedName name="BKFA" localSheetId="81">'Tabla 54'!#REF!</definedName>
    <definedName name="BKFA" localSheetId="82">'Tabla 55'!#REF!</definedName>
    <definedName name="BKFA" localSheetId="83">'Tabla 56'!#REF!</definedName>
    <definedName name="BKFA" localSheetId="84">'Tabla 57'!#REF!</definedName>
    <definedName name="BKFA" localSheetId="88">#REF!</definedName>
    <definedName name="BKFA" localSheetId="89">#REF!</definedName>
    <definedName name="BKFA" localSheetId="90">#REF!</definedName>
    <definedName name="BKFA" localSheetId="95">#REF!</definedName>
    <definedName name="BKFA" localSheetId="96">#REF!</definedName>
    <definedName name="BKFA" localSheetId="24">#REF!</definedName>
    <definedName name="BKFA" localSheetId="99">#REF!</definedName>
    <definedName name="BKFA">#REF!</definedName>
    <definedName name="BKFBA" localSheetId="15">#REF!</definedName>
    <definedName name="BKFBA" localSheetId="16">#REF!</definedName>
    <definedName name="BKFBA" localSheetId="17">#REF!</definedName>
    <definedName name="BKFBA" localSheetId="23">#REF!</definedName>
    <definedName name="BKFBA" localSheetId="27">#REF!</definedName>
    <definedName name="BKFBA" localSheetId="28">#REF!</definedName>
    <definedName name="BKFBA" localSheetId="29">#REF!</definedName>
    <definedName name="BKFBA" localSheetId="57">#REF!</definedName>
    <definedName name="BKFBA" localSheetId="64">#REF!</definedName>
    <definedName name="BKFBA" localSheetId="21">#REF!</definedName>
    <definedName name="BKFBA" localSheetId="88">#REF!</definedName>
    <definedName name="BKFBA" localSheetId="89">#REF!</definedName>
    <definedName name="BKFBA" localSheetId="90">#REF!</definedName>
    <definedName name="BKFBA" localSheetId="95">#REF!</definedName>
    <definedName name="BKFBA">#REF!</definedName>
    <definedName name="BKFBI" localSheetId="15">#REF!</definedName>
    <definedName name="BKFBI" localSheetId="16">#REF!</definedName>
    <definedName name="BKFBI" localSheetId="17">#REF!</definedName>
    <definedName name="BKFBI" localSheetId="23">#REF!</definedName>
    <definedName name="BKFBI" localSheetId="27">#REF!</definedName>
    <definedName name="BKFBI" localSheetId="28">#REF!</definedName>
    <definedName name="BKFBI" localSheetId="29">#REF!</definedName>
    <definedName name="BKFBI" localSheetId="57">#REF!</definedName>
    <definedName name="BKFBI" localSheetId="21">#REF!</definedName>
    <definedName name="BKFBI" localSheetId="88">#REF!</definedName>
    <definedName name="BKFBI" localSheetId="89">#REF!</definedName>
    <definedName name="BKFBI" localSheetId="90">#REF!</definedName>
    <definedName name="BKFBI" localSheetId="95">#REF!</definedName>
    <definedName name="BKFBI">#REF!</definedName>
    <definedName name="BKFMU" localSheetId="15">#REF!</definedName>
    <definedName name="BKFMU" localSheetId="17">#REF!</definedName>
    <definedName name="BKFMU" localSheetId="23">#REF!</definedName>
    <definedName name="BKFMU" localSheetId="27">#REF!</definedName>
    <definedName name="BKFMU" localSheetId="28">#REF!</definedName>
    <definedName name="BKFMU" localSheetId="29">#REF!</definedName>
    <definedName name="BKFMU" localSheetId="21">#REF!</definedName>
    <definedName name="BKFMU" localSheetId="88">#REF!</definedName>
    <definedName name="BKFMU" localSheetId="89">#REF!</definedName>
    <definedName name="BKFMU" localSheetId="90">#REF!</definedName>
    <definedName name="BKFMU">#REF!</definedName>
    <definedName name="BKO" localSheetId="15">#REF!</definedName>
    <definedName name="BKO" localSheetId="16">#REF!</definedName>
    <definedName name="BKO" localSheetId="17">#REF!</definedName>
    <definedName name="BKO" localSheetId="19">#REF!</definedName>
    <definedName name="BKO" localSheetId="23">#REF!</definedName>
    <definedName name="BKO" localSheetId="27">#REF!</definedName>
    <definedName name="BKO" localSheetId="28">#REF!</definedName>
    <definedName name="BKO" localSheetId="29">#REF!</definedName>
    <definedName name="BKO" localSheetId="41">#REF!</definedName>
    <definedName name="BKO" localSheetId="44">#REF!</definedName>
    <definedName name="BKO" localSheetId="58">#REF!</definedName>
    <definedName name="BKO" localSheetId="18">#REF!</definedName>
    <definedName name="BKO" localSheetId="61">#REF!</definedName>
    <definedName name="BKO" localSheetId="64">#REF!</definedName>
    <definedName name="BKO" localSheetId="21">#REF!</definedName>
    <definedName name="BKO" localSheetId="80">'Tabla 53'!#REF!</definedName>
    <definedName name="BKO" localSheetId="81">'Tabla 54'!#REF!</definedName>
    <definedName name="BKO" localSheetId="82">'Tabla 55'!#REF!</definedName>
    <definedName name="BKO" localSheetId="83">'Tabla 56'!#REF!</definedName>
    <definedName name="BKO" localSheetId="84">'Tabla 57'!#REF!</definedName>
    <definedName name="BKO" localSheetId="88">#REF!</definedName>
    <definedName name="BKO" localSheetId="89">#REF!</definedName>
    <definedName name="BKO" localSheetId="90">#REF!</definedName>
    <definedName name="BKO" localSheetId="96">#REF!</definedName>
    <definedName name="BKO" localSheetId="24">#REF!</definedName>
    <definedName name="BKO">#REF!</definedName>
    <definedName name="bla" localSheetId="15" hidden="1">#REF!</definedName>
    <definedName name="bla" localSheetId="16" hidden="1">#REF!</definedName>
    <definedName name="bla" localSheetId="17" hidden="1">#REF!</definedName>
    <definedName name="bla" localSheetId="19" hidden="1">#REF!</definedName>
    <definedName name="bla" localSheetId="23" hidden="1">#REF!</definedName>
    <definedName name="bla" localSheetId="27" hidden="1">#REF!</definedName>
    <definedName name="bla" localSheetId="28" hidden="1">#REF!</definedName>
    <definedName name="bla" localSheetId="29" hidden="1">#REF!</definedName>
    <definedName name="bla" localSheetId="33" hidden="1">#REF!</definedName>
    <definedName name="bla" localSheetId="58" hidden="1">#REF!</definedName>
    <definedName name="bla" localSheetId="18" hidden="1">#REF!</definedName>
    <definedName name="bla" localSheetId="61" hidden="1">#REF!</definedName>
    <definedName name="bla" localSheetId="64" hidden="1">#REF!</definedName>
    <definedName name="bla" localSheetId="21" hidden="1">#REF!</definedName>
    <definedName name="bla" localSheetId="80" hidden="1">'Tabla 53'!#REF!</definedName>
    <definedName name="bla" localSheetId="81" hidden="1">'Tabla 54'!#REF!</definedName>
    <definedName name="bla" localSheetId="82" hidden="1">'Tabla 55'!#REF!</definedName>
    <definedName name="bla" localSheetId="83" hidden="1">'Tabla 56'!#REF!</definedName>
    <definedName name="bla" localSheetId="84" hidden="1">'Tabla 57'!#REF!</definedName>
    <definedName name="bla" localSheetId="85" hidden="1">'Tabla 58'!#REF!</definedName>
    <definedName name="bla" localSheetId="88" hidden="1">#REF!</definedName>
    <definedName name="bla" localSheetId="89" hidden="1">#REF!</definedName>
    <definedName name="bla" localSheetId="90" hidden="1">#REF!</definedName>
    <definedName name="bla" localSheetId="96" hidden="1">#REF!</definedName>
    <definedName name="bla" localSheetId="24" hidden="1">#REF!</definedName>
    <definedName name="bla" hidden="1">#REF!</definedName>
    <definedName name="bloco1" localSheetId="15">#REF!</definedName>
    <definedName name="bloco1" localSheetId="16">#REF!</definedName>
    <definedName name="bloco1" localSheetId="17">#REF!</definedName>
    <definedName name="bloco1" localSheetId="23">#REF!</definedName>
    <definedName name="bloco1" localSheetId="27">#REF!</definedName>
    <definedName name="bloco1" localSheetId="28">#REF!</definedName>
    <definedName name="bloco1" localSheetId="29">#REF!</definedName>
    <definedName name="bloco1" localSheetId="21">#REF!</definedName>
    <definedName name="bloco1" localSheetId="88">#REF!</definedName>
    <definedName name="bloco1" localSheetId="89">#REF!</definedName>
    <definedName name="bloco1" localSheetId="90">#REF!</definedName>
    <definedName name="bloco1">#REF!</definedName>
    <definedName name="BLOQUE1" localSheetId="15">#REF!</definedName>
    <definedName name="BLOQUE1" localSheetId="17">#REF!</definedName>
    <definedName name="BLOQUE1" localSheetId="100">[86]RECIMP99!$A$1:$Q$74</definedName>
    <definedName name="BLOQUE1" localSheetId="23">[86]RECIMP99!$A$1:$Q$74</definedName>
    <definedName name="BLOQUE1" localSheetId="59">#REF!</definedName>
    <definedName name="BLOQUE1" localSheetId="60">#REF!</definedName>
    <definedName name="BLOQUE1" localSheetId="1">[86]RECIMP99!$A$1:$Q$74</definedName>
    <definedName name="BLOQUE1" localSheetId="27">#REF!</definedName>
    <definedName name="BLOQUE1" localSheetId="28">#REF!</definedName>
    <definedName name="BLOQUE1" localSheetId="29">#REF!</definedName>
    <definedName name="BLOQUE1" localSheetId="57">[86]RECIMP99!$A$1:$Q$74</definedName>
    <definedName name="BLOQUE1" localSheetId="58">[86]RECIMP99!$A$1:$Q$74</definedName>
    <definedName name="BLOQUE1" localSheetId="91">#REF!</definedName>
    <definedName name="BLOQUE1">#REF!</definedName>
    <definedName name="BLOQUE2" localSheetId="15">#REF!</definedName>
    <definedName name="BLOQUE2" localSheetId="17">#REF!</definedName>
    <definedName name="BLOQUE2" localSheetId="100">[86]RECIMP2000!$A$1:$Q$74</definedName>
    <definedName name="BLOQUE2" localSheetId="23">[86]RECIMP2000!$A$1:$Q$74</definedName>
    <definedName name="BLOQUE2" localSheetId="59">#REF!</definedName>
    <definedName name="BLOQUE2" localSheetId="60">#REF!</definedName>
    <definedName name="BLOQUE2" localSheetId="1">[86]RECIMP2000!$A$1:$Q$74</definedName>
    <definedName name="BLOQUE2" localSheetId="27">#REF!</definedName>
    <definedName name="BLOQUE2" localSheetId="28">#REF!</definedName>
    <definedName name="BLOQUE2" localSheetId="29">#REF!</definedName>
    <definedName name="BLOQUE2" localSheetId="57">[86]RECIMP2000!$A$1:$Q$74</definedName>
    <definedName name="BLOQUE2" localSheetId="58">[86]RECIMP2000!$A$1:$Q$74</definedName>
    <definedName name="BLOQUE2" localSheetId="91">#REF!</definedName>
    <definedName name="BLOQUE2">#REF!</definedName>
    <definedName name="BLOQUE3" localSheetId="15">#REF!</definedName>
    <definedName name="BLOQUE3" localSheetId="17">#REF!</definedName>
    <definedName name="BLOQUE3" localSheetId="100">[86]RECIMP99!$A$274:$Q$274</definedName>
    <definedName name="BLOQUE3" localSheetId="23">[86]RECIMP99!$A$274:$Q$274</definedName>
    <definedName name="BLOQUE3" localSheetId="59">#REF!</definedName>
    <definedName name="BLOQUE3" localSheetId="60">#REF!</definedName>
    <definedName name="BLOQUE3" localSheetId="1">[86]RECIMP99!$A$274:$Q$274</definedName>
    <definedName name="BLOQUE3" localSheetId="27">#REF!</definedName>
    <definedName name="BLOQUE3" localSheetId="28">#REF!</definedName>
    <definedName name="BLOQUE3" localSheetId="29">#REF!</definedName>
    <definedName name="BLOQUE3" localSheetId="57">[86]RECIMP99!$A$274:$Q$274</definedName>
    <definedName name="BLOQUE3" localSheetId="58">[86]RECIMP99!$A$274:$Q$274</definedName>
    <definedName name="BLOQUE3" localSheetId="91">#REF!</definedName>
    <definedName name="BLOQUE3">#REF!</definedName>
    <definedName name="BLOQUE4" localSheetId="15">#REF!</definedName>
    <definedName name="BLOQUE4" localSheetId="17">#REF!</definedName>
    <definedName name="BLOQUE4" localSheetId="100">[86]RECIMP2000real!$A$1:$Q$74</definedName>
    <definedName name="BLOQUE4" localSheetId="23">[86]RECIMP2000real!$A$1:$Q$74</definedName>
    <definedName name="BLOQUE4" localSheetId="59">#REF!</definedName>
    <definedName name="BLOQUE4" localSheetId="60">#REF!</definedName>
    <definedName name="BLOQUE4" localSheetId="1">[86]RECIMP2000real!$A$1:$Q$74</definedName>
    <definedName name="BLOQUE4" localSheetId="27">#REF!</definedName>
    <definedName name="BLOQUE4" localSheetId="28">#REF!</definedName>
    <definedName name="BLOQUE4" localSheetId="29">#REF!</definedName>
    <definedName name="BLOQUE4" localSheetId="57">[86]RECIMP2000real!$A$1:$Q$74</definedName>
    <definedName name="BLOQUE4" localSheetId="58">[86]RECIMP2000real!$A$1:$Q$74</definedName>
    <definedName name="BLOQUE4" localSheetId="91">#REF!</definedName>
    <definedName name="BLOQUE4">#REF!</definedName>
    <definedName name="BLOQUE5" localSheetId="15">#REF!</definedName>
    <definedName name="BLOQUE5" localSheetId="17">#REF!</definedName>
    <definedName name="BLOQUE5" localSheetId="100">[86]RECIMP99!$V$1:$AK$74</definedName>
    <definedName name="BLOQUE5" localSheetId="23">[86]RECIMP99!$V$1:$AK$74</definedName>
    <definedName name="BLOQUE5" localSheetId="59">#REF!</definedName>
    <definedName name="BLOQUE5" localSheetId="60">#REF!</definedName>
    <definedName name="BLOQUE5" localSheetId="1">[86]RECIMP99!$V$1:$AK$74</definedName>
    <definedName name="BLOQUE5" localSheetId="27">#REF!</definedName>
    <definedName name="BLOQUE5" localSheetId="28">#REF!</definedName>
    <definedName name="BLOQUE5" localSheetId="29">#REF!</definedName>
    <definedName name="BLOQUE5" localSheetId="57">[86]RECIMP99!$V$1:$AK$74</definedName>
    <definedName name="BLOQUE5" localSheetId="58">[86]RECIMP99!$V$1:$AK$74</definedName>
    <definedName name="BLOQUE5" localSheetId="91">#REF!</definedName>
    <definedName name="BLOQUE5">#REF!</definedName>
    <definedName name="BLOQUE6" localSheetId="15">#REF!</definedName>
    <definedName name="BLOQUE6" localSheetId="17">#REF!</definedName>
    <definedName name="BLOQUE6" localSheetId="100">[86]RECIMP2000!$W$1:$AJ$75</definedName>
    <definedName name="BLOQUE6" localSheetId="23">[86]RECIMP2000!$W$1:$AJ$75</definedName>
    <definedName name="BLOQUE6" localSheetId="59">#REF!</definedName>
    <definedName name="BLOQUE6" localSheetId="60">#REF!</definedName>
    <definedName name="BLOQUE6" localSheetId="1">[86]RECIMP2000!$W$1:$AJ$75</definedName>
    <definedName name="BLOQUE6" localSheetId="27">#REF!</definedName>
    <definedName name="BLOQUE6" localSheetId="28">#REF!</definedName>
    <definedName name="BLOQUE6" localSheetId="29">#REF!</definedName>
    <definedName name="BLOQUE6" localSheetId="57">[86]RECIMP2000!$W$1:$AJ$75</definedName>
    <definedName name="BLOQUE6" localSheetId="58">[86]RECIMP2000!$W$1:$AJ$75</definedName>
    <definedName name="BLOQUE6" localSheetId="91">#REF!</definedName>
    <definedName name="BLOQUE6">#REF!</definedName>
    <definedName name="BLOQUE7" localSheetId="15">#REF!</definedName>
    <definedName name="BLOQUE7" localSheetId="17">#REF!</definedName>
    <definedName name="BLOQUE7" localSheetId="100">[86]RECIMP99!$V$274:$AK$274</definedName>
    <definedName name="BLOQUE7" localSheetId="23">[86]RECIMP99!$V$274:$AK$274</definedName>
    <definedName name="BLOQUE7" localSheetId="59">#REF!</definedName>
    <definedName name="BLOQUE7" localSheetId="60">#REF!</definedName>
    <definedName name="BLOQUE7" localSheetId="1">[86]RECIMP99!$V$274:$AK$274</definedName>
    <definedName name="BLOQUE7" localSheetId="27">#REF!</definedName>
    <definedName name="BLOQUE7" localSheetId="28">#REF!</definedName>
    <definedName name="BLOQUE7" localSheetId="29">#REF!</definedName>
    <definedName name="BLOQUE7" localSheetId="57">[86]RECIMP99!$V$274:$AK$274</definedName>
    <definedName name="BLOQUE7" localSheetId="58">[86]RECIMP99!$V$274:$AK$274</definedName>
    <definedName name="BLOQUE7" localSheetId="91">#REF!</definedName>
    <definedName name="BLOQUE7">#REF!</definedName>
    <definedName name="BLOQUE8" localSheetId="15">#REF!</definedName>
    <definedName name="BLOQUE8" localSheetId="17">#REF!</definedName>
    <definedName name="BLOQUE8" localSheetId="100">[86]RECIMP2000real!$V$1:$AK$74</definedName>
    <definedName name="BLOQUE8" localSheetId="23">[86]RECIMP2000real!$V$1:$AK$74</definedName>
    <definedName name="BLOQUE8" localSheetId="59">#REF!</definedName>
    <definedName name="BLOQUE8" localSheetId="60">#REF!</definedName>
    <definedName name="BLOQUE8" localSheetId="1">[86]RECIMP2000real!$V$1:$AK$74</definedName>
    <definedName name="BLOQUE8" localSheetId="27">#REF!</definedName>
    <definedName name="BLOQUE8" localSheetId="28">#REF!</definedName>
    <definedName name="BLOQUE8" localSheetId="29">#REF!</definedName>
    <definedName name="BLOQUE8" localSheetId="57">[86]RECIMP2000real!$V$1:$AK$74</definedName>
    <definedName name="BLOQUE8" localSheetId="58">[86]RECIMP2000real!$V$1:$AK$74</definedName>
    <definedName name="BLOQUE8" localSheetId="91">#REF!</definedName>
    <definedName name="BLOQUE8">#REF!</definedName>
    <definedName name="BLPH1" localSheetId="15" hidden="1">#REF!</definedName>
    <definedName name="BLPH1" localSheetId="16" hidden="1">#REF!</definedName>
    <definedName name="BLPH1" localSheetId="17" hidden="1">#REF!</definedName>
    <definedName name="BLPH1" localSheetId="19" hidden="1">#REF!</definedName>
    <definedName name="BLPH1" localSheetId="100" hidden="1">'[87]Ex rate bloom'!$A$4</definedName>
    <definedName name="BLPH1" localSheetId="23" hidden="1">'[87]Ex rate bloom'!$A$4</definedName>
    <definedName name="BLPH1" localSheetId="59" hidden="1">#REF!</definedName>
    <definedName name="BLPH1" localSheetId="60" hidden="1">#REF!</definedName>
    <definedName name="BLPH1" localSheetId="1" hidden="1">'[87]Ex rate bloom'!$A$4</definedName>
    <definedName name="BLPH1" localSheetId="27" hidden="1">#REF!</definedName>
    <definedName name="BLPH1" localSheetId="28" hidden="1">#REF!</definedName>
    <definedName name="BLPH1" localSheetId="29" hidden="1">#REF!</definedName>
    <definedName name="BLPH1" localSheetId="57" hidden="1">'[87]Ex rate bloom'!$A$4</definedName>
    <definedName name="BLPH1" localSheetId="58" hidden="1">'[87]Ex rate bloom'!$A$4</definedName>
    <definedName name="BLPH1" localSheetId="18" hidden="1">#REF!</definedName>
    <definedName name="BLPH1" localSheetId="91" hidden="1">#REF!</definedName>
    <definedName name="BLPH1" hidden="1">#REF!</definedName>
    <definedName name="BLPH2" localSheetId="15" hidden="1">#REF!</definedName>
    <definedName name="BLPH2" localSheetId="16" hidden="1">#REF!</definedName>
    <definedName name="BLPH2" localSheetId="17" hidden="1">#REF!</definedName>
    <definedName name="BLPH2" localSheetId="19" hidden="1">#REF!</definedName>
    <definedName name="BLPH2" localSheetId="100" hidden="1">'[87]Ex rate bloom'!$D$4</definedName>
    <definedName name="BLPH2" localSheetId="23" hidden="1">'[87]Ex rate bloom'!$D$4</definedName>
    <definedName name="BLPH2" localSheetId="59" hidden="1">#REF!</definedName>
    <definedName name="BLPH2" localSheetId="60" hidden="1">#REF!</definedName>
    <definedName name="BLPH2" localSheetId="1" hidden="1">'[87]Ex rate bloom'!$D$4</definedName>
    <definedName name="BLPH2" localSheetId="27" hidden="1">#REF!</definedName>
    <definedName name="BLPH2" localSheetId="28" hidden="1">#REF!</definedName>
    <definedName name="BLPH2" localSheetId="29" hidden="1">#REF!</definedName>
    <definedName name="BLPH2" localSheetId="57" hidden="1">'[87]Ex rate bloom'!$D$4</definedName>
    <definedName name="BLPH2" localSheetId="58" hidden="1">'[87]Ex rate bloom'!$D$4</definedName>
    <definedName name="BLPH2" localSheetId="18" hidden="1">#REF!</definedName>
    <definedName name="BLPH2" localSheetId="91" hidden="1">#REF!</definedName>
    <definedName name="BLPH2" hidden="1">#REF!</definedName>
    <definedName name="BLPH3" localSheetId="15" hidden="1">#REF!</definedName>
    <definedName name="BLPH3" localSheetId="16" hidden="1">#REF!</definedName>
    <definedName name="BLPH3" localSheetId="17" hidden="1">#REF!</definedName>
    <definedName name="BLPH3" localSheetId="19" hidden="1">#REF!</definedName>
    <definedName name="BLPH3" localSheetId="100" hidden="1">'[87]Ex rate bloom'!$G$4</definedName>
    <definedName name="BLPH3" localSheetId="23" hidden="1">'[87]Ex rate bloom'!$G$4</definedName>
    <definedName name="BLPH3" localSheetId="59" hidden="1">#REF!</definedName>
    <definedName name="BLPH3" localSheetId="60" hidden="1">#REF!</definedName>
    <definedName name="BLPH3" localSheetId="1" hidden="1">'[87]Ex rate bloom'!$G$4</definedName>
    <definedName name="BLPH3" localSheetId="27" hidden="1">#REF!</definedName>
    <definedName name="BLPH3" localSheetId="28" hidden="1">#REF!</definedName>
    <definedName name="BLPH3" localSheetId="29" hidden="1">#REF!</definedName>
    <definedName name="BLPH3" localSheetId="57" hidden="1">'[87]Ex rate bloom'!$G$4</definedName>
    <definedName name="BLPH3" localSheetId="58" hidden="1">'[87]Ex rate bloom'!$G$4</definedName>
    <definedName name="BLPH3" localSheetId="18" hidden="1">#REF!</definedName>
    <definedName name="BLPH3" localSheetId="91" hidden="1">#REF!</definedName>
    <definedName name="BLPH3" hidden="1">#REF!</definedName>
    <definedName name="BLPH4" localSheetId="15" hidden="1">#REF!</definedName>
    <definedName name="BLPH4" localSheetId="16" hidden="1">#REF!</definedName>
    <definedName name="BLPH4" localSheetId="17" hidden="1">#REF!</definedName>
    <definedName name="BLPH4" localSheetId="19" hidden="1">#REF!</definedName>
    <definedName name="BLPH4" localSheetId="100" hidden="1">'[87]Ex rate bloom'!$J$4</definedName>
    <definedName name="BLPH4" localSheetId="23" hidden="1">'[87]Ex rate bloom'!$J$4</definedName>
    <definedName name="BLPH4" localSheetId="59" hidden="1">#REF!</definedName>
    <definedName name="BLPH4" localSheetId="60" hidden="1">#REF!</definedName>
    <definedName name="BLPH4" localSheetId="1" hidden="1">'[87]Ex rate bloom'!$J$4</definedName>
    <definedName name="BLPH4" localSheetId="27" hidden="1">#REF!</definedName>
    <definedName name="BLPH4" localSheetId="28" hidden="1">#REF!</definedName>
    <definedName name="BLPH4" localSheetId="29" hidden="1">#REF!</definedName>
    <definedName name="BLPH4" localSheetId="57" hidden="1">'[87]Ex rate bloom'!$J$4</definedName>
    <definedName name="BLPH4" localSheetId="58" hidden="1">'[87]Ex rate bloom'!$J$4</definedName>
    <definedName name="BLPH4" localSheetId="18" hidden="1">#REF!</definedName>
    <definedName name="BLPH4" localSheetId="91" hidden="1">#REF!</definedName>
    <definedName name="BLPH4" hidden="1">#REF!</definedName>
    <definedName name="BLPH5" localSheetId="15" hidden="1">#REF!</definedName>
    <definedName name="BLPH5" localSheetId="16" hidden="1">#REF!</definedName>
    <definedName name="BLPH5" localSheetId="17" hidden="1">#REF!</definedName>
    <definedName name="BLPH5" localSheetId="19" hidden="1">#REF!</definedName>
    <definedName name="BLPH5" localSheetId="100" hidden="1">'[87]Ex rate bloom'!$M$4</definedName>
    <definedName name="BLPH5" localSheetId="23" hidden="1">'[87]Ex rate bloom'!$M$4</definedName>
    <definedName name="BLPH5" localSheetId="59" hidden="1">#REF!</definedName>
    <definedName name="BLPH5" localSheetId="60" hidden="1">#REF!</definedName>
    <definedName name="BLPH5" localSheetId="1" hidden="1">'[87]Ex rate bloom'!$M$4</definedName>
    <definedName name="BLPH5" localSheetId="27" hidden="1">#REF!</definedName>
    <definedName name="BLPH5" localSheetId="28" hidden="1">#REF!</definedName>
    <definedName name="BLPH5" localSheetId="29" hidden="1">#REF!</definedName>
    <definedName name="BLPH5" localSheetId="57" hidden="1">'[87]Ex rate bloom'!$M$4</definedName>
    <definedName name="BLPH5" localSheetId="58" hidden="1">'[87]Ex rate bloom'!$M$4</definedName>
    <definedName name="BLPH5" localSheetId="18" hidden="1">#REF!</definedName>
    <definedName name="BLPH5" localSheetId="91" hidden="1">#REF!</definedName>
    <definedName name="BLPH5" hidden="1">#REF!</definedName>
    <definedName name="BLPH6" localSheetId="15" hidden="1">#REF!</definedName>
    <definedName name="BLPH6" localSheetId="16" hidden="1">#REF!</definedName>
    <definedName name="BLPH6" localSheetId="17" hidden="1">#REF!</definedName>
    <definedName name="BLPH6" localSheetId="19" hidden="1">#REF!</definedName>
    <definedName name="BLPH6" localSheetId="100" hidden="1">'[87]Ex rate bloom'!$P$4</definedName>
    <definedName name="BLPH6" localSheetId="23" hidden="1">'[87]Ex rate bloom'!$P$4</definedName>
    <definedName name="BLPH6" localSheetId="59" hidden="1">#REF!</definedName>
    <definedName name="BLPH6" localSheetId="60" hidden="1">#REF!</definedName>
    <definedName name="BLPH6" localSheetId="1" hidden="1">'[87]Ex rate bloom'!$P$4</definedName>
    <definedName name="BLPH6" localSheetId="27" hidden="1">#REF!</definedName>
    <definedName name="BLPH6" localSheetId="28" hidden="1">#REF!</definedName>
    <definedName name="BLPH6" localSheetId="29" hidden="1">#REF!</definedName>
    <definedName name="BLPH6" localSheetId="57" hidden="1">'[87]Ex rate bloom'!$P$4</definedName>
    <definedName name="BLPH6" localSheetId="58" hidden="1">'[87]Ex rate bloom'!$P$4</definedName>
    <definedName name="BLPH6" localSheetId="18" hidden="1">#REF!</definedName>
    <definedName name="BLPH6" localSheetId="91" hidden="1">#REF!</definedName>
    <definedName name="BLPH6" hidden="1">#REF!</definedName>
    <definedName name="BLPH7" localSheetId="15" hidden="1">#REF!</definedName>
    <definedName name="BLPH7" localSheetId="16" hidden="1">#REF!</definedName>
    <definedName name="BLPH7" localSheetId="17" hidden="1">#REF!</definedName>
    <definedName name="BLPH7" localSheetId="19" hidden="1">#REF!</definedName>
    <definedName name="BLPH7" localSheetId="100" hidden="1">'[87]Ex rate bloom'!$S$4</definedName>
    <definedName name="BLPH7" localSheetId="23" hidden="1">'[87]Ex rate bloom'!$S$4</definedName>
    <definedName name="BLPH7" localSheetId="59" hidden="1">#REF!</definedName>
    <definedName name="BLPH7" localSheetId="60" hidden="1">#REF!</definedName>
    <definedName name="BLPH7" localSheetId="1" hidden="1">'[87]Ex rate bloom'!$S$4</definedName>
    <definedName name="BLPH7" localSheetId="27" hidden="1">#REF!</definedName>
    <definedName name="BLPH7" localSheetId="28" hidden="1">#REF!</definedName>
    <definedName name="BLPH7" localSheetId="29" hidden="1">#REF!</definedName>
    <definedName name="BLPH7" localSheetId="57" hidden="1">'[87]Ex rate bloom'!$S$4</definedName>
    <definedName name="BLPH7" localSheetId="58" hidden="1">'[87]Ex rate bloom'!$S$4</definedName>
    <definedName name="BLPH7" localSheetId="18" hidden="1">#REF!</definedName>
    <definedName name="BLPH7" localSheetId="91" hidden="1">#REF!</definedName>
    <definedName name="BLPH7" hidden="1">#REF!</definedName>
    <definedName name="BLPH8" localSheetId="15" hidden="1">#REF!</definedName>
    <definedName name="BLPH8" localSheetId="16" hidden="1">#REF!</definedName>
    <definedName name="BLPH8" localSheetId="17" hidden="1">#REF!</definedName>
    <definedName name="BLPH8" localSheetId="19" hidden="1">#REF!</definedName>
    <definedName name="BLPH8" localSheetId="100" hidden="1">'[87]Ex rate bloom'!$V$4</definedName>
    <definedName name="BLPH8" localSheetId="23" hidden="1">'[87]Ex rate bloom'!$V$4</definedName>
    <definedName name="BLPH8" localSheetId="59" hidden="1">#REF!</definedName>
    <definedName name="BLPH8" localSheetId="60" hidden="1">#REF!</definedName>
    <definedName name="BLPH8" localSheetId="1" hidden="1">'[87]Ex rate bloom'!$V$4</definedName>
    <definedName name="BLPH8" localSheetId="27" hidden="1">#REF!</definedName>
    <definedName name="BLPH8" localSheetId="28" hidden="1">#REF!</definedName>
    <definedName name="BLPH8" localSheetId="29" hidden="1">#REF!</definedName>
    <definedName name="BLPH8" localSheetId="57" hidden="1">'[87]Ex rate bloom'!$V$4</definedName>
    <definedName name="BLPH8" localSheetId="58" hidden="1">'[87]Ex rate bloom'!$V$4</definedName>
    <definedName name="BLPH8" localSheetId="18" hidden="1">#REF!</definedName>
    <definedName name="BLPH8" localSheetId="91" hidden="1">#REF!</definedName>
    <definedName name="BLPH8" hidden="1">#REF!</definedName>
    <definedName name="BM" localSheetId="15">#REF!</definedName>
    <definedName name="BM" localSheetId="16">#REF!</definedName>
    <definedName name="BM" localSheetId="17">#REF!</definedName>
    <definedName name="BM" localSheetId="19">#REF!</definedName>
    <definedName name="BM" localSheetId="20">#REF!</definedName>
    <definedName name="BM" localSheetId="100">#REF!</definedName>
    <definedName name="BM" localSheetId="23">#REF!</definedName>
    <definedName name="BM" localSheetId="27">#REF!</definedName>
    <definedName name="BM" localSheetId="28">#REF!</definedName>
    <definedName name="BM" localSheetId="29">#REF!</definedName>
    <definedName name="BM" localSheetId="41">#REF!</definedName>
    <definedName name="BM" localSheetId="44">#REF!</definedName>
    <definedName name="BM" localSheetId="57">#REF!</definedName>
    <definedName name="BM" localSheetId="58">#REF!</definedName>
    <definedName name="BM" localSheetId="18">#REF!</definedName>
    <definedName name="BM" localSheetId="61">#REF!</definedName>
    <definedName name="BM" localSheetId="62">#REF!</definedName>
    <definedName name="BM" localSheetId="64">#REF!</definedName>
    <definedName name="BM" localSheetId="21">#REF!</definedName>
    <definedName name="BM" localSheetId="80">'Tabla 53'!#REF!</definedName>
    <definedName name="BM" localSheetId="81">'Tabla 54'!#REF!</definedName>
    <definedName name="BM" localSheetId="82">'Tabla 55'!#REF!</definedName>
    <definedName name="BM" localSheetId="83">'Tabla 56'!#REF!</definedName>
    <definedName name="BM" localSheetId="84">'Tabla 57'!#REF!</definedName>
    <definedName name="BM" localSheetId="88">#REF!</definedName>
    <definedName name="BM" localSheetId="89">#REF!</definedName>
    <definedName name="BM" localSheetId="90">#REF!</definedName>
    <definedName name="BM" localSheetId="95">#REF!</definedName>
    <definedName name="BM" localSheetId="96">#REF!</definedName>
    <definedName name="BM" localSheetId="24">#REF!</definedName>
    <definedName name="BM" localSheetId="99">#REF!</definedName>
    <definedName name="BM">#REF!</definedName>
    <definedName name="BMG" localSheetId="15">#REF!</definedName>
    <definedName name="BMG" localSheetId="16">#REF!</definedName>
    <definedName name="BMG" localSheetId="17">#REF!</definedName>
    <definedName name="BMG" localSheetId="19">#REF!</definedName>
    <definedName name="BMG" localSheetId="100">[88]Q6!$E$28:$AH$28</definedName>
    <definedName name="BMG" localSheetId="23">[88]Q6!$E$28:$AH$28</definedName>
    <definedName name="BMG" localSheetId="59">#REF!</definedName>
    <definedName name="BMG" localSheetId="60">#REF!</definedName>
    <definedName name="BMG" localSheetId="1">[88]Q6!$E$28:$AH$28</definedName>
    <definedName name="BMG" localSheetId="27">#REF!</definedName>
    <definedName name="BMG" localSheetId="28">#REF!</definedName>
    <definedName name="BMG" localSheetId="29">#REF!</definedName>
    <definedName name="BMG" localSheetId="57">[88]Q6!$E$28:$AH$28</definedName>
    <definedName name="BMG" localSheetId="58">[88]Q6!$E$28:$AH$28</definedName>
    <definedName name="BMG" localSheetId="18">#REF!</definedName>
    <definedName name="BMG" localSheetId="91">#REF!</definedName>
    <definedName name="BMG">#REF!</definedName>
    <definedName name="BMI" localSheetId="15">#REF!</definedName>
    <definedName name="BMI" localSheetId="16">#REF!</definedName>
    <definedName name="BMI" localSheetId="17">#REF!</definedName>
    <definedName name="BMI" localSheetId="20">#REF!</definedName>
    <definedName name="BMI" localSheetId="23">#REF!</definedName>
    <definedName name="BMI" localSheetId="59">#REF!</definedName>
    <definedName name="BMI" localSheetId="60">#REF!</definedName>
    <definedName name="BMI" localSheetId="27">#REF!</definedName>
    <definedName name="BMI" localSheetId="28">#REF!</definedName>
    <definedName name="BMI" localSheetId="29">#REF!</definedName>
    <definedName name="BMI" localSheetId="57">#REF!</definedName>
    <definedName name="BMI" localSheetId="64">#REF!</definedName>
    <definedName name="BMI" localSheetId="21">#REF!</definedName>
    <definedName name="BMI" localSheetId="85">'Tabla 58'!#REF!</definedName>
    <definedName name="BMI" localSheetId="88">#REF!</definedName>
    <definedName name="BMI" localSheetId="89">#REF!</definedName>
    <definedName name="BMI" localSheetId="90">#REF!</definedName>
    <definedName name="BMI" localSheetId="95">#REF!</definedName>
    <definedName name="BMI" localSheetId="96">#REF!</definedName>
    <definedName name="BMI" localSheetId="24">#REF!</definedName>
    <definedName name="BMI">#REF!</definedName>
    <definedName name="BMII" localSheetId="16">#REF!</definedName>
    <definedName name="BMII">#N/A</definedName>
    <definedName name="BMII_7" localSheetId="15">#REF!</definedName>
    <definedName name="BMII_7" localSheetId="16">#REF!</definedName>
    <definedName name="BMII_7" localSheetId="17">#REF!</definedName>
    <definedName name="BMII_7" localSheetId="19">#REF!</definedName>
    <definedName name="BMII_7" localSheetId="20">#REF!</definedName>
    <definedName name="BMII_7" localSheetId="100">#REF!</definedName>
    <definedName name="BMII_7" localSheetId="23">#REF!</definedName>
    <definedName name="BMII_7" localSheetId="27">#REF!</definedName>
    <definedName name="BMII_7" localSheetId="28">#REF!</definedName>
    <definedName name="BMII_7" localSheetId="29">#REF!</definedName>
    <definedName name="BMII_7" localSheetId="41">#REF!</definedName>
    <definedName name="BMII_7" localSheetId="44">#REF!</definedName>
    <definedName name="BMII_7" localSheetId="46">#REF!</definedName>
    <definedName name="BMII_7" localSheetId="57">#REF!</definedName>
    <definedName name="BMII_7" localSheetId="58">#REF!</definedName>
    <definedName name="BMII_7" localSheetId="18">#REF!</definedName>
    <definedName name="BMII_7" localSheetId="61">#REF!</definedName>
    <definedName name="BMII_7" localSheetId="62">#REF!</definedName>
    <definedName name="BMII_7" localSheetId="64">#REF!</definedName>
    <definedName name="BMII_7" localSheetId="21">#REF!</definedName>
    <definedName name="BMII_7" localSheetId="80">'Tabla 53'!#REF!</definedName>
    <definedName name="BMII_7" localSheetId="81">'Tabla 54'!#REF!</definedName>
    <definedName name="BMII_7" localSheetId="82">'Tabla 55'!#REF!</definedName>
    <definedName name="BMII_7" localSheetId="83">'Tabla 56'!#REF!</definedName>
    <definedName name="BMII_7" localSheetId="84">'Tabla 57'!#REF!</definedName>
    <definedName name="BMII_7" localSheetId="88">#REF!</definedName>
    <definedName name="BMII_7" localSheetId="89">#REF!</definedName>
    <definedName name="BMII_7" localSheetId="90">#REF!</definedName>
    <definedName name="BMII_7" localSheetId="95">#REF!</definedName>
    <definedName name="BMII_7" localSheetId="96">#REF!</definedName>
    <definedName name="BMII_7" localSheetId="24">#REF!</definedName>
    <definedName name="BMII_7" localSheetId="99">#REF!</definedName>
    <definedName name="BMII_7">#REF!</definedName>
    <definedName name="BMII_G" localSheetId="15">#REF!</definedName>
    <definedName name="BMII_G" localSheetId="16">#REF!</definedName>
    <definedName name="BMII_G" localSheetId="17">#REF!</definedName>
    <definedName name="BMII_G" localSheetId="23">#REF!</definedName>
    <definedName name="BMII_G" localSheetId="27">#REF!</definedName>
    <definedName name="BMII_G" localSheetId="28">#REF!</definedName>
    <definedName name="BMII_G" localSheetId="29">#REF!</definedName>
    <definedName name="BMII_G" localSheetId="57">#REF!</definedName>
    <definedName name="BMII_G" localSheetId="64">#REF!</definedName>
    <definedName name="BMII_G" localSheetId="21">#REF!</definedName>
    <definedName name="BMII_G" localSheetId="88">#REF!</definedName>
    <definedName name="BMII_G" localSheetId="89">#REF!</definedName>
    <definedName name="BMII_G" localSheetId="90">#REF!</definedName>
    <definedName name="BMII_G" localSheetId="95">#REF!</definedName>
    <definedName name="BMII_G">#REF!</definedName>
    <definedName name="BMII_P" localSheetId="15">#REF!</definedName>
    <definedName name="BMII_P" localSheetId="16">#REF!</definedName>
    <definedName name="BMII_P" localSheetId="17">#REF!</definedName>
    <definedName name="BMII_P" localSheetId="23">#REF!</definedName>
    <definedName name="BMII_P" localSheetId="27">#REF!</definedName>
    <definedName name="BMII_P" localSheetId="28">#REF!</definedName>
    <definedName name="BMII_P" localSheetId="29">#REF!</definedName>
    <definedName name="BMII_P" localSheetId="57">#REF!</definedName>
    <definedName name="BMII_P" localSheetId="21">#REF!</definedName>
    <definedName name="BMII_P" localSheetId="88">#REF!</definedName>
    <definedName name="BMII_P" localSheetId="89">#REF!</definedName>
    <definedName name="BMII_P" localSheetId="90">#REF!</definedName>
    <definedName name="BMII_P" localSheetId="95">#REF!</definedName>
    <definedName name="BMII_P">#REF!</definedName>
    <definedName name="BMIIB">#N/A</definedName>
    <definedName name="BMIIBA" localSheetId="15">#REF!</definedName>
    <definedName name="BMIIBA" localSheetId="17">#REF!</definedName>
    <definedName name="BMIIBA" localSheetId="20">#REF!</definedName>
    <definedName name="BMIIBA" localSheetId="23">#REF!</definedName>
    <definedName name="BMIIBA" localSheetId="59">#REF!</definedName>
    <definedName name="BMIIBA" localSheetId="60">#REF!</definedName>
    <definedName name="BMIIBA" localSheetId="27">#REF!</definedName>
    <definedName name="BMIIBA" localSheetId="28">#REF!</definedName>
    <definedName name="BMIIBA" localSheetId="29">#REF!</definedName>
    <definedName name="BMIIBA" localSheetId="57">#REF!</definedName>
    <definedName name="BMIIBA" localSheetId="64">#REF!</definedName>
    <definedName name="BMIIBA" localSheetId="21">#REF!</definedName>
    <definedName name="BMIIBA" localSheetId="85">'Tabla 58'!#REF!</definedName>
    <definedName name="BMIIBA" localSheetId="88">#REF!</definedName>
    <definedName name="BMIIBA" localSheetId="89">#REF!</definedName>
    <definedName name="BMIIBA" localSheetId="90">#REF!</definedName>
    <definedName name="BMIIBA" localSheetId="95">#REF!</definedName>
    <definedName name="BMIIBA" localSheetId="96">#REF!</definedName>
    <definedName name="BMIIBA">#REF!</definedName>
    <definedName name="BMIIBI" localSheetId="15">#REF!</definedName>
    <definedName name="BMIIBI" localSheetId="17">#REF!</definedName>
    <definedName name="BMIIBI" localSheetId="23">#REF!</definedName>
    <definedName name="BMIIBI" localSheetId="27">#REF!</definedName>
    <definedName name="BMIIBI" localSheetId="28">#REF!</definedName>
    <definedName name="BMIIBI" localSheetId="29">#REF!</definedName>
    <definedName name="BMIIBI" localSheetId="57">#REF!</definedName>
    <definedName name="BMIIBI" localSheetId="64">#REF!</definedName>
    <definedName name="BMIIBI" localSheetId="21">#REF!</definedName>
    <definedName name="BMIIBI" localSheetId="85">'Tabla 58'!#REF!</definedName>
    <definedName name="BMIIBI" localSheetId="88">#REF!</definedName>
    <definedName name="BMIIBI" localSheetId="89">#REF!</definedName>
    <definedName name="BMIIBI" localSheetId="90">#REF!</definedName>
    <definedName name="BMIIBI" localSheetId="95">#REF!</definedName>
    <definedName name="BMIIBI" localSheetId="96">#REF!</definedName>
    <definedName name="BMIIBI">#REF!</definedName>
    <definedName name="BMIIG">#N/A</definedName>
    <definedName name="BMIIMU" localSheetId="15">#REF!</definedName>
    <definedName name="BMIIMU" localSheetId="17">#REF!</definedName>
    <definedName name="BMIIMU" localSheetId="20">#REF!</definedName>
    <definedName name="BMIIMU" localSheetId="23">#REF!</definedName>
    <definedName name="BMIIMU" localSheetId="59">#REF!</definedName>
    <definedName name="BMIIMU" localSheetId="60">#REF!</definedName>
    <definedName name="BMIIMU" localSheetId="27">#REF!</definedName>
    <definedName name="BMIIMU" localSheetId="28">#REF!</definedName>
    <definedName name="BMIIMU" localSheetId="29">#REF!</definedName>
    <definedName name="BMIIMU" localSheetId="57">#REF!</definedName>
    <definedName name="BMIIMU" localSheetId="64">#REF!</definedName>
    <definedName name="BMIIMU" localSheetId="21">#REF!</definedName>
    <definedName name="BMIIMU" localSheetId="85">'Tabla 58'!#REF!</definedName>
    <definedName name="BMIIMU" localSheetId="88">#REF!</definedName>
    <definedName name="BMIIMU" localSheetId="89">#REF!</definedName>
    <definedName name="BMIIMU" localSheetId="90">#REF!</definedName>
    <definedName name="BMIIMU" localSheetId="95">#REF!</definedName>
    <definedName name="BMIIMU" localSheetId="96">#REF!</definedName>
    <definedName name="BMIIMU">#REF!</definedName>
    <definedName name="BMS" localSheetId="15">#REF!</definedName>
    <definedName name="BMS" localSheetId="16">#REF!</definedName>
    <definedName name="BMS" localSheetId="17">#REF!</definedName>
    <definedName name="BMS" localSheetId="19">#REF!</definedName>
    <definedName name="BMS" localSheetId="100">#REF!</definedName>
    <definedName name="BMS" localSheetId="23">#REF!</definedName>
    <definedName name="BMS" localSheetId="27">#REF!</definedName>
    <definedName name="BMS" localSheetId="28">#REF!</definedName>
    <definedName name="BMS" localSheetId="29">#REF!</definedName>
    <definedName name="BMS" localSheetId="41">#REF!</definedName>
    <definedName name="BMS" localSheetId="44">#REF!</definedName>
    <definedName name="BMS" localSheetId="46">#REF!</definedName>
    <definedName name="BMS" localSheetId="57">#REF!</definedName>
    <definedName name="BMS" localSheetId="58">#REF!</definedName>
    <definedName name="BMS" localSheetId="18">#REF!</definedName>
    <definedName name="BMS" localSheetId="61">#REF!</definedName>
    <definedName name="BMS" localSheetId="62">#REF!</definedName>
    <definedName name="BMS" localSheetId="64">#REF!</definedName>
    <definedName name="BMS" localSheetId="21">#REF!</definedName>
    <definedName name="BMS" localSheetId="80">'Tabla 53'!#REF!</definedName>
    <definedName name="BMS" localSheetId="81">'Tabla 54'!#REF!</definedName>
    <definedName name="BMS" localSheetId="82">'Tabla 55'!#REF!</definedName>
    <definedName name="BMS" localSheetId="83">'Tabla 56'!#REF!</definedName>
    <definedName name="BMS" localSheetId="84">'Tabla 57'!#REF!</definedName>
    <definedName name="BMS" localSheetId="88">#REF!</definedName>
    <definedName name="BMS" localSheetId="89">#REF!</definedName>
    <definedName name="BMS" localSheetId="90">#REF!</definedName>
    <definedName name="BMS" localSheetId="95">#REF!</definedName>
    <definedName name="BMS" localSheetId="96">#REF!</definedName>
    <definedName name="BMS" localSheetId="24">#REF!</definedName>
    <definedName name="BMS" localSheetId="99">#REF!</definedName>
    <definedName name="BMS">#REF!</definedName>
    <definedName name="BNEO" localSheetId="15">#REF!</definedName>
    <definedName name="BNEO" localSheetId="17">#REF!</definedName>
    <definedName name="BNEO" localSheetId="23">#REF!</definedName>
    <definedName name="BNEO" localSheetId="27">#REF!</definedName>
    <definedName name="BNEO" localSheetId="28">#REF!</definedName>
    <definedName name="BNEO" localSheetId="29">#REF!</definedName>
    <definedName name="BNEO" localSheetId="57">#REF!</definedName>
    <definedName name="BNEO" localSheetId="21">#REF!</definedName>
    <definedName name="BNEO" localSheetId="88">#REF!</definedName>
    <definedName name="BNEO" localSheetId="89">#REF!</definedName>
    <definedName name="BNEO" localSheetId="90">#REF!</definedName>
    <definedName name="BNEO" localSheetId="95">#REF!</definedName>
    <definedName name="BNEO">#REF!</definedName>
    <definedName name="BNF">"CA"</definedName>
    <definedName name="BO" localSheetId="15">#REF!</definedName>
    <definedName name="BO" localSheetId="17">#REF!</definedName>
    <definedName name="BO" localSheetId="20">#REF!</definedName>
    <definedName name="BO" localSheetId="23">#REF!</definedName>
    <definedName name="BO" localSheetId="59">#REF!</definedName>
    <definedName name="BO" localSheetId="60">#REF!</definedName>
    <definedName name="BO" localSheetId="27">#REF!</definedName>
    <definedName name="BO" localSheetId="28">#REF!</definedName>
    <definedName name="BO" localSheetId="29">#REF!</definedName>
    <definedName name="BO" localSheetId="57">#REF!</definedName>
    <definedName name="BO" localSheetId="64">#REF!</definedName>
    <definedName name="BO" localSheetId="21">#REF!</definedName>
    <definedName name="BO" localSheetId="85">'Tabla 58'!#REF!</definedName>
    <definedName name="BO" localSheetId="88">#REF!</definedName>
    <definedName name="BO" localSheetId="89">#REF!</definedName>
    <definedName name="BO" localSheetId="90">#REF!</definedName>
    <definedName name="BO" localSheetId="95">#REF!</definedName>
    <definedName name="BO" localSheetId="96">#REF!</definedName>
    <definedName name="BO">#REF!</definedName>
    <definedName name="BOG" localSheetId="15">#REF!</definedName>
    <definedName name="BOG" localSheetId="16">#REF!</definedName>
    <definedName name="BOG" localSheetId="17">#REF!</definedName>
    <definedName name="BOG" localSheetId="19">#REF!</definedName>
    <definedName name="BOG" localSheetId="23">#REF!</definedName>
    <definedName name="BOG" localSheetId="27">#REF!</definedName>
    <definedName name="BOG" localSheetId="28">#REF!</definedName>
    <definedName name="BOG" localSheetId="29">#REF!</definedName>
    <definedName name="BOG" localSheetId="33">#REF!</definedName>
    <definedName name="BOG" localSheetId="57">#REF!</definedName>
    <definedName name="BOG" localSheetId="58">#REF!</definedName>
    <definedName name="BOG" localSheetId="18">#REF!</definedName>
    <definedName name="BOG" localSheetId="61">#REF!</definedName>
    <definedName name="BOG" localSheetId="64">#REF!</definedName>
    <definedName name="BOG" localSheetId="21">#REF!</definedName>
    <definedName name="BOG" localSheetId="80">'Tabla 53'!#REF!</definedName>
    <definedName name="BOG" localSheetId="81">'Tabla 54'!#REF!</definedName>
    <definedName name="BOG" localSheetId="82">'Tabla 55'!#REF!</definedName>
    <definedName name="BOG" localSheetId="83">'Tabla 56'!#REF!</definedName>
    <definedName name="BOG" localSheetId="84">'Tabla 57'!#REF!</definedName>
    <definedName name="BOG" localSheetId="85">'Tabla 58'!#REF!</definedName>
    <definedName name="BOG" localSheetId="88">#REF!</definedName>
    <definedName name="BOG" localSheetId="89">#REF!</definedName>
    <definedName name="BOG" localSheetId="90">#REF!</definedName>
    <definedName name="BOG" localSheetId="95">#REF!</definedName>
    <definedName name="BOG" localSheetId="96">#REF!</definedName>
    <definedName name="BOG" localSheetId="24">#REF!</definedName>
    <definedName name="BOG">#REF!</definedName>
    <definedName name="BOLETIN" localSheetId="15">#REF!</definedName>
    <definedName name="BOLETIN" localSheetId="16">#REF!</definedName>
    <definedName name="BOLETIN" localSheetId="17">#REF!</definedName>
    <definedName name="BOLETIN" localSheetId="19">#REF!</definedName>
    <definedName name="BOLETIN" localSheetId="100">[69]BCP!#REF!</definedName>
    <definedName name="BOLETIN" localSheetId="23">[69]BCP!#REF!</definedName>
    <definedName name="BOLETIN" localSheetId="59">#REF!</definedName>
    <definedName name="BOLETIN" localSheetId="60">#REF!</definedName>
    <definedName name="BOLETIN" localSheetId="1">[69]BCP!#REF!</definedName>
    <definedName name="BOLETIN" localSheetId="27">#REF!</definedName>
    <definedName name="BOLETIN" localSheetId="28">[69]BCP!#REF!</definedName>
    <definedName name="BOLETIN" localSheetId="29">[69]BCP!#REF!</definedName>
    <definedName name="BOLETIN" localSheetId="41">[69]BCP!#REF!</definedName>
    <definedName name="BOLETIN" localSheetId="44">[69]BCP!#REF!</definedName>
    <definedName name="BOLETIN" localSheetId="46">[69]BCP!#REF!</definedName>
    <definedName name="BOLETIN" localSheetId="57">[69]BCP!#REF!</definedName>
    <definedName name="BOLETIN" localSheetId="58">[69]BCP!#REF!</definedName>
    <definedName name="BOLETIN" localSheetId="18">#REF!</definedName>
    <definedName name="BOLETIN" localSheetId="61">[69]BCP!#REF!</definedName>
    <definedName name="BOLETIN" localSheetId="64">[69]BCP!#REF!</definedName>
    <definedName name="BOLETIN" localSheetId="21">[69]BCP!#REF!</definedName>
    <definedName name="BOLETIN" localSheetId="81">[69]BCP!#REF!</definedName>
    <definedName name="BOLETIN" localSheetId="82">[69]BCP!#REF!</definedName>
    <definedName name="BOLETIN" localSheetId="83">[69]BCP!#REF!</definedName>
    <definedName name="BOLETIN" localSheetId="84">[69]BCP!#REF!</definedName>
    <definedName name="BOLETIN" localSheetId="88">[69]BCP!#REF!</definedName>
    <definedName name="BOLETIN" localSheetId="89">[69]BCP!#REF!</definedName>
    <definedName name="BOLETIN" localSheetId="90">[69]BCP!#REF!</definedName>
    <definedName name="BOLETIN" localSheetId="91">#REF!</definedName>
    <definedName name="BOLETIN" localSheetId="95">[69]BCP!#REF!</definedName>
    <definedName name="BOLETIN" localSheetId="96">[69]BCP!#REF!</definedName>
    <definedName name="BOLETIN" localSheetId="24">[69]BCP!#REF!</definedName>
    <definedName name="BOLETIN">#REF!</definedName>
    <definedName name="Bolivia" localSheetId="15">#REF!</definedName>
    <definedName name="Bolivia" localSheetId="16">#REF!</definedName>
    <definedName name="Bolivia" localSheetId="17">#REF!</definedName>
    <definedName name="Bolivia" localSheetId="20">#REF!</definedName>
    <definedName name="Bolivia" localSheetId="23">#REF!</definedName>
    <definedName name="Bolivia" localSheetId="59">#REF!</definedName>
    <definedName name="Bolivia" localSheetId="60">#REF!</definedName>
    <definedName name="Bolivia" localSheetId="27">#REF!</definedName>
    <definedName name="Bolivia" localSheetId="28">#REF!</definedName>
    <definedName name="Bolivia" localSheetId="29">#REF!</definedName>
    <definedName name="Bolivia" localSheetId="57">#REF!</definedName>
    <definedName name="Bolivia" localSheetId="64">#REF!</definedName>
    <definedName name="Bolivia" localSheetId="21">#REF!</definedName>
    <definedName name="Bolivia" localSheetId="85">'Tabla 58'!#REF!</definedName>
    <definedName name="Bolivia" localSheetId="88">#REF!</definedName>
    <definedName name="Bolivia" localSheetId="89">#REF!</definedName>
    <definedName name="Bolivia" localSheetId="90">#REF!</definedName>
    <definedName name="Bolivia" localSheetId="95">#REF!</definedName>
    <definedName name="Bolivia" localSheetId="96">#REF!</definedName>
    <definedName name="Bolivia" localSheetId="24">#REF!</definedName>
    <definedName name="Bolivia">#REF!</definedName>
    <definedName name="BOP" localSheetId="16">#REF!</definedName>
    <definedName name="BOP">#N/A</definedName>
    <definedName name="BOPF" localSheetId="15">#REF!</definedName>
    <definedName name="BOPF" localSheetId="16">#REF!</definedName>
    <definedName name="BOPF" localSheetId="17">#REF!</definedName>
    <definedName name="BOPF" localSheetId="20">#REF!</definedName>
    <definedName name="BOPF" localSheetId="23">#REF!</definedName>
    <definedName name="BOPF" localSheetId="59">#REF!</definedName>
    <definedName name="BOPF" localSheetId="60">#REF!</definedName>
    <definedName name="BOPF" localSheetId="27">#REF!</definedName>
    <definedName name="BOPF" localSheetId="28">#REF!</definedName>
    <definedName name="BOPF" localSheetId="29">#REF!</definedName>
    <definedName name="BOPF" localSheetId="57">#REF!</definedName>
    <definedName name="BOPF" localSheetId="64">#REF!</definedName>
    <definedName name="BOPF" localSheetId="21">#REF!</definedName>
    <definedName name="BOPF" localSheetId="85">'Tabla 58'!#REF!</definedName>
    <definedName name="BOPF" localSheetId="88">#REF!</definedName>
    <definedName name="BOPF" localSheetId="89">#REF!</definedName>
    <definedName name="BOPF" localSheetId="90">#REF!</definedName>
    <definedName name="BOPF" localSheetId="95">#REF!</definedName>
    <definedName name="BOPF" localSheetId="96">#REF!</definedName>
    <definedName name="BOPF" localSheetId="24">#REF!</definedName>
    <definedName name="BOPF">#REF!</definedName>
    <definedName name="BOPUSD" localSheetId="15">#REF!</definedName>
    <definedName name="BOPUSD" localSheetId="16">#REF!</definedName>
    <definedName name="BOPUSD" localSheetId="17">#REF!</definedName>
    <definedName name="BOPUSD" localSheetId="19">#REF!</definedName>
    <definedName name="BOPUSD" localSheetId="100">#REF!</definedName>
    <definedName name="BOPUSD" localSheetId="23">#REF!</definedName>
    <definedName name="BOPUSD" localSheetId="27">#REF!</definedName>
    <definedName name="BOPUSD" localSheetId="28">#REF!</definedName>
    <definedName name="BOPUSD" localSheetId="29">#REF!</definedName>
    <definedName name="BOPUSD" localSheetId="41">#REF!</definedName>
    <definedName name="BOPUSD" localSheetId="44">#REF!</definedName>
    <definedName name="BOPUSD" localSheetId="46">#REF!</definedName>
    <definedName name="BOPUSD" localSheetId="57">#REF!</definedName>
    <definedName name="BOPUSD" localSheetId="58">#REF!</definedName>
    <definedName name="BOPUSD" localSheetId="18">#REF!</definedName>
    <definedName name="BOPUSD" localSheetId="61">#REF!</definedName>
    <definedName name="BOPUSD" localSheetId="62">#REF!</definedName>
    <definedName name="BOPUSD" localSheetId="64">#REF!</definedName>
    <definedName name="BOPUSD" localSheetId="21">#REF!</definedName>
    <definedName name="BOPUSD" localSheetId="80">'Tabla 53'!#REF!</definedName>
    <definedName name="BOPUSD" localSheetId="81">'Tabla 54'!#REF!</definedName>
    <definedName name="BOPUSD" localSheetId="82">'Tabla 55'!#REF!</definedName>
    <definedName name="BOPUSD" localSheetId="83">'Tabla 56'!#REF!</definedName>
    <definedName name="BOPUSD" localSheetId="84">'Tabla 57'!#REF!</definedName>
    <definedName name="BOPUSD" localSheetId="88">#REF!</definedName>
    <definedName name="BOPUSD" localSheetId="89">#REF!</definedName>
    <definedName name="BOPUSD" localSheetId="90">#REF!</definedName>
    <definedName name="BOPUSD" localSheetId="95">#REF!</definedName>
    <definedName name="BOPUSD" localSheetId="96">#REF!</definedName>
    <definedName name="BOPUSD" localSheetId="24">#REF!</definedName>
    <definedName name="BOPUSD" localSheetId="99">#REF!</definedName>
    <definedName name="BOPUSD">#REF!</definedName>
    <definedName name="BORRA_CUADROS" localSheetId="15">#REF!</definedName>
    <definedName name="BORRA_CUADROS" localSheetId="17">#REF!</definedName>
    <definedName name="BORRA_CUADROS" localSheetId="100">[89]!BORRA_CUADROS</definedName>
    <definedName name="BORRA_CUADROS" localSheetId="7">[89]!BORRA_CUADROS</definedName>
    <definedName name="BORRA_CUADROS" localSheetId="11">[89]!BORRA_CUADROS</definedName>
    <definedName name="BORRA_CUADROS" localSheetId="23">[89]!BORRA_CUADROS</definedName>
    <definedName name="BORRA_CUADROS" localSheetId="59">#REF!</definedName>
    <definedName name="BORRA_CUADROS" localSheetId="60">#REF!</definedName>
    <definedName name="BORRA_CUADROS" localSheetId="1">[89]!BORRA_CUADROS</definedName>
    <definedName name="BORRA_CUADROS" localSheetId="27">#REF!</definedName>
    <definedName name="BORRA_CUADROS" localSheetId="28">#REF!</definedName>
    <definedName name="BORRA_CUADROS" localSheetId="29">[89]!BORRA_CUADROS</definedName>
    <definedName name="BORRA_CUADROS" localSheetId="34">[89]!BORRA_CUADROS</definedName>
    <definedName name="BORRA_CUADROS" localSheetId="57">[89]!BORRA_CUADROS</definedName>
    <definedName name="BORRA_CUADROS" localSheetId="58">[89]!BORRA_CUADROS</definedName>
    <definedName name="BORRA_CUADROS" localSheetId="21">[89]!BORRA_CUADROS</definedName>
    <definedName name="BORRA_CUADROS" localSheetId="90">[89]!BORRA_CUADROS</definedName>
    <definedName name="BORRA_CUADROS" localSheetId="91">#REF!</definedName>
    <definedName name="BORRA_CUADROS">#REF!</definedName>
    <definedName name="BPBNF" localSheetId="15">#REF!</definedName>
    <definedName name="BPBNF" localSheetId="16">#REF!</definedName>
    <definedName name="BPBNF" localSheetId="17">#REF!</definedName>
    <definedName name="BPBNF" localSheetId="20">#REF!</definedName>
    <definedName name="BPBNF" localSheetId="23">#REF!</definedName>
    <definedName name="BPBNF" localSheetId="59">#REF!</definedName>
    <definedName name="BPBNF" localSheetId="60">#REF!</definedName>
    <definedName name="BPBNF" localSheetId="27">#REF!</definedName>
    <definedName name="BPBNF" localSheetId="28">#REF!</definedName>
    <definedName name="BPBNF" localSheetId="29">#REF!</definedName>
    <definedName name="BPBNF" localSheetId="57">#REF!</definedName>
    <definedName name="BPBNF" localSheetId="64">#REF!</definedName>
    <definedName name="BPBNF" localSheetId="21">#REF!</definedName>
    <definedName name="BPBNF" localSheetId="85">'Tabla 58'!#REF!</definedName>
    <definedName name="BPBNF" localSheetId="88">#REF!</definedName>
    <definedName name="BPBNF" localSheetId="89">#REF!</definedName>
    <definedName name="BPBNF" localSheetId="90">#REF!</definedName>
    <definedName name="BPBNF" localSheetId="95">#REF!</definedName>
    <definedName name="BPBNF" localSheetId="96">#REF!</definedName>
    <definedName name="BPBNF" localSheetId="24">#REF!</definedName>
    <definedName name="BPBNF">#REF!</definedName>
    <definedName name="BRASS" localSheetId="15">#REF!</definedName>
    <definedName name="BRASS" localSheetId="16">#REF!</definedName>
    <definedName name="BRASS" localSheetId="17">#REF!</definedName>
    <definedName name="BRASS" localSheetId="19">#REF!</definedName>
    <definedName name="BRASS" localSheetId="23">#REF!</definedName>
    <definedName name="BRASS" localSheetId="27">#REF!</definedName>
    <definedName name="BRASS" localSheetId="28">#REF!</definedName>
    <definedName name="BRASS" localSheetId="29">#REF!</definedName>
    <definedName name="BRASS" localSheetId="41">#REF!</definedName>
    <definedName name="BRASS" localSheetId="44">#REF!</definedName>
    <definedName name="BRASS" localSheetId="57">#REF!</definedName>
    <definedName name="BRASS" localSheetId="58">#REF!</definedName>
    <definedName name="BRASS" localSheetId="18">#REF!</definedName>
    <definedName name="BRASS" localSheetId="61">#REF!</definedName>
    <definedName name="BRASS" localSheetId="64">#REF!</definedName>
    <definedName name="BRASS" localSheetId="21">#REF!</definedName>
    <definedName name="BRASS" localSheetId="80">'Tabla 53'!#REF!</definedName>
    <definedName name="BRASS" localSheetId="81">'Tabla 54'!#REF!</definedName>
    <definedName name="BRASS" localSheetId="82">'Tabla 55'!#REF!</definedName>
    <definedName name="BRASS" localSheetId="83">'Tabla 56'!#REF!</definedName>
    <definedName name="BRASS" localSheetId="84">'Tabla 57'!#REF!</definedName>
    <definedName name="BRASS" localSheetId="88">#REF!</definedName>
    <definedName name="BRASS" localSheetId="89">#REF!</definedName>
    <definedName name="BRASS" localSheetId="90">#REF!</definedName>
    <definedName name="BRASS" localSheetId="95">#REF!</definedName>
    <definedName name="BRASS" localSheetId="96">#REF!</definedName>
    <definedName name="BRASS" localSheetId="24">#REF!</definedName>
    <definedName name="BRASS">#REF!</definedName>
    <definedName name="BRASS_1" localSheetId="15">#REF!</definedName>
    <definedName name="BRASS_1" localSheetId="16">#REF!</definedName>
    <definedName name="BRASS_1" localSheetId="17">#REF!</definedName>
    <definedName name="BRASS_1" localSheetId="19">#REF!</definedName>
    <definedName name="BRASS_1" localSheetId="23">#REF!</definedName>
    <definedName name="BRASS_1" localSheetId="27">#REF!</definedName>
    <definedName name="BRASS_1" localSheetId="28">#REF!</definedName>
    <definedName name="BRASS_1" localSheetId="29">#REF!</definedName>
    <definedName name="BRASS_1" localSheetId="41">#REF!</definedName>
    <definedName name="BRASS_1" localSheetId="44">#REF!</definedName>
    <definedName name="BRASS_1" localSheetId="57">#REF!</definedName>
    <definedName name="BRASS_1" localSheetId="58">#REF!</definedName>
    <definedName name="BRASS_1" localSheetId="18">#REF!</definedName>
    <definedName name="BRASS_1" localSheetId="61">#REF!</definedName>
    <definedName name="BRASS_1" localSheetId="64">#REF!</definedName>
    <definedName name="BRASS_1" localSheetId="21">#REF!</definedName>
    <definedName name="BRASS_1" localSheetId="80">'Tabla 53'!#REF!</definedName>
    <definedName name="BRASS_1" localSheetId="81">'Tabla 54'!#REF!</definedName>
    <definedName name="BRASS_1" localSheetId="82">'Tabla 55'!#REF!</definedName>
    <definedName name="BRASS_1" localSheetId="83">'Tabla 56'!#REF!</definedName>
    <definedName name="BRASS_1" localSheetId="84">'Tabla 57'!#REF!</definedName>
    <definedName name="BRASS_1" localSheetId="88">#REF!</definedName>
    <definedName name="BRASS_1" localSheetId="89">#REF!</definedName>
    <definedName name="BRASS_1" localSheetId="90">#REF!</definedName>
    <definedName name="BRASS_1" localSheetId="95">#REF!</definedName>
    <definedName name="BRASS_1" localSheetId="96">#REF!</definedName>
    <definedName name="BRASS_1" localSheetId="24">#REF!</definedName>
    <definedName name="BRASS_1">#REF!</definedName>
    <definedName name="BRASS_6" localSheetId="15">#REF!</definedName>
    <definedName name="BRASS_6" localSheetId="16">#REF!</definedName>
    <definedName name="BRASS_6" localSheetId="17">#REF!</definedName>
    <definedName name="BRASS_6" localSheetId="19">#REF!</definedName>
    <definedName name="BRASS_6" localSheetId="23">#REF!</definedName>
    <definedName name="BRASS_6" localSheetId="27">#REF!</definedName>
    <definedName name="BRASS_6" localSheetId="28">#REF!</definedName>
    <definedName name="BRASS_6" localSheetId="29">#REF!</definedName>
    <definedName name="BRASS_6" localSheetId="41">#REF!</definedName>
    <definedName name="BRASS_6" localSheetId="44">#REF!</definedName>
    <definedName name="BRASS_6" localSheetId="18">#REF!</definedName>
    <definedName name="BRASS_6" localSheetId="21">#REF!</definedName>
    <definedName name="BRASS_6" localSheetId="80">'Tabla 53'!#REF!</definedName>
    <definedName name="BRASS_6" localSheetId="88">#REF!</definedName>
    <definedName name="BRASS_6" localSheetId="89">#REF!</definedName>
    <definedName name="BRASS_6" localSheetId="90">#REF!</definedName>
    <definedName name="BRASS_6" localSheetId="96">#REF!</definedName>
    <definedName name="BRASS_6">#REF!</definedName>
    <definedName name="Brazil" localSheetId="15">#REF!</definedName>
    <definedName name="Brazil" localSheetId="16">#REF!</definedName>
    <definedName name="Brazil" localSheetId="17">#REF!</definedName>
    <definedName name="Brazil" localSheetId="23">#REF!</definedName>
    <definedName name="Brazil" localSheetId="27">#REF!</definedName>
    <definedName name="Brazil" localSheetId="28">#REF!</definedName>
    <definedName name="Brazil" localSheetId="29">#REF!</definedName>
    <definedName name="Brazil" localSheetId="21">#REF!</definedName>
    <definedName name="Brazil" localSheetId="88">#REF!</definedName>
    <definedName name="Brazil" localSheetId="89">#REF!</definedName>
    <definedName name="Brazil" localSheetId="90">#REF!</definedName>
    <definedName name="Brazil">#REF!</definedName>
    <definedName name="BRECHA" localSheetId="15">#REF!</definedName>
    <definedName name="BRECHA" localSheetId="17">#REF!</definedName>
    <definedName name="BRECHA" localSheetId="100">[72]BRECHA!$E$3</definedName>
    <definedName name="BRECHA" localSheetId="23">[72]BRECHA!$E$3</definedName>
    <definedName name="BRECHA" localSheetId="59">#REF!</definedName>
    <definedName name="BRECHA" localSheetId="60">#REF!</definedName>
    <definedName name="BRECHA" localSheetId="1">[72]BRECHA!$E$3</definedName>
    <definedName name="BRECHA" localSheetId="27">#REF!</definedName>
    <definedName name="BRECHA" localSheetId="28">#REF!</definedName>
    <definedName name="BRECHA" localSheetId="29">#REF!</definedName>
    <definedName name="BRECHA" localSheetId="57">[72]BRECHA!$E$3</definedName>
    <definedName name="BRECHA" localSheetId="58">[72]BRECHA!$E$3</definedName>
    <definedName name="BRECHA" localSheetId="91">#REF!</definedName>
    <definedName name="BRECHA">#REF!</definedName>
    <definedName name="BS" localSheetId="15">#REF!</definedName>
    <definedName name="BS" localSheetId="16">#REF!</definedName>
    <definedName name="BS" localSheetId="17">#REF!</definedName>
    <definedName name="BS" localSheetId="20">#REF!</definedName>
    <definedName name="BS" localSheetId="23">#REF!</definedName>
    <definedName name="BS" localSheetId="59">#REF!</definedName>
    <definedName name="BS" localSheetId="60">#REF!</definedName>
    <definedName name="BS" localSheetId="27">#REF!</definedName>
    <definedName name="BS" localSheetId="28">#REF!</definedName>
    <definedName name="BS" localSheetId="29">#REF!</definedName>
    <definedName name="BS" localSheetId="33">#REF!</definedName>
    <definedName name="BS" localSheetId="57">#REF!</definedName>
    <definedName name="BS" localSheetId="18">#REF!</definedName>
    <definedName name="BS" localSheetId="64">#REF!</definedName>
    <definedName name="BS" localSheetId="21">#REF!</definedName>
    <definedName name="BS" localSheetId="80">'Tabla 53'!#REF!</definedName>
    <definedName name="BS" localSheetId="85">'Tabla 58'!#REF!</definedName>
    <definedName name="BS" localSheetId="88">#REF!</definedName>
    <definedName name="BS" localSheetId="89">#REF!</definedName>
    <definedName name="BS" localSheetId="90">#REF!</definedName>
    <definedName name="BS" localSheetId="95">#REF!</definedName>
    <definedName name="BS" localSheetId="96">#REF!</definedName>
    <definedName name="BS">#REF!</definedName>
    <definedName name="BS1A" localSheetId="15">#REF!</definedName>
    <definedName name="BS1A" localSheetId="16">#REF!</definedName>
    <definedName name="BS1A" localSheetId="17">#REF!</definedName>
    <definedName name="BS1A" localSheetId="23">#REF!</definedName>
    <definedName name="BS1A" localSheetId="27">#REF!</definedName>
    <definedName name="BS1A" localSheetId="28">#REF!</definedName>
    <definedName name="BS1A" localSheetId="29">#REF!</definedName>
    <definedName name="BS1A" localSheetId="33">#REF!</definedName>
    <definedName name="BS1A" localSheetId="57">#REF!</definedName>
    <definedName name="BS1A" localSheetId="18">#REF!</definedName>
    <definedName name="BS1A" localSheetId="64">#REF!</definedName>
    <definedName name="BS1A" localSheetId="21">#REF!</definedName>
    <definedName name="BS1A" localSheetId="80">'Tabla 53'!#REF!</definedName>
    <definedName name="BS1A" localSheetId="85">'Tabla 58'!#REF!</definedName>
    <definedName name="BS1A" localSheetId="88">#REF!</definedName>
    <definedName name="BS1A" localSheetId="89">#REF!</definedName>
    <definedName name="BS1A" localSheetId="90">#REF!</definedName>
    <definedName name="BS1A" localSheetId="95">#REF!</definedName>
    <definedName name="BS1A" localSheetId="96">#REF!</definedName>
    <definedName name="BS1A">#REF!</definedName>
    <definedName name="Bstd" localSheetId="15">#REF!</definedName>
    <definedName name="Bstd" localSheetId="17">#REF!</definedName>
    <definedName name="Bstd" localSheetId="23">#REF!</definedName>
    <definedName name="Bstd" localSheetId="27">#REF!</definedName>
    <definedName name="Bstd" localSheetId="28">#REF!</definedName>
    <definedName name="Bstd" localSheetId="29">#REF!</definedName>
    <definedName name="Bstd" localSheetId="57">#REF!</definedName>
    <definedName name="Bstd" localSheetId="64">#REF!</definedName>
    <definedName name="Bstd" localSheetId="21">#REF!</definedName>
    <definedName name="Bstd" localSheetId="88">#REF!</definedName>
    <definedName name="Bstd" localSheetId="89">#REF!</definedName>
    <definedName name="Bstd" localSheetId="90">#REF!</definedName>
    <definedName name="Bstd" localSheetId="95">#REF!</definedName>
    <definedName name="Bstd" localSheetId="96">#REF!</definedName>
    <definedName name="Bstd">#REF!</definedName>
    <definedName name="BTO" localSheetId="15">#REF!</definedName>
    <definedName name="BTO" localSheetId="17">#REF!</definedName>
    <definedName name="BTO" localSheetId="23">#REF!</definedName>
    <definedName name="BTO" localSheetId="27">#REF!</definedName>
    <definedName name="BTO" localSheetId="28">#REF!</definedName>
    <definedName name="BTO" localSheetId="29">#REF!</definedName>
    <definedName name="BTO" localSheetId="21">#REF!</definedName>
    <definedName name="BTO" localSheetId="88">#REF!</definedName>
    <definedName name="BTO" localSheetId="89">#REF!</definedName>
    <definedName name="BTO" localSheetId="90">#REF!</definedName>
    <definedName name="BTO">#REF!</definedName>
    <definedName name="BTR" localSheetId="15">#REF!</definedName>
    <definedName name="BTR" localSheetId="16">#REF!</definedName>
    <definedName name="BTR" localSheetId="17">#REF!</definedName>
    <definedName name="BTR" localSheetId="19">#REF!</definedName>
    <definedName name="BTR" localSheetId="23">#REF!</definedName>
    <definedName name="BTR" localSheetId="27">#REF!</definedName>
    <definedName name="BTR" localSheetId="28">#REF!</definedName>
    <definedName name="BTR" localSheetId="29">#REF!</definedName>
    <definedName name="BTR" localSheetId="41">#REF!</definedName>
    <definedName name="BTR" localSheetId="44">#REF!</definedName>
    <definedName name="BTR" localSheetId="18">#REF!</definedName>
    <definedName name="BTR" localSheetId="21">#REF!</definedName>
    <definedName name="BTR" localSheetId="80">'Tabla 53'!#REF!</definedName>
    <definedName name="BTR" localSheetId="88">#REF!</definedName>
    <definedName name="BTR" localSheetId="89">#REF!</definedName>
    <definedName name="BTR" localSheetId="90">#REF!</definedName>
    <definedName name="BTR" localSheetId="96">#REF!</definedName>
    <definedName name="BTR">#REF!</definedName>
    <definedName name="BTRG" localSheetId="15">#REF!</definedName>
    <definedName name="BTRG" localSheetId="16">#REF!</definedName>
    <definedName name="BTRG" localSheetId="17">#REF!</definedName>
    <definedName name="BTRG" localSheetId="23">#REF!</definedName>
    <definedName name="BTRG" localSheetId="27">#REF!</definedName>
    <definedName name="BTRG" localSheetId="28">#REF!</definedName>
    <definedName name="BTRG" localSheetId="29">#REF!</definedName>
    <definedName name="BTRG" localSheetId="41">#REF!</definedName>
    <definedName name="BTRG" localSheetId="44">#REF!</definedName>
    <definedName name="BTRG" localSheetId="21">#REF!</definedName>
    <definedName name="BTRG" localSheetId="80">'Tabla 53'!#REF!</definedName>
    <definedName name="BTRG" localSheetId="88">#REF!</definedName>
    <definedName name="BTRG" localSheetId="89">#REF!</definedName>
    <definedName name="BTRG" localSheetId="90">#REF!</definedName>
    <definedName name="BTRG" localSheetId="96">#REF!</definedName>
    <definedName name="BTRG">#REF!</definedName>
    <definedName name="BTRP" localSheetId="15">#REF!</definedName>
    <definedName name="BTRP" localSheetId="17">#REF!</definedName>
    <definedName name="BTRP" localSheetId="23">#REF!</definedName>
    <definedName name="BTRP" localSheetId="27">#REF!</definedName>
    <definedName name="BTRP" localSheetId="28">#REF!</definedName>
    <definedName name="BTRP" localSheetId="29">#REF!</definedName>
    <definedName name="BTRP" localSheetId="21">#REF!</definedName>
    <definedName name="BTRP" localSheetId="88">#REF!</definedName>
    <definedName name="BTRP" localSheetId="89">#REF!</definedName>
    <definedName name="BTRP" localSheetId="90">#REF!</definedName>
    <definedName name="BTRP">#REF!</definedName>
    <definedName name="Budget" localSheetId="15">#REF!</definedName>
    <definedName name="Budget" localSheetId="17">#REF!</definedName>
    <definedName name="Budget" localSheetId="23">#REF!</definedName>
    <definedName name="Budget" localSheetId="27">#REF!</definedName>
    <definedName name="Budget" localSheetId="28">#REF!</definedName>
    <definedName name="Budget" localSheetId="29">#REF!</definedName>
    <definedName name="Budget" localSheetId="33">#REF!</definedName>
    <definedName name="Budget" localSheetId="18">#REF!</definedName>
    <definedName name="Budget" localSheetId="21">#REF!</definedName>
    <definedName name="Budget" localSheetId="80">'Tabla 53'!#REF!</definedName>
    <definedName name="Budget" localSheetId="88">#REF!</definedName>
    <definedName name="Budget" localSheetId="89">#REF!</definedName>
    <definedName name="Budget" localSheetId="90">#REF!</definedName>
    <definedName name="Budget" localSheetId="96">#REF!</definedName>
    <definedName name="Budget">#REF!</definedName>
    <definedName name="Budget_expenditure" localSheetId="15">#REF!</definedName>
    <definedName name="Budget_expenditure" localSheetId="17">#REF!</definedName>
    <definedName name="Budget_expenditure" localSheetId="23">#REF!</definedName>
    <definedName name="Budget_expenditure" localSheetId="27">#REF!</definedName>
    <definedName name="Budget_expenditure" localSheetId="28">#REF!</definedName>
    <definedName name="Budget_expenditure" localSheetId="29">#REF!</definedName>
    <definedName name="Budget_expenditure" localSheetId="21">#REF!</definedName>
    <definedName name="Budget_expenditure" localSheetId="88">#REF!</definedName>
    <definedName name="Budget_expenditure" localSheetId="89">#REF!</definedName>
    <definedName name="Budget_expenditure" localSheetId="90">#REF!</definedName>
    <definedName name="Budget_expenditure">#REF!</definedName>
    <definedName name="Budget_revenue" localSheetId="15">#REF!</definedName>
    <definedName name="Budget_revenue" localSheetId="17">#REF!</definedName>
    <definedName name="Budget_revenue" localSheetId="23">#REF!</definedName>
    <definedName name="Budget_revenue" localSheetId="27">#REF!</definedName>
    <definedName name="Budget_revenue" localSheetId="28">#REF!</definedName>
    <definedName name="Budget_revenue" localSheetId="29">#REF!</definedName>
    <definedName name="Budget_revenue" localSheetId="21">#REF!</definedName>
    <definedName name="Budget_revenue" localSheetId="88">#REF!</definedName>
    <definedName name="Budget_revenue" localSheetId="89">#REF!</definedName>
    <definedName name="Budget_revenue" localSheetId="90">#REF!</definedName>
    <definedName name="Budget_revenue">#REF!</definedName>
    <definedName name="BURACO" localSheetId="15">#REF!</definedName>
    <definedName name="BURACO" localSheetId="17">#REF!</definedName>
    <definedName name="BURACO" localSheetId="23">#REF!</definedName>
    <definedName name="BURACO" localSheetId="27">#REF!</definedName>
    <definedName name="BURACO" localSheetId="28">#REF!</definedName>
    <definedName name="BURACO" localSheetId="29">#REF!</definedName>
    <definedName name="BURACO" localSheetId="21">#REF!</definedName>
    <definedName name="BURACO" localSheetId="88">#REF!</definedName>
    <definedName name="BURACO" localSheetId="89">#REF!</definedName>
    <definedName name="BURACO" localSheetId="90">#REF!</definedName>
    <definedName name="BURACO">#REF!</definedName>
    <definedName name="Button_13">"CLAGA2000_Consolidado_2001_List"</definedName>
    <definedName name="BX" localSheetId="15">#REF!</definedName>
    <definedName name="BX" localSheetId="16">#REF!</definedName>
    <definedName name="BX" localSheetId="17">#REF!</definedName>
    <definedName name="BX" localSheetId="19">#REF!</definedName>
    <definedName name="BX" localSheetId="20">#REF!</definedName>
    <definedName name="BX" localSheetId="100">#REF!</definedName>
    <definedName name="BX" localSheetId="23">#REF!</definedName>
    <definedName name="BX" localSheetId="27">#REF!</definedName>
    <definedName name="BX" localSheetId="28">#REF!</definedName>
    <definedName name="BX" localSheetId="29">#REF!</definedName>
    <definedName name="BX" localSheetId="41">#REF!</definedName>
    <definedName name="BX" localSheetId="44">#REF!</definedName>
    <definedName name="BX" localSheetId="46">#REF!</definedName>
    <definedName name="BX" localSheetId="57">#REF!</definedName>
    <definedName name="BX" localSheetId="58">#REF!</definedName>
    <definedName name="BX" localSheetId="18">#REF!</definedName>
    <definedName name="BX" localSheetId="61">#REF!</definedName>
    <definedName name="BX" localSheetId="62">#REF!</definedName>
    <definedName name="BX" localSheetId="64">#REF!</definedName>
    <definedName name="BX" localSheetId="21">#REF!</definedName>
    <definedName name="BX" localSheetId="80">'Tabla 53'!#REF!</definedName>
    <definedName name="BX" localSheetId="81">'Tabla 54'!#REF!</definedName>
    <definedName name="BX" localSheetId="82">'Tabla 55'!#REF!</definedName>
    <definedName name="BX" localSheetId="83">'Tabla 56'!#REF!</definedName>
    <definedName name="BX" localSheetId="84">'Tabla 57'!#REF!</definedName>
    <definedName name="BX" localSheetId="88">#REF!</definedName>
    <definedName name="BX" localSheetId="89">#REF!</definedName>
    <definedName name="BX" localSheetId="90">#REF!</definedName>
    <definedName name="BX" localSheetId="95">#REF!</definedName>
    <definedName name="BX" localSheetId="96">#REF!</definedName>
    <definedName name="BX" localSheetId="24">#REF!</definedName>
    <definedName name="BX" localSheetId="99">#REF!</definedName>
    <definedName name="BX">#REF!</definedName>
    <definedName name="BXG" localSheetId="15">#REF!</definedName>
    <definedName name="BXG" localSheetId="16">#REF!</definedName>
    <definedName name="BXG" localSheetId="17">#REF!</definedName>
    <definedName name="BXG" localSheetId="19">#REF!</definedName>
    <definedName name="BXG" localSheetId="100">[88]Q6!$E$26:$AH$26</definedName>
    <definedName name="BXG" localSheetId="23">[88]Q6!$E$26:$AH$26</definedName>
    <definedName name="BXG" localSheetId="59">#REF!</definedName>
    <definedName name="BXG" localSheetId="60">#REF!</definedName>
    <definedName name="BXG" localSheetId="1">[88]Q6!$E$26:$AH$26</definedName>
    <definedName name="BXG" localSheetId="27">#REF!</definedName>
    <definedName name="BXG" localSheetId="28">#REF!</definedName>
    <definedName name="BXG" localSheetId="29">#REF!</definedName>
    <definedName name="BXG" localSheetId="57">[88]Q6!$E$26:$AH$26</definedName>
    <definedName name="BXG" localSheetId="58">[88]Q6!$E$26:$AH$26</definedName>
    <definedName name="BXG" localSheetId="18">#REF!</definedName>
    <definedName name="BXG" localSheetId="91">#REF!</definedName>
    <definedName name="BXG">#REF!</definedName>
    <definedName name="BXI" localSheetId="15">#REF!</definedName>
    <definedName name="BXI" localSheetId="16">#REF!</definedName>
    <definedName name="BXI" localSheetId="17">#REF!</definedName>
    <definedName name="BXI" localSheetId="20">#REF!</definedName>
    <definedName name="BXI" localSheetId="23">#REF!</definedName>
    <definedName name="BXI" localSheetId="59">#REF!</definedName>
    <definedName name="BXI" localSheetId="60">#REF!</definedName>
    <definedName name="BXI" localSheetId="27">#REF!</definedName>
    <definedName name="BXI" localSheetId="28">#REF!</definedName>
    <definedName name="BXI" localSheetId="29">#REF!</definedName>
    <definedName name="BXI" localSheetId="57">#REF!</definedName>
    <definedName name="BXI" localSheetId="64">#REF!</definedName>
    <definedName name="BXI" localSheetId="21">#REF!</definedName>
    <definedName name="BXI" localSheetId="85">'Tabla 58'!#REF!</definedName>
    <definedName name="BXI" localSheetId="88">#REF!</definedName>
    <definedName name="BXI" localSheetId="89">#REF!</definedName>
    <definedName name="BXI" localSheetId="90">#REF!</definedName>
    <definedName name="BXI" localSheetId="95">#REF!</definedName>
    <definedName name="BXI" localSheetId="96">#REF!</definedName>
    <definedName name="BXI" localSheetId="24">#REF!</definedName>
    <definedName name="BXI">#REF!</definedName>
    <definedName name="BXS" localSheetId="15">#REF!</definedName>
    <definedName name="BXS" localSheetId="16">#REF!</definedName>
    <definedName name="BXS" localSheetId="17">#REF!</definedName>
    <definedName name="BXS" localSheetId="19">#REF!</definedName>
    <definedName name="BXS" localSheetId="100">#REF!</definedName>
    <definedName name="BXS" localSheetId="23">#REF!</definedName>
    <definedName name="BXS" localSheetId="27">#REF!</definedName>
    <definedName name="BXS" localSheetId="28">#REF!</definedName>
    <definedName name="BXS" localSheetId="29">#REF!</definedName>
    <definedName name="BXS" localSheetId="41">#REF!</definedName>
    <definedName name="BXS" localSheetId="44">#REF!</definedName>
    <definedName name="BXS" localSheetId="46">#REF!</definedName>
    <definedName name="BXS" localSheetId="57">#REF!</definedName>
    <definedName name="BXS" localSheetId="58">#REF!</definedName>
    <definedName name="BXS" localSheetId="18">#REF!</definedName>
    <definedName name="BXS" localSheetId="61">#REF!</definedName>
    <definedName name="BXS" localSheetId="62">#REF!</definedName>
    <definedName name="BXS" localSheetId="64">#REF!</definedName>
    <definedName name="BXS" localSheetId="21">#REF!</definedName>
    <definedName name="BXS" localSheetId="80">'Tabla 53'!#REF!</definedName>
    <definedName name="BXS" localSheetId="81">'Tabla 54'!#REF!</definedName>
    <definedName name="BXS" localSheetId="82">'Tabla 55'!#REF!</definedName>
    <definedName name="BXS" localSheetId="83">'Tabla 56'!#REF!</definedName>
    <definedName name="BXS" localSheetId="84">'Tabla 57'!#REF!</definedName>
    <definedName name="BXS" localSheetId="88">#REF!</definedName>
    <definedName name="BXS" localSheetId="89">#REF!</definedName>
    <definedName name="BXS" localSheetId="90">#REF!</definedName>
    <definedName name="BXS" localSheetId="95">#REF!</definedName>
    <definedName name="BXS" localSheetId="96">#REF!</definedName>
    <definedName name="BXS" localSheetId="24">#REF!</definedName>
    <definedName name="BXS" localSheetId="99">#REF!</definedName>
    <definedName name="BXS">#REF!</definedName>
    <definedName name="C.2" localSheetId="15">#REF!</definedName>
    <definedName name="C.2" localSheetId="17">#REF!</definedName>
    <definedName name="C.2" localSheetId="19">#REF!</definedName>
    <definedName name="C.2" localSheetId="23">#REF!</definedName>
    <definedName name="C.2" localSheetId="27">#REF!</definedName>
    <definedName name="C.2" localSheetId="28">#REF!</definedName>
    <definedName name="C.2" localSheetId="29">#REF!</definedName>
    <definedName name="C.2" localSheetId="41">#REF!</definedName>
    <definedName name="C.2" localSheetId="44">#REF!</definedName>
    <definedName name="C.2" localSheetId="57">#REF!</definedName>
    <definedName name="C.2" localSheetId="58">#REF!</definedName>
    <definedName name="C.2" localSheetId="18">#REF!</definedName>
    <definedName name="C.2" localSheetId="64">#REF!</definedName>
    <definedName name="C.2" localSheetId="21">#REF!</definedName>
    <definedName name="C.2" localSheetId="80">'Tabla 53'!#REF!</definedName>
    <definedName name="C.2" localSheetId="81">'Tabla 54'!#REF!</definedName>
    <definedName name="C.2" localSheetId="82">'Tabla 55'!#REF!</definedName>
    <definedName name="C.2" localSheetId="83">'Tabla 56'!#REF!</definedName>
    <definedName name="C.2" localSheetId="84">'Tabla 57'!#REF!</definedName>
    <definedName name="C.2" localSheetId="88">#REF!</definedName>
    <definedName name="C.2" localSheetId="89">#REF!</definedName>
    <definedName name="C.2" localSheetId="90">#REF!</definedName>
    <definedName name="C.2" localSheetId="95">#REF!</definedName>
    <definedName name="C.2" localSheetId="96">#REF!</definedName>
    <definedName name="C.2" localSheetId="24">#REF!</definedName>
    <definedName name="C.2">#REF!</definedName>
    <definedName name="C_" localSheetId="15">#REF!</definedName>
    <definedName name="C_" localSheetId="16">#REF!</definedName>
    <definedName name="C_" localSheetId="17">#REF!</definedName>
    <definedName name="C_" localSheetId="19">#REF!</definedName>
    <definedName name="C_" localSheetId="23">#REF!</definedName>
    <definedName name="C_" localSheetId="27">#REF!</definedName>
    <definedName name="C_" localSheetId="28">#REF!</definedName>
    <definedName name="C_" localSheetId="29">#REF!</definedName>
    <definedName name="C_" localSheetId="33">#REF!</definedName>
    <definedName name="C_" localSheetId="58">#REF!</definedName>
    <definedName name="C_" localSheetId="18">#REF!</definedName>
    <definedName name="C_" localSheetId="64">#REF!</definedName>
    <definedName name="C_" localSheetId="21">#REF!</definedName>
    <definedName name="C_" localSheetId="80">'Tabla 53'!#REF!</definedName>
    <definedName name="C_" localSheetId="81">'Tabla 54'!#REF!</definedName>
    <definedName name="C_" localSheetId="82">'Tabla 55'!#REF!</definedName>
    <definedName name="C_" localSheetId="83">'Tabla 56'!#REF!</definedName>
    <definedName name="C_" localSheetId="84">'Tabla 57'!#REF!</definedName>
    <definedName name="C_" localSheetId="85">'Tabla 58'!#REF!</definedName>
    <definedName name="C_" localSheetId="88">#REF!</definedName>
    <definedName name="C_" localSheetId="89">#REF!</definedName>
    <definedName name="C_" localSheetId="90">#REF!</definedName>
    <definedName name="C_" localSheetId="96">#REF!</definedName>
    <definedName name="C_" localSheetId="24">#REF!</definedName>
    <definedName name="C_">#REF!</definedName>
    <definedName name="C_1" localSheetId="15">OFFSET(#REF!,0,0,COUNT(#REF!),1)</definedName>
    <definedName name="C_1" localSheetId="16">OFFSET(#REF!,0,0,COUNT(#REF!),1)</definedName>
    <definedName name="C_1" localSheetId="17">OFFSET(#REF!,0,0,COUNT(#REF!),1)</definedName>
    <definedName name="C_1" localSheetId="19">OFFSET(#REF!,0,0,COUNT(#REF!),1)</definedName>
    <definedName name="C_1" localSheetId="100">OFFSET(#REF!,0,0,COUNT(#REF!),1)</definedName>
    <definedName name="C_1" localSheetId="23">OFFSET(#REF!,0,0,COUNT(#REF!),1)</definedName>
    <definedName name="C_1" localSheetId="27">OFFSET(#REF!,0,0,COUNT(#REF!),1)</definedName>
    <definedName name="C_1" localSheetId="28">OFFSET(#REF!,0,0,COUNT(#REF!),1)</definedName>
    <definedName name="C_1" localSheetId="29">OFFSET(#REF!,0,0,COUNT(#REF!),1)</definedName>
    <definedName name="C_1" localSheetId="33">OFFSET(#REF!,0,0,COUNT(#REF!),1)</definedName>
    <definedName name="C_1" localSheetId="57">OFFSET(#REF!,0,0,COUNT(#REF!),1)</definedName>
    <definedName name="C_1" localSheetId="58">OFFSET(#REF!,0,0,COUNT(#REF!),1)</definedName>
    <definedName name="C_1" localSheetId="18">OFFSET(#REF!,0,0,COUNT(#REF!),1)</definedName>
    <definedName name="C_1" localSheetId="61">OFFSET(#REF!,0,0,COUNT(#REF!),1)</definedName>
    <definedName name="C_1" localSheetId="64">OFFSET(#REF!,0,0,COUNT(#REF!),1)</definedName>
    <definedName name="C_1" localSheetId="21">OFFSET(#REF!,0,0,COUNT(#REF!),1)</definedName>
    <definedName name="C_1" localSheetId="80">OFFSET('Tabla 53'!#REF!,0,0,COUNT('Tabla 53'!#REF!),1)</definedName>
    <definedName name="C_1" localSheetId="81">OFFSET('Tabla 54'!#REF!,0,0,COUNT('Tabla 54'!#REF!),1)</definedName>
    <definedName name="C_1" localSheetId="82">OFFSET('Tabla 55'!#REF!,0,0,COUNT('Tabla 55'!#REF!),1)</definedName>
    <definedName name="C_1" localSheetId="83">OFFSET('Tabla 56'!#REF!,0,0,COUNT('Tabla 56'!#REF!),1)</definedName>
    <definedName name="C_1" localSheetId="84">OFFSET('Tabla 57'!#REF!,0,0,COUNT('Tabla 57'!#REF!),1)</definedName>
    <definedName name="C_1" localSheetId="88">OFFSET(#REF!,0,0,COUNT(#REF!),1)</definedName>
    <definedName name="C_1" localSheetId="89">OFFSET(#REF!,0,0,COUNT(#REF!),1)</definedName>
    <definedName name="C_1" localSheetId="90">OFFSET(#REF!,0,0,COUNT(#REF!),1)</definedName>
    <definedName name="C_1" localSheetId="95">OFFSET(#REF!,0,0,COUNT(#REF!),1)</definedName>
    <definedName name="C_1" localSheetId="96">OFFSET(#REF!,0,0,COUNT(#REF!),1)</definedName>
    <definedName name="C_1" localSheetId="24">OFFSET(#REF!,0,0,COUNT(#REF!),1)</definedName>
    <definedName name="C_1">OFFSET(#REF!,0,0,COUNT(#REF!),1)</definedName>
    <definedName name="C_2" localSheetId="15">OFFSET(#REF!,0,0,COUNT(#REF!),1)</definedName>
    <definedName name="C_2" localSheetId="17">OFFSET(#REF!,0,0,COUNT(#REF!),1)</definedName>
    <definedName name="C_2" localSheetId="23">OFFSET(#REF!,0,0,COUNT(#REF!),1)</definedName>
    <definedName name="C_2" localSheetId="27">OFFSET(#REF!,0,0,COUNT(#REF!),1)</definedName>
    <definedName name="C_2" localSheetId="28">OFFSET(#REF!,0,0,COUNT(#REF!),1)</definedName>
    <definedName name="C_2" localSheetId="29">OFFSET(#REF!,0,0,COUNT(#REF!),1)</definedName>
    <definedName name="C_2" localSheetId="33">OFFSET(#REF!,0,0,COUNT(#REF!),1)</definedName>
    <definedName name="C_2" localSheetId="21">OFFSET(#REF!,0,0,COUNT(#REF!),1)</definedName>
    <definedName name="C_2" localSheetId="80">OFFSET('Tabla 53'!#REF!,0,0,COUNT('Tabla 53'!#REF!),1)</definedName>
    <definedName name="C_2" localSheetId="88">OFFSET(#REF!,0,0,COUNT(#REF!),1)</definedName>
    <definedName name="C_2" localSheetId="89">OFFSET(#REF!,0,0,COUNT(#REF!),1)</definedName>
    <definedName name="C_2" localSheetId="90">OFFSET(#REF!,0,0,COUNT(#REF!),1)</definedName>
    <definedName name="C_2" localSheetId="96">OFFSET(#REF!,0,0,COUNT(#REF!),1)</definedName>
    <definedName name="C_2">OFFSET(#REF!,0,0,COUNT(#REF!),1)</definedName>
    <definedName name="CA" localSheetId="15">#REF!</definedName>
    <definedName name="CA" localSheetId="17">#REF!</definedName>
    <definedName name="CA" localSheetId="20">#REF!</definedName>
    <definedName name="CA" localSheetId="23">#REF!</definedName>
    <definedName name="CA" localSheetId="59">#REF!</definedName>
    <definedName name="CA" localSheetId="60">#REF!</definedName>
    <definedName name="CA" localSheetId="27">#REF!</definedName>
    <definedName name="CA" localSheetId="28">#REF!</definedName>
    <definedName name="CA" localSheetId="29">#REF!</definedName>
    <definedName name="CA" localSheetId="57">#REF!</definedName>
    <definedName name="CA" localSheetId="64">#REF!</definedName>
    <definedName name="CA" localSheetId="21">#REF!</definedName>
    <definedName name="CA" localSheetId="85">'Tabla 58'!#REF!</definedName>
    <definedName name="CA" localSheetId="88">#REF!</definedName>
    <definedName name="CA" localSheetId="89">#REF!</definedName>
    <definedName name="CA" localSheetId="90">#REF!</definedName>
    <definedName name="CA" localSheetId="95">#REF!</definedName>
    <definedName name="CA" localSheetId="96">#REF!</definedName>
    <definedName name="CA">#REF!</definedName>
    <definedName name="CAD" localSheetId="15">#REF!</definedName>
    <definedName name="CAD" localSheetId="16">#REF!</definedName>
    <definedName name="CAD" localSheetId="17">#REF!</definedName>
    <definedName name="CAD" localSheetId="19">#REF!</definedName>
    <definedName name="CAD" localSheetId="100">#REF!</definedName>
    <definedName name="CAD" localSheetId="23">#REF!</definedName>
    <definedName name="CAD" localSheetId="27">#REF!</definedName>
    <definedName name="CAD" localSheetId="28">#REF!</definedName>
    <definedName name="CAD" localSheetId="29">#REF!</definedName>
    <definedName name="CAD" localSheetId="33">#REF!</definedName>
    <definedName name="CAD" localSheetId="57">#REF!</definedName>
    <definedName name="CAD" localSheetId="58">#REF!</definedName>
    <definedName name="CAD" localSheetId="18">#REF!</definedName>
    <definedName name="CAD" localSheetId="61">#REF!</definedName>
    <definedName name="CAD" localSheetId="62">#REF!</definedName>
    <definedName name="CAD" localSheetId="64">#REF!</definedName>
    <definedName name="CAD" localSheetId="21">#REF!</definedName>
    <definedName name="CAD" localSheetId="80">'Tabla 53'!#REF!</definedName>
    <definedName name="CAD" localSheetId="81">'Tabla 54'!#REF!</definedName>
    <definedName name="CAD" localSheetId="82">'Tabla 55'!#REF!</definedName>
    <definedName name="CAD" localSheetId="83">'Tabla 56'!#REF!</definedName>
    <definedName name="CAD" localSheetId="84">'Tabla 57'!#REF!</definedName>
    <definedName name="CAD" localSheetId="85">'Tabla 58'!#REF!</definedName>
    <definedName name="CAD" localSheetId="88">#REF!</definedName>
    <definedName name="CAD" localSheetId="89">#REF!</definedName>
    <definedName name="CAD" localSheetId="90">#REF!</definedName>
    <definedName name="CAD" localSheetId="95">#REF!</definedName>
    <definedName name="CAD" localSheetId="96">#REF!</definedName>
    <definedName name="CAD" localSheetId="24">#REF!</definedName>
    <definedName name="CAD" localSheetId="99">#REF!</definedName>
    <definedName name="CAD">#REF!</definedName>
    <definedName name="CAe" localSheetId="15">#REF!</definedName>
    <definedName name="CAe" localSheetId="17">#REF!</definedName>
    <definedName name="CAe" localSheetId="23">#REF!</definedName>
    <definedName name="CAe" localSheetId="27">#REF!</definedName>
    <definedName name="CAe" localSheetId="28">#REF!</definedName>
    <definedName name="CAe" localSheetId="29">#REF!</definedName>
    <definedName name="CAe" localSheetId="57">#REF!</definedName>
    <definedName name="CAe" localSheetId="21">#REF!</definedName>
    <definedName name="CAe" localSheetId="88">#REF!</definedName>
    <definedName name="CAe" localSheetId="89">#REF!</definedName>
    <definedName name="CAe" localSheetId="90">#REF!</definedName>
    <definedName name="CAe" localSheetId="95">#REF!</definedName>
    <definedName name="CAe">#REF!</definedName>
    <definedName name="caja" localSheetId="15" hidden="1">{FALSE,FALSE,-1.25,-15.5,484.5,276.75,FALSE,FALSE,TRUE,TRUE,0,12,#N/A,46,#N/A,2.93460490463215,15.35,1,FALSE,FALSE,3,TRUE,1,FALSE,100,"Swvu.PLA1.","ACwvu.PLA1.",#N/A,FALSE,FALSE,0,0,0,0,2,"","",TRUE,TRUE,FALSE,FALSE,1,60,#N/A,#N/A,FALSE,FALSE,FALSE,FALSE,FALSE,FALSE,FALSE,9,65532,65532,FALSE,FALSE,TRUE,TRUE,TRUE}</definedName>
    <definedName name="caja" localSheetId="16">#REF!</definedName>
    <definedName name="caja" localSheetId="17" hidden="1">{FALSE,FALSE,-1.25,-15.5,484.5,276.75,FALSE,FALSE,TRUE,TRUE,0,12,#N/A,46,#N/A,2.93460490463215,15.35,1,FALSE,FALSE,3,TRUE,1,FALSE,100,"Swvu.PLA1.","ACwvu.PLA1.",#N/A,FALSE,FALSE,0,0,0,0,2,"","",TRUE,TRUE,FALSE,FALSE,1,60,#N/A,#N/A,FALSE,FALSE,FALSE,FALSE,FALSE,FALSE,FALSE,9,65532,65532,FALSE,FALSE,TRUE,TRUE,TRUE}</definedName>
    <definedName name="caja" localSheetId="19" hidden="1">{FALSE,FALSE,-1.25,-15.5,484.5,276.75,FALSE,FALSE,TRUE,TRUE,0,12,#N/A,46,#N/A,2.93460490463215,15.35,1,FALSE,FALSE,3,TRUE,1,FALSE,100,"Swvu.PLA1.","ACwvu.PLA1.",#N/A,FALSE,FALSE,0,0,0,0,2,"","",TRUE,TRUE,FALSE,FALSE,1,60,#N/A,#N/A,FALSE,FALSE,FALSE,FALSE,FALSE,FALSE,FALSE,9,65532,65532,FALSE,FALSE,TRUE,TRUE,TRUE}</definedName>
    <definedName name="caja" localSheetId="20" hidden="1">{FALSE,FALSE,-1.25,-15.5,484.5,276.75,FALSE,FALSE,TRUE,TRUE,0,12,#N/A,46,#N/A,2.93460490463215,15.35,1,FALSE,FALSE,3,TRUE,1,FALSE,100,"Swvu.PLA1.","ACwvu.PLA1.",#N/A,FALSE,FALSE,0,0,0,0,2,"","",TRUE,TRUE,FALSE,FALSE,1,60,#N/A,#N/A,FALSE,FALSE,FALSE,FALSE,FALSE,FALSE,FALSE,9,65532,65532,FALSE,FALSE,TRUE,TRUE,TRUE}</definedName>
    <definedName name="caja" localSheetId="100" hidden="1">{FALSE,FALSE,-1.25,-15.5,484.5,276.75,FALSE,FALSE,TRUE,TRUE,0,12,#N/A,46,#N/A,2.93460490463215,15.35,1,FALSE,FALSE,3,TRUE,1,FALSE,100,"Swvu.PLA1.","ACwvu.PLA1.",#N/A,FALSE,FALSE,0,0,0,0,2,"","",TRUE,TRUE,FALSE,FALSE,1,60,#N/A,#N/A,FALSE,FALSE,FALSE,FALSE,FALSE,FALSE,FALSE,9,65532,65532,FALSE,FALSE,TRUE,TRUE,TRUE}</definedName>
    <definedName name="caja" localSheetId="8" hidden="1">{FALSE,FALSE,-1.25,-15.5,484.5,276.75,FALSE,FALSE,TRUE,TRUE,0,12,#N/A,46,#N/A,2.93460490463215,15.35,1,FALSE,FALSE,3,TRUE,1,FALSE,100,"Swvu.PLA1.","ACwvu.PLA1.",#N/A,FALSE,FALSE,0,0,0,0,2,"","",TRUE,TRUE,FALSE,FALSE,1,60,#N/A,#N/A,FALSE,FALSE,FALSE,FALSE,FALSE,FALSE,FALSE,9,65532,65532,FALSE,FALSE,TRUE,TRUE,TRUE}</definedName>
    <definedName name="caja" localSheetId="9" hidden="1">{FALSE,FALSE,-1.25,-15.5,484.5,276.75,FALSE,FALSE,TRUE,TRUE,0,12,#N/A,46,#N/A,2.93460490463215,15.35,1,FALSE,FALSE,3,TRUE,1,FALSE,100,"Swvu.PLA1.","ACwvu.PLA1.",#N/A,FALSE,FALSE,0,0,0,0,2,"","",TRUE,TRUE,FALSE,FALSE,1,60,#N/A,#N/A,FALSE,FALSE,FALSE,FALSE,FALSE,FALSE,FALSE,9,65532,65532,FALSE,FALSE,TRUE,TRUE,TRUE}</definedName>
    <definedName name="caja" localSheetId="10" hidden="1">{FALSE,FALSE,-1.25,-15.5,484.5,276.75,FALSE,FALSE,TRUE,TRUE,0,12,#N/A,46,#N/A,2.93460490463215,15.35,1,FALSE,FALSE,3,TRUE,1,FALSE,100,"Swvu.PLA1.","ACwvu.PLA1.",#N/A,FALSE,FALSE,0,0,0,0,2,"","",TRUE,TRUE,FALSE,FALSE,1,60,#N/A,#N/A,FALSE,FALSE,FALSE,FALSE,FALSE,FALSE,FALSE,9,65532,65532,FALSE,FALSE,TRUE,TRUE,TRUE}</definedName>
    <definedName name="caja" localSheetId="11" hidden="1">{FALSE,FALSE,-1.25,-15.5,484.5,276.75,FALSE,FALSE,TRUE,TRUE,0,12,#N/A,46,#N/A,2.93460490463215,15.35,1,FALSE,FALSE,3,TRUE,1,FALSE,100,"Swvu.PLA1.","ACwvu.PLA1.",#N/A,FALSE,FALSE,0,0,0,0,2,"","",TRUE,TRUE,FALSE,FALSE,1,60,#N/A,#N/A,FALSE,FALSE,FALSE,FALSE,FALSE,FALSE,FALSE,9,65532,65532,FALSE,FALSE,TRUE,TRUE,TRUE}</definedName>
    <definedName name="caja" localSheetId="23" hidden="1">{FALSE,FALSE,-1.25,-15.5,484.5,276.75,FALSE,FALSE,TRUE,TRUE,0,12,#N/A,46,#N/A,2.93460490463215,15.35,1,FALSE,FALSE,3,TRUE,1,FALSE,100,"Swvu.PLA1.","ACwvu.PLA1.",#N/A,FALSE,FALSE,0,0,0,0,2,"","",TRUE,TRUE,FALSE,FALSE,1,60,#N/A,#N/A,FALSE,FALSE,FALSE,FALSE,FALSE,FALSE,FALSE,9,65532,65532,FALSE,FALSE,TRUE,TRUE,TRUE}</definedName>
    <definedName name="caja" localSheetId="59" hidden="1">{FALSE,FALSE,-1.25,-15.5,484.5,276.75,FALSE,FALSE,TRUE,TRUE,0,12,#N/A,46,#N/A,2.93460490463215,15.35,1,FALSE,FALSE,3,TRUE,1,FALSE,100,"Swvu.PLA1.","ACwvu.PLA1.",#N/A,FALSE,FALSE,0,0,0,0,2,"","",TRUE,TRUE,FALSE,FALSE,1,60,#N/A,#N/A,FALSE,FALSE,FALSE,FALSE,FALSE,FALSE,FALSE,9,65532,65532,FALSE,FALSE,TRUE,TRUE,TRUE}</definedName>
    <definedName name="caja" localSheetId="60" hidden="1">{FALSE,FALSE,-1.25,-15.5,484.5,276.75,FALSE,FALSE,TRUE,TRUE,0,12,#N/A,46,#N/A,2.93460490463215,15.35,1,FALSE,FALSE,3,TRUE,1,FALSE,100,"Swvu.PLA1.","ACwvu.PLA1.",#N/A,FALSE,FALSE,0,0,0,0,2,"","",TRUE,TRUE,FALSE,FALSE,1,60,#N/A,#N/A,FALSE,FALSE,FALSE,FALSE,FALSE,FALSE,FALSE,9,65532,65532,FALSE,FALSE,TRUE,TRUE,TRUE}</definedName>
    <definedName name="caja" localSheetId="1" hidden="1">{FALSE,FALSE,-1.25,-15.5,484.5,276.75,FALSE,FALSE,TRUE,TRUE,0,12,#N/A,46,#N/A,2.93460490463215,15.35,1,FALSE,FALSE,3,TRUE,1,FALSE,100,"Swvu.PLA1.","ACwvu.PLA1.",#N/A,FALSE,FALSE,0,0,0,0,2,"","",TRUE,TRUE,FALSE,FALSE,1,60,#N/A,#N/A,FALSE,FALSE,FALSE,FALSE,FALSE,FALSE,FALSE,9,65532,65532,FALSE,FALSE,TRUE,TRUE,TRUE}</definedName>
    <definedName name="caja" localSheetId="27" hidden="1">{FALSE,FALSE,-1.25,-15.5,484.5,276.75,FALSE,FALSE,TRUE,TRUE,0,12,#N/A,46,#N/A,2.93460490463215,15.35,1,FALSE,FALSE,3,TRUE,1,FALSE,100,"Swvu.PLA1.","ACwvu.PLA1.",#N/A,FALSE,FALSE,0,0,0,0,2,"","",TRUE,TRUE,FALSE,FALSE,1,60,#N/A,#N/A,FALSE,FALSE,FALSE,FALSE,FALSE,FALSE,FALSE,9,65532,65532,FALSE,FALSE,TRUE,TRUE,TRUE}</definedName>
    <definedName name="caja" localSheetId="28" hidden="1">{FALSE,FALSE,-1.25,-15.5,484.5,276.75,FALSE,FALSE,TRUE,TRUE,0,12,#N/A,46,#N/A,2.93460490463215,15.35,1,FALSE,FALSE,3,TRUE,1,FALSE,100,"Swvu.PLA1.","ACwvu.PLA1.",#N/A,FALSE,FALSE,0,0,0,0,2,"","",TRUE,TRUE,FALSE,FALSE,1,60,#N/A,#N/A,FALSE,FALSE,FALSE,FALSE,FALSE,FALSE,FALSE,9,65532,65532,FALSE,FALSE,TRUE,TRUE,TRUE}</definedName>
    <definedName name="caja" localSheetId="29" hidden="1">{FALSE,FALSE,-1.25,-15.5,484.5,276.75,FALSE,FALSE,TRUE,TRUE,0,12,#N/A,46,#N/A,2.93460490463215,15.35,1,FALSE,FALSE,3,TRUE,1,FALSE,100,"Swvu.PLA1.","ACwvu.PLA1.",#N/A,FALSE,FALSE,0,0,0,0,2,"","",TRUE,TRUE,FALSE,FALSE,1,60,#N/A,#N/A,FALSE,FALSE,FALSE,FALSE,FALSE,FALSE,FALSE,9,65532,65532,FALSE,FALSE,TRUE,TRUE,TRUE}</definedName>
    <definedName name="caja" localSheetId="30" hidden="1">{FALSE,FALSE,-1.25,-15.5,484.5,276.75,FALSE,FALSE,TRUE,TRUE,0,12,#N/A,46,#N/A,2.93460490463215,15.35,1,FALSE,FALSE,3,TRUE,1,FALSE,100,"Swvu.PLA1.","ACwvu.PLA1.",#N/A,FALSE,FALSE,0,0,0,0,2,"","",TRUE,TRUE,FALSE,FALSE,1,60,#N/A,#N/A,FALSE,FALSE,FALSE,FALSE,FALSE,FALSE,FALSE,9,65532,65532,FALSE,FALSE,TRUE,TRUE,TRUE}</definedName>
    <definedName name="caja" localSheetId="31" hidden="1">{FALSE,FALSE,-1.25,-15.5,484.5,276.75,FALSE,FALSE,TRUE,TRUE,0,12,#N/A,46,#N/A,2.93460490463215,15.35,1,FALSE,FALSE,3,TRUE,1,FALSE,100,"Swvu.PLA1.","ACwvu.PLA1.",#N/A,FALSE,FALSE,0,0,0,0,2,"","",TRUE,TRUE,FALSE,FALSE,1,60,#N/A,#N/A,FALSE,FALSE,FALSE,FALSE,FALSE,FALSE,FALSE,9,65532,65532,FALSE,FALSE,TRUE,TRUE,TRUE}</definedName>
    <definedName name="caja" localSheetId="32" hidden="1">{FALSE,FALSE,-1.25,-15.5,484.5,276.75,FALSE,FALSE,TRUE,TRUE,0,12,#N/A,46,#N/A,2.93460490463215,15.35,1,FALSE,FALSE,3,TRUE,1,FALSE,100,"Swvu.PLA1.","ACwvu.PLA1.",#N/A,FALSE,FALSE,0,0,0,0,2,"","",TRUE,TRUE,FALSE,FALSE,1,60,#N/A,#N/A,FALSE,FALSE,FALSE,FALSE,FALSE,FALSE,FALSE,9,65532,65532,FALSE,FALSE,TRUE,TRUE,TRUE}</definedName>
    <definedName name="caja" localSheetId="33" hidden="1">{FALSE,FALSE,-1.25,-15.5,484.5,276.75,FALSE,FALSE,TRUE,TRUE,0,12,#N/A,46,#N/A,2.93460490463215,15.35,1,FALSE,FALSE,3,TRUE,1,FALSE,100,"Swvu.PLA1.","ACwvu.PLA1.",#N/A,FALSE,FALSE,0,0,0,0,2,"","",TRUE,TRUE,FALSE,FALSE,1,60,#N/A,#N/A,FALSE,FALSE,FALSE,FALSE,FALSE,FALSE,FALSE,9,65532,65532,FALSE,FALSE,TRUE,TRUE,TRUE}</definedName>
    <definedName name="caja" localSheetId="34" hidden="1">{FALSE,FALSE,-1.25,-15.5,484.5,276.75,FALSE,FALSE,TRUE,TRUE,0,12,#N/A,46,#N/A,2.93460490463215,15.35,1,FALSE,FALSE,3,TRUE,1,FALSE,100,"Swvu.PLA1.","ACwvu.PLA1.",#N/A,FALSE,FALSE,0,0,0,0,2,"","",TRUE,TRUE,FALSE,FALSE,1,60,#N/A,#N/A,FALSE,FALSE,FALSE,FALSE,FALSE,FALSE,FALSE,9,65532,65532,FALSE,FALSE,TRUE,TRUE,TRUE}</definedName>
    <definedName name="caja" localSheetId="3" hidden="1">{FALSE,FALSE,-1.25,-15.5,484.5,276.75,FALSE,FALSE,TRUE,TRUE,0,12,#N/A,46,#N/A,2.93460490463215,15.35,1,FALSE,FALSE,3,TRUE,1,FALSE,100,"Swvu.PLA1.","ACwvu.PLA1.",#N/A,FALSE,FALSE,0,0,0,0,2,"","",TRUE,TRUE,FALSE,FALSE,1,60,#N/A,#N/A,FALSE,FALSE,FALSE,FALSE,FALSE,FALSE,FALSE,9,65532,65532,FALSE,FALSE,TRUE,TRUE,TRUE}</definedName>
    <definedName name="caja" localSheetId="57" hidden="1">{FALSE,FALSE,-1.25,-15.5,484.5,276.75,FALSE,FALSE,TRUE,TRUE,0,12,#N/A,46,#N/A,2.93460490463215,15.35,1,FALSE,FALSE,3,TRUE,1,FALSE,100,"Swvu.PLA1.","ACwvu.PLA1.",#N/A,FALSE,FALSE,0,0,0,0,2,"","",TRUE,TRUE,FALSE,FALSE,1,60,#N/A,#N/A,FALSE,FALSE,FALSE,FALSE,FALSE,FALSE,FALSE,9,65532,65532,FALSE,FALSE,TRUE,TRUE,TRUE}</definedName>
    <definedName name="caja" localSheetId="58" hidden="1">{FALSE,FALSE,-1.25,-15.5,484.5,276.75,FALSE,FALSE,TRUE,TRUE,0,12,#N/A,46,#N/A,2.93460490463215,15.35,1,FALSE,FALSE,3,TRUE,1,FALSE,100,"Swvu.PLA1.","ACwvu.PLA1.",#N/A,FALSE,FALSE,0,0,0,0,2,"","",TRUE,TRUE,FALSE,FALSE,1,60,#N/A,#N/A,FALSE,FALSE,FALSE,FALSE,FALSE,FALSE,FALSE,9,65532,65532,FALSE,FALSE,TRUE,TRUE,TRUE}</definedName>
    <definedName name="caja" localSheetId="18" hidden="1">{FALSE,FALSE,-1.25,-15.5,484.5,276.75,FALSE,FALSE,TRUE,TRUE,0,12,#N/A,46,#N/A,2.93460490463215,15.35,1,FALSE,FALSE,3,TRUE,1,FALSE,100,"Swvu.PLA1.","ACwvu.PLA1.",#N/A,FALSE,FALSE,0,0,0,0,2,"","",TRUE,TRUE,FALSE,FALSE,1,60,#N/A,#N/A,FALSE,FALSE,FALSE,FALSE,FALSE,FALSE,FALSE,9,65532,65532,FALSE,FALSE,TRUE,TRUE,TRUE}</definedName>
    <definedName name="caja" localSheetId="61" hidden="1">{FALSE,FALSE,-1.25,-15.5,484.5,276.75,FALSE,FALSE,TRUE,TRUE,0,12,#N/A,46,#N/A,2.93460490463215,15.35,1,FALSE,FALSE,3,TRUE,1,FALSE,100,"Swvu.PLA1.","ACwvu.PLA1.",#N/A,FALSE,FALSE,0,0,0,0,2,"","",TRUE,TRUE,FALSE,FALSE,1,60,#N/A,#N/A,FALSE,FALSE,FALSE,FALSE,FALSE,FALSE,FALSE,9,65532,65532,FALSE,FALSE,TRUE,TRUE,TRUE}</definedName>
    <definedName name="caja" localSheetId="62" hidden="1">{FALSE,FALSE,-1.25,-15.5,484.5,276.75,FALSE,FALSE,TRUE,TRUE,0,12,#N/A,46,#N/A,2.93460490463215,15.35,1,FALSE,FALSE,3,TRUE,1,FALSE,100,"Swvu.PLA1.","ACwvu.PLA1.",#N/A,FALSE,FALSE,0,0,0,0,2,"","",TRUE,TRUE,FALSE,FALSE,1,60,#N/A,#N/A,FALSE,FALSE,FALSE,FALSE,FALSE,FALSE,FALSE,9,65532,65532,FALSE,FALSE,TRUE,TRUE,TRUE}</definedName>
    <definedName name="caja" localSheetId="63" hidden="1">{FALSE,FALSE,-1.25,-15.5,484.5,276.75,FALSE,FALSE,TRUE,TRUE,0,12,#N/A,46,#N/A,2.93460490463215,15.35,1,FALSE,FALSE,3,TRUE,1,FALSE,100,"Swvu.PLA1.","ACwvu.PLA1.",#N/A,FALSE,FALSE,0,0,0,0,2,"","",TRUE,TRUE,FALSE,FALSE,1,60,#N/A,#N/A,FALSE,FALSE,FALSE,FALSE,FALSE,FALSE,FALSE,9,65532,65532,FALSE,FALSE,TRUE,TRUE,TRUE}</definedName>
    <definedName name="caja" localSheetId="64" hidden="1">{FALSE,FALSE,-1.25,-15.5,484.5,276.75,FALSE,FALSE,TRUE,TRUE,0,12,#N/A,46,#N/A,2.93460490463215,15.35,1,FALSE,FALSE,3,TRUE,1,FALSE,100,"Swvu.PLA1.","ACwvu.PLA1.",#N/A,FALSE,FALSE,0,0,0,0,2,"","",TRUE,TRUE,FALSE,FALSE,1,60,#N/A,#N/A,FALSE,FALSE,FALSE,FALSE,FALSE,FALSE,FALSE,9,65532,65532,FALSE,FALSE,TRUE,TRUE,TRUE}</definedName>
    <definedName name="caja" localSheetId="21" hidden="1">{FALSE,FALSE,-1.25,-15.5,484.5,276.75,FALSE,FALSE,TRUE,TRUE,0,12,#N/A,46,#N/A,2.93460490463215,15.35,1,FALSE,FALSE,3,TRUE,1,FALSE,100,"Swvu.PLA1.","ACwvu.PLA1.",#N/A,FALSE,FALSE,0,0,0,0,2,"","",TRUE,TRUE,FALSE,FALSE,1,60,#N/A,#N/A,FALSE,FALSE,FALSE,FALSE,FALSE,FALSE,FALSE,9,65532,65532,FALSE,FALSE,TRUE,TRUE,TRUE}</definedName>
    <definedName name="caja" localSheetId="80" hidden="1">{FALSE,FALSE,-1.25,-15.5,484.5,276.75,FALSE,FALSE,TRUE,TRUE,0,12,#N/A,46,#N/A,2.93460490463215,15.35,1,FALSE,FALSE,3,TRUE,1,FALSE,100,"Swvu.PLA1.","ACwvu.PLA1.",#N/A,FALSE,FALSE,0,0,0,0,2,"","",TRUE,TRUE,FALSE,FALSE,1,60,#N/A,#N/A,FALSE,FALSE,FALSE,FALSE,FALSE,FALSE,FALSE,9,65532,65532,FALSE,FALSE,TRUE,TRUE,TRUE}</definedName>
    <definedName name="caja" localSheetId="81" hidden="1">{FALSE,FALSE,-1.25,-15.5,484.5,276.75,FALSE,FALSE,TRUE,TRUE,0,12,#N/A,46,#N/A,2.93460490463215,15.35,1,FALSE,FALSE,3,TRUE,1,FALSE,100,"Swvu.PLA1.","ACwvu.PLA1.",#N/A,FALSE,FALSE,0,0,0,0,2,"","",TRUE,TRUE,FALSE,FALSE,1,60,#N/A,#N/A,FALSE,FALSE,FALSE,FALSE,FALSE,FALSE,FALSE,9,65532,65532,FALSE,FALSE,TRUE,TRUE,TRUE}</definedName>
    <definedName name="caja" localSheetId="82" hidden="1">{FALSE,FALSE,-1.25,-15.5,484.5,276.75,FALSE,FALSE,TRUE,TRUE,0,12,#N/A,46,#N/A,2.93460490463215,15.35,1,FALSE,FALSE,3,TRUE,1,FALSE,100,"Swvu.PLA1.","ACwvu.PLA1.",#N/A,FALSE,FALSE,0,0,0,0,2,"","",TRUE,TRUE,FALSE,FALSE,1,60,#N/A,#N/A,FALSE,FALSE,FALSE,FALSE,FALSE,FALSE,FALSE,9,65532,65532,FALSE,FALSE,TRUE,TRUE,TRUE}</definedName>
    <definedName name="caja" localSheetId="83" hidden="1">{FALSE,FALSE,-1.25,-15.5,484.5,276.75,FALSE,FALSE,TRUE,TRUE,0,12,#N/A,46,#N/A,2.93460490463215,15.35,1,FALSE,FALSE,3,TRUE,1,FALSE,100,"Swvu.PLA1.","ACwvu.PLA1.",#N/A,FALSE,FALSE,0,0,0,0,2,"","",TRUE,TRUE,FALSE,FALSE,1,60,#N/A,#N/A,FALSE,FALSE,FALSE,FALSE,FALSE,FALSE,FALSE,9,65532,65532,FALSE,FALSE,TRUE,TRUE,TRUE}</definedName>
    <definedName name="caja" localSheetId="84" hidden="1">{FALSE,FALSE,-1.25,-15.5,484.5,276.75,FALSE,FALSE,TRUE,TRUE,0,12,#N/A,46,#N/A,2.93460490463215,15.35,1,FALSE,FALSE,3,TRUE,1,FALSE,100,"Swvu.PLA1.","ACwvu.PLA1.",#N/A,FALSE,FALSE,0,0,0,0,2,"","",TRUE,TRUE,FALSE,FALSE,1,60,#N/A,#N/A,FALSE,FALSE,FALSE,FALSE,FALSE,FALSE,FALSE,9,65532,65532,FALSE,FALSE,TRUE,TRUE,TRUE}</definedName>
    <definedName name="caja" localSheetId="85" hidden="1">{FALSE,FALSE,-1.25,-15.5,484.5,276.75,FALSE,FALSE,TRUE,TRUE,0,12,#N/A,46,#N/A,2.93460490463215,15.35,1,FALSE,FALSE,3,TRUE,1,FALSE,100,"Swvu.PLA1.","ACwvu.PLA1.",#N/A,FALSE,FALSE,0,0,0,0,2,"","",TRUE,TRUE,FALSE,FALSE,1,60,#N/A,#N/A,FALSE,FALSE,FALSE,FALSE,FALSE,FALSE,FALSE,9,65532,65532,FALSE,FALSE,TRUE,TRUE,TRUE}</definedName>
    <definedName name="caja" localSheetId="88" hidden="1">{FALSE,FALSE,-1.25,-15.5,484.5,276.75,FALSE,FALSE,TRUE,TRUE,0,12,#N/A,46,#N/A,2.93460490463215,15.35,1,FALSE,FALSE,3,TRUE,1,FALSE,100,"Swvu.PLA1.","ACwvu.PLA1.",#N/A,FALSE,FALSE,0,0,0,0,2,"","",TRUE,TRUE,FALSE,FALSE,1,60,#N/A,#N/A,FALSE,FALSE,FALSE,FALSE,FALSE,FALSE,FALSE,9,65532,65532,FALSE,FALSE,TRUE,TRUE,TRUE}</definedName>
    <definedName name="caja" localSheetId="22" hidden="1">{FALSE,FALSE,-1.25,-15.5,484.5,276.75,FALSE,FALSE,TRUE,TRUE,0,12,#N/A,46,#N/A,2.93460490463215,15.35,1,FALSE,FALSE,3,TRUE,1,FALSE,100,"Swvu.PLA1.","ACwvu.PLA1.",#N/A,FALSE,FALSE,0,0,0,0,2,"","",TRUE,TRUE,FALSE,FALSE,1,60,#N/A,#N/A,FALSE,FALSE,FALSE,FALSE,FALSE,FALSE,FALSE,9,65532,65532,FALSE,FALSE,TRUE,TRUE,TRUE}</definedName>
    <definedName name="caja" localSheetId="89" hidden="1">{FALSE,FALSE,-1.25,-15.5,484.5,276.75,FALSE,FALSE,TRUE,TRUE,0,12,#N/A,46,#N/A,2.93460490463215,15.35,1,FALSE,FALSE,3,TRUE,1,FALSE,100,"Swvu.PLA1.","ACwvu.PLA1.",#N/A,FALSE,FALSE,0,0,0,0,2,"","",TRUE,TRUE,FALSE,FALSE,1,60,#N/A,#N/A,FALSE,FALSE,FALSE,FALSE,FALSE,FALSE,FALSE,9,65532,65532,FALSE,FALSE,TRUE,TRUE,TRUE}</definedName>
    <definedName name="caja" localSheetId="90" hidden="1">{FALSE,FALSE,-1.25,-15.5,484.5,276.75,FALSE,FALSE,TRUE,TRUE,0,12,#N/A,46,#N/A,2.93460490463215,15.35,1,FALSE,FALSE,3,TRUE,1,FALSE,100,"Swvu.PLA1.","ACwvu.PLA1.",#N/A,FALSE,FALSE,0,0,0,0,2,"","",TRUE,TRUE,FALSE,FALSE,1,60,#N/A,#N/A,FALSE,FALSE,FALSE,FALSE,FALSE,FALSE,FALSE,9,65532,65532,FALSE,FALSE,TRUE,TRUE,TRUE}</definedName>
    <definedName name="caja" localSheetId="91" hidden="1">{FALSE,FALSE,-1.25,-15.5,484.5,276.75,FALSE,FALSE,TRUE,TRUE,0,12,#N/A,46,#N/A,2.93460490463215,15.35,1,FALSE,FALSE,3,TRUE,1,FALSE,100,"Swvu.PLA1.","ACwvu.PLA1.",#N/A,FALSE,FALSE,0,0,0,0,2,"","",TRUE,TRUE,FALSE,FALSE,1,60,#N/A,#N/A,FALSE,FALSE,FALSE,FALSE,FALSE,FALSE,FALSE,9,65532,65532,FALSE,FALSE,TRUE,TRUE,TRUE}</definedName>
    <definedName name="caja" localSheetId="92" hidden="1">{FALSE,FALSE,-1.25,-15.5,484.5,276.75,FALSE,FALSE,TRUE,TRUE,0,12,#N/A,46,#N/A,2.93460490463215,15.35,1,FALSE,FALSE,3,TRUE,1,FALSE,100,"Swvu.PLA1.","ACwvu.PLA1.",#N/A,FALSE,FALSE,0,0,0,0,2,"","",TRUE,TRUE,FALSE,FALSE,1,60,#N/A,#N/A,FALSE,FALSE,FALSE,FALSE,FALSE,FALSE,FALSE,9,65532,65532,FALSE,FALSE,TRUE,TRUE,TRUE}</definedName>
    <definedName name="caja" localSheetId="95" hidden="1">{FALSE,FALSE,-1.25,-15.5,484.5,276.75,FALSE,FALSE,TRUE,TRUE,0,12,#N/A,46,#N/A,2.93460490463215,15.35,1,FALSE,FALSE,3,TRUE,1,FALSE,100,"Swvu.PLA1.","ACwvu.PLA1.",#N/A,FALSE,FALSE,0,0,0,0,2,"","",TRUE,TRUE,FALSE,FALSE,1,60,#N/A,#N/A,FALSE,FALSE,FALSE,FALSE,FALSE,FALSE,FALSE,9,65532,65532,FALSE,FALSE,TRUE,TRUE,TRUE}</definedName>
    <definedName name="caja" localSheetId="96" hidden="1">{FALSE,FALSE,-1.25,-15.5,484.5,276.75,FALSE,FALSE,TRUE,TRUE,0,12,#N/A,46,#N/A,2.93460490463215,15.35,1,FALSE,FALSE,3,TRUE,1,FALSE,100,"Swvu.PLA1.","ACwvu.PLA1.",#N/A,FALSE,FALSE,0,0,0,0,2,"","",TRUE,TRUE,FALSE,FALSE,1,60,#N/A,#N/A,FALSE,FALSE,FALSE,FALSE,FALSE,FALSE,FALSE,9,65532,65532,FALSE,FALSE,TRUE,TRUE,TRUE}</definedName>
    <definedName name="caja" localSheetId="98" hidden="1">{FALSE,FALSE,-1.25,-15.5,484.5,276.75,FALSE,FALSE,TRUE,TRUE,0,12,#N/A,46,#N/A,2.93460490463215,15.35,1,FALSE,FALSE,3,TRUE,1,FALSE,100,"Swvu.PLA1.","ACwvu.PLA1.",#N/A,FALSE,FALSE,0,0,0,0,2,"","",TRUE,TRUE,FALSE,FALSE,1,60,#N/A,#N/A,FALSE,FALSE,FALSE,FALSE,FALSE,FALSE,FALSE,9,65532,65532,FALSE,FALSE,TRUE,TRUE,TRUE}</definedName>
    <definedName name="caja" localSheetId="24" hidden="1">{FALSE,FALSE,-1.25,-15.5,484.5,276.75,FALSE,FALSE,TRUE,TRUE,0,12,#N/A,46,#N/A,2.93460490463215,15.35,1,FALSE,FALSE,3,TRUE,1,FALSE,100,"Swvu.PLA1.","ACwvu.PLA1.",#N/A,FALSE,FALSE,0,0,0,0,2,"","",TRUE,TRUE,FALSE,FALSE,1,60,#N/A,#N/A,FALSE,FALSE,FALSE,FALSE,FALSE,FALSE,FALSE,9,65532,65532,FALSE,FALSE,TRUE,TRUE,TRUE}</definedName>
    <definedName name="caja" localSheetId="99" hidden="1">{FALSE,FALSE,-1.25,-15.5,484.5,276.75,FALSE,FALSE,TRUE,TRUE,0,12,#N/A,46,#N/A,2.93460490463215,15.35,1,FALSE,FALSE,3,TRUE,1,FALSE,100,"Swvu.PLA1.","ACwvu.PLA1.",#N/A,FALSE,FALSE,0,0,0,0,2,"","",TRUE,TRUE,FALSE,FALSE,1,60,#N/A,#N/A,FALSE,FALSE,FALSE,FALSE,FALSE,FALSE,FALSE,9,65532,65532,FALSE,FALSE,TRUE,TRUE,TRUE}</definedName>
    <definedName name="caja" localSheetId="25" hidden="1">{FALSE,FALSE,-1.25,-15.5,484.5,276.75,FALSE,FALSE,TRUE,TRUE,0,12,#N/A,46,#N/A,2.93460490463215,15.35,1,FALSE,FALSE,3,TRUE,1,FALSE,100,"Swvu.PLA1.","ACwvu.PLA1.",#N/A,FALSE,FALSE,0,0,0,0,2,"","",TRUE,TRUE,FALSE,FALSE,1,60,#N/A,#N/A,FALSE,FALSE,FALSE,FALSE,FALSE,FALSE,FALSE,9,65532,65532,FALSE,FALSE,TRUE,TRUE,TRUE}</definedName>
    <definedName name="caja" localSheetId="26" hidden="1">{FALSE,FALSE,-1.25,-15.5,484.5,276.75,FALSE,FALSE,TRUE,TRUE,0,12,#N/A,46,#N/A,2.93460490463215,15.35,1,FALSE,FALSE,3,TRUE,1,FALSE,100,"Swvu.PLA1.","ACwvu.PLA1.",#N/A,FALSE,FALSE,0,0,0,0,2,"","",TRUE,TRUE,FALSE,FALSE,1,60,#N/A,#N/A,FALSE,FALSE,FALSE,FALSE,FALSE,FALSE,FALSE,9,65532,65532,FALSE,FALSE,TRUE,TRUE,TRUE}</definedName>
    <definedName name="caja" localSheetId="93" hidden="1">{FALSE,FALSE,-1.25,-15.5,484.5,276.75,FALSE,FALSE,TRUE,TRUE,0,12,#N/A,46,#N/A,2.93460490463215,15.35,1,FALSE,FALSE,3,TRUE,1,FALSE,100,"Swvu.PLA1.","ACwvu.PLA1.",#N/A,FALSE,FALSE,0,0,0,0,2,"","",TRUE,TRUE,FALSE,FALSE,1,60,#N/A,#N/A,FALSE,FALSE,FALSE,FALSE,FALSE,FALSE,FALSE,9,65532,65532,FALSE,FALSE,TRUE,TRUE,TRUE}</definedName>
    <definedName name="caja" localSheetId="94"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15" hidden="1">{FALSE,FALSE,-1.25,-15.5,484.5,276.75,FALSE,FALSE,TRUE,TRUE,0,12,#N/A,46,#N/A,2.93460490463215,15.35,1,FALSE,FALSE,3,TRUE,1,FALSE,100,"Swvu.PLA1.","ACwvu.PLA1.",#N/A,FALSE,FALSE,0,0,0,0,2,"","",TRUE,TRUE,FALSE,FALSE,1,60,#N/A,#N/A,FALSE,FALSE,FALSE,FALSE,FALSE,FALSE,FALSE,9,65532,65532,FALSE,FALSE,TRUE,TRUE,TRUE}</definedName>
    <definedName name="Caja1" localSheetId="16" hidden="1">{FALSE,FALSE,-1.25,-15.5,484.5,276.75,FALSE,FALSE,TRUE,TRUE,0,12,#N/A,46,#N/A,2.93460490463215,15.35,1,FALSE,FALSE,3,TRUE,1,FALSE,100,"Swvu.PLA1.","ACwvu.PLA1.",#N/A,FALSE,FALSE,0,0,0,0,2,"","",TRUE,TRUE,FALSE,FALSE,1,60,#N/A,#N/A,FALSE,FALSE,FALSE,FALSE,FALSE,FALSE,FALSE,9,65532,65532,FALSE,FALSE,TRUE,TRUE,TRUE}</definedName>
    <definedName name="Caja1" localSheetId="17" hidden="1">{FALSE,FALSE,-1.25,-15.5,484.5,276.75,FALSE,FALSE,TRUE,TRUE,0,12,#N/A,46,#N/A,2.93460490463215,15.35,1,FALSE,FALSE,3,TRUE,1,FALSE,100,"Swvu.PLA1.","ACwvu.PLA1.",#N/A,FALSE,FALSE,0,0,0,0,2,"","",TRUE,TRUE,FALSE,FALSE,1,60,#N/A,#N/A,FALSE,FALSE,FALSE,FALSE,FALSE,FALSE,FALSE,9,65532,65532,FALSE,FALSE,TRUE,TRUE,TRUE}</definedName>
    <definedName name="Caja1" localSheetId="19" hidden="1">{FALSE,FALSE,-1.25,-15.5,484.5,276.75,FALSE,FALSE,TRUE,TRUE,0,12,#N/A,46,#N/A,2.93460490463215,15.35,1,FALSE,FALSE,3,TRUE,1,FALSE,100,"Swvu.PLA1.","ACwvu.PLA1.",#N/A,FALSE,FALSE,0,0,0,0,2,"","",TRUE,TRUE,FALSE,FALSE,1,60,#N/A,#N/A,FALSE,FALSE,FALSE,FALSE,FALSE,FALSE,FALSE,9,65532,65532,FALSE,FALSE,TRUE,TRUE,TRUE}</definedName>
    <definedName name="Caja1" localSheetId="20" hidden="1">{FALSE,FALSE,-1.25,-15.5,484.5,276.75,FALSE,FALSE,TRUE,TRUE,0,12,#N/A,46,#N/A,2.93460490463215,15.35,1,FALSE,FALSE,3,TRUE,1,FALSE,100,"Swvu.PLA1.","ACwvu.PLA1.",#N/A,FALSE,FALSE,0,0,0,0,2,"","",TRUE,TRUE,FALSE,FALSE,1,60,#N/A,#N/A,FALSE,FALSE,FALSE,FALSE,FALSE,FALSE,FALSE,9,65532,65532,FALSE,FALSE,TRUE,TRUE,TRUE}</definedName>
    <definedName name="Caja1" localSheetId="100" hidden="1">{FALSE,FALSE,-1.25,-15.5,484.5,276.75,FALSE,FALSE,TRUE,TRUE,0,12,#N/A,46,#N/A,2.93460490463215,15.35,1,FALSE,FALSE,3,TRUE,1,FALSE,100,"Swvu.PLA1.","ACwvu.PLA1.",#N/A,FALSE,FALSE,0,0,0,0,2,"","",TRUE,TRUE,FALSE,FALSE,1,60,#N/A,#N/A,FALSE,FALSE,FALSE,FALSE,FALSE,FALSE,FALSE,9,65532,65532,FALSE,FALSE,TRUE,TRUE,TRUE}</definedName>
    <definedName name="Caja1" localSheetId="8" hidden="1">{FALSE,FALSE,-1.25,-15.5,484.5,276.75,FALSE,FALSE,TRUE,TRUE,0,12,#N/A,46,#N/A,2.93460490463215,15.35,1,FALSE,FALSE,3,TRUE,1,FALSE,100,"Swvu.PLA1.","ACwvu.PLA1.",#N/A,FALSE,FALSE,0,0,0,0,2,"","",TRUE,TRUE,FALSE,FALSE,1,60,#N/A,#N/A,FALSE,FALSE,FALSE,FALSE,FALSE,FALSE,FALSE,9,65532,65532,FALSE,FALSE,TRUE,TRUE,TRUE}</definedName>
    <definedName name="Caja1" localSheetId="9" hidden="1">{FALSE,FALSE,-1.25,-15.5,484.5,276.75,FALSE,FALSE,TRUE,TRUE,0,12,#N/A,46,#N/A,2.93460490463215,15.35,1,FALSE,FALSE,3,TRUE,1,FALSE,100,"Swvu.PLA1.","ACwvu.PLA1.",#N/A,FALSE,FALSE,0,0,0,0,2,"","",TRUE,TRUE,FALSE,FALSE,1,60,#N/A,#N/A,FALSE,FALSE,FALSE,FALSE,FALSE,FALSE,FALSE,9,65532,65532,FALSE,FALSE,TRUE,TRUE,TRUE}</definedName>
    <definedName name="Caja1" localSheetId="10" hidden="1">{FALSE,FALSE,-1.25,-15.5,484.5,276.75,FALSE,FALSE,TRUE,TRUE,0,12,#N/A,46,#N/A,2.93460490463215,15.35,1,FALSE,FALSE,3,TRUE,1,FALSE,100,"Swvu.PLA1.","ACwvu.PLA1.",#N/A,FALSE,FALSE,0,0,0,0,2,"","",TRUE,TRUE,FALSE,FALSE,1,60,#N/A,#N/A,FALSE,FALSE,FALSE,FALSE,FALSE,FALSE,FALSE,9,65532,65532,FALSE,FALSE,TRUE,TRUE,TRUE}</definedName>
    <definedName name="Caja1" localSheetId="11" hidden="1">{FALSE,FALSE,-1.25,-15.5,484.5,276.75,FALSE,FALSE,TRUE,TRUE,0,12,#N/A,46,#N/A,2.93460490463215,15.35,1,FALSE,FALSE,3,TRUE,1,FALSE,100,"Swvu.PLA1.","ACwvu.PLA1.",#N/A,FALSE,FALSE,0,0,0,0,2,"","",TRUE,TRUE,FALSE,FALSE,1,60,#N/A,#N/A,FALSE,FALSE,FALSE,FALSE,FALSE,FALSE,FALSE,9,65532,65532,FALSE,FALSE,TRUE,TRUE,TRUE}</definedName>
    <definedName name="Caja1" localSheetId="23" hidden="1">{FALSE,FALSE,-1.25,-15.5,484.5,276.75,FALSE,FALSE,TRUE,TRUE,0,12,#N/A,46,#N/A,2.93460490463215,15.35,1,FALSE,FALSE,3,TRUE,1,FALSE,100,"Swvu.PLA1.","ACwvu.PLA1.",#N/A,FALSE,FALSE,0,0,0,0,2,"","",TRUE,TRUE,FALSE,FALSE,1,60,#N/A,#N/A,FALSE,FALSE,FALSE,FALSE,FALSE,FALSE,FALSE,9,65532,65532,FALSE,FALSE,TRUE,TRUE,TRUE}</definedName>
    <definedName name="Caja1" localSheetId="59" hidden="1">{FALSE,FALSE,-1.25,-15.5,484.5,276.75,FALSE,FALSE,TRUE,TRUE,0,12,#N/A,46,#N/A,2.93460490463215,15.35,1,FALSE,FALSE,3,TRUE,1,FALSE,100,"Swvu.PLA1.","ACwvu.PLA1.",#N/A,FALSE,FALSE,0,0,0,0,2,"","",TRUE,TRUE,FALSE,FALSE,1,60,#N/A,#N/A,FALSE,FALSE,FALSE,FALSE,FALSE,FALSE,FALSE,9,65532,65532,FALSE,FALSE,TRUE,TRUE,TRUE}</definedName>
    <definedName name="Caja1" localSheetId="60" hidden="1">{FALSE,FALSE,-1.25,-15.5,484.5,276.75,FALSE,FALSE,TRUE,TRUE,0,12,#N/A,46,#N/A,2.93460490463215,15.35,1,FALSE,FALSE,3,TRUE,1,FALSE,100,"Swvu.PLA1.","ACwvu.PLA1.",#N/A,FALSE,FALSE,0,0,0,0,2,"","",TRUE,TRUE,FALSE,FALSE,1,60,#N/A,#N/A,FALSE,FALSE,FALSE,FALSE,FALSE,FALSE,FALSE,9,65532,65532,FALSE,FALSE,TRUE,TRUE,TRUE}</definedName>
    <definedName name="Caja1" localSheetId="1" hidden="1">{FALSE,FALSE,-1.25,-15.5,484.5,276.75,FALSE,FALSE,TRUE,TRUE,0,12,#N/A,46,#N/A,2.93460490463215,15.35,1,FALSE,FALSE,3,TRUE,1,FALSE,100,"Swvu.PLA1.","ACwvu.PLA1.",#N/A,FALSE,FALSE,0,0,0,0,2,"","",TRUE,TRUE,FALSE,FALSE,1,60,#N/A,#N/A,FALSE,FALSE,FALSE,FALSE,FALSE,FALSE,FALSE,9,65532,65532,FALSE,FALSE,TRUE,TRUE,TRUE}</definedName>
    <definedName name="Caja1" localSheetId="27" hidden="1">{FALSE,FALSE,-1.25,-15.5,484.5,276.75,FALSE,FALSE,TRUE,TRUE,0,12,#N/A,46,#N/A,2.93460490463215,15.35,1,FALSE,FALSE,3,TRUE,1,FALSE,100,"Swvu.PLA1.","ACwvu.PLA1.",#N/A,FALSE,FALSE,0,0,0,0,2,"","",TRUE,TRUE,FALSE,FALSE,1,60,#N/A,#N/A,FALSE,FALSE,FALSE,FALSE,FALSE,FALSE,FALSE,9,65532,65532,FALSE,FALSE,TRUE,TRUE,TRUE}</definedName>
    <definedName name="Caja1" localSheetId="28" hidden="1">{FALSE,FALSE,-1.25,-15.5,484.5,276.75,FALSE,FALSE,TRUE,TRUE,0,12,#N/A,46,#N/A,2.93460490463215,15.35,1,FALSE,FALSE,3,TRUE,1,FALSE,100,"Swvu.PLA1.","ACwvu.PLA1.",#N/A,FALSE,FALSE,0,0,0,0,2,"","",TRUE,TRUE,FALSE,FALSE,1,60,#N/A,#N/A,FALSE,FALSE,FALSE,FALSE,FALSE,FALSE,FALSE,9,65532,65532,FALSE,FALSE,TRUE,TRUE,TRUE}</definedName>
    <definedName name="Caja1" localSheetId="29" hidden="1">{FALSE,FALSE,-1.25,-15.5,484.5,276.75,FALSE,FALSE,TRUE,TRUE,0,12,#N/A,46,#N/A,2.93460490463215,15.35,1,FALSE,FALSE,3,TRUE,1,FALSE,100,"Swvu.PLA1.","ACwvu.PLA1.",#N/A,FALSE,FALSE,0,0,0,0,2,"","",TRUE,TRUE,FALSE,FALSE,1,60,#N/A,#N/A,FALSE,FALSE,FALSE,FALSE,FALSE,FALSE,FALSE,9,65532,65532,FALSE,FALSE,TRUE,TRUE,TRUE}</definedName>
    <definedName name="Caja1" localSheetId="30" hidden="1">{FALSE,FALSE,-1.25,-15.5,484.5,276.75,FALSE,FALSE,TRUE,TRUE,0,12,#N/A,46,#N/A,2.93460490463215,15.35,1,FALSE,FALSE,3,TRUE,1,FALSE,100,"Swvu.PLA1.","ACwvu.PLA1.",#N/A,FALSE,FALSE,0,0,0,0,2,"","",TRUE,TRUE,FALSE,FALSE,1,60,#N/A,#N/A,FALSE,FALSE,FALSE,FALSE,FALSE,FALSE,FALSE,9,65532,65532,FALSE,FALSE,TRUE,TRUE,TRUE}</definedName>
    <definedName name="Caja1" localSheetId="31" hidden="1">{FALSE,FALSE,-1.25,-15.5,484.5,276.75,FALSE,FALSE,TRUE,TRUE,0,12,#N/A,46,#N/A,2.93460490463215,15.35,1,FALSE,FALSE,3,TRUE,1,FALSE,100,"Swvu.PLA1.","ACwvu.PLA1.",#N/A,FALSE,FALSE,0,0,0,0,2,"","",TRUE,TRUE,FALSE,FALSE,1,60,#N/A,#N/A,FALSE,FALSE,FALSE,FALSE,FALSE,FALSE,FALSE,9,65532,65532,FALSE,FALSE,TRUE,TRUE,TRUE}</definedName>
    <definedName name="Caja1" localSheetId="32" hidden="1">{FALSE,FALSE,-1.25,-15.5,484.5,276.75,FALSE,FALSE,TRUE,TRUE,0,12,#N/A,46,#N/A,2.93460490463215,15.35,1,FALSE,FALSE,3,TRUE,1,FALSE,100,"Swvu.PLA1.","ACwvu.PLA1.",#N/A,FALSE,FALSE,0,0,0,0,2,"","",TRUE,TRUE,FALSE,FALSE,1,60,#N/A,#N/A,FALSE,FALSE,FALSE,FALSE,FALSE,FALSE,FALSE,9,65532,65532,FALSE,FALSE,TRUE,TRUE,TRUE}</definedName>
    <definedName name="Caja1" localSheetId="33" hidden="1">{FALSE,FALSE,-1.25,-15.5,484.5,276.75,FALSE,FALSE,TRUE,TRUE,0,12,#N/A,46,#N/A,2.93460490463215,15.35,1,FALSE,FALSE,3,TRUE,1,FALSE,100,"Swvu.PLA1.","ACwvu.PLA1.",#N/A,FALSE,FALSE,0,0,0,0,2,"","",TRUE,TRUE,FALSE,FALSE,1,60,#N/A,#N/A,FALSE,FALSE,FALSE,FALSE,FALSE,FALSE,FALSE,9,65532,65532,FALSE,FALSE,TRUE,TRUE,TRUE}</definedName>
    <definedName name="Caja1" localSheetId="34" hidden="1">{FALSE,FALSE,-1.25,-15.5,484.5,276.75,FALSE,FALSE,TRUE,TRUE,0,12,#N/A,46,#N/A,2.93460490463215,15.35,1,FALSE,FALSE,3,TRUE,1,FALSE,100,"Swvu.PLA1.","ACwvu.PLA1.",#N/A,FALSE,FALSE,0,0,0,0,2,"","",TRUE,TRUE,FALSE,FALSE,1,60,#N/A,#N/A,FALSE,FALSE,FALSE,FALSE,FALSE,FALSE,FALSE,9,65532,65532,FALSE,FALSE,TRUE,TRUE,TRUE}</definedName>
    <definedName name="Caja1" localSheetId="3" hidden="1">{FALSE,FALSE,-1.25,-15.5,484.5,276.75,FALSE,FALSE,TRUE,TRUE,0,12,#N/A,46,#N/A,2.93460490463215,15.35,1,FALSE,FALSE,3,TRUE,1,FALSE,100,"Swvu.PLA1.","ACwvu.PLA1.",#N/A,FALSE,FALSE,0,0,0,0,2,"","",TRUE,TRUE,FALSE,FALSE,1,60,#N/A,#N/A,FALSE,FALSE,FALSE,FALSE,FALSE,FALSE,FALSE,9,65532,65532,FALSE,FALSE,TRUE,TRUE,TRUE}</definedName>
    <definedName name="Caja1" localSheetId="57" hidden="1">{FALSE,FALSE,-1.25,-15.5,484.5,276.75,FALSE,FALSE,TRUE,TRUE,0,12,#N/A,46,#N/A,2.93460490463215,15.35,1,FALSE,FALSE,3,TRUE,1,FALSE,100,"Swvu.PLA1.","ACwvu.PLA1.",#N/A,FALSE,FALSE,0,0,0,0,2,"","",TRUE,TRUE,FALSE,FALSE,1,60,#N/A,#N/A,FALSE,FALSE,FALSE,FALSE,FALSE,FALSE,FALSE,9,65532,65532,FALSE,FALSE,TRUE,TRUE,TRUE}</definedName>
    <definedName name="Caja1" localSheetId="58" hidden="1">{FALSE,FALSE,-1.25,-15.5,484.5,276.75,FALSE,FALSE,TRUE,TRUE,0,12,#N/A,46,#N/A,2.93460490463215,15.35,1,FALSE,FALSE,3,TRUE,1,FALSE,100,"Swvu.PLA1.","ACwvu.PLA1.",#N/A,FALSE,FALSE,0,0,0,0,2,"","",TRUE,TRUE,FALSE,FALSE,1,60,#N/A,#N/A,FALSE,FALSE,FALSE,FALSE,FALSE,FALSE,FALSE,9,65532,65532,FALSE,FALSE,TRUE,TRUE,TRUE}</definedName>
    <definedName name="Caja1" localSheetId="18" hidden="1">{FALSE,FALSE,-1.25,-15.5,484.5,276.75,FALSE,FALSE,TRUE,TRUE,0,12,#N/A,46,#N/A,2.93460490463215,15.35,1,FALSE,FALSE,3,TRUE,1,FALSE,100,"Swvu.PLA1.","ACwvu.PLA1.",#N/A,FALSE,FALSE,0,0,0,0,2,"","",TRUE,TRUE,FALSE,FALSE,1,60,#N/A,#N/A,FALSE,FALSE,FALSE,FALSE,FALSE,FALSE,FALSE,9,65532,65532,FALSE,FALSE,TRUE,TRUE,TRUE}</definedName>
    <definedName name="Caja1" localSheetId="61" hidden="1">{FALSE,FALSE,-1.25,-15.5,484.5,276.75,FALSE,FALSE,TRUE,TRUE,0,12,#N/A,46,#N/A,2.93460490463215,15.35,1,FALSE,FALSE,3,TRUE,1,FALSE,100,"Swvu.PLA1.","ACwvu.PLA1.",#N/A,FALSE,FALSE,0,0,0,0,2,"","",TRUE,TRUE,FALSE,FALSE,1,60,#N/A,#N/A,FALSE,FALSE,FALSE,FALSE,FALSE,FALSE,FALSE,9,65532,65532,FALSE,FALSE,TRUE,TRUE,TRUE}</definedName>
    <definedName name="Caja1" localSheetId="62" hidden="1">{FALSE,FALSE,-1.25,-15.5,484.5,276.75,FALSE,FALSE,TRUE,TRUE,0,12,#N/A,46,#N/A,2.93460490463215,15.35,1,FALSE,FALSE,3,TRUE,1,FALSE,100,"Swvu.PLA1.","ACwvu.PLA1.",#N/A,FALSE,FALSE,0,0,0,0,2,"","",TRUE,TRUE,FALSE,FALSE,1,60,#N/A,#N/A,FALSE,FALSE,FALSE,FALSE,FALSE,FALSE,FALSE,9,65532,65532,FALSE,FALSE,TRUE,TRUE,TRUE}</definedName>
    <definedName name="Caja1" localSheetId="63" hidden="1">{FALSE,FALSE,-1.25,-15.5,484.5,276.75,FALSE,FALSE,TRUE,TRUE,0,12,#N/A,46,#N/A,2.93460490463215,15.35,1,FALSE,FALSE,3,TRUE,1,FALSE,100,"Swvu.PLA1.","ACwvu.PLA1.",#N/A,FALSE,FALSE,0,0,0,0,2,"","",TRUE,TRUE,FALSE,FALSE,1,60,#N/A,#N/A,FALSE,FALSE,FALSE,FALSE,FALSE,FALSE,FALSE,9,65532,65532,FALSE,FALSE,TRUE,TRUE,TRUE}</definedName>
    <definedName name="Caja1" localSheetId="64" hidden="1">{FALSE,FALSE,-1.25,-15.5,484.5,276.75,FALSE,FALSE,TRUE,TRUE,0,12,#N/A,46,#N/A,2.93460490463215,15.35,1,FALSE,FALSE,3,TRUE,1,FALSE,100,"Swvu.PLA1.","ACwvu.PLA1.",#N/A,FALSE,FALSE,0,0,0,0,2,"","",TRUE,TRUE,FALSE,FALSE,1,60,#N/A,#N/A,FALSE,FALSE,FALSE,FALSE,FALSE,FALSE,FALSE,9,65532,65532,FALSE,FALSE,TRUE,TRUE,TRUE}</definedName>
    <definedName name="Caja1" localSheetId="21" hidden="1">{FALSE,FALSE,-1.25,-15.5,484.5,276.75,FALSE,FALSE,TRUE,TRUE,0,12,#N/A,46,#N/A,2.93460490463215,15.35,1,FALSE,FALSE,3,TRUE,1,FALSE,100,"Swvu.PLA1.","ACwvu.PLA1.",#N/A,FALSE,FALSE,0,0,0,0,2,"","",TRUE,TRUE,FALSE,FALSE,1,60,#N/A,#N/A,FALSE,FALSE,FALSE,FALSE,FALSE,FALSE,FALSE,9,65532,65532,FALSE,FALSE,TRUE,TRUE,TRUE}</definedName>
    <definedName name="Caja1" localSheetId="80" hidden="1">{FALSE,FALSE,-1.25,-15.5,484.5,276.75,FALSE,FALSE,TRUE,TRUE,0,12,#N/A,46,#N/A,2.93460490463215,15.35,1,FALSE,FALSE,3,TRUE,1,FALSE,100,"Swvu.PLA1.","ACwvu.PLA1.",#N/A,FALSE,FALSE,0,0,0,0,2,"","",TRUE,TRUE,FALSE,FALSE,1,60,#N/A,#N/A,FALSE,FALSE,FALSE,FALSE,FALSE,FALSE,FALSE,9,65532,65532,FALSE,FALSE,TRUE,TRUE,TRUE}</definedName>
    <definedName name="Caja1" localSheetId="81" hidden="1">{FALSE,FALSE,-1.25,-15.5,484.5,276.75,FALSE,FALSE,TRUE,TRUE,0,12,#N/A,46,#N/A,2.93460490463215,15.35,1,FALSE,FALSE,3,TRUE,1,FALSE,100,"Swvu.PLA1.","ACwvu.PLA1.",#N/A,FALSE,FALSE,0,0,0,0,2,"","",TRUE,TRUE,FALSE,FALSE,1,60,#N/A,#N/A,FALSE,FALSE,FALSE,FALSE,FALSE,FALSE,FALSE,9,65532,65532,FALSE,FALSE,TRUE,TRUE,TRUE}</definedName>
    <definedName name="Caja1" localSheetId="82" hidden="1">{FALSE,FALSE,-1.25,-15.5,484.5,276.75,FALSE,FALSE,TRUE,TRUE,0,12,#N/A,46,#N/A,2.93460490463215,15.35,1,FALSE,FALSE,3,TRUE,1,FALSE,100,"Swvu.PLA1.","ACwvu.PLA1.",#N/A,FALSE,FALSE,0,0,0,0,2,"","",TRUE,TRUE,FALSE,FALSE,1,60,#N/A,#N/A,FALSE,FALSE,FALSE,FALSE,FALSE,FALSE,FALSE,9,65532,65532,FALSE,FALSE,TRUE,TRUE,TRUE}</definedName>
    <definedName name="Caja1" localSheetId="83" hidden="1">{FALSE,FALSE,-1.25,-15.5,484.5,276.75,FALSE,FALSE,TRUE,TRUE,0,12,#N/A,46,#N/A,2.93460490463215,15.35,1,FALSE,FALSE,3,TRUE,1,FALSE,100,"Swvu.PLA1.","ACwvu.PLA1.",#N/A,FALSE,FALSE,0,0,0,0,2,"","",TRUE,TRUE,FALSE,FALSE,1,60,#N/A,#N/A,FALSE,FALSE,FALSE,FALSE,FALSE,FALSE,FALSE,9,65532,65532,FALSE,FALSE,TRUE,TRUE,TRUE}</definedName>
    <definedName name="Caja1" localSheetId="84" hidden="1">{FALSE,FALSE,-1.25,-15.5,484.5,276.75,FALSE,FALSE,TRUE,TRUE,0,12,#N/A,46,#N/A,2.93460490463215,15.35,1,FALSE,FALSE,3,TRUE,1,FALSE,100,"Swvu.PLA1.","ACwvu.PLA1.",#N/A,FALSE,FALSE,0,0,0,0,2,"","",TRUE,TRUE,FALSE,FALSE,1,60,#N/A,#N/A,FALSE,FALSE,FALSE,FALSE,FALSE,FALSE,FALSE,9,65532,65532,FALSE,FALSE,TRUE,TRUE,TRUE}</definedName>
    <definedName name="Caja1" localSheetId="85" hidden="1">{FALSE,FALSE,-1.25,-15.5,484.5,276.75,FALSE,FALSE,TRUE,TRUE,0,12,#N/A,46,#N/A,2.93460490463215,15.35,1,FALSE,FALSE,3,TRUE,1,FALSE,100,"Swvu.PLA1.","ACwvu.PLA1.",#N/A,FALSE,FALSE,0,0,0,0,2,"","",TRUE,TRUE,FALSE,FALSE,1,60,#N/A,#N/A,FALSE,FALSE,FALSE,FALSE,FALSE,FALSE,FALSE,9,65532,65532,FALSE,FALSE,TRUE,TRUE,TRUE}</definedName>
    <definedName name="Caja1" localSheetId="88" hidden="1">{FALSE,FALSE,-1.25,-15.5,484.5,276.75,FALSE,FALSE,TRUE,TRUE,0,12,#N/A,46,#N/A,2.93460490463215,15.35,1,FALSE,FALSE,3,TRUE,1,FALSE,100,"Swvu.PLA1.","ACwvu.PLA1.",#N/A,FALSE,FALSE,0,0,0,0,2,"","",TRUE,TRUE,FALSE,FALSE,1,60,#N/A,#N/A,FALSE,FALSE,FALSE,FALSE,FALSE,FALSE,FALSE,9,65532,65532,FALSE,FALSE,TRUE,TRUE,TRUE}</definedName>
    <definedName name="Caja1" localSheetId="22" hidden="1">{FALSE,FALSE,-1.25,-15.5,484.5,276.75,FALSE,FALSE,TRUE,TRUE,0,12,#N/A,46,#N/A,2.93460490463215,15.35,1,FALSE,FALSE,3,TRUE,1,FALSE,100,"Swvu.PLA1.","ACwvu.PLA1.",#N/A,FALSE,FALSE,0,0,0,0,2,"","",TRUE,TRUE,FALSE,FALSE,1,60,#N/A,#N/A,FALSE,FALSE,FALSE,FALSE,FALSE,FALSE,FALSE,9,65532,65532,FALSE,FALSE,TRUE,TRUE,TRUE}</definedName>
    <definedName name="Caja1" localSheetId="89" hidden="1">{FALSE,FALSE,-1.25,-15.5,484.5,276.75,FALSE,FALSE,TRUE,TRUE,0,12,#N/A,46,#N/A,2.93460490463215,15.35,1,FALSE,FALSE,3,TRUE,1,FALSE,100,"Swvu.PLA1.","ACwvu.PLA1.",#N/A,FALSE,FALSE,0,0,0,0,2,"","",TRUE,TRUE,FALSE,FALSE,1,60,#N/A,#N/A,FALSE,FALSE,FALSE,FALSE,FALSE,FALSE,FALSE,9,65532,65532,FALSE,FALSE,TRUE,TRUE,TRUE}</definedName>
    <definedName name="Caja1" localSheetId="90" hidden="1">{FALSE,FALSE,-1.25,-15.5,484.5,276.75,FALSE,FALSE,TRUE,TRUE,0,12,#N/A,46,#N/A,2.93460490463215,15.35,1,FALSE,FALSE,3,TRUE,1,FALSE,100,"Swvu.PLA1.","ACwvu.PLA1.",#N/A,FALSE,FALSE,0,0,0,0,2,"","",TRUE,TRUE,FALSE,FALSE,1,60,#N/A,#N/A,FALSE,FALSE,FALSE,FALSE,FALSE,FALSE,FALSE,9,65532,65532,FALSE,FALSE,TRUE,TRUE,TRUE}</definedName>
    <definedName name="Caja1" localSheetId="91" hidden="1">{FALSE,FALSE,-1.25,-15.5,484.5,276.75,FALSE,FALSE,TRUE,TRUE,0,12,#N/A,46,#N/A,2.93460490463215,15.35,1,FALSE,FALSE,3,TRUE,1,FALSE,100,"Swvu.PLA1.","ACwvu.PLA1.",#N/A,FALSE,FALSE,0,0,0,0,2,"","",TRUE,TRUE,FALSE,FALSE,1,60,#N/A,#N/A,FALSE,FALSE,FALSE,FALSE,FALSE,FALSE,FALSE,9,65532,65532,FALSE,FALSE,TRUE,TRUE,TRUE}</definedName>
    <definedName name="Caja1" localSheetId="92" hidden="1">{FALSE,FALSE,-1.25,-15.5,484.5,276.75,FALSE,FALSE,TRUE,TRUE,0,12,#N/A,46,#N/A,2.93460490463215,15.35,1,FALSE,FALSE,3,TRUE,1,FALSE,100,"Swvu.PLA1.","ACwvu.PLA1.",#N/A,FALSE,FALSE,0,0,0,0,2,"","",TRUE,TRUE,FALSE,FALSE,1,60,#N/A,#N/A,FALSE,FALSE,FALSE,FALSE,FALSE,FALSE,FALSE,9,65532,65532,FALSE,FALSE,TRUE,TRUE,TRUE}</definedName>
    <definedName name="Caja1" localSheetId="95" hidden="1">{FALSE,FALSE,-1.25,-15.5,484.5,276.75,FALSE,FALSE,TRUE,TRUE,0,12,#N/A,46,#N/A,2.93460490463215,15.35,1,FALSE,FALSE,3,TRUE,1,FALSE,100,"Swvu.PLA1.","ACwvu.PLA1.",#N/A,FALSE,FALSE,0,0,0,0,2,"","",TRUE,TRUE,FALSE,FALSE,1,60,#N/A,#N/A,FALSE,FALSE,FALSE,FALSE,FALSE,FALSE,FALSE,9,65532,65532,FALSE,FALSE,TRUE,TRUE,TRUE}</definedName>
    <definedName name="Caja1" localSheetId="96" hidden="1">{FALSE,FALSE,-1.25,-15.5,484.5,276.75,FALSE,FALSE,TRUE,TRUE,0,12,#N/A,46,#N/A,2.93460490463215,15.35,1,FALSE,FALSE,3,TRUE,1,FALSE,100,"Swvu.PLA1.","ACwvu.PLA1.",#N/A,FALSE,FALSE,0,0,0,0,2,"","",TRUE,TRUE,FALSE,FALSE,1,60,#N/A,#N/A,FALSE,FALSE,FALSE,FALSE,FALSE,FALSE,FALSE,9,65532,65532,FALSE,FALSE,TRUE,TRUE,TRUE}</definedName>
    <definedName name="Caja1" localSheetId="98" hidden="1">{FALSE,FALSE,-1.25,-15.5,484.5,276.75,FALSE,FALSE,TRUE,TRUE,0,12,#N/A,46,#N/A,2.93460490463215,15.35,1,FALSE,FALSE,3,TRUE,1,FALSE,100,"Swvu.PLA1.","ACwvu.PLA1.",#N/A,FALSE,FALSE,0,0,0,0,2,"","",TRUE,TRUE,FALSE,FALSE,1,60,#N/A,#N/A,FALSE,FALSE,FALSE,FALSE,FALSE,FALSE,FALSE,9,65532,65532,FALSE,FALSE,TRUE,TRUE,TRUE}</definedName>
    <definedName name="Caja1" localSheetId="24" hidden="1">{FALSE,FALSE,-1.25,-15.5,484.5,276.75,FALSE,FALSE,TRUE,TRUE,0,12,#N/A,46,#N/A,2.93460490463215,15.35,1,FALSE,FALSE,3,TRUE,1,FALSE,100,"Swvu.PLA1.","ACwvu.PLA1.",#N/A,FALSE,FALSE,0,0,0,0,2,"","",TRUE,TRUE,FALSE,FALSE,1,60,#N/A,#N/A,FALSE,FALSE,FALSE,FALSE,FALSE,FALSE,FALSE,9,65532,65532,FALSE,FALSE,TRUE,TRUE,TRUE}</definedName>
    <definedName name="Caja1" localSheetId="99" hidden="1">{FALSE,FALSE,-1.25,-15.5,484.5,276.75,FALSE,FALSE,TRUE,TRUE,0,12,#N/A,46,#N/A,2.93460490463215,15.35,1,FALSE,FALSE,3,TRUE,1,FALSE,100,"Swvu.PLA1.","ACwvu.PLA1.",#N/A,FALSE,FALSE,0,0,0,0,2,"","",TRUE,TRUE,FALSE,FALSE,1,60,#N/A,#N/A,FALSE,FALSE,FALSE,FALSE,FALSE,FALSE,FALSE,9,65532,65532,FALSE,FALSE,TRUE,TRUE,TRUE}</definedName>
    <definedName name="Caja1" localSheetId="25" hidden="1">{FALSE,FALSE,-1.25,-15.5,484.5,276.75,FALSE,FALSE,TRUE,TRUE,0,12,#N/A,46,#N/A,2.93460490463215,15.35,1,FALSE,FALSE,3,TRUE,1,FALSE,100,"Swvu.PLA1.","ACwvu.PLA1.",#N/A,FALSE,FALSE,0,0,0,0,2,"","",TRUE,TRUE,FALSE,FALSE,1,60,#N/A,#N/A,FALSE,FALSE,FALSE,FALSE,FALSE,FALSE,FALSE,9,65532,65532,FALSE,FALSE,TRUE,TRUE,TRUE}</definedName>
    <definedName name="Caja1" localSheetId="26" hidden="1">{FALSE,FALSE,-1.25,-15.5,484.5,276.75,FALSE,FALSE,TRUE,TRUE,0,12,#N/A,46,#N/A,2.93460490463215,15.35,1,FALSE,FALSE,3,TRUE,1,FALSE,100,"Swvu.PLA1.","ACwvu.PLA1.",#N/A,FALSE,FALSE,0,0,0,0,2,"","",TRUE,TRUE,FALSE,FALSE,1,60,#N/A,#N/A,FALSE,FALSE,FALSE,FALSE,FALSE,FALSE,FALSE,9,65532,65532,FALSE,FALSE,TRUE,TRUE,TRUE}</definedName>
    <definedName name="Caja1" localSheetId="93" hidden="1">{FALSE,FALSE,-1.25,-15.5,484.5,276.75,FALSE,FALSE,TRUE,TRUE,0,12,#N/A,46,#N/A,2.93460490463215,15.35,1,FALSE,FALSE,3,TRUE,1,FALSE,100,"Swvu.PLA1.","ACwvu.PLA1.",#N/A,FALSE,FALSE,0,0,0,0,2,"","",TRUE,TRUE,FALSE,FALSE,1,60,#N/A,#N/A,FALSE,FALSE,FALSE,FALSE,FALSE,FALSE,FALSE,9,65532,65532,FALSE,FALSE,TRUE,TRUE,TRUE}</definedName>
    <definedName name="Caja1" localSheetId="94"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15" hidden="1">{FALSE,FALSE,-1.25,-15.5,484.5,276.75,FALSE,FALSE,TRUE,TRUE,0,12,#N/A,46,#N/A,2.93460490463215,15.35,1,FALSE,FALSE,3,TRUE,1,FALSE,100,"Swvu.PLA1.","ACwvu.PLA1.",#N/A,FALSE,FALSE,0,0,0,0,2,"","",TRUE,TRUE,FALSE,FALSE,1,60,#N/A,#N/A,FALSE,FALSE,FALSE,FALSE,FALSE,FALSE,FALSE,9,65532,65532,FALSE,FALSE,TRUE,TRUE,TRUE}</definedName>
    <definedName name="caja2" localSheetId="16" hidden="1">{FALSE,FALSE,-1.25,-15.5,484.5,276.75,FALSE,FALSE,TRUE,TRUE,0,12,#N/A,46,#N/A,2.93460490463215,15.35,1,FALSE,FALSE,3,TRUE,1,FALSE,100,"Swvu.PLA1.","ACwvu.PLA1.",#N/A,FALSE,FALSE,0,0,0,0,2,"","",TRUE,TRUE,FALSE,FALSE,1,60,#N/A,#N/A,FALSE,FALSE,FALSE,FALSE,FALSE,FALSE,FALSE,9,65532,65532,FALSE,FALSE,TRUE,TRUE,TRUE}</definedName>
    <definedName name="caja2" localSheetId="17" hidden="1">{FALSE,FALSE,-1.25,-15.5,484.5,276.75,FALSE,FALSE,TRUE,TRUE,0,12,#N/A,46,#N/A,2.93460490463215,15.35,1,FALSE,FALSE,3,TRUE,1,FALSE,100,"Swvu.PLA1.","ACwvu.PLA1.",#N/A,FALSE,FALSE,0,0,0,0,2,"","",TRUE,TRUE,FALSE,FALSE,1,60,#N/A,#N/A,FALSE,FALSE,FALSE,FALSE,FALSE,FALSE,FALSE,9,65532,65532,FALSE,FALSE,TRUE,TRUE,TRUE}</definedName>
    <definedName name="caja2" localSheetId="19" hidden="1">{FALSE,FALSE,-1.25,-15.5,484.5,276.75,FALSE,FALSE,TRUE,TRUE,0,12,#N/A,46,#N/A,2.93460490463215,15.35,1,FALSE,FALSE,3,TRUE,1,FALSE,100,"Swvu.PLA1.","ACwvu.PLA1.",#N/A,FALSE,FALSE,0,0,0,0,2,"","",TRUE,TRUE,FALSE,FALSE,1,60,#N/A,#N/A,FALSE,FALSE,FALSE,FALSE,FALSE,FALSE,FALSE,9,65532,65532,FALSE,FALSE,TRUE,TRUE,TRUE}</definedName>
    <definedName name="caja2" localSheetId="20" hidden="1">{FALSE,FALSE,-1.25,-15.5,484.5,276.75,FALSE,FALSE,TRUE,TRUE,0,12,#N/A,46,#N/A,2.93460490463215,15.35,1,FALSE,FALSE,3,TRUE,1,FALSE,100,"Swvu.PLA1.","ACwvu.PLA1.",#N/A,FALSE,FALSE,0,0,0,0,2,"","",TRUE,TRUE,FALSE,FALSE,1,60,#N/A,#N/A,FALSE,FALSE,FALSE,FALSE,FALSE,FALSE,FALSE,9,65532,65532,FALSE,FALSE,TRUE,TRUE,TRUE}</definedName>
    <definedName name="caja2" localSheetId="100" hidden="1">{FALSE,FALSE,-1.25,-15.5,484.5,276.75,FALSE,FALSE,TRUE,TRUE,0,12,#N/A,46,#N/A,2.93460490463215,15.35,1,FALSE,FALSE,3,TRUE,1,FALSE,100,"Swvu.PLA1.","ACwvu.PLA1.",#N/A,FALSE,FALSE,0,0,0,0,2,"","",TRUE,TRUE,FALSE,FALSE,1,60,#N/A,#N/A,FALSE,FALSE,FALSE,FALSE,FALSE,FALSE,FALSE,9,65532,65532,FALSE,FALSE,TRUE,TRUE,TRUE}</definedName>
    <definedName name="caja2" localSheetId="8" hidden="1">{FALSE,FALSE,-1.25,-15.5,484.5,276.75,FALSE,FALSE,TRUE,TRUE,0,12,#N/A,46,#N/A,2.93460490463215,15.35,1,FALSE,FALSE,3,TRUE,1,FALSE,100,"Swvu.PLA1.","ACwvu.PLA1.",#N/A,FALSE,FALSE,0,0,0,0,2,"","",TRUE,TRUE,FALSE,FALSE,1,60,#N/A,#N/A,FALSE,FALSE,FALSE,FALSE,FALSE,FALSE,FALSE,9,65532,65532,FALSE,FALSE,TRUE,TRUE,TRUE}</definedName>
    <definedName name="caja2" localSheetId="9" hidden="1">{FALSE,FALSE,-1.25,-15.5,484.5,276.75,FALSE,FALSE,TRUE,TRUE,0,12,#N/A,46,#N/A,2.93460490463215,15.35,1,FALSE,FALSE,3,TRUE,1,FALSE,100,"Swvu.PLA1.","ACwvu.PLA1.",#N/A,FALSE,FALSE,0,0,0,0,2,"","",TRUE,TRUE,FALSE,FALSE,1,60,#N/A,#N/A,FALSE,FALSE,FALSE,FALSE,FALSE,FALSE,FALSE,9,65532,65532,FALSE,FALSE,TRUE,TRUE,TRUE}</definedName>
    <definedName name="caja2" localSheetId="10" hidden="1">{FALSE,FALSE,-1.25,-15.5,484.5,276.75,FALSE,FALSE,TRUE,TRUE,0,12,#N/A,46,#N/A,2.93460490463215,15.35,1,FALSE,FALSE,3,TRUE,1,FALSE,100,"Swvu.PLA1.","ACwvu.PLA1.",#N/A,FALSE,FALSE,0,0,0,0,2,"","",TRUE,TRUE,FALSE,FALSE,1,60,#N/A,#N/A,FALSE,FALSE,FALSE,FALSE,FALSE,FALSE,FALSE,9,65532,65532,FALSE,FALSE,TRUE,TRUE,TRUE}</definedName>
    <definedName name="caja2" localSheetId="11" hidden="1">{FALSE,FALSE,-1.25,-15.5,484.5,276.75,FALSE,FALSE,TRUE,TRUE,0,12,#N/A,46,#N/A,2.93460490463215,15.35,1,FALSE,FALSE,3,TRUE,1,FALSE,100,"Swvu.PLA1.","ACwvu.PLA1.",#N/A,FALSE,FALSE,0,0,0,0,2,"","",TRUE,TRUE,FALSE,FALSE,1,60,#N/A,#N/A,FALSE,FALSE,FALSE,FALSE,FALSE,FALSE,FALSE,9,65532,65532,FALSE,FALSE,TRUE,TRUE,TRUE}</definedName>
    <definedName name="caja2" localSheetId="23" hidden="1">{FALSE,FALSE,-1.25,-15.5,484.5,276.75,FALSE,FALSE,TRUE,TRUE,0,12,#N/A,46,#N/A,2.93460490463215,15.35,1,FALSE,FALSE,3,TRUE,1,FALSE,100,"Swvu.PLA1.","ACwvu.PLA1.",#N/A,FALSE,FALSE,0,0,0,0,2,"","",TRUE,TRUE,FALSE,FALSE,1,60,#N/A,#N/A,FALSE,FALSE,FALSE,FALSE,FALSE,FALSE,FALSE,9,65532,65532,FALSE,FALSE,TRUE,TRUE,TRUE}</definedName>
    <definedName name="caja2" localSheetId="59" hidden="1">{FALSE,FALSE,-1.25,-15.5,484.5,276.75,FALSE,FALSE,TRUE,TRUE,0,12,#N/A,46,#N/A,2.93460490463215,15.35,1,FALSE,FALSE,3,TRUE,1,FALSE,100,"Swvu.PLA1.","ACwvu.PLA1.",#N/A,FALSE,FALSE,0,0,0,0,2,"","",TRUE,TRUE,FALSE,FALSE,1,60,#N/A,#N/A,FALSE,FALSE,FALSE,FALSE,FALSE,FALSE,FALSE,9,65532,65532,FALSE,FALSE,TRUE,TRUE,TRUE}</definedName>
    <definedName name="caja2" localSheetId="60" hidden="1">{FALSE,FALSE,-1.25,-15.5,484.5,276.75,FALSE,FALSE,TRUE,TRUE,0,12,#N/A,46,#N/A,2.93460490463215,15.35,1,FALSE,FALSE,3,TRUE,1,FALSE,100,"Swvu.PLA1.","ACwvu.PLA1.",#N/A,FALSE,FALSE,0,0,0,0,2,"","",TRUE,TRUE,FALSE,FALSE,1,60,#N/A,#N/A,FALSE,FALSE,FALSE,FALSE,FALSE,FALSE,FALSE,9,65532,65532,FALSE,FALSE,TRUE,TRUE,TRUE}</definedName>
    <definedName name="caja2" localSheetId="1" hidden="1">{FALSE,FALSE,-1.25,-15.5,484.5,276.75,FALSE,FALSE,TRUE,TRUE,0,12,#N/A,46,#N/A,2.93460490463215,15.35,1,FALSE,FALSE,3,TRUE,1,FALSE,100,"Swvu.PLA1.","ACwvu.PLA1.",#N/A,FALSE,FALSE,0,0,0,0,2,"","",TRUE,TRUE,FALSE,FALSE,1,60,#N/A,#N/A,FALSE,FALSE,FALSE,FALSE,FALSE,FALSE,FALSE,9,65532,65532,FALSE,FALSE,TRUE,TRUE,TRUE}</definedName>
    <definedName name="caja2" localSheetId="27" hidden="1">{FALSE,FALSE,-1.25,-15.5,484.5,276.75,FALSE,FALSE,TRUE,TRUE,0,12,#N/A,46,#N/A,2.93460490463215,15.35,1,FALSE,FALSE,3,TRUE,1,FALSE,100,"Swvu.PLA1.","ACwvu.PLA1.",#N/A,FALSE,FALSE,0,0,0,0,2,"","",TRUE,TRUE,FALSE,FALSE,1,60,#N/A,#N/A,FALSE,FALSE,FALSE,FALSE,FALSE,FALSE,FALSE,9,65532,65532,FALSE,FALSE,TRUE,TRUE,TRUE}</definedName>
    <definedName name="caja2" localSheetId="28" hidden="1">{FALSE,FALSE,-1.25,-15.5,484.5,276.75,FALSE,FALSE,TRUE,TRUE,0,12,#N/A,46,#N/A,2.93460490463215,15.35,1,FALSE,FALSE,3,TRUE,1,FALSE,100,"Swvu.PLA1.","ACwvu.PLA1.",#N/A,FALSE,FALSE,0,0,0,0,2,"","",TRUE,TRUE,FALSE,FALSE,1,60,#N/A,#N/A,FALSE,FALSE,FALSE,FALSE,FALSE,FALSE,FALSE,9,65532,65532,FALSE,FALSE,TRUE,TRUE,TRUE}</definedName>
    <definedName name="caja2" localSheetId="29" hidden="1">{FALSE,FALSE,-1.25,-15.5,484.5,276.75,FALSE,FALSE,TRUE,TRUE,0,12,#N/A,46,#N/A,2.93460490463215,15.35,1,FALSE,FALSE,3,TRUE,1,FALSE,100,"Swvu.PLA1.","ACwvu.PLA1.",#N/A,FALSE,FALSE,0,0,0,0,2,"","",TRUE,TRUE,FALSE,FALSE,1,60,#N/A,#N/A,FALSE,FALSE,FALSE,FALSE,FALSE,FALSE,FALSE,9,65532,65532,FALSE,FALSE,TRUE,TRUE,TRUE}</definedName>
    <definedName name="caja2" localSheetId="30" hidden="1">{FALSE,FALSE,-1.25,-15.5,484.5,276.75,FALSE,FALSE,TRUE,TRUE,0,12,#N/A,46,#N/A,2.93460490463215,15.35,1,FALSE,FALSE,3,TRUE,1,FALSE,100,"Swvu.PLA1.","ACwvu.PLA1.",#N/A,FALSE,FALSE,0,0,0,0,2,"","",TRUE,TRUE,FALSE,FALSE,1,60,#N/A,#N/A,FALSE,FALSE,FALSE,FALSE,FALSE,FALSE,FALSE,9,65532,65532,FALSE,FALSE,TRUE,TRUE,TRUE}</definedName>
    <definedName name="caja2" localSheetId="31" hidden="1">{FALSE,FALSE,-1.25,-15.5,484.5,276.75,FALSE,FALSE,TRUE,TRUE,0,12,#N/A,46,#N/A,2.93460490463215,15.35,1,FALSE,FALSE,3,TRUE,1,FALSE,100,"Swvu.PLA1.","ACwvu.PLA1.",#N/A,FALSE,FALSE,0,0,0,0,2,"","",TRUE,TRUE,FALSE,FALSE,1,60,#N/A,#N/A,FALSE,FALSE,FALSE,FALSE,FALSE,FALSE,FALSE,9,65532,65532,FALSE,FALSE,TRUE,TRUE,TRUE}</definedName>
    <definedName name="caja2" localSheetId="32" hidden="1">{FALSE,FALSE,-1.25,-15.5,484.5,276.75,FALSE,FALSE,TRUE,TRUE,0,12,#N/A,46,#N/A,2.93460490463215,15.35,1,FALSE,FALSE,3,TRUE,1,FALSE,100,"Swvu.PLA1.","ACwvu.PLA1.",#N/A,FALSE,FALSE,0,0,0,0,2,"","",TRUE,TRUE,FALSE,FALSE,1,60,#N/A,#N/A,FALSE,FALSE,FALSE,FALSE,FALSE,FALSE,FALSE,9,65532,65532,FALSE,FALSE,TRUE,TRUE,TRUE}</definedName>
    <definedName name="caja2" localSheetId="33" hidden="1">{FALSE,FALSE,-1.25,-15.5,484.5,276.75,FALSE,FALSE,TRUE,TRUE,0,12,#N/A,46,#N/A,2.93460490463215,15.35,1,FALSE,FALSE,3,TRUE,1,FALSE,100,"Swvu.PLA1.","ACwvu.PLA1.",#N/A,FALSE,FALSE,0,0,0,0,2,"","",TRUE,TRUE,FALSE,FALSE,1,60,#N/A,#N/A,FALSE,FALSE,FALSE,FALSE,FALSE,FALSE,FALSE,9,65532,65532,FALSE,FALSE,TRUE,TRUE,TRUE}</definedName>
    <definedName name="caja2" localSheetId="34" hidden="1">{FALSE,FALSE,-1.25,-15.5,484.5,276.75,FALSE,FALSE,TRUE,TRUE,0,12,#N/A,46,#N/A,2.93460490463215,15.35,1,FALSE,FALSE,3,TRUE,1,FALSE,100,"Swvu.PLA1.","ACwvu.PLA1.",#N/A,FALSE,FALSE,0,0,0,0,2,"","",TRUE,TRUE,FALSE,FALSE,1,60,#N/A,#N/A,FALSE,FALSE,FALSE,FALSE,FALSE,FALSE,FALSE,9,65532,65532,FALSE,FALSE,TRUE,TRUE,TRUE}</definedName>
    <definedName name="caja2" localSheetId="3" hidden="1">{FALSE,FALSE,-1.25,-15.5,484.5,276.75,FALSE,FALSE,TRUE,TRUE,0,12,#N/A,46,#N/A,2.93460490463215,15.35,1,FALSE,FALSE,3,TRUE,1,FALSE,100,"Swvu.PLA1.","ACwvu.PLA1.",#N/A,FALSE,FALSE,0,0,0,0,2,"","",TRUE,TRUE,FALSE,FALSE,1,60,#N/A,#N/A,FALSE,FALSE,FALSE,FALSE,FALSE,FALSE,FALSE,9,65532,65532,FALSE,FALSE,TRUE,TRUE,TRUE}</definedName>
    <definedName name="caja2" localSheetId="57" hidden="1">{FALSE,FALSE,-1.25,-15.5,484.5,276.75,FALSE,FALSE,TRUE,TRUE,0,12,#N/A,46,#N/A,2.93460490463215,15.35,1,FALSE,FALSE,3,TRUE,1,FALSE,100,"Swvu.PLA1.","ACwvu.PLA1.",#N/A,FALSE,FALSE,0,0,0,0,2,"","",TRUE,TRUE,FALSE,FALSE,1,60,#N/A,#N/A,FALSE,FALSE,FALSE,FALSE,FALSE,FALSE,FALSE,9,65532,65532,FALSE,FALSE,TRUE,TRUE,TRUE}</definedName>
    <definedName name="caja2" localSheetId="58" hidden="1">{FALSE,FALSE,-1.25,-15.5,484.5,276.75,FALSE,FALSE,TRUE,TRUE,0,12,#N/A,46,#N/A,2.93460490463215,15.35,1,FALSE,FALSE,3,TRUE,1,FALSE,100,"Swvu.PLA1.","ACwvu.PLA1.",#N/A,FALSE,FALSE,0,0,0,0,2,"","",TRUE,TRUE,FALSE,FALSE,1,60,#N/A,#N/A,FALSE,FALSE,FALSE,FALSE,FALSE,FALSE,FALSE,9,65532,65532,FALSE,FALSE,TRUE,TRUE,TRUE}</definedName>
    <definedName name="caja2" localSheetId="18" hidden="1">{FALSE,FALSE,-1.25,-15.5,484.5,276.75,FALSE,FALSE,TRUE,TRUE,0,12,#N/A,46,#N/A,2.93460490463215,15.35,1,FALSE,FALSE,3,TRUE,1,FALSE,100,"Swvu.PLA1.","ACwvu.PLA1.",#N/A,FALSE,FALSE,0,0,0,0,2,"","",TRUE,TRUE,FALSE,FALSE,1,60,#N/A,#N/A,FALSE,FALSE,FALSE,FALSE,FALSE,FALSE,FALSE,9,65532,65532,FALSE,FALSE,TRUE,TRUE,TRUE}</definedName>
    <definedName name="caja2" localSheetId="61" hidden="1">{FALSE,FALSE,-1.25,-15.5,484.5,276.75,FALSE,FALSE,TRUE,TRUE,0,12,#N/A,46,#N/A,2.93460490463215,15.35,1,FALSE,FALSE,3,TRUE,1,FALSE,100,"Swvu.PLA1.","ACwvu.PLA1.",#N/A,FALSE,FALSE,0,0,0,0,2,"","",TRUE,TRUE,FALSE,FALSE,1,60,#N/A,#N/A,FALSE,FALSE,FALSE,FALSE,FALSE,FALSE,FALSE,9,65532,65532,FALSE,FALSE,TRUE,TRUE,TRUE}</definedName>
    <definedName name="caja2" localSheetId="62" hidden="1">{FALSE,FALSE,-1.25,-15.5,484.5,276.75,FALSE,FALSE,TRUE,TRUE,0,12,#N/A,46,#N/A,2.93460490463215,15.35,1,FALSE,FALSE,3,TRUE,1,FALSE,100,"Swvu.PLA1.","ACwvu.PLA1.",#N/A,FALSE,FALSE,0,0,0,0,2,"","",TRUE,TRUE,FALSE,FALSE,1,60,#N/A,#N/A,FALSE,FALSE,FALSE,FALSE,FALSE,FALSE,FALSE,9,65532,65532,FALSE,FALSE,TRUE,TRUE,TRUE}</definedName>
    <definedName name="caja2" localSheetId="63" hidden="1">{FALSE,FALSE,-1.25,-15.5,484.5,276.75,FALSE,FALSE,TRUE,TRUE,0,12,#N/A,46,#N/A,2.93460490463215,15.35,1,FALSE,FALSE,3,TRUE,1,FALSE,100,"Swvu.PLA1.","ACwvu.PLA1.",#N/A,FALSE,FALSE,0,0,0,0,2,"","",TRUE,TRUE,FALSE,FALSE,1,60,#N/A,#N/A,FALSE,FALSE,FALSE,FALSE,FALSE,FALSE,FALSE,9,65532,65532,FALSE,FALSE,TRUE,TRUE,TRUE}</definedName>
    <definedName name="caja2" localSheetId="64" hidden="1">{FALSE,FALSE,-1.25,-15.5,484.5,276.75,FALSE,FALSE,TRUE,TRUE,0,12,#N/A,46,#N/A,2.93460490463215,15.35,1,FALSE,FALSE,3,TRUE,1,FALSE,100,"Swvu.PLA1.","ACwvu.PLA1.",#N/A,FALSE,FALSE,0,0,0,0,2,"","",TRUE,TRUE,FALSE,FALSE,1,60,#N/A,#N/A,FALSE,FALSE,FALSE,FALSE,FALSE,FALSE,FALSE,9,65532,65532,FALSE,FALSE,TRUE,TRUE,TRUE}</definedName>
    <definedName name="caja2" localSheetId="21" hidden="1">{FALSE,FALSE,-1.25,-15.5,484.5,276.75,FALSE,FALSE,TRUE,TRUE,0,12,#N/A,46,#N/A,2.93460490463215,15.35,1,FALSE,FALSE,3,TRUE,1,FALSE,100,"Swvu.PLA1.","ACwvu.PLA1.",#N/A,FALSE,FALSE,0,0,0,0,2,"","",TRUE,TRUE,FALSE,FALSE,1,60,#N/A,#N/A,FALSE,FALSE,FALSE,FALSE,FALSE,FALSE,FALSE,9,65532,65532,FALSE,FALSE,TRUE,TRUE,TRUE}</definedName>
    <definedName name="caja2" localSheetId="80" hidden="1">{FALSE,FALSE,-1.25,-15.5,484.5,276.75,FALSE,FALSE,TRUE,TRUE,0,12,#N/A,46,#N/A,2.93460490463215,15.35,1,FALSE,FALSE,3,TRUE,1,FALSE,100,"Swvu.PLA1.","ACwvu.PLA1.",#N/A,FALSE,FALSE,0,0,0,0,2,"","",TRUE,TRUE,FALSE,FALSE,1,60,#N/A,#N/A,FALSE,FALSE,FALSE,FALSE,FALSE,FALSE,FALSE,9,65532,65532,FALSE,FALSE,TRUE,TRUE,TRUE}</definedName>
    <definedName name="caja2" localSheetId="81" hidden="1">{FALSE,FALSE,-1.25,-15.5,484.5,276.75,FALSE,FALSE,TRUE,TRUE,0,12,#N/A,46,#N/A,2.93460490463215,15.35,1,FALSE,FALSE,3,TRUE,1,FALSE,100,"Swvu.PLA1.","ACwvu.PLA1.",#N/A,FALSE,FALSE,0,0,0,0,2,"","",TRUE,TRUE,FALSE,FALSE,1,60,#N/A,#N/A,FALSE,FALSE,FALSE,FALSE,FALSE,FALSE,FALSE,9,65532,65532,FALSE,FALSE,TRUE,TRUE,TRUE}</definedName>
    <definedName name="caja2" localSheetId="82" hidden="1">{FALSE,FALSE,-1.25,-15.5,484.5,276.75,FALSE,FALSE,TRUE,TRUE,0,12,#N/A,46,#N/A,2.93460490463215,15.35,1,FALSE,FALSE,3,TRUE,1,FALSE,100,"Swvu.PLA1.","ACwvu.PLA1.",#N/A,FALSE,FALSE,0,0,0,0,2,"","",TRUE,TRUE,FALSE,FALSE,1,60,#N/A,#N/A,FALSE,FALSE,FALSE,FALSE,FALSE,FALSE,FALSE,9,65532,65532,FALSE,FALSE,TRUE,TRUE,TRUE}</definedName>
    <definedName name="caja2" localSheetId="83" hidden="1">{FALSE,FALSE,-1.25,-15.5,484.5,276.75,FALSE,FALSE,TRUE,TRUE,0,12,#N/A,46,#N/A,2.93460490463215,15.35,1,FALSE,FALSE,3,TRUE,1,FALSE,100,"Swvu.PLA1.","ACwvu.PLA1.",#N/A,FALSE,FALSE,0,0,0,0,2,"","",TRUE,TRUE,FALSE,FALSE,1,60,#N/A,#N/A,FALSE,FALSE,FALSE,FALSE,FALSE,FALSE,FALSE,9,65532,65532,FALSE,FALSE,TRUE,TRUE,TRUE}</definedName>
    <definedName name="caja2" localSheetId="84" hidden="1">{FALSE,FALSE,-1.25,-15.5,484.5,276.75,FALSE,FALSE,TRUE,TRUE,0,12,#N/A,46,#N/A,2.93460490463215,15.35,1,FALSE,FALSE,3,TRUE,1,FALSE,100,"Swvu.PLA1.","ACwvu.PLA1.",#N/A,FALSE,FALSE,0,0,0,0,2,"","",TRUE,TRUE,FALSE,FALSE,1,60,#N/A,#N/A,FALSE,FALSE,FALSE,FALSE,FALSE,FALSE,FALSE,9,65532,65532,FALSE,FALSE,TRUE,TRUE,TRUE}</definedName>
    <definedName name="caja2" localSheetId="85" hidden="1">{FALSE,FALSE,-1.25,-15.5,484.5,276.75,FALSE,FALSE,TRUE,TRUE,0,12,#N/A,46,#N/A,2.93460490463215,15.35,1,FALSE,FALSE,3,TRUE,1,FALSE,100,"Swvu.PLA1.","ACwvu.PLA1.",#N/A,FALSE,FALSE,0,0,0,0,2,"","",TRUE,TRUE,FALSE,FALSE,1,60,#N/A,#N/A,FALSE,FALSE,FALSE,FALSE,FALSE,FALSE,FALSE,9,65532,65532,FALSE,FALSE,TRUE,TRUE,TRUE}</definedName>
    <definedName name="caja2" localSheetId="88" hidden="1">{FALSE,FALSE,-1.25,-15.5,484.5,276.75,FALSE,FALSE,TRUE,TRUE,0,12,#N/A,46,#N/A,2.93460490463215,15.35,1,FALSE,FALSE,3,TRUE,1,FALSE,100,"Swvu.PLA1.","ACwvu.PLA1.",#N/A,FALSE,FALSE,0,0,0,0,2,"","",TRUE,TRUE,FALSE,FALSE,1,60,#N/A,#N/A,FALSE,FALSE,FALSE,FALSE,FALSE,FALSE,FALSE,9,65532,65532,FALSE,FALSE,TRUE,TRUE,TRUE}</definedName>
    <definedName name="caja2" localSheetId="22" hidden="1">{FALSE,FALSE,-1.25,-15.5,484.5,276.75,FALSE,FALSE,TRUE,TRUE,0,12,#N/A,46,#N/A,2.93460490463215,15.35,1,FALSE,FALSE,3,TRUE,1,FALSE,100,"Swvu.PLA1.","ACwvu.PLA1.",#N/A,FALSE,FALSE,0,0,0,0,2,"","",TRUE,TRUE,FALSE,FALSE,1,60,#N/A,#N/A,FALSE,FALSE,FALSE,FALSE,FALSE,FALSE,FALSE,9,65532,65532,FALSE,FALSE,TRUE,TRUE,TRUE}</definedName>
    <definedName name="caja2" localSheetId="89" hidden="1">{FALSE,FALSE,-1.25,-15.5,484.5,276.75,FALSE,FALSE,TRUE,TRUE,0,12,#N/A,46,#N/A,2.93460490463215,15.35,1,FALSE,FALSE,3,TRUE,1,FALSE,100,"Swvu.PLA1.","ACwvu.PLA1.",#N/A,FALSE,FALSE,0,0,0,0,2,"","",TRUE,TRUE,FALSE,FALSE,1,60,#N/A,#N/A,FALSE,FALSE,FALSE,FALSE,FALSE,FALSE,FALSE,9,65532,65532,FALSE,FALSE,TRUE,TRUE,TRUE}</definedName>
    <definedName name="caja2" localSheetId="90" hidden="1">{FALSE,FALSE,-1.25,-15.5,484.5,276.75,FALSE,FALSE,TRUE,TRUE,0,12,#N/A,46,#N/A,2.93460490463215,15.35,1,FALSE,FALSE,3,TRUE,1,FALSE,100,"Swvu.PLA1.","ACwvu.PLA1.",#N/A,FALSE,FALSE,0,0,0,0,2,"","",TRUE,TRUE,FALSE,FALSE,1,60,#N/A,#N/A,FALSE,FALSE,FALSE,FALSE,FALSE,FALSE,FALSE,9,65532,65532,FALSE,FALSE,TRUE,TRUE,TRUE}</definedName>
    <definedName name="caja2" localSheetId="91" hidden="1">{FALSE,FALSE,-1.25,-15.5,484.5,276.75,FALSE,FALSE,TRUE,TRUE,0,12,#N/A,46,#N/A,2.93460490463215,15.35,1,FALSE,FALSE,3,TRUE,1,FALSE,100,"Swvu.PLA1.","ACwvu.PLA1.",#N/A,FALSE,FALSE,0,0,0,0,2,"","",TRUE,TRUE,FALSE,FALSE,1,60,#N/A,#N/A,FALSE,FALSE,FALSE,FALSE,FALSE,FALSE,FALSE,9,65532,65532,FALSE,FALSE,TRUE,TRUE,TRUE}</definedName>
    <definedName name="caja2" localSheetId="92" hidden="1">{FALSE,FALSE,-1.25,-15.5,484.5,276.75,FALSE,FALSE,TRUE,TRUE,0,12,#N/A,46,#N/A,2.93460490463215,15.35,1,FALSE,FALSE,3,TRUE,1,FALSE,100,"Swvu.PLA1.","ACwvu.PLA1.",#N/A,FALSE,FALSE,0,0,0,0,2,"","",TRUE,TRUE,FALSE,FALSE,1,60,#N/A,#N/A,FALSE,FALSE,FALSE,FALSE,FALSE,FALSE,FALSE,9,65532,65532,FALSE,FALSE,TRUE,TRUE,TRUE}</definedName>
    <definedName name="caja2" localSheetId="95" hidden="1">{FALSE,FALSE,-1.25,-15.5,484.5,276.75,FALSE,FALSE,TRUE,TRUE,0,12,#N/A,46,#N/A,2.93460490463215,15.35,1,FALSE,FALSE,3,TRUE,1,FALSE,100,"Swvu.PLA1.","ACwvu.PLA1.",#N/A,FALSE,FALSE,0,0,0,0,2,"","",TRUE,TRUE,FALSE,FALSE,1,60,#N/A,#N/A,FALSE,FALSE,FALSE,FALSE,FALSE,FALSE,FALSE,9,65532,65532,FALSE,FALSE,TRUE,TRUE,TRUE}</definedName>
    <definedName name="caja2" localSheetId="96" hidden="1">{FALSE,FALSE,-1.25,-15.5,484.5,276.75,FALSE,FALSE,TRUE,TRUE,0,12,#N/A,46,#N/A,2.93460490463215,15.35,1,FALSE,FALSE,3,TRUE,1,FALSE,100,"Swvu.PLA1.","ACwvu.PLA1.",#N/A,FALSE,FALSE,0,0,0,0,2,"","",TRUE,TRUE,FALSE,FALSE,1,60,#N/A,#N/A,FALSE,FALSE,FALSE,FALSE,FALSE,FALSE,FALSE,9,65532,65532,FALSE,FALSE,TRUE,TRUE,TRUE}</definedName>
    <definedName name="caja2" localSheetId="98" hidden="1">{FALSE,FALSE,-1.25,-15.5,484.5,276.75,FALSE,FALSE,TRUE,TRUE,0,12,#N/A,46,#N/A,2.93460490463215,15.35,1,FALSE,FALSE,3,TRUE,1,FALSE,100,"Swvu.PLA1.","ACwvu.PLA1.",#N/A,FALSE,FALSE,0,0,0,0,2,"","",TRUE,TRUE,FALSE,FALSE,1,60,#N/A,#N/A,FALSE,FALSE,FALSE,FALSE,FALSE,FALSE,FALSE,9,65532,65532,FALSE,FALSE,TRUE,TRUE,TRUE}</definedName>
    <definedName name="caja2" localSheetId="24" hidden="1">{FALSE,FALSE,-1.25,-15.5,484.5,276.75,FALSE,FALSE,TRUE,TRUE,0,12,#N/A,46,#N/A,2.93460490463215,15.35,1,FALSE,FALSE,3,TRUE,1,FALSE,100,"Swvu.PLA1.","ACwvu.PLA1.",#N/A,FALSE,FALSE,0,0,0,0,2,"","",TRUE,TRUE,FALSE,FALSE,1,60,#N/A,#N/A,FALSE,FALSE,FALSE,FALSE,FALSE,FALSE,FALSE,9,65532,65532,FALSE,FALSE,TRUE,TRUE,TRUE}</definedName>
    <definedName name="caja2" localSheetId="99" hidden="1">{FALSE,FALSE,-1.25,-15.5,484.5,276.75,FALSE,FALSE,TRUE,TRUE,0,12,#N/A,46,#N/A,2.93460490463215,15.35,1,FALSE,FALSE,3,TRUE,1,FALSE,100,"Swvu.PLA1.","ACwvu.PLA1.",#N/A,FALSE,FALSE,0,0,0,0,2,"","",TRUE,TRUE,FALSE,FALSE,1,60,#N/A,#N/A,FALSE,FALSE,FALSE,FALSE,FALSE,FALSE,FALSE,9,65532,65532,FALSE,FALSE,TRUE,TRUE,TRUE}</definedName>
    <definedName name="caja2" localSheetId="25" hidden="1">{FALSE,FALSE,-1.25,-15.5,484.5,276.75,FALSE,FALSE,TRUE,TRUE,0,12,#N/A,46,#N/A,2.93460490463215,15.35,1,FALSE,FALSE,3,TRUE,1,FALSE,100,"Swvu.PLA1.","ACwvu.PLA1.",#N/A,FALSE,FALSE,0,0,0,0,2,"","",TRUE,TRUE,FALSE,FALSE,1,60,#N/A,#N/A,FALSE,FALSE,FALSE,FALSE,FALSE,FALSE,FALSE,9,65532,65532,FALSE,FALSE,TRUE,TRUE,TRUE}</definedName>
    <definedName name="caja2" localSheetId="26" hidden="1">{FALSE,FALSE,-1.25,-15.5,484.5,276.75,FALSE,FALSE,TRUE,TRUE,0,12,#N/A,46,#N/A,2.93460490463215,15.35,1,FALSE,FALSE,3,TRUE,1,FALSE,100,"Swvu.PLA1.","ACwvu.PLA1.",#N/A,FALSE,FALSE,0,0,0,0,2,"","",TRUE,TRUE,FALSE,FALSE,1,60,#N/A,#N/A,FALSE,FALSE,FALSE,FALSE,FALSE,FALSE,FALSE,9,65532,65532,FALSE,FALSE,TRUE,TRUE,TRUE}</definedName>
    <definedName name="caja2" localSheetId="93" hidden="1">{FALSE,FALSE,-1.25,-15.5,484.5,276.75,FALSE,FALSE,TRUE,TRUE,0,12,#N/A,46,#N/A,2.93460490463215,15.35,1,FALSE,FALSE,3,TRUE,1,FALSE,100,"Swvu.PLA1.","ACwvu.PLA1.",#N/A,FALSE,FALSE,0,0,0,0,2,"","",TRUE,TRUE,FALSE,FALSE,1,60,#N/A,#N/A,FALSE,FALSE,FALSE,FALSE,FALSE,FALSE,FALSE,9,65532,65532,FALSE,FALSE,TRUE,TRUE,TRUE}</definedName>
    <definedName name="caja2" localSheetId="94"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15" hidden="1">{FALSE,FALSE,-1.25,-15.5,484.5,276.75,FALSE,FALSE,TRUE,TRUE,0,12,#N/A,46,#N/A,2.93460490463215,15.35,1,FALSE,FALSE,3,TRUE,1,FALSE,100,"Swvu.PLA1.","ACwvu.PLA1.",#N/A,FALSE,FALSE,0,0,0,0,2,"","",TRUE,TRUE,FALSE,FALSE,1,60,#N/A,#N/A,FALSE,FALSE,FALSE,FALSE,FALSE,FALSE,FALSE,9,65532,65532,FALSE,FALSE,TRUE,TRUE,TRUE}</definedName>
    <definedName name="caja3" localSheetId="16" hidden="1">{FALSE,FALSE,-1.25,-15.5,484.5,276.75,FALSE,FALSE,TRUE,TRUE,0,12,#N/A,46,#N/A,2.93460490463215,15.35,1,FALSE,FALSE,3,TRUE,1,FALSE,100,"Swvu.PLA1.","ACwvu.PLA1.",#N/A,FALSE,FALSE,0,0,0,0,2,"","",TRUE,TRUE,FALSE,FALSE,1,60,#N/A,#N/A,FALSE,FALSE,FALSE,FALSE,FALSE,FALSE,FALSE,9,65532,65532,FALSE,FALSE,TRUE,TRUE,TRUE}</definedName>
    <definedName name="caja3" localSheetId="17" hidden="1">{FALSE,FALSE,-1.25,-15.5,484.5,276.75,FALSE,FALSE,TRUE,TRUE,0,12,#N/A,46,#N/A,2.93460490463215,15.35,1,FALSE,FALSE,3,TRUE,1,FALSE,100,"Swvu.PLA1.","ACwvu.PLA1.",#N/A,FALSE,FALSE,0,0,0,0,2,"","",TRUE,TRUE,FALSE,FALSE,1,60,#N/A,#N/A,FALSE,FALSE,FALSE,FALSE,FALSE,FALSE,FALSE,9,65532,65532,FALSE,FALSE,TRUE,TRUE,TRUE}</definedName>
    <definedName name="caja3" localSheetId="19" hidden="1">{FALSE,FALSE,-1.25,-15.5,484.5,276.75,FALSE,FALSE,TRUE,TRUE,0,12,#N/A,46,#N/A,2.93460490463215,15.35,1,FALSE,FALSE,3,TRUE,1,FALSE,100,"Swvu.PLA1.","ACwvu.PLA1.",#N/A,FALSE,FALSE,0,0,0,0,2,"","",TRUE,TRUE,FALSE,FALSE,1,60,#N/A,#N/A,FALSE,FALSE,FALSE,FALSE,FALSE,FALSE,FALSE,9,65532,65532,FALSE,FALSE,TRUE,TRUE,TRUE}</definedName>
    <definedName name="caja3" localSheetId="20" hidden="1">{FALSE,FALSE,-1.25,-15.5,484.5,276.75,FALSE,FALSE,TRUE,TRUE,0,12,#N/A,46,#N/A,2.93460490463215,15.35,1,FALSE,FALSE,3,TRUE,1,FALSE,100,"Swvu.PLA1.","ACwvu.PLA1.",#N/A,FALSE,FALSE,0,0,0,0,2,"","",TRUE,TRUE,FALSE,FALSE,1,60,#N/A,#N/A,FALSE,FALSE,FALSE,FALSE,FALSE,FALSE,FALSE,9,65532,65532,FALSE,FALSE,TRUE,TRUE,TRUE}</definedName>
    <definedName name="caja3" localSheetId="100" hidden="1">{FALSE,FALSE,-1.25,-15.5,484.5,276.75,FALSE,FALSE,TRUE,TRUE,0,12,#N/A,46,#N/A,2.93460490463215,15.35,1,FALSE,FALSE,3,TRUE,1,FALSE,100,"Swvu.PLA1.","ACwvu.PLA1.",#N/A,FALSE,FALSE,0,0,0,0,2,"","",TRUE,TRUE,FALSE,FALSE,1,60,#N/A,#N/A,FALSE,FALSE,FALSE,FALSE,FALSE,FALSE,FALSE,9,65532,65532,FALSE,FALSE,TRUE,TRUE,TRUE}</definedName>
    <definedName name="caja3" localSheetId="8" hidden="1">{FALSE,FALSE,-1.25,-15.5,484.5,276.75,FALSE,FALSE,TRUE,TRUE,0,12,#N/A,46,#N/A,2.93460490463215,15.35,1,FALSE,FALSE,3,TRUE,1,FALSE,100,"Swvu.PLA1.","ACwvu.PLA1.",#N/A,FALSE,FALSE,0,0,0,0,2,"","",TRUE,TRUE,FALSE,FALSE,1,60,#N/A,#N/A,FALSE,FALSE,FALSE,FALSE,FALSE,FALSE,FALSE,9,65532,65532,FALSE,FALSE,TRUE,TRUE,TRUE}</definedName>
    <definedName name="caja3" localSheetId="9" hidden="1">{FALSE,FALSE,-1.25,-15.5,484.5,276.75,FALSE,FALSE,TRUE,TRUE,0,12,#N/A,46,#N/A,2.93460490463215,15.35,1,FALSE,FALSE,3,TRUE,1,FALSE,100,"Swvu.PLA1.","ACwvu.PLA1.",#N/A,FALSE,FALSE,0,0,0,0,2,"","",TRUE,TRUE,FALSE,FALSE,1,60,#N/A,#N/A,FALSE,FALSE,FALSE,FALSE,FALSE,FALSE,FALSE,9,65532,65532,FALSE,FALSE,TRUE,TRUE,TRUE}</definedName>
    <definedName name="caja3" localSheetId="10" hidden="1">{FALSE,FALSE,-1.25,-15.5,484.5,276.75,FALSE,FALSE,TRUE,TRUE,0,12,#N/A,46,#N/A,2.93460490463215,15.35,1,FALSE,FALSE,3,TRUE,1,FALSE,100,"Swvu.PLA1.","ACwvu.PLA1.",#N/A,FALSE,FALSE,0,0,0,0,2,"","",TRUE,TRUE,FALSE,FALSE,1,60,#N/A,#N/A,FALSE,FALSE,FALSE,FALSE,FALSE,FALSE,FALSE,9,65532,65532,FALSE,FALSE,TRUE,TRUE,TRUE}</definedName>
    <definedName name="caja3" localSheetId="11" hidden="1">{FALSE,FALSE,-1.25,-15.5,484.5,276.75,FALSE,FALSE,TRUE,TRUE,0,12,#N/A,46,#N/A,2.93460490463215,15.35,1,FALSE,FALSE,3,TRUE,1,FALSE,100,"Swvu.PLA1.","ACwvu.PLA1.",#N/A,FALSE,FALSE,0,0,0,0,2,"","",TRUE,TRUE,FALSE,FALSE,1,60,#N/A,#N/A,FALSE,FALSE,FALSE,FALSE,FALSE,FALSE,FALSE,9,65532,65532,FALSE,FALSE,TRUE,TRUE,TRUE}</definedName>
    <definedName name="caja3" localSheetId="23" hidden="1">{FALSE,FALSE,-1.25,-15.5,484.5,276.75,FALSE,FALSE,TRUE,TRUE,0,12,#N/A,46,#N/A,2.93460490463215,15.35,1,FALSE,FALSE,3,TRUE,1,FALSE,100,"Swvu.PLA1.","ACwvu.PLA1.",#N/A,FALSE,FALSE,0,0,0,0,2,"","",TRUE,TRUE,FALSE,FALSE,1,60,#N/A,#N/A,FALSE,FALSE,FALSE,FALSE,FALSE,FALSE,FALSE,9,65532,65532,FALSE,FALSE,TRUE,TRUE,TRUE}</definedName>
    <definedName name="caja3" localSheetId="59" hidden="1">{FALSE,FALSE,-1.25,-15.5,484.5,276.75,FALSE,FALSE,TRUE,TRUE,0,12,#N/A,46,#N/A,2.93460490463215,15.35,1,FALSE,FALSE,3,TRUE,1,FALSE,100,"Swvu.PLA1.","ACwvu.PLA1.",#N/A,FALSE,FALSE,0,0,0,0,2,"","",TRUE,TRUE,FALSE,FALSE,1,60,#N/A,#N/A,FALSE,FALSE,FALSE,FALSE,FALSE,FALSE,FALSE,9,65532,65532,FALSE,FALSE,TRUE,TRUE,TRUE}</definedName>
    <definedName name="caja3" localSheetId="60" hidden="1">{FALSE,FALSE,-1.25,-15.5,484.5,276.75,FALSE,FALSE,TRUE,TRUE,0,12,#N/A,46,#N/A,2.93460490463215,15.35,1,FALSE,FALSE,3,TRUE,1,FALSE,100,"Swvu.PLA1.","ACwvu.PLA1.",#N/A,FALSE,FALSE,0,0,0,0,2,"","",TRUE,TRUE,FALSE,FALSE,1,60,#N/A,#N/A,FALSE,FALSE,FALSE,FALSE,FALSE,FALSE,FALSE,9,65532,65532,FALSE,FALSE,TRUE,TRUE,TRUE}</definedName>
    <definedName name="caja3" localSheetId="1" hidden="1">{FALSE,FALSE,-1.25,-15.5,484.5,276.75,FALSE,FALSE,TRUE,TRUE,0,12,#N/A,46,#N/A,2.93460490463215,15.35,1,FALSE,FALSE,3,TRUE,1,FALSE,100,"Swvu.PLA1.","ACwvu.PLA1.",#N/A,FALSE,FALSE,0,0,0,0,2,"","",TRUE,TRUE,FALSE,FALSE,1,60,#N/A,#N/A,FALSE,FALSE,FALSE,FALSE,FALSE,FALSE,FALSE,9,65532,65532,FALSE,FALSE,TRUE,TRUE,TRUE}</definedName>
    <definedName name="caja3" localSheetId="27" hidden="1">{FALSE,FALSE,-1.25,-15.5,484.5,276.75,FALSE,FALSE,TRUE,TRUE,0,12,#N/A,46,#N/A,2.93460490463215,15.35,1,FALSE,FALSE,3,TRUE,1,FALSE,100,"Swvu.PLA1.","ACwvu.PLA1.",#N/A,FALSE,FALSE,0,0,0,0,2,"","",TRUE,TRUE,FALSE,FALSE,1,60,#N/A,#N/A,FALSE,FALSE,FALSE,FALSE,FALSE,FALSE,FALSE,9,65532,65532,FALSE,FALSE,TRUE,TRUE,TRUE}</definedName>
    <definedName name="caja3" localSheetId="28" hidden="1">{FALSE,FALSE,-1.25,-15.5,484.5,276.75,FALSE,FALSE,TRUE,TRUE,0,12,#N/A,46,#N/A,2.93460490463215,15.35,1,FALSE,FALSE,3,TRUE,1,FALSE,100,"Swvu.PLA1.","ACwvu.PLA1.",#N/A,FALSE,FALSE,0,0,0,0,2,"","",TRUE,TRUE,FALSE,FALSE,1,60,#N/A,#N/A,FALSE,FALSE,FALSE,FALSE,FALSE,FALSE,FALSE,9,65532,65532,FALSE,FALSE,TRUE,TRUE,TRUE}</definedName>
    <definedName name="caja3" localSheetId="29" hidden="1">{FALSE,FALSE,-1.25,-15.5,484.5,276.75,FALSE,FALSE,TRUE,TRUE,0,12,#N/A,46,#N/A,2.93460490463215,15.35,1,FALSE,FALSE,3,TRUE,1,FALSE,100,"Swvu.PLA1.","ACwvu.PLA1.",#N/A,FALSE,FALSE,0,0,0,0,2,"","",TRUE,TRUE,FALSE,FALSE,1,60,#N/A,#N/A,FALSE,FALSE,FALSE,FALSE,FALSE,FALSE,FALSE,9,65532,65532,FALSE,FALSE,TRUE,TRUE,TRUE}</definedName>
    <definedName name="caja3" localSheetId="30" hidden="1">{FALSE,FALSE,-1.25,-15.5,484.5,276.75,FALSE,FALSE,TRUE,TRUE,0,12,#N/A,46,#N/A,2.93460490463215,15.35,1,FALSE,FALSE,3,TRUE,1,FALSE,100,"Swvu.PLA1.","ACwvu.PLA1.",#N/A,FALSE,FALSE,0,0,0,0,2,"","",TRUE,TRUE,FALSE,FALSE,1,60,#N/A,#N/A,FALSE,FALSE,FALSE,FALSE,FALSE,FALSE,FALSE,9,65532,65532,FALSE,FALSE,TRUE,TRUE,TRUE}</definedName>
    <definedName name="caja3" localSheetId="31" hidden="1">{FALSE,FALSE,-1.25,-15.5,484.5,276.75,FALSE,FALSE,TRUE,TRUE,0,12,#N/A,46,#N/A,2.93460490463215,15.35,1,FALSE,FALSE,3,TRUE,1,FALSE,100,"Swvu.PLA1.","ACwvu.PLA1.",#N/A,FALSE,FALSE,0,0,0,0,2,"","",TRUE,TRUE,FALSE,FALSE,1,60,#N/A,#N/A,FALSE,FALSE,FALSE,FALSE,FALSE,FALSE,FALSE,9,65532,65532,FALSE,FALSE,TRUE,TRUE,TRUE}</definedName>
    <definedName name="caja3" localSheetId="32" hidden="1">{FALSE,FALSE,-1.25,-15.5,484.5,276.75,FALSE,FALSE,TRUE,TRUE,0,12,#N/A,46,#N/A,2.93460490463215,15.35,1,FALSE,FALSE,3,TRUE,1,FALSE,100,"Swvu.PLA1.","ACwvu.PLA1.",#N/A,FALSE,FALSE,0,0,0,0,2,"","",TRUE,TRUE,FALSE,FALSE,1,60,#N/A,#N/A,FALSE,FALSE,FALSE,FALSE,FALSE,FALSE,FALSE,9,65532,65532,FALSE,FALSE,TRUE,TRUE,TRUE}</definedName>
    <definedName name="caja3" localSheetId="33" hidden="1">{FALSE,FALSE,-1.25,-15.5,484.5,276.75,FALSE,FALSE,TRUE,TRUE,0,12,#N/A,46,#N/A,2.93460490463215,15.35,1,FALSE,FALSE,3,TRUE,1,FALSE,100,"Swvu.PLA1.","ACwvu.PLA1.",#N/A,FALSE,FALSE,0,0,0,0,2,"","",TRUE,TRUE,FALSE,FALSE,1,60,#N/A,#N/A,FALSE,FALSE,FALSE,FALSE,FALSE,FALSE,FALSE,9,65532,65532,FALSE,FALSE,TRUE,TRUE,TRUE}</definedName>
    <definedName name="caja3" localSheetId="34" hidden="1">{FALSE,FALSE,-1.25,-15.5,484.5,276.75,FALSE,FALSE,TRUE,TRUE,0,12,#N/A,46,#N/A,2.93460490463215,15.35,1,FALSE,FALSE,3,TRUE,1,FALSE,100,"Swvu.PLA1.","ACwvu.PLA1.",#N/A,FALSE,FALSE,0,0,0,0,2,"","",TRUE,TRUE,FALSE,FALSE,1,60,#N/A,#N/A,FALSE,FALSE,FALSE,FALSE,FALSE,FALSE,FALSE,9,65532,65532,FALSE,FALSE,TRUE,TRUE,TRUE}</definedName>
    <definedName name="caja3" localSheetId="3" hidden="1">{FALSE,FALSE,-1.25,-15.5,484.5,276.75,FALSE,FALSE,TRUE,TRUE,0,12,#N/A,46,#N/A,2.93460490463215,15.35,1,FALSE,FALSE,3,TRUE,1,FALSE,100,"Swvu.PLA1.","ACwvu.PLA1.",#N/A,FALSE,FALSE,0,0,0,0,2,"","",TRUE,TRUE,FALSE,FALSE,1,60,#N/A,#N/A,FALSE,FALSE,FALSE,FALSE,FALSE,FALSE,FALSE,9,65532,65532,FALSE,FALSE,TRUE,TRUE,TRUE}</definedName>
    <definedName name="caja3" localSheetId="57" hidden="1">{FALSE,FALSE,-1.25,-15.5,484.5,276.75,FALSE,FALSE,TRUE,TRUE,0,12,#N/A,46,#N/A,2.93460490463215,15.35,1,FALSE,FALSE,3,TRUE,1,FALSE,100,"Swvu.PLA1.","ACwvu.PLA1.",#N/A,FALSE,FALSE,0,0,0,0,2,"","",TRUE,TRUE,FALSE,FALSE,1,60,#N/A,#N/A,FALSE,FALSE,FALSE,FALSE,FALSE,FALSE,FALSE,9,65532,65532,FALSE,FALSE,TRUE,TRUE,TRUE}</definedName>
    <definedName name="caja3" localSheetId="58" hidden="1">{FALSE,FALSE,-1.25,-15.5,484.5,276.75,FALSE,FALSE,TRUE,TRUE,0,12,#N/A,46,#N/A,2.93460490463215,15.35,1,FALSE,FALSE,3,TRUE,1,FALSE,100,"Swvu.PLA1.","ACwvu.PLA1.",#N/A,FALSE,FALSE,0,0,0,0,2,"","",TRUE,TRUE,FALSE,FALSE,1,60,#N/A,#N/A,FALSE,FALSE,FALSE,FALSE,FALSE,FALSE,FALSE,9,65532,65532,FALSE,FALSE,TRUE,TRUE,TRUE}</definedName>
    <definedName name="caja3" localSheetId="18" hidden="1">{FALSE,FALSE,-1.25,-15.5,484.5,276.75,FALSE,FALSE,TRUE,TRUE,0,12,#N/A,46,#N/A,2.93460490463215,15.35,1,FALSE,FALSE,3,TRUE,1,FALSE,100,"Swvu.PLA1.","ACwvu.PLA1.",#N/A,FALSE,FALSE,0,0,0,0,2,"","",TRUE,TRUE,FALSE,FALSE,1,60,#N/A,#N/A,FALSE,FALSE,FALSE,FALSE,FALSE,FALSE,FALSE,9,65532,65532,FALSE,FALSE,TRUE,TRUE,TRUE}</definedName>
    <definedName name="caja3" localSheetId="61" hidden="1">{FALSE,FALSE,-1.25,-15.5,484.5,276.75,FALSE,FALSE,TRUE,TRUE,0,12,#N/A,46,#N/A,2.93460490463215,15.35,1,FALSE,FALSE,3,TRUE,1,FALSE,100,"Swvu.PLA1.","ACwvu.PLA1.",#N/A,FALSE,FALSE,0,0,0,0,2,"","",TRUE,TRUE,FALSE,FALSE,1,60,#N/A,#N/A,FALSE,FALSE,FALSE,FALSE,FALSE,FALSE,FALSE,9,65532,65532,FALSE,FALSE,TRUE,TRUE,TRUE}</definedName>
    <definedName name="caja3" localSheetId="62" hidden="1">{FALSE,FALSE,-1.25,-15.5,484.5,276.75,FALSE,FALSE,TRUE,TRUE,0,12,#N/A,46,#N/A,2.93460490463215,15.35,1,FALSE,FALSE,3,TRUE,1,FALSE,100,"Swvu.PLA1.","ACwvu.PLA1.",#N/A,FALSE,FALSE,0,0,0,0,2,"","",TRUE,TRUE,FALSE,FALSE,1,60,#N/A,#N/A,FALSE,FALSE,FALSE,FALSE,FALSE,FALSE,FALSE,9,65532,65532,FALSE,FALSE,TRUE,TRUE,TRUE}</definedName>
    <definedName name="caja3" localSheetId="63" hidden="1">{FALSE,FALSE,-1.25,-15.5,484.5,276.75,FALSE,FALSE,TRUE,TRUE,0,12,#N/A,46,#N/A,2.93460490463215,15.35,1,FALSE,FALSE,3,TRUE,1,FALSE,100,"Swvu.PLA1.","ACwvu.PLA1.",#N/A,FALSE,FALSE,0,0,0,0,2,"","",TRUE,TRUE,FALSE,FALSE,1,60,#N/A,#N/A,FALSE,FALSE,FALSE,FALSE,FALSE,FALSE,FALSE,9,65532,65532,FALSE,FALSE,TRUE,TRUE,TRUE}</definedName>
    <definedName name="caja3" localSheetId="64" hidden="1">{FALSE,FALSE,-1.25,-15.5,484.5,276.75,FALSE,FALSE,TRUE,TRUE,0,12,#N/A,46,#N/A,2.93460490463215,15.35,1,FALSE,FALSE,3,TRUE,1,FALSE,100,"Swvu.PLA1.","ACwvu.PLA1.",#N/A,FALSE,FALSE,0,0,0,0,2,"","",TRUE,TRUE,FALSE,FALSE,1,60,#N/A,#N/A,FALSE,FALSE,FALSE,FALSE,FALSE,FALSE,FALSE,9,65532,65532,FALSE,FALSE,TRUE,TRUE,TRUE}</definedName>
    <definedName name="caja3" localSheetId="21" hidden="1">{FALSE,FALSE,-1.25,-15.5,484.5,276.75,FALSE,FALSE,TRUE,TRUE,0,12,#N/A,46,#N/A,2.93460490463215,15.35,1,FALSE,FALSE,3,TRUE,1,FALSE,100,"Swvu.PLA1.","ACwvu.PLA1.",#N/A,FALSE,FALSE,0,0,0,0,2,"","",TRUE,TRUE,FALSE,FALSE,1,60,#N/A,#N/A,FALSE,FALSE,FALSE,FALSE,FALSE,FALSE,FALSE,9,65532,65532,FALSE,FALSE,TRUE,TRUE,TRUE}</definedName>
    <definedName name="caja3" localSheetId="80" hidden="1">{FALSE,FALSE,-1.25,-15.5,484.5,276.75,FALSE,FALSE,TRUE,TRUE,0,12,#N/A,46,#N/A,2.93460490463215,15.35,1,FALSE,FALSE,3,TRUE,1,FALSE,100,"Swvu.PLA1.","ACwvu.PLA1.",#N/A,FALSE,FALSE,0,0,0,0,2,"","",TRUE,TRUE,FALSE,FALSE,1,60,#N/A,#N/A,FALSE,FALSE,FALSE,FALSE,FALSE,FALSE,FALSE,9,65532,65532,FALSE,FALSE,TRUE,TRUE,TRUE}</definedName>
    <definedName name="caja3" localSheetId="81" hidden="1">{FALSE,FALSE,-1.25,-15.5,484.5,276.75,FALSE,FALSE,TRUE,TRUE,0,12,#N/A,46,#N/A,2.93460490463215,15.35,1,FALSE,FALSE,3,TRUE,1,FALSE,100,"Swvu.PLA1.","ACwvu.PLA1.",#N/A,FALSE,FALSE,0,0,0,0,2,"","",TRUE,TRUE,FALSE,FALSE,1,60,#N/A,#N/A,FALSE,FALSE,FALSE,FALSE,FALSE,FALSE,FALSE,9,65532,65532,FALSE,FALSE,TRUE,TRUE,TRUE}</definedName>
    <definedName name="caja3" localSheetId="82" hidden="1">{FALSE,FALSE,-1.25,-15.5,484.5,276.75,FALSE,FALSE,TRUE,TRUE,0,12,#N/A,46,#N/A,2.93460490463215,15.35,1,FALSE,FALSE,3,TRUE,1,FALSE,100,"Swvu.PLA1.","ACwvu.PLA1.",#N/A,FALSE,FALSE,0,0,0,0,2,"","",TRUE,TRUE,FALSE,FALSE,1,60,#N/A,#N/A,FALSE,FALSE,FALSE,FALSE,FALSE,FALSE,FALSE,9,65532,65532,FALSE,FALSE,TRUE,TRUE,TRUE}</definedName>
    <definedName name="caja3" localSheetId="83" hidden="1">{FALSE,FALSE,-1.25,-15.5,484.5,276.75,FALSE,FALSE,TRUE,TRUE,0,12,#N/A,46,#N/A,2.93460490463215,15.35,1,FALSE,FALSE,3,TRUE,1,FALSE,100,"Swvu.PLA1.","ACwvu.PLA1.",#N/A,FALSE,FALSE,0,0,0,0,2,"","",TRUE,TRUE,FALSE,FALSE,1,60,#N/A,#N/A,FALSE,FALSE,FALSE,FALSE,FALSE,FALSE,FALSE,9,65532,65532,FALSE,FALSE,TRUE,TRUE,TRUE}</definedName>
    <definedName name="caja3" localSheetId="84" hidden="1">{FALSE,FALSE,-1.25,-15.5,484.5,276.75,FALSE,FALSE,TRUE,TRUE,0,12,#N/A,46,#N/A,2.93460490463215,15.35,1,FALSE,FALSE,3,TRUE,1,FALSE,100,"Swvu.PLA1.","ACwvu.PLA1.",#N/A,FALSE,FALSE,0,0,0,0,2,"","",TRUE,TRUE,FALSE,FALSE,1,60,#N/A,#N/A,FALSE,FALSE,FALSE,FALSE,FALSE,FALSE,FALSE,9,65532,65532,FALSE,FALSE,TRUE,TRUE,TRUE}</definedName>
    <definedName name="caja3" localSheetId="85" hidden="1">{FALSE,FALSE,-1.25,-15.5,484.5,276.75,FALSE,FALSE,TRUE,TRUE,0,12,#N/A,46,#N/A,2.93460490463215,15.35,1,FALSE,FALSE,3,TRUE,1,FALSE,100,"Swvu.PLA1.","ACwvu.PLA1.",#N/A,FALSE,FALSE,0,0,0,0,2,"","",TRUE,TRUE,FALSE,FALSE,1,60,#N/A,#N/A,FALSE,FALSE,FALSE,FALSE,FALSE,FALSE,FALSE,9,65532,65532,FALSE,FALSE,TRUE,TRUE,TRUE}</definedName>
    <definedName name="caja3" localSheetId="88" hidden="1">{FALSE,FALSE,-1.25,-15.5,484.5,276.75,FALSE,FALSE,TRUE,TRUE,0,12,#N/A,46,#N/A,2.93460490463215,15.35,1,FALSE,FALSE,3,TRUE,1,FALSE,100,"Swvu.PLA1.","ACwvu.PLA1.",#N/A,FALSE,FALSE,0,0,0,0,2,"","",TRUE,TRUE,FALSE,FALSE,1,60,#N/A,#N/A,FALSE,FALSE,FALSE,FALSE,FALSE,FALSE,FALSE,9,65532,65532,FALSE,FALSE,TRUE,TRUE,TRUE}</definedName>
    <definedName name="caja3" localSheetId="22" hidden="1">{FALSE,FALSE,-1.25,-15.5,484.5,276.75,FALSE,FALSE,TRUE,TRUE,0,12,#N/A,46,#N/A,2.93460490463215,15.35,1,FALSE,FALSE,3,TRUE,1,FALSE,100,"Swvu.PLA1.","ACwvu.PLA1.",#N/A,FALSE,FALSE,0,0,0,0,2,"","",TRUE,TRUE,FALSE,FALSE,1,60,#N/A,#N/A,FALSE,FALSE,FALSE,FALSE,FALSE,FALSE,FALSE,9,65532,65532,FALSE,FALSE,TRUE,TRUE,TRUE}</definedName>
    <definedName name="caja3" localSheetId="89" hidden="1">{FALSE,FALSE,-1.25,-15.5,484.5,276.75,FALSE,FALSE,TRUE,TRUE,0,12,#N/A,46,#N/A,2.93460490463215,15.35,1,FALSE,FALSE,3,TRUE,1,FALSE,100,"Swvu.PLA1.","ACwvu.PLA1.",#N/A,FALSE,FALSE,0,0,0,0,2,"","",TRUE,TRUE,FALSE,FALSE,1,60,#N/A,#N/A,FALSE,FALSE,FALSE,FALSE,FALSE,FALSE,FALSE,9,65532,65532,FALSE,FALSE,TRUE,TRUE,TRUE}</definedName>
    <definedName name="caja3" localSheetId="90" hidden="1">{FALSE,FALSE,-1.25,-15.5,484.5,276.75,FALSE,FALSE,TRUE,TRUE,0,12,#N/A,46,#N/A,2.93460490463215,15.35,1,FALSE,FALSE,3,TRUE,1,FALSE,100,"Swvu.PLA1.","ACwvu.PLA1.",#N/A,FALSE,FALSE,0,0,0,0,2,"","",TRUE,TRUE,FALSE,FALSE,1,60,#N/A,#N/A,FALSE,FALSE,FALSE,FALSE,FALSE,FALSE,FALSE,9,65532,65532,FALSE,FALSE,TRUE,TRUE,TRUE}</definedName>
    <definedName name="caja3" localSheetId="91" hidden="1">{FALSE,FALSE,-1.25,-15.5,484.5,276.75,FALSE,FALSE,TRUE,TRUE,0,12,#N/A,46,#N/A,2.93460490463215,15.35,1,FALSE,FALSE,3,TRUE,1,FALSE,100,"Swvu.PLA1.","ACwvu.PLA1.",#N/A,FALSE,FALSE,0,0,0,0,2,"","",TRUE,TRUE,FALSE,FALSE,1,60,#N/A,#N/A,FALSE,FALSE,FALSE,FALSE,FALSE,FALSE,FALSE,9,65532,65532,FALSE,FALSE,TRUE,TRUE,TRUE}</definedName>
    <definedName name="caja3" localSheetId="92" hidden="1">{FALSE,FALSE,-1.25,-15.5,484.5,276.75,FALSE,FALSE,TRUE,TRUE,0,12,#N/A,46,#N/A,2.93460490463215,15.35,1,FALSE,FALSE,3,TRUE,1,FALSE,100,"Swvu.PLA1.","ACwvu.PLA1.",#N/A,FALSE,FALSE,0,0,0,0,2,"","",TRUE,TRUE,FALSE,FALSE,1,60,#N/A,#N/A,FALSE,FALSE,FALSE,FALSE,FALSE,FALSE,FALSE,9,65532,65532,FALSE,FALSE,TRUE,TRUE,TRUE}</definedName>
    <definedName name="caja3" localSheetId="95" hidden="1">{FALSE,FALSE,-1.25,-15.5,484.5,276.75,FALSE,FALSE,TRUE,TRUE,0,12,#N/A,46,#N/A,2.93460490463215,15.35,1,FALSE,FALSE,3,TRUE,1,FALSE,100,"Swvu.PLA1.","ACwvu.PLA1.",#N/A,FALSE,FALSE,0,0,0,0,2,"","",TRUE,TRUE,FALSE,FALSE,1,60,#N/A,#N/A,FALSE,FALSE,FALSE,FALSE,FALSE,FALSE,FALSE,9,65532,65532,FALSE,FALSE,TRUE,TRUE,TRUE}</definedName>
    <definedName name="caja3" localSheetId="96" hidden="1">{FALSE,FALSE,-1.25,-15.5,484.5,276.75,FALSE,FALSE,TRUE,TRUE,0,12,#N/A,46,#N/A,2.93460490463215,15.35,1,FALSE,FALSE,3,TRUE,1,FALSE,100,"Swvu.PLA1.","ACwvu.PLA1.",#N/A,FALSE,FALSE,0,0,0,0,2,"","",TRUE,TRUE,FALSE,FALSE,1,60,#N/A,#N/A,FALSE,FALSE,FALSE,FALSE,FALSE,FALSE,FALSE,9,65532,65532,FALSE,FALSE,TRUE,TRUE,TRUE}</definedName>
    <definedName name="caja3" localSheetId="98" hidden="1">{FALSE,FALSE,-1.25,-15.5,484.5,276.75,FALSE,FALSE,TRUE,TRUE,0,12,#N/A,46,#N/A,2.93460490463215,15.35,1,FALSE,FALSE,3,TRUE,1,FALSE,100,"Swvu.PLA1.","ACwvu.PLA1.",#N/A,FALSE,FALSE,0,0,0,0,2,"","",TRUE,TRUE,FALSE,FALSE,1,60,#N/A,#N/A,FALSE,FALSE,FALSE,FALSE,FALSE,FALSE,FALSE,9,65532,65532,FALSE,FALSE,TRUE,TRUE,TRUE}</definedName>
    <definedName name="caja3" localSheetId="24" hidden="1">{FALSE,FALSE,-1.25,-15.5,484.5,276.75,FALSE,FALSE,TRUE,TRUE,0,12,#N/A,46,#N/A,2.93460490463215,15.35,1,FALSE,FALSE,3,TRUE,1,FALSE,100,"Swvu.PLA1.","ACwvu.PLA1.",#N/A,FALSE,FALSE,0,0,0,0,2,"","",TRUE,TRUE,FALSE,FALSE,1,60,#N/A,#N/A,FALSE,FALSE,FALSE,FALSE,FALSE,FALSE,FALSE,9,65532,65532,FALSE,FALSE,TRUE,TRUE,TRUE}</definedName>
    <definedName name="caja3" localSheetId="99" hidden="1">{FALSE,FALSE,-1.25,-15.5,484.5,276.75,FALSE,FALSE,TRUE,TRUE,0,12,#N/A,46,#N/A,2.93460490463215,15.35,1,FALSE,FALSE,3,TRUE,1,FALSE,100,"Swvu.PLA1.","ACwvu.PLA1.",#N/A,FALSE,FALSE,0,0,0,0,2,"","",TRUE,TRUE,FALSE,FALSE,1,60,#N/A,#N/A,FALSE,FALSE,FALSE,FALSE,FALSE,FALSE,FALSE,9,65532,65532,FALSE,FALSE,TRUE,TRUE,TRUE}</definedName>
    <definedName name="caja3" localSheetId="25" hidden="1">{FALSE,FALSE,-1.25,-15.5,484.5,276.75,FALSE,FALSE,TRUE,TRUE,0,12,#N/A,46,#N/A,2.93460490463215,15.35,1,FALSE,FALSE,3,TRUE,1,FALSE,100,"Swvu.PLA1.","ACwvu.PLA1.",#N/A,FALSE,FALSE,0,0,0,0,2,"","",TRUE,TRUE,FALSE,FALSE,1,60,#N/A,#N/A,FALSE,FALSE,FALSE,FALSE,FALSE,FALSE,FALSE,9,65532,65532,FALSE,FALSE,TRUE,TRUE,TRUE}</definedName>
    <definedName name="caja3" localSheetId="26" hidden="1">{FALSE,FALSE,-1.25,-15.5,484.5,276.75,FALSE,FALSE,TRUE,TRUE,0,12,#N/A,46,#N/A,2.93460490463215,15.35,1,FALSE,FALSE,3,TRUE,1,FALSE,100,"Swvu.PLA1.","ACwvu.PLA1.",#N/A,FALSE,FALSE,0,0,0,0,2,"","",TRUE,TRUE,FALSE,FALSE,1,60,#N/A,#N/A,FALSE,FALSE,FALSE,FALSE,FALSE,FALSE,FALSE,9,65532,65532,FALSE,FALSE,TRUE,TRUE,TRUE}</definedName>
    <definedName name="caja3" localSheetId="93" hidden="1">{FALSE,FALSE,-1.25,-15.5,484.5,276.75,FALSE,FALSE,TRUE,TRUE,0,12,#N/A,46,#N/A,2.93460490463215,15.35,1,FALSE,FALSE,3,TRUE,1,FALSE,100,"Swvu.PLA1.","ACwvu.PLA1.",#N/A,FALSE,FALSE,0,0,0,0,2,"","",TRUE,TRUE,FALSE,FALSE,1,60,#N/A,#N/A,FALSE,FALSE,FALSE,FALSE,FALSE,FALSE,FALSE,9,65532,65532,FALSE,FALSE,TRUE,TRUE,TRUE}</definedName>
    <definedName name="caja3" localSheetId="94"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NGS_NGDP">#N/A</definedName>
    <definedName name="calculo" localSheetId="15" hidden="1">#REF!</definedName>
    <definedName name="calculo" localSheetId="17" hidden="1">#REF!</definedName>
    <definedName name="calculo" localSheetId="20" hidden="1">#REF!</definedName>
    <definedName name="calculo" localSheetId="23" hidden="1">#REF!</definedName>
    <definedName name="calculo" localSheetId="59" hidden="1">#REF!</definedName>
    <definedName name="calculo" localSheetId="60" hidden="1">#REF!</definedName>
    <definedName name="calculo" localSheetId="27" hidden="1">#REF!</definedName>
    <definedName name="calculo" localSheetId="28" hidden="1">#REF!</definedName>
    <definedName name="calculo" localSheetId="29" hidden="1">#REF!</definedName>
    <definedName name="calculo" localSheetId="57" hidden="1">#REF!</definedName>
    <definedName name="calculo" localSheetId="64" hidden="1">#REF!</definedName>
    <definedName name="calculo" localSheetId="21" hidden="1">#REF!</definedName>
    <definedName name="calculo" localSheetId="85" hidden="1">'Tabla 58'!#REF!</definedName>
    <definedName name="calculo" localSheetId="88" hidden="1">#REF!</definedName>
    <definedName name="calculo" localSheetId="89" hidden="1">#REF!</definedName>
    <definedName name="calculo" localSheetId="90" hidden="1">#REF!</definedName>
    <definedName name="calculo" localSheetId="95" hidden="1">#REF!</definedName>
    <definedName name="calculo" localSheetId="96" hidden="1">#REF!</definedName>
    <definedName name="calculo" hidden="1">#REF!</definedName>
    <definedName name="CalificaciónFinal" localSheetId="15">#REF!</definedName>
    <definedName name="CalificaciónFinal" localSheetId="17">#REF!</definedName>
    <definedName name="CalificaciónFinal" localSheetId="100">'[60]base de datos MODULO I'!$B$4:$E$49</definedName>
    <definedName name="CalificaciónFinal" localSheetId="23">'[60]base de datos MODULO I'!$B$4:$E$49</definedName>
    <definedName name="CalificaciónFinal" localSheetId="59">#REF!</definedName>
    <definedName name="CalificaciónFinal" localSheetId="60">#REF!</definedName>
    <definedName name="CalificaciónFinal" localSheetId="1">'[60]base de datos MODULO I'!$B$4:$E$49</definedName>
    <definedName name="CalificaciónFinal" localSheetId="27">#REF!</definedName>
    <definedName name="CalificaciónFinal" localSheetId="28">#REF!</definedName>
    <definedName name="CalificaciónFinal" localSheetId="29">#REF!</definedName>
    <definedName name="CalificaciónFinal" localSheetId="57">'[60]base de datos MODULO I'!$B$4:$E$49</definedName>
    <definedName name="CalificaciónFinal" localSheetId="58">'[60]base de datos MODULO I'!$B$4:$E$49</definedName>
    <definedName name="CalificaciónFinal" localSheetId="91">#REF!</definedName>
    <definedName name="CalificaciónFinal">#REF!</definedName>
    <definedName name="CalificIndica" localSheetId="15">#REF!</definedName>
    <definedName name="CalificIndica" localSheetId="17">#REF!</definedName>
    <definedName name="CalificIndica" localSheetId="100">'[60]base de datos MODULO I'!$F$5:$AM$50</definedName>
    <definedName name="CalificIndica" localSheetId="23">'[60]base de datos MODULO I'!$F$5:$AM$50</definedName>
    <definedName name="CalificIndica" localSheetId="59">#REF!</definedName>
    <definedName name="CalificIndica" localSheetId="60">#REF!</definedName>
    <definedName name="CalificIndica" localSheetId="1">'[60]base de datos MODULO I'!$F$5:$AM$50</definedName>
    <definedName name="CalificIndica" localSheetId="27">#REF!</definedName>
    <definedName name="CalificIndica" localSheetId="28">#REF!</definedName>
    <definedName name="CalificIndica" localSheetId="29">#REF!</definedName>
    <definedName name="CalificIndica" localSheetId="57">'[60]base de datos MODULO I'!$F$5:$AM$50</definedName>
    <definedName name="CalificIndica" localSheetId="58">'[60]base de datos MODULO I'!$F$5:$AM$50</definedName>
    <definedName name="CalificIndica" localSheetId="91">#REF!</definedName>
    <definedName name="CalificIndica">#REF!</definedName>
    <definedName name="CAMARON" localSheetId="15">#REF!</definedName>
    <definedName name="CAMARON" localSheetId="16">#REF!</definedName>
    <definedName name="CAMARON" localSheetId="17">#REF!</definedName>
    <definedName name="CAMARON" localSheetId="19">#REF!</definedName>
    <definedName name="CAMARON" localSheetId="20">#REF!</definedName>
    <definedName name="CAMARON" localSheetId="100">#REF!</definedName>
    <definedName name="CAMARON" localSheetId="23">#REF!</definedName>
    <definedName name="CAMARON" localSheetId="27">#REF!</definedName>
    <definedName name="CAMARON" localSheetId="28">#REF!</definedName>
    <definedName name="CAMARON" localSheetId="29">#REF!</definedName>
    <definedName name="CAMARON" localSheetId="41">#REF!</definedName>
    <definedName name="CAMARON" localSheetId="44">#REF!</definedName>
    <definedName name="CAMARON" localSheetId="46">#REF!</definedName>
    <definedName name="CAMARON" localSheetId="57">#REF!</definedName>
    <definedName name="CAMARON" localSheetId="58">#REF!</definedName>
    <definedName name="CAMARON" localSheetId="18">#REF!</definedName>
    <definedName name="CAMARON" localSheetId="61">#REF!</definedName>
    <definedName name="CAMARON" localSheetId="62">#REF!</definedName>
    <definedName name="CAMARON" localSheetId="64">#REF!</definedName>
    <definedName name="CAMARON" localSheetId="21">#REF!</definedName>
    <definedName name="CAMARON" localSheetId="80">'Tabla 53'!#REF!</definedName>
    <definedName name="CAMARON" localSheetId="81">'Tabla 54'!#REF!</definedName>
    <definedName name="CAMARON" localSheetId="82">'Tabla 55'!#REF!</definedName>
    <definedName name="CAMARON" localSheetId="83">'Tabla 56'!#REF!</definedName>
    <definedName name="CAMARON" localSheetId="84">'Tabla 57'!#REF!</definedName>
    <definedName name="CAMARON" localSheetId="88">#REF!</definedName>
    <definedName name="CAMARON" localSheetId="89">#REF!</definedName>
    <definedName name="CAMARON" localSheetId="90">#REF!</definedName>
    <definedName name="CAMARON" localSheetId="95">#REF!</definedName>
    <definedName name="CAMARON" localSheetId="96">#REF!</definedName>
    <definedName name="CAMARON" localSheetId="24">#REF!</definedName>
    <definedName name="CAMARON" localSheetId="99">#REF!</definedName>
    <definedName name="CAMARON">#REF!</definedName>
    <definedName name="Canada_wt" localSheetId="15">#REF!</definedName>
    <definedName name="Canada_wt" localSheetId="17">#REF!</definedName>
    <definedName name="Canada_wt" localSheetId="100">'[79]OECD wgt'!$B$10</definedName>
    <definedName name="Canada_wt" localSheetId="23">'[79]OECD wgt'!$B$10</definedName>
    <definedName name="Canada_wt" localSheetId="59">#REF!</definedName>
    <definedName name="Canada_wt" localSheetId="60">#REF!</definedName>
    <definedName name="Canada_wt" localSheetId="1">'[79]OECD wgt'!$B$10</definedName>
    <definedName name="Canada_wt" localSheetId="27">#REF!</definedName>
    <definedName name="Canada_wt" localSheetId="28">#REF!</definedName>
    <definedName name="Canada_wt" localSheetId="29">#REF!</definedName>
    <definedName name="Canada_wt" localSheetId="57">'[79]OECD wgt'!$B$10</definedName>
    <definedName name="Canada_wt" localSheetId="58">'[79]OECD wgt'!$B$10</definedName>
    <definedName name="Canada_wt" localSheetId="91">#REF!</definedName>
    <definedName name="Canada_wt">#REF!</definedName>
    <definedName name="CAPA" localSheetId="15">#REF!</definedName>
    <definedName name="CAPA" localSheetId="16">#REF!</definedName>
    <definedName name="CAPA" localSheetId="17">#REF!</definedName>
    <definedName name="CAPA" localSheetId="20">#REF!</definedName>
    <definedName name="CAPA" localSheetId="23">#REF!</definedName>
    <definedName name="CAPA" localSheetId="59">#REF!</definedName>
    <definedName name="CAPA" localSheetId="60">#REF!</definedName>
    <definedName name="CAPA" localSheetId="27">#REF!</definedName>
    <definedName name="CAPA" localSheetId="28">#REF!</definedName>
    <definedName name="CAPA" localSheetId="29">#REF!</definedName>
    <definedName name="CAPA" localSheetId="57">#REF!</definedName>
    <definedName name="CAPA" localSheetId="64">#REF!</definedName>
    <definedName name="CAPA" localSheetId="21">#REF!</definedName>
    <definedName name="CAPA" localSheetId="85">'Tabla 58'!#REF!</definedName>
    <definedName name="CAPA" localSheetId="88">#REF!</definedName>
    <definedName name="CAPA" localSheetId="89">#REF!</definedName>
    <definedName name="CAPA" localSheetId="90">#REF!</definedName>
    <definedName name="CAPA" localSheetId="95">#REF!</definedName>
    <definedName name="CAPA" localSheetId="96">#REF!</definedName>
    <definedName name="CAPA" localSheetId="24">#REF!</definedName>
    <definedName name="CAPA">#REF!</definedName>
    <definedName name="CAperc" localSheetId="15">#REF!</definedName>
    <definedName name="CAperc" localSheetId="16">#REF!</definedName>
    <definedName name="CAperc" localSheetId="17">#REF!</definedName>
    <definedName name="CAperc" localSheetId="23">#REF!</definedName>
    <definedName name="CAperc" localSheetId="27">#REF!</definedName>
    <definedName name="CAperc" localSheetId="28">#REF!</definedName>
    <definedName name="CAperc" localSheetId="29">#REF!</definedName>
    <definedName name="CAperc" localSheetId="57">#REF!</definedName>
    <definedName name="CAperc" localSheetId="64">#REF!</definedName>
    <definedName name="CAperc" localSheetId="21">#REF!</definedName>
    <definedName name="CAperc" localSheetId="85">'Tabla 58'!#REF!</definedName>
    <definedName name="CAperc" localSheetId="88">#REF!</definedName>
    <definedName name="CAperc" localSheetId="89">#REF!</definedName>
    <definedName name="CAperc" localSheetId="90">#REF!</definedName>
    <definedName name="CAperc" localSheetId="95">#REF!</definedName>
    <definedName name="CAperc" localSheetId="96">#REF!</definedName>
    <definedName name="CAperc">#REF!</definedName>
    <definedName name="Capit.Neto" localSheetId="15">#REF!</definedName>
    <definedName name="Capit.Neto" localSheetId="17">#REF!</definedName>
    <definedName name="Capit.Neto" localSheetId="100">'[60]Ranking Bancario'!$J$4:$N$54</definedName>
    <definedName name="Capit.Neto" localSheetId="23">'[60]Ranking Bancario'!$J$4:$N$54</definedName>
    <definedName name="Capit.Neto" localSheetId="59">#REF!</definedName>
    <definedName name="Capit.Neto" localSheetId="60">#REF!</definedName>
    <definedName name="Capit.Neto" localSheetId="1">'[60]Ranking Bancario'!$J$4:$N$54</definedName>
    <definedName name="Capit.Neto" localSheetId="27">#REF!</definedName>
    <definedName name="Capit.Neto" localSheetId="28">#REF!</definedName>
    <definedName name="Capit.Neto" localSheetId="29">#REF!</definedName>
    <definedName name="Capit.Neto" localSheetId="57">'[60]Ranking Bancario'!$J$4:$N$54</definedName>
    <definedName name="Capit.Neto" localSheetId="58">'[60]Ranking Bancario'!$J$4:$N$54</definedName>
    <definedName name="Capit.Neto" localSheetId="91">#REF!</definedName>
    <definedName name="Capit.Neto">#REF!</definedName>
    <definedName name="Capitalizacion" localSheetId="15">#REF!</definedName>
    <definedName name="Capitalizacion" localSheetId="17">#REF!</definedName>
    <definedName name="Capitalizacion" localSheetId="100">'[60]Calidad del Activo'!$A$5:$K$24</definedName>
    <definedName name="Capitalizacion" localSheetId="23">'[60]Calidad del Activo'!$A$5:$K$24</definedName>
    <definedName name="Capitalizacion" localSheetId="59">#REF!</definedName>
    <definedName name="Capitalizacion" localSheetId="60">#REF!</definedName>
    <definedName name="Capitalizacion" localSheetId="1">'[60]Calidad del Activo'!$A$5:$K$24</definedName>
    <definedName name="Capitalizacion" localSheetId="27">#REF!</definedName>
    <definedName name="Capitalizacion" localSheetId="28">#REF!</definedName>
    <definedName name="Capitalizacion" localSheetId="29">#REF!</definedName>
    <definedName name="Capitalizacion" localSheetId="57">'[60]Calidad del Activo'!$A$5:$K$24</definedName>
    <definedName name="Capitalizacion" localSheetId="58">'[60]Calidad del Activo'!$A$5:$K$24</definedName>
    <definedName name="Capitalizacion" localSheetId="91">#REF!</definedName>
    <definedName name="Capitalizacion">#REF!</definedName>
    <definedName name="CAr" localSheetId="15">#REF!</definedName>
    <definedName name="CAr" localSheetId="16">#REF!</definedName>
    <definedName name="CAr" localSheetId="17">#REF!</definedName>
    <definedName name="CAr" localSheetId="20">#REF!</definedName>
    <definedName name="CAr" localSheetId="23">#REF!</definedName>
    <definedName name="CAr" localSheetId="59">#REF!</definedName>
    <definedName name="CAr" localSheetId="60">#REF!</definedName>
    <definedName name="CAr" localSheetId="27">#REF!</definedName>
    <definedName name="CAr" localSheetId="28">#REF!</definedName>
    <definedName name="CAr" localSheetId="29">#REF!</definedName>
    <definedName name="CAr" localSheetId="57">#REF!</definedName>
    <definedName name="CAr" localSheetId="64">#REF!</definedName>
    <definedName name="CAr" localSheetId="21">#REF!</definedName>
    <definedName name="CAr" localSheetId="85">'Tabla 58'!#REF!</definedName>
    <definedName name="CAr" localSheetId="88">#REF!</definedName>
    <definedName name="CAr" localSheetId="89">#REF!</definedName>
    <definedName name="CAr" localSheetId="90">#REF!</definedName>
    <definedName name="CAr" localSheetId="95">#REF!</definedName>
    <definedName name="CAr" localSheetId="96">#REF!</definedName>
    <definedName name="CAr" localSheetId="24">#REF!</definedName>
    <definedName name="CAr">#REF!</definedName>
    <definedName name="CAS" localSheetId="15">#REF!</definedName>
    <definedName name="CAS" localSheetId="17">#REF!</definedName>
    <definedName name="CAS" localSheetId="100">[72]CASCADA!$C$4</definedName>
    <definedName name="CAS" localSheetId="23">[72]CASCADA!$C$4</definedName>
    <definedName name="CAS" localSheetId="59">#REF!</definedName>
    <definedName name="CAS" localSheetId="60">#REF!</definedName>
    <definedName name="CAS" localSheetId="1">[72]CASCADA!$C$4</definedName>
    <definedName name="CAS" localSheetId="27">#REF!</definedName>
    <definedName name="CAS" localSheetId="28">#REF!</definedName>
    <definedName name="CAS" localSheetId="29">#REF!</definedName>
    <definedName name="CAS" localSheetId="57">[72]CASCADA!$C$4</definedName>
    <definedName name="CAS" localSheetId="58">[72]CASCADA!$C$4</definedName>
    <definedName name="CAS" localSheetId="91">#REF!</definedName>
    <definedName name="CAS">#REF!</definedName>
    <definedName name="Cascada" localSheetId="15">#REF!</definedName>
    <definedName name="Cascada" localSheetId="17">#REF!</definedName>
    <definedName name="Cascada" localSheetId="100">[90]Hoja3!$B$1:$L$98</definedName>
    <definedName name="Cascada" localSheetId="23">[90]Hoja3!$B$1:$L$98</definedName>
    <definedName name="Cascada" localSheetId="59">#REF!</definedName>
    <definedName name="Cascada" localSheetId="60">#REF!</definedName>
    <definedName name="Cascada" localSheetId="1">[90]Hoja3!$B$1:$L$98</definedName>
    <definedName name="Cascada" localSheetId="27">#REF!</definedName>
    <definedName name="Cascada" localSheetId="28">#REF!</definedName>
    <definedName name="Cascada" localSheetId="29">#REF!</definedName>
    <definedName name="Cascada" localSheetId="57">[90]Hoja3!$B$1:$L$98</definedName>
    <definedName name="Cascada" localSheetId="58">[90]Hoja3!$B$1:$L$98</definedName>
    <definedName name="Cascada" localSheetId="91">#REF!</definedName>
    <definedName name="Cascada">#REF!</definedName>
    <definedName name="Cavg" localSheetId="15">OFFSET(#REF!,0,0,COUNT(#REF!),1)</definedName>
    <definedName name="Cavg" localSheetId="16">OFFSET(#REF!,0,0,COUNT(#REF!),1)</definedName>
    <definedName name="Cavg" localSheetId="17">OFFSET(#REF!,0,0,COUNT(#REF!),1)</definedName>
    <definedName name="Cavg" localSheetId="19">OFFSET(#REF!,0,0,COUNT(#REF!),1)</definedName>
    <definedName name="Cavg" localSheetId="100">OFFSET(#REF!,0,0,COUNT(#REF!),1)</definedName>
    <definedName name="Cavg" localSheetId="23">OFFSET(#REF!,0,0,COUNT(#REF!),1)</definedName>
    <definedName name="Cavg" localSheetId="27">OFFSET(#REF!,0,0,COUNT(#REF!),1)</definedName>
    <definedName name="Cavg" localSheetId="28">OFFSET(#REF!,0,0,COUNT(#REF!),1)</definedName>
    <definedName name="Cavg" localSheetId="29">OFFSET(#REF!,0,0,COUNT(#REF!),1)</definedName>
    <definedName name="Cavg" localSheetId="33">OFFSET(#REF!,0,0,COUNT(#REF!),1)</definedName>
    <definedName name="Cavg" localSheetId="57">OFFSET(#REF!,0,0,COUNT(#REF!),1)</definedName>
    <definedName name="Cavg" localSheetId="58">OFFSET(#REF!,0,0,COUNT(#REF!),1)</definedName>
    <definedName name="Cavg" localSheetId="18">OFFSET(#REF!,0,0,COUNT(#REF!),1)</definedName>
    <definedName name="Cavg" localSheetId="61">OFFSET(#REF!,0,0,COUNT(#REF!),1)</definedName>
    <definedName name="Cavg" localSheetId="64">OFFSET(#REF!,0,0,COUNT(#REF!),1)</definedName>
    <definedName name="Cavg" localSheetId="21">OFFSET(#REF!,0,0,COUNT(#REF!),1)</definedName>
    <definedName name="Cavg" localSheetId="80">OFFSET('Tabla 53'!#REF!,0,0,COUNT('Tabla 53'!#REF!),1)</definedName>
    <definedName name="Cavg" localSheetId="81">OFFSET('Tabla 54'!#REF!,0,0,COUNT('Tabla 54'!#REF!),1)</definedName>
    <definedName name="Cavg" localSheetId="82">OFFSET('Tabla 55'!#REF!,0,0,COUNT('Tabla 55'!#REF!),1)</definedName>
    <definedName name="Cavg" localSheetId="83">OFFSET('Tabla 56'!#REF!,0,0,COUNT('Tabla 56'!#REF!),1)</definedName>
    <definedName name="Cavg" localSheetId="84">OFFSET('Tabla 57'!#REF!,0,0,COUNT('Tabla 57'!#REF!),1)</definedName>
    <definedName name="Cavg" localSheetId="88">OFFSET(#REF!,0,0,COUNT(#REF!),1)</definedName>
    <definedName name="Cavg" localSheetId="89">OFFSET(#REF!,0,0,COUNT(#REF!),1)</definedName>
    <definedName name="Cavg" localSheetId="90">OFFSET(#REF!,0,0,COUNT(#REF!),1)</definedName>
    <definedName name="Cavg" localSheetId="95">OFFSET(#REF!,0,0,COUNT(#REF!),1)</definedName>
    <definedName name="Cavg" localSheetId="96">OFFSET(#REF!,0,0,COUNT(#REF!),1)</definedName>
    <definedName name="Cavg" localSheetId="24">OFFSET(#REF!,0,0,COUNT(#REF!),1)</definedName>
    <definedName name="Cavg">OFFSET(#REF!,0,0,COUNT(#REF!),1)</definedName>
    <definedName name="cc" localSheetId="15" hidden="1">{"Riqfin97",#N/A,FALSE,"Tran";"Riqfinpro",#N/A,FALSE,"Tran"}</definedName>
    <definedName name="cc" localSheetId="16" hidden="1">{"Riqfin97",#N/A,FALSE,"Tran";"Riqfinpro",#N/A,FALSE,"Tran"}</definedName>
    <definedName name="cc" localSheetId="17" hidden="1">{"Riqfin97",#N/A,FALSE,"Tran";"Riqfinpro",#N/A,FALSE,"Tran"}</definedName>
    <definedName name="cc" localSheetId="19" hidden="1">{"Riqfin97",#N/A,FALSE,"Tran";"Riqfinpro",#N/A,FALSE,"Tran"}</definedName>
    <definedName name="cc" localSheetId="20" hidden="1">{"Riqfin97",#N/A,FALSE,"Tran";"Riqfinpro",#N/A,FALSE,"Tran"}</definedName>
    <definedName name="cc" localSheetId="100" hidden="1">{"Riqfin97",#N/A,FALSE,"Tran";"Riqfinpro",#N/A,FALSE,"Tran"}</definedName>
    <definedName name="cc" localSheetId="8" hidden="1">{"Riqfin97",#N/A,FALSE,"Tran";"Riqfinpro",#N/A,FALSE,"Tran"}</definedName>
    <definedName name="cc" localSheetId="9" hidden="1">{"Riqfin97",#N/A,FALSE,"Tran";"Riqfinpro",#N/A,FALSE,"Tran"}</definedName>
    <definedName name="cc" localSheetId="10" hidden="1">{"Riqfin97",#N/A,FALSE,"Tran";"Riqfinpro",#N/A,FALSE,"Tran"}</definedName>
    <definedName name="cc" localSheetId="11" hidden="1">{"Riqfin97",#N/A,FALSE,"Tran";"Riqfinpro",#N/A,FALSE,"Tran"}</definedName>
    <definedName name="cc" localSheetId="23" hidden="1">{"Riqfin97",#N/A,FALSE,"Tran";"Riqfinpro",#N/A,FALSE,"Tran"}</definedName>
    <definedName name="cc" localSheetId="59" hidden="1">{"Riqfin97",#N/A,FALSE,"Tran";"Riqfinpro",#N/A,FALSE,"Tran"}</definedName>
    <definedName name="cc" localSheetId="60" hidden="1">{"Riqfin97",#N/A,FALSE,"Tran";"Riqfinpro",#N/A,FALSE,"Tran"}</definedName>
    <definedName name="cc" localSheetId="1" hidden="1">{"Riqfin97",#N/A,FALSE,"Tran";"Riqfinpro",#N/A,FALSE,"Tran"}</definedName>
    <definedName name="cc" localSheetId="27" hidden="1">{"Riqfin97",#N/A,FALSE,"Tran";"Riqfinpro",#N/A,FALSE,"Tran"}</definedName>
    <definedName name="cc" localSheetId="28" hidden="1">{"Riqfin97",#N/A,FALSE,"Tran";"Riqfinpro",#N/A,FALSE,"Tran"}</definedName>
    <definedName name="cc" localSheetId="29" hidden="1">{"Riqfin97",#N/A,FALSE,"Tran";"Riqfinpro",#N/A,FALSE,"Tran"}</definedName>
    <definedName name="cc" localSheetId="30" hidden="1">{"Riqfin97",#N/A,FALSE,"Tran";"Riqfinpro",#N/A,FALSE,"Tran"}</definedName>
    <definedName name="cc" localSheetId="31" hidden="1">{"Riqfin97",#N/A,FALSE,"Tran";"Riqfinpro",#N/A,FALSE,"Tran"}</definedName>
    <definedName name="cc" localSheetId="32" hidden="1">{"Riqfin97",#N/A,FALSE,"Tran";"Riqfinpro",#N/A,FALSE,"Tran"}</definedName>
    <definedName name="cc" localSheetId="33" hidden="1">{"Riqfin97",#N/A,FALSE,"Tran";"Riqfinpro",#N/A,FALSE,"Tran"}</definedName>
    <definedName name="cc" localSheetId="34" hidden="1">{"Riqfin97",#N/A,FALSE,"Tran";"Riqfinpro",#N/A,FALSE,"Tran"}</definedName>
    <definedName name="cc" localSheetId="3" hidden="1">{"Riqfin97",#N/A,FALSE,"Tran";"Riqfinpro",#N/A,FALSE,"Tran"}</definedName>
    <definedName name="cc" localSheetId="57" hidden="1">{"Riqfin97",#N/A,FALSE,"Tran";"Riqfinpro",#N/A,FALSE,"Tran"}</definedName>
    <definedName name="cc" localSheetId="58" hidden="1">{"Riqfin97",#N/A,FALSE,"Tran";"Riqfinpro",#N/A,FALSE,"Tran"}</definedName>
    <definedName name="cc" localSheetId="18" hidden="1">{"Riqfin97",#N/A,FALSE,"Tran";"Riqfinpro",#N/A,FALSE,"Tran"}</definedName>
    <definedName name="cc" localSheetId="61" hidden="1">{"Riqfin97",#N/A,FALSE,"Tran";"Riqfinpro",#N/A,FALSE,"Tran"}</definedName>
    <definedName name="cc" localSheetId="62" hidden="1">{"Riqfin97",#N/A,FALSE,"Tran";"Riqfinpro",#N/A,FALSE,"Tran"}</definedName>
    <definedName name="cc" localSheetId="63" hidden="1">{"Riqfin97",#N/A,FALSE,"Tran";"Riqfinpro",#N/A,FALSE,"Tran"}</definedName>
    <definedName name="cc" localSheetId="64" hidden="1">{"Riqfin97",#N/A,FALSE,"Tran";"Riqfinpro",#N/A,FALSE,"Tran"}</definedName>
    <definedName name="cc" localSheetId="21" hidden="1">{"Riqfin97",#N/A,FALSE,"Tran";"Riqfinpro",#N/A,FALSE,"Tran"}</definedName>
    <definedName name="cc" localSheetId="80" hidden="1">{"Riqfin97",#N/A,FALSE,"Tran";"Riqfinpro",#N/A,FALSE,"Tran"}</definedName>
    <definedName name="cc" localSheetId="81" hidden="1">{"Riqfin97",#N/A,FALSE,"Tran";"Riqfinpro",#N/A,FALSE,"Tran"}</definedName>
    <definedName name="cc" localSheetId="82" hidden="1">{"Riqfin97",#N/A,FALSE,"Tran";"Riqfinpro",#N/A,FALSE,"Tran"}</definedName>
    <definedName name="cc" localSheetId="83" hidden="1">{"Riqfin97",#N/A,FALSE,"Tran";"Riqfinpro",#N/A,FALSE,"Tran"}</definedName>
    <definedName name="cc" localSheetId="84" hidden="1">{"Riqfin97",#N/A,FALSE,"Tran";"Riqfinpro",#N/A,FALSE,"Tran"}</definedName>
    <definedName name="cc" localSheetId="85" hidden="1">{"Riqfin97",#N/A,FALSE,"Tran";"Riqfinpro",#N/A,FALSE,"Tran"}</definedName>
    <definedName name="cc" localSheetId="88" hidden="1">{"Riqfin97",#N/A,FALSE,"Tran";"Riqfinpro",#N/A,FALSE,"Tran"}</definedName>
    <definedName name="cc" localSheetId="22" hidden="1">{"Riqfin97",#N/A,FALSE,"Tran";"Riqfinpro",#N/A,FALSE,"Tran"}</definedName>
    <definedName name="cc" localSheetId="89" hidden="1">{"Riqfin97",#N/A,FALSE,"Tran";"Riqfinpro",#N/A,FALSE,"Tran"}</definedName>
    <definedName name="cc" localSheetId="90" hidden="1">{"Riqfin97",#N/A,FALSE,"Tran";"Riqfinpro",#N/A,FALSE,"Tran"}</definedName>
    <definedName name="cc" localSheetId="91" hidden="1">{"Riqfin97",#N/A,FALSE,"Tran";"Riqfinpro",#N/A,FALSE,"Tran"}</definedName>
    <definedName name="cc" localSheetId="92" hidden="1">{"Riqfin97",#N/A,FALSE,"Tran";"Riqfinpro",#N/A,FALSE,"Tran"}</definedName>
    <definedName name="cc" localSheetId="95" hidden="1">{"Riqfin97",#N/A,FALSE,"Tran";"Riqfinpro",#N/A,FALSE,"Tran"}</definedName>
    <definedName name="cc" localSheetId="96" hidden="1">{"Riqfin97",#N/A,FALSE,"Tran";"Riqfinpro",#N/A,FALSE,"Tran"}</definedName>
    <definedName name="cc" localSheetId="98" hidden="1">{"Riqfin97",#N/A,FALSE,"Tran";"Riqfinpro",#N/A,FALSE,"Tran"}</definedName>
    <definedName name="cc" localSheetId="24" hidden="1">{"Riqfin97",#N/A,FALSE,"Tran";"Riqfinpro",#N/A,FALSE,"Tran"}</definedName>
    <definedName name="cc" localSheetId="99" hidden="1">{"Riqfin97",#N/A,FALSE,"Tran";"Riqfinpro",#N/A,FALSE,"Tran"}</definedName>
    <definedName name="cc" localSheetId="25" hidden="1">{"Riqfin97",#N/A,FALSE,"Tran";"Riqfinpro",#N/A,FALSE,"Tran"}</definedName>
    <definedName name="cc" localSheetId="26" hidden="1">{"Riqfin97",#N/A,FALSE,"Tran";"Riqfinpro",#N/A,FALSE,"Tran"}</definedName>
    <definedName name="cc" localSheetId="93" hidden="1">{"Riqfin97",#N/A,FALSE,"Tran";"Riqfinpro",#N/A,FALSE,"Tran"}</definedName>
    <definedName name="cc" localSheetId="94" hidden="1">{"Riqfin97",#N/A,FALSE,"Tran";"Riqfinpro",#N/A,FALSE,"Tran"}</definedName>
    <definedName name="cc" hidden="1">{"Riqfin97",#N/A,FALSE,"Tran";"Riqfinpro",#N/A,FALSE,"Tran"}</definedName>
    <definedName name="CCC" localSheetId="41">#REF!</definedName>
    <definedName name="CCC" localSheetId="44">#REF!</definedName>
    <definedName name="ccc">#N/A</definedName>
    <definedName name="cccc">#N/A</definedName>
    <definedName name="ccccc" localSheetId="15" hidden="1">{"Minpmon",#N/A,FALSE,"Monthinput"}</definedName>
    <definedName name="ccccc" localSheetId="16" hidden="1">{"Minpmon",#N/A,FALSE,"Monthinput"}</definedName>
    <definedName name="ccccc" localSheetId="17" hidden="1">{"Minpmon",#N/A,FALSE,"Monthinput"}</definedName>
    <definedName name="ccccc" localSheetId="19" hidden="1">{"Minpmon",#N/A,FALSE,"Monthinput"}</definedName>
    <definedName name="ccccc" localSheetId="20" hidden="1">{"Minpmon",#N/A,FALSE,"Monthinput"}</definedName>
    <definedName name="ccccc" localSheetId="100" hidden="1">{"Minpmon",#N/A,FALSE,"Monthinput"}</definedName>
    <definedName name="ccccc" localSheetId="8" hidden="1">{"Minpmon",#N/A,FALSE,"Monthinput"}</definedName>
    <definedName name="ccccc" localSheetId="9" hidden="1">{"Minpmon",#N/A,FALSE,"Monthinput"}</definedName>
    <definedName name="ccccc" localSheetId="10" hidden="1">{"Minpmon",#N/A,FALSE,"Monthinput"}</definedName>
    <definedName name="ccccc" localSheetId="11" hidden="1">{"Minpmon",#N/A,FALSE,"Monthinput"}</definedName>
    <definedName name="ccccc" localSheetId="23" hidden="1">{"Minpmon",#N/A,FALSE,"Monthinput"}</definedName>
    <definedName name="ccccc" localSheetId="59" hidden="1">{"Minpmon",#N/A,FALSE,"Monthinput"}</definedName>
    <definedName name="ccccc" localSheetId="60" hidden="1">{"Minpmon",#N/A,FALSE,"Monthinput"}</definedName>
    <definedName name="ccccc" localSheetId="1" hidden="1">{"Minpmon",#N/A,FALSE,"Monthinput"}</definedName>
    <definedName name="ccccc" localSheetId="27" hidden="1">{"Minpmon",#N/A,FALSE,"Monthinput"}</definedName>
    <definedName name="ccccc" localSheetId="28" hidden="1">{"Minpmon",#N/A,FALSE,"Monthinput"}</definedName>
    <definedName name="ccccc" localSheetId="29" hidden="1">{"Minpmon",#N/A,FALSE,"Monthinput"}</definedName>
    <definedName name="ccccc" localSheetId="30" hidden="1">{"Minpmon",#N/A,FALSE,"Monthinput"}</definedName>
    <definedName name="ccccc" localSheetId="31" hidden="1">{"Minpmon",#N/A,FALSE,"Monthinput"}</definedName>
    <definedName name="ccccc" localSheetId="32" hidden="1">{"Minpmon",#N/A,FALSE,"Monthinput"}</definedName>
    <definedName name="ccccc" localSheetId="33" hidden="1">{"Minpmon",#N/A,FALSE,"Monthinput"}</definedName>
    <definedName name="ccccc" localSheetId="34" hidden="1">{"Minpmon",#N/A,FALSE,"Monthinput"}</definedName>
    <definedName name="ccccc" localSheetId="3" hidden="1">{"Minpmon",#N/A,FALSE,"Monthinput"}</definedName>
    <definedName name="ccccc" localSheetId="57" hidden="1">{"Minpmon",#N/A,FALSE,"Monthinput"}</definedName>
    <definedName name="ccccc" localSheetId="58" hidden="1">{"Minpmon",#N/A,FALSE,"Monthinput"}</definedName>
    <definedName name="ccccc" localSheetId="18" hidden="1">{"Minpmon",#N/A,FALSE,"Monthinput"}</definedName>
    <definedName name="ccccc" localSheetId="61" hidden="1">{"Minpmon",#N/A,FALSE,"Monthinput"}</definedName>
    <definedName name="ccccc" localSheetId="62" hidden="1">{"Minpmon",#N/A,FALSE,"Monthinput"}</definedName>
    <definedName name="ccccc" localSheetId="63" hidden="1">{"Minpmon",#N/A,FALSE,"Monthinput"}</definedName>
    <definedName name="ccccc" localSheetId="64" hidden="1">{"Minpmon",#N/A,FALSE,"Monthinput"}</definedName>
    <definedName name="ccccc" localSheetId="21" hidden="1">{"Minpmon",#N/A,FALSE,"Monthinput"}</definedName>
    <definedName name="ccccc" localSheetId="80" hidden="1">{"Minpmon",#N/A,FALSE,"Monthinput"}</definedName>
    <definedName name="ccccc" localSheetId="81" hidden="1">{"Minpmon",#N/A,FALSE,"Monthinput"}</definedName>
    <definedName name="ccccc" localSheetId="82" hidden="1">{"Minpmon",#N/A,FALSE,"Monthinput"}</definedName>
    <definedName name="ccccc" localSheetId="83" hidden="1">{"Minpmon",#N/A,FALSE,"Monthinput"}</definedName>
    <definedName name="ccccc" localSheetId="84" hidden="1">{"Minpmon",#N/A,FALSE,"Monthinput"}</definedName>
    <definedName name="ccccc" localSheetId="85" hidden="1">{"Minpmon",#N/A,FALSE,"Monthinput"}</definedName>
    <definedName name="ccccc" localSheetId="88" hidden="1">{"Minpmon",#N/A,FALSE,"Monthinput"}</definedName>
    <definedName name="ccccc" localSheetId="22" hidden="1">{"Minpmon",#N/A,FALSE,"Monthinput"}</definedName>
    <definedName name="ccccc" localSheetId="89" hidden="1">{"Minpmon",#N/A,FALSE,"Monthinput"}</definedName>
    <definedName name="ccccc" localSheetId="90" hidden="1">{"Minpmon",#N/A,FALSE,"Monthinput"}</definedName>
    <definedName name="ccccc" localSheetId="91" hidden="1">{"Minpmon",#N/A,FALSE,"Monthinput"}</definedName>
    <definedName name="ccccc" localSheetId="92" hidden="1">{"Minpmon",#N/A,FALSE,"Monthinput"}</definedName>
    <definedName name="ccccc" localSheetId="95" hidden="1">{"Minpmon",#N/A,FALSE,"Monthinput"}</definedName>
    <definedName name="ccccc" localSheetId="96" hidden="1">{"Minpmon",#N/A,FALSE,"Monthinput"}</definedName>
    <definedName name="ccccc" localSheetId="98" hidden="1">{"Minpmon",#N/A,FALSE,"Monthinput"}</definedName>
    <definedName name="ccccc" localSheetId="24" hidden="1">{"Minpmon",#N/A,FALSE,"Monthinput"}</definedName>
    <definedName name="ccccc" localSheetId="99" hidden="1">{"Minpmon",#N/A,FALSE,"Monthinput"}</definedName>
    <definedName name="ccccc" localSheetId="25" hidden="1">{"Minpmon",#N/A,FALSE,"Monthinput"}</definedName>
    <definedName name="ccccc" localSheetId="26" hidden="1">{"Minpmon",#N/A,FALSE,"Monthinput"}</definedName>
    <definedName name="ccccc" localSheetId="93" hidden="1">{"Minpmon",#N/A,FALSE,"Monthinput"}</definedName>
    <definedName name="ccccc" localSheetId="94" hidden="1">{"Minpmon",#N/A,FALSE,"Monthinput"}</definedName>
    <definedName name="ccccc" hidden="1">{"Minpmon",#N/A,FALSE,"Monthinput"}</definedName>
    <definedName name="cccccccccccccc" localSheetId="15" hidden="1">{"Tab1",#N/A,FALSE,"P";"Tab2",#N/A,FALSE,"P"}</definedName>
    <definedName name="cccccccccccccc" localSheetId="16" hidden="1">{"Tab1",#N/A,FALSE,"P";"Tab2",#N/A,FALSE,"P"}</definedName>
    <definedName name="cccccccccccccc" localSheetId="17" hidden="1">{"Tab1",#N/A,FALSE,"P";"Tab2",#N/A,FALSE,"P"}</definedName>
    <definedName name="cccccccccccccc" localSheetId="19" hidden="1">{"Tab1",#N/A,FALSE,"P";"Tab2",#N/A,FALSE,"P"}</definedName>
    <definedName name="cccccccccccccc" localSheetId="20" hidden="1">{"Tab1",#N/A,FALSE,"P";"Tab2",#N/A,FALSE,"P"}</definedName>
    <definedName name="cccccccccccccc" localSheetId="100" hidden="1">{"Tab1",#N/A,FALSE,"P";"Tab2",#N/A,FALSE,"P"}</definedName>
    <definedName name="cccccccccccccc" localSheetId="8" hidden="1">{"Tab1",#N/A,FALSE,"P";"Tab2",#N/A,FALSE,"P"}</definedName>
    <definedName name="cccccccccccccc" localSheetId="9" hidden="1">{"Tab1",#N/A,FALSE,"P";"Tab2",#N/A,FALSE,"P"}</definedName>
    <definedName name="cccccccccccccc" localSheetId="10" hidden="1">{"Tab1",#N/A,FALSE,"P";"Tab2",#N/A,FALSE,"P"}</definedName>
    <definedName name="cccccccccccccc" localSheetId="11" hidden="1">{"Tab1",#N/A,FALSE,"P";"Tab2",#N/A,FALSE,"P"}</definedName>
    <definedName name="cccccccccccccc" localSheetId="23" hidden="1">{"Tab1",#N/A,FALSE,"P";"Tab2",#N/A,FALSE,"P"}</definedName>
    <definedName name="cccccccccccccc" localSheetId="59" hidden="1">{"Tab1",#N/A,FALSE,"P";"Tab2",#N/A,FALSE,"P"}</definedName>
    <definedName name="cccccccccccccc" localSheetId="60" hidden="1">{"Tab1",#N/A,FALSE,"P";"Tab2",#N/A,FALSE,"P"}</definedName>
    <definedName name="cccccccccccccc" localSheetId="1" hidden="1">{"Tab1",#N/A,FALSE,"P";"Tab2",#N/A,FALSE,"P"}</definedName>
    <definedName name="cccccccccccccc" localSheetId="27" hidden="1">{"Tab1",#N/A,FALSE,"P";"Tab2",#N/A,FALSE,"P"}</definedName>
    <definedName name="cccccccccccccc" localSheetId="28" hidden="1">{"Tab1",#N/A,FALSE,"P";"Tab2",#N/A,FALSE,"P"}</definedName>
    <definedName name="cccccccccccccc" localSheetId="29" hidden="1">{"Tab1",#N/A,FALSE,"P";"Tab2",#N/A,FALSE,"P"}</definedName>
    <definedName name="cccccccccccccc" localSheetId="30" hidden="1">{"Tab1",#N/A,FALSE,"P";"Tab2",#N/A,FALSE,"P"}</definedName>
    <definedName name="cccccccccccccc" localSheetId="31" hidden="1">{"Tab1",#N/A,FALSE,"P";"Tab2",#N/A,FALSE,"P"}</definedName>
    <definedName name="cccccccccccccc" localSheetId="32" hidden="1">{"Tab1",#N/A,FALSE,"P";"Tab2",#N/A,FALSE,"P"}</definedName>
    <definedName name="cccccccccccccc" localSheetId="33" hidden="1">{"Tab1",#N/A,FALSE,"P";"Tab2",#N/A,FALSE,"P"}</definedName>
    <definedName name="cccccccccccccc" localSheetId="34" hidden="1">{"Tab1",#N/A,FALSE,"P";"Tab2",#N/A,FALSE,"P"}</definedName>
    <definedName name="cccccccccccccc" localSheetId="3" hidden="1">{"Tab1",#N/A,FALSE,"P";"Tab2",#N/A,FALSE,"P"}</definedName>
    <definedName name="cccccccccccccc" localSheetId="57" hidden="1">{"Tab1",#N/A,FALSE,"P";"Tab2",#N/A,FALSE,"P"}</definedName>
    <definedName name="cccccccccccccc" localSheetId="58" hidden="1">{"Tab1",#N/A,FALSE,"P";"Tab2",#N/A,FALSE,"P"}</definedName>
    <definedName name="cccccccccccccc" localSheetId="18" hidden="1">{"Tab1",#N/A,FALSE,"P";"Tab2",#N/A,FALSE,"P"}</definedName>
    <definedName name="cccccccccccccc" localSheetId="61" hidden="1">{"Tab1",#N/A,FALSE,"P";"Tab2",#N/A,FALSE,"P"}</definedName>
    <definedName name="cccccccccccccc" localSheetId="62" hidden="1">{"Tab1",#N/A,FALSE,"P";"Tab2",#N/A,FALSE,"P"}</definedName>
    <definedName name="cccccccccccccc" localSheetId="63" hidden="1">{"Tab1",#N/A,FALSE,"P";"Tab2",#N/A,FALSE,"P"}</definedName>
    <definedName name="cccccccccccccc" localSheetId="64" hidden="1">{"Tab1",#N/A,FALSE,"P";"Tab2",#N/A,FALSE,"P"}</definedName>
    <definedName name="cccccccccccccc" localSheetId="21" hidden="1">{"Tab1",#N/A,FALSE,"P";"Tab2",#N/A,FALSE,"P"}</definedName>
    <definedName name="cccccccccccccc" localSheetId="80" hidden="1">{"Tab1",#N/A,FALSE,"P";"Tab2",#N/A,FALSE,"P"}</definedName>
    <definedName name="cccccccccccccc" localSheetId="81" hidden="1">{"Tab1",#N/A,FALSE,"P";"Tab2",#N/A,FALSE,"P"}</definedName>
    <definedName name="cccccccccccccc" localSheetId="82" hidden="1">{"Tab1",#N/A,FALSE,"P";"Tab2",#N/A,FALSE,"P"}</definedName>
    <definedName name="cccccccccccccc" localSheetId="83" hidden="1">{"Tab1",#N/A,FALSE,"P";"Tab2",#N/A,FALSE,"P"}</definedName>
    <definedName name="cccccccccccccc" localSheetId="84" hidden="1">{"Tab1",#N/A,FALSE,"P";"Tab2",#N/A,FALSE,"P"}</definedName>
    <definedName name="cccccccccccccc" localSheetId="85" hidden="1">{"Tab1",#N/A,FALSE,"P";"Tab2",#N/A,FALSE,"P"}</definedName>
    <definedName name="cccccccccccccc" localSheetId="88" hidden="1">{"Tab1",#N/A,FALSE,"P";"Tab2",#N/A,FALSE,"P"}</definedName>
    <definedName name="cccccccccccccc" localSheetId="22" hidden="1">{"Tab1",#N/A,FALSE,"P";"Tab2",#N/A,FALSE,"P"}</definedName>
    <definedName name="cccccccccccccc" localSheetId="89" hidden="1">{"Tab1",#N/A,FALSE,"P";"Tab2",#N/A,FALSE,"P"}</definedName>
    <definedName name="cccccccccccccc" localSheetId="90" hidden="1">{"Tab1",#N/A,FALSE,"P";"Tab2",#N/A,FALSE,"P"}</definedName>
    <definedName name="cccccccccccccc" localSheetId="91" hidden="1">{"Tab1",#N/A,FALSE,"P";"Tab2",#N/A,FALSE,"P"}</definedName>
    <definedName name="cccccccccccccc" localSheetId="92" hidden="1">{"Tab1",#N/A,FALSE,"P";"Tab2",#N/A,FALSE,"P"}</definedName>
    <definedName name="cccccccccccccc" localSheetId="95" hidden="1">{"Tab1",#N/A,FALSE,"P";"Tab2",#N/A,FALSE,"P"}</definedName>
    <definedName name="cccccccccccccc" localSheetId="96" hidden="1">{"Tab1",#N/A,FALSE,"P";"Tab2",#N/A,FALSE,"P"}</definedName>
    <definedName name="cccccccccccccc" localSheetId="98" hidden="1">{"Tab1",#N/A,FALSE,"P";"Tab2",#N/A,FALSE,"P"}</definedName>
    <definedName name="cccccccccccccc" localSheetId="24" hidden="1">{"Tab1",#N/A,FALSE,"P";"Tab2",#N/A,FALSE,"P"}</definedName>
    <definedName name="cccccccccccccc" localSheetId="99" hidden="1">{"Tab1",#N/A,FALSE,"P";"Tab2",#N/A,FALSE,"P"}</definedName>
    <definedName name="cccccccccccccc" localSheetId="25" hidden="1">{"Tab1",#N/A,FALSE,"P";"Tab2",#N/A,FALSE,"P"}</definedName>
    <definedName name="cccccccccccccc" localSheetId="26" hidden="1">{"Tab1",#N/A,FALSE,"P";"Tab2",#N/A,FALSE,"P"}</definedName>
    <definedName name="cccccccccccccc" localSheetId="93" hidden="1">{"Tab1",#N/A,FALSE,"P";"Tab2",#N/A,FALSE,"P"}</definedName>
    <definedName name="cccccccccccccc" localSheetId="94" hidden="1">{"Tab1",#N/A,FALSE,"P";"Tab2",#N/A,FALSE,"P"}</definedName>
    <definedName name="cccccccccccccc" hidden="1">{"Tab1",#N/A,FALSE,"P";"Tab2",#N/A,FALSE,"P"}</definedName>
    <definedName name="cccm" localSheetId="15" hidden="1">{"Riqfin97",#N/A,FALSE,"Tran";"Riqfinpro",#N/A,FALSE,"Tran"}</definedName>
    <definedName name="cccm" localSheetId="16" hidden="1">{"Riqfin97",#N/A,FALSE,"Tran";"Riqfinpro",#N/A,FALSE,"Tran"}</definedName>
    <definedName name="cccm" localSheetId="17" hidden="1">{"Riqfin97",#N/A,FALSE,"Tran";"Riqfinpro",#N/A,FALSE,"Tran"}</definedName>
    <definedName name="cccm" localSheetId="19" hidden="1">{"Riqfin97",#N/A,FALSE,"Tran";"Riqfinpro",#N/A,FALSE,"Tran"}</definedName>
    <definedName name="cccm" localSheetId="20" hidden="1">{"Riqfin97",#N/A,FALSE,"Tran";"Riqfinpro",#N/A,FALSE,"Tran"}</definedName>
    <definedName name="cccm" localSheetId="100" hidden="1">{"Riqfin97",#N/A,FALSE,"Tran";"Riqfinpro",#N/A,FALSE,"Tran"}</definedName>
    <definedName name="cccm" localSheetId="8" hidden="1">{"Riqfin97",#N/A,FALSE,"Tran";"Riqfinpro",#N/A,FALSE,"Tran"}</definedName>
    <definedName name="cccm" localSheetId="9" hidden="1">{"Riqfin97",#N/A,FALSE,"Tran";"Riqfinpro",#N/A,FALSE,"Tran"}</definedName>
    <definedName name="cccm" localSheetId="10" hidden="1">{"Riqfin97",#N/A,FALSE,"Tran";"Riqfinpro",#N/A,FALSE,"Tran"}</definedName>
    <definedName name="cccm" localSheetId="11" hidden="1">{"Riqfin97",#N/A,FALSE,"Tran";"Riqfinpro",#N/A,FALSE,"Tran"}</definedName>
    <definedName name="cccm" localSheetId="23" hidden="1">{"Riqfin97",#N/A,FALSE,"Tran";"Riqfinpro",#N/A,FALSE,"Tran"}</definedName>
    <definedName name="cccm" localSheetId="59" hidden="1">{"Riqfin97",#N/A,FALSE,"Tran";"Riqfinpro",#N/A,FALSE,"Tran"}</definedName>
    <definedName name="cccm" localSheetId="60" hidden="1">{"Riqfin97",#N/A,FALSE,"Tran";"Riqfinpro",#N/A,FALSE,"Tran"}</definedName>
    <definedName name="cccm" localSheetId="1" hidden="1">{"Riqfin97",#N/A,FALSE,"Tran";"Riqfinpro",#N/A,FALSE,"Tran"}</definedName>
    <definedName name="cccm" localSheetId="27" hidden="1">{"Riqfin97",#N/A,FALSE,"Tran";"Riqfinpro",#N/A,FALSE,"Tran"}</definedName>
    <definedName name="cccm" localSheetId="28" hidden="1">{"Riqfin97",#N/A,FALSE,"Tran";"Riqfinpro",#N/A,FALSE,"Tran"}</definedName>
    <definedName name="cccm" localSheetId="29" hidden="1">{"Riqfin97",#N/A,FALSE,"Tran";"Riqfinpro",#N/A,FALSE,"Tran"}</definedName>
    <definedName name="cccm" localSheetId="30" hidden="1">{"Riqfin97",#N/A,FALSE,"Tran";"Riqfinpro",#N/A,FALSE,"Tran"}</definedName>
    <definedName name="cccm" localSheetId="31" hidden="1">{"Riqfin97",#N/A,FALSE,"Tran";"Riqfinpro",#N/A,FALSE,"Tran"}</definedName>
    <definedName name="cccm" localSheetId="32" hidden="1">{"Riqfin97",#N/A,FALSE,"Tran";"Riqfinpro",#N/A,FALSE,"Tran"}</definedName>
    <definedName name="cccm" localSheetId="33" hidden="1">{"Riqfin97",#N/A,FALSE,"Tran";"Riqfinpro",#N/A,FALSE,"Tran"}</definedName>
    <definedName name="cccm" localSheetId="34" hidden="1">{"Riqfin97",#N/A,FALSE,"Tran";"Riqfinpro",#N/A,FALSE,"Tran"}</definedName>
    <definedName name="cccm" localSheetId="3" hidden="1">{"Riqfin97",#N/A,FALSE,"Tran";"Riqfinpro",#N/A,FALSE,"Tran"}</definedName>
    <definedName name="cccm" localSheetId="57" hidden="1">{"Riqfin97",#N/A,FALSE,"Tran";"Riqfinpro",#N/A,FALSE,"Tran"}</definedName>
    <definedName name="cccm" localSheetId="58" hidden="1">{"Riqfin97",#N/A,FALSE,"Tran";"Riqfinpro",#N/A,FALSE,"Tran"}</definedName>
    <definedName name="cccm" localSheetId="18" hidden="1">{"Riqfin97",#N/A,FALSE,"Tran";"Riqfinpro",#N/A,FALSE,"Tran"}</definedName>
    <definedName name="cccm" localSheetId="61" hidden="1">{"Riqfin97",#N/A,FALSE,"Tran";"Riqfinpro",#N/A,FALSE,"Tran"}</definedName>
    <definedName name="cccm" localSheetId="62" hidden="1">{"Riqfin97",#N/A,FALSE,"Tran";"Riqfinpro",#N/A,FALSE,"Tran"}</definedName>
    <definedName name="cccm" localSheetId="63" hidden="1">{"Riqfin97",#N/A,FALSE,"Tran";"Riqfinpro",#N/A,FALSE,"Tran"}</definedName>
    <definedName name="cccm" localSheetId="64" hidden="1">{"Riqfin97",#N/A,FALSE,"Tran";"Riqfinpro",#N/A,FALSE,"Tran"}</definedName>
    <definedName name="cccm" localSheetId="21" hidden="1">{"Riqfin97",#N/A,FALSE,"Tran";"Riqfinpro",#N/A,FALSE,"Tran"}</definedName>
    <definedName name="cccm" localSheetId="80" hidden="1">{"Riqfin97",#N/A,FALSE,"Tran";"Riqfinpro",#N/A,FALSE,"Tran"}</definedName>
    <definedName name="cccm" localSheetId="81" hidden="1">{"Riqfin97",#N/A,FALSE,"Tran";"Riqfinpro",#N/A,FALSE,"Tran"}</definedName>
    <definedName name="cccm" localSheetId="82" hidden="1">{"Riqfin97",#N/A,FALSE,"Tran";"Riqfinpro",#N/A,FALSE,"Tran"}</definedName>
    <definedName name="cccm" localSheetId="83" hidden="1">{"Riqfin97",#N/A,FALSE,"Tran";"Riqfinpro",#N/A,FALSE,"Tran"}</definedName>
    <definedName name="cccm" localSheetId="84" hidden="1">{"Riqfin97",#N/A,FALSE,"Tran";"Riqfinpro",#N/A,FALSE,"Tran"}</definedName>
    <definedName name="cccm" localSheetId="85" hidden="1">{"Riqfin97",#N/A,FALSE,"Tran";"Riqfinpro",#N/A,FALSE,"Tran"}</definedName>
    <definedName name="cccm" localSheetId="88" hidden="1">{"Riqfin97",#N/A,FALSE,"Tran";"Riqfinpro",#N/A,FALSE,"Tran"}</definedName>
    <definedName name="cccm" localSheetId="22" hidden="1">{"Riqfin97",#N/A,FALSE,"Tran";"Riqfinpro",#N/A,FALSE,"Tran"}</definedName>
    <definedName name="cccm" localSheetId="89" hidden="1">{"Riqfin97",#N/A,FALSE,"Tran";"Riqfinpro",#N/A,FALSE,"Tran"}</definedName>
    <definedName name="cccm" localSheetId="90" hidden="1">{"Riqfin97",#N/A,FALSE,"Tran";"Riqfinpro",#N/A,FALSE,"Tran"}</definedName>
    <definedName name="cccm" localSheetId="91" hidden="1">{"Riqfin97",#N/A,FALSE,"Tran";"Riqfinpro",#N/A,FALSE,"Tran"}</definedName>
    <definedName name="cccm" localSheetId="92" hidden="1">{"Riqfin97",#N/A,FALSE,"Tran";"Riqfinpro",#N/A,FALSE,"Tran"}</definedName>
    <definedName name="cccm" localSheetId="95" hidden="1">{"Riqfin97",#N/A,FALSE,"Tran";"Riqfinpro",#N/A,FALSE,"Tran"}</definedName>
    <definedName name="cccm" localSheetId="96" hidden="1">{"Riqfin97",#N/A,FALSE,"Tran";"Riqfinpro",#N/A,FALSE,"Tran"}</definedName>
    <definedName name="cccm" localSheetId="98" hidden="1">{"Riqfin97",#N/A,FALSE,"Tran";"Riqfinpro",#N/A,FALSE,"Tran"}</definedName>
    <definedName name="cccm" localSheetId="24" hidden="1">{"Riqfin97",#N/A,FALSE,"Tran";"Riqfinpro",#N/A,FALSE,"Tran"}</definedName>
    <definedName name="cccm" localSheetId="99" hidden="1">{"Riqfin97",#N/A,FALSE,"Tran";"Riqfinpro",#N/A,FALSE,"Tran"}</definedName>
    <definedName name="cccm" localSheetId="25" hidden="1">{"Riqfin97",#N/A,FALSE,"Tran";"Riqfinpro",#N/A,FALSE,"Tran"}</definedName>
    <definedName name="cccm" localSheetId="26" hidden="1">{"Riqfin97",#N/A,FALSE,"Tran";"Riqfinpro",#N/A,FALSE,"Tran"}</definedName>
    <definedName name="cccm" localSheetId="93" hidden="1">{"Riqfin97",#N/A,FALSE,"Tran";"Riqfinpro",#N/A,FALSE,"Tran"}</definedName>
    <definedName name="cccm" localSheetId="94" hidden="1">{"Riqfin97",#N/A,FALSE,"Tran";"Riqfinpro",#N/A,FALSE,"Tran"}</definedName>
    <definedName name="cccm" hidden="1">{"Riqfin97",#N/A,FALSE,"Tran";"Riqfinpro",#N/A,FALSE,"Tran"}</definedName>
    <definedName name="ccme" localSheetId="15">#REF!</definedName>
    <definedName name="ccme" localSheetId="17">#REF!</definedName>
    <definedName name="ccme" localSheetId="20">#REF!</definedName>
    <definedName name="ccme" localSheetId="23">#REF!</definedName>
    <definedName name="ccme" localSheetId="59">#REF!</definedName>
    <definedName name="ccme" localSheetId="60">#REF!</definedName>
    <definedName name="ccme" localSheetId="27">#REF!</definedName>
    <definedName name="ccme" localSheetId="28">#REF!</definedName>
    <definedName name="ccme" localSheetId="29">#REF!</definedName>
    <definedName name="ccme" localSheetId="57">#REF!</definedName>
    <definedName name="ccme" localSheetId="64">#REF!</definedName>
    <definedName name="ccme" localSheetId="21">#REF!</definedName>
    <definedName name="ccme" localSheetId="85">'Tabla 58'!#REF!</definedName>
    <definedName name="ccme" localSheetId="88">#REF!</definedName>
    <definedName name="ccme" localSheetId="89">#REF!</definedName>
    <definedName name="ccme" localSheetId="90">#REF!</definedName>
    <definedName name="ccme" localSheetId="95">#REF!</definedName>
    <definedName name="ccme" localSheetId="96">#REF!</definedName>
    <definedName name="ccme">#REF!</definedName>
    <definedName name="ccme2000" localSheetId="15">#REF!</definedName>
    <definedName name="ccme2000" localSheetId="17">#REF!</definedName>
    <definedName name="ccme2000" localSheetId="23">#REF!</definedName>
    <definedName name="ccme2000" localSheetId="27">#REF!</definedName>
    <definedName name="ccme2000" localSheetId="28">#REF!</definedName>
    <definedName name="ccme2000" localSheetId="29">#REF!</definedName>
    <definedName name="ccme2000" localSheetId="57">#REF!</definedName>
    <definedName name="ccme2000" localSheetId="64">#REF!</definedName>
    <definedName name="ccme2000" localSheetId="21">#REF!</definedName>
    <definedName name="ccme2000" localSheetId="85">'Tabla 58'!#REF!</definedName>
    <definedName name="ccme2000" localSheetId="88">#REF!</definedName>
    <definedName name="ccme2000" localSheetId="89">#REF!</definedName>
    <definedName name="ccme2000" localSheetId="90">#REF!</definedName>
    <definedName name="ccme2000" localSheetId="95">#REF!</definedName>
    <definedName name="ccme2000" localSheetId="96">#REF!</definedName>
    <definedName name="ccme2000">#REF!</definedName>
    <definedName name="ccme2001" localSheetId="15">#REF!</definedName>
    <definedName name="ccme2001" localSheetId="17">#REF!</definedName>
    <definedName name="ccme2001" localSheetId="23">#REF!</definedName>
    <definedName name="ccme2001" localSheetId="27">#REF!</definedName>
    <definedName name="ccme2001" localSheetId="28">#REF!</definedName>
    <definedName name="ccme2001" localSheetId="29">#REF!</definedName>
    <definedName name="ccme2001" localSheetId="57">#REF!</definedName>
    <definedName name="ccme2001" localSheetId="64">#REF!</definedName>
    <definedName name="ccme2001" localSheetId="21">#REF!</definedName>
    <definedName name="ccme2001" localSheetId="85">'Tabla 58'!#REF!</definedName>
    <definedName name="ccme2001" localSheetId="88">#REF!</definedName>
    <definedName name="ccme2001" localSheetId="89">#REF!</definedName>
    <definedName name="ccme2001" localSheetId="90">#REF!</definedName>
    <definedName name="ccme2001" localSheetId="95">#REF!</definedName>
    <definedName name="ccme2001" localSheetId="96">#REF!</definedName>
    <definedName name="ccme2001">#REF!</definedName>
    <definedName name="ccme2002" localSheetId="15">#REF!</definedName>
    <definedName name="ccme2002" localSheetId="17">#REF!</definedName>
    <definedName name="ccme2002" localSheetId="23">#REF!</definedName>
    <definedName name="ccme2002" localSheetId="27">#REF!</definedName>
    <definedName name="ccme2002" localSheetId="28">#REF!</definedName>
    <definedName name="ccme2002" localSheetId="29">#REF!</definedName>
    <definedName name="ccme2002" localSheetId="21">#REF!</definedName>
    <definedName name="ccme2002" localSheetId="88">#REF!</definedName>
    <definedName name="ccme2002" localSheetId="89">#REF!</definedName>
    <definedName name="ccme2002" localSheetId="90">#REF!</definedName>
    <definedName name="ccme2002">#REF!</definedName>
    <definedName name="ccme2003" localSheetId="15">#REF!</definedName>
    <definedName name="ccme2003" localSheetId="17">#REF!</definedName>
    <definedName name="ccme2003" localSheetId="23">#REF!</definedName>
    <definedName name="ccme2003" localSheetId="27">#REF!</definedName>
    <definedName name="ccme2003" localSheetId="28">#REF!</definedName>
    <definedName name="ccme2003" localSheetId="29">#REF!</definedName>
    <definedName name="ccme2003" localSheetId="21">#REF!</definedName>
    <definedName name="ccme2003" localSheetId="88">#REF!</definedName>
    <definedName name="ccme2003" localSheetId="89">#REF!</definedName>
    <definedName name="ccme2003" localSheetId="90">#REF!</definedName>
    <definedName name="ccme2003">#REF!</definedName>
    <definedName name="ccme98" localSheetId="15">#REF!</definedName>
    <definedName name="ccme98" localSheetId="17">#REF!</definedName>
    <definedName name="ccme98" localSheetId="100">[27]Programa!#REF!</definedName>
    <definedName name="ccme98" localSheetId="10">[27]Programa!#REF!</definedName>
    <definedName name="ccme98" localSheetId="11">[27]Programa!#REF!</definedName>
    <definedName name="ccme98" localSheetId="23">[27]Programa!#REF!</definedName>
    <definedName name="ccme98" localSheetId="59">#REF!</definedName>
    <definedName name="ccme98" localSheetId="60">#REF!</definedName>
    <definedName name="ccme98" localSheetId="1">[27]Programa!#REF!</definedName>
    <definedName name="ccme98" localSheetId="27">#REF!</definedName>
    <definedName name="ccme98" localSheetId="28">[27]Programa!#REF!</definedName>
    <definedName name="ccme98" localSheetId="29">[27]Programa!#REF!</definedName>
    <definedName name="ccme98" localSheetId="57">[27]Programa!#REF!</definedName>
    <definedName name="ccme98" localSheetId="58">[27]Programa!#REF!</definedName>
    <definedName name="ccme98" localSheetId="21">[27]Programa!#REF!</definedName>
    <definedName name="ccme98" localSheetId="85">[27]Programa!#REF!</definedName>
    <definedName name="ccme98" localSheetId="88">[27]Programa!#REF!</definedName>
    <definedName name="ccme98" localSheetId="89">[27]Programa!#REF!</definedName>
    <definedName name="ccme98" localSheetId="90">[27]Programa!#REF!</definedName>
    <definedName name="ccme98" localSheetId="91">#REF!</definedName>
    <definedName name="ccme98" localSheetId="24">[27]Programa!#REF!</definedName>
    <definedName name="ccme98">#REF!</definedName>
    <definedName name="ccme98j" localSheetId="15">#REF!</definedName>
    <definedName name="ccme98j" localSheetId="17">#REF!</definedName>
    <definedName name="ccme98j" localSheetId="100">[27]Programa!#REF!</definedName>
    <definedName name="ccme98j" localSheetId="10">[27]Programa!#REF!</definedName>
    <definedName name="ccme98j" localSheetId="11">[27]Programa!#REF!</definedName>
    <definedName name="ccme98j" localSheetId="23">[27]Programa!#REF!</definedName>
    <definedName name="ccme98j" localSheetId="59">#REF!</definedName>
    <definedName name="ccme98j" localSheetId="60">#REF!</definedName>
    <definedName name="ccme98j" localSheetId="1">[27]Programa!#REF!</definedName>
    <definedName name="ccme98j" localSheetId="27">#REF!</definedName>
    <definedName name="ccme98j" localSheetId="28">[27]Programa!#REF!</definedName>
    <definedName name="ccme98j" localSheetId="29">[27]Programa!#REF!</definedName>
    <definedName name="ccme98j" localSheetId="57">[27]Programa!#REF!</definedName>
    <definedName name="ccme98j" localSheetId="58">[27]Programa!#REF!</definedName>
    <definedName name="ccme98j" localSheetId="21">[27]Programa!#REF!</definedName>
    <definedName name="ccme98j" localSheetId="85">[27]Programa!#REF!</definedName>
    <definedName name="ccme98j" localSheetId="88">[27]Programa!#REF!</definedName>
    <definedName name="ccme98j" localSheetId="89">[27]Programa!#REF!</definedName>
    <definedName name="ccme98j" localSheetId="90">[27]Programa!#REF!</definedName>
    <definedName name="ccme98j" localSheetId="91">#REF!</definedName>
    <definedName name="ccme98j" localSheetId="24">[27]Programa!#REF!</definedName>
    <definedName name="ccme98j">#REF!</definedName>
    <definedName name="ccme98s" localSheetId="15">#REF!</definedName>
    <definedName name="ccme98s" localSheetId="16">#REF!</definedName>
    <definedName name="ccme98s" localSheetId="17">#REF!</definedName>
    <definedName name="ccme98s" localSheetId="20">#REF!</definedName>
    <definedName name="ccme98s" localSheetId="23">#REF!</definedName>
    <definedName name="ccme98s" localSheetId="59">#REF!</definedName>
    <definedName name="ccme98s" localSheetId="60">#REF!</definedName>
    <definedName name="ccme98s" localSheetId="27">#REF!</definedName>
    <definedName name="ccme98s" localSheetId="28">#REF!</definedName>
    <definedName name="ccme98s" localSheetId="29">#REF!</definedName>
    <definedName name="ccme98s" localSheetId="57">#REF!</definedName>
    <definedName name="ccme98s" localSheetId="64">#REF!</definedName>
    <definedName name="ccme98s" localSheetId="21">#REF!</definedName>
    <definedName name="ccme98s" localSheetId="85">'Tabla 58'!#REF!</definedName>
    <definedName name="ccme98s" localSheetId="88">#REF!</definedName>
    <definedName name="ccme98s" localSheetId="89">#REF!</definedName>
    <definedName name="ccme98s" localSheetId="90">#REF!</definedName>
    <definedName name="ccme98s" localSheetId="95">#REF!</definedName>
    <definedName name="ccme98s" localSheetId="96">#REF!</definedName>
    <definedName name="ccme98s" localSheetId="24">#REF!</definedName>
    <definedName name="ccme98s">#REF!</definedName>
    <definedName name="ccme99" localSheetId="15">#REF!</definedName>
    <definedName name="ccme99" localSheetId="16">#REF!</definedName>
    <definedName name="ccme99" localSheetId="17">#REF!</definedName>
    <definedName name="ccme99" localSheetId="23">#REF!</definedName>
    <definedName name="ccme99" localSheetId="27">#REF!</definedName>
    <definedName name="ccme99" localSheetId="28">#REF!</definedName>
    <definedName name="ccme99" localSheetId="29">#REF!</definedName>
    <definedName name="ccme99" localSheetId="57">#REF!</definedName>
    <definedName name="ccme99" localSheetId="64">#REF!</definedName>
    <definedName name="ccme99" localSheetId="21">#REF!</definedName>
    <definedName name="ccme99" localSheetId="85">'Tabla 58'!#REF!</definedName>
    <definedName name="ccme99" localSheetId="88">#REF!</definedName>
    <definedName name="ccme99" localSheetId="89">#REF!</definedName>
    <definedName name="ccme99" localSheetId="90">#REF!</definedName>
    <definedName name="ccme99" localSheetId="95">#REF!</definedName>
    <definedName name="ccme99" localSheetId="96">#REF!</definedName>
    <definedName name="ccme99">#REF!</definedName>
    <definedName name="ccode">273</definedName>
    <definedName name="CCP_AUX">#REF!</definedName>
    <definedName name="CD" localSheetId="15">#REF!</definedName>
    <definedName name="CD" localSheetId="16">#REF!</definedName>
    <definedName name="CD" localSheetId="17">#REF!</definedName>
    <definedName name="CD" localSheetId="19">#REF!</definedName>
    <definedName name="CD" localSheetId="20">#REF!</definedName>
    <definedName name="CD" localSheetId="100">#REF!</definedName>
    <definedName name="CD" localSheetId="23">#REF!</definedName>
    <definedName name="CD" localSheetId="27">#REF!</definedName>
    <definedName name="CD" localSheetId="28">#REF!</definedName>
    <definedName name="CD" localSheetId="29">#REF!</definedName>
    <definedName name="CD" localSheetId="33">#REF!</definedName>
    <definedName name="CD" localSheetId="57">#REF!</definedName>
    <definedName name="CD" localSheetId="58">#REF!</definedName>
    <definedName name="CD" localSheetId="18">#REF!</definedName>
    <definedName name="CD" localSheetId="61">#REF!</definedName>
    <definedName name="CD" localSheetId="62">#REF!</definedName>
    <definedName name="CD" localSheetId="64">#REF!</definedName>
    <definedName name="CD" localSheetId="21">#REF!</definedName>
    <definedName name="CD" localSheetId="80">'Tabla 53'!#REF!</definedName>
    <definedName name="CD" localSheetId="81">'Tabla 54'!#REF!</definedName>
    <definedName name="CD" localSheetId="82">'Tabla 55'!#REF!</definedName>
    <definedName name="CD" localSheetId="83">'Tabla 56'!#REF!</definedName>
    <definedName name="CD" localSheetId="84">'Tabla 57'!#REF!</definedName>
    <definedName name="CD" localSheetId="85">'Tabla 58'!#REF!</definedName>
    <definedName name="CD" localSheetId="88">#REF!</definedName>
    <definedName name="CD" localSheetId="89">#REF!</definedName>
    <definedName name="CD" localSheetId="90">#REF!</definedName>
    <definedName name="CD" localSheetId="95">#REF!</definedName>
    <definedName name="CD" localSheetId="96">#REF!</definedName>
    <definedName name="CD" localSheetId="24">#REF!</definedName>
    <definedName name="CD" localSheetId="99">#REF!</definedName>
    <definedName name="CD">#REF!</definedName>
    <definedName name="CD1A" localSheetId="15">#REF!</definedName>
    <definedName name="CD1A" localSheetId="16">#REF!</definedName>
    <definedName name="CD1A" localSheetId="17">#REF!</definedName>
    <definedName name="CD1A" localSheetId="19">#REF!</definedName>
    <definedName name="CD1A" localSheetId="23">#REF!</definedName>
    <definedName name="CD1A" localSheetId="27">#REF!</definedName>
    <definedName name="CD1A" localSheetId="28">#REF!</definedName>
    <definedName name="CD1A" localSheetId="29">#REF!</definedName>
    <definedName name="CD1A" localSheetId="33">#REF!</definedName>
    <definedName name="CD1A" localSheetId="57">#REF!</definedName>
    <definedName name="CD1A" localSheetId="58">#REF!</definedName>
    <definedName name="CD1A" localSheetId="18">#REF!</definedName>
    <definedName name="CD1A" localSheetId="61">#REF!</definedName>
    <definedName name="CD1A" localSheetId="64">#REF!</definedName>
    <definedName name="CD1A" localSheetId="21">#REF!</definedName>
    <definedName name="CD1A" localSheetId="80">'Tabla 53'!#REF!</definedName>
    <definedName name="CD1A" localSheetId="81">'Tabla 54'!#REF!</definedName>
    <definedName name="CD1A" localSheetId="82">'Tabla 55'!#REF!</definedName>
    <definedName name="CD1A" localSheetId="83">'Tabla 56'!#REF!</definedName>
    <definedName name="CD1A" localSheetId="84">'Tabla 57'!#REF!</definedName>
    <definedName name="CD1A" localSheetId="85">'Tabla 58'!#REF!</definedName>
    <definedName name="CD1A" localSheetId="88">#REF!</definedName>
    <definedName name="CD1A" localSheetId="89">#REF!</definedName>
    <definedName name="CD1A" localSheetId="90">#REF!</definedName>
    <definedName name="CD1A" localSheetId="95">#REF!</definedName>
    <definedName name="CD1A" localSheetId="96">#REF!</definedName>
    <definedName name="CD1A" localSheetId="24">#REF!</definedName>
    <definedName name="CD1A">#REF!</definedName>
    <definedName name="cde" localSheetId="15" hidden="1">{"Riqfin97",#N/A,FALSE,"Tran";"Riqfinpro",#N/A,FALSE,"Tran"}</definedName>
    <definedName name="cde" localSheetId="16" hidden="1">{"Riqfin97",#N/A,FALSE,"Tran";"Riqfinpro",#N/A,FALSE,"Tran"}</definedName>
    <definedName name="cde" localSheetId="17" hidden="1">{"Riqfin97",#N/A,FALSE,"Tran";"Riqfinpro",#N/A,FALSE,"Tran"}</definedName>
    <definedName name="cde" localSheetId="19" hidden="1">{"Riqfin97",#N/A,FALSE,"Tran";"Riqfinpro",#N/A,FALSE,"Tran"}</definedName>
    <definedName name="cde" localSheetId="20" hidden="1">{"Riqfin97",#N/A,FALSE,"Tran";"Riqfinpro",#N/A,FALSE,"Tran"}</definedName>
    <definedName name="cde" localSheetId="100" hidden="1">{"Riqfin97",#N/A,FALSE,"Tran";"Riqfinpro",#N/A,FALSE,"Tran"}</definedName>
    <definedName name="cde" localSheetId="8" hidden="1">{"Riqfin97",#N/A,FALSE,"Tran";"Riqfinpro",#N/A,FALSE,"Tran"}</definedName>
    <definedName name="cde" localSheetId="9" hidden="1">{"Riqfin97",#N/A,FALSE,"Tran";"Riqfinpro",#N/A,FALSE,"Tran"}</definedName>
    <definedName name="cde" localSheetId="10" hidden="1">{"Riqfin97",#N/A,FALSE,"Tran";"Riqfinpro",#N/A,FALSE,"Tran"}</definedName>
    <definedName name="cde" localSheetId="11" hidden="1">{"Riqfin97",#N/A,FALSE,"Tran";"Riqfinpro",#N/A,FALSE,"Tran"}</definedName>
    <definedName name="cde" localSheetId="23" hidden="1">{"Riqfin97",#N/A,FALSE,"Tran";"Riqfinpro",#N/A,FALSE,"Tran"}</definedName>
    <definedName name="cde" localSheetId="59" hidden="1">{"Riqfin97",#N/A,FALSE,"Tran";"Riqfinpro",#N/A,FALSE,"Tran"}</definedName>
    <definedName name="cde" localSheetId="60" hidden="1">{"Riqfin97",#N/A,FALSE,"Tran";"Riqfinpro",#N/A,FALSE,"Tran"}</definedName>
    <definedName name="cde" localSheetId="1" hidden="1">{"Riqfin97",#N/A,FALSE,"Tran";"Riqfinpro",#N/A,FALSE,"Tran"}</definedName>
    <definedName name="cde" localSheetId="27" hidden="1">{"Riqfin97",#N/A,FALSE,"Tran";"Riqfinpro",#N/A,FALSE,"Tran"}</definedName>
    <definedName name="cde" localSheetId="28" hidden="1">{"Riqfin97",#N/A,FALSE,"Tran";"Riqfinpro",#N/A,FALSE,"Tran"}</definedName>
    <definedName name="cde" localSheetId="29" hidden="1">{"Riqfin97",#N/A,FALSE,"Tran";"Riqfinpro",#N/A,FALSE,"Tran"}</definedName>
    <definedName name="cde" localSheetId="30" hidden="1">{"Riqfin97",#N/A,FALSE,"Tran";"Riqfinpro",#N/A,FALSE,"Tran"}</definedName>
    <definedName name="cde" localSheetId="31" hidden="1">{"Riqfin97",#N/A,FALSE,"Tran";"Riqfinpro",#N/A,FALSE,"Tran"}</definedName>
    <definedName name="cde" localSheetId="32" hidden="1">{"Riqfin97",#N/A,FALSE,"Tran";"Riqfinpro",#N/A,FALSE,"Tran"}</definedName>
    <definedName name="cde" localSheetId="33" hidden="1">{"Riqfin97",#N/A,FALSE,"Tran";"Riqfinpro",#N/A,FALSE,"Tran"}</definedName>
    <definedName name="cde" localSheetId="3" hidden="1">{"Riqfin97",#N/A,FALSE,"Tran";"Riqfinpro",#N/A,FALSE,"Tran"}</definedName>
    <definedName name="cde" localSheetId="57" hidden="1">{"Riqfin97",#N/A,FALSE,"Tran";"Riqfinpro",#N/A,FALSE,"Tran"}</definedName>
    <definedName name="cde" localSheetId="58" hidden="1">{"Riqfin97",#N/A,FALSE,"Tran";"Riqfinpro",#N/A,FALSE,"Tran"}</definedName>
    <definedName name="cde" localSheetId="61" hidden="1">{"Riqfin97",#N/A,FALSE,"Tran";"Riqfinpro",#N/A,FALSE,"Tran"}</definedName>
    <definedName name="cde" localSheetId="63" hidden="1">{"Riqfin97",#N/A,FALSE,"Tran";"Riqfinpro",#N/A,FALSE,"Tran"}</definedName>
    <definedName name="cde" localSheetId="64" hidden="1">{"Riqfin97",#N/A,FALSE,"Tran";"Riqfinpro",#N/A,FALSE,"Tran"}</definedName>
    <definedName name="cde" localSheetId="21" hidden="1">{"Riqfin97",#N/A,FALSE,"Tran";"Riqfinpro",#N/A,FALSE,"Tran"}</definedName>
    <definedName name="cde" localSheetId="85" hidden="1">{"Riqfin97",#N/A,FALSE,"Tran";"Riqfinpro",#N/A,FALSE,"Tran"}</definedName>
    <definedName name="cde" localSheetId="88" hidden="1">{"Riqfin97",#N/A,FALSE,"Tran";"Riqfinpro",#N/A,FALSE,"Tran"}</definedName>
    <definedName name="cde" localSheetId="22" hidden="1">{"Riqfin97",#N/A,FALSE,"Tran";"Riqfinpro",#N/A,FALSE,"Tran"}</definedName>
    <definedName name="cde" localSheetId="89" hidden="1">{"Riqfin97",#N/A,FALSE,"Tran";"Riqfinpro",#N/A,FALSE,"Tran"}</definedName>
    <definedName name="cde" localSheetId="90" hidden="1">{"Riqfin97",#N/A,FALSE,"Tran";"Riqfinpro",#N/A,FALSE,"Tran"}</definedName>
    <definedName name="cde" localSheetId="91" hidden="1">{"Riqfin97",#N/A,FALSE,"Tran";"Riqfinpro",#N/A,FALSE,"Tran"}</definedName>
    <definedName name="cde" localSheetId="95" hidden="1">{"Riqfin97",#N/A,FALSE,"Tran";"Riqfinpro",#N/A,FALSE,"Tran"}</definedName>
    <definedName name="cde" localSheetId="96" hidden="1">{"Riqfin97",#N/A,FALSE,"Tran";"Riqfinpro",#N/A,FALSE,"Tran"}</definedName>
    <definedName name="cde" localSheetId="98" hidden="1">{"Riqfin97",#N/A,FALSE,"Tran";"Riqfinpro",#N/A,FALSE,"Tran"}</definedName>
    <definedName name="cde" localSheetId="24" hidden="1">{"Riqfin97",#N/A,FALSE,"Tran";"Riqfinpro",#N/A,FALSE,"Tran"}</definedName>
    <definedName name="cde" localSheetId="25" hidden="1">{"Riqfin97",#N/A,FALSE,"Tran";"Riqfinpro",#N/A,FALSE,"Tran"}</definedName>
    <definedName name="cde" localSheetId="26" hidden="1">{"Riqfin97",#N/A,FALSE,"Tran";"Riqfinpro",#N/A,FALSE,"Tran"}</definedName>
    <definedName name="cde" hidden="1">{"Riqfin97",#N/A,FALSE,"Tran";"Riqfinpro",#N/A,FALSE,"Tran"}</definedName>
    <definedName name="CEMENTO" localSheetId="15">#REF!</definedName>
    <definedName name="CEMENTO" localSheetId="16">#REF!</definedName>
    <definedName name="CEMENTO" localSheetId="17">#REF!</definedName>
    <definedName name="CEMENTO" localSheetId="19">#REF!</definedName>
    <definedName name="CEMENTO" localSheetId="20">#REF!</definedName>
    <definedName name="CEMENTO" localSheetId="23">#REF!</definedName>
    <definedName name="CEMENTO" localSheetId="27">#REF!</definedName>
    <definedName name="CEMENTO" localSheetId="28">#REF!</definedName>
    <definedName name="CEMENTO" localSheetId="29">#REF!</definedName>
    <definedName name="CEMENTO" localSheetId="41">#REF!</definedName>
    <definedName name="CEMENTO" localSheetId="44">#REF!</definedName>
    <definedName name="CEMENTO" localSheetId="57">#REF!</definedName>
    <definedName name="CEMENTO" localSheetId="58">#REF!</definedName>
    <definedName name="CEMENTO" localSheetId="61">#REF!</definedName>
    <definedName name="CEMENTO" localSheetId="64">#REF!</definedName>
    <definedName name="CEMENTO" localSheetId="21">#REF!</definedName>
    <definedName name="CEMENTO" localSheetId="80">'Tabla 53'!#REF!</definedName>
    <definedName name="CEMENTO" localSheetId="81">'Tabla 54'!#REF!</definedName>
    <definedName name="CEMENTO" localSheetId="82">'Tabla 55'!#REF!</definedName>
    <definedName name="CEMENTO" localSheetId="83">'Tabla 56'!#REF!</definedName>
    <definedName name="CEMENTO" localSheetId="84">'Tabla 57'!#REF!</definedName>
    <definedName name="CEMENTO" localSheetId="88">#REF!</definedName>
    <definedName name="CEMENTO" localSheetId="89">#REF!</definedName>
    <definedName name="CEMENTO" localSheetId="90">#REF!</definedName>
    <definedName name="CEMENTO" localSheetId="95">#REF!</definedName>
    <definedName name="CEMENTO" localSheetId="96">#REF!</definedName>
    <definedName name="CEMENTO" localSheetId="24">#REF!</definedName>
    <definedName name="CEMENTO">#REF!</definedName>
    <definedName name="CENGOVT" localSheetId="15">#REF!</definedName>
    <definedName name="CENGOVT" localSheetId="16">#REF!</definedName>
    <definedName name="CENGOVT" localSheetId="17">#REF!</definedName>
    <definedName name="CENGOVT" localSheetId="23">#REF!</definedName>
    <definedName name="CENGOVT" localSheetId="27">#REF!</definedName>
    <definedName name="CENGOVT" localSheetId="28">#REF!</definedName>
    <definedName name="CENGOVT" localSheetId="29">#REF!</definedName>
    <definedName name="CENGOVT" localSheetId="57">#REF!</definedName>
    <definedName name="CENGOVT" localSheetId="64">#REF!</definedName>
    <definedName name="CENGOVT" localSheetId="21">#REF!</definedName>
    <definedName name="CENGOVT" localSheetId="88">#REF!</definedName>
    <definedName name="CENGOVT" localSheetId="89">#REF!</definedName>
    <definedName name="CENGOVT" localSheetId="90">#REF!</definedName>
    <definedName name="CENGOVT" localSheetId="95">#REF!</definedName>
    <definedName name="CENGOVT" localSheetId="96">#REF!</definedName>
    <definedName name="CENGOVT">#REF!</definedName>
    <definedName name="CEPA96" localSheetId="15">#REF!</definedName>
    <definedName name="CEPA96" localSheetId="16">#REF!</definedName>
    <definedName name="CEPA96" localSheetId="17">#REF!</definedName>
    <definedName name="CEPA96" localSheetId="23">#REF!</definedName>
    <definedName name="CEPA96" localSheetId="27">#REF!</definedName>
    <definedName name="CEPA96" localSheetId="28">#REF!</definedName>
    <definedName name="CEPA96" localSheetId="29">#REF!</definedName>
    <definedName name="CEPA96" localSheetId="57">#REF!</definedName>
    <definedName name="CEPA96" localSheetId="21">#REF!</definedName>
    <definedName name="CEPA96" localSheetId="88">#REF!</definedName>
    <definedName name="CEPA96" localSheetId="89">#REF!</definedName>
    <definedName name="CEPA96" localSheetId="90">#REF!</definedName>
    <definedName name="CEPA96" localSheetId="95">#REF!</definedName>
    <definedName name="CEPA96" localSheetId="96">#REF!</definedName>
    <definedName name="CEPA96">#REF!</definedName>
    <definedName name="CFA" localSheetId="15">#REF!</definedName>
    <definedName name="CFA" localSheetId="17">#REF!</definedName>
    <definedName name="CFA" localSheetId="100">[62]CIRRs!$C$81</definedName>
    <definedName name="CFA" localSheetId="23">[62]CIRRs!$C$81</definedName>
    <definedName name="CFA" localSheetId="59">#REF!</definedName>
    <definedName name="CFA" localSheetId="60">#REF!</definedName>
    <definedName name="CFA" localSheetId="1">[62]CIRRs!$C$81</definedName>
    <definedName name="CFA" localSheetId="27">#REF!</definedName>
    <definedName name="CFA" localSheetId="28">#REF!</definedName>
    <definedName name="CFA" localSheetId="29">#REF!</definedName>
    <definedName name="CFA" localSheetId="57">[62]CIRRs!$C$81</definedName>
    <definedName name="CFA" localSheetId="58">[62]CIRRs!$C$81</definedName>
    <definedName name="CFA" localSheetId="91">#REF!</definedName>
    <definedName name="CFA">#REF!</definedName>
    <definedName name="cfdfdf" localSheetId="15" hidden="1">#REF!</definedName>
    <definedName name="cfdfdf" localSheetId="16" hidden="1">#REF!</definedName>
    <definedName name="cfdfdf" localSheetId="17" hidden="1">#REF!</definedName>
    <definedName name="cfdfdf" localSheetId="20" hidden="1">#REF!</definedName>
    <definedName name="cfdfdf" localSheetId="23" hidden="1">#REF!</definedName>
    <definedName name="cfdfdf" localSheetId="59" hidden="1">#REF!</definedName>
    <definedName name="cfdfdf" localSheetId="60" hidden="1">#REF!</definedName>
    <definedName name="cfdfdf" localSheetId="27" hidden="1">#REF!</definedName>
    <definedName name="cfdfdf" localSheetId="28" hidden="1">#REF!</definedName>
    <definedName name="cfdfdf" localSheetId="29" hidden="1">#REF!</definedName>
    <definedName name="cfdfdf" localSheetId="33" hidden="1">#REF!</definedName>
    <definedName name="cfdfdf" localSheetId="57" hidden="1">#REF!</definedName>
    <definedName name="cfdfdf" localSheetId="18" hidden="1">#REF!</definedName>
    <definedName name="cfdfdf" localSheetId="64" hidden="1">#REF!</definedName>
    <definedName name="cfdfdf" localSheetId="21" hidden="1">#REF!</definedName>
    <definedName name="cfdfdf" localSheetId="80" hidden="1">'Tabla 53'!#REF!</definedName>
    <definedName name="cfdfdf" localSheetId="85" hidden="1">'Tabla 58'!#REF!</definedName>
    <definedName name="cfdfdf" localSheetId="88" hidden="1">#REF!</definedName>
    <definedName name="cfdfdf" localSheetId="89" hidden="1">#REF!</definedName>
    <definedName name="cfdfdf" localSheetId="90" hidden="1">#REF!</definedName>
    <definedName name="cfdfdf" localSheetId="95" hidden="1">#REF!</definedName>
    <definedName name="cfdfdf" localSheetId="96" hidden="1">#REF!</definedName>
    <definedName name="cfdfdf" hidden="1">#REF!</definedName>
    <definedName name="CG" localSheetId="15">#REF!</definedName>
    <definedName name="CG" localSheetId="16">#REF!</definedName>
    <definedName name="CG" localSheetId="17">#REF!</definedName>
    <definedName name="CG" localSheetId="23">#REF!</definedName>
    <definedName name="CG" localSheetId="27">#REF!</definedName>
    <definedName name="CG" localSheetId="28">#REF!</definedName>
    <definedName name="CG" localSheetId="29">#REF!</definedName>
    <definedName name="CG" localSheetId="57">#REF!</definedName>
    <definedName name="CG" localSheetId="64">#REF!</definedName>
    <definedName name="CG" localSheetId="21">#REF!</definedName>
    <definedName name="CG" localSheetId="85">'Tabla 58'!#REF!</definedName>
    <definedName name="CG" localSheetId="88">#REF!</definedName>
    <definedName name="CG" localSheetId="89">#REF!</definedName>
    <definedName name="CG" localSheetId="90">#REF!</definedName>
    <definedName name="CG" localSheetId="95">#REF!</definedName>
    <definedName name="CG" localSheetId="96">#REF!</definedName>
    <definedName name="CG">#REF!</definedName>
    <definedName name="CGBUDG" localSheetId="15">#REF!</definedName>
    <definedName name="CGBUDG" localSheetId="16">#REF!</definedName>
    <definedName name="CGBUDG" localSheetId="17">#REF!</definedName>
    <definedName name="CGBUDG" localSheetId="23">#REF!</definedName>
    <definedName name="CGBUDG" localSheetId="27">#REF!</definedName>
    <definedName name="CGBUDG" localSheetId="28">#REF!</definedName>
    <definedName name="CGBUDG" localSheetId="29">#REF!</definedName>
    <definedName name="CGBUDG" localSheetId="57">#REF!</definedName>
    <definedName name="CGBUDG" localSheetId="64">#REF!</definedName>
    <definedName name="CGBUDG" localSheetId="21">#REF!</definedName>
    <definedName name="CGBUDG" localSheetId="88">#REF!</definedName>
    <definedName name="CGBUDG" localSheetId="89">#REF!</definedName>
    <definedName name="CGBUDG" localSheetId="90">#REF!</definedName>
    <definedName name="CGBUDG" localSheetId="95">#REF!</definedName>
    <definedName name="CGBUDG" localSheetId="96">#REF!</definedName>
    <definedName name="CGBUDG">#REF!</definedName>
    <definedName name="CGBUDG_" localSheetId="15">#REF!</definedName>
    <definedName name="CGBUDG_" localSheetId="17">#REF!</definedName>
    <definedName name="CGBUDG_" localSheetId="23">#REF!</definedName>
    <definedName name="CGBUDG_" localSheetId="27">#REF!</definedName>
    <definedName name="CGBUDG_" localSheetId="28">#REF!</definedName>
    <definedName name="CGBUDG_" localSheetId="29">#REF!</definedName>
    <definedName name="CGBUDG_" localSheetId="21">#REF!</definedName>
    <definedName name="CGBUDG_" localSheetId="88">#REF!</definedName>
    <definedName name="CGBUDG_" localSheetId="89">#REF!</definedName>
    <definedName name="CGBUDG_" localSheetId="90">#REF!</definedName>
    <definedName name="CGBUDG_">#REF!</definedName>
    <definedName name="CGEXBUDG" localSheetId="15">#REF!</definedName>
    <definedName name="CGEXBUDG" localSheetId="17">#REF!</definedName>
    <definedName name="CGEXBUDG" localSheetId="23">#REF!</definedName>
    <definedName name="CGEXBUDG" localSheetId="27">#REF!</definedName>
    <definedName name="CGEXBUDG" localSheetId="28">#REF!</definedName>
    <definedName name="CGEXBUDG" localSheetId="29">#REF!</definedName>
    <definedName name="CGEXBUDG" localSheetId="21">#REF!</definedName>
    <definedName name="CGEXBUDG" localSheetId="88">#REF!</definedName>
    <definedName name="CGEXBUDG" localSheetId="89">#REF!</definedName>
    <definedName name="CGEXBUDG" localSheetId="90">#REF!</definedName>
    <definedName name="CGEXBUDG">#REF!</definedName>
    <definedName name="CGFIS" localSheetId="15">#REF!</definedName>
    <definedName name="CGFIS" localSheetId="17">#REF!</definedName>
    <definedName name="CGFIS" localSheetId="23">#REF!</definedName>
    <definedName name="CGFIS" localSheetId="27">#REF!</definedName>
    <definedName name="CGFIS" localSheetId="28">#REF!</definedName>
    <definedName name="CGFIS" localSheetId="29">#REF!</definedName>
    <definedName name="CGFIS" localSheetId="21">#REF!</definedName>
    <definedName name="CGFIS" localSheetId="88">#REF!</definedName>
    <definedName name="CGFIS" localSheetId="89">#REF!</definedName>
    <definedName name="CGFIS" localSheetId="90">#REF!</definedName>
    <definedName name="CGFIS">#REF!</definedName>
    <definedName name="CGNRP" localSheetId="15">#REF!</definedName>
    <definedName name="CGNRP" localSheetId="17">#REF!</definedName>
    <definedName name="CGNRP" localSheetId="23">#REF!</definedName>
    <definedName name="CGNRP" localSheetId="27">#REF!</definedName>
    <definedName name="CGNRP" localSheetId="28">#REF!</definedName>
    <definedName name="CGNRP" localSheetId="29">#REF!</definedName>
    <definedName name="CGNRP" localSheetId="21">#REF!</definedName>
    <definedName name="CGNRP" localSheetId="88">#REF!</definedName>
    <definedName name="CGNRP" localSheetId="89">#REF!</definedName>
    <definedName name="CGNRP" localSheetId="90">#REF!</definedName>
    <definedName name="CGNRP">#REF!</definedName>
    <definedName name="CGperc" localSheetId="15">#REF!</definedName>
    <definedName name="CGperc" localSheetId="17">#REF!</definedName>
    <definedName name="CGperc" localSheetId="23">#REF!</definedName>
    <definedName name="CGperc" localSheetId="27">#REF!</definedName>
    <definedName name="CGperc" localSheetId="28">#REF!</definedName>
    <definedName name="CGperc" localSheetId="29">#REF!</definedName>
    <definedName name="CGperc" localSheetId="21">#REF!</definedName>
    <definedName name="CGperc" localSheetId="88">#REF!</definedName>
    <definedName name="CGperc" localSheetId="89">#REF!</definedName>
    <definedName name="CGperc" localSheetId="90">#REF!</definedName>
    <definedName name="CGperc">#REF!</definedName>
    <definedName name="chart" localSheetId="15">#REF!</definedName>
    <definedName name="chart" localSheetId="17">#REF!</definedName>
    <definedName name="chart" localSheetId="23">#REF!</definedName>
    <definedName name="chart" localSheetId="27">#REF!</definedName>
    <definedName name="chart" localSheetId="28">#REF!</definedName>
    <definedName name="chart" localSheetId="29">#REF!</definedName>
    <definedName name="chart" localSheetId="33">#REF!</definedName>
    <definedName name="chart" localSheetId="18">#REF!</definedName>
    <definedName name="chart" localSheetId="21">#REF!</definedName>
    <definedName name="chart" localSheetId="80">'Tabla 53'!#REF!</definedName>
    <definedName name="chart" localSheetId="88">#REF!</definedName>
    <definedName name="chart" localSheetId="89">#REF!</definedName>
    <definedName name="chart" localSheetId="90">#REF!</definedName>
    <definedName name="chart" localSheetId="96">#REF!</definedName>
    <definedName name="chart">#REF!</definedName>
    <definedName name="CHF" localSheetId="15">#REF!</definedName>
    <definedName name="CHF" localSheetId="17">#REF!</definedName>
    <definedName name="CHF" localSheetId="23">#REF!</definedName>
    <definedName name="CHF" localSheetId="27">#REF!</definedName>
    <definedName name="CHF" localSheetId="28">#REF!</definedName>
    <definedName name="CHF" localSheetId="29">#REF!</definedName>
    <definedName name="CHF" localSheetId="33">#REF!</definedName>
    <definedName name="CHF" localSheetId="18">#REF!</definedName>
    <definedName name="CHF" localSheetId="21">#REF!</definedName>
    <definedName name="CHF" localSheetId="80">'Tabla 53'!#REF!</definedName>
    <definedName name="CHF" localSheetId="88">#REF!</definedName>
    <definedName name="CHF" localSheetId="89">#REF!</definedName>
    <definedName name="CHF" localSheetId="90">#REF!</definedName>
    <definedName name="CHF" localSheetId="96">#REF!</definedName>
    <definedName name="CHF">#REF!</definedName>
    <definedName name="CHILE" localSheetId="15">#REF!</definedName>
    <definedName name="CHILE" localSheetId="17">#REF!</definedName>
    <definedName name="CHILE" localSheetId="23">#REF!</definedName>
    <definedName name="CHILE" localSheetId="27">#REF!</definedName>
    <definedName name="CHILE" localSheetId="28">#REF!</definedName>
    <definedName name="CHILE" localSheetId="29">#REF!</definedName>
    <definedName name="CHILE" localSheetId="21">#REF!</definedName>
    <definedName name="CHILE" localSheetId="88">#REF!</definedName>
    <definedName name="CHILE" localSheetId="89">#REF!</definedName>
    <definedName name="CHILE" localSheetId="90">#REF!</definedName>
    <definedName name="CHILE">#REF!</definedName>
    <definedName name="CHK" localSheetId="15">#REF!</definedName>
    <definedName name="CHK" localSheetId="17">#REF!</definedName>
    <definedName name="CHK" localSheetId="23">#REF!</definedName>
    <definedName name="CHK" localSheetId="27">#REF!</definedName>
    <definedName name="CHK" localSheetId="28">#REF!</definedName>
    <definedName name="CHK" localSheetId="29">#REF!</definedName>
    <definedName name="CHK" localSheetId="21">#REF!</definedName>
    <definedName name="CHK" localSheetId="88">#REF!</definedName>
    <definedName name="CHK" localSheetId="89">#REF!</definedName>
    <definedName name="CHK" localSheetId="90">#REF!</definedName>
    <definedName name="CHK">#REF!</definedName>
    <definedName name="CHK1.1" localSheetId="15">#REF!</definedName>
    <definedName name="CHK1.1" localSheetId="17">#REF!</definedName>
    <definedName name="CHK1.1" localSheetId="100">[67]Q1!#REF!</definedName>
    <definedName name="CHK1.1" localSheetId="10">[67]Q1!#REF!</definedName>
    <definedName name="CHK1.1" localSheetId="11">[67]Q1!#REF!</definedName>
    <definedName name="CHK1.1" localSheetId="23">[67]Q1!#REF!</definedName>
    <definedName name="CHK1.1" localSheetId="59">#REF!</definedName>
    <definedName name="CHK1.1" localSheetId="60">#REF!</definedName>
    <definedName name="CHK1.1" localSheetId="1">[67]Q1!#REF!</definedName>
    <definedName name="CHK1.1" localSheetId="27">#REF!</definedName>
    <definedName name="CHK1.1" localSheetId="28">[67]Q1!#REF!</definedName>
    <definedName name="CHK1.1" localSheetId="29">[67]Q1!#REF!</definedName>
    <definedName name="CHK1.1" localSheetId="57">[67]Q1!#REF!</definedName>
    <definedName name="CHK1.1" localSheetId="58">[67]Q1!#REF!</definedName>
    <definedName name="CHK1.1" localSheetId="21">[67]Q1!#REF!</definedName>
    <definedName name="CHK1.1" localSheetId="85">[67]Q1!#REF!</definedName>
    <definedName name="CHK1.1" localSheetId="88">[67]Q1!#REF!</definedName>
    <definedName name="CHK1.1" localSheetId="89">[67]Q1!#REF!</definedName>
    <definedName name="CHK1.1" localSheetId="90">[67]Q1!#REF!</definedName>
    <definedName name="CHK1.1" localSheetId="91">#REF!</definedName>
    <definedName name="CHK1.1" localSheetId="24">[67]Q1!#REF!</definedName>
    <definedName name="CHK1.1">#REF!</definedName>
    <definedName name="CHK2.1" localSheetId="15">#REF!</definedName>
    <definedName name="CHK2.1" localSheetId="17">#REF!</definedName>
    <definedName name="CHK2.1" localSheetId="100">[67]Q2!#REF!</definedName>
    <definedName name="CHK2.1" localSheetId="10">[67]Q2!#REF!</definedName>
    <definedName name="CHK2.1" localSheetId="11">[67]Q2!#REF!</definedName>
    <definedName name="CHK2.1" localSheetId="23">[67]Q2!#REF!</definedName>
    <definedName name="CHK2.1" localSheetId="59">#REF!</definedName>
    <definedName name="CHK2.1" localSheetId="60">#REF!</definedName>
    <definedName name="CHK2.1" localSheetId="1">[67]Q2!#REF!</definedName>
    <definedName name="CHK2.1" localSheetId="27">#REF!</definedName>
    <definedName name="CHK2.1" localSheetId="28">[67]Q2!#REF!</definedName>
    <definedName name="CHK2.1" localSheetId="29">[67]Q2!#REF!</definedName>
    <definedName name="CHK2.1" localSheetId="57">[67]Q2!#REF!</definedName>
    <definedName name="CHK2.1" localSheetId="58">[67]Q2!#REF!</definedName>
    <definedName name="CHK2.1" localSheetId="21">[67]Q2!#REF!</definedName>
    <definedName name="CHK2.1" localSheetId="85">[67]Q2!#REF!</definedName>
    <definedName name="CHK2.1" localSheetId="88">[67]Q2!#REF!</definedName>
    <definedName name="CHK2.1" localSheetId="89">[67]Q2!#REF!</definedName>
    <definedName name="CHK2.1" localSheetId="90">[67]Q2!#REF!</definedName>
    <definedName name="CHK2.1" localSheetId="91">#REF!</definedName>
    <definedName name="CHK2.1" localSheetId="24">[67]Q2!#REF!</definedName>
    <definedName name="CHK2.1">#REF!</definedName>
    <definedName name="CHK2.2" localSheetId="15">#REF!</definedName>
    <definedName name="CHK2.2" localSheetId="17">#REF!</definedName>
    <definedName name="CHK2.2" localSheetId="100">[67]Q2!#REF!</definedName>
    <definedName name="CHK2.2" localSheetId="10">[67]Q2!#REF!</definedName>
    <definedName name="CHK2.2" localSheetId="11">[67]Q2!#REF!</definedName>
    <definedName name="CHK2.2" localSheetId="23">[67]Q2!#REF!</definedName>
    <definedName name="CHK2.2" localSheetId="59">#REF!</definedName>
    <definedName name="CHK2.2" localSheetId="60">#REF!</definedName>
    <definedName name="CHK2.2" localSheetId="1">[67]Q2!#REF!</definedName>
    <definedName name="CHK2.2" localSheetId="27">#REF!</definedName>
    <definedName name="CHK2.2" localSheetId="28">[67]Q2!#REF!</definedName>
    <definedName name="CHK2.2" localSheetId="29">[67]Q2!#REF!</definedName>
    <definedName name="CHK2.2" localSheetId="57">[67]Q2!#REF!</definedName>
    <definedName name="CHK2.2" localSheetId="58">[67]Q2!#REF!</definedName>
    <definedName name="CHK2.2" localSheetId="21">[67]Q2!#REF!</definedName>
    <definedName name="CHK2.2" localSheetId="85">[67]Q2!#REF!</definedName>
    <definedName name="CHK2.2" localSheetId="88">[67]Q2!#REF!</definedName>
    <definedName name="CHK2.2" localSheetId="89">[67]Q2!#REF!</definedName>
    <definedName name="CHK2.2" localSheetId="90">[67]Q2!#REF!</definedName>
    <definedName name="CHK2.2" localSheetId="91">#REF!</definedName>
    <definedName name="CHK2.2" localSheetId="24">[67]Q2!#REF!</definedName>
    <definedName name="CHK2.2">#REF!</definedName>
    <definedName name="CHK2.3" localSheetId="15">#REF!</definedName>
    <definedName name="CHK2.3" localSheetId="17">#REF!</definedName>
    <definedName name="CHK2.3" localSheetId="100">[67]Q2!#REF!</definedName>
    <definedName name="CHK2.3" localSheetId="10">[67]Q2!#REF!</definedName>
    <definedName name="CHK2.3" localSheetId="11">[67]Q2!#REF!</definedName>
    <definedName name="CHK2.3" localSheetId="23">[67]Q2!#REF!</definedName>
    <definedName name="CHK2.3" localSheetId="59">#REF!</definedName>
    <definedName name="CHK2.3" localSheetId="60">#REF!</definedName>
    <definedName name="CHK2.3" localSheetId="1">[67]Q2!#REF!</definedName>
    <definedName name="CHK2.3" localSheetId="27">#REF!</definedName>
    <definedName name="CHK2.3" localSheetId="28">[67]Q2!#REF!</definedName>
    <definedName name="CHK2.3" localSheetId="29">[67]Q2!#REF!</definedName>
    <definedName name="CHK2.3" localSheetId="57">[67]Q2!#REF!</definedName>
    <definedName name="CHK2.3" localSheetId="58">[67]Q2!#REF!</definedName>
    <definedName name="CHK2.3" localSheetId="21">[67]Q2!#REF!</definedName>
    <definedName name="CHK2.3" localSheetId="85">[67]Q2!#REF!</definedName>
    <definedName name="CHK2.3" localSheetId="88">[67]Q2!#REF!</definedName>
    <definedName name="CHK2.3" localSheetId="89">[67]Q2!#REF!</definedName>
    <definedName name="CHK2.3" localSheetId="90">[67]Q2!#REF!</definedName>
    <definedName name="CHK2.3" localSheetId="91">#REF!</definedName>
    <definedName name="CHK2.3" localSheetId="24">[67]Q2!#REF!</definedName>
    <definedName name="CHK2.3">#REF!</definedName>
    <definedName name="CHK5.1" localSheetId="15">#REF!</definedName>
    <definedName name="CHK5.1" localSheetId="16">#REF!</definedName>
    <definedName name="CHK5.1" localSheetId="17">#REF!</definedName>
    <definedName name="CHK5.1" localSheetId="19">#REF!</definedName>
    <definedName name="CHK5.1" localSheetId="20">#REF!</definedName>
    <definedName name="CHK5.1" localSheetId="23">#REF!</definedName>
    <definedName name="CHK5.1" localSheetId="59">#REF!</definedName>
    <definedName name="CHK5.1" localSheetId="60">#REF!</definedName>
    <definedName name="CHK5.1" localSheetId="27">#REF!</definedName>
    <definedName name="CHK5.1" localSheetId="28">#REF!</definedName>
    <definedName name="CHK5.1" localSheetId="29">#REF!</definedName>
    <definedName name="CHK5.1" localSheetId="41">#REF!</definedName>
    <definedName name="CHK5.1" localSheetId="44">#REF!</definedName>
    <definedName name="CHK5.1" localSheetId="57">#REF!</definedName>
    <definedName name="CHK5.1" localSheetId="18">#REF!</definedName>
    <definedName name="CHK5.1" localSheetId="64">#REF!</definedName>
    <definedName name="CHK5.1" localSheetId="21">#REF!</definedName>
    <definedName name="CHK5.1" localSheetId="80">'Tabla 53'!#REF!</definedName>
    <definedName name="CHK5.1" localSheetId="85">'Tabla 58'!#REF!</definedName>
    <definedName name="CHK5.1" localSheetId="88">#REF!</definedName>
    <definedName name="CHK5.1" localSheetId="89">#REF!</definedName>
    <definedName name="CHK5.1" localSheetId="90">#REF!</definedName>
    <definedName name="CHK5.1" localSheetId="95">#REF!</definedName>
    <definedName name="CHK5.1" localSheetId="96">#REF!</definedName>
    <definedName name="CHK5.1">#REF!</definedName>
    <definedName name="cin" localSheetId="15">#REF!</definedName>
    <definedName name="cin" localSheetId="17">#REF!</definedName>
    <definedName name="cin" localSheetId="20">[27]Programa!#REF!</definedName>
    <definedName name="cin" localSheetId="100">[27]Programa!#REF!</definedName>
    <definedName name="cin" localSheetId="10">[27]Programa!#REF!</definedName>
    <definedName name="cin" localSheetId="11">[27]Programa!#REF!</definedName>
    <definedName name="cin" localSheetId="23">[27]Programa!#REF!</definedName>
    <definedName name="cin" localSheetId="59">#REF!</definedName>
    <definedName name="cin" localSheetId="60">#REF!</definedName>
    <definedName name="cin" localSheetId="1">[27]Programa!#REF!</definedName>
    <definedName name="cin" localSheetId="27">#REF!</definedName>
    <definedName name="cin" localSheetId="28">[27]Programa!#REF!</definedName>
    <definedName name="cin" localSheetId="29">[27]Programa!#REF!</definedName>
    <definedName name="cin" localSheetId="57">[27]Programa!#REF!</definedName>
    <definedName name="cin" localSheetId="58">[27]Programa!#REF!</definedName>
    <definedName name="cin" localSheetId="64">[27]Programa!#REF!</definedName>
    <definedName name="cin" localSheetId="21">[27]Programa!#REF!</definedName>
    <definedName name="cin" localSheetId="85">[27]Programa!#REF!</definedName>
    <definedName name="cin" localSheetId="88">[27]Programa!#REF!</definedName>
    <definedName name="cin" localSheetId="89">[27]Programa!#REF!</definedName>
    <definedName name="cin" localSheetId="90">[27]Programa!#REF!</definedName>
    <definedName name="cin" localSheetId="91">#REF!</definedName>
    <definedName name="cin" localSheetId="95">[27]Programa!#REF!</definedName>
    <definedName name="cin" localSheetId="24">[27]Programa!#REF!</definedName>
    <definedName name="cin">#REF!</definedName>
    <definedName name="cirr" localSheetId="15">#REF!</definedName>
    <definedName name="cirr" localSheetId="16">#REF!</definedName>
    <definedName name="cirr" localSheetId="17">#REF!</definedName>
    <definedName name="cirr" localSheetId="20">#REF!</definedName>
    <definedName name="cirr" localSheetId="23">#REF!</definedName>
    <definedName name="cirr" localSheetId="59">#REF!</definedName>
    <definedName name="cirr" localSheetId="60">#REF!</definedName>
    <definedName name="cirr" localSheetId="27">#REF!</definedName>
    <definedName name="cirr" localSheetId="28">#REF!</definedName>
    <definedName name="cirr" localSheetId="29">#REF!</definedName>
    <definedName name="cirr" localSheetId="41">#REF!</definedName>
    <definedName name="cirr" localSheetId="44">#REF!</definedName>
    <definedName name="cirr" localSheetId="57">#REF!</definedName>
    <definedName name="cirr" localSheetId="64">#REF!</definedName>
    <definedName name="cirr" localSheetId="21">#REF!</definedName>
    <definedName name="cirr" localSheetId="80">'Tabla 53'!#REF!</definedName>
    <definedName name="cirr" localSheetId="85">'Tabla 58'!#REF!</definedName>
    <definedName name="cirr" localSheetId="88">#REF!</definedName>
    <definedName name="cirr" localSheetId="89">#REF!</definedName>
    <definedName name="cirr" localSheetId="90">#REF!</definedName>
    <definedName name="cirr" localSheetId="95">#REF!</definedName>
    <definedName name="cirr" localSheetId="96">#REF!</definedName>
    <definedName name="cirr">#REF!</definedName>
    <definedName name="ClaveDeColor" localSheetId="15">#REF!</definedName>
    <definedName name="ClaveDeColor" localSheetId="16">#REF!</definedName>
    <definedName name="ClaveDeColor" localSheetId="17">#REF!</definedName>
    <definedName name="ClaveDeColor" localSheetId="23">#REF!</definedName>
    <definedName name="ClaveDeColor" localSheetId="27">#REF!</definedName>
    <definedName name="ClaveDeColor" localSheetId="28">#REF!</definedName>
    <definedName name="ClaveDeColor" localSheetId="29">#REF!</definedName>
    <definedName name="ClaveDeColor" localSheetId="57">#REF!</definedName>
    <definedName name="ClaveDeColor" localSheetId="58">#REF!</definedName>
    <definedName name="ClaveDeColor" localSheetId="62">#REF!</definedName>
    <definedName name="ClaveDeColor" localSheetId="64">#REF!</definedName>
    <definedName name="ClaveDeColor" localSheetId="21">#REF!</definedName>
    <definedName name="ClaveDeColor" localSheetId="80">'Tabla 53'!#REF!</definedName>
    <definedName name="ClaveDeColor" localSheetId="85">'Tabla 58'!#REF!</definedName>
    <definedName name="ClaveDeColor" localSheetId="88">#REF!</definedName>
    <definedName name="ClaveDeColor" localSheetId="89">#REF!</definedName>
    <definedName name="ClaveDeColor" localSheetId="90">#REF!</definedName>
    <definedName name="ClaveDeColor" localSheetId="95">#REF!</definedName>
    <definedName name="ClaveDeColor" localSheetId="96">#REF!</definedName>
    <definedName name="ClaveDeColor">#REF!</definedName>
    <definedName name="CLUB_PARIS_2004" localSheetId="15">#REF!</definedName>
    <definedName name="CLUB_PARIS_2004" localSheetId="17">#REF!</definedName>
    <definedName name="CLUB_PARIS_2004" localSheetId="23">#REF!</definedName>
    <definedName name="CLUB_PARIS_2004" localSheetId="27">#REF!</definedName>
    <definedName name="CLUB_PARIS_2004" localSheetId="28">#REF!</definedName>
    <definedName name="CLUB_PARIS_2004" localSheetId="29">#REF!</definedName>
    <definedName name="CLUB_PARIS_2004" localSheetId="57">#REF!</definedName>
    <definedName name="CLUB_PARIS_2004" localSheetId="64">#REF!</definedName>
    <definedName name="CLUB_PARIS_2004" localSheetId="21">#REF!</definedName>
    <definedName name="CLUB_PARIS_2004" localSheetId="88">#REF!</definedName>
    <definedName name="CLUB_PARIS_2004" localSheetId="89">#REF!</definedName>
    <definedName name="CLUB_PARIS_2004" localSheetId="90">#REF!</definedName>
    <definedName name="CLUB_PARIS_2004" localSheetId="95">#REF!</definedName>
    <definedName name="CLUB_PARIS_2004" localSheetId="96">#REF!</definedName>
    <definedName name="CLUB_PARIS_2004">#REF!</definedName>
    <definedName name="CLUB91" localSheetId="15">#REF!</definedName>
    <definedName name="CLUB91" localSheetId="16">#REF!</definedName>
    <definedName name="CLUB91" localSheetId="17">#REF!</definedName>
    <definedName name="CLUB91" localSheetId="23">#REF!</definedName>
    <definedName name="CLUB91" localSheetId="27">#REF!</definedName>
    <definedName name="CLUB91" localSheetId="28">#REF!</definedName>
    <definedName name="CLUB91" localSheetId="29">#REF!</definedName>
    <definedName name="CLUB91" localSheetId="33">#REF!</definedName>
    <definedName name="CLUB91" localSheetId="18">#REF!</definedName>
    <definedName name="CLUB91" localSheetId="21">#REF!</definedName>
    <definedName name="CLUB91" localSheetId="80">'Tabla 53'!#REF!</definedName>
    <definedName name="CLUB91" localSheetId="88">#REF!</definedName>
    <definedName name="CLUB91" localSheetId="89">#REF!</definedName>
    <definedName name="CLUB91" localSheetId="90">#REF!</definedName>
    <definedName name="CLUB91" localSheetId="96">#REF!</definedName>
    <definedName name="CLUB91">#REF!</definedName>
    <definedName name="cmbccr" localSheetId="15">#REF!</definedName>
    <definedName name="cmbccr" localSheetId="17">#REF!</definedName>
    <definedName name="cmbccr" localSheetId="23">#REF!</definedName>
    <definedName name="cmbccr" localSheetId="27">#REF!</definedName>
    <definedName name="cmbccr" localSheetId="28">#REF!</definedName>
    <definedName name="cmbccr" localSheetId="29">#REF!</definedName>
    <definedName name="cmbccr" localSheetId="21">#REF!</definedName>
    <definedName name="cmbccr" localSheetId="88">#REF!</definedName>
    <definedName name="cmbccr" localSheetId="89">#REF!</definedName>
    <definedName name="cmbccr" localSheetId="90">#REF!</definedName>
    <definedName name="cmbccr">#REF!</definedName>
    <definedName name="cmbcom" localSheetId="15">#REF!</definedName>
    <definedName name="cmbcom" localSheetId="17">#REF!</definedName>
    <definedName name="cmbcom" localSheetId="23">#REF!</definedName>
    <definedName name="cmbcom" localSheetId="27">#REF!</definedName>
    <definedName name="cmbcom" localSheetId="28">#REF!</definedName>
    <definedName name="cmbcom" localSheetId="29">#REF!</definedName>
    <definedName name="cmbcom" localSheetId="21">#REF!</definedName>
    <definedName name="cmbcom" localSheetId="88">#REF!</definedName>
    <definedName name="cmbcom" localSheetId="89">#REF!</definedName>
    <definedName name="cmbcom" localSheetId="90">#REF!</definedName>
    <definedName name="cmbcom">#REF!</definedName>
    <definedName name="CMD" localSheetId="15">#REF!</definedName>
    <definedName name="CMD" localSheetId="17">#REF!</definedName>
    <definedName name="CMD" localSheetId="19">#REF!</definedName>
    <definedName name="CMD" localSheetId="100">[69]BCP!#REF!</definedName>
    <definedName name="CMD" localSheetId="23">[69]BCP!#REF!</definedName>
    <definedName name="CMD" localSheetId="59">#REF!</definedName>
    <definedName name="CMD" localSheetId="60">#REF!</definedName>
    <definedName name="CMD" localSheetId="1">[69]BCP!#REF!</definedName>
    <definedName name="CMD" localSheetId="27">#REF!</definedName>
    <definedName name="CMD" localSheetId="28">#REF!</definedName>
    <definedName name="CMD" localSheetId="29">#REF!</definedName>
    <definedName name="CMD" localSheetId="41">[69]BCP!#REF!</definedName>
    <definedName name="CMD" localSheetId="44">[69]BCP!#REF!</definedName>
    <definedName name="CMD" localSheetId="57">[69]BCP!#REF!</definedName>
    <definedName name="CMD" localSheetId="58">[69]BCP!#REF!</definedName>
    <definedName name="CMD" localSheetId="18">#REF!</definedName>
    <definedName name="CMD" localSheetId="62">#REF!</definedName>
    <definedName name="CMD" localSheetId="80">[69]BCP!#REF!</definedName>
    <definedName name="CMD" localSheetId="85">[69]BCP!#REF!</definedName>
    <definedName name="CMD" localSheetId="91">#REF!</definedName>
    <definedName name="CMD" localSheetId="24">[69]BCP!#REF!</definedName>
    <definedName name="CMD">#REF!</definedName>
    <definedName name="cmethapp" localSheetId="15">#REF!,#REF!,#REF!</definedName>
    <definedName name="cmethapp" localSheetId="16">#REF!,#REF!,#REF!</definedName>
    <definedName name="cmethapp" localSheetId="17">#REF!,#REF!,#REF!</definedName>
    <definedName name="cmethapp" localSheetId="19">#REF!,#REF!,#REF!</definedName>
    <definedName name="cmethapp" localSheetId="20">#REF!,#REF!,#REF!</definedName>
    <definedName name="cmethapp" localSheetId="100">#REF!,#REF!,#REF!</definedName>
    <definedName name="cmethapp" localSheetId="23">#REF!,#REF!,#REF!</definedName>
    <definedName name="cmethapp" localSheetId="27">#REF!,#REF!,#REF!</definedName>
    <definedName name="cmethapp" localSheetId="28">#REF!,#REF!,#REF!</definedName>
    <definedName name="cmethapp" localSheetId="29">#REF!,#REF!,#REF!</definedName>
    <definedName name="cmethapp" localSheetId="33">#REF!,#REF!,#REF!</definedName>
    <definedName name="cmethapp" localSheetId="57">#REF!,#REF!,#REF!</definedName>
    <definedName name="cmethapp" localSheetId="58">#REF!,#REF!,#REF!</definedName>
    <definedName name="cmethapp" localSheetId="18">#REF!,#REF!,#REF!</definedName>
    <definedName name="cmethapp" localSheetId="61">#REF!,#REF!,#REF!</definedName>
    <definedName name="cmethapp" localSheetId="62">#REF!,#REF!,#REF!</definedName>
    <definedName name="cmethapp" localSheetId="64">#REF!,#REF!,#REF!</definedName>
    <definedName name="cmethapp" localSheetId="21">#REF!,#REF!,#REF!</definedName>
    <definedName name="cmethapp" localSheetId="80">'Tabla 53'!#REF!,'Tabla 53'!#REF!,'Tabla 53'!#REF!</definedName>
    <definedName name="cmethapp" localSheetId="81">'Tabla 54'!#REF!,'Tabla 54'!#REF!,'Tabla 54'!#REF!</definedName>
    <definedName name="cmethapp" localSheetId="82">'Tabla 55'!#REF!,'Tabla 55'!#REF!,'Tabla 55'!#REF!</definedName>
    <definedName name="cmethapp" localSheetId="83">'Tabla 56'!#REF!,'Tabla 56'!#REF!,'Tabla 56'!#REF!</definedName>
    <definedName name="cmethapp" localSheetId="84">'Tabla 57'!#REF!,'Tabla 57'!#REF!,'Tabla 57'!#REF!</definedName>
    <definedName name="cmethapp" localSheetId="85">'Tabla 58'!#REF!,'Tabla 58'!#REF!,'Tabla 58'!#REF!</definedName>
    <definedName name="cmethapp" localSheetId="88">#REF!,#REF!,#REF!</definedName>
    <definedName name="cmethapp" localSheetId="89">#REF!,#REF!,#REF!</definedName>
    <definedName name="cmethapp" localSheetId="90">#REF!,#REF!,#REF!</definedName>
    <definedName name="cmethapp" localSheetId="95">#REF!,#REF!,#REF!</definedName>
    <definedName name="cmethapp" localSheetId="96">#REF!,#REF!,#REF!</definedName>
    <definedName name="cmethapp" localSheetId="24">#REF!,#REF!,#REF!</definedName>
    <definedName name="cmethapp" localSheetId="99">#REF!,#REF!,#REF!</definedName>
    <definedName name="cmethapp">#REF!,#REF!,#REF!</definedName>
    <definedName name="cmethmain" localSheetId="15">#REF!</definedName>
    <definedName name="cmethmain" localSheetId="16">#REF!</definedName>
    <definedName name="cmethmain" localSheetId="17">#REF!</definedName>
    <definedName name="cmethmain" localSheetId="19">#REF!</definedName>
    <definedName name="cmethmain" localSheetId="20">#REF!</definedName>
    <definedName name="cmethmain" localSheetId="100">#REF!</definedName>
    <definedName name="cmethmain" localSheetId="23">#REF!</definedName>
    <definedName name="cmethmain" localSheetId="27">#REF!</definedName>
    <definedName name="cmethmain" localSheetId="28">#REF!</definedName>
    <definedName name="cmethmain" localSheetId="29">#REF!</definedName>
    <definedName name="cmethmain" localSheetId="33">#REF!</definedName>
    <definedName name="cmethmain" localSheetId="57">#REF!</definedName>
    <definedName name="cmethmain" localSheetId="58">#REF!</definedName>
    <definedName name="cmethmain" localSheetId="18">#REF!</definedName>
    <definedName name="cmethmain" localSheetId="61">#REF!</definedName>
    <definedName name="cmethmain" localSheetId="62">#REF!</definedName>
    <definedName name="cmethmain" localSheetId="64">#REF!</definedName>
    <definedName name="cmethmain" localSheetId="21">#REF!</definedName>
    <definedName name="cmethmain" localSheetId="80">'Tabla 53'!#REF!</definedName>
    <definedName name="cmethmain" localSheetId="81">'Tabla 54'!#REF!</definedName>
    <definedName name="cmethmain" localSheetId="82">'Tabla 55'!#REF!</definedName>
    <definedName name="cmethmain" localSheetId="83">'Tabla 56'!#REF!</definedName>
    <definedName name="cmethmain" localSheetId="84">'Tabla 57'!#REF!</definedName>
    <definedName name="cmethmain" localSheetId="85">'Tabla 58'!#REF!</definedName>
    <definedName name="cmethmain" localSheetId="88">#REF!</definedName>
    <definedName name="cmethmain" localSheetId="89">#REF!</definedName>
    <definedName name="cmethmain" localSheetId="90">#REF!</definedName>
    <definedName name="cmethmain" localSheetId="95">#REF!</definedName>
    <definedName name="cmethmain" localSheetId="96">#REF!</definedName>
    <definedName name="cmethmain" localSheetId="24">#REF!</definedName>
    <definedName name="cmethmain" localSheetId="99">#REF!</definedName>
    <definedName name="cmethmain">#REF!</definedName>
    <definedName name="Cmin" localSheetId="15">OFFSET(#REF!,0,0,COUNT(#REF!),1)</definedName>
    <definedName name="Cmin" localSheetId="16">OFFSET(#REF!,0,0,COUNT(#REF!),1)</definedName>
    <definedName name="Cmin" localSheetId="17">OFFSET(#REF!,0,0,COUNT(#REF!),1)</definedName>
    <definedName name="Cmin" localSheetId="19">OFFSET(#REF!,0,0,COUNT(#REF!),1)</definedName>
    <definedName name="Cmin" localSheetId="100">OFFSET(#REF!,0,0,COUNT(#REF!),1)</definedName>
    <definedName name="Cmin" localSheetId="23">OFFSET(#REF!,0,0,COUNT(#REF!),1)</definedName>
    <definedName name="Cmin" localSheetId="27">OFFSET(#REF!,0,0,COUNT(#REF!),1)</definedName>
    <definedName name="Cmin" localSheetId="28">OFFSET(#REF!,0,0,COUNT(#REF!),1)</definedName>
    <definedName name="Cmin" localSheetId="29">OFFSET(#REF!,0,0,COUNT(#REF!),1)</definedName>
    <definedName name="Cmin" localSheetId="33">OFFSET(#REF!,0,0,COUNT(#REF!),1)</definedName>
    <definedName name="Cmin" localSheetId="57">OFFSET(#REF!,0,0,COUNT(#REF!),1)</definedName>
    <definedName name="Cmin" localSheetId="58">OFFSET(#REF!,0,0,COUNT(#REF!),1)</definedName>
    <definedName name="Cmin" localSheetId="18">OFFSET(#REF!,0,0,COUNT(#REF!),1)</definedName>
    <definedName name="Cmin" localSheetId="61">OFFSET(#REF!,0,0,COUNT(#REF!),1)</definedName>
    <definedName name="Cmin" localSheetId="64">OFFSET(#REF!,0,0,COUNT(#REF!),1)</definedName>
    <definedName name="Cmin" localSheetId="21">OFFSET(#REF!,0,0,COUNT(#REF!),1)</definedName>
    <definedName name="Cmin" localSheetId="80">OFFSET('Tabla 53'!#REF!,0,0,COUNT('Tabla 53'!#REF!),1)</definedName>
    <definedName name="Cmin" localSheetId="81">OFFSET('Tabla 54'!#REF!,0,0,COUNT('Tabla 54'!#REF!),1)</definedName>
    <definedName name="Cmin" localSheetId="82">OFFSET('Tabla 55'!#REF!,0,0,COUNT('Tabla 55'!#REF!),1)</definedName>
    <definedName name="Cmin" localSheetId="83">OFFSET('Tabla 56'!#REF!,0,0,COUNT('Tabla 56'!#REF!),1)</definedName>
    <definedName name="Cmin" localSheetId="84">OFFSET('Tabla 57'!#REF!,0,0,COUNT('Tabla 57'!#REF!),1)</definedName>
    <definedName name="Cmin" localSheetId="88">OFFSET(#REF!,0,0,COUNT(#REF!),1)</definedName>
    <definedName name="Cmin" localSheetId="89">OFFSET(#REF!,0,0,COUNT(#REF!),1)</definedName>
    <definedName name="Cmin" localSheetId="90">OFFSET(#REF!,0,0,COUNT(#REF!),1)</definedName>
    <definedName name="Cmin" localSheetId="95">OFFSET(#REF!,0,0,COUNT(#REF!),1)</definedName>
    <definedName name="Cmin" localSheetId="96">OFFSET(#REF!,0,0,COUNT(#REF!),1)</definedName>
    <definedName name="Cmin" localSheetId="24">OFFSET(#REF!,0,0,COUNT(#REF!),1)</definedName>
    <definedName name="Cmin">OFFSET(#REF!,0,0,COUNT(#REF!),1)</definedName>
    <definedName name="cmsbn" localSheetId="15">#REF!</definedName>
    <definedName name="cmsbn" localSheetId="17">#REF!</definedName>
    <definedName name="cmsbn" localSheetId="20">#REF!</definedName>
    <definedName name="cmsbn" localSheetId="23">#REF!</definedName>
    <definedName name="cmsbn" localSheetId="59">#REF!</definedName>
    <definedName name="cmsbn" localSheetId="60">#REF!</definedName>
    <definedName name="cmsbn" localSheetId="27">#REF!</definedName>
    <definedName name="cmsbn" localSheetId="28">#REF!</definedName>
    <definedName name="cmsbn" localSheetId="29">#REF!</definedName>
    <definedName name="cmsbn" localSheetId="57">#REF!</definedName>
    <definedName name="cmsbn" localSheetId="64">#REF!</definedName>
    <definedName name="cmsbn" localSheetId="21">#REF!</definedName>
    <definedName name="cmsbn" localSheetId="85">'Tabla 58'!#REF!</definedName>
    <definedName name="cmsbn" localSheetId="88">#REF!</definedName>
    <definedName name="cmsbn" localSheetId="89">#REF!</definedName>
    <definedName name="cmsbn" localSheetId="90">#REF!</definedName>
    <definedName name="cmsbn" localSheetId="95">#REF!</definedName>
    <definedName name="cmsbn" localSheetId="96">#REF!</definedName>
    <definedName name="cmsbn">#REF!</definedName>
    <definedName name="CN" localSheetId="15">#REF!</definedName>
    <definedName name="CN" localSheetId="16">#REF!</definedName>
    <definedName name="CN" localSheetId="17">#REF!</definedName>
    <definedName name="CN" localSheetId="19">#REF!</definedName>
    <definedName name="CN" localSheetId="100">#REF!</definedName>
    <definedName name="CN" localSheetId="23">#REF!</definedName>
    <definedName name="CN" localSheetId="27">#REF!</definedName>
    <definedName name="CN" localSheetId="28">#REF!</definedName>
    <definedName name="CN" localSheetId="29">#REF!</definedName>
    <definedName name="CN" localSheetId="33">#REF!</definedName>
    <definedName name="CN" localSheetId="57">#REF!</definedName>
    <definedName name="CN" localSheetId="58">#REF!</definedName>
    <definedName name="CN" localSheetId="18">#REF!</definedName>
    <definedName name="CN" localSheetId="61">#REF!</definedName>
    <definedName name="CN" localSheetId="62">#REF!</definedName>
    <definedName name="CN" localSheetId="64">#REF!</definedName>
    <definedName name="CN" localSheetId="21">#REF!</definedName>
    <definedName name="CN" localSheetId="80">'Tabla 53'!#REF!</definedName>
    <definedName name="CN" localSheetId="81">'Tabla 54'!#REF!</definedName>
    <definedName name="CN" localSheetId="82">'Tabla 55'!#REF!</definedName>
    <definedName name="CN" localSheetId="83">'Tabla 56'!#REF!</definedName>
    <definedName name="CN" localSheetId="84">'Tabla 57'!#REF!</definedName>
    <definedName name="CN" localSheetId="85">'Tabla 58'!#REF!</definedName>
    <definedName name="CN" localSheetId="88">#REF!</definedName>
    <definedName name="CN" localSheetId="89">#REF!</definedName>
    <definedName name="CN" localSheetId="90">#REF!</definedName>
    <definedName name="CN" localSheetId="95">#REF!</definedName>
    <definedName name="CN" localSheetId="96">#REF!</definedName>
    <definedName name="CN" localSheetId="24">#REF!</definedName>
    <definedName name="CN" localSheetId="99">#REF!</definedName>
    <definedName name="CN">#REF!</definedName>
    <definedName name="CN1A" localSheetId="15">#REF!</definedName>
    <definedName name="CN1A" localSheetId="16">#REF!</definedName>
    <definedName name="CN1A" localSheetId="17">#REF!</definedName>
    <definedName name="CN1A" localSheetId="19">#REF!</definedName>
    <definedName name="CN1A" localSheetId="23">#REF!</definedName>
    <definedName name="CN1A" localSheetId="27">#REF!</definedName>
    <definedName name="CN1A" localSheetId="28">#REF!</definedName>
    <definedName name="CN1A" localSheetId="29">#REF!</definedName>
    <definedName name="CN1A" localSheetId="33">#REF!</definedName>
    <definedName name="CN1A" localSheetId="57">#REF!</definedName>
    <definedName name="CN1A" localSheetId="58">#REF!</definedName>
    <definedName name="CN1A" localSheetId="18">#REF!</definedName>
    <definedName name="CN1A" localSheetId="61">#REF!</definedName>
    <definedName name="CN1A" localSheetId="64">#REF!</definedName>
    <definedName name="CN1A" localSheetId="21">#REF!</definedName>
    <definedName name="CN1A" localSheetId="80">'Tabla 53'!#REF!</definedName>
    <definedName name="CN1A" localSheetId="81">'Tabla 54'!#REF!</definedName>
    <definedName name="CN1A" localSheetId="82">'Tabla 55'!#REF!</definedName>
    <definedName name="CN1A" localSheetId="83">'Tabla 56'!#REF!</definedName>
    <definedName name="CN1A" localSheetId="84">'Tabla 57'!#REF!</definedName>
    <definedName name="CN1A" localSheetId="85">'Tabla 58'!#REF!</definedName>
    <definedName name="CN1A" localSheetId="88">#REF!</definedName>
    <definedName name="CN1A" localSheetId="89">#REF!</definedName>
    <definedName name="CN1A" localSheetId="90">#REF!</definedName>
    <definedName name="CN1A" localSheetId="95">#REF!</definedName>
    <definedName name="CN1A" localSheetId="96">#REF!</definedName>
    <definedName name="CN1A" localSheetId="24">#REF!</definedName>
    <definedName name="CN1A">#REF!</definedName>
    <definedName name="cnspnf" localSheetId="15">#REF!</definedName>
    <definedName name="cnspnf" localSheetId="17">#REF!</definedName>
    <definedName name="cnspnf" localSheetId="23">#REF!</definedName>
    <definedName name="cnspnf" localSheetId="27">#REF!</definedName>
    <definedName name="cnspnf" localSheetId="28">#REF!</definedName>
    <definedName name="cnspnf" localSheetId="29">#REF!</definedName>
    <definedName name="cnspnf" localSheetId="21">#REF!</definedName>
    <definedName name="cnspnf" localSheetId="88">#REF!</definedName>
    <definedName name="cnspnf" localSheetId="89">#REF!</definedName>
    <definedName name="cnspnf" localSheetId="90">#REF!</definedName>
    <definedName name="cnspnf">#REF!</definedName>
    <definedName name="CNY" localSheetId="15">#REF!</definedName>
    <definedName name="CNY" localSheetId="17">#REF!</definedName>
    <definedName name="CNY" localSheetId="23">#REF!</definedName>
    <definedName name="CNY" localSheetId="27">#REF!</definedName>
    <definedName name="CNY" localSheetId="28">#REF!</definedName>
    <definedName name="CNY" localSheetId="29">#REF!</definedName>
    <definedName name="CNY" localSheetId="21">#REF!</definedName>
    <definedName name="CNY" localSheetId="88">#REF!</definedName>
    <definedName name="CNY" localSheetId="89">#REF!</definedName>
    <definedName name="CNY" localSheetId="90">#REF!</definedName>
    <definedName name="CNY">#REF!</definedName>
    <definedName name="Cobertura" localSheetId="15">#REF!</definedName>
    <definedName name="Cobertura" localSheetId="17">#REF!</definedName>
    <definedName name="Cobertura" localSheetId="100">'[60]Ranking Bancario'!$Z$4:$AD$54</definedName>
    <definedName name="Cobertura" localSheetId="23">'[60]Ranking Bancario'!$Z$4:$AD$54</definedName>
    <definedName name="Cobertura" localSheetId="59">#REF!</definedName>
    <definedName name="Cobertura" localSheetId="60">#REF!</definedName>
    <definedName name="Cobertura" localSheetId="1">'[60]Ranking Bancario'!$Z$4:$AD$54</definedName>
    <definedName name="Cobertura" localSheetId="27">#REF!</definedName>
    <definedName name="Cobertura" localSheetId="28">#REF!</definedName>
    <definedName name="Cobertura" localSheetId="29">#REF!</definedName>
    <definedName name="Cobertura" localSheetId="57">'[60]Ranking Bancario'!$Z$4:$AD$54</definedName>
    <definedName name="Cobertura" localSheetId="58">'[60]Ranking Bancario'!$Z$4:$AD$54</definedName>
    <definedName name="Cobertura" localSheetId="91">#REF!</definedName>
    <definedName name="Cobertura">#REF!</definedName>
    <definedName name="Colocaciones">#REF!</definedName>
    <definedName name="Colocaciones_Int">#REF!</definedName>
    <definedName name="COLOMBIA" localSheetId="15">#REF!</definedName>
    <definedName name="COLOMBIA" localSheetId="16">#REF!</definedName>
    <definedName name="COLOMBIA" localSheetId="17">#REF!</definedName>
    <definedName name="COLOMBIA" localSheetId="20">#REF!</definedName>
    <definedName name="COLOMBIA" localSheetId="23">#REF!</definedName>
    <definedName name="COLOMBIA" localSheetId="59">#REF!</definedName>
    <definedName name="COLOMBIA" localSheetId="60">#REF!</definedName>
    <definedName name="COLOMBIA" localSheetId="27">#REF!</definedName>
    <definedName name="COLOMBIA" localSheetId="28">#REF!</definedName>
    <definedName name="COLOMBIA" localSheetId="29">#REF!</definedName>
    <definedName name="COLOMBIA" localSheetId="57">#REF!</definedName>
    <definedName name="COLOMBIA" localSheetId="64">#REF!</definedName>
    <definedName name="COLOMBIA" localSheetId="21">#REF!</definedName>
    <definedName name="COLOMBIA" localSheetId="85">'Tabla 58'!#REF!</definedName>
    <definedName name="COLOMBIA" localSheetId="88">#REF!</definedName>
    <definedName name="COLOMBIA" localSheetId="89">#REF!</definedName>
    <definedName name="COLOMBIA" localSheetId="90">#REF!</definedName>
    <definedName name="COLOMBIA" localSheetId="95">#REF!</definedName>
    <definedName name="COLOMBIA" localSheetId="96">#REF!</definedName>
    <definedName name="COLOMBIA" localSheetId="24">#REF!</definedName>
    <definedName name="COLOMBIA">#REF!</definedName>
    <definedName name="Colombia___Summary_Accounts_of_the_Financial_System" localSheetId="15">'Gráfico 12'!base-flow</definedName>
    <definedName name="Colombia___Summary_Accounts_of_the_Financial_System" localSheetId="16">base-flow</definedName>
    <definedName name="Colombia___Summary_Accounts_of_the_Financial_System" localSheetId="17">'Gráfico 14'!base-flow</definedName>
    <definedName name="Colombia___Summary_Accounts_of_the_Financial_System" localSheetId="19">base-flow</definedName>
    <definedName name="Colombia___Summary_Accounts_of_the_Financial_System" localSheetId="20">base-flow</definedName>
    <definedName name="Colombia___Summary_Accounts_of_the_Financial_System" localSheetId="4">[0]!base-flow</definedName>
    <definedName name="Colombia___Summary_Accounts_of_the_Financial_System" localSheetId="100">'Gráfico 22'!base-flow</definedName>
    <definedName name="Colombia___Summary_Accounts_of_the_Financial_System" localSheetId="5">[0]!base-flow</definedName>
    <definedName name="Colombia___Summary_Accounts_of_the_Financial_System" localSheetId="6">[0]!base-flow</definedName>
    <definedName name="Colombia___Summary_Accounts_of_the_Financial_System" localSheetId="7">[0]!base-flow</definedName>
    <definedName name="Colombia___Summary_Accounts_of_the_Financial_System" localSheetId="8">[0]!base-flow</definedName>
    <definedName name="Colombia___Summary_Accounts_of_the_Financial_System" localSheetId="9">base-flow</definedName>
    <definedName name="Colombia___Summary_Accounts_of_the_Financial_System" localSheetId="10">base-flow</definedName>
    <definedName name="Colombia___Summary_Accounts_of_the_Financial_System" localSheetId="11">[0]!base-flow</definedName>
    <definedName name="Colombia___Summary_Accounts_of_the_Financial_System" localSheetId="23">'Mapa 1'!base-flow</definedName>
    <definedName name="Colombia___Summary_Accounts_of_the_Financial_System" localSheetId="59">'Mapa 2'!base-flow</definedName>
    <definedName name="Colombia___Summary_Accounts_of_the_Financial_System" localSheetId="60">'Mapa 3'!base-flow</definedName>
    <definedName name="Colombia___Summary_Accounts_of_the_Financial_System" localSheetId="1">'Tabla 1'!base-flow</definedName>
    <definedName name="Colombia___Summary_Accounts_of_the_Financial_System" localSheetId="27">'Tabla 10'!base-flow</definedName>
    <definedName name="Colombia___Summary_Accounts_of_the_Financial_System" localSheetId="28">'Tabla 11'!base-flow</definedName>
    <definedName name="Colombia___Summary_Accounts_of_the_Financial_System" localSheetId="29">[91]!base-flow</definedName>
    <definedName name="Colombia___Summary_Accounts_of_the_Financial_System" localSheetId="30">base-flow</definedName>
    <definedName name="Colombia___Summary_Accounts_of_the_Financial_System" localSheetId="31">base-flow</definedName>
    <definedName name="Colombia___Summary_Accounts_of_the_Financial_System" localSheetId="32">base-flow</definedName>
    <definedName name="Colombia___Summary_Accounts_of_the_Financial_System" localSheetId="33">base-flow</definedName>
    <definedName name="Colombia___Summary_Accounts_of_the_Financial_System" localSheetId="34">[0]!base-flow</definedName>
    <definedName name="Colombia___Summary_Accounts_of_the_Financial_System" localSheetId="3">base-flow</definedName>
    <definedName name="Colombia___Summary_Accounts_of_the_Financial_System" localSheetId="38">[0]!base-flow</definedName>
    <definedName name="Colombia___Summary_Accounts_of_the_Financial_System" localSheetId="57">'Tabla 38'!base-flow</definedName>
    <definedName name="Colombia___Summary_Accounts_of_the_Financial_System" localSheetId="58">'Tabla 39'!base-flow</definedName>
    <definedName name="Colombia___Summary_Accounts_of_the_Financial_System" localSheetId="61">[0]!base-flow</definedName>
    <definedName name="Colombia___Summary_Accounts_of_the_Financial_System" localSheetId="63">base-flow</definedName>
    <definedName name="Colombia___Summary_Accounts_of_the_Financial_System" localSheetId="64">base-flow</definedName>
    <definedName name="Colombia___Summary_Accounts_of_the_Financial_System" localSheetId="21">#REF!-flow</definedName>
    <definedName name="Colombia___Summary_Accounts_of_the_Financial_System" localSheetId="85">base-flow</definedName>
    <definedName name="Colombia___Summary_Accounts_of_the_Financial_System" localSheetId="88">[0]!base-flow</definedName>
    <definedName name="Colombia___Summary_Accounts_of_the_Financial_System" localSheetId="22">base-flow</definedName>
    <definedName name="Colombia___Summary_Accounts_of_the_Financial_System" localSheetId="89">[0]!base-flow</definedName>
    <definedName name="Colombia___Summary_Accounts_of_the_Financial_System" localSheetId="90">[91]!base-flow</definedName>
    <definedName name="Colombia___Summary_Accounts_of_the_Financial_System" localSheetId="91">'Tabla 62'!base-flow</definedName>
    <definedName name="Colombia___Summary_Accounts_of_the_Financial_System" localSheetId="95">base-flow</definedName>
    <definedName name="Colombia___Summary_Accounts_of_the_Financial_System" localSheetId="96">base-flow</definedName>
    <definedName name="Colombia___Summary_Accounts_of_the_Financial_System" localSheetId="98">base-flow</definedName>
    <definedName name="Colombia___Summary_Accounts_of_the_Financial_System" localSheetId="24">base-flow</definedName>
    <definedName name="Colombia___Summary_Accounts_of_the_Financial_System" localSheetId="25">[0]!base-flow</definedName>
    <definedName name="Colombia___Summary_Accounts_of_the_Financial_System" localSheetId="26">[0]!base-flow</definedName>
    <definedName name="Colombia___Summary_Accounts_of_the_Financial_System">base-flow</definedName>
    <definedName name="Color1" localSheetId="15">#REF!</definedName>
    <definedName name="Color1" localSheetId="16">#REF!</definedName>
    <definedName name="Color1" localSheetId="17">#REF!</definedName>
    <definedName name="Color1" localSheetId="19">#REF!</definedName>
    <definedName name="Color1" localSheetId="20">#REF!</definedName>
    <definedName name="Color1" localSheetId="23">#REF!</definedName>
    <definedName name="Color1" localSheetId="59">#REF!</definedName>
    <definedName name="Color1" localSheetId="60">#REF!</definedName>
    <definedName name="Color1" localSheetId="27">#REF!</definedName>
    <definedName name="Color1" localSheetId="28">#REF!</definedName>
    <definedName name="Color1" localSheetId="29">#REF!</definedName>
    <definedName name="Color1" localSheetId="57">#REF!</definedName>
    <definedName name="Color1" localSheetId="58">#REF!</definedName>
    <definedName name="Color1" localSheetId="64">#REF!</definedName>
    <definedName name="Color1" localSheetId="21">#REF!</definedName>
    <definedName name="Color1" localSheetId="80">'Tabla 53'!#REF!</definedName>
    <definedName name="Color1" localSheetId="85">'Tabla 58'!#REF!</definedName>
    <definedName name="Color1" localSheetId="88">#REF!</definedName>
    <definedName name="Color1" localSheetId="89">#REF!</definedName>
    <definedName name="Color1" localSheetId="90">#REF!</definedName>
    <definedName name="Color1" localSheetId="95">#REF!</definedName>
    <definedName name="Color1" localSheetId="96">#REF!</definedName>
    <definedName name="Color1" localSheetId="24">#REF!</definedName>
    <definedName name="Color1">#REF!</definedName>
    <definedName name="Color2" localSheetId="15">#REF!</definedName>
    <definedName name="Color2" localSheetId="16">#REF!</definedName>
    <definedName name="Color2" localSheetId="17">#REF!</definedName>
    <definedName name="Color2" localSheetId="23">#REF!</definedName>
    <definedName name="Color2" localSheetId="27">#REF!</definedName>
    <definedName name="Color2" localSheetId="28">#REF!</definedName>
    <definedName name="Color2" localSheetId="29">#REF!</definedName>
    <definedName name="Color2" localSheetId="57">#REF!</definedName>
    <definedName name="Color2" localSheetId="58">#REF!</definedName>
    <definedName name="Color2" localSheetId="62">#REF!</definedName>
    <definedName name="Color2" localSheetId="64">#REF!</definedName>
    <definedName name="Color2" localSheetId="21">#REF!</definedName>
    <definedName name="Color2" localSheetId="80">'Tabla 53'!#REF!</definedName>
    <definedName name="Color2" localSheetId="85">'Tabla 58'!#REF!</definedName>
    <definedName name="Color2" localSheetId="88">#REF!</definedName>
    <definedName name="Color2" localSheetId="89">#REF!</definedName>
    <definedName name="Color2" localSheetId="90">#REF!</definedName>
    <definedName name="Color2" localSheetId="95">#REF!</definedName>
    <definedName name="Color2" localSheetId="96">#REF!</definedName>
    <definedName name="Color2">#REF!</definedName>
    <definedName name="Color3" localSheetId="15">#REF!</definedName>
    <definedName name="Color3" localSheetId="16">#REF!</definedName>
    <definedName name="Color3" localSheetId="17">#REF!</definedName>
    <definedName name="Color3" localSheetId="23">#REF!</definedName>
    <definedName name="Color3" localSheetId="27">#REF!</definedName>
    <definedName name="Color3" localSheetId="28">#REF!</definedName>
    <definedName name="Color3" localSheetId="29">#REF!</definedName>
    <definedName name="Color3" localSheetId="57">#REF!</definedName>
    <definedName name="Color3" localSheetId="58">#REF!</definedName>
    <definedName name="Color3" localSheetId="62">#REF!</definedName>
    <definedName name="Color3" localSheetId="64">#REF!</definedName>
    <definedName name="Color3" localSheetId="21">#REF!</definedName>
    <definedName name="Color3" localSheetId="80">'Tabla 53'!#REF!</definedName>
    <definedName name="Color3" localSheetId="85">'Tabla 58'!#REF!</definedName>
    <definedName name="Color3" localSheetId="88">#REF!</definedName>
    <definedName name="Color3" localSheetId="89">#REF!</definedName>
    <definedName name="Color3" localSheetId="90">#REF!</definedName>
    <definedName name="Color3" localSheetId="95">#REF!</definedName>
    <definedName name="Color3" localSheetId="96">#REF!</definedName>
    <definedName name="Color3">#REF!</definedName>
    <definedName name="Color4" localSheetId="15">#REF!</definedName>
    <definedName name="Color4" localSheetId="17">#REF!</definedName>
    <definedName name="Color4" localSheetId="23">#REF!</definedName>
    <definedName name="Color4" localSheetId="27">#REF!</definedName>
    <definedName name="Color4" localSheetId="28">#REF!</definedName>
    <definedName name="Color4" localSheetId="29">#REF!</definedName>
    <definedName name="Color4" localSheetId="58">#REF!</definedName>
    <definedName name="Color4" localSheetId="62">#REF!</definedName>
    <definedName name="Color4" localSheetId="21">#REF!</definedName>
    <definedName name="Color4" localSheetId="80">'Tabla 53'!#REF!</definedName>
    <definedName name="Color4" localSheetId="85">'Tabla 58'!#REF!</definedName>
    <definedName name="Color4" localSheetId="88">#REF!</definedName>
    <definedName name="Color4" localSheetId="89">#REF!</definedName>
    <definedName name="Color4" localSheetId="90">#REF!</definedName>
    <definedName name="Color4">#REF!</definedName>
    <definedName name="Color5" localSheetId="15">#REF!</definedName>
    <definedName name="Color5" localSheetId="17">#REF!</definedName>
    <definedName name="Color5" localSheetId="23">#REF!</definedName>
    <definedName name="Color5" localSheetId="27">#REF!</definedName>
    <definedName name="Color5" localSheetId="28">#REF!</definedName>
    <definedName name="Color5" localSheetId="29">#REF!</definedName>
    <definedName name="Color5" localSheetId="58">#REF!</definedName>
    <definedName name="Color5" localSheetId="62">#REF!</definedName>
    <definedName name="Color5" localSheetId="21">#REF!</definedName>
    <definedName name="Color5" localSheetId="80">'Tabla 53'!#REF!</definedName>
    <definedName name="Color5" localSheetId="85">'Tabla 58'!#REF!</definedName>
    <definedName name="Color5" localSheetId="88">#REF!</definedName>
    <definedName name="Color5" localSheetId="89">#REF!</definedName>
    <definedName name="Color5" localSheetId="90">#REF!</definedName>
    <definedName name="Color5">#REF!</definedName>
    <definedName name="Color6" localSheetId="15">#REF!</definedName>
    <definedName name="Color6" localSheetId="17">#REF!</definedName>
    <definedName name="Color6" localSheetId="23">#REF!</definedName>
    <definedName name="Color6" localSheetId="27">#REF!</definedName>
    <definedName name="Color6" localSheetId="28">#REF!</definedName>
    <definedName name="Color6" localSheetId="29">#REF!</definedName>
    <definedName name="Color6" localSheetId="58">#REF!</definedName>
    <definedName name="Color6" localSheetId="62">#REF!</definedName>
    <definedName name="Color6" localSheetId="21">#REF!</definedName>
    <definedName name="Color6" localSheetId="80">'Tabla 53'!#REF!</definedName>
    <definedName name="Color6" localSheetId="85">'Tabla 58'!#REF!</definedName>
    <definedName name="Color6" localSheetId="88">#REF!</definedName>
    <definedName name="Color6" localSheetId="89">#REF!</definedName>
    <definedName name="Color6" localSheetId="90">#REF!</definedName>
    <definedName name="Color6">#REF!</definedName>
    <definedName name="COM" localSheetId="15">#REF!</definedName>
    <definedName name="COM" localSheetId="17">#REF!</definedName>
    <definedName name="COM" localSheetId="23">#REF!</definedName>
    <definedName name="COM" localSheetId="27">#REF!</definedName>
    <definedName name="COM" localSheetId="28">#REF!</definedName>
    <definedName name="COM" localSheetId="29">#REF!</definedName>
    <definedName name="COM" localSheetId="41">#REF!</definedName>
    <definedName name="COM" localSheetId="44">#REF!</definedName>
    <definedName name="COM" localSheetId="46">#REF!</definedName>
    <definedName name="COM" localSheetId="61">#REF!</definedName>
    <definedName name="COM" localSheetId="64">#REF!</definedName>
    <definedName name="COM" localSheetId="21">#REF!</definedName>
    <definedName name="COM" localSheetId="80">'Tabla 53'!#REF!</definedName>
    <definedName name="COM" localSheetId="81">'Tabla 54'!#REF!</definedName>
    <definedName name="COM" localSheetId="82">'Tabla 55'!#REF!</definedName>
    <definedName name="COM" localSheetId="83">'Tabla 56'!#REF!</definedName>
    <definedName name="COM" localSheetId="84">'Tabla 57'!#REF!</definedName>
    <definedName name="COM" localSheetId="88">#REF!</definedName>
    <definedName name="COM" localSheetId="89">#REF!</definedName>
    <definedName name="COM" localSheetId="90">#REF!</definedName>
    <definedName name="COM" localSheetId="96">#REF!</definedName>
    <definedName name="COM">#REF!</definedName>
    <definedName name="coma" localSheetId="15">#REF!</definedName>
    <definedName name="coma" localSheetId="17">#REF!</definedName>
    <definedName name="coma" localSheetId="20">[27]Programa!#REF!</definedName>
    <definedName name="coma" localSheetId="100">[27]Programa!#REF!</definedName>
    <definedName name="coma" localSheetId="10">[27]Programa!#REF!</definedName>
    <definedName name="coma" localSheetId="11">[27]Programa!#REF!</definedName>
    <definedName name="coma" localSheetId="23">[27]Programa!#REF!</definedName>
    <definedName name="coma" localSheetId="59">#REF!</definedName>
    <definedName name="coma" localSheetId="60">#REF!</definedName>
    <definedName name="coma" localSheetId="1">[27]Programa!#REF!</definedName>
    <definedName name="coma" localSheetId="27">#REF!</definedName>
    <definedName name="coma" localSheetId="28">[27]Programa!#REF!</definedName>
    <definedName name="coma" localSheetId="29">[27]Programa!#REF!</definedName>
    <definedName name="coma" localSheetId="57">[27]Programa!#REF!</definedName>
    <definedName name="coma" localSheetId="58">[27]Programa!#REF!</definedName>
    <definedName name="coma" localSheetId="64">[27]Programa!#REF!</definedName>
    <definedName name="coma" localSheetId="21">[27]Programa!#REF!</definedName>
    <definedName name="coma" localSheetId="85">[27]Programa!#REF!</definedName>
    <definedName name="coma" localSheetId="88">[27]Programa!#REF!</definedName>
    <definedName name="coma" localSheetId="89">[27]Programa!#REF!</definedName>
    <definedName name="coma" localSheetId="90">[27]Programa!#REF!</definedName>
    <definedName name="coma" localSheetId="91">#REF!</definedName>
    <definedName name="coma" localSheetId="95">[27]Programa!#REF!</definedName>
    <definedName name="coma" localSheetId="96">[27]Programa!#REF!</definedName>
    <definedName name="coma" localSheetId="24">[27]Programa!#REF!</definedName>
    <definedName name="coma">#REF!</definedName>
    <definedName name="COMPAR" localSheetId="15">#REF!</definedName>
    <definedName name="COMPAR" localSheetId="16">#REF!</definedName>
    <definedName name="COMPAR" localSheetId="17">#REF!</definedName>
    <definedName name="COMPAR" localSheetId="20">#REF!</definedName>
    <definedName name="COMPAR" localSheetId="23">#REF!</definedName>
    <definedName name="COMPAR" localSheetId="59">#REF!</definedName>
    <definedName name="COMPAR" localSheetId="60">#REF!</definedName>
    <definedName name="COMPAR" localSheetId="27">#REF!</definedName>
    <definedName name="COMPAR" localSheetId="28">#REF!</definedName>
    <definedName name="COMPAR" localSheetId="29">#REF!</definedName>
    <definedName name="COMPAR" localSheetId="57">#REF!</definedName>
    <definedName name="COMPAR" localSheetId="64">#REF!</definedName>
    <definedName name="COMPAR" localSheetId="21">#REF!</definedName>
    <definedName name="COMPAR" localSheetId="85">'Tabla 58'!#REF!</definedName>
    <definedName name="COMPAR" localSheetId="88">#REF!</definedName>
    <definedName name="COMPAR" localSheetId="89">#REF!</definedName>
    <definedName name="COMPAR" localSheetId="90">#REF!</definedName>
    <definedName name="COMPAR" localSheetId="95">#REF!</definedName>
    <definedName name="COMPAR" localSheetId="96">#REF!</definedName>
    <definedName name="COMPAR" localSheetId="24">#REF!</definedName>
    <definedName name="COMPAR">#REF!</definedName>
    <definedName name="COMPIGP" localSheetId="15">#REF!</definedName>
    <definedName name="COMPIGP" localSheetId="16">#REF!</definedName>
    <definedName name="COMPIGP" localSheetId="17">#REF!</definedName>
    <definedName name="COMPIGP" localSheetId="23">#REF!</definedName>
    <definedName name="COMPIGP" localSheetId="27">#REF!</definedName>
    <definedName name="COMPIGP" localSheetId="28">#REF!</definedName>
    <definedName name="COMPIGP" localSheetId="29">#REF!</definedName>
    <definedName name="COMPIGP" localSheetId="57">#REF!</definedName>
    <definedName name="COMPIGP" localSheetId="64">#REF!</definedName>
    <definedName name="COMPIGP" localSheetId="21">#REF!</definedName>
    <definedName name="COMPIGP" localSheetId="85">'Tabla 58'!#REF!</definedName>
    <definedName name="COMPIGP" localSheetId="88">#REF!</definedName>
    <definedName name="COMPIGP" localSheetId="89">#REF!</definedName>
    <definedName name="COMPIGP" localSheetId="90">#REF!</definedName>
    <definedName name="COMPIGP" localSheetId="95">#REF!</definedName>
    <definedName name="COMPIGP" localSheetId="96">#REF!</definedName>
    <definedName name="COMPIGP">#REF!</definedName>
    <definedName name="COMPROJ99" localSheetId="15">#REF!</definedName>
    <definedName name="COMPROJ99" localSheetId="16">#REF!</definedName>
    <definedName name="COMPROJ99" localSheetId="17">#REF!</definedName>
    <definedName name="COMPROJ99" localSheetId="23">#REF!</definedName>
    <definedName name="COMPROJ99" localSheetId="27">#REF!</definedName>
    <definedName name="COMPROJ99" localSheetId="28">#REF!</definedName>
    <definedName name="COMPROJ99" localSheetId="29">#REF!</definedName>
    <definedName name="COMPROJ99" localSheetId="57">#REF!</definedName>
    <definedName name="COMPROJ99" localSheetId="64">#REF!</definedName>
    <definedName name="COMPROJ99" localSheetId="21">#REF!</definedName>
    <definedName name="COMPROJ99" localSheetId="85">'Tabla 58'!#REF!</definedName>
    <definedName name="COMPROJ99" localSheetId="88">#REF!</definedName>
    <definedName name="COMPROJ99" localSheetId="89">#REF!</definedName>
    <definedName name="COMPROJ99" localSheetId="90">#REF!</definedName>
    <definedName name="COMPROJ99" localSheetId="95">#REF!</definedName>
    <definedName name="COMPROJ99" localSheetId="96">#REF!</definedName>
    <definedName name="COMPROJ99">#REF!</definedName>
    <definedName name="CONCK" localSheetId="15">#REF!</definedName>
    <definedName name="CONCK" localSheetId="17">#REF!</definedName>
    <definedName name="CONCK" localSheetId="23">#REF!</definedName>
    <definedName name="CONCK" localSheetId="27">#REF!</definedName>
    <definedName name="CONCK" localSheetId="28">#REF!</definedName>
    <definedName name="CONCK" localSheetId="29">#REF!</definedName>
    <definedName name="CONCK" localSheetId="21">#REF!</definedName>
    <definedName name="CONCK" localSheetId="88">#REF!</definedName>
    <definedName name="CONCK" localSheetId="89">#REF!</definedName>
    <definedName name="CONCK" localSheetId="90">#REF!</definedName>
    <definedName name="CONCK">#REF!</definedName>
    <definedName name="conor" localSheetId="15">#REF!</definedName>
    <definedName name="conor" localSheetId="17">#REF!</definedName>
    <definedName name="conor" localSheetId="23">#REF!</definedName>
    <definedName name="conor" localSheetId="27">#REF!</definedName>
    <definedName name="conor" localSheetId="28">#REF!</definedName>
    <definedName name="conor" localSheetId="29">#REF!</definedName>
    <definedName name="conor" localSheetId="21">#REF!</definedName>
    <definedName name="conor" localSheetId="88">#REF!</definedName>
    <definedName name="conor" localSheetId="89">#REF!</definedName>
    <definedName name="conor" localSheetId="90">#REF!</definedName>
    <definedName name="conor">#REF!</definedName>
    <definedName name="cons" localSheetId="15">#REF!</definedName>
    <definedName name="cons" localSheetId="17">#REF!</definedName>
    <definedName name="cons" localSheetId="23">#REF!</definedName>
    <definedName name="cons" localSheetId="27">#REF!</definedName>
    <definedName name="cons" localSheetId="28">#REF!</definedName>
    <definedName name="cons" localSheetId="29">#REF!</definedName>
    <definedName name="cons" localSheetId="21">#REF!</definedName>
    <definedName name="cons" localSheetId="88">#REF!</definedName>
    <definedName name="cons" localSheetId="89">#REF!</definedName>
    <definedName name="cons" localSheetId="90">#REF!</definedName>
    <definedName name="cons">#REF!</definedName>
    <definedName name="CONS1" localSheetId="15">#REF!</definedName>
    <definedName name="CONS1" localSheetId="17">#REF!</definedName>
    <definedName name="CONS1" localSheetId="19">#REF!</definedName>
    <definedName name="CONS1" localSheetId="100">[92]MONTHLY!$BP$4:$CA$4</definedName>
    <definedName name="CONS1" localSheetId="23">[92]MONTHLY!$BP$4:$CA$4</definedName>
    <definedName name="CONS1" localSheetId="59">#REF!</definedName>
    <definedName name="CONS1" localSheetId="60">#REF!</definedName>
    <definedName name="CONS1" localSheetId="1">[92]MONTHLY!$BP$4:$CA$4</definedName>
    <definedName name="CONS1" localSheetId="27">#REF!</definedName>
    <definedName name="CONS1" localSheetId="28">#REF!</definedName>
    <definedName name="CONS1" localSheetId="29">#REF!</definedName>
    <definedName name="CONS1" localSheetId="57">[92]MONTHLY!$BP$4:$CA$4</definedName>
    <definedName name="CONS1" localSheetId="58">[92]MONTHLY!$BP$4:$CA$4</definedName>
    <definedName name="CONS1" localSheetId="18">#REF!</definedName>
    <definedName name="CONS1" localSheetId="91">#REF!</definedName>
    <definedName name="CONS1">#REF!</definedName>
    <definedName name="cons12mon" localSheetId="15">#REF!</definedName>
    <definedName name="cons12mon" localSheetId="17">#REF!</definedName>
    <definedName name="cons12mon" localSheetId="20">'[93]GDP projections'!#REF!</definedName>
    <definedName name="cons12mon" localSheetId="100">'[93]GDP projections'!#REF!</definedName>
    <definedName name="cons12mon" localSheetId="23">'[93]GDP projections'!#REF!</definedName>
    <definedName name="cons12mon" localSheetId="59">#REF!</definedName>
    <definedName name="cons12mon" localSheetId="60">#REF!</definedName>
    <definedName name="cons12mon" localSheetId="1">'[93]GDP projections'!#REF!</definedName>
    <definedName name="cons12mon" localSheetId="27">#REF!</definedName>
    <definedName name="cons12mon" localSheetId="28">'[93]GDP projections'!#REF!</definedName>
    <definedName name="cons12mon" localSheetId="29">'[93]GDP projections'!#REF!</definedName>
    <definedName name="cons12mon" localSheetId="57">'[93]GDP projections'!#REF!</definedName>
    <definedName name="cons12mon" localSheetId="58">'[93]GDP projections'!#REF!</definedName>
    <definedName name="cons12mon" localSheetId="64">'[93]GDP projections'!#REF!</definedName>
    <definedName name="cons12mon" localSheetId="21">'[93]GDP projections'!#REF!</definedName>
    <definedName name="cons12mon" localSheetId="85">'[93]GDP projections'!#REF!</definedName>
    <definedName name="cons12mon" localSheetId="88">'[93]GDP projections'!#REF!</definedName>
    <definedName name="cons12mon" localSheetId="89">'[93]GDP projections'!#REF!</definedName>
    <definedName name="cons12mon" localSheetId="90">'[93]GDP projections'!#REF!</definedName>
    <definedName name="cons12mon" localSheetId="91">#REF!</definedName>
    <definedName name="cons12mon" localSheetId="95">'[93]GDP projections'!#REF!</definedName>
    <definedName name="cons12mon" localSheetId="96">'[93]GDP projections'!#REF!</definedName>
    <definedName name="cons12mon" localSheetId="24">'[93]GDP projections'!#REF!</definedName>
    <definedName name="cons12mon">#REF!</definedName>
    <definedName name="CONS2" localSheetId="15">#REF!</definedName>
    <definedName name="CONS2" localSheetId="17">#REF!</definedName>
    <definedName name="CONS2" localSheetId="19">#REF!</definedName>
    <definedName name="CONS2" localSheetId="100">[92]MONTHLY!$CB$4:$CM$4</definedName>
    <definedName name="CONS2" localSheetId="23">[92]MONTHLY!$CB$4:$CM$4</definedName>
    <definedName name="CONS2" localSheetId="59">#REF!</definedName>
    <definedName name="CONS2" localSheetId="60">#REF!</definedName>
    <definedName name="CONS2" localSheetId="1">[92]MONTHLY!$CB$4:$CM$4</definedName>
    <definedName name="CONS2" localSheetId="27">#REF!</definedName>
    <definedName name="CONS2" localSheetId="28">#REF!</definedName>
    <definedName name="CONS2" localSheetId="29">#REF!</definedName>
    <definedName name="CONS2" localSheetId="57">[92]MONTHLY!$CB$4:$CM$4</definedName>
    <definedName name="CONS2" localSheetId="58">[92]MONTHLY!$CB$4:$CM$4</definedName>
    <definedName name="CONS2" localSheetId="18">#REF!</definedName>
    <definedName name="CONS2" localSheetId="91">#REF!</definedName>
    <definedName name="CONS2">#REF!</definedName>
    <definedName name="CONSOL" localSheetId="15">#REF!</definedName>
    <definedName name="CONSOL" localSheetId="16">#REF!</definedName>
    <definedName name="CONSOL" localSheetId="17">#REF!</definedName>
    <definedName name="CONSOL" localSheetId="19">#REF!</definedName>
    <definedName name="CONSOL" localSheetId="20">#REF!</definedName>
    <definedName name="CONSOL" localSheetId="100">#REF!</definedName>
    <definedName name="CONSOL" localSheetId="23">#REF!</definedName>
    <definedName name="CONSOL" localSheetId="27">#REF!</definedName>
    <definedName name="CONSOL" localSheetId="28">#REF!</definedName>
    <definedName name="CONSOL" localSheetId="29">#REF!</definedName>
    <definedName name="CONSOL" localSheetId="41">#REF!</definedName>
    <definedName name="CONSOL" localSheetId="44">#REF!</definedName>
    <definedName name="CONSOL" localSheetId="57">#REF!</definedName>
    <definedName name="CONSOL" localSheetId="58">#REF!</definedName>
    <definedName name="CONSOL" localSheetId="18">#REF!</definedName>
    <definedName name="CONSOL" localSheetId="61">#REF!</definedName>
    <definedName name="CONSOL" localSheetId="62">#REF!</definedName>
    <definedName name="CONSOL" localSheetId="64">#REF!</definedName>
    <definedName name="CONSOL" localSheetId="21">#REF!</definedName>
    <definedName name="CONSOL" localSheetId="80">'Tabla 53'!#REF!</definedName>
    <definedName name="CONSOL" localSheetId="81">'Tabla 54'!#REF!</definedName>
    <definedName name="CONSOL" localSheetId="82">'Tabla 55'!#REF!</definedName>
    <definedName name="CONSOL" localSheetId="83">'Tabla 56'!#REF!</definedName>
    <definedName name="CONSOL" localSheetId="84">'Tabla 57'!#REF!</definedName>
    <definedName name="CONSOL" localSheetId="88">#REF!</definedName>
    <definedName name="CONSOL" localSheetId="89">#REF!</definedName>
    <definedName name="CONSOL" localSheetId="90">#REF!</definedName>
    <definedName name="CONSOL" localSheetId="95">#REF!</definedName>
    <definedName name="CONSOL" localSheetId="96">#REF!</definedName>
    <definedName name="CONSOL" localSheetId="24">#REF!</definedName>
    <definedName name="CONSOL" localSheetId="99">#REF!</definedName>
    <definedName name="CONSOL">#REF!</definedName>
    <definedName name="CONSOLC2" localSheetId="15">#REF!</definedName>
    <definedName name="CONSOLC2" localSheetId="16">#REF!</definedName>
    <definedName name="CONSOLC2" localSheetId="17">#REF!</definedName>
    <definedName name="CONSOLC2" localSheetId="19">#REF!</definedName>
    <definedName name="CONSOLC2" localSheetId="23">#REF!</definedName>
    <definedName name="CONSOLC2" localSheetId="27">#REF!</definedName>
    <definedName name="CONSOLC2" localSheetId="28">#REF!</definedName>
    <definedName name="CONSOLC2" localSheetId="29">#REF!</definedName>
    <definedName name="CONSOLC2" localSheetId="41">#REF!</definedName>
    <definedName name="CONSOLC2" localSheetId="44">#REF!</definedName>
    <definedName name="CONSOLC2" localSheetId="57">#REF!</definedName>
    <definedName name="CONSOLC2" localSheetId="58">#REF!</definedName>
    <definedName name="CONSOLC2" localSheetId="18">#REF!</definedName>
    <definedName name="CONSOLC2" localSheetId="64">#REF!</definedName>
    <definedName name="CONSOLC2" localSheetId="21">#REF!</definedName>
    <definedName name="CONSOLC2" localSheetId="80">'Tabla 53'!#REF!</definedName>
    <definedName name="CONSOLC2" localSheetId="81">'Tabla 54'!#REF!</definedName>
    <definedName name="CONSOLC2" localSheetId="82">'Tabla 55'!#REF!</definedName>
    <definedName name="CONSOLC2" localSheetId="83">'Tabla 56'!#REF!</definedName>
    <definedName name="CONSOLC2" localSheetId="84">'Tabla 57'!#REF!</definedName>
    <definedName name="CONSOLC2" localSheetId="88">#REF!</definedName>
    <definedName name="CONSOLC2" localSheetId="89">#REF!</definedName>
    <definedName name="CONSOLC2" localSheetId="90">#REF!</definedName>
    <definedName name="CONSOLC2" localSheetId="95">#REF!</definedName>
    <definedName name="CONSOLC2" localSheetId="96">#REF!</definedName>
    <definedName name="CONSOLC2" localSheetId="24">#REF!</definedName>
    <definedName name="CONSOLC2">#REF!</definedName>
    <definedName name="consperc" localSheetId="15">#REF!</definedName>
    <definedName name="consperc" localSheetId="16">#REF!</definedName>
    <definedName name="consperc" localSheetId="17">#REF!</definedName>
    <definedName name="consperc" localSheetId="100">'[93]GDP projections'!#REF!</definedName>
    <definedName name="consperc" localSheetId="23">'[93]GDP projections'!#REF!</definedName>
    <definedName name="consperc" localSheetId="59">#REF!</definedName>
    <definedName name="consperc" localSheetId="60">#REF!</definedName>
    <definedName name="consperc" localSheetId="1">'[93]GDP projections'!#REF!</definedName>
    <definedName name="consperc" localSheetId="27">#REF!</definedName>
    <definedName name="consperc" localSheetId="28">'[93]GDP projections'!#REF!</definedName>
    <definedName name="consperc" localSheetId="29">'[93]GDP projections'!#REF!</definedName>
    <definedName name="consperc" localSheetId="57">'[93]GDP projections'!#REF!</definedName>
    <definedName name="consperc" localSheetId="58">'[93]GDP projections'!#REF!</definedName>
    <definedName name="consperc" localSheetId="21">'[93]GDP projections'!#REF!</definedName>
    <definedName name="consperc" localSheetId="85">'[93]GDP projections'!#REF!</definedName>
    <definedName name="consperc" localSheetId="88">'[93]GDP projections'!#REF!</definedName>
    <definedName name="consperc" localSheetId="89">'[93]GDP projections'!#REF!</definedName>
    <definedName name="consperc" localSheetId="90">'[93]GDP projections'!#REF!</definedName>
    <definedName name="consperc" localSheetId="91">#REF!</definedName>
    <definedName name="consperc" localSheetId="95">'[93]GDP projections'!#REF!</definedName>
    <definedName name="consperc">#REF!</definedName>
    <definedName name="consqtr" localSheetId="15">#REF!</definedName>
    <definedName name="consqtr" localSheetId="16">#REF!</definedName>
    <definedName name="consqtr" localSheetId="17">#REF!</definedName>
    <definedName name="consqtr" localSheetId="100">'[93]GDP projections'!#REF!</definedName>
    <definedName name="consqtr" localSheetId="23">'[93]GDP projections'!#REF!</definedName>
    <definedName name="consqtr" localSheetId="59">#REF!</definedName>
    <definedName name="consqtr" localSheetId="60">#REF!</definedName>
    <definedName name="consqtr" localSheetId="1">'[93]GDP projections'!#REF!</definedName>
    <definedName name="consqtr" localSheetId="27">#REF!</definedName>
    <definedName name="consqtr" localSheetId="28">'[93]GDP projections'!#REF!</definedName>
    <definedName name="consqtr" localSheetId="29">'[93]GDP projections'!#REF!</definedName>
    <definedName name="consqtr" localSheetId="57">'[93]GDP projections'!#REF!</definedName>
    <definedName name="consqtr" localSheetId="58">'[93]GDP projections'!#REF!</definedName>
    <definedName name="consqtr" localSheetId="21">'[93]GDP projections'!#REF!</definedName>
    <definedName name="consqtr" localSheetId="85">'[93]GDP projections'!#REF!</definedName>
    <definedName name="consqtr" localSheetId="88">'[93]GDP projections'!#REF!</definedName>
    <definedName name="consqtr" localSheetId="89">'[93]GDP projections'!#REF!</definedName>
    <definedName name="consqtr" localSheetId="90">'[93]GDP projections'!#REF!</definedName>
    <definedName name="consqtr" localSheetId="91">#REF!</definedName>
    <definedName name="consqtr" localSheetId="95">'[93]GDP projections'!#REF!</definedName>
    <definedName name="consqtr">#REF!</definedName>
    <definedName name="CONTENTS" localSheetId="15">#REF!</definedName>
    <definedName name="CONTENTS" localSheetId="17">#REF!</definedName>
    <definedName name="CONTENTS" localSheetId="100">[94]Contents!$A$1:$F$36</definedName>
    <definedName name="CONTENTS" localSheetId="10">[94]Contents!$A$1:$F$36</definedName>
    <definedName name="CONTENTS" localSheetId="11">[94]Contents!$A$1:$F$36</definedName>
    <definedName name="CONTENTS" localSheetId="23">[94]Contents!$A$1:$F$36</definedName>
    <definedName name="CONTENTS" localSheetId="59">#REF!</definedName>
    <definedName name="CONTENTS" localSheetId="60">#REF!</definedName>
    <definedName name="CONTENTS" localSheetId="1">[94]Contents!$A$1:$F$36</definedName>
    <definedName name="CONTENTS" localSheetId="27">#REF!</definedName>
    <definedName name="CONTENTS" localSheetId="28">[94]Contents!$A$1:$F$36</definedName>
    <definedName name="CONTENTS" localSheetId="29">[94]Contents!$A$1:$F$36</definedName>
    <definedName name="CONTENTS" localSheetId="57">[94]Contents!$A$1:$F$36</definedName>
    <definedName name="CONTENTS" localSheetId="58">[94]Contents!$A$1:$F$36</definedName>
    <definedName name="CONTENTS" localSheetId="21">[94]Contents!$A$1:$F$36</definedName>
    <definedName name="CONTENTS" localSheetId="88">[94]Contents!$A$1:$F$36</definedName>
    <definedName name="CONTENTS" localSheetId="89">[94]Contents!$A$1:$F$36</definedName>
    <definedName name="CONTENTS" localSheetId="90">[94]Contents!$A$1:$F$36</definedName>
    <definedName name="CONTENTS" localSheetId="91">#REF!</definedName>
    <definedName name="CONTENTS" localSheetId="24">[94]Contents!$A$1:$F$36</definedName>
    <definedName name="CONTENTS">#REF!</definedName>
    <definedName name="cooperantes" localSheetId="15">#REF!</definedName>
    <definedName name="cooperantes" localSheetId="17">#REF!</definedName>
    <definedName name="cooperantes" localSheetId="20">#REF!</definedName>
    <definedName name="cooperantes" localSheetId="23">#REF!</definedName>
    <definedName name="cooperantes" localSheetId="59">#REF!</definedName>
    <definedName name="cooperantes" localSheetId="60">#REF!</definedName>
    <definedName name="cooperantes" localSheetId="27">#REF!</definedName>
    <definedName name="cooperantes" localSheetId="28">#REF!</definedName>
    <definedName name="cooperantes" localSheetId="29">#REF!</definedName>
    <definedName name="cooperantes" localSheetId="57">#REF!</definedName>
    <definedName name="cooperantes" localSheetId="58">#REF!</definedName>
    <definedName name="cooperantes" localSheetId="62">#REF!</definedName>
    <definedName name="cooperantes" localSheetId="64">#REF!</definedName>
    <definedName name="cooperantes" localSheetId="21">#REF!</definedName>
    <definedName name="cooperantes" localSheetId="80">'Tabla 53'!#REF!</definedName>
    <definedName name="cooperantes" localSheetId="85">'Tabla 58'!#REF!</definedName>
    <definedName name="cooperantes" localSheetId="88">#REF!</definedName>
    <definedName name="cooperantes" localSheetId="89">#REF!</definedName>
    <definedName name="cooperantes" localSheetId="90">#REF!</definedName>
    <definedName name="cooperantes" localSheetId="95">#REF!</definedName>
    <definedName name="cooperantes" localSheetId="96">#REF!</definedName>
    <definedName name="cooperantes" localSheetId="24">#REF!</definedName>
    <definedName name="cooperantes">#REF!</definedName>
    <definedName name="COPA">#N/A</definedName>
    <definedName name="COPARTICIPACION_FEDERAL__LEY_N__23548" localSheetId="15">#REF!</definedName>
    <definedName name="COPARTICIPACION_FEDERAL__LEY_N__23548" localSheetId="17">#REF!</definedName>
    <definedName name="COPARTICIPACION_FEDERAL__LEY_N__23548" localSheetId="100">[4]C!$B$13:$N$13</definedName>
    <definedName name="COPARTICIPACION_FEDERAL__LEY_N__23548" localSheetId="23">[4]C!$B$13:$N$13</definedName>
    <definedName name="COPARTICIPACION_FEDERAL__LEY_N__23548" localSheetId="59">#REF!</definedName>
    <definedName name="COPARTICIPACION_FEDERAL__LEY_N__23548" localSheetId="60">#REF!</definedName>
    <definedName name="COPARTICIPACION_FEDERAL__LEY_N__23548" localSheetId="1">[4]C!$B$13:$N$13</definedName>
    <definedName name="COPARTICIPACION_FEDERAL__LEY_N__23548" localSheetId="27">#REF!</definedName>
    <definedName name="COPARTICIPACION_FEDERAL__LEY_N__23548" localSheetId="28">#REF!</definedName>
    <definedName name="COPARTICIPACION_FEDERAL__LEY_N__23548" localSheetId="29">#REF!</definedName>
    <definedName name="COPARTICIPACION_FEDERAL__LEY_N__23548" localSheetId="57">[4]C!$B$13:$N$13</definedName>
    <definedName name="COPARTICIPACION_FEDERAL__LEY_N__23548" localSheetId="58">[4]C!$B$13:$N$13</definedName>
    <definedName name="COPARTICIPACION_FEDERAL__LEY_N__23548" localSheetId="91">#REF!</definedName>
    <definedName name="COPARTICIPACION_FEDERAL__LEY_N__23548">#REF!</definedName>
    <definedName name="copystart" localSheetId="15">#REF!</definedName>
    <definedName name="copystart" localSheetId="16">#REF!</definedName>
    <definedName name="copystart" localSheetId="17">#REF!</definedName>
    <definedName name="copystart" localSheetId="19">#REF!</definedName>
    <definedName name="copystart" localSheetId="20">#REF!</definedName>
    <definedName name="copystart" localSheetId="23">#REF!</definedName>
    <definedName name="copystart" localSheetId="27">#REF!</definedName>
    <definedName name="copystart" localSheetId="28">#REF!</definedName>
    <definedName name="copystart" localSheetId="29">#REF!</definedName>
    <definedName name="copystart" localSheetId="41">#REF!</definedName>
    <definedName name="copystart" localSheetId="44">#REF!</definedName>
    <definedName name="copystart" localSheetId="57">#REF!</definedName>
    <definedName name="copystart" localSheetId="18">#REF!</definedName>
    <definedName name="copystart" localSheetId="64">#REF!</definedName>
    <definedName name="copystart" localSheetId="21">#REF!</definedName>
    <definedName name="copystart" localSheetId="80">'Tabla 53'!#REF!</definedName>
    <definedName name="copystart" localSheetId="81">'Tabla 54'!#REF!</definedName>
    <definedName name="copystart" localSheetId="82">'Tabla 55'!#REF!</definedName>
    <definedName name="copystart" localSheetId="83">'Tabla 56'!#REF!</definedName>
    <definedName name="copystart" localSheetId="84">'Tabla 57'!#REF!</definedName>
    <definedName name="copystart" localSheetId="88">#REF!</definedName>
    <definedName name="copystart" localSheetId="89">#REF!</definedName>
    <definedName name="copystart" localSheetId="90">#REF!</definedName>
    <definedName name="copystart" localSheetId="95">#REF!</definedName>
    <definedName name="copystart" localSheetId="96">#REF!</definedName>
    <definedName name="copystart">#REF!</definedName>
    <definedName name="Copytodebt" localSheetId="15">#REF!</definedName>
    <definedName name="Copytodebt" localSheetId="16">#REF!</definedName>
    <definedName name="Copytodebt" localSheetId="17">#REF!</definedName>
    <definedName name="Copytodebt" localSheetId="19">#REF!</definedName>
    <definedName name="Copytodebt" localSheetId="20">'[3]in-out'!#REF!</definedName>
    <definedName name="Copytodebt" localSheetId="100">'[3]in-out'!#REF!</definedName>
    <definedName name="Copytodebt" localSheetId="23">'[3]in-out'!#REF!</definedName>
    <definedName name="Copytodebt" localSheetId="59">#REF!</definedName>
    <definedName name="Copytodebt" localSheetId="60">#REF!</definedName>
    <definedName name="Copytodebt" localSheetId="1">'[3]in-out'!#REF!</definedName>
    <definedName name="Copytodebt" localSheetId="27">#REF!</definedName>
    <definedName name="Copytodebt" localSheetId="28">'[3]in-out'!#REF!</definedName>
    <definedName name="Copytodebt" localSheetId="29">'[3]in-out'!#REF!</definedName>
    <definedName name="Copytodebt" localSheetId="41">'[3]in-out'!#REF!</definedName>
    <definedName name="Copytodebt" localSheetId="44">'[3]in-out'!#REF!</definedName>
    <definedName name="Copytodebt" localSheetId="57">'[3]in-out'!#REF!</definedName>
    <definedName name="Copytodebt" localSheetId="58">'[3]in-out'!#REF!</definedName>
    <definedName name="Copytodebt" localSheetId="18">#REF!</definedName>
    <definedName name="Copytodebt" localSheetId="64">'[3]in-out'!#REF!</definedName>
    <definedName name="Copytodebt" localSheetId="21">'[3]in-out'!#REF!</definedName>
    <definedName name="Copytodebt" localSheetId="81">'[3]in-out'!#REF!</definedName>
    <definedName name="Copytodebt" localSheetId="82">'[3]in-out'!#REF!</definedName>
    <definedName name="Copytodebt" localSheetId="83">'[3]in-out'!#REF!</definedName>
    <definedName name="Copytodebt" localSheetId="84">'[3]in-out'!#REF!</definedName>
    <definedName name="Copytodebt" localSheetId="88">'[3]in-out'!#REF!</definedName>
    <definedName name="Copytodebt" localSheetId="89">'[3]in-out'!#REF!</definedName>
    <definedName name="Copytodebt" localSheetId="90">'[3]in-out'!#REF!</definedName>
    <definedName name="Copytodebt" localSheetId="91">#REF!</definedName>
    <definedName name="Copytodebt" localSheetId="95">'[3]in-out'!#REF!</definedName>
    <definedName name="Copytodebt" localSheetId="96">'[3]in-out'!#REF!</definedName>
    <definedName name="Copytodebt" localSheetId="24">'[3]in-out'!#REF!</definedName>
    <definedName name="Copytodebt">#REF!</definedName>
    <definedName name="CostoVentasY1" localSheetId="15">#REF!</definedName>
    <definedName name="CostoVentasY1" localSheetId="17">#REF!</definedName>
    <definedName name="CostoVentasY1" localSheetId="100">'[84]Vaciado 1'!$D$126</definedName>
    <definedName name="CostoVentasY1" localSheetId="23">'[84]Vaciado 1'!$D$126</definedName>
    <definedName name="CostoVentasY1" localSheetId="59">#REF!</definedName>
    <definedName name="CostoVentasY1" localSheetId="60">#REF!</definedName>
    <definedName name="CostoVentasY1" localSheetId="1">'[84]Vaciado 1'!$D$126</definedName>
    <definedName name="CostoVentasY1" localSheetId="27">#REF!</definedName>
    <definedName name="CostoVentasY1" localSheetId="28">#REF!</definedName>
    <definedName name="CostoVentasY1" localSheetId="29">#REF!</definedName>
    <definedName name="CostoVentasY1" localSheetId="57">'[84]Vaciado 1'!$D$126</definedName>
    <definedName name="CostoVentasY1" localSheetId="58">'[84]Vaciado 1'!$D$126</definedName>
    <definedName name="CostoVentasY1" localSheetId="91">#REF!</definedName>
    <definedName name="CostoVentasY1">#REF!</definedName>
    <definedName name="CostoVentasY2" localSheetId="15">#REF!</definedName>
    <definedName name="CostoVentasY2" localSheetId="17">#REF!</definedName>
    <definedName name="CostoVentasY2" localSheetId="100">'[84]Vaciado 1'!$E$126</definedName>
    <definedName name="CostoVentasY2" localSheetId="23">'[84]Vaciado 1'!$E$126</definedName>
    <definedName name="CostoVentasY2" localSheetId="59">#REF!</definedName>
    <definedName name="CostoVentasY2" localSheetId="60">#REF!</definedName>
    <definedName name="CostoVentasY2" localSheetId="1">'[84]Vaciado 1'!$E$126</definedName>
    <definedName name="CostoVentasY2" localSheetId="27">#REF!</definedName>
    <definedName name="CostoVentasY2" localSheetId="28">#REF!</definedName>
    <definedName name="CostoVentasY2" localSheetId="29">#REF!</definedName>
    <definedName name="CostoVentasY2" localSheetId="57">'[84]Vaciado 1'!$E$126</definedName>
    <definedName name="CostoVentasY2" localSheetId="58">'[84]Vaciado 1'!$E$126</definedName>
    <definedName name="CostoVentasY2" localSheetId="91">#REF!</definedName>
    <definedName name="CostoVentasY2">#REF!</definedName>
    <definedName name="CostoVentasY3" localSheetId="15">#REF!</definedName>
    <definedName name="CostoVentasY3" localSheetId="17">#REF!</definedName>
    <definedName name="CostoVentasY3" localSheetId="100">'[84]Vaciado 1'!$F$126</definedName>
    <definedName name="CostoVentasY3" localSheetId="23">'[84]Vaciado 1'!$F$126</definedName>
    <definedName name="CostoVentasY3" localSheetId="59">#REF!</definedName>
    <definedName name="CostoVentasY3" localSheetId="60">#REF!</definedName>
    <definedName name="CostoVentasY3" localSheetId="1">'[84]Vaciado 1'!$F$126</definedName>
    <definedName name="CostoVentasY3" localSheetId="27">#REF!</definedName>
    <definedName name="CostoVentasY3" localSheetId="28">#REF!</definedName>
    <definedName name="CostoVentasY3" localSheetId="29">#REF!</definedName>
    <definedName name="CostoVentasY3" localSheetId="57">'[84]Vaciado 1'!$F$126</definedName>
    <definedName name="CostoVentasY3" localSheetId="58">'[84]Vaciado 1'!$F$126</definedName>
    <definedName name="CostoVentasY3" localSheetId="91">#REF!</definedName>
    <definedName name="CostoVentasY3">#REF!</definedName>
    <definedName name="COUNT" localSheetId="15">#REF!</definedName>
    <definedName name="COUNT" localSheetId="16">#REF!</definedName>
    <definedName name="COUNT" localSheetId="17">#REF!</definedName>
    <definedName name="COUNT" localSheetId="19">#REF!</definedName>
    <definedName name="COUNT" localSheetId="20">#REF!</definedName>
    <definedName name="COUNT" localSheetId="100">#REF!</definedName>
    <definedName name="COUNT" localSheetId="23">#REF!</definedName>
    <definedName name="COUNT" localSheetId="27">#REF!</definedName>
    <definedName name="COUNT" localSheetId="28">#REF!</definedName>
    <definedName name="COUNT" localSheetId="29">#REF!</definedName>
    <definedName name="COUNT" localSheetId="41">#REF!</definedName>
    <definedName name="COUNT" localSheetId="44">#REF!</definedName>
    <definedName name="COUNT" localSheetId="46">#REF!</definedName>
    <definedName name="COUNT" localSheetId="57">#REF!</definedName>
    <definedName name="COUNT" localSheetId="58">#REF!</definedName>
    <definedName name="COUNT" localSheetId="18">#REF!</definedName>
    <definedName name="COUNT" localSheetId="61">#REF!</definedName>
    <definedName name="COUNT" localSheetId="62">#REF!</definedName>
    <definedName name="COUNT" localSheetId="64">#REF!</definedName>
    <definedName name="COUNT" localSheetId="21">#REF!</definedName>
    <definedName name="COUNT" localSheetId="80">'Tabla 53'!#REF!</definedName>
    <definedName name="COUNT" localSheetId="81">'Tabla 54'!#REF!</definedName>
    <definedName name="COUNT" localSheetId="82">'Tabla 55'!#REF!</definedName>
    <definedName name="COUNT" localSheetId="83">'Tabla 56'!#REF!</definedName>
    <definedName name="COUNT" localSheetId="84">'Tabla 57'!#REF!</definedName>
    <definedName name="COUNT" localSheetId="88">#REF!</definedName>
    <definedName name="COUNT" localSheetId="89">#REF!</definedName>
    <definedName name="COUNT" localSheetId="90">#REF!</definedName>
    <definedName name="COUNT" localSheetId="95">#REF!</definedName>
    <definedName name="COUNT" localSheetId="96">#REF!</definedName>
    <definedName name="COUNT" localSheetId="24">#REF!</definedName>
    <definedName name="COUNT" localSheetId="99">#REF!</definedName>
    <definedName name="COUNT">#REF!</definedName>
    <definedName name="COUNTER" localSheetId="15">#REF!</definedName>
    <definedName name="COUNTER" localSheetId="16">#REF!</definedName>
    <definedName name="COUNTER" localSheetId="17">#REF!</definedName>
    <definedName name="COUNTER" localSheetId="19">#REF!</definedName>
    <definedName name="COUNTER" localSheetId="23">#REF!</definedName>
    <definedName name="COUNTER" localSheetId="27">#REF!</definedName>
    <definedName name="COUNTER" localSheetId="28">#REF!</definedName>
    <definedName name="COUNTER" localSheetId="29">#REF!</definedName>
    <definedName name="COUNTER" localSheetId="41">#REF!</definedName>
    <definedName name="COUNTER" localSheetId="44">#REF!</definedName>
    <definedName name="COUNTER" localSheetId="57">#REF!</definedName>
    <definedName name="COUNTER" localSheetId="58">#REF!</definedName>
    <definedName name="COUNTER" localSheetId="18">#REF!</definedName>
    <definedName name="COUNTER" localSheetId="64">#REF!</definedName>
    <definedName name="COUNTER" localSheetId="21">#REF!</definedName>
    <definedName name="COUNTER" localSheetId="80">'Tabla 53'!#REF!</definedName>
    <definedName name="COUNTER" localSheetId="81">'Tabla 54'!#REF!</definedName>
    <definedName name="COUNTER" localSheetId="82">'Tabla 55'!#REF!</definedName>
    <definedName name="COUNTER" localSheetId="83">'Tabla 56'!#REF!</definedName>
    <definedName name="COUNTER" localSheetId="84">'Tabla 57'!#REF!</definedName>
    <definedName name="COUNTER" localSheetId="88">#REF!</definedName>
    <definedName name="COUNTER" localSheetId="89">#REF!</definedName>
    <definedName name="COUNTER" localSheetId="90">#REF!</definedName>
    <definedName name="COUNTER" localSheetId="95">#REF!</definedName>
    <definedName name="COUNTER" localSheetId="96">#REF!</definedName>
    <definedName name="COUNTER" localSheetId="24">#REF!</definedName>
    <definedName name="COUNTER">#REF!</definedName>
    <definedName name="CountryName" localSheetId="15">#REF!</definedName>
    <definedName name="CountryName" localSheetId="17">#REF!</definedName>
    <definedName name="CountryName" localSheetId="100">'[95]Exchange Rate chart'!#REF!</definedName>
    <definedName name="CountryName" localSheetId="10">'[95]Exchange Rate chart'!#REF!</definedName>
    <definedName name="CountryName" localSheetId="11">'[95]Exchange Rate chart'!#REF!</definedName>
    <definedName name="CountryName" localSheetId="23">'[95]Exchange Rate chart'!#REF!</definedName>
    <definedName name="CountryName" localSheetId="59">#REF!</definedName>
    <definedName name="CountryName" localSheetId="60">#REF!</definedName>
    <definedName name="CountryName" localSheetId="1">'[95]Exchange Rate chart'!#REF!</definedName>
    <definedName name="CountryName" localSheetId="27">#REF!</definedName>
    <definedName name="CountryName" localSheetId="28">'[95]Exchange Rate chart'!#REF!</definedName>
    <definedName name="CountryName" localSheetId="29">'[95]Exchange Rate chart'!#REF!</definedName>
    <definedName name="CountryName" localSheetId="57">'[95]Exchange Rate chart'!#REF!</definedName>
    <definedName name="CountryName" localSheetId="58">'[95]Exchange Rate chart'!#REF!</definedName>
    <definedName name="CountryName" localSheetId="21">'[95]Exchange Rate chart'!#REF!</definedName>
    <definedName name="CountryName" localSheetId="85">'[95]Exchange Rate chart'!#REF!</definedName>
    <definedName name="CountryName" localSheetId="88">'[95]Exchange Rate chart'!#REF!</definedName>
    <definedName name="CountryName" localSheetId="89">'[95]Exchange Rate chart'!#REF!</definedName>
    <definedName name="CountryName" localSheetId="90">'[95]Exchange Rate chart'!#REF!</definedName>
    <definedName name="CountryName" localSheetId="91">#REF!</definedName>
    <definedName name="CountryName" localSheetId="95">'[95]Exchange Rate chart'!#REF!</definedName>
    <definedName name="CountryName" localSheetId="24">'[95]Exchange Rate chart'!#REF!</definedName>
    <definedName name="CountryName">#REF!</definedName>
    <definedName name="cp" localSheetId="15" hidden="1">#REF!</definedName>
    <definedName name="cp" localSheetId="16" hidden="1">#REF!</definedName>
    <definedName name="cp" localSheetId="17" hidden="1">#REF!</definedName>
    <definedName name="cp" localSheetId="19" hidden="1">#REF!</definedName>
    <definedName name="cp" localSheetId="100" hidden="1">'[96]C Summary'!#REF!</definedName>
    <definedName name="cp" localSheetId="23" hidden="1">'[96]C Summary'!#REF!</definedName>
    <definedName name="cp" localSheetId="59" hidden="1">#REF!</definedName>
    <definedName name="cp" localSheetId="60" hidden="1">#REF!</definedName>
    <definedName name="cp" localSheetId="1" hidden="1">'[96]C Summary'!#REF!</definedName>
    <definedName name="cp" localSheetId="27" hidden="1">#REF!</definedName>
    <definedName name="cp" localSheetId="28" hidden="1">'[96]C Summary'!#REF!</definedName>
    <definedName name="cp" localSheetId="29" hidden="1">'[96]C Summary'!#REF!</definedName>
    <definedName name="cp" localSheetId="57" hidden="1">'[96]C Summary'!#REF!</definedName>
    <definedName name="cp" localSheetId="58" hidden="1">'[96]C Summary'!#REF!</definedName>
    <definedName name="cp" localSheetId="18" hidden="1">#REF!</definedName>
    <definedName name="cp" localSheetId="64" hidden="1">'[96]C Summary'!#REF!</definedName>
    <definedName name="cp" localSheetId="21" hidden="1">'[96]C Summary'!#REF!</definedName>
    <definedName name="cp" localSheetId="81" hidden="1">'[96]C Summary'!#REF!</definedName>
    <definedName name="cp" localSheetId="82" hidden="1">'[96]C Summary'!#REF!</definedName>
    <definedName name="cp" localSheetId="83" hidden="1">'[96]C Summary'!#REF!</definedName>
    <definedName name="cp" localSheetId="84" hidden="1">'[96]C Summary'!#REF!</definedName>
    <definedName name="cp" localSheetId="85" hidden="1">'[96]C Summary'!#REF!</definedName>
    <definedName name="cp" localSheetId="88" hidden="1">'[96]C Summary'!#REF!</definedName>
    <definedName name="cp" localSheetId="89" hidden="1">'[96]C Summary'!#REF!</definedName>
    <definedName name="cp" localSheetId="90" hidden="1">'[96]C Summary'!#REF!</definedName>
    <definedName name="cp" localSheetId="91" hidden="1">#REF!</definedName>
    <definedName name="cp" localSheetId="95" hidden="1">'[96]C Summary'!#REF!</definedName>
    <definedName name="cp" localSheetId="96" hidden="1">'[96]C Summary'!#REF!</definedName>
    <definedName name="cp" localSheetId="24" hidden="1">'[96]C Summary'!#REF!</definedName>
    <definedName name="cp" hidden="1">#REF!</definedName>
    <definedName name="CPF" localSheetId="15">#REF!</definedName>
    <definedName name="CPF" localSheetId="16">#REF!</definedName>
    <definedName name="CPF" localSheetId="17">#REF!</definedName>
    <definedName name="CPF" localSheetId="19">#REF!</definedName>
    <definedName name="CPF" localSheetId="20">#REF!</definedName>
    <definedName name="CPF" localSheetId="100">#REF!</definedName>
    <definedName name="CPF" localSheetId="23">#REF!</definedName>
    <definedName name="CPF" localSheetId="27">#REF!</definedName>
    <definedName name="CPF" localSheetId="28">#REF!</definedName>
    <definedName name="CPF" localSheetId="29">#REF!</definedName>
    <definedName name="CPF" localSheetId="41">#REF!</definedName>
    <definedName name="CPF" localSheetId="44">#REF!</definedName>
    <definedName name="CPF" localSheetId="57">#REF!</definedName>
    <definedName name="CPF" localSheetId="58">#REF!</definedName>
    <definedName name="CPF" localSheetId="18">#REF!</definedName>
    <definedName name="CPF" localSheetId="61">#REF!</definedName>
    <definedName name="CPF" localSheetId="62">#REF!</definedName>
    <definedName name="CPF" localSheetId="64">#REF!</definedName>
    <definedName name="CPF" localSheetId="21">#REF!</definedName>
    <definedName name="CPF" localSheetId="80">'Tabla 53'!#REF!</definedName>
    <definedName name="CPF" localSheetId="81">'Tabla 54'!#REF!</definedName>
    <definedName name="CPF" localSheetId="82">'Tabla 55'!#REF!</definedName>
    <definedName name="CPF" localSheetId="83">'Tabla 56'!#REF!</definedName>
    <definedName name="CPF" localSheetId="84">'Tabla 57'!#REF!</definedName>
    <definedName name="CPF" localSheetId="88">#REF!</definedName>
    <definedName name="CPF" localSheetId="89">#REF!</definedName>
    <definedName name="CPF" localSheetId="90">#REF!</definedName>
    <definedName name="CPF" localSheetId="95">#REF!</definedName>
    <definedName name="CPF" localSheetId="96">#REF!</definedName>
    <definedName name="CPF" localSheetId="24">#REF!</definedName>
    <definedName name="CPF" localSheetId="99">#REF!</definedName>
    <definedName name="CPF">#REF!</definedName>
    <definedName name="CPI" localSheetId="15">#REF!</definedName>
    <definedName name="CPI" localSheetId="17">#REF!</definedName>
    <definedName name="CPI" localSheetId="100">[97]CPI!$A$4:$M$160</definedName>
    <definedName name="CPI" localSheetId="23">[97]CPI!$A$4:$M$160</definedName>
    <definedName name="CPI" localSheetId="59">#REF!</definedName>
    <definedName name="CPI" localSheetId="60">#REF!</definedName>
    <definedName name="CPI" localSheetId="1">[97]CPI!$A$4:$M$160</definedName>
    <definedName name="CPI" localSheetId="27">#REF!</definedName>
    <definedName name="CPI" localSheetId="28">#REF!</definedName>
    <definedName name="CPI" localSheetId="29">#REF!</definedName>
    <definedName name="CPI" localSheetId="57">[97]CPI!$A$4:$M$160</definedName>
    <definedName name="CPI" localSheetId="58">[97]CPI!$A$4:$M$160</definedName>
    <definedName name="CPI" localSheetId="91">#REF!</definedName>
    <definedName name="CPI">#REF!</definedName>
    <definedName name="CPI_Core" localSheetId="15">#REF!</definedName>
    <definedName name="CPI_Core" localSheetId="16">#REF!</definedName>
    <definedName name="CPI_Core" localSheetId="17">#REF!</definedName>
    <definedName name="CPI_Core" localSheetId="19">#REF!</definedName>
    <definedName name="CPI_Core" localSheetId="20">#REF!</definedName>
    <definedName name="CPI_Core" localSheetId="23">#REF!</definedName>
    <definedName name="CPI_Core" localSheetId="27">#REF!</definedName>
    <definedName name="CPI_Core" localSheetId="28">#REF!</definedName>
    <definedName name="CPI_Core" localSheetId="29">#REF!</definedName>
    <definedName name="CPI_Core" localSheetId="41">#REF!</definedName>
    <definedName name="CPI_Core" localSheetId="44">#REF!</definedName>
    <definedName name="CPI_Core" localSheetId="57">#REF!</definedName>
    <definedName name="CPI_Core" localSheetId="58">#REF!</definedName>
    <definedName name="CPI_Core" localSheetId="18">#REF!</definedName>
    <definedName name="CPI_Core" localSheetId="64">#REF!</definedName>
    <definedName name="CPI_Core" localSheetId="21">#REF!</definedName>
    <definedName name="CPI_Core" localSheetId="80">'Tabla 53'!#REF!</definedName>
    <definedName name="CPI_Core" localSheetId="81">'Tabla 54'!#REF!</definedName>
    <definedName name="CPI_Core" localSheetId="82">'Tabla 55'!#REF!</definedName>
    <definedName name="CPI_Core" localSheetId="83">'Tabla 56'!#REF!</definedName>
    <definedName name="CPI_Core" localSheetId="84">'Tabla 57'!#REF!</definedName>
    <definedName name="CPI_Core" localSheetId="88">#REF!</definedName>
    <definedName name="CPI_Core" localSheetId="89">#REF!</definedName>
    <definedName name="CPI_Core" localSheetId="90">#REF!</definedName>
    <definedName name="CPI_Core" localSheetId="95">#REF!</definedName>
    <definedName name="CPI_Core" localSheetId="96">#REF!</definedName>
    <definedName name="CPI_Core" localSheetId="24">#REF!</definedName>
    <definedName name="CPI_Core">#REF!</definedName>
    <definedName name="CPI_NAT_monthly" localSheetId="15">#REF!</definedName>
    <definedName name="CPI_NAT_monthly" localSheetId="16">#REF!</definedName>
    <definedName name="CPI_NAT_monthly" localSheetId="17">#REF!</definedName>
    <definedName name="CPI_NAT_monthly" localSheetId="19">#REF!</definedName>
    <definedName name="CPI_NAT_monthly" localSheetId="23">#REF!</definedName>
    <definedName name="CPI_NAT_monthly" localSheetId="27">#REF!</definedName>
    <definedName name="CPI_NAT_monthly" localSheetId="28">#REF!</definedName>
    <definedName name="CPI_NAT_monthly" localSheetId="29">#REF!</definedName>
    <definedName name="CPI_NAT_monthly" localSheetId="41">#REF!</definedName>
    <definedName name="CPI_NAT_monthly" localSheetId="44">#REF!</definedName>
    <definedName name="CPI_NAT_monthly" localSheetId="57">#REF!</definedName>
    <definedName name="CPI_NAT_monthly" localSheetId="58">#REF!</definedName>
    <definedName name="CPI_NAT_monthly" localSheetId="18">#REF!</definedName>
    <definedName name="CPI_NAT_monthly" localSheetId="64">#REF!</definedName>
    <definedName name="CPI_NAT_monthly" localSheetId="21">#REF!</definedName>
    <definedName name="CPI_NAT_monthly" localSheetId="80">'Tabla 53'!#REF!</definedName>
    <definedName name="CPI_NAT_monthly" localSheetId="81">'Tabla 54'!#REF!</definedName>
    <definedName name="CPI_NAT_monthly" localSheetId="82">'Tabla 55'!#REF!</definedName>
    <definedName name="CPI_NAT_monthly" localSheetId="83">'Tabla 56'!#REF!</definedName>
    <definedName name="CPI_NAT_monthly" localSheetId="84">'Tabla 57'!#REF!</definedName>
    <definedName name="CPI_NAT_monthly" localSheetId="88">#REF!</definedName>
    <definedName name="CPI_NAT_monthly" localSheetId="89">#REF!</definedName>
    <definedName name="CPI_NAT_monthly" localSheetId="90">#REF!</definedName>
    <definedName name="CPI_NAT_monthly" localSheetId="95">#REF!</definedName>
    <definedName name="CPI_NAT_monthly" localSheetId="96">#REF!</definedName>
    <definedName name="CPI_NAT_monthly" localSheetId="24">#REF!</definedName>
    <definedName name="CPI_NAT_monthly">#REF!</definedName>
    <definedName name="CPICUM" localSheetId="15">#REF!</definedName>
    <definedName name="CPICUM" localSheetId="16">#REF!</definedName>
    <definedName name="CPICUM" localSheetId="17">#REF!</definedName>
    <definedName name="CPICUM" localSheetId="23">#REF!</definedName>
    <definedName name="CPICUM" localSheetId="27">#REF!</definedName>
    <definedName name="CPICUM" localSheetId="28">#REF!</definedName>
    <definedName name="CPICUM" localSheetId="29">#REF!</definedName>
    <definedName name="CPICUM" localSheetId="57">#REF!</definedName>
    <definedName name="CPICUM" localSheetId="21">#REF!</definedName>
    <definedName name="CPICUM" localSheetId="88">#REF!</definedName>
    <definedName name="CPICUM" localSheetId="89">#REF!</definedName>
    <definedName name="CPICUM" localSheetId="90">#REF!</definedName>
    <definedName name="CPICUM" localSheetId="95">#REF!</definedName>
    <definedName name="CPICUM" localSheetId="96">#REF!</definedName>
    <definedName name="CPICUM">#REF!</definedName>
    <definedName name="CRECWM" localSheetId="15">#REF!</definedName>
    <definedName name="CRECWM" localSheetId="17">#REF!</definedName>
    <definedName name="CRECWM" localSheetId="100">[98]SUPUESTOS!A$15</definedName>
    <definedName name="CRECWM" localSheetId="23">[98]SUPUESTOS!A$15</definedName>
    <definedName name="CRECWM" localSheetId="59">#REF!</definedName>
    <definedName name="CRECWM" localSheetId="60">#REF!</definedName>
    <definedName name="CRECWM" localSheetId="1">[98]SUPUESTOS!A$15</definedName>
    <definedName name="CRECWM" localSheetId="27">#REF!</definedName>
    <definedName name="CRECWM" localSheetId="28">#REF!</definedName>
    <definedName name="CRECWM" localSheetId="29">#REF!</definedName>
    <definedName name="CRECWM" localSheetId="57">[98]SUPUESTOS!A$15</definedName>
    <definedName name="CRECWM" localSheetId="58">[98]SUPUESTOS!A$15</definedName>
    <definedName name="CRECWM" localSheetId="91">#REF!</definedName>
    <definedName name="CRECWM">#REF!</definedName>
    <definedName name="cred" localSheetId="15">#REF!</definedName>
    <definedName name="cred" localSheetId="16">#REF!</definedName>
    <definedName name="cred" localSheetId="17">#REF!</definedName>
    <definedName name="cred" localSheetId="20">#REF!</definedName>
    <definedName name="cred" localSheetId="23">#REF!</definedName>
    <definedName name="cred" localSheetId="59">#REF!</definedName>
    <definedName name="cred" localSheetId="60">#REF!</definedName>
    <definedName name="cred" localSheetId="27">#REF!</definedName>
    <definedName name="cred" localSheetId="28">#REF!</definedName>
    <definedName name="cred" localSheetId="29">#REF!</definedName>
    <definedName name="cred" localSheetId="57">#REF!</definedName>
    <definedName name="cred" localSheetId="64">#REF!</definedName>
    <definedName name="cred" localSheetId="21">#REF!</definedName>
    <definedName name="cred" localSheetId="85">'Tabla 58'!#REF!</definedName>
    <definedName name="cred" localSheetId="88">#REF!</definedName>
    <definedName name="cred" localSheetId="89">#REF!</definedName>
    <definedName name="cred" localSheetId="90">#REF!</definedName>
    <definedName name="cred" localSheetId="95">#REF!</definedName>
    <definedName name="cred" localSheetId="96">#REF!</definedName>
    <definedName name="cred" localSheetId="24">#REF!</definedName>
    <definedName name="cred">#REF!</definedName>
    <definedName name="cred1" localSheetId="15">#REF!</definedName>
    <definedName name="cred1" localSheetId="16">#REF!</definedName>
    <definedName name="cred1" localSheetId="17">#REF!</definedName>
    <definedName name="cred1" localSheetId="23">#REF!</definedName>
    <definedName name="cred1" localSheetId="27">#REF!</definedName>
    <definedName name="cred1" localSheetId="28">#REF!</definedName>
    <definedName name="cred1" localSheetId="29">#REF!</definedName>
    <definedName name="cred1" localSheetId="57">#REF!</definedName>
    <definedName name="cred1" localSheetId="64">#REF!</definedName>
    <definedName name="cred1" localSheetId="21">#REF!</definedName>
    <definedName name="cred1" localSheetId="85">'Tabla 58'!#REF!</definedName>
    <definedName name="cred1" localSheetId="88">#REF!</definedName>
    <definedName name="cred1" localSheetId="89">#REF!</definedName>
    <definedName name="cred1" localSheetId="90">#REF!</definedName>
    <definedName name="cred1" localSheetId="95">#REF!</definedName>
    <definedName name="cred1" localSheetId="96">#REF!</definedName>
    <definedName name="cred1">#REF!</definedName>
    <definedName name="CRED2" localSheetId="15">#REF!</definedName>
    <definedName name="CRED2" localSheetId="16">#REF!</definedName>
    <definedName name="CRED2" localSheetId="17">#REF!</definedName>
    <definedName name="CRED2" localSheetId="23">#REF!</definedName>
    <definedName name="CRED2" localSheetId="27">#REF!</definedName>
    <definedName name="CRED2" localSheetId="28">#REF!</definedName>
    <definedName name="CRED2" localSheetId="29">#REF!</definedName>
    <definedName name="CRED2" localSheetId="57">#REF!</definedName>
    <definedName name="CRED2" localSheetId="64">#REF!</definedName>
    <definedName name="CRED2" localSheetId="21">#REF!</definedName>
    <definedName name="CRED2" localSheetId="85">'Tabla 58'!#REF!</definedName>
    <definedName name="CRED2" localSheetId="88">#REF!</definedName>
    <definedName name="CRED2" localSheetId="89">#REF!</definedName>
    <definedName name="CRED2" localSheetId="90">#REF!</definedName>
    <definedName name="CRED2" localSheetId="95">#REF!</definedName>
    <definedName name="CRED2" localSheetId="96">#REF!</definedName>
    <definedName name="CRED2">#REF!</definedName>
    <definedName name="cred2000" localSheetId="15">#REF!</definedName>
    <definedName name="cred2000" localSheetId="17">#REF!</definedName>
    <definedName name="cred2000" localSheetId="23">#REF!</definedName>
    <definedName name="cred2000" localSheetId="27">#REF!</definedName>
    <definedName name="cred2000" localSheetId="28">#REF!</definedName>
    <definedName name="cred2000" localSheetId="29">#REF!</definedName>
    <definedName name="cred2000" localSheetId="21">#REF!</definedName>
    <definedName name="cred2000" localSheetId="88">#REF!</definedName>
    <definedName name="cred2000" localSheetId="89">#REF!</definedName>
    <definedName name="cred2000" localSheetId="90">#REF!</definedName>
    <definedName name="cred2000">#REF!</definedName>
    <definedName name="cred2001" localSheetId="15">#REF!</definedName>
    <definedName name="cred2001" localSheetId="17">#REF!</definedName>
    <definedName name="cred2001" localSheetId="23">#REF!</definedName>
    <definedName name="cred2001" localSheetId="27">#REF!</definedName>
    <definedName name="cred2001" localSheetId="28">#REF!</definedName>
    <definedName name="cred2001" localSheetId="29">#REF!</definedName>
    <definedName name="cred2001" localSheetId="21">#REF!</definedName>
    <definedName name="cred2001" localSheetId="88">#REF!</definedName>
    <definedName name="cred2001" localSheetId="89">#REF!</definedName>
    <definedName name="cred2001" localSheetId="90">#REF!</definedName>
    <definedName name="cred2001">#REF!</definedName>
    <definedName name="cred2002" localSheetId="15">#REF!</definedName>
    <definedName name="cred2002" localSheetId="17">#REF!</definedName>
    <definedName name="cred2002" localSheetId="23">#REF!</definedName>
    <definedName name="cred2002" localSheetId="27">#REF!</definedName>
    <definedName name="cred2002" localSheetId="28">#REF!</definedName>
    <definedName name="cred2002" localSheetId="29">#REF!</definedName>
    <definedName name="cred2002" localSheetId="21">#REF!</definedName>
    <definedName name="cred2002" localSheetId="88">#REF!</definedName>
    <definedName name="cred2002" localSheetId="89">#REF!</definedName>
    <definedName name="cred2002" localSheetId="90">#REF!</definedName>
    <definedName name="cred2002">#REF!</definedName>
    <definedName name="cred2003" localSheetId="15">#REF!</definedName>
    <definedName name="cred2003" localSheetId="17">#REF!</definedName>
    <definedName name="cred2003" localSheetId="23">#REF!</definedName>
    <definedName name="cred2003" localSheetId="27">#REF!</definedName>
    <definedName name="cred2003" localSheetId="28">#REF!</definedName>
    <definedName name="cred2003" localSheetId="29">#REF!</definedName>
    <definedName name="cred2003" localSheetId="21">#REF!</definedName>
    <definedName name="cred2003" localSheetId="88">#REF!</definedName>
    <definedName name="cred2003" localSheetId="89">#REF!</definedName>
    <definedName name="cred2003" localSheetId="90">#REF!</definedName>
    <definedName name="cred2003">#REF!</definedName>
    <definedName name="cred98" localSheetId="15">#REF!</definedName>
    <definedName name="cred98" localSheetId="17">#REF!</definedName>
    <definedName name="cred98" localSheetId="20">[27]Programa!#REF!</definedName>
    <definedName name="cred98" localSheetId="100">[27]Programa!#REF!</definedName>
    <definedName name="cred98" localSheetId="10">[27]Programa!#REF!</definedName>
    <definedName name="cred98" localSheetId="11">[27]Programa!#REF!</definedName>
    <definedName name="cred98" localSheetId="23">[27]Programa!#REF!</definedName>
    <definedName name="cred98" localSheetId="59">#REF!</definedName>
    <definedName name="cred98" localSheetId="60">#REF!</definedName>
    <definedName name="cred98" localSheetId="1">[27]Programa!#REF!</definedName>
    <definedName name="cred98" localSheetId="27">#REF!</definedName>
    <definedName name="cred98" localSheetId="28">[27]Programa!#REF!</definedName>
    <definedName name="cred98" localSheetId="29">[27]Programa!#REF!</definedName>
    <definedName name="cred98" localSheetId="57">[27]Programa!#REF!</definedName>
    <definedName name="cred98" localSheetId="58">[27]Programa!#REF!</definedName>
    <definedName name="cred98" localSheetId="64">[27]Programa!#REF!</definedName>
    <definedName name="cred98" localSheetId="21">[27]Programa!#REF!</definedName>
    <definedName name="cred98" localSheetId="85">[27]Programa!#REF!</definedName>
    <definedName name="cred98" localSheetId="88">[27]Programa!#REF!</definedName>
    <definedName name="cred98" localSheetId="89">[27]Programa!#REF!</definedName>
    <definedName name="cred98" localSheetId="90">[27]Programa!#REF!</definedName>
    <definedName name="cred98" localSheetId="91">#REF!</definedName>
    <definedName name="cred98" localSheetId="95">[27]Programa!#REF!</definedName>
    <definedName name="cred98" localSheetId="96">[27]Programa!#REF!</definedName>
    <definedName name="cred98" localSheetId="24">[27]Programa!#REF!</definedName>
    <definedName name="cred98">#REF!</definedName>
    <definedName name="cred98j" localSheetId="15">#REF!</definedName>
    <definedName name="cred98j" localSheetId="17">#REF!</definedName>
    <definedName name="cred98j" localSheetId="20">[27]Programa!#REF!</definedName>
    <definedName name="cred98j" localSheetId="100">[27]Programa!#REF!</definedName>
    <definedName name="cred98j" localSheetId="10">[27]Programa!#REF!</definedName>
    <definedName name="cred98j" localSheetId="11">[27]Programa!#REF!</definedName>
    <definedName name="cred98j" localSheetId="23">[27]Programa!#REF!</definedName>
    <definedName name="cred98j" localSheetId="59">#REF!</definedName>
    <definedName name="cred98j" localSheetId="60">#REF!</definedName>
    <definedName name="cred98j" localSheetId="1">[27]Programa!#REF!</definedName>
    <definedName name="cred98j" localSheetId="27">#REF!</definedName>
    <definedName name="cred98j" localSheetId="28">[27]Programa!#REF!</definedName>
    <definedName name="cred98j" localSheetId="29">[27]Programa!#REF!</definedName>
    <definedName name="cred98j" localSheetId="57">[27]Programa!#REF!</definedName>
    <definedName name="cred98j" localSheetId="58">[27]Programa!#REF!</definedName>
    <definedName name="cred98j" localSheetId="64">[27]Programa!#REF!</definedName>
    <definedName name="cred98j" localSheetId="21">[27]Programa!#REF!</definedName>
    <definedName name="cred98j" localSheetId="85">[27]Programa!#REF!</definedName>
    <definedName name="cred98j" localSheetId="88">[27]Programa!#REF!</definedName>
    <definedName name="cred98j" localSheetId="89">[27]Programa!#REF!</definedName>
    <definedName name="cred98j" localSheetId="90">[27]Programa!#REF!</definedName>
    <definedName name="cred98j" localSheetId="91">#REF!</definedName>
    <definedName name="cred98j" localSheetId="95">[27]Programa!#REF!</definedName>
    <definedName name="cred98j" localSheetId="24">[27]Programa!#REF!</definedName>
    <definedName name="cred98j">#REF!</definedName>
    <definedName name="cred98s" localSheetId="15">#REF!</definedName>
    <definedName name="cred98s" localSheetId="16">#REF!</definedName>
    <definedName name="cred98s" localSheetId="17">#REF!</definedName>
    <definedName name="cred98s" localSheetId="20">#REF!</definedName>
    <definedName name="cred98s" localSheetId="23">#REF!</definedName>
    <definedName name="cred98s" localSheetId="59">#REF!</definedName>
    <definedName name="cred98s" localSheetId="60">#REF!</definedName>
    <definedName name="cred98s" localSheetId="27">#REF!</definedName>
    <definedName name="cred98s" localSheetId="28">#REF!</definedName>
    <definedName name="cred98s" localSheetId="29">#REF!</definedName>
    <definedName name="cred98s" localSheetId="57">#REF!</definedName>
    <definedName name="cred98s" localSheetId="64">#REF!</definedName>
    <definedName name="cred98s" localSheetId="21">#REF!</definedName>
    <definedName name="cred98s" localSheetId="85">'Tabla 58'!#REF!</definedName>
    <definedName name="cred98s" localSheetId="88">#REF!</definedName>
    <definedName name="cred98s" localSheetId="89">#REF!</definedName>
    <definedName name="cred98s" localSheetId="90">#REF!</definedName>
    <definedName name="cred98s" localSheetId="95">#REF!</definedName>
    <definedName name="cred98s" localSheetId="96">#REF!</definedName>
    <definedName name="cred98s" localSheetId="24">#REF!</definedName>
    <definedName name="cred98s">#REF!</definedName>
    <definedName name="cred99" localSheetId="15">#REF!</definedName>
    <definedName name="cred99" localSheetId="16">#REF!</definedName>
    <definedName name="cred99" localSheetId="17">#REF!</definedName>
    <definedName name="cred99" localSheetId="23">#REF!</definedName>
    <definedName name="cred99" localSheetId="27">#REF!</definedName>
    <definedName name="cred99" localSheetId="28">#REF!</definedName>
    <definedName name="cred99" localSheetId="29">#REF!</definedName>
    <definedName name="cred99" localSheetId="57">#REF!</definedName>
    <definedName name="cred99" localSheetId="64">#REF!</definedName>
    <definedName name="cred99" localSheetId="21">#REF!</definedName>
    <definedName name="cred99" localSheetId="85">'Tabla 58'!#REF!</definedName>
    <definedName name="cred99" localSheetId="88">#REF!</definedName>
    <definedName name="cred99" localSheetId="89">#REF!</definedName>
    <definedName name="cred99" localSheetId="90">#REF!</definedName>
    <definedName name="cred99" localSheetId="95">#REF!</definedName>
    <definedName name="cred99" localSheetId="96">#REF!</definedName>
    <definedName name="cred99">#REF!</definedName>
    <definedName name="CREDITO" localSheetId="15">#REF!</definedName>
    <definedName name="CREDITO" localSheetId="16">#REF!</definedName>
    <definedName name="CREDITO" localSheetId="17">#REF!</definedName>
    <definedName name="CREDITO" localSheetId="23">#REF!</definedName>
    <definedName name="CREDITO" localSheetId="27">#REF!</definedName>
    <definedName name="CREDITO" localSheetId="28">#REF!</definedName>
    <definedName name="CREDITO" localSheetId="29">#REF!</definedName>
    <definedName name="CREDITO" localSheetId="57">#REF!</definedName>
    <definedName name="CREDITO" localSheetId="64">#REF!</definedName>
    <definedName name="CREDITO" localSheetId="21">#REF!</definedName>
    <definedName name="CREDITO" localSheetId="85">'Tabla 58'!#REF!</definedName>
    <definedName name="CREDITO" localSheetId="88">#REF!</definedName>
    <definedName name="CREDITO" localSheetId="89">#REF!</definedName>
    <definedName name="CREDITO" localSheetId="90">#REF!</definedName>
    <definedName name="CREDITO" localSheetId="95">#REF!</definedName>
    <definedName name="CREDITO" localSheetId="96">#REF!</definedName>
    <definedName name="CREDITO">#REF!</definedName>
    <definedName name="CREDITOBCH" localSheetId="15">#REF!</definedName>
    <definedName name="CREDITOBCH" localSheetId="17">#REF!</definedName>
    <definedName name="CREDITOBCH" localSheetId="23">#REF!</definedName>
    <definedName name="CREDITOBCH" localSheetId="27">#REF!</definedName>
    <definedName name="CREDITOBCH" localSheetId="28">#REF!</definedName>
    <definedName name="CREDITOBCH" localSheetId="29">#REF!</definedName>
    <definedName name="CREDITOBCH" localSheetId="41">#REF!</definedName>
    <definedName name="CREDITOBCH" localSheetId="44">#REF!</definedName>
    <definedName name="CREDITOBCH" localSheetId="21">#REF!</definedName>
    <definedName name="CREDITOBCH" localSheetId="80">'Tabla 53'!#REF!</definedName>
    <definedName name="CREDITOBCH" localSheetId="88">#REF!</definedName>
    <definedName name="CREDITOBCH" localSheetId="89">#REF!</definedName>
    <definedName name="CREDITOBCH" localSheetId="90">#REF!</definedName>
    <definedName name="CREDITOBCH" localSheetId="96">#REF!</definedName>
    <definedName name="CREDITOBCH">#REF!</definedName>
    <definedName name="CREDITORSB" localSheetId="15">#REF!</definedName>
    <definedName name="CREDITORSB" localSheetId="17">#REF!</definedName>
    <definedName name="CREDITORSB" localSheetId="23">#REF!</definedName>
    <definedName name="CREDITORSB" localSheetId="27">#REF!</definedName>
    <definedName name="CREDITORSB" localSheetId="28">#REF!</definedName>
    <definedName name="CREDITORSB" localSheetId="29">#REF!</definedName>
    <definedName name="CREDITORSB" localSheetId="41">#REF!</definedName>
    <definedName name="CREDITORSB" localSheetId="44">#REF!</definedName>
    <definedName name="CREDITORSB" localSheetId="21">#REF!</definedName>
    <definedName name="CREDITORSB" localSheetId="80">'Tabla 53'!#REF!</definedName>
    <definedName name="CREDITORSB" localSheetId="88">#REF!</definedName>
    <definedName name="CREDITORSB" localSheetId="89">#REF!</definedName>
    <definedName name="CREDITORSB" localSheetId="90">#REF!</definedName>
    <definedName name="CREDITORSB" localSheetId="96">#REF!</definedName>
    <definedName name="CREDITORSB">#REF!</definedName>
    <definedName name="Crng" localSheetId="15">OFFSET(#REF!,0,0,COUNT(#REF!),1)</definedName>
    <definedName name="Crng" localSheetId="16">OFFSET(#REF!,0,0,COUNT(#REF!),1)</definedName>
    <definedName name="Crng" localSheetId="17">OFFSET(#REF!,0,0,COUNT(#REF!),1)</definedName>
    <definedName name="Crng" localSheetId="19">OFFSET(#REF!,0,0,COUNT(#REF!),1)</definedName>
    <definedName name="Crng" localSheetId="100">OFFSET(#REF!,0,0,COUNT(#REF!),1)</definedName>
    <definedName name="Crng" localSheetId="23">OFFSET(#REF!,0,0,COUNT(#REF!),1)</definedName>
    <definedName name="Crng" localSheetId="27">OFFSET(#REF!,0,0,COUNT(#REF!),1)</definedName>
    <definedName name="Crng" localSheetId="28">OFFSET(#REF!,0,0,COUNT(#REF!),1)</definedName>
    <definedName name="Crng" localSheetId="29">OFFSET(#REF!,0,0,COUNT(#REF!),1)</definedName>
    <definedName name="Crng" localSheetId="33">OFFSET(#REF!,0,0,COUNT(#REF!),1)</definedName>
    <definedName name="Crng" localSheetId="57">OFFSET(#REF!,0,0,COUNT(#REF!),1)</definedName>
    <definedName name="Crng" localSheetId="58">OFFSET(#REF!,0,0,COUNT(#REF!),1)</definedName>
    <definedName name="Crng" localSheetId="18">OFFSET(#REF!,0,0,COUNT(#REF!),1)</definedName>
    <definedName name="Crng" localSheetId="61">OFFSET(#REF!,0,0,COUNT(#REF!),1)</definedName>
    <definedName name="Crng" localSheetId="64">OFFSET(#REF!,0,0,COUNT(#REF!),1)</definedName>
    <definedName name="Crng" localSheetId="21">OFFSET(#REF!,0,0,COUNT(#REF!),1)</definedName>
    <definedName name="Crng" localSheetId="80">OFFSET('Tabla 53'!#REF!,0,0,COUNT('Tabla 53'!#REF!),1)</definedName>
    <definedName name="Crng" localSheetId="81">OFFSET('Tabla 54'!#REF!,0,0,COUNT('Tabla 54'!#REF!),1)</definedName>
    <definedName name="Crng" localSheetId="82">OFFSET('Tabla 55'!#REF!,0,0,COUNT('Tabla 55'!#REF!),1)</definedName>
    <definedName name="Crng" localSheetId="83">OFFSET('Tabla 56'!#REF!,0,0,COUNT('Tabla 56'!#REF!),1)</definedName>
    <definedName name="Crng" localSheetId="84">OFFSET('Tabla 57'!#REF!,0,0,COUNT('Tabla 57'!#REF!),1)</definedName>
    <definedName name="Crng" localSheetId="88">OFFSET(#REF!,0,0,COUNT(#REF!),1)</definedName>
    <definedName name="Crng" localSheetId="89">OFFSET(#REF!,0,0,COUNT(#REF!),1)</definedName>
    <definedName name="Crng" localSheetId="90">OFFSET(#REF!,0,0,COUNT(#REF!),1)</definedName>
    <definedName name="Crng" localSheetId="95">OFFSET(#REF!,0,0,COUNT(#REF!),1)</definedName>
    <definedName name="Crng" localSheetId="96">OFFSET(#REF!,0,0,COUNT(#REF!),1)</definedName>
    <definedName name="Crng" localSheetId="24">OFFSET(#REF!,0,0,COUNT(#REF!),1)</definedName>
    <definedName name="Crng">OFFSET(#REF!,0,0,COUNT(#REF!),1)</definedName>
    <definedName name="Crt" localSheetId="15">#REF!</definedName>
    <definedName name="Crt" localSheetId="16">#REF!</definedName>
    <definedName name="Crt" localSheetId="17">#REF!</definedName>
    <definedName name="Crt" localSheetId="19">#REF!</definedName>
    <definedName name="Crt" localSheetId="20">#REF!</definedName>
    <definedName name="Crt" localSheetId="100">#REF!</definedName>
    <definedName name="Crt" localSheetId="23">#REF!</definedName>
    <definedName name="Crt" localSheetId="27">#REF!</definedName>
    <definedName name="Crt" localSheetId="28">#REF!</definedName>
    <definedName name="Crt" localSheetId="29">#REF!</definedName>
    <definedName name="Crt" localSheetId="33">#REF!</definedName>
    <definedName name="Crt" localSheetId="57">#REF!</definedName>
    <definedName name="Crt" localSheetId="58">#REF!</definedName>
    <definedName name="Crt" localSheetId="18">#REF!</definedName>
    <definedName name="Crt" localSheetId="61">#REF!</definedName>
    <definedName name="Crt" localSheetId="62">#REF!</definedName>
    <definedName name="Crt" localSheetId="64">#REF!</definedName>
    <definedName name="Crt" localSheetId="21">#REF!</definedName>
    <definedName name="Crt" localSheetId="80">'Tabla 53'!#REF!</definedName>
    <definedName name="Crt" localSheetId="81">'Tabla 54'!#REF!</definedName>
    <definedName name="Crt" localSheetId="82">'Tabla 55'!#REF!</definedName>
    <definedName name="Crt" localSheetId="83">'Tabla 56'!#REF!</definedName>
    <definedName name="Crt" localSheetId="84">'Tabla 57'!#REF!</definedName>
    <definedName name="Crt" localSheetId="85">'Tabla 58'!#REF!</definedName>
    <definedName name="Crt" localSheetId="88">#REF!</definedName>
    <definedName name="Crt" localSheetId="89">#REF!</definedName>
    <definedName name="Crt" localSheetId="90">#REF!</definedName>
    <definedName name="Crt" localSheetId="95">#REF!</definedName>
    <definedName name="Crt" localSheetId="96">#REF!</definedName>
    <definedName name="Crt" localSheetId="24">#REF!</definedName>
    <definedName name="Crt" localSheetId="99">#REF!</definedName>
    <definedName name="Crt">#REF!</definedName>
    <definedName name="CRUDE1" localSheetId="15">#REF!</definedName>
    <definedName name="CRUDE1" localSheetId="17">#REF!</definedName>
    <definedName name="CRUDE1" localSheetId="19">#REF!</definedName>
    <definedName name="CRUDE1" localSheetId="100">[92]MONTHLY!$B$437:$Z$444</definedName>
    <definedName name="CRUDE1" localSheetId="23">[92]MONTHLY!$B$437:$Z$444</definedName>
    <definedName name="CRUDE1" localSheetId="59">#REF!</definedName>
    <definedName name="CRUDE1" localSheetId="60">#REF!</definedName>
    <definedName name="CRUDE1" localSheetId="1">[92]MONTHLY!$B$437:$Z$444</definedName>
    <definedName name="CRUDE1" localSheetId="27">#REF!</definedName>
    <definedName name="CRUDE1" localSheetId="28">#REF!</definedName>
    <definedName name="CRUDE1" localSheetId="29">#REF!</definedName>
    <definedName name="CRUDE1" localSheetId="57">[92]MONTHLY!$B$437:$Z$444</definedName>
    <definedName name="CRUDE1" localSheetId="58">[92]MONTHLY!$B$437:$Z$444</definedName>
    <definedName name="CRUDE1" localSheetId="18">#REF!</definedName>
    <definedName name="CRUDE1" localSheetId="91">#REF!</definedName>
    <definedName name="CRUDE1">#REF!</definedName>
    <definedName name="CRUDE2" localSheetId="15">#REF!</definedName>
    <definedName name="CRUDE2" localSheetId="17">#REF!</definedName>
    <definedName name="CRUDE2" localSheetId="19">#REF!</definedName>
    <definedName name="CRUDE2" localSheetId="100">[92]MONTHLY!$B$451:$Z$458</definedName>
    <definedName name="CRUDE2" localSheetId="23">[92]MONTHLY!$B$451:$Z$458</definedName>
    <definedName name="CRUDE2" localSheetId="59">#REF!</definedName>
    <definedName name="CRUDE2" localSheetId="60">#REF!</definedName>
    <definedName name="CRUDE2" localSheetId="1">[92]MONTHLY!$B$451:$Z$458</definedName>
    <definedName name="CRUDE2" localSheetId="27">#REF!</definedName>
    <definedName name="CRUDE2" localSheetId="28">#REF!</definedName>
    <definedName name="CRUDE2" localSheetId="29">#REF!</definedName>
    <definedName name="CRUDE2" localSheetId="57">[92]MONTHLY!$B$451:$Z$458</definedName>
    <definedName name="CRUDE2" localSheetId="58">[92]MONTHLY!$B$451:$Z$458</definedName>
    <definedName name="CRUDE2" localSheetId="18">#REF!</definedName>
    <definedName name="CRUDE2" localSheetId="91">#REF!</definedName>
    <definedName name="CRUDE2">#REF!</definedName>
    <definedName name="CRUDE3" localSheetId="15">#REF!</definedName>
    <definedName name="CRUDE3" localSheetId="17">#REF!</definedName>
    <definedName name="CRUDE3" localSheetId="19">#REF!</definedName>
    <definedName name="CRUDE3" localSheetId="100">[92]MONTHLY!$B$465:$Z$472</definedName>
    <definedName name="CRUDE3" localSheetId="23">[92]MONTHLY!$B$465:$Z$472</definedName>
    <definedName name="CRUDE3" localSheetId="59">#REF!</definedName>
    <definedName name="CRUDE3" localSheetId="60">#REF!</definedName>
    <definedName name="CRUDE3" localSheetId="1">[92]MONTHLY!$B$465:$Z$472</definedName>
    <definedName name="CRUDE3" localSheetId="27">#REF!</definedName>
    <definedName name="CRUDE3" localSheetId="28">#REF!</definedName>
    <definedName name="CRUDE3" localSheetId="29">#REF!</definedName>
    <definedName name="CRUDE3" localSheetId="57">[92]MONTHLY!$B$465:$Z$472</definedName>
    <definedName name="CRUDE3" localSheetId="58">[92]MONTHLY!$B$465:$Z$472</definedName>
    <definedName name="CRUDE3" localSheetId="18">#REF!</definedName>
    <definedName name="CRUDE3" localSheetId="91">#REF!</definedName>
    <definedName name="CRUDE3">#REF!</definedName>
    <definedName name="CRUZ" localSheetId="15">#REF!</definedName>
    <definedName name="CRUZ" localSheetId="16">#REF!</definedName>
    <definedName name="CRUZ" localSheetId="17">#REF!</definedName>
    <definedName name="CRUZ" localSheetId="19">#REF!</definedName>
    <definedName name="CRUZ" localSheetId="20">#REF!</definedName>
    <definedName name="CRUZ" localSheetId="100">#REF!</definedName>
    <definedName name="CRUZ" localSheetId="23">#REF!</definedName>
    <definedName name="CRUZ" localSheetId="27">#REF!</definedName>
    <definedName name="CRUZ" localSheetId="28">#REF!</definedName>
    <definedName name="CRUZ" localSheetId="29">#REF!</definedName>
    <definedName name="CRUZ" localSheetId="33">#REF!</definedName>
    <definedName name="CRUZ" localSheetId="57">#REF!</definedName>
    <definedName name="CRUZ" localSheetId="58">#REF!</definedName>
    <definedName name="CRUZ" localSheetId="18">#REF!</definedName>
    <definedName name="CRUZ" localSheetId="61">#REF!</definedName>
    <definedName name="CRUZ" localSheetId="62">#REF!</definedName>
    <definedName name="CRUZ" localSheetId="64">#REF!</definedName>
    <definedName name="CRUZ" localSheetId="21">#REF!</definedName>
    <definedName name="CRUZ" localSheetId="80">'Tabla 53'!#REF!</definedName>
    <definedName name="CRUZ" localSheetId="81">'Tabla 54'!#REF!</definedName>
    <definedName name="CRUZ" localSheetId="82">'Tabla 55'!#REF!</definedName>
    <definedName name="CRUZ" localSheetId="83">'Tabla 56'!#REF!</definedName>
    <definedName name="CRUZ" localSheetId="84">'Tabla 57'!#REF!</definedName>
    <definedName name="CRUZ" localSheetId="85">'Tabla 58'!#REF!</definedName>
    <definedName name="CRUZ" localSheetId="88">#REF!</definedName>
    <definedName name="CRUZ" localSheetId="89">#REF!</definedName>
    <definedName name="CRUZ" localSheetId="90">#REF!</definedName>
    <definedName name="CRUZ" localSheetId="95">#REF!</definedName>
    <definedName name="CRUZ" localSheetId="96">#REF!</definedName>
    <definedName name="CRUZ" localSheetId="24">#REF!</definedName>
    <definedName name="CRUZ" localSheetId="99">#REF!</definedName>
    <definedName name="CRUZ">#REF!</definedName>
    <definedName name="CRUZ1" localSheetId="15">#REF!</definedName>
    <definedName name="CRUZ1" localSheetId="16">#REF!</definedName>
    <definedName name="CRUZ1" localSheetId="17">#REF!</definedName>
    <definedName name="CRUZ1" localSheetId="19">#REF!</definedName>
    <definedName name="CRUZ1" localSheetId="23">#REF!</definedName>
    <definedName name="CRUZ1" localSheetId="27">#REF!</definedName>
    <definedName name="CRUZ1" localSheetId="28">#REF!</definedName>
    <definedName name="CRUZ1" localSheetId="29">#REF!</definedName>
    <definedName name="CRUZ1" localSheetId="33">#REF!</definedName>
    <definedName name="CRUZ1" localSheetId="57">#REF!</definedName>
    <definedName name="CRUZ1" localSheetId="58">#REF!</definedName>
    <definedName name="CRUZ1" localSheetId="18">#REF!</definedName>
    <definedName name="CRUZ1" localSheetId="64">#REF!</definedName>
    <definedName name="CRUZ1" localSheetId="21">#REF!</definedName>
    <definedName name="CRUZ1" localSheetId="80">'Tabla 53'!#REF!</definedName>
    <definedName name="CRUZ1" localSheetId="81">'Tabla 54'!#REF!</definedName>
    <definedName name="CRUZ1" localSheetId="82">'Tabla 55'!#REF!</definedName>
    <definedName name="CRUZ1" localSheetId="83">'Tabla 56'!#REF!</definedName>
    <definedName name="CRUZ1" localSheetId="84">'Tabla 57'!#REF!</definedName>
    <definedName name="CRUZ1" localSheetId="85">'Tabla 58'!#REF!</definedName>
    <definedName name="CRUZ1" localSheetId="88">#REF!</definedName>
    <definedName name="CRUZ1" localSheetId="89">#REF!</definedName>
    <definedName name="CRUZ1" localSheetId="90">#REF!</definedName>
    <definedName name="CRUZ1" localSheetId="95">#REF!</definedName>
    <definedName name="CRUZ1" localSheetId="96">#REF!</definedName>
    <definedName name="CRUZ1" localSheetId="24">#REF!</definedName>
    <definedName name="CRUZ1">#REF!</definedName>
    <definedName name="CS" localSheetId="15">#REF!</definedName>
    <definedName name="CS" localSheetId="16">#REF!</definedName>
    <definedName name="CS" localSheetId="17">#REF!</definedName>
    <definedName name="CS" localSheetId="19">#REF!</definedName>
    <definedName name="CS" localSheetId="23">#REF!</definedName>
    <definedName name="CS" localSheetId="27">#REF!</definedName>
    <definedName name="CS" localSheetId="28">#REF!</definedName>
    <definedName name="CS" localSheetId="29">#REF!</definedName>
    <definedName name="CS" localSheetId="33">#REF!</definedName>
    <definedName name="CS" localSheetId="57">#REF!</definedName>
    <definedName name="CS" localSheetId="58">#REF!</definedName>
    <definedName name="CS" localSheetId="18">#REF!</definedName>
    <definedName name="CS" localSheetId="64">#REF!</definedName>
    <definedName name="CS" localSheetId="21">#REF!</definedName>
    <definedName name="CS" localSheetId="80">'Tabla 53'!#REF!</definedName>
    <definedName name="CS" localSheetId="81">'Tabla 54'!#REF!</definedName>
    <definedName name="CS" localSheetId="82">'Tabla 55'!#REF!</definedName>
    <definedName name="CS" localSheetId="83">'Tabla 56'!#REF!</definedName>
    <definedName name="CS" localSheetId="84">'Tabla 57'!#REF!</definedName>
    <definedName name="CS" localSheetId="85">'Tabla 58'!#REF!</definedName>
    <definedName name="CS" localSheetId="88">#REF!</definedName>
    <definedName name="CS" localSheetId="89">#REF!</definedName>
    <definedName name="CS" localSheetId="90">#REF!</definedName>
    <definedName name="CS" localSheetId="95">#REF!</definedName>
    <definedName name="CS" localSheetId="96">#REF!</definedName>
    <definedName name="CS" localSheetId="24">#REF!</definedName>
    <definedName name="CS">#REF!</definedName>
    <definedName name="CS1A" localSheetId="15">#REF!</definedName>
    <definedName name="CS1A" localSheetId="17">#REF!</definedName>
    <definedName name="CS1A" localSheetId="23">#REF!</definedName>
    <definedName name="CS1A" localSheetId="27">#REF!</definedName>
    <definedName name="CS1A" localSheetId="28">#REF!</definedName>
    <definedName name="CS1A" localSheetId="29">#REF!</definedName>
    <definedName name="CS1A" localSheetId="33">#REF!</definedName>
    <definedName name="CS1A" localSheetId="18">#REF!</definedName>
    <definedName name="CS1A" localSheetId="21">#REF!</definedName>
    <definedName name="CS1A" localSheetId="80">'Tabla 53'!#REF!</definedName>
    <definedName name="CS1A" localSheetId="88">#REF!</definedName>
    <definedName name="CS1A" localSheetId="89">#REF!</definedName>
    <definedName name="CS1A" localSheetId="90">#REF!</definedName>
    <definedName name="CS1A" localSheetId="96">#REF!</definedName>
    <definedName name="CS1A">#REF!</definedName>
    <definedName name="CTOOMA00" localSheetId="15">#REF!</definedName>
    <definedName name="CTOOMA00" localSheetId="17">#REF!</definedName>
    <definedName name="CTOOMA00" localSheetId="23">#REF!</definedName>
    <definedName name="CTOOMA00" localSheetId="27">#REF!</definedName>
    <definedName name="CTOOMA00" localSheetId="28">#REF!</definedName>
    <definedName name="CTOOMA00" localSheetId="29">#REF!</definedName>
    <definedName name="CTOOMA00" localSheetId="21">#REF!</definedName>
    <definedName name="CTOOMA00" localSheetId="88">#REF!</definedName>
    <definedName name="CTOOMA00" localSheetId="89">#REF!</definedName>
    <definedName name="CTOOMA00" localSheetId="90">#REF!</definedName>
    <definedName name="CTOOMA00">#REF!</definedName>
    <definedName name="CTOOMA97" localSheetId="15">#REF!</definedName>
    <definedName name="CTOOMA97" localSheetId="17">#REF!</definedName>
    <definedName name="CTOOMA97" localSheetId="23">#REF!</definedName>
    <definedName name="CTOOMA97" localSheetId="27">#REF!</definedName>
    <definedName name="CTOOMA97" localSheetId="28">#REF!</definedName>
    <definedName name="CTOOMA97" localSheetId="29">#REF!</definedName>
    <definedName name="CTOOMA97" localSheetId="21">#REF!</definedName>
    <definedName name="CTOOMA97" localSheetId="88">#REF!</definedName>
    <definedName name="CTOOMA97" localSheetId="89">#REF!</definedName>
    <definedName name="CTOOMA97" localSheetId="90">#REF!</definedName>
    <definedName name="CTOOMA97">#REF!</definedName>
    <definedName name="CTOOMA98" localSheetId="15">#REF!</definedName>
    <definedName name="CTOOMA98" localSheetId="17">#REF!</definedName>
    <definedName name="CTOOMA98" localSheetId="23">#REF!</definedName>
    <definedName name="CTOOMA98" localSheetId="27">#REF!</definedName>
    <definedName name="CTOOMA98" localSheetId="28">#REF!</definedName>
    <definedName name="CTOOMA98" localSheetId="29">#REF!</definedName>
    <definedName name="CTOOMA98" localSheetId="21">#REF!</definedName>
    <definedName name="CTOOMA98" localSheetId="88">#REF!</definedName>
    <definedName name="CTOOMA98" localSheetId="89">#REF!</definedName>
    <definedName name="CTOOMA98" localSheetId="90">#REF!</definedName>
    <definedName name="CTOOMA98">#REF!</definedName>
    <definedName name="CTOOMA99" localSheetId="15">#REF!</definedName>
    <definedName name="CTOOMA99" localSheetId="17">#REF!</definedName>
    <definedName name="CTOOMA99" localSheetId="23">#REF!</definedName>
    <definedName name="CTOOMA99" localSheetId="27">#REF!</definedName>
    <definedName name="CTOOMA99" localSheetId="28">#REF!</definedName>
    <definedName name="CTOOMA99" localSheetId="29">#REF!</definedName>
    <definedName name="CTOOMA99" localSheetId="21">#REF!</definedName>
    <definedName name="CTOOMA99" localSheetId="88">#REF!</definedName>
    <definedName name="CTOOMA99" localSheetId="89">#REF!</definedName>
    <definedName name="CTOOMA99" localSheetId="90">#REF!</definedName>
    <definedName name="CTOOMA99">#REF!</definedName>
    <definedName name="CTOOMV00" localSheetId="15">#REF!</definedName>
    <definedName name="CTOOMV00" localSheetId="17">#REF!</definedName>
    <definedName name="CTOOMV00" localSheetId="23">#REF!</definedName>
    <definedName name="CTOOMV00" localSheetId="27">#REF!</definedName>
    <definedName name="CTOOMV00" localSheetId="28">#REF!</definedName>
    <definedName name="CTOOMV00" localSheetId="29">#REF!</definedName>
    <definedName name="CTOOMV00" localSheetId="21">#REF!</definedName>
    <definedName name="CTOOMV00" localSheetId="88">#REF!</definedName>
    <definedName name="CTOOMV00" localSheetId="89">#REF!</definedName>
    <definedName name="CTOOMV00" localSheetId="90">#REF!</definedName>
    <definedName name="CTOOMV00">#REF!</definedName>
    <definedName name="CTOOMV97" localSheetId="15">#REF!</definedName>
    <definedName name="CTOOMV97" localSheetId="17">#REF!</definedName>
    <definedName name="CTOOMV97" localSheetId="23">#REF!</definedName>
    <definedName name="CTOOMV97" localSheetId="27">#REF!</definedName>
    <definedName name="CTOOMV97" localSheetId="28">#REF!</definedName>
    <definedName name="CTOOMV97" localSheetId="29">#REF!</definedName>
    <definedName name="CTOOMV97" localSheetId="21">#REF!</definedName>
    <definedName name="CTOOMV97" localSheetId="88">#REF!</definedName>
    <definedName name="CTOOMV97" localSheetId="89">#REF!</definedName>
    <definedName name="CTOOMV97" localSheetId="90">#REF!</definedName>
    <definedName name="CTOOMV97">#REF!</definedName>
    <definedName name="CTOOMV98" localSheetId="15">#REF!</definedName>
    <definedName name="CTOOMV98" localSheetId="17">#REF!</definedName>
    <definedName name="CTOOMV98" localSheetId="23">#REF!</definedName>
    <definedName name="CTOOMV98" localSheetId="27">#REF!</definedName>
    <definedName name="CTOOMV98" localSheetId="28">#REF!</definedName>
    <definedName name="CTOOMV98" localSheetId="29">#REF!</definedName>
    <definedName name="CTOOMV98" localSheetId="21">#REF!</definedName>
    <definedName name="CTOOMV98" localSheetId="88">#REF!</definedName>
    <definedName name="CTOOMV98" localSheetId="89">#REF!</definedName>
    <definedName name="CTOOMV98" localSheetId="90">#REF!</definedName>
    <definedName name="CTOOMV98">#REF!</definedName>
    <definedName name="CTOOMV99" localSheetId="15">#REF!</definedName>
    <definedName name="CTOOMV99" localSheetId="17">#REF!</definedName>
    <definedName name="CTOOMV99" localSheetId="23">#REF!</definedName>
    <definedName name="CTOOMV99" localSheetId="27">#REF!</definedName>
    <definedName name="CTOOMV99" localSheetId="28">#REF!</definedName>
    <definedName name="CTOOMV99" localSheetId="29">#REF!</definedName>
    <definedName name="CTOOMV99" localSheetId="21">#REF!</definedName>
    <definedName name="CTOOMV99" localSheetId="88">#REF!</definedName>
    <definedName name="CTOOMV99" localSheetId="89">#REF!</definedName>
    <definedName name="CTOOMV99" localSheetId="90">#REF!</definedName>
    <definedName name="CTOOMV99">#REF!</definedName>
    <definedName name="cuad1" localSheetId="15">#REF!</definedName>
    <definedName name="cuad1" localSheetId="17">#REF!</definedName>
    <definedName name="cuad1" localSheetId="23">#REF!</definedName>
    <definedName name="cuad1" localSheetId="27">#REF!</definedName>
    <definedName name="cuad1" localSheetId="28">#REF!</definedName>
    <definedName name="cuad1" localSheetId="29">#REF!</definedName>
    <definedName name="cuad1" localSheetId="21">#REF!</definedName>
    <definedName name="cuad1" localSheetId="88">#REF!</definedName>
    <definedName name="cuad1" localSheetId="89">#REF!</definedName>
    <definedName name="cuad1" localSheetId="90">#REF!</definedName>
    <definedName name="cuad1">#REF!</definedName>
    <definedName name="cuad10" localSheetId="15">#REF!</definedName>
    <definedName name="cuad10" localSheetId="17">#REF!</definedName>
    <definedName name="cuad10" localSheetId="23">#REF!</definedName>
    <definedName name="cuad10" localSheetId="27">#REF!</definedName>
    <definedName name="cuad10" localSheetId="28">#REF!</definedName>
    <definedName name="cuad10" localSheetId="29">#REF!</definedName>
    <definedName name="cuad10" localSheetId="21">#REF!</definedName>
    <definedName name="cuad10" localSheetId="88">#REF!</definedName>
    <definedName name="cuad10" localSheetId="89">#REF!</definedName>
    <definedName name="cuad10" localSheetId="90">#REF!</definedName>
    <definedName name="cuad10">#REF!</definedName>
    <definedName name="cuad11" localSheetId="15">#REF!</definedName>
    <definedName name="cuad11" localSheetId="17">#REF!</definedName>
    <definedName name="cuad11" localSheetId="23">#REF!</definedName>
    <definedName name="cuad11" localSheetId="27">#REF!</definedName>
    <definedName name="cuad11" localSheetId="28">#REF!</definedName>
    <definedName name="cuad11" localSheetId="29">#REF!</definedName>
    <definedName name="cuad11" localSheetId="21">#REF!</definedName>
    <definedName name="cuad11" localSheetId="88">#REF!</definedName>
    <definedName name="cuad11" localSheetId="89">#REF!</definedName>
    <definedName name="cuad11" localSheetId="90">#REF!</definedName>
    <definedName name="cuad11">#REF!</definedName>
    <definedName name="cuad12" localSheetId="15">#REF!</definedName>
    <definedName name="cuad12" localSheetId="17">#REF!</definedName>
    <definedName name="cuad12" localSheetId="23">#REF!</definedName>
    <definedName name="cuad12" localSheetId="27">#REF!</definedName>
    <definedName name="cuad12" localSheetId="28">#REF!</definedName>
    <definedName name="cuad12" localSheetId="29">#REF!</definedName>
    <definedName name="cuad12" localSheetId="21">#REF!</definedName>
    <definedName name="cuad12" localSheetId="88">#REF!</definedName>
    <definedName name="cuad12" localSheetId="89">#REF!</definedName>
    <definedName name="cuad12" localSheetId="90">#REF!</definedName>
    <definedName name="cuad12">#REF!</definedName>
    <definedName name="cuad13" localSheetId="15">#REF!</definedName>
    <definedName name="cuad13" localSheetId="17">#REF!</definedName>
    <definedName name="cuad13" localSheetId="23">#REF!</definedName>
    <definedName name="cuad13" localSheetId="27">#REF!</definedName>
    <definedName name="cuad13" localSheetId="28">#REF!</definedName>
    <definedName name="cuad13" localSheetId="29">#REF!</definedName>
    <definedName name="cuad13" localSheetId="21">#REF!</definedName>
    <definedName name="cuad13" localSheetId="88">#REF!</definedName>
    <definedName name="cuad13" localSheetId="89">#REF!</definedName>
    <definedName name="cuad13" localSheetId="90">#REF!</definedName>
    <definedName name="cuad13">#REF!</definedName>
    <definedName name="cuad14" localSheetId="15">#REF!</definedName>
    <definedName name="cuad14" localSheetId="17">#REF!</definedName>
    <definedName name="cuad14" localSheetId="23">#REF!</definedName>
    <definedName name="cuad14" localSheetId="27">#REF!</definedName>
    <definedName name="cuad14" localSheetId="28">#REF!</definedName>
    <definedName name="cuad14" localSheetId="29">#REF!</definedName>
    <definedName name="cuad14" localSheetId="21">#REF!</definedName>
    <definedName name="cuad14" localSheetId="88">#REF!</definedName>
    <definedName name="cuad14" localSheetId="89">#REF!</definedName>
    <definedName name="cuad14" localSheetId="90">#REF!</definedName>
    <definedName name="cuad14">#REF!</definedName>
    <definedName name="cuad15" localSheetId="15">#REF!</definedName>
    <definedName name="cuad15" localSheetId="17">#REF!</definedName>
    <definedName name="cuad15" localSheetId="23">#REF!</definedName>
    <definedName name="cuad15" localSheetId="27">#REF!</definedName>
    <definedName name="cuad15" localSheetId="28">#REF!</definedName>
    <definedName name="cuad15" localSheetId="29">#REF!</definedName>
    <definedName name="cuad15" localSheetId="21">#REF!</definedName>
    <definedName name="cuad15" localSheetId="88">#REF!</definedName>
    <definedName name="cuad15" localSheetId="89">#REF!</definedName>
    <definedName name="cuad15" localSheetId="90">#REF!</definedName>
    <definedName name="cuad15">#REF!</definedName>
    <definedName name="cuad16" localSheetId="15">#REF!</definedName>
    <definedName name="cuad16" localSheetId="17">#REF!</definedName>
    <definedName name="cuad16" localSheetId="23">#REF!</definedName>
    <definedName name="cuad16" localSheetId="27">#REF!</definedName>
    <definedName name="cuad16" localSheetId="28">#REF!</definedName>
    <definedName name="cuad16" localSheetId="29">#REF!</definedName>
    <definedName name="cuad16" localSheetId="21">#REF!</definedName>
    <definedName name="cuad16" localSheetId="88">#REF!</definedName>
    <definedName name="cuad16" localSheetId="89">#REF!</definedName>
    <definedName name="cuad16" localSheetId="90">#REF!</definedName>
    <definedName name="cuad16">#REF!</definedName>
    <definedName name="cuad17" localSheetId="15">#REF!</definedName>
    <definedName name="cuad17" localSheetId="17">#REF!</definedName>
    <definedName name="cuad17" localSheetId="23">#REF!</definedName>
    <definedName name="cuad17" localSheetId="27">#REF!</definedName>
    <definedName name="cuad17" localSheetId="28">#REF!</definedName>
    <definedName name="cuad17" localSheetId="29">#REF!</definedName>
    <definedName name="cuad17" localSheetId="21">#REF!</definedName>
    <definedName name="cuad17" localSheetId="88">#REF!</definedName>
    <definedName name="cuad17" localSheetId="89">#REF!</definedName>
    <definedName name="cuad17" localSheetId="90">#REF!</definedName>
    <definedName name="cuad17">#REF!</definedName>
    <definedName name="cuad18" localSheetId="15">#REF!</definedName>
    <definedName name="cuad18" localSheetId="17">#REF!</definedName>
    <definedName name="cuad18" localSheetId="23">#REF!</definedName>
    <definedName name="cuad18" localSheetId="27">#REF!</definedName>
    <definedName name="cuad18" localSheetId="28">#REF!</definedName>
    <definedName name="cuad18" localSheetId="29">#REF!</definedName>
    <definedName name="cuad18" localSheetId="21">#REF!</definedName>
    <definedName name="cuad18" localSheetId="88">#REF!</definedName>
    <definedName name="cuad18" localSheetId="89">#REF!</definedName>
    <definedName name="cuad18" localSheetId="90">#REF!</definedName>
    <definedName name="cuad18">#REF!</definedName>
    <definedName name="cuad19" localSheetId="15">#REF!</definedName>
    <definedName name="cuad19" localSheetId="17">#REF!</definedName>
    <definedName name="cuad19" localSheetId="23">#REF!</definedName>
    <definedName name="cuad19" localSheetId="27">#REF!</definedName>
    <definedName name="cuad19" localSheetId="28">#REF!</definedName>
    <definedName name="cuad19" localSheetId="29">#REF!</definedName>
    <definedName name="cuad19" localSheetId="21">#REF!</definedName>
    <definedName name="cuad19" localSheetId="88">#REF!</definedName>
    <definedName name="cuad19" localSheetId="89">#REF!</definedName>
    <definedName name="cuad19" localSheetId="90">#REF!</definedName>
    <definedName name="cuad19">#REF!</definedName>
    <definedName name="cuad2" localSheetId="15">#REF!</definedName>
    <definedName name="cuad2" localSheetId="17">#REF!</definedName>
    <definedName name="cuad2" localSheetId="23">#REF!</definedName>
    <definedName name="cuad2" localSheetId="27">#REF!</definedName>
    <definedName name="cuad2" localSheetId="28">#REF!</definedName>
    <definedName name="cuad2" localSheetId="29">#REF!</definedName>
    <definedName name="cuad2" localSheetId="21">#REF!</definedName>
    <definedName name="cuad2" localSheetId="88">#REF!</definedName>
    <definedName name="cuad2" localSheetId="89">#REF!</definedName>
    <definedName name="cuad2" localSheetId="90">#REF!</definedName>
    <definedName name="cuad2">#REF!</definedName>
    <definedName name="cuad20" localSheetId="15">#REF!</definedName>
    <definedName name="cuad20" localSheetId="17">#REF!</definedName>
    <definedName name="cuad20" localSheetId="23">#REF!</definedName>
    <definedName name="cuad20" localSheetId="27">#REF!</definedName>
    <definedName name="cuad20" localSheetId="28">#REF!</definedName>
    <definedName name="cuad20" localSheetId="29">#REF!</definedName>
    <definedName name="cuad20" localSheetId="21">#REF!</definedName>
    <definedName name="cuad20" localSheetId="88">#REF!</definedName>
    <definedName name="cuad20" localSheetId="89">#REF!</definedName>
    <definedName name="cuad20" localSheetId="90">#REF!</definedName>
    <definedName name="cuad20">#REF!</definedName>
    <definedName name="cuad21" localSheetId="15">#REF!</definedName>
    <definedName name="cuad21" localSheetId="17">#REF!</definedName>
    <definedName name="cuad21" localSheetId="23">#REF!</definedName>
    <definedName name="cuad21" localSheetId="27">#REF!</definedName>
    <definedName name="cuad21" localSheetId="28">#REF!</definedName>
    <definedName name="cuad21" localSheetId="29">#REF!</definedName>
    <definedName name="cuad21" localSheetId="21">#REF!</definedName>
    <definedName name="cuad21" localSheetId="88">#REF!</definedName>
    <definedName name="cuad21" localSheetId="89">#REF!</definedName>
    <definedName name="cuad21" localSheetId="90">#REF!</definedName>
    <definedName name="cuad21">#REF!</definedName>
    <definedName name="cuad22" localSheetId="15">#REF!</definedName>
    <definedName name="cuad22" localSheetId="17">#REF!</definedName>
    <definedName name="cuad22" localSheetId="23">#REF!</definedName>
    <definedName name="cuad22" localSheetId="27">#REF!</definedName>
    <definedName name="cuad22" localSheetId="28">#REF!</definedName>
    <definedName name="cuad22" localSheetId="29">#REF!</definedName>
    <definedName name="cuad22" localSheetId="21">#REF!</definedName>
    <definedName name="cuad22" localSheetId="88">#REF!</definedName>
    <definedName name="cuad22" localSheetId="89">#REF!</definedName>
    <definedName name="cuad22" localSheetId="90">#REF!</definedName>
    <definedName name="cuad22">#REF!</definedName>
    <definedName name="cuad23" localSheetId="15">#REF!</definedName>
    <definedName name="cuad23" localSheetId="17">#REF!</definedName>
    <definedName name="cuad23" localSheetId="23">#REF!</definedName>
    <definedName name="cuad23" localSheetId="27">#REF!</definedName>
    <definedName name="cuad23" localSheetId="28">#REF!</definedName>
    <definedName name="cuad23" localSheetId="29">#REF!</definedName>
    <definedName name="cuad23" localSheetId="21">#REF!</definedName>
    <definedName name="cuad23" localSheetId="88">#REF!</definedName>
    <definedName name="cuad23" localSheetId="89">#REF!</definedName>
    <definedName name="cuad23" localSheetId="90">#REF!</definedName>
    <definedName name="cuad23">#REF!</definedName>
    <definedName name="cuad24" localSheetId="15">#REF!</definedName>
    <definedName name="cuad24" localSheetId="17">#REF!</definedName>
    <definedName name="cuad24" localSheetId="23">#REF!</definedName>
    <definedName name="cuad24" localSheetId="27">#REF!</definedName>
    <definedName name="cuad24" localSheetId="28">#REF!</definedName>
    <definedName name="cuad24" localSheetId="29">#REF!</definedName>
    <definedName name="cuad24" localSheetId="21">#REF!</definedName>
    <definedName name="cuad24" localSheetId="88">#REF!</definedName>
    <definedName name="cuad24" localSheetId="89">#REF!</definedName>
    <definedName name="cuad24" localSheetId="90">#REF!</definedName>
    <definedName name="cuad24">#REF!</definedName>
    <definedName name="cuad25" localSheetId="15">#REF!</definedName>
    <definedName name="cuad25" localSheetId="17">#REF!</definedName>
    <definedName name="cuad25" localSheetId="23">#REF!</definedName>
    <definedName name="cuad25" localSheetId="27">#REF!</definedName>
    <definedName name="cuad25" localSheetId="28">#REF!</definedName>
    <definedName name="cuad25" localSheetId="29">#REF!</definedName>
    <definedName name="cuad25" localSheetId="21">#REF!</definedName>
    <definedName name="cuad25" localSheetId="88">#REF!</definedName>
    <definedName name="cuad25" localSheetId="89">#REF!</definedName>
    <definedName name="cuad25" localSheetId="90">#REF!</definedName>
    <definedName name="cuad25">#REF!</definedName>
    <definedName name="cuad3" localSheetId="15">#REF!</definedName>
    <definedName name="cuad3" localSheetId="17">#REF!</definedName>
    <definedName name="cuad3" localSheetId="23">#REF!</definedName>
    <definedName name="cuad3" localSheetId="27">#REF!</definedName>
    <definedName name="cuad3" localSheetId="28">#REF!</definedName>
    <definedName name="cuad3" localSheetId="29">#REF!</definedName>
    <definedName name="cuad3" localSheetId="21">#REF!</definedName>
    <definedName name="cuad3" localSheetId="88">#REF!</definedName>
    <definedName name="cuad3" localSheetId="89">#REF!</definedName>
    <definedName name="cuad3" localSheetId="90">#REF!</definedName>
    <definedName name="cuad3">#REF!</definedName>
    <definedName name="cuad4" localSheetId="15">#REF!</definedName>
    <definedName name="cuad4" localSheetId="17">#REF!</definedName>
    <definedName name="cuad4" localSheetId="23">#REF!</definedName>
    <definedName name="cuad4" localSheetId="27">#REF!</definedName>
    <definedName name="cuad4" localSheetId="28">#REF!</definedName>
    <definedName name="cuad4" localSheetId="29">#REF!</definedName>
    <definedName name="cuad4" localSheetId="21">#REF!</definedName>
    <definedName name="cuad4" localSheetId="88">#REF!</definedName>
    <definedName name="cuad4" localSheetId="89">#REF!</definedName>
    <definedName name="cuad4" localSheetId="90">#REF!</definedName>
    <definedName name="cuad4">#REF!</definedName>
    <definedName name="cuad5" localSheetId="15">#REF!</definedName>
    <definedName name="cuad5" localSheetId="17">#REF!</definedName>
    <definedName name="cuad5" localSheetId="23">#REF!</definedName>
    <definedName name="cuad5" localSheetId="27">#REF!</definedName>
    <definedName name="cuad5" localSheetId="28">#REF!</definedName>
    <definedName name="cuad5" localSheetId="29">#REF!</definedName>
    <definedName name="cuad5" localSheetId="21">#REF!</definedName>
    <definedName name="cuad5" localSheetId="88">#REF!</definedName>
    <definedName name="cuad5" localSheetId="89">#REF!</definedName>
    <definedName name="cuad5" localSheetId="90">#REF!</definedName>
    <definedName name="cuad5">#REF!</definedName>
    <definedName name="cuad6" localSheetId="15">#REF!</definedName>
    <definedName name="cuad6" localSheetId="17">#REF!</definedName>
    <definedName name="cuad6" localSheetId="23">#REF!</definedName>
    <definedName name="cuad6" localSheetId="27">#REF!</definedName>
    <definedName name="cuad6" localSheetId="28">#REF!</definedName>
    <definedName name="cuad6" localSheetId="29">#REF!</definedName>
    <definedName name="cuad6" localSheetId="21">#REF!</definedName>
    <definedName name="cuad6" localSheetId="88">#REF!</definedName>
    <definedName name="cuad6" localSheetId="89">#REF!</definedName>
    <definedName name="cuad6" localSheetId="90">#REF!</definedName>
    <definedName name="cuad6">#REF!</definedName>
    <definedName name="cuad7" localSheetId="15">#REF!</definedName>
    <definedName name="cuad7" localSheetId="17">#REF!</definedName>
    <definedName name="cuad7" localSheetId="23">#REF!</definedName>
    <definedName name="cuad7" localSheetId="27">#REF!</definedName>
    <definedName name="cuad7" localSheetId="28">#REF!</definedName>
    <definedName name="cuad7" localSheetId="29">#REF!</definedName>
    <definedName name="cuad7" localSheetId="21">#REF!</definedName>
    <definedName name="cuad7" localSheetId="88">#REF!</definedName>
    <definedName name="cuad7" localSheetId="89">#REF!</definedName>
    <definedName name="cuad7" localSheetId="90">#REF!</definedName>
    <definedName name="cuad7">#REF!</definedName>
    <definedName name="cuad8" localSheetId="15">#REF!</definedName>
    <definedName name="cuad8" localSheetId="17">#REF!</definedName>
    <definedName name="cuad8" localSheetId="23">#REF!</definedName>
    <definedName name="cuad8" localSheetId="27">#REF!</definedName>
    <definedName name="cuad8" localSheetId="28">#REF!</definedName>
    <definedName name="cuad8" localSheetId="29">#REF!</definedName>
    <definedName name="cuad8" localSheetId="21">#REF!</definedName>
    <definedName name="cuad8" localSheetId="88">#REF!</definedName>
    <definedName name="cuad8" localSheetId="89">#REF!</definedName>
    <definedName name="cuad8" localSheetId="90">#REF!</definedName>
    <definedName name="cuad8">#REF!</definedName>
    <definedName name="cuad9" localSheetId="15">#REF!</definedName>
    <definedName name="cuad9" localSheetId="17">#REF!</definedName>
    <definedName name="cuad9" localSheetId="23">#REF!</definedName>
    <definedName name="cuad9" localSheetId="27">#REF!</definedName>
    <definedName name="cuad9" localSheetId="28">#REF!</definedName>
    <definedName name="cuad9" localSheetId="29">#REF!</definedName>
    <definedName name="cuad9" localSheetId="21">#REF!</definedName>
    <definedName name="cuad9" localSheetId="88">#REF!</definedName>
    <definedName name="cuad9" localSheetId="89">#REF!</definedName>
    <definedName name="cuad9" localSheetId="90">#REF!</definedName>
    <definedName name="cuad9">#REF!</definedName>
    <definedName name="CUADR11" localSheetId="15">#REF!</definedName>
    <definedName name="CUADR11" localSheetId="17">#REF!</definedName>
    <definedName name="CUADR11" localSheetId="23">#REF!</definedName>
    <definedName name="CUADR11" localSheetId="27">#REF!</definedName>
    <definedName name="CUADR11" localSheetId="28">#REF!</definedName>
    <definedName name="CUADR11" localSheetId="29">#REF!</definedName>
    <definedName name="CUADR11" localSheetId="21">#REF!</definedName>
    <definedName name="CUADR11" localSheetId="88">#REF!</definedName>
    <definedName name="CUADR11" localSheetId="89">#REF!</definedName>
    <definedName name="CUADR11" localSheetId="90">#REF!</definedName>
    <definedName name="CUADR11">#REF!</definedName>
    <definedName name="CUADRO_10.3.1" localSheetId="15">#REF!</definedName>
    <definedName name="CUADRO_10.3.1" localSheetId="17">#REF!</definedName>
    <definedName name="CUADRO_10.3.1" localSheetId="100">'[99]fondo promedio'!$A$36:$L$74</definedName>
    <definedName name="CUADRO_10.3.1" localSheetId="23">'[99]fondo promedio'!$A$36:$L$74</definedName>
    <definedName name="CUADRO_10.3.1" localSheetId="59">#REF!</definedName>
    <definedName name="CUADRO_10.3.1" localSheetId="60">#REF!</definedName>
    <definedName name="CUADRO_10.3.1" localSheetId="1">'[99]fondo promedio'!$A$36:$L$74</definedName>
    <definedName name="CUADRO_10.3.1" localSheetId="27">#REF!</definedName>
    <definedName name="CUADRO_10.3.1" localSheetId="28">#REF!</definedName>
    <definedName name="CUADRO_10.3.1" localSheetId="29">#REF!</definedName>
    <definedName name="CUADRO_10.3.1" localSheetId="57">'[99]fondo promedio'!$A$36:$L$74</definedName>
    <definedName name="CUADRO_10.3.1" localSheetId="58">'[99]fondo promedio'!$A$36:$L$74</definedName>
    <definedName name="CUADRO_10.3.1" localSheetId="91">#REF!</definedName>
    <definedName name="CUADRO_10.3.1">#REF!</definedName>
    <definedName name="CUADRO_N__4.1.3" localSheetId="15">#REF!</definedName>
    <definedName name="CUADRO_N__4.1.3" localSheetId="16">#REF!</definedName>
    <definedName name="CUADRO_N__4.1.3" localSheetId="17">#REF!</definedName>
    <definedName name="CUADRO_N__4.1.3" localSheetId="20">#REF!</definedName>
    <definedName name="CUADRO_N__4.1.3" localSheetId="23">#REF!</definedName>
    <definedName name="CUADRO_N__4.1.3" localSheetId="59">#REF!</definedName>
    <definedName name="CUADRO_N__4.1.3" localSheetId="60">#REF!</definedName>
    <definedName name="CUADRO_N__4.1.3" localSheetId="27">#REF!</definedName>
    <definedName name="CUADRO_N__4.1.3" localSheetId="28">#REF!</definedName>
    <definedName name="CUADRO_N__4.1.3" localSheetId="29">#REF!</definedName>
    <definedName name="CUADRO_N__4.1.3" localSheetId="57">#REF!</definedName>
    <definedName name="CUADRO_N__4.1.3" localSheetId="64">#REF!</definedName>
    <definedName name="CUADRO_N__4.1.3" localSheetId="21">#REF!</definedName>
    <definedName name="CUADRO_N__4.1.3" localSheetId="85">'Tabla 58'!#REF!</definedName>
    <definedName name="CUADRO_N__4.1.3" localSheetId="88">#REF!</definedName>
    <definedName name="CUADRO_N__4.1.3" localSheetId="89">#REF!</definedName>
    <definedName name="CUADRO_N__4.1.3" localSheetId="90">#REF!</definedName>
    <definedName name="CUADRO_N__4.1.3" localSheetId="95">#REF!</definedName>
    <definedName name="CUADRO_N__4.1.3" localSheetId="96">#REF!</definedName>
    <definedName name="CUADRO_N__4.1.3" localSheetId="24">#REF!</definedName>
    <definedName name="CUADRO_N__4.1.3">#REF!</definedName>
    <definedName name="CUADRO_No_9_C" localSheetId="15">#REF!</definedName>
    <definedName name="CUADRO_No_9_C" localSheetId="16">#REF!</definedName>
    <definedName name="CUADRO_No_9_C" localSheetId="17">#REF!</definedName>
    <definedName name="CUADRO_No_9_C" localSheetId="23">#REF!</definedName>
    <definedName name="CUADRO_No_9_C" localSheetId="27">#REF!</definedName>
    <definedName name="CUADRO_No_9_C" localSheetId="28">#REF!</definedName>
    <definedName name="CUADRO_No_9_C" localSheetId="29">#REF!</definedName>
    <definedName name="CUADRO_No_9_C" localSheetId="57">#REF!</definedName>
    <definedName name="CUADRO_No_9_C" localSheetId="64">#REF!</definedName>
    <definedName name="CUADRO_No_9_C" localSheetId="21">#REF!</definedName>
    <definedName name="CUADRO_No_9_C" localSheetId="85">'Tabla 58'!#REF!</definedName>
    <definedName name="CUADRO_No_9_C" localSheetId="88">#REF!</definedName>
    <definedName name="CUADRO_No_9_C" localSheetId="89">#REF!</definedName>
    <definedName name="CUADRO_No_9_C" localSheetId="90">#REF!</definedName>
    <definedName name="CUADRO_No_9_C" localSheetId="95">#REF!</definedName>
    <definedName name="CUADRO_No_9_C" localSheetId="96">#REF!</definedName>
    <definedName name="CUADRO_No_9_C">#REF!</definedName>
    <definedName name="CUADRO9" localSheetId="15">#REF!</definedName>
    <definedName name="CUADRO9" localSheetId="16">#REF!</definedName>
    <definedName name="CUADRO9" localSheetId="17">#REF!</definedName>
    <definedName name="CUADRO9" localSheetId="23">#REF!</definedName>
    <definedName name="CUADRO9" localSheetId="27">#REF!</definedName>
    <definedName name="CUADRO9" localSheetId="28">#REF!</definedName>
    <definedName name="CUADRO9" localSheetId="29">#REF!</definedName>
    <definedName name="CUADRO9" localSheetId="57">#REF!</definedName>
    <definedName name="CUADRO9" localSheetId="64">#REF!</definedName>
    <definedName name="CUADRO9" localSheetId="21">#REF!</definedName>
    <definedName name="CUADRO9" localSheetId="85">'Tabla 58'!#REF!</definedName>
    <definedName name="CUADRO9" localSheetId="88">#REF!</definedName>
    <definedName name="CUADRO9" localSheetId="89">#REF!</definedName>
    <definedName name="CUADRO9" localSheetId="90">#REF!</definedName>
    <definedName name="CUADRO9" localSheetId="95">#REF!</definedName>
    <definedName name="CUADRO9" localSheetId="96">#REF!</definedName>
    <definedName name="CUADRO9">#REF!</definedName>
    <definedName name="CUADRO9A" localSheetId="15">#REF!</definedName>
    <definedName name="CUADRO9A" localSheetId="17">#REF!</definedName>
    <definedName name="CUADRO9A" localSheetId="23">#REF!</definedName>
    <definedName name="CUADRO9A" localSheetId="27">#REF!</definedName>
    <definedName name="CUADRO9A" localSheetId="28">#REF!</definedName>
    <definedName name="CUADRO9A" localSheetId="29">#REF!</definedName>
    <definedName name="CUADRO9A" localSheetId="21">#REF!</definedName>
    <definedName name="CUADRO9A" localSheetId="88">#REF!</definedName>
    <definedName name="CUADRO9A" localSheetId="89">#REF!</definedName>
    <definedName name="CUADRO9A" localSheetId="90">#REF!</definedName>
    <definedName name="CUADRO9A">#REF!</definedName>
    <definedName name="CUADRO9B" localSheetId="15">#REF!</definedName>
    <definedName name="CUADRO9B" localSheetId="17">#REF!</definedName>
    <definedName name="CUADRO9B" localSheetId="23">#REF!</definedName>
    <definedName name="CUADRO9B" localSheetId="27">#REF!</definedName>
    <definedName name="CUADRO9B" localSheetId="28">#REF!</definedName>
    <definedName name="CUADRO9B" localSheetId="29">#REF!</definedName>
    <definedName name="CUADRO9B" localSheetId="21">#REF!</definedName>
    <definedName name="CUADRO9B" localSheetId="88">#REF!</definedName>
    <definedName name="CUADRO9B" localSheetId="89">#REF!</definedName>
    <definedName name="CUADRO9B" localSheetId="90">#REF!</definedName>
    <definedName name="CUADRO9B">#REF!</definedName>
    <definedName name="CUADROI" localSheetId="15">#REF!</definedName>
    <definedName name="CUADROI" localSheetId="17">#REF!</definedName>
    <definedName name="CUADROI" localSheetId="23">#REF!</definedName>
    <definedName name="CUADROI" localSheetId="27">#REF!</definedName>
    <definedName name="CUADROI" localSheetId="28">#REF!</definedName>
    <definedName name="CUADROI" localSheetId="29">#REF!</definedName>
    <definedName name="CUADROI" localSheetId="21">#REF!</definedName>
    <definedName name="CUADROI" localSheetId="88">#REF!</definedName>
    <definedName name="CUADROI" localSheetId="89">#REF!</definedName>
    <definedName name="CUADROI" localSheetId="90">#REF!</definedName>
    <definedName name="CUADROI">#REF!</definedName>
    <definedName name="CUADROII" localSheetId="15">#REF!</definedName>
    <definedName name="CUADROII" localSheetId="17">#REF!</definedName>
    <definedName name="CUADROII" localSheetId="23">#REF!</definedName>
    <definedName name="CUADROII" localSheetId="27">#REF!</definedName>
    <definedName name="CUADROII" localSheetId="28">#REF!</definedName>
    <definedName name="CUADROII" localSheetId="29">#REF!</definedName>
    <definedName name="CUADROII" localSheetId="21">#REF!</definedName>
    <definedName name="CUADROII" localSheetId="88">#REF!</definedName>
    <definedName name="CUADROII" localSheetId="89">#REF!</definedName>
    <definedName name="CUADROII" localSheetId="90">#REF!</definedName>
    <definedName name="CUADROII">#REF!</definedName>
    <definedName name="CUADROIII" localSheetId="15">#REF!</definedName>
    <definedName name="CUADROIII" localSheetId="17">#REF!</definedName>
    <definedName name="CUADROIII" localSheetId="23">#REF!</definedName>
    <definedName name="CUADROIII" localSheetId="27">#REF!</definedName>
    <definedName name="CUADROIII" localSheetId="28">#REF!</definedName>
    <definedName name="CUADROIII" localSheetId="29">#REF!</definedName>
    <definedName name="CUADROIII" localSheetId="21">#REF!</definedName>
    <definedName name="CUADROIII" localSheetId="88">#REF!</definedName>
    <definedName name="CUADROIII" localSheetId="89">#REF!</definedName>
    <definedName name="CUADROIII" localSheetId="90">#REF!</definedName>
    <definedName name="CUADROIII">#REF!</definedName>
    <definedName name="CUADROIV" localSheetId="15">#REF!</definedName>
    <definedName name="CUADROIV" localSheetId="17">#REF!</definedName>
    <definedName name="CUADROIV" localSheetId="23">#REF!</definedName>
    <definedName name="CUADROIV" localSheetId="27">#REF!</definedName>
    <definedName name="CUADROIV" localSheetId="28">#REF!</definedName>
    <definedName name="CUADROIV" localSheetId="29">#REF!</definedName>
    <definedName name="CUADROIV" localSheetId="21">#REF!</definedName>
    <definedName name="CUADROIV" localSheetId="88">#REF!</definedName>
    <definedName name="CUADROIV" localSheetId="89">#REF!</definedName>
    <definedName name="CUADROIV" localSheetId="90">#REF!</definedName>
    <definedName name="CUADROIV">#REF!</definedName>
    <definedName name="CUADROV" localSheetId="15">#REF!</definedName>
    <definedName name="CUADROV" localSheetId="17">#REF!</definedName>
    <definedName name="CUADROV" localSheetId="23">#REF!</definedName>
    <definedName name="CUADROV" localSheetId="27">#REF!</definedName>
    <definedName name="CUADROV" localSheetId="28">#REF!</definedName>
    <definedName name="CUADROV" localSheetId="29">#REF!</definedName>
    <definedName name="CUADROV" localSheetId="21">#REF!</definedName>
    <definedName name="CUADROV" localSheetId="88">#REF!</definedName>
    <definedName name="CUADROV" localSheetId="89">#REF!</definedName>
    <definedName name="CUADROV" localSheetId="90">#REF!</definedName>
    <definedName name="CUADROV">#REF!</definedName>
    <definedName name="CUADROVI" localSheetId="15">#REF!</definedName>
    <definedName name="CUADROVI" localSheetId="17">#REF!</definedName>
    <definedName name="CUADROVI" localSheetId="23">#REF!</definedName>
    <definedName name="CUADROVI" localSheetId="27">#REF!</definedName>
    <definedName name="CUADROVI" localSheetId="28">#REF!</definedName>
    <definedName name="CUADROVI" localSheetId="29">#REF!</definedName>
    <definedName name="CUADROVI" localSheetId="21">#REF!</definedName>
    <definedName name="CUADROVI" localSheetId="88">#REF!</definedName>
    <definedName name="CUADROVI" localSheetId="89">#REF!</definedName>
    <definedName name="CUADROVI" localSheetId="90">#REF!</definedName>
    <definedName name="CUADROVI">#REF!</definedName>
    <definedName name="CUADROVII" localSheetId="15">#REF!</definedName>
    <definedName name="CUADROVII" localSheetId="17">#REF!</definedName>
    <definedName name="CUADROVII" localSheetId="23">#REF!</definedName>
    <definedName name="CUADROVII" localSheetId="27">#REF!</definedName>
    <definedName name="CUADROVII" localSheetId="28">#REF!</definedName>
    <definedName name="CUADROVII" localSheetId="29">#REF!</definedName>
    <definedName name="CUADROVII" localSheetId="21">#REF!</definedName>
    <definedName name="CUADROVII" localSheetId="88">#REF!</definedName>
    <definedName name="CUADROVII" localSheetId="89">#REF!</definedName>
    <definedName name="CUADROVII" localSheetId="90">#REF!</definedName>
    <definedName name="CUADROVII">#REF!</definedName>
    <definedName name="CUENTASMON" localSheetId="15">#REF!</definedName>
    <definedName name="CUENTASMON" localSheetId="17">#REF!</definedName>
    <definedName name="CUENTASMON" localSheetId="19">#REF!</definedName>
    <definedName name="CUENTASMON" localSheetId="100">[69]BCP!#REF!</definedName>
    <definedName name="CUENTASMON" localSheetId="23">[69]BCP!#REF!</definedName>
    <definedName name="CUENTASMON" localSheetId="59">#REF!</definedName>
    <definedName name="CUENTASMON" localSheetId="60">#REF!</definedName>
    <definedName name="CUENTASMON" localSheetId="1">[69]BCP!#REF!</definedName>
    <definedName name="CUENTASMON" localSheetId="27">#REF!</definedName>
    <definedName name="CUENTASMON" localSheetId="28">#REF!</definedName>
    <definedName name="CUENTASMON" localSheetId="29">#REF!</definedName>
    <definedName name="CUENTASMON" localSheetId="41">[69]BCP!#REF!</definedName>
    <definedName name="CUENTASMON" localSheetId="44">[69]BCP!#REF!</definedName>
    <definedName name="CUENTASMON" localSheetId="57">[69]BCP!#REF!</definedName>
    <definedName name="CUENTASMON" localSheetId="58">[69]BCP!#REF!</definedName>
    <definedName name="CUENTASMON" localSheetId="18">#REF!</definedName>
    <definedName name="CUENTASMON" localSheetId="62">#REF!</definedName>
    <definedName name="CUENTASMON" localSheetId="80">[69]BCP!#REF!</definedName>
    <definedName name="CUENTASMON" localSheetId="85">[69]BCP!#REF!</definedName>
    <definedName name="CUENTASMON" localSheetId="91">#REF!</definedName>
    <definedName name="CUENTASMON" localSheetId="24">[69]BCP!#REF!</definedName>
    <definedName name="CUENTASMON">#REF!</definedName>
    <definedName name="culo" localSheetId="15">#REF!</definedName>
    <definedName name="culo" localSheetId="17">#REF!</definedName>
    <definedName name="culo" localSheetId="100">'[100]graf 1'!$A$1:$IV$2</definedName>
    <definedName name="culo" localSheetId="23">'[100]graf 1'!$A$1:$IV$2</definedName>
    <definedName name="culo" localSheetId="59">#REF!</definedName>
    <definedName name="culo" localSheetId="60">#REF!</definedName>
    <definedName name="culo" localSheetId="1">'[100]graf 1'!$A$1:$IV$2</definedName>
    <definedName name="culo" localSheetId="27">#REF!</definedName>
    <definedName name="culo" localSheetId="28">#REF!</definedName>
    <definedName name="culo" localSheetId="29">#REF!</definedName>
    <definedName name="culo" localSheetId="57">'[100]graf 1'!$A$1:$IV$2</definedName>
    <definedName name="culo" localSheetId="58">'[100]graf 1'!$A$1:$IV$2</definedName>
    <definedName name="culo" localSheetId="91">#REF!</definedName>
    <definedName name="culo">#REF!</definedName>
    <definedName name="cuman" localSheetId="15">#REF!</definedName>
    <definedName name="cuman" localSheetId="17">#REF!</definedName>
    <definedName name="cuman" localSheetId="100">[70]Contribution!$C$378:$DC$392</definedName>
    <definedName name="cuman" localSheetId="10">[70]Contribution!$C$378:$DC$392</definedName>
    <definedName name="cuman" localSheetId="11">[70]Contribution!$C$378:$DC$392</definedName>
    <definedName name="cuman" localSheetId="23">[70]Contribution!$C$378:$DC$392</definedName>
    <definedName name="cuman" localSheetId="59">#REF!</definedName>
    <definedName name="cuman" localSheetId="60">#REF!</definedName>
    <definedName name="cuman" localSheetId="1">[70]Contribution!$C$378:$DC$392</definedName>
    <definedName name="cuman" localSheetId="27">#REF!</definedName>
    <definedName name="cuman" localSheetId="28">[70]Contribution!$C$378:$DC$392</definedName>
    <definedName name="cuman" localSheetId="29">[70]Contribution!$C$378:$DC$392</definedName>
    <definedName name="cuman" localSheetId="57">[70]Contribution!$C$378:$DC$392</definedName>
    <definedName name="cuman" localSheetId="58">[70]Contribution!$C$378:$DC$392</definedName>
    <definedName name="cuman" localSheetId="21">[70]Contribution!$C$378:$DC$392</definedName>
    <definedName name="cuman" localSheetId="88">[70]Contribution!$C$378:$DC$392</definedName>
    <definedName name="cuman" localSheetId="89">[70]Contribution!$C$378:$DC$392</definedName>
    <definedName name="cuman" localSheetId="90">[70]Contribution!$C$378:$DC$392</definedName>
    <definedName name="cuman" localSheetId="91">#REF!</definedName>
    <definedName name="cuman" localSheetId="24">[70]Contribution!$C$378:$DC$392</definedName>
    <definedName name="cuman">#REF!</definedName>
    <definedName name="Cuota" localSheetId="15">#REF!</definedName>
    <definedName name="Cuota" localSheetId="17">#REF!</definedName>
    <definedName name="Cuota" localSheetId="100">'[60]Dinámica Couta Mercado'!$A$11:$O$28</definedName>
    <definedName name="Cuota" localSheetId="23">'[60]Dinámica Couta Mercado'!$A$11:$O$28</definedName>
    <definedName name="Cuota" localSheetId="59">#REF!</definedName>
    <definedName name="Cuota" localSheetId="60">#REF!</definedName>
    <definedName name="Cuota" localSheetId="1">'[60]Dinámica Couta Mercado'!$A$11:$O$28</definedName>
    <definedName name="Cuota" localSheetId="27">#REF!</definedName>
    <definedName name="Cuota" localSheetId="28">#REF!</definedName>
    <definedName name="Cuota" localSheetId="29">#REF!</definedName>
    <definedName name="Cuota" localSheetId="57">'[60]Dinámica Couta Mercado'!$A$11:$O$28</definedName>
    <definedName name="Cuota" localSheetId="58">'[60]Dinámica Couta Mercado'!$A$11:$O$28</definedName>
    <definedName name="Cuota" localSheetId="91">#REF!</definedName>
    <definedName name="Cuota">#REF!</definedName>
    <definedName name="CurMonth" localSheetId="15">#REF!</definedName>
    <definedName name="CurMonth" localSheetId="16">#REF!</definedName>
    <definedName name="CurMonth" localSheetId="17">#REF!</definedName>
    <definedName name="CurMonth" localSheetId="19">#REF!</definedName>
    <definedName name="CurMonth" localSheetId="20">#REF!</definedName>
    <definedName name="CurMonth" localSheetId="100">#REF!</definedName>
    <definedName name="CurMonth" localSheetId="23">#REF!</definedName>
    <definedName name="CurMonth" localSheetId="27">#REF!</definedName>
    <definedName name="CurMonth" localSheetId="28">#REF!</definedName>
    <definedName name="CurMonth" localSheetId="29">#REF!</definedName>
    <definedName name="CurMonth" localSheetId="33">#REF!</definedName>
    <definedName name="CurMonth" localSheetId="57">#REF!</definedName>
    <definedName name="CurMonth" localSheetId="58">#REF!</definedName>
    <definedName name="CurMonth" localSheetId="18">#REF!</definedName>
    <definedName name="CurMonth" localSheetId="61">#REF!</definedName>
    <definedName name="CurMonth" localSheetId="62">#REF!</definedName>
    <definedName name="CurMonth" localSheetId="64">#REF!</definedName>
    <definedName name="CurMonth" localSheetId="21">#REF!</definedName>
    <definedName name="CurMonth" localSheetId="80">'Tabla 53'!#REF!</definedName>
    <definedName name="CurMonth" localSheetId="81">'Tabla 54'!#REF!</definedName>
    <definedName name="CurMonth" localSheetId="82">'Tabla 55'!#REF!</definedName>
    <definedName name="CurMonth" localSheetId="83">'Tabla 56'!#REF!</definedName>
    <definedName name="CurMonth" localSheetId="84">'Tabla 57'!#REF!</definedName>
    <definedName name="CurMonth" localSheetId="85">'Tabla 58'!#REF!</definedName>
    <definedName name="CurMonth" localSheetId="88">#REF!</definedName>
    <definedName name="CurMonth" localSheetId="89">#REF!</definedName>
    <definedName name="CurMonth" localSheetId="90">#REF!</definedName>
    <definedName name="CurMonth" localSheetId="95">#REF!</definedName>
    <definedName name="CurMonth" localSheetId="96">#REF!</definedName>
    <definedName name="CurMonth" localSheetId="24">#REF!</definedName>
    <definedName name="CurMonth" localSheetId="99">#REF!</definedName>
    <definedName name="CurMonth">#REF!</definedName>
    <definedName name="Currency" localSheetId="15">#REF!</definedName>
    <definedName name="Currency" localSheetId="16">#REF!</definedName>
    <definedName name="Currency" localSheetId="17">#REF!</definedName>
    <definedName name="Currency" localSheetId="19">#REF!</definedName>
    <definedName name="Currency" localSheetId="23">#REF!</definedName>
    <definedName name="Currency" localSheetId="27">#REF!</definedName>
    <definedName name="Currency" localSheetId="28">#REF!</definedName>
    <definedName name="Currency" localSheetId="29">#REF!</definedName>
    <definedName name="Currency" localSheetId="33">#REF!</definedName>
    <definedName name="Currency" localSheetId="57">#REF!</definedName>
    <definedName name="Currency" localSheetId="58">#REF!</definedName>
    <definedName name="Currency" localSheetId="18">#REF!</definedName>
    <definedName name="Currency" localSheetId="64">#REF!</definedName>
    <definedName name="Currency" localSheetId="21">#REF!</definedName>
    <definedName name="Currency" localSheetId="80">'Tabla 53'!#REF!</definedName>
    <definedName name="Currency" localSheetId="81">'Tabla 54'!#REF!</definedName>
    <definedName name="Currency" localSheetId="82">'Tabla 55'!#REF!</definedName>
    <definedName name="Currency" localSheetId="83">'Tabla 56'!#REF!</definedName>
    <definedName name="Currency" localSheetId="84">'Tabla 57'!#REF!</definedName>
    <definedName name="Currency" localSheetId="88">#REF!</definedName>
    <definedName name="Currency" localSheetId="89">#REF!</definedName>
    <definedName name="Currency" localSheetId="90">#REF!</definedName>
    <definedName name="Currency" localSheetId="95">#REF!</definedName>
    <definedName name="Currency" localSheetId="96">#REF!</definedName>
    <definedName name="Currency" localSheetId="24">#REF!</definedName>
    <definedName name="Currency">#REF!</definedName>
    <definedName name="CURRENTYEAR" localSheetId="15">#REF!</definedName>
    <definedName name="CURRENTYEAR" localSheetId="17">#REF!</definedName>
    <definedName name="CURRENTYEAR" localSheetId="23">#REF!</definedName>
    <definedName name="CURRENTYEAR" localSheetId="27">#REF!</definedName>
    <definedName name="CURRENTYEAR" localSheetId="28">#REF!</definedName>
    <definedName name="CURRENTYEAR" localSheetId="29">#REF!</definedName>
    <definedName name="CURRENTYEAR" localSheetId="57">#REF!</definedName>
    <definedName name="CURRENTYEAR" localSheetId="58">#REF!</definedName>
    <definedName name="CURRENTYEAR" localSheetId="21">#REF!</definedName>
    <definedName name="CURRENTYEAR" localSheetId="80">'Tabla 53'!#REF!</definedName>
    <definedName name="CURRENTYEAR" localSheetId="88">#REF!</definedName>
    <definedName name="CURRENTYEAR" localSheetId="89">#REF!</definedName>
    <definedName name="CURRENTYEAR" localSheetId="90">#REF!</definedName>
    <definedName name="CURRENTYEAR" localSheetId="95">#REF!</definedName>
    <definedName name="CURRENTYEAR" localSheetId="24">#REF!</definedName>
    <definedName name="CURRENTYEAR">#REF!</definedName>
    <definedName name="CurrVintage" localSheetId="15">#REF!</definedName>
    <definedName name="CurrVintage" localSheetId="17">#REF!</definedName>
    <definedName name="CurrVintage" localSheetId="100">[101]Current!$D$66</definedName>
    <definedName name="CurrVintage" localSheetId="10">[101]Current!$D$66</definedName>
    <definedName name="CurrVintage" localSheetId="11">[101]Current!$D$66</definedName>
    <definedName name="CurrVintage" localSheetId="23">[101]Current!$D$66</definedName>
    <definedName name="CurrVintage" localSheetId="59">#REF!</definedName>
    <definedName name="CurrVintage" localSheetId="60">#REF!</definedName>
    <definedName name="CurrVintage" localSheetId="1">[101]Current!$D$66</definedName>
    <definedName name="CurrVintage" localSheetId="27">#REF!</definedName>
    <definedName name="CurrVintage" localSheetId="28">[101]Current!$D$66</definedName>
    <definedName name="CurrVintage" localSheetId="29">[101]Current!$D$66</definedName>
    <definedName name="CurrVintage" localSheetId="57">[101]Current!$D$66</definedName>
    <definedName name="CurrVintage" localSheetId="58">[101]Current!$D$66</definedName>
    <definedName name="CurrVintage" localSheetId="21">[101]Current!$D$66</definedName>
    <definedName name="CurrVintage" localSheetId="88">[101]Current!$D$66</definedName>
    <definedName name="CurrVintage" localSheetId="89">[101]Current!$D$66</definedName>
    <definedName name="CurrVintage" localSheetId="90">[101]Current!$D$66</definedName>
    <definedName name="CurrVintage" localSheetId="91">#REF!</definedName>
    <definedName name="CurrVintage" localSheetId="24">[101]Current!$D$66</definedName>
    <definedName name="CurrVintage">#REF!</definedName>
    <definedName name="cutoff" localSheetId="15">#REF!</definedName>
    <definedName name="cutoff" localSheetId="17">#REF!</definedName>
    <definedName name="cutoff" localSheetId="19">#REF!</definedName>
    <definedName name="cutoff" localSheetId="100">'[102]LIC cutoff'!$A$2:$B$15</definedName>
    <definedName name="cutoff" localSheetId="23">'[102]LIC cutoff'!$A$2:$B$15</definedName>
    <definedName name="cutoff" localSheetId="59">#REF!</definedName>
    <definedName name="cutoff" localSheetId="60">#REF!</definedName>
    <definedName name="cutoff" localSheetId="1">'[102]LIC cutoff'!$A$2:$B$15</definedName>
    <definedName name="cutoff" localSheetId="27">#REF!</definedName>
    <definedName name="cutoff" localSheetId="28">#REF!</definedName>
    <definedName name="cutoff" localSheetId="29">#REF!</definedName>
    <definedName name="cutoff" localSheetId="57">'[102]LIC cutoff'!$A$2:$B$15</definedName>
    <definedName name="cutoff" localSheetId="58">'[102]LIC cutoff'!$A$2:$B$15</definedName>
    <definedName name="cutoff" localSheetId="18">#REF!</definedName>
    <definedName name="cutoff" localSheetId="91">#REF!</definedName>
    <definedName name="cutoff">#REF!</definedName>
    <definedName name="CYEAR2021" localSheetId="15">#REF!</definedName>
    <definedName name="CYEAR2021" localSheetId="17">#REF!</definedName>
    <definedName name="CYEAR2021" localSheetId="100">[103]Coal!$B$583:$J$583</definedName>
    <definedName name="CYEAR2021" localSheetId="10">[103]Coal!$B$583:$J$583</definedName>
    <definedName name="CYEAR2021" localSheetId="11">[103]Coal!$B$583:$J$583</definedName>
    <definedName name="CYEAR2021" localSheetId="23">[103]Coal!$B$583:$J$583</definedName>
    <definedName name="CYEAR2021" localSheetId="59">#REF!</definedName>
    <definedName name="CYEAR2021" localSheetId="60">#REF!</definedName>
    <definedName name="CYEAR2021" localSheetId="1">[103]Coal!$B$583:$J$583</definedName>
    <definedName name="CYEAR2021" localSheetId="27">#REF!</definedName>
    <definedName name="CYEAR2021" localSheetId="28">[103]Coal!$B$583:$J$583</definedName>
    <definedName name="CYEAR2021" localSheetId="29">[103]Coal!$B$583:$J$583</definedName>
    <definedName name="CYEAR2021" localSheetId="57">[103]Coal!$B$583:$J$583</definedName>
    <definedName name="CYEAR2021" localSheetId="58">[103]Coal!$B$583:$J$583</definedName>
    <definedName name="CYEAR2021" localSheetId="61">[104]Coal!$B$583:$J$583</definedName>
    <definedName name="CYEAR2021" localSheetId="62">#REF!</definedName>
    <definedName name="CYEAR2021" localSheetId="64">[103]Coal!$B$583:$J$583</definedName>
    <definedName name="CYEAR2021" localSheetId="21">[103]Coal!$B$583:$J$583</definedName>
    <definedName name="CYEAR2021" localSheetId="81">[103]Coal!$B$583:$J$583</definedName>
    <definedName name="CYEAR2021" localSheetId="85">[103]Coal!$B$583:$J$583</definedName>
    <definedName name="CYEAR2021" localSheetId="88">[103]Coal!$B$583:$J$583</definedName>
    <definedName name="CYEAR2021" localSheetId="89">[103]Coal!$B$583:$J$583</definedName>
    <definedName name="CYEAR2021" localSheetId="90">[103]Coal!$B$583:$J$583</definedName>
    <definedName name="CYEAR2021" localSheetId="91">#REF!</definedName>
    <definedName name="CYEAR2021">#REF!</definedName>
    <definedName name="CYEAR2022" localSheetId="15">#REF!</definedName>
    <definedName name="CYEAR2022" localSheetId="17">#REF!</definedName>
    <definedName name="CYEAR2022" localSheetId="100">[103]Coal!$K$583:$V$583</definedName>
    <definedName name="CYEAR2022" localSheetId="10">[103]Coal!$K$583:$V$583</definedName>
    <definedName name="CYEAR2022" localSheetId="11">[103]Coal!$K$583:$V$583</definedName>
    <definedName name="CYEAR2022" localSheetId="23">[103]Coal!$K$583:$V$583</definedName>
    <definedName name="CYEAR2022" localSheetId="59">#REF!</definedName>
    <definedName name="CYEAR2022" localSheetId="60">#REF!</definedName>
    <definedName name="CYEAR2022" localSheetId="1">[103]Coal!$K$583:$V$583</definedName>
    <definedName name="CYEAR2022" localSheetId="27">#REF!</definedName>
    <definedName name="CYEAR2022" localSheetId="28">[103]Coal!$K$583:$V$583</definedName>
    <definedName name="CYEAR2022" localSheetId="29">[103]Coal!$K$583:$V$583</definedName>
    <definedName name="CYEAR2022" localSheetId="57">[103]Coal!$K$583:$V$583</definedName>
    <definedName name="CYEAR2022" localSheetId="58">[103]Coal!$K$583:$V$583</definedName>
    <definedName name="CYEAR2022" localSheetId="61">[104]Coal!$K$583:$V$583</definedName>
    <definedName name="CYEAR2022" localSheetId="62">#REF!</definedName>
    <definedName name="CYEAR2022" localSheetId="64">[103]Coal!$K$583:$V$583</definedName>
    <definedName name="CYEAR2022" localSheetId="21">[103]Coal!$K$583:$V$583</definedName>
    <definedName name="CYEAR2022" localSheetId="81">[103]Coal!$K$583:$V$583</definedName>
    <definedName name="CYEAR2022" localSheetId="85">[103]Coal!$K$583:$V$583</definedName>
    <definedName name="CYEAR2022" localSheetId="88">[103]Coal!$K$583:$V$583</definedName>
    <definedName name="CYEAR2022" localSheetId="89">[103]Coal!$K$583:$V$583</definedName>
    <definedName name="CYEAR2022" localSheetId="90">[103]Coal!$K$583:$V$583</definedName>
    <definedName name="CYEAR2022" localSheetId="91">#REF!</definedName>
    <definedName name="CYEAR2022">#REF!</definedName>
    <definedName name="CYEAR2023" localSheetId="15">#REF!</definedName>
    <definedName name="CYEAR2023" localSheetId="17">#REF!</definedName>
    <definedName name="CYEAR2023" localSheetId="100">[103]Coal!$W$583:$AH$583</definedName>
    <definedName name="CYEAR2023" localSheetId="10">[103]Coal!$W$583:$AH$583</definedName>
    <definedName name="CYEAR2023" localSheetId="11">[103]Coal!$W$583:$AH$583</definedName>
    <definedName name="CYEAR2023" localSheetId="23">[103]Coal!$W$583:$AH$583</definedName>
    <definedName name="CYEAR2023" localSheetId="59">#REF!</definedName>
    <definedName name="CYEAR2023" localSheetId="60">#REF!</definedName>
    <definedName name="CYEAR2023" localSheetId="1">[103]Coal!$W$583:$AH$583</definedName>
    <definedName name="CYEAR2023" localSheetId="27">#REF!</definedName>
    <definedName name="CYEAR2023" localSheetId="28">[103]Coal!$W$583:$AH$583</definedName>
    <definedName name="CYEAR2023" localSheetId="29">[103]Coal!$W$583:$AH$583</definedName>
    <definedName name="CYEAR2023" localSheetId="57">[103]Coal!$W$583:$AH$583</definedName>
    <definedName name="CYEAR2023" localSheetId="58">[103]Coal!$W$583:$AH$583</definedName>
    <definedName name="CYEAR2023" localSheetId="61">[104]Coal!$W$583:$AH$583</definedName>
    <definedName name="CYEAR2023" localSheetId="62">#REF!</definedName>
    <definedName name="CYEAR2023" localSheetId="64">[103]Coal!$W$583:$AH$583</definedName>
    <definedName name="CYEAR2023" localSheetId="21">[103]Coal!$W$583:$AH$583</definedName>
    <definedName name="CYEAR2023" localSheetId="81">[103]Coal!$W$583:$AH$583</definedName>
    <definedName name="CYEAR2023" localSheetId="85">[103]Coal!$W$583:$AH$583</definedName>
    <definedName name="CYEAR2023" localSheetId="88">[103]Coal!$W$583:$AH$583</definedName>
    <definedName name="CYEAR2023" localSheetId="89">[103]Coal!$W$583:$AH$583</definedName>
    <definedName name="CYEAR2023" localSheetId="90">[103]Coal!$W$583:$AH$583</definedName>
    <definedName name="CYEAR2023" localSheetId="91">#REF!</definedName>
    <definedName name="CYEAR2023">#REF!</definedName>
    <definedName name="CYEAR2024" localSheetId="15">#REF!</definedName>
    <definedName name="CYEAR2024" localSheetId="17">#REF!</definedName>
    <definedName name="CYEAR2024" localSheetId="100">[103]Coal!$AI$583:$AT$583</definedName>
    <definedName name="CYEAR2024" localSheetId="10">[103]Coal!$AI$583:$AT$583</definedName>
    <definedName name="CYEAR2024" localSheetId="11">[103]Coal!$AI$583:$AT$583</definedName>
    <definedName name="CYEAR2024" localSheetId="23">[103]Coal!$AI$583:$AT$583</definedName>
    <definedName name="CYEAR2024" localSheetId="59">#REF!</definedName>
    <definedName name="CYEAR2024" localSheetId="60">#REF!</definedName>
    <definedName name="CYEAR2024" localSheetId="1">[103]Coal!$AI$583:$AT$583</definedName>
    <definedName name="CYEAR2024" localSheetId="27">#REF!</definedName>
    <definedName name="CYEAR2024" localSheetId="28">[103]Coal!$AI$583:$AT$583</definedName>
    <definedName name="CYEAR2024" localSheetId="29">[103]Coal!$AI$583:$AT$583</definedName>
    <definedName name="CYEAR2024" localSheetId="57">[103]Coal!$AI$583:$AT$583</definedName>
    <definedName name="CYEAR2024" localSheetId="58">[103]Coal!$AI$583:$AT$583</definedName>
    <definedName name="CYEAR2024" localSheetId="61">[104]Coal!$AI$583:$AT$583</definedName>
    <definedName name="CYEAR2024" localSheetId="62">#REF!</definedName>
    <definedName name="CYEAR2024" localSheetId="64">[103]Coal!$AI$583:$AT$583</definedName>
    <definedName name="CYEAR2024" localSheetId="21">[103]Coal!$AI$583:$AT$583</definedName>
    <definedName name="CYEAR2024" localSheetId="81">[103]Coal!$AI$583:$AT$583</definedName>
    <definedName name="CYEAR2024" localSheetId="85">[103]Coal!$AI$583:$AT$583</definedName>
    <definedName name="CYEAR2024" localSheetId="88">[103]Coal!$AI$583:$AT$583</definedName>
    <definedName name="CYEAR2024" localSheetId="89">[103]Coal!$AI$583:$AT$583</definedName>
    <definedName name="CYEAR2024" localSheetId="90">[103]Coal!$AI$583:$AT$583</definedName>
    <definedName name="CYEAR2024" localSheetId="91">#REF!</definedName>
    <definedName name="CYEAR2024">#REF!</definedName>
    <definedName name="CYEAR2025" localSheetId="15">#REF!</definedName>
    <definedName name="CYEAR2025" localSheetId="17">#REF!</definedName>
    <definedName name="CYEAR2025" localSheetId="100">[103]Coal!$AU$583:$AX$583</definedName>
    <definedName name="CYEAR2025" localSheetId="10">[103]Coal!$AU$583:$AX$583</definedName>
    <definedName name="CYEAR2025" localSheetId="11">[103]Coal!$AU$583:$AX$583</definedName>
    <definedName name="CYEAR2025" localSheetId="23">[103]Coal!$AU$583:$AX$583</definedName>
    <definedName name="CYEAR2025" localSheetId="59">#REF!</definedName>
    <definedName name="CYEAR2025" localSheetId="60">#REF!</definedName>
    <definedName name="CYEAR2025" localSheetId="1">[103]Coal!$AU$583:$AX$583</definedName>
    <definedName name="CYEAR2025" localSheetId="27">#REF!</definedName>
    <definedName name="CYEAR2025" localSheetId="28">[103]Coal!$AU$583:$AX$583</definedName>
    <definedName name="CYEAR2025" localSheetId="29">[103]Coal!$AU$583:$AX$583</definedName>
    <definedName name="CYEAR2025" localSheetId="57">[103]Coal!$AU$583:$AX$583</definedName>
    <definedName name="CYEAR2025" localSheetId="58">[103]Coal!$AU$583:$AX$583</definedName>
    <definedName name="CYEAR2025" localSheetId="61">[104]Coal!$AU$583:$AX$583</definedName>
    <definedName name="CYEAR2025" localSheetId="62">#REF!</definedName>
    <definedName name="CYEAR2025" localSheetId="64">[103]Coal!$AU$583:$AX$583</definedName>
    <definedName name="CYEAR2025" localSheetId="21">[103]Coal!$AU$583:$AX$583</definedName>
    <definedName name="CYEAR2025" localSheetId="81">[103]Coal!$AU$583:$AX$583</definedName>
    <definedName name="CYEAR2025" localSheetId="85">[103]Coal!$AU$583:$AX$583</definedName>
    <definedName name="CYEAR2025" localSheetId="88">[103]Coal!$AU$583:$AX$583</definedName>
    <definedName name="CYEAR2025" localSheetId="89">[103]Coal!$AU$583:$AX$583</definedName>
    <definedName name="CYEAR2025" localSheetId="90">[103]Coal!$AU$583:$AX$583</definedName>
    <definedName name="CYEAR2025" localSheetId="91">#REF!</definedName>
    <definedName name="CYEAR2025">#REF!</definedName>
    <definedName name="d" localSheetId="15" hidden="1">#REF!</definedName>
    <definedName name="d" localSheetId="16">#REF!</definedName>
    <definedName name="d" localSheetId="17" hidden="1">#REF!</definedName>
    <definedName name="d" localSheetId="19" hidden="1">#REF!</definedName>
    <definedName name="d" localSheetId="20" hidden="1">'[105]Fax a enviar'!#REF!</definedName>
    <definedName name="d" localSheetId="100" hidden="1">'[105]Fax a enviar'!#REF!</definedName>
    <definedName name="d" localSheetId="23" hidden="1">'[105]Fax a enviar'!#REF!</definedName>
    <definedName name="d" localSheetId="59" hidden="1">#REF!</definedName>
    <definedName name="d" localSheetId="60" hidden="1">#REF!</definedName>
    <definedName name="d" localSheetId="1" hidden="1">'[105]Fax a enviar'!#REF!</definedName>
    <definedName name="d" localSheetId="27" hidden="1">#REF!</definedName>
    <definedName name="d" localSheetId="28" hidden="1">'[105]Fax a enviar'!#REF!</definedName>
    <definedName name="d" localSheetId="29" hidden="1">'[105]Fax a enviar'!#REF!</definedName>
    <definedName name="d" localSheetId="41">#REF!</definedName>
    <definedName name="d" localSheetId="44">#REF!</definedName>
    <definedName name="d" localSheetId="46">#REF!</definedName>
    <definedName name="d" localSheetId="57" hidden="1">'[105]Fax a enviar'!#REF!</definedName>
    <definedName name="d" localSheetId="58" hidden="1">'[105]Fax a enviar'!#REF!</definedName>
    <definedName name="d" localSheetId="18" hidden="1">#REF!</definedName>
    <definedName name="d" localSheetId="61" hidden="1">'[105]Fax a enviar'!#REF!</definedName>
    <definedName name="d" localSheetId="62" hidden="1">#REF!</definedName>
    <definedName name="d" localSheetId="64" hidden="1">'[105]Fax a enviar'!#REF!</definedName>
    <definedName name="d" localSheetId="21" hidden="1">'[105]Fax a enviar'!#REF!</definedName>
    <definedName name="d" localSheetId="81" hidden="1">'[105]Fax a enviar'!#REF!</definedName>
    <definedName name="d" localSheetId="82" hidden="1">'[105]Fax a enviar'!#REF!</definedName>
    <definedName name="d" localSheetId="83" hidden="1">'[105]Fax a enviar'!#REF!</definedName>
    <definedName name="d" localSheetId="84" hidden="1">'[105]Fax a enviar'!#REF!</definedName>
    <definedName name="d" localSheetId="85" hidden="1">'[105]Fax a enviar'!#REF!</definedName>
    <definedName name="d" localSheetId="88" hidden="1">'[105]Fax a enviar'!#REF!</definedName>
    <definedName name="d" localSheetId="89" hidden="1">'[105]Fax a enviar'!#REF!</definedName>
    <definedName name="d" localSheetId="90" hidden="1">'[105]Fax a enviar'!#REF!</definedName>
    <definedName name="d" localSheetId="91" hidden="1">#REF!</definedName>
    <definedName name="d" localSheetId="92" hidden="1">'[105]Fax a enviar'!#REF!</definedName>
    <definedName name="d" localSheetId="95" hidden="1">'[105]Fax a enviar'!#REF!</definedName>
    <definedName name="d" localSheetId="96" hidden="1">'[105]Fax a enviar'!#REF!</definedName>
    <definedName name="d" localSheetId="24" hidden="1">'[105]Fax a enviar'!#REF!</definedName>
    <definedName name="d" localSheetId="99" hidden="1">'[105]Fax a enviar'!#REF!</definedName>
    <definedName name="d" hidden="1">#REF!</definedName>
    <definedName name="D_ALTBCA_GDP" localSheetId="15">#REF!</definedName>
    <definedName name="D_ALTBCA_GDP" localSheetId="16">#REF!</definedName>
    <definedName name="D_ALTBCA_GDP" localSheetId="17">#REF!</definedName>
    <definedName name="D_ALTBCA_GDP" localSheetId="20">#REF!</definedName>
    <definedName name="D_ALTBCA_GDP" localSheetId="23">#REF!</definedName>
    <definedName name="D_ALTBCA_GDP" localSheetId="59">#REF!</definedName>
    <definedName name="D_ALTBCA_GDP" localSheetId="60">#REF!</definedName>
    <definedName name="D_ALTBCA_GDP" localSheetId="27">#REF!</definedName>
    <definedName name="D_ALTBCA_GDP" localSheetId="28">#REF!</definedName>
    <definedName name="D_ALTBCA_GDP" localSheetId="29">#REF!</definedName>
    <definedName name="D_ALTBCA_GDP" localSheetId="57">#REF!</definedName>
    <definedName name="D_ALTBCA_GDP" localSheetId="64">#REF!</definedName>
    <definedName name="D_ALTBCA_GDP" localSheetId="21">#REF!</definedName>
    <definedName name="D_ALTBCA_GDP" localSheetId="85">'Tabla 58'!#REF!</definedName>
    <definedName name="D_ALTBCA_GDP" localSheetId="88">#REF!</definedName>
    <definedName name="D_ALTBCA_GDP" localSheetId="89">#REF!</definedName>
    <definedName name="D_ALTBCA_GDP" localSheetId="90">#REF!</definedName>
    <definedName name="D_ALTBCA_GDP" localSheetId="95">#REF!</definedName>
    <definedName name="D_ALTBCA_GDP" localSheetId="96">#REF!</definedName>
    <definedName name="D_ALTBCA_GDP" localSheetId="24">#REF!</definedName>
    <definedName name="D_ALTBCA_GDP">#REF!</definedName>
    <definedName name="D_ALTNGDP_R" localSheetId="15">#REF!</definedName>
    <definedName name="D_ALTNGDP_R" localSheetId="16">#REF!</definedName>
    <definedName name="D_ALTNGDP_R" localSheetId="17">#REF!</definedName>
    <definedName name="D_ALTNGDP_R" localSheetId="23">#REF!</definedName>
    <definedName name="D_ALTNGDP_R" localSheetId="27">#REF!</definedName>
    <definedName name="D_ALTNGDP_R" localSheetId="28">#REF!</definedName>
    <definedName name="D_ALTNGDP_R" localSheetId="29">#REF!</definedName>
    <definedName name="D_ALTNGDP_R" localSheetId="57">#REF!</definedName>
    <definedName name="D_ALTNGDP_R" localSheetId="64">#REF!</definedName>
    <definedName name="D_ALTNGDP_R" localSheetId="21">#REF!</definedName>
    <definedName name="D_ALTNGDP_R" localSheetId="85">'Tabla 58'!#REF!</definedName>
    <definedName name="D_ALTNGDP_R" localSheetId="88">#REF!</definedName>
    <definedName name="D_ALTNGDP_R" localSheetId="89">#REF!</definedName>
    <definedName name="D_ALTNGDP_R" localSheetId="90">#REF!</definedName>
    <definedName name="D_ALTNGDP_R" localSheetId="95">#REF!</definedName>
    <definedName name="D_ALTNGDP_R" localSheetId="96">#REF!</definedName>
    <definedName name="D_ALTNGDP_R">#REF!</definedName>
    <definedName name="D_ALTNGDP_RG" localSheetId="15">#REF!</definedName>
    <definedName name="D_ALTNGDP_RG" localSheetId="16">#REF!</definedName>
    <definedName name="D_ALTNGDP_RG" localSheetId="17">#REF!</definedName>
    <definedName name="D_ALTNGDP_RG" localSheetId="23">#REF!</definedName>
    <definedName name="D_ALTNGDP_RG" localSheetId="27">#REF!</definedName>
    <definedName name="D_ALTNGDP_RG" localSheetId="28">#REF!</definedName>
    <definedName name="D_ALTNGDP_RG" localSheetId="29">#REF!</definedName>
    <definedName name="D_ALTNGDP_RG" localSheetId="57">#REF!</definedName>
    <definedName name="D_ALTNGDP_RG" localSheetId="64">#REF!</definedName>
    <definedName name="D_ALTNGDP_RG" localSheetId="21">#REF!</definedName>
    <definedName name="D_ALTNGDP_RG" localSheetId="85">'Tabla 58'!#REF!</definedName>
    <definedName name="D_ALTNGDP_RG" localSheetId="88">#REF!</definedName>
    <definedName name="D_ALTNGDP_RG" localSheetId="89">#REF!</definedName>
    <definedName name="D_ALTNGDP_RG" localSheetId="90">#REF!</definedName>
    <definedName name="D_ALTNGDP_RG" localSheetId="95">#REF!</definedName>
    <definedName name="D_ALTNGDP_RG" localSheetId="96">#REF!</definedName>
    <definedName name="D_ALTNGDP_RG">#REF!</definedName>
    <definedName name="D_ALTPCPI" localSheetId="15">#REF!</definedName>
    <definedName name="D_ALTPCPI" localSheetId="17">#REF!</definedName>
    <definedName name="D_ALTPCPI" localSheetId="23">#REF!</definedName>
    <definedName name="D_ALTPCPI" localSheetId="27">#REF!</definedName>
    <definedName name="D_ALTPCPI" localSheetId="28">#REF!</definedName>
    <definedName name="D_ALTPCPI" localSheetId="29">#REF!</definedName>
    <definedName name="D_ALTPCPI" localSheetId="21">#REF!</definedName>
    <definedName name="D_ALTPCPI" localSheetId="88">#REF!</definedName>
    <definedName name="D_ALTPCPI" localSheetId="89">#REF!</definedName>
    <definedName name="D_ALTPCPI" localSheetId="90">#REF!</definedName>
    <definedName name="D_ALTPCPI">#REF!</definedName>
    <definedName name="D_ALTPCPIG" localSheetId="15">#REF!</definedName>
    <definedName name="D_ALTPCPIG" localSheetId="17">#REF!</definedName>
    <definedName name="D_ALTPCPIG" localSheetId="23">#REF!</definedName>
    <definedName name="D_ALTPCPIG" localSheetId="27">#REF!</definedName>
    <definedName name="D_ALTPCPIG" localSheetId="28">#REF!</definedName>
    <definedName name="D_ALTPCPIG" localSheetId="29">#REF!</definedName>
    <definedName name="D_ALTPCPIG" localSheetId="21">#REF!</definedName>
    <definedName name="D_ALTPCPIG" localSheetId="88">#REF!</definedName>
    <definedName name="D_ALTPCPIG" localSheetId="89">#REF!</definedName>
    <definedName name="D_ALTPCPIG" localSheetId="90">#REF!</definedName>
    <definedName name="D_ALTPCPIG">#REF!</definedName>
    <definedName name="D_B" localSheetId="15">#REF!</definedName>
    <definedName name="D_B" localSheetId="16">#REF!</definedName>
    <definedName name="D_B" localSheetId="17">#REF!</definedName>
    <definedName name="D_B" localSheetId="19">#REF!</definedName>
    <definedName name="D_B" localSheetId="100">#REF!</definedName>
    <definedName name="D_B" localSheetId="23">#REF!</definedName>
    <definedName name="D_B" localSheetId="27">#REF!</definedName>
    <definedName name="D_B" localSheetId="28">#REF!</definedName>
    <definedName name="D_B" localSheetId="29">#REF!</definedName>
    <definedName name="D_B" localSheetId="41">#REF!</definedName>
    <definedName name="D_B" localSheetId="44">#REF!</definedName>
    <definedName name="D_B" localSheetId="58">#REF!</definedName>
    <definedName name="D_B" localSheetId="18">#REF!</definedName>
    <definedName name="D_B" localSheetId="61">#REF!</definedName>
    <definedName name="D_B" localSheetId="62">#REF!</definedName>
    <definedName name="D_B" localSheetId="64">#REF!</definedName>
    <definedName name="D_B" localSheetId="21">#REF!</definedName>
    <definedName name="D_B" localSheetId="80">'Tabla 53'!#REF!</definedName>
    <definedName name="D_B" localSheetId="81">'Tabla 54'!#REF!</definedName>
    <definedName name="D_B" localSheetId="82">'Tabla 55'!#REF!</definedName>
    <definedName name="D_B" localSheetId="83">'Tabla 56'!#REF!</definedName>
    <definedName name="D_B" localSheetId="84">'Tabla 57'!#REF!</definedName>
    <definedName name="D_B" localSheetId="88">#REF!</definedName>
    <definedName name="D_B" localSheetId="89">#REF!</definedName>
    <definedName name="D_B" localSheetId="90">#REF!</definedName>
    <definedName name="D_B" localSheetId="96">#REF!</definedName>
    <definedName name="D_B" localSheetId="24">#REF!</definedName>
    <definedName name="D_B" localSheetId="99">#REF!</definedName>
    <definedName name="D_B">#REF!</definedName>
    <definedName name="D_BCA_GDP" localSheetId="15">#REF!</definedName>
    <definedName name="D_BCA_GDP" localSheetId="16">#REF!</definedName>
    <definedName name="D_BCA_GDP" localSheetId="17">#REF!</definedName>
    <definedName name="D_BCA_GDP" localSheetId="23">#REF!</definedName>
    <definedName name="D_BCA_GDP" localSheetId="27">#REF!</definedName>
    <definedName name="D_BCA_GDP" localSheetId="28">#REF!</definedName>
    <definedName name="D_BCA_GDP" localSheetId="29">#REF!</definedName>
    <definedName name="D_BCA_GDP" localSheetId="21">#REF!</definedName>
    <definedName name="D_BCA_GDP" localSheetId="88">#REF!</definedName>
    <definedName name="D_BCA_GDP" localSheetId="89">#REF!</definedName>
    <definedName name="D_BCA_GDP" localSheetId="90">#REF!</definedName>
    <definedName name="D_BCA_GDP">#REF!</definedName>
    <definedName name="D_BFD" localSheetId="15">#REF!</definedName>
    <definedName name="D_BFD" localSheetId="16">#REF!</definedName>
    <definedName name="D_BFD" localSheetId="17">#REF!</definedName>
    <definedName name="D_BFD" localSheetId="23">#REF!</definedName>
    <definedName name="D_BFD" localSheetId="27">#REF!</definedName>
    <definedName name="D_BFD" localSheetId="28">#REF!</definedName>
    <definedName name="D_BFD" localSheetId="29">#REF!</definedName>
    <definedName name="D_BFD" localSheetId="21">#REF!</definedName>
    <definedName name="D_BFD" localSheetId="88">#REF!</definedName>
    <definedName name="D_BFD" localSheetId="89">#REF!</definedName>
    <definedName name="D_BFD" localSheetId="90">#REF!</definedName>
    <definedName name="D_BFD">#REF!</definedName>
    <definedName name="D_BFL" localSheetId="15">#REF!</definedName>
    <definedName name="D_BFL" localSheetId="17">#REF!</definedName>
    <definedName name="D_BFL" localSheetId="23">#REF!</definedName>
    <definedName name="D_BFL" localSheetId="27">#REF!</definedName>
    <definedName name="D_BFL" localSheetId="28">#REF!</definedName>
    <definedName name="D_BFL" localSheetId="29">#REF!</definedName>
    <definedName name="D_BFL" localSheetId="21">#REF!</definedName>
    <definedName name="D_BFL" localSheetId="88">#REF!</definedName>
    <definedName name="D_BFL" localSheetId="89">#REF!</definedName>
    <definedName name="D_BFL" localSheetId="90">#REF!</definedName>
    <definedName name="D_BFL">#REF!</definedName>
    <definedName name="D_BFL_D" localSheetId="15">#REF!</definedName>
    <definedName name="D_BFL_D" localSheetId="17">#REF!</definedName>
    <definedName name="D_BFL_D" localSheetId="23">#REF!</definedName>
    <definedName name="D_BFL_D" localSheetId="27">#REF!</definedName>
    <definedName name="D_BFL_D" localSheetId="28">#REF!</definedName>
    <definedName name="D_BFL_D" localSheetId="29">#REF!</definedName>
    <definedName name="D_BFL_D" localSheetId="21">#REF!</definedName>
    <definedName name="D_BFL_D" localSheetId="88">#REF!</definedName>
    <definedName name="D_BFL_D" localSheetId="89">#REF!</definedName>
    <definedName name="D_BFL_D" localSheetId="90">#REF!</definedName>
    <definedName name="D_BFL_D">#REF!</definedName>
    <definedName name="D_BFL_S" localSheetId="15">#REF!</definedName>
    <definedName name="D_BFL_S" localSheetId="17">#REF!</definedName>
    <definedName name="D_BFL_S" localSheetId="23">#REF!</definedName>
    <definedName name="D_BFL_S" localSheetId="27">#REF!</definedName>
    <definedName name="D_BFL_S" localSheetId="28">#REF!</definedName>
    <definedName name="D_BFL_S" localSheetId="29">#REF!</definedName>
    <definedName name="D_BFL_S" localSheetId="21">#REF!</definedName>
    <definedName name="D_BFL_S" localSheetId="88">#REF!</definedName>
    <definedName name="D_BFL_S" localSheetId="89">#REF!</definedName>
    <definedName name="D_BFL_S" localSheetId="90">#REF!</definedName>
    <definedName name="D_BFL_S">#REF!</definedName>
    <definedName name="D_BFLG" localSheetId="15">#REF!</definedName>
    <definedName name="D_BFLG" localSheetId="17">#REF!</definedName>
    <definedName name="D_BFLG" localSheetId="23">#REF!</definedName>
    <definedName name="D_BFLG" localSheetId="27">#REF!</definedName>
    <definedName name="D_BFLG" localSheetId="28">#REF!</definedName>
    <definedName name="D_BFLG" localSheetId="29">#REF!</definedName>
    <definedName name="D_BFLG" localSheetId="21">#REF!</definedName>
    <definedName name="D_BFLG" localSheetId="88">#REF!</definedName>
    <definedName name="D_BFLG" localSheetId="89">#REF!</definedName>
    <definedName name="D_BFLG" localSheetId="90">#REF!</definedName>
    <definedName name="D_BFLG">#REF!</definedName>
    <definedName name="D_BFOP" localSheetId="15">#REF!</definedName>
    <definedName name="D_BFOP" localSheetId="17">#REF!</definedName>
    <definedName name="D_BFOP" localSheetId="23">#REF!</definedName>
    <definedName name="D_BFOP" localSheetId="27">#REF!</definedName>
    <definedName name="D_BFOP" localSheetId="28">#REF!</definedName>
    <definedName name="D_BFOP" localSheetId="29">#REF!</definedName>
    <definedName name="D_BFOP" localSheetId="21">#REF!</definedName>
    <definedName name="D_BFOP" localSheetId="88">#REF!</definedName>
    <definedName name="D_BFOP" localSheetId="89">#REF!</definedName>
    <definedName name="D_BFOP" localSheetId="90">#REF!</definedName>
    <definedName name="D_BFOP">#REF!</definedName>
    <definedName name="D_BFPP" localSheetId="15">#REF!</definedName>
    <definedName name="D_BFPP" localSheetId="17">#REF!</definedName>
    <definedName name="D_BFPP" localSheetId="23">#REF!</definedName>
    <definedName name="D_BFPP" localSheetId="27">#REF!</definedName>
    <definedName name="D_BFPP" localSheetId="28">#REF!</definedName>
    <definedName name="D_BFPP" localSheetId="29">#REF!</definedName>
    <definedName name="D_BFPP" localSheetId="21">#REF!</definedName>
    <definedName name="D_BFPP" localSheetId="88">#REF!</definedName>
    <definedName name="D_BFPP" localSheetId="89">#REF!</definedName>
    <definedName name="D_BFPP" localSheetId="90">#REF!</definedName>
    <definedName name="D_BFPP">#REF!</definedName>
    <definedName name="D_BFRA1" localSheetId="15">#REF!</definedName>
    <definedName name="D_BFRA1" localSheetId="17">#REF!</definedName>
    <definedName name="D_BFRA1" localSheetId="23">#REF!</definedName>
    <definedName name="D_BFRA1" localSheetId="27">#REF!</definedName>
    <definedName name="D_BFRA1" localSheetId="28">#REF!</definedName>
    <definedName name="D_BFRA1" localSheetId="29">#REF!</definedName>
    <definedName name="D_BFRA1" localSheetId="21">#REF!</definedName>
    <definedName name="D_BFRA1" localSheetId="88">#REF!</definedName>
    <definedName name="D_BFRA1" localSheetId="89">#REF!</definedName>
    <definedName name="D_BFRA1" localSheetId="90">#REF!</definedName>
    <definedName name="D_BFRA1">#REF!</definedName>
    <definedName name="D_BFX" localSheetId="15">#REF!</definedName>
    <definedName name="D_BFX" localSheetId="17">#REF!</definedName>
    <definedName name="D_BFX" localSheetId="23">#REF!</definedName>
    <definedName name="D_BFX" localSheetId="27">#REF!</definedName>
    <definedName name="D_BFX" localSheetId="28">#REF!</definedName>
    <definedName name="D_BFX" localSheetId="29">#REF!</definedName>
    <definedName name="D_BFX" localSheetId="21">#REF!</definedName>
    <definedName name="D_BFX" localSheetId="88">#REF!</definedName>
    <definedName name="D_BFX" localSheetId="89">#REF!</definedName>
    <definedName name="D_BFX" localSheetId="90">#REF!</definedName>
    <definedName name="D_BFX">#REF!</definedName>
    <definedName name="D_BFXG" localSheetId="15">#REF!</definedName>
    <definedName name="D_BFXG" localSheetId="17">#REF!</definedName>
    <definedName name="D_BFXG" localSheetId="23">#REF!</definedName>
    <definedName name="D_BFXG" localSheetId="27">#REF!</definedName>
    <definedName name="D_BFXG" localSheetId="28">#REF!</definedName>
    <definedName name="D_BFXG" localSheetId="29">#REF!</definedName>
    <definedName name="D_BFXG" localSheetId="21">#REF!</definedName>
    <definedName name="D_BFXG" localSheetId="88">#REF!</definedName>
    <definedName name="D_BFXG" localSheetId="89">#REF!</definedName>
    <definedName name="D_BFXG" localSheetId="90">#REF!</definedName>
    <definedName name="D_BFXG">#REF!</definedName>
    <definedName name="D_BFXP" localSheetId="15">#REF!</definedName>
    <definedName name="D_BFXP" localSheetId="17">#REF!</definedName>
    <definedName name="D_BFXP" localSheetId="23">#REF!</definedName>
    <definedName name="D_BFXP" localSheetId="27">#REF!</definedName>
    <definedName name="D_BFXP" localSheetId="28">#REF!</definedName>
    <definedName name="D_BFXP" localSheetId="29">#REF!</definedName>
    <definedName name="D_BFXP" localSheetId="21">#REF!</definedName>
    <definedName name="D_BFXP" localSheetId="88">#REF!</definedName>
    <definedName name="D_BFXP" localSheetId="89">#REF!</definedName>
    <definedName name="D_BFXP" localSheetId="90">#REF!</definedName>
    <definedName name="D_BFXP">#REF!</definedName>
    <definedName name="D_BRASS" localSheetId="15">#REF!</definedName>
    <definedName name="D_BRASS" localSheetId="17">#REF!</definedName>
    <definedName name="D_BRASS" localSheetId="23">#REF!</definedName>
    <definedName name="D_BRASS" localSheetId="27">#REF!</definedName>
    <definedName name="D_BRASS" localSheetId="28">#REF!</definedName>
    <definedName name="D_BRASS" localSheetId="29">#REF!</definedName>
    <definedName name="D_BRASS" localSheetId="21">#REF!</definedName>
    <definedName name="D_BRASS" localSheetId="88">#REF!</definedName>
    <definedName name="D_BRASS" localSheetId="89">#REF!</definedName>
    <definedName name="D_BRASS" localSheetId="90">#REF!</definedName>
    <definedName name="D_BRASS">#REF!</definedName>
    <definedName name="D_CalcNGS" localSheetId="15">#REF!</definedName>
    <definedName name="D_CalcNGS" localSheetId="17">#REF!</definedName>
    <definedName name="D_CalcNGS" localSheetId="23">#REF!</definedName>
    <definedName name="D_CalcNGS" localSheetId="27">#REF!</definedName>
    <definedName name="D_CalcNGS" localSheetId="28">#REF!</definedName>
    <definedName name="D_CalcNGS" localSheetId="29">#REF!</definedName>
    <definedName name="D_CalcNGS" localSheetId="21">#REF!</definedName>
    <definedName name="D_CalcNGS" localSheetId="88">#REF!</definedName>
    <definedName name="D_CalcNGS" localSheetId="89">#REF!</definedName>
    <definedName name="D_CalcNGS" localSheetId="90">#REF!</definedName>
    <definedName name="D_CalcNGS">#REF!</definedName>
    <definedName name="D_CalcNMG_R" localSheetId="15">#REF!</definedName>
    <definedName name="D_CalcNMG_R" localSheetId="17">#REF!</definedName>
    <definedName name="D_CalcNMG_R" localSheetId="23">#REF!</definedName>
    <definedName name="D_CalcNMG_R" localSheetId="27">#REF!</definedName>
    <definedName name="D_CalcNMG_R" localSheetId="28">#REF!</definedName>
    <definedName name="D_CalcNMG_R" localSheetId="29">#REF!</definedName>
    <definedName name="D_CalcNMG_R" localSheetId="21">#REF!</definedName>
    <definedName name="D_CalcNMG_R" localSheetId="88">#REF!</definedName>
    <definedName name="D_CalcNMG_R" localSheetId="89">#REF!</definedName>
    <definedName name="D_CalcNMG_R" localSheetId="90">#REF!</definedName>
    <definedName name="D_CalcNMG_R">#REF!</definedName>
    <definedName name="D_CalcNXG_R" localSheetId="15">#REF!</definedName>
    <definedName name="D_CalcNXG_R" localSheetId="17">#REF!</definedName>
    <definedName name="D_CalcNXG_R" localSheetId="23">#REF!</definedName>
    <definedName name="D_CalcNXG_R" localSheetId="27">#REF!</definedName>
    <definedName name="D_CalcNXG_R" localSheetId="28">#REF!</definedName>
    <definedName name="D_CalcNXG_R" localSheetId="29">#REF!</definedName>
    <definedName name="D_CalcNXG_R" localSheetId="21">#REF!</definedName>
    <definedName name="D_CalcNXG_R" localSheetId="88">#REF!</definedName>
    <definedName name="D_CalcNXG_R" localSheetId="89">#REF!</definedName>
    <definedName name="D_CalcNXG_R" localSheetId="90">#REF!</definedName>
    <definedName name="D_CalcNXG_R">#REF!</definedName>
    <definedName name="D_D" localSheetId="15">#REF!</definedName>
    <definedName name="D_D" localSheetId="17">#REF!</definedName>
    <definedName name="D_D" localSheetId="23">#REF!</definedName>
    <definedName name="D_D" localSheetId="27">#REF!</definedName>
    <definedName name="D_D" localSheetId="28">#REF!</definedName>
    <definedName name="D_D" localSheetId="29">#REF!</definedName>
    <definedName name="D_D" localSheetId="21">#REF!</definedName>
    <definedName name="D_D" localSheetId="88">#REF!</definedName>
    <definedName name="D_D" localSheetId="89">#REF!</definedName>
    <definedName name="D_D" localSheetId="90">#REF!</definedName>
    <definedName name="D_D">#REF!</definedName>
    <definedName name="D_D_B" localSheetId="15">#REF!</definedName>
    <definedName name="D_D_B" localSheetId="17">#REF!</definedName>
    <definedName name="D_D_B" localSheetId="23">#REF!</definedName>
    <definedName name="D_D_B" localSheetId="27">#REF!</definedName>
    <definedName name="D_D_B" localSheetId="28">#REF!</definedName>
    <definedName name="D_D_B" localSheetId="29">#REF!</definedName>
    <definedName name="D_D_B" localSheetId="21">#REF!</definedName>
    <definedName name="D_D_B" localSheetId="88">#REF!</definedName>
    <definedName name="D_D_B" localSheetId="89">#REF!</definedName>
    <definedName name="D_D_B" localSheetId="90">#REF!</definedName>
    <definedName name="D_D_B">#REF!</definedName>
    <definedName name="D_D_Bdiff" localSheetId="15">#REF!</definedName>
    <definedName name="D_D_Bdiff" localSheetId="17">#REF!</definedName>
    <definedName name="D_D_Bdiff" localSheetId="23">#REF!</definedName>
    <definedName name="D_D_Bdiff" localSheetId="27">#REF!</definedName>
    <definedName name="D_D_Bdiff" localSheetId="28">#REF!</definedName>
    <definedName name="D_D_Bdiff" localSheetId="29">#REF!</definedName>
    <definedName name="D_D_Bdiff" localSheetId="21">#REF!</definedName>
    <definedName name="D_D_Bdiff" localSheetId="88">#REF!</definedName>
    <definedName name="D_D_Bdiff" localSheetId="89">#REF!</definedName>
    <definedName name="D_D_Bdiff" localSheetId="90">#REF!</definedName>
    <definedName name="D_D_Bdiff">#REF!</definedName>
    <definedName name="D_D_Bdiff1" localSheetId="15">#REF!</definedName>
    <definedName name="D_D_Bdiff1" localSheetId="17">#REF!</definedName>
    <definedName name="D_D_Bdiff1" localSheetId="23">#REF!</definedName>
    <definedName name="D_D_Bdiff1" localSheetId="27">#REF!</definedName>
    <definedName name="D_D_Bdiff1" localSheetId="28">#REF!</definedName>
    <definedName name="D_D_Bdiff1" localSheetId="29">#REF!</definedName>
    <definedName name="D_D_Bdiff1" localSheetId="21">#REF!</definedName>
    <definedName name="D_D_Bdiff1" localSheetId="88">#REF!</definedName>
    <definedName name="D_D_Bdiff1" localSheetId="89">#REF!</definedName>
    <definedName name="D_D_Bdiff1" localSheetId="90">#REF!</definedName>
    <definedName name="D_D_Bdiff1">#REF!</definedName>
    <definedName name="D_D_G" localSheetId="15">#REF!</definedName>
    <definedName name="D_D_G" localSheetId="17">#REF!</definedName>
    <definedName name="D_D_G" localSheetId="23">#REF!</definedName>
    <definedName name="D_D_G" localSheetId="27">#REF!</definedName>
    <definedName name="D_D_G" localSheetId="28">#REF!</definedName>
    <definedName name="D_D_G" localSheetId="29">#REF!</definedName>
    <definedName name="D_D_G" localSheetId="21">#REF!</definedName>
    <definedName name="D_D_G" localSheetId="88">#REF!</definedName>
    <definedName name="D_D_G" localSheetId="89">#REF!</definedName>
    <definedName name="D_D_G" localSheetId="90">#REF!</definedName>
    <definedName name="D_D_G">#REF!</definedName>
    <definedName name="D_D_Gdiff" localSheetId="15">#REF!</definedName>
    <definedName name="D_D_Gdiff" localSheetId="17">#REF!</definedName>
    <definedName name="D_D_Gdiff" localSheetId="23">#REF!</definedName>
    <definedName name="D_D_Gdiff" localSheetId="27">#REF!</definedName>
    <definedName name="D_D_Gdiff" localSheetId="28">#REF!</definedName>
    <definedName name="D_D_Gdiff" localSheetId="29">#REF!</definedName>
    <definedName name="D_D_Gdiff" localSheetId="21">#REF!</definedName>
    <definedName name="D_D_Gdiff" localSheetId="88">#REF!</definedName>
    <definedName name="D_D_Gdiff" localSheetId="89">#REF!</definedName>
    <definedName name="D_D_Gdiff" localSheetId="90">#REF!</definedName>
    <definedName name="D_D_Gdiff">#REF!</definedName>
    <definedName name="D_D_Gdiff1" localSheetId="15">#REF!</definedName>
    <definedName name="D_D_Gdiff1" localSheetId="17">#REF!</definedName>
    <definedName name="D_D_Gdiff1" localSheetId="23">#REF!</definedName>
    <definedName name="D_D_Gdiff1" localSheetId="27">#REF!</definedName>
    <definedName name="D_D_Gdiff1" localSheetId="28">#REF!</definedName>
    <definedName name="D_D_Gdiff1" localSheetId="29">#REF!</definedName>
    <definedName name="D_D_Gdiff1" localSheetId="21">#REF!</definedName>
    <definedName name="D_D_Gdiff1" localSheetId="88">#REF!</definedName>
    <definedName name="D_D_Gdiff1" localSheetId="89">#REF!</definedName>
    <definedName name="D_D_Gdiff1" localSheetId="90">#REF!</definedName>
    <definedName name="D_D_Gdiff1">#REF!</definedName>
    <definedName name="D_D_S" localSheetId="15">#REF!</definedName>
    <definedName name="D_D_S" localSheetId="17">#REF!</definedName>
    <definedName name="D_D_S" localSheetId="23">#REF!</definedName>
    <definedName name="D_D_S" localSheetId="27">#REF!</definedName>
    <definedName name="D_D_S" localSheetId="28">#REF!</definedName>
    <definedName name="D_D_S" localSheetId="29">#REF!</definedName>
    <definedName name="D_D_S" localSheetId="21">#REF!</definedName>
    <definedName name="D_D_S" localSheetId="88">#REF!</definedName>
    <definedName name="D_D_S" localSheetId="89">#REF!</definedName>
    <definedName name="D_D_S" localSheetId="90">#REF!</definedName>
    <definedName name="D_D_S">#REF!</definedName>
    <definedName name="D_D_Sdiff" localSheetId="15">#REF!</definedName>
    <definedName name="D_D_Sdiff" localSheetId="17">#REF!</definedName>
    <definedName name="D_D_Sdiff" localSheetId="23">#REF!</definedName>
    <definedName name="D_D_Sdiff" localSheetId="27">#REF!</definedName>
    <definedName name="D_D_Sdiff" localSheetId="28">#REF!</definedName>
    <definedName name="D_D_Sdiff" localSheetId="29">#REF!</definedName>
    <definedName name="D_D_Sdiff" localSheetId="21">#REF!</definedName>
    <definedName name="D_D_Sdiff" localSheetId="88">#REF!</definedName>
    <definedName name="D_D_Sdiff" localSheetId="89">#REF!</definedName>
    <definedName name="D_D_Sdiff" localSheetId="90">#REF!</definedName>
    <definedName name="D_D_Sdiff">#REF!</definedName>
    <definedName name="D_D_Sdiff1" localSheetId="15">#REF!</definedName>
    <definedName name="D_D_Sdiff1" localSheetId="17">#REF!</definedName>
    <definedName name="D_D_Sdiff1" localSheetId="23">#REF!</definedName>
    <definedName name="D_D_Sdiff1" localSheetId="27">#REF!</definedName>
    <definedName name="D_D_Sdiff1" localSheetId="28">#REF!</definedName>
    <definedName name="D_D_Sdiff1" localSheetId="29">#REF!</definedName>
    <definedName name="D_D_Sdiff1" localSheetId="21">#REF!</definedName>
    <definedName name="D_D_Sdiff1" localSheetId="88">#REF!</definedName>
    <definedName name="D_D_Sdiff1" localSheetId="89">#REF!</definedName>
    <definedName name="D_D_Sdiff1" localSheetId="90">#REF!</definedName>
    <definedName name="D_D_Sdiff1">#REF!</definedName>
    <definedName name="D_DA" localSheetId="15">#REF!</definedName>
    <definedName name="D_DA" localSheetId="17">#REF!</definedName>
    <definedName name="D_DA" localSheetId="23">#REF!</definedName>
    <definedName name="D_DA" localSheetId="27">#REF!</definedName>
    <definedName name="D_DA" localSheetId="28">#REF!</definedName>
    <definedName name="D_DA" localSheetId="29">#REF!</definedName>
    <definedName name="D_DA" localSheetId="21">#REF!</definedName>
    <definedName name="D_DA" localSheetId="88">#REF!</definedName>
    <definedName name="D_DA" localSheetId="89">#REF!</definedName>
    <definedName name="D_DA" localSheetId="90">#REF!</definedName>
    <definedName name="D_DA">#REF!</definedName>
    <definedName name="D_DAdiff" localSheetId="15">#REF!</definedName>
    <definedName name="D_DAdiff" localSheetId="17">#REF!</definedName>
    <definedName name="D_DAdiff" localSheetId="23">#REF!</definedName>
    <definedName name="D_DAdiff" localSheetId="27">#REF!</definedName>
    <definedName name="D_DAdiff" localSheetId="28">#REF!</definedName>
    <definedName name="D_DAdiff" localSheetId="29">#REF!</definedName>
    <definedName name="D_DAdiff" localSheetId="21">#REF!</definedName>
    <definedName name="D_DAdiff" localSheetId="88">#REF!</definedName>
    <definedName name="D_DAdiff" localSheetId="89">#REF!</definedName>
    <definedName name="D_DAdiff" localSheetId="90">#REF!</definedName>
    <definedName name="D_DAdiff">#REF!</definedName>
    <definedName name="D_DAdiff1" localSheetId="15">#REF!</definedName>
    <definedName name="D_DAdiff1" localSheetId="17">#REF!</definedName>
    <definedName name="D_DAdiff1" localSheetId="23">#REF!</definedName>
    <definedName name="D_DAdiff1" localSheetId="27">#REF!</definedName>
    <definedName name="D_DAdiff1" localSheetId="28">#REF!</definedName>
    <definedName name="D_DAdiff1" localSheetId="29">#REF!</definedName>
    <definedName name="D_DAdiff1" localSheetId="21">#REF!</definedName>
    <definedName name="D_DAdiff1" localSheetId="88">#REF!</definedName>
    <definedName name="D_DAdiff1" localSheetId="89">#REF!</definedName>
    <definedName name="D_DAdiff1" localSheetId="90">#REF!</definedName>
    <definedName name="D_DAdiff1">#REF!</definedName>
    <definedName name="D_Ddiff" localSheetId="15">#REF!</definedName>
    <definedName name="D_Ddiff" localSheetId="17">#REF!</definedName>
    <definedName name="D_Ddiff" localSheetId="23">#REF!</definedName>
    <definedName name="D_Ddiff" localSheetId="27">#REF!</definedName>
    <definedName name="D_Ddiff" localSheetId="28">#REF!</definedName>
    <definedName name="D_Ddiff" localSheetId="29">#REF!</definedName>
    <definedName name="D_Ddiff" localSheetId="21">#REF!</definedName>
    <definedName name="D_Ddiff" localSheetId="88">#REF!</definedName>
    <definedName name="D_Ddiff" localSheetId="89">#REF!</definedName>
    <definedName name="D_Ddiff" localSheetId="90">#REF!</definedName>
    <definedName name="D_Ddiff">#REF!</definedName>
    <definedName name="D_Ddiff1" localSheetId="15">#REF!</definedName>
    <definedName name="D_Ddiff1" localSheetId="17">#REF!</definedName>
    <definedName name="D_Ddiff1" localSheetId="23">#REF!</definedName>
    <definedName name="D_Ddiff1" localSheetId="27">#REF!</definedName>
    <definedName name="D_Ddiff1" localSheetId="28">#REF!</definedName>
    <definedName name="D_Ddiff1" localSheetId="29">#REF!</definedName>
    <definedName name="D_Ddiff1" localSheetId="21">#REF!</definedName>
    <definedName name="D_Ddiff1" localSheetId="88">#REF!</definedName>
    <definedName name="D_Ddiff1" localSheetId="89">#REF!</definedName>
    <definedName name="D_Ddiff1" localSheetId="90">#REF!</definedName>
    <definedName name="D_Ddiff1">#REF!</definedName>
    <definedName name="D_DSdiff" localSheetId="15">#REF!</definedName>
    <definedName name="D_DSdiff" localSheetId="17">#REF!</definedName>
    <definedName name="D_DSdiff" localSheetId="23">#REF!</definedName>
    <definedName name="D_DSdiff" localSheetId="27">#REF!</definedName>
    <definedName name="D_DSdiff" localSheetId="28">#REF!</definedName>
    <definedName name="D_DSdiff" localSheetId="29">#REF!</definedName>
    <definedName name="D_DSdiff" localSheetId="21">#REF!</definedName>
    <definedName name="D_DSdiff" localSheetId="88">#REF!</definedName>
    <definedName name="D_DSdiff" localSheetId="89">#REF!</definedName>
    <definedName name="D_DSdiff" localSheetId="90">#REF!</definedName>
    <definedName name="D_DSdiff">#REF!</definedName>
    <definedName name="D_DSdiff1" localSheetId="15">#REF!</definedName>
    <definedName name="D_DSdiff1" localSheetId="17">#REF!</definedName>
    <definedName name="D_DSdiff1" localSheetId="23">#REF!</definedName>
    <definedName name="D_DSdiff1" localSheetId="27">#REF!</definedName>
    <definedName name="D_DSdiff1" localSheetId="28">#REF!</definedName>
    <definedName name="D_DSdiff1" localSheetId="29">#REF!</definedName>
    <definedName name="D_DSdiff1" localSheetId="21">#REF!</definedName>
    <definedName name="D_DSdiff1" localSheetId="88">#REF!</definedName>
    <definedName name="D_DSdiff1" localSheetId="89">#REF!</definedName>
    <definedName name="D_DSdiff1" localSheetId="90">#REF!</definedName>
    <definedName name="D_DSdiff1">#REF!</definedName>
    <definedName name="D_EDNA" localSheetId="15">#REF!</definedName>
    <definedName name="D_EDNA" localSheetId="17">#REF!</definedName>
    <definedName name="D_EDNA" localSheetId="23">#REF!</definedName>
    <definedName name="D_EDNA" localSheetId="27">#REF!</definedName>
    <definedName name="D_EDNA" localSheetId="28">#REF!</definedName>
    <definedName name="D_EDNA" localSheetId="29">#REF!</definedName>
    <definedName name="D_EDNA" localSheetId="21">#REF!</definedName>
    <definedName name="D_EDNA" localSheetId="88">#REF!</definedName>
    <definedName name="D_EDNA" localSheetId="89">#REF!</definedName>
    <definedName name="D_EDNA" localSheetId="90">#REF!</definedName>
    <definedName name="D_EDNA">#REF!</definedName>
    <definedName name="D_EDNA_B" localSheetId="15">#REF!</definedName>
    <definedName name="D_EDNA_B" localSheetId="17">#REF!</definedName>
    <definedName name="D_EDNA_B" localSheetId="100">[106]DA!#REF!</definedName>
    <definedName name="D_EDNA_B" localSheetId="23">[106]DA!#REF!</definedName>
    <definedName name="D_EDNA_B" localSheetId="59">#REF!</definedName>
    <definedName name="D_EDNA_B" localSheetId="60">#REF!</definedName>
    <definedName name="D_EDNA_B" localSheetId="1">[106]DA!#REF!</definedName>
    <definedName name="D_EDNA_B" localSheetId="27">#REF!</definedName>
    <definedName name="D_EDNA_B" localSheetId="28">#REF!</definedName>
    <definedName name="D_EDNA_B" localSheetId="29">#REF!</definedName>
    <definedName name="D_EDNA_B" localSheetId="57">[106]DA!#REF!</definedName>
    <definedName name="D_EDNA_B" localSheetId="58">[106]DA!#REF!</definedName>
    <definedName name="D_EDNA_B" localSheetId="21">[106]DA!#REF!</definedName>
    <definedName name="D_EDNA_B" localSheetId="85">[106]DA!#REF!</definedName>
    <definedName name="D_EDNA_B" localSheetId="91">#REF!</definedName>
    <definedName name="D_EDNA_B">#REF!</definedName>
    <definedName name="D_EDNA_D" localSheetId="15">#REF!</definedName>
    <definedName name="D_EDNA_D" localSheetId="17">#REF!</definedName>
    <definedName name="D_EDNA_D" localSheetId="100">[106]DA!#REF!</definedName>
    <definedName name="D_EDNA_D" localSheetId="23">[106]DA!#REF!</definedName>
    <definedName name="D_EDNA_D" localSheetId="59">#REF!</definedName>
    <definedName name="D_EDNA_D" localSheetId="60">#REF!</definedName>
    <definedName name="D_EDNA_D" localSheetId="1">[106]DA!#REF!</definedName>
    <definedName name="D_EDNA_D" localSheetId="27">#REF!</definedName>
    <definedName name="D_EDNA_D" localSheetId="28">#REF!</definedName>
    <definedName name="D_EDNA_D" localSheetId="29">#REF!</definedName>
    <definedName name="D_EDNA_D" localSheetId="57">[106]DA!#REF!</definedName>
    <definedName name="D_EDNA_D" localSheetId="58">[106]DA!#REF!</definedName>
    <definedName name="D_EDNA_D" localSheetId="21">[106]DA!#REF!</definedName>
    <definedName name="D_EDNA_D" localSheetId="85">[106]DA!#REF!</definedName>
    <definedName name="D_EDNA_D" localSheetId="91">#REF!</definedName>
    <definedName name="D_EDNA_D">#REF!</definedName>
    <definedName name="D_EDNA_T" localSheetId="15">#REF!</definedName>
    <definedName name="D_EDNA_T" localSheetId="17">#REF!</definedName>
    <definedName name="D_EDNA_T" localSheetId="100">[106]DA!#REF!</definedName>
    <definedName name="D_EDNA_T" localSheetId="23">[106]DA!#REF!</definedName>
    <definedName name="D_EDNA_T" localSheetId="59">#REF!</definedName>
    <definedName name="D_EDNA_T" localSheetId="60">#REF!</definedName>
    <definedName name="D_EDNA_T" localSheetId="1">[106]DA!#REF!</definedName>
    <definedName name="D_EDNA_T" localSheetId="27">#REF!</definedName>
    <definedName name="D_EDNA_T" localSheetId="28">#REF!</definedName>
    <definedName name="D_EDNA_T" localSheetId="29">#REF!</definedName>
    <definedName name="D_EDNA_T" localSheetId="57">[106]DA!#REF!</definedName>
    <definedName name="D_EDNA_T" localSheetId="58">[106]DA!#REF!</definedName>
    <definedName name="D_EDNA_T" localSheetId="85">[106]DA!#REF!</definedName>
    <definedName name="D_EDNA_T" localSheetId="91">#REF!</definedName>
    <definedName name="D_EDNA_T">#REF!</definedName>
    <definedName name="D_EDNE" localSheetId="15">#REF!</definedName>
    <definedName name="D_EDNE" localSheetId="17">#REF!</definedName>
    <definedName name="D_EDNE" localSheetId="100">[106]DA!#REF!</definedName>
    <definedName name="D_EDNE" localSheetId="23">[106]DA!#REF!</definedName>
    <definedName name="D_EDNE" localSheetId="59">#REF!</definedName>
    <definedName name="D_EDNE" localSheetId="60">#REF!</definedName>
    <definedName name="D_EDNE" localSheetId="1">[106]DA!#REF!</definedName>
    <definedName name="D_EDNE" localSheetId="27">#REF!</definedName>
    <definedName name="D_EDNE" localSheetId="28">#REF!</definedName>
    <definedName name="D_EDNE" localSheetId="29">#REF!</definedName>
    <definedName name="D_EDNE" localSheetId="57">[106]DA!#REF!</definedName>
    <definedName name="D_EDNE" localSheetId="58">[106]DA!#REF!</definedName>
    <definedName name="D_EDNE" localSheetId="85">[106]DA!#REF!</definedName>
    <definedName name="D_EDNE" localSheetId="91">#REF!</definedName>
    <definedName name="D_EDNE">#REF!</definedName>
    <definedName name="D_ENDA" localSheetId="15">#REF!</definedName>
    <definedName name="D_ENDA" localSheetId="16">#REF!</definedName>
    <definedName name="D_ENDA" localSheetId="17">#REF!</definedName>
    <definedName name="D_ENDA" localSheetId="20">#REF!</definedName>
    <definedName name="D_ENDA" localSheetId="23">#REF!</definedName>
    <definedName name="D_ENDA" localSheetId="59">#REF!</definedName>
    <definedName name="D_ENDA" localSheetId="60">#REF!</definedName>
    <definedName name="D_ENDA" localSheetId="27">#REF!</definedName>
    <definedName name="D_ENDA" localSheetId="28">#REF!</definedName>
    <definedName name="D_ENDA" localSheetId="29">#REF!</definedName>
    <definedName name="D_ENDA" localSheetId="57">#REF!</definedName>
    <definedName name="D_ENDA" localSheetId="64">#REF!</definedName>
    <definedName name="D_ENDA" localSheetId="21">#REF!</definedName>
    <definedName name="D_ENDA" localSheetId="85">'Tabla 58'!#REF!</definedName>
    <definedName name="D_ENDA" localSheetId="88">#REF!</definedName>
    <definedName name="D_ENDA" localSheetId="89">#REF!</definedName>
    <definedName name="D_ENDA" localSheetId="90">#REF!</definedName>
    <definedName name="D_ENDA" localSheetId="95">#REF!</definedName>
    <definedName name="D_ENDA" localSheetId="96">#REF!</definedName>
    <definedName name="D_ENDA" localSheetId="24">#REF!</definedName>
    <definedName name="D_ENDA">#REF!</definedName>
    <definedName name="D_G" localSheetId="15">#REF!</definedName>
    <definedName name="D_G" localSheetId="16">#REF!</definedName>
    <definedName name="D_G" localSheetId="17">#REF!</definedName>
    <definedName name="D_G" localSheetId="19">#REF!</definedName>
    <definedName name="D_G" localSheetId="23">#REF!</definedName>
    <definedName name="D_G" localSheetId="27">#REF!</definedName>
    <definedName name="D_G" localSheetId="28">#REF!</definedName>
    <definedName name="D_G" localSheetId="29">#REF!</definedName>
    <definedName name="D_G" localSheetId="41">#REF!</definedName>
    <definedName name="D_G" localSheetId="44">#REF!</definedName>
    <definedName name="D_G" localSheetId="57">#REF!</definedName>
    <definedName name="D_G" localSheetId="58">#REF!</definedName>
    <definedName name="D_G" localSheetId="18">#REF!</definedName>
    <definedName name="D_G" localSheetId="64">#REF!</definedName>
    <definedName name="D_G" localSheetId="21">#REF!</definedName>
    <definedName name="D_G" localSheetId="80">'Tabla 53'!#REF!</definedName>
    <definedName name="D_G" localSheetId="81">'Tabla 54'!#REF!</definedName>
    <definedName name="D_G" localSheetId="82">'Tabla 55'!#REF!</definedName>
    <definedName name="D_G" localSheetId="83">'Tabla 56'!#REF!</definedName>
    <definedName name="D_G" localSheetId="84">'Tabla 57'!#REF!</definedName>
    <definedName name="D_G" localSheetId="88">#REF!</definedName>
    <definedName name="D_G" localSheetId="89">#REF!</definedName>
    <definedName name="D_G" localSheetId="90">#REF!</definedName>
    <definedName name="D_G" localSheetId="95">#REF!</definedName>
    <definedName name="D_G" localSheetId="96">#REF!</definedName>
    <definedName name="D_G" localSheetId="24">#REF!</definedName>
    <definedName name="D_G">#REF!</definedName>
    <definedName name="D_GCB" localSheetId="15">#REF!</definedName>
    <definedName name="D_GCB" localSheetId="17">#REF!</definedName>
    <definedName name="D_GCB" localSheetId="23">#REF!</definedName>
    <definedName name="D_GCB" localSheetId="27">#REF!</definedName>
    <definedName name="D_GCB" localSheetId="28">#REF!</definedName>
    <definedName name="D_GCB" localSheetId="29">#REF!</definedName>
    <definedName name="D_GCB" localSheetId="57">#REF!</definedName>
    <definedName name="D_GCB" localSheetId="21">#REF!</definedName>
    <definedName name="D_GCB" localSheetId="88">#REF!</definedName>
    <definedName name="D_GCB" localSheetId="89">#REF!</definedName>
    <definedName name="D_GCB" localSheetId="90">#REF!</definedName>
    <definedName name="D_GCB" localSheetId="95">#REF!</definedName>
    <definedName name="D_GCB" localSheetId="96">#REF!</definedName>
    <definedName name="D_GCB">#REF!</definedName>
    <definedName name="D_GGB" localSheetId="15">#REF!</definedName>
    <definedName name="D_GGB" localSheetId="17">#REF!</definedName>
    <definedName name="D_GGB" localSheetId="23">#REF!</definedName>
    <definedName name="D_GGB" localSheetId="27">#REF!</definedName>
    <definedName name="D_GGB" localSheetId="28">#REF!</definedName>
    <definedName name="D_GGB" localSheetId="29">#REF!</definedName>
    <definedName name="D_GGB" localSheetId="21">#REF!</definedName>
    <definedName name="D_GGB" localSheetId="88">#REF!</definedName>
    <definedName name="D_GGB" localSheetId="89">#REF!</definedName>
    <definedName name="D_GGB" localSheetId="90">#REF!</definedName>
    <definedName name="D_GGB">#REF!</definedName>
    <definedName name="D_Ind" localSheetId="15">#REF!</definedName>
    <definedName name="D_Ind" localSheetId="17">#REF!</definedName>
    <definedName name="D_Ind" localSheetId="19">#REF!</definedName>
    <definedName name="D_Ind" localSheetId="23">#REF!</definedName>
    <definedName name="D_Ind" localSheetId="27">#REF!</definedName>
    <definedName name="D_Ind" localSheetId="28">#REF!</definedName>
    <definedName name="D_Ind" localSheetId="29">#REF!</definedName>
    <definedName name="D_Ind" localSheetId="41">#REF!</definedName>
    <definedName name="D_Ind" localSheetId="44">#REF!</definedName>
    <definedName name="D_Ind" localSheetId="58">#REF!</definedName>
    <definedName name="D_Ind" localSheetId="18">#REF!</definedName>
    <definedName name="D_Ind" localSheetId="64">#REF!</definedName>
    <definedName name="D_Ind" localSheetId="21">#REF!</definedName>
    <definedName name="D_Ind" localSheetId="80">'Tabla 53'!#REF!</definedName>
    <definedName name="D_Ind" localSheetId="81">'Tabla 54'!#REF!</definedName>
    <definedName name="D_Ind" localSheetId="82">'Tabla 55'!#REF!</definedName>
    <definedName name="D_Ind" localSheetId="83">'Tabla 56'!#REF!</definedName>
    <definedName name="D_Ind" localSheetId="84">'Tabla 57'!#REF!</definedName>
    <definedName name="D_Ind" localSheetId="88">#REF!</definedName>
    <definedName name="D_Ind" localSheetId="89">#REF!</definedName>
    <definedName name="D_Ind" localSheetId="90">#REF!</definedName>
    <definedName name="D_Ind" localSheetId="96">#REF!</definedName>
    <definedName name="D_Ind" localSheetId="24">#REF!</definedName>
    <definedName name="D_Ind">#REF!</definedName>
    <definedName name="D_L" localSheetId="15">#REF!</definedName>
    <definedName name="D_L" localSheetId="16">#REF!</definedName>
    <definedName name="D_L" localSheetId="17">#REF!</definedName>
    <definedName name="D_L" localSheetId="19">#REF!</definedName>
    <definedName name="D_L" localSheetId="23">#REF!</definedName>
    <definedName name="D_L" localSheetId="27">#REF!</definedName>
    <definedName name="D_L" localSheetId="28">#REF!</definedName>
    <definedName name="D_L" localSheetId="29">#REF!</definedName>
    <definedName name="D_L" localSheetId="41">#REF!</definedName>
    <definedName name="D_L" localSheetId="44">#REF!</definedName>
    <definedName name="D_L" localSheetId="18">#REF!</definedName>
    <definedName name="D_L" localSheetId="21">#REF!</definedName>
    <definedName name="D_L" localSheetId="80">'Tabla 53'!#REF!</definedName>
    <definedName name="D_L" localSheetId="88">#REF!</definedName>
    <definedName name="D_L" localSheetId="89">#REF!</definedName>
    <definedName name="D_L" localSheetId="90">#REF!</definedName>
    <definedName name="D_L" localSheetId="96">#REF!</definedName>
    <definedName name="D_L">#REF!</definedName>
    <definedName name="D_MCV" localSheetId="15">#REF!</definedName>
    <definedName name="D_MCV" localSheetId="16">#REF!</definedName>
    <definedName name="D_MCV" localSheetId="17">#REF!</definedName>
    <definedName name="D_MCV" localSheetId="23">#REF!</definedName>
    <definedName name="D_MCV" localSheetId="27">#REF!</definedName>
    <definedName name="D_MCV" localSheetId="28">#REF!</definedName>
    <definedName name="D_MCV" localSheetId="29">#REF!</definedName>
    <definedName name="D_MCV" localSheetId="21">#REF!</definedName>
    <definedName name="D_MCV" localSheetId="88">#REF!</definedName>
    <definedName name="D_MCV" localSheetId="89">#REF!</definedName>
    <definedName name="D_MCV" localSheetId="90">#REF!</definedName>
    <definedName name="D_MCV">#REF!</definedName>
    <definedName name="D_MCV_B" localSheetId="15">#REF!</definedName>
    <definedName name="D_MCV_B" localSheetId="16">#REF!</definedName>
    <definedName name="D_MCV_B" localSheetId="17">#REF!</definedName>
    <definedName name="D_MCV_B" localSheetId="23">#REF!</definedName>
    <definedName name="D_MCV_B" localSheetId="27">#REF!</definedName>
    <definedName name="D_MCV_B" localSheetId="28">#REF!</definedName>
    <definedName name="D_MCV_B" localSheetId="29">#REF!</definedName>
    <definedName name="D_MCV_B" localSheetId="21">#REF!</definedName>
    <definedName name="D_MCV_B" localSheetId="88">#REF!</definedName>
    <definedName name="D_MCV_B" localSheetId="89">#REF!</definedName>
    <definedName name="D_MCV_B" localSheetId="90">#REF!</definedName>
    <definedName name="D_MCV_B">#REF!</definedName>
    <definedName name="D_MCV_D" localSheetId="15">#REF!</definedName>
    <definedName name="D_MCV_D" localSheetId="17">#REF!</definedName>
    <definedName name="D_MCV_D" localSheetId="23">#REF!</definedName>
    <definedName name="D_MCV_D" localSheetId="27">#REF!</definedName>
    <definedName name="D_MCV_D" localSheetId="28">#REF!</definedName>
    <definedName name="D_MCV_D" localSheetId="29">#REF!</definedName>
    <definedName name="D_MCV_D" localSheetId="21">#REF!</definedName>
    <definedName name="D_MCV_D" localSheetId="88">#REF!</definedName>
    <definedName name="D_MCV_D" localSheetId="89">#REF!</definedName>
    <definedName name="D_MCV_D" localSheetId="90">#REF!</definedName>
    <definedName name="D_MCV_D">#REF!</definedName>
    <definedName name="D_MCV_N" localSheetId="15">#REF!</definedName>
    <definedName name="D_MCV_N" localSheetId="17">#REF!</definedName>
    <definedName name="D_MCV_N" localSheetId="23">#REF!</definedName>
    <definedName name="D_MCV_N" localSheetId="27">#REF!</definedName>
    <definedName name="D_MCV_N" localSheetId="28">#REF!</definedName>
    <definedName name="D_MCV_N" localSheetId="29">#REF!</definedName>
    <definedName name="D_MCV_N" localSheetId="21">#REF!</definedName>
    <definedName name="D_MCV_N" localSheetId="88">#REF!</definedName>
    <definedName name="D_MCV_N" localSheetId="89">#REF!</definedName>
    <definedName name="D_MCV_N" localSheetId="90">#REF!</definedName>
    <definedName name="D_MCV_N">#REF!</definedName>
    <definedName name="D_MCV_T" localSheetId="15">#REF!</definedName>
    <definedName name="D_MCV_T" localSheetId="17">#REF!</definedName>
    <definedName name="D_MCV_T" localSheetId="23">#REF!</definedName>
    <definedName name="D_MCV_T" localSheetId="27">#REF!</definedName>
    <definedName name="D_MCV_T" localSheetId="28">#REF!</definedName>
    <definedName name="D_MCV_T" localSheetId="29">#REF!</definedName>
    <definedName name="D_MCV_T" localSheetId="21">#REF!</definedName>
    <definedName name="D_MCV_T" localSheetId="88">#REF!</definedName>
    <definedName name="D_MCV_T" localSheetId="89">#REF!</definedName>
    <definedName name="D_MCV_T" localSheetId="90">#REF!</definedName>
    <definedName name="D_MCV_T">#REF!</definedName>
    <definedName name="D_NGDP" localSheetId="15">#REF!</definedName>
    <definedName name="D_NGDP" localSheetId="17">#REF!</definedName>
    <definedName name="D_NGDP" localSheetId="23">#REF!</definedName>
    <definedName name="D_NGDP" localSheetId="27">#REF!</definedName>
    <definedName name="D_NGDP" localSheetId="28">#REF!</definedName>
    <definedName name="D_NGDP" localSheetId="29">#REF!</definedName>
    <definedName name="D_NGDP" localSheetId="21">#REF!</definedName>
    <definedName name="D_NGDP" localSheetId="88">#REF!</definedName>
    <definedName name="D_NGDP" localSheetId="89">#REF!</definedName>
    <definedName name="D_NGDP" localSheetId="90">#REF!</definedName>
    <definedName name="D_NGDP">#REF!</definedName>
    <definedName name="D_NGDP_D" localSheetId="15">#REF!</definedName>
    <definedName name="D_NGDP_D" localSheetId="17">#REF!</definedName>
    <definedName name="D_NGDP_D" localSheetId="23">#REF!</definedName>
    <definedName name="D_NGDP_D" localSheetId="27">#REF!</definedName>
    <definedName name="D_NGDP_D" localSheetId="28">#REF!</definedName>
    <definedName name="D_NGDP_D" localSheetId="29">#REF!</definedName>
    <definedName name="D_NGDP_D" localSheetId="21">#REF!</definedName>
    <definedName name="D_NGDP_D" localSheetId="88">#REF!</definedName>
    <definedName name="D_NGDP_D" localSheetId="89">#REF!</definedName>
    <definedName name="D_NGDP_D" localSheetId="90">#REF!</definedName>
    <definedName name="D_NGDP_D">#REF!</definedName>
    <definedName name="D_NGDP_DAQ" localSheetId="15">#REF!</definedName>
    <definedName name="D_NGDP_DAQ" localSheetId="17">#REF!</definedName>
    <definedName name="D_NGDP_DAQ" localSheetId="23">#REF!</definedName>
    <definedName name="D_NGDP_DAQ" localSheetId="27">#REF!</definedName>
    <definedName name="D_NGDP_DAQ" localSheetId="28">#REF!</definedName>
    <definedName name="D_NGDP_DAQ" localSheetId="29">#REF!</definedName>
    <definedName name="D_NGDP_DAQ" localSheetId="21">#REF!</definedName>
    <definedName name="D_NGDP_DAQ" localSheetId="88">#REF!</definedName>
    <definedName name="D_NGDP_DAQ" localSheetId="89">#REF!</definedName>
    <definedName name="D_NGDP_DAQ" localSheetId="90">#REF!</definedName>
    <definedName name="D_NGDP_DAQ">#REF!</definedName>
    <definedName name="D_NGDP_DQ" localSheetId="15">#REF!</definedName>
    <definedName name="D_NGDP_DQ" localSheetId="17">#REF!</definedName>
    <definedName name="D_NGDP_DQ" localSheetId="23">#REF!</definedName>
    <definedName name="D_NGDP_DQ" localSheetId="27">#REF!</definedName>
    <definedName name="D_NGDP_DQ" localSheetId="28">#REF!</definedName>
    <definedName name="D_NGDP_DQ" localSheetId="29">#REF!</definedName>
    <definedName name="D_NGDP_DQ" localSheetId="21">#REF!</definedName>
    <definedName name="D_NGDP_DQ" localSheetId="88">#REF!</definedName>
    <definedName name="D_NGDP_DQ" localSheetId="89">#REF!</definedName>
    <definedName name="D_NGDP_DQ" localSheetId="90">#REF!</definedName>
    <definedName name="D_NGDP_DQ">#REF!</definedName>
    <definedName name="D_NGDP_RG" localSheetId="15">#REF!</definedName>
    <definedName name="D_NGDP_RG" localSheetId="17">#REF!</definedName>
    <definedName name="D_NGDP_RG" localSheetId="23">#REF!</definedName>
    <definedName name="D_NGDP_RG" localSheetId="27">#REF!</definedName>
    <definedName name="D_NGDP_RG" localSheetId="28">#REF!</definedName>
    <definedName name="D_NGDP_RG" localSheetId="29">#REF!</definedName>
    <definedName name="D_NGDP_RG" localSheetId="21">#REF!</definedName>
    <definedName name="D_NGDP_RG" localSheetId="88">#REF!</definedName>
    <definedName name="D_NGDP_RG" localSheetId="89">#REF!</definedName>
    <definedName name="D_NGDP_RG" localSheetId="90">#REF!</definedName>
    <definedName name="D_NGDP_RG">#REF!</definedName>
    <definedName name="D_NGDP_RGAQ" localSheetId="15">#REF!</definedName>
    <definedName name="D_NGDP_RGAQ" localSheetId="17">#REF!</definedName>
    <definedName name="D_NGDP_RGAQ" localSheetId="23">#REF!</definedName>
    <definedName name="D_NGDP_RGAQ" localSheetId="27">#REF!</definedName>
    <definedName name="D_NGDP_RGAQ" localSheetId="28">#REF!</definedName>
    <definedName name="D_NGDP_RGAQ" localSheetId="29">#REF!</definedName>
    <definedName name="D_NGDP_RGAQ" localSheetId="21">#REF!</definedName>
    <definedName name="D_NGDP_RGAQ" localSheetId="88">#REF!</definedName>
    <definedName name="D_NGDP_RGAQ" localSheetId="89">#REF!</definedName>
    <definedName name="D_NGDP_RGAQ" localSheetId="90">#REF!</definedName>
    <definedName name="D_NGDP_RGAQ">#REF!</definedName>
    <definedName name="D_NGDP_RGQ" localSheetId="15">#REF!</definedName>
    <definedName name="D_NGDP_RGQ" localSheetId="17">#REF!</definedName>
    <definedName name="D_NGDP_RGQ" localSheetId="23">#REF!</definedName>
    <definedName name="D_NGDP_RGQ" localSheetId="27">#REF!</definedName>
    <definedName name="D_NGDP_RGQ" localSheetId="28">#REF!</definedName>
    <definedName name="D_NGDP_RGQ" localSheetId="29">#REF!</definedName>
    <definedName name="D_NGDP_RGQ" localSheetId="21">#REF!</definedName>
    <definedName name="D_NGDP_RGQ" localSheetId="88">#REF!</definedName>
    <definedName name="D_NGDP_RGQ" localSheetId="89">#REF!</definedName>
    <definedName name="D_NGDP_RGQ" localSheetId="90">#REF!</definedName>
    <definedName name="D_NGDP_RGQ">#REF!</definedName>
    <definedName name="D_NGDPD" localSheetId="15">#REF!</definedName>
    <definedName name="D_NGDPD" localSheetId="17">#REF!</definedName>
    <definedName name="D_NGDPD" localSheetId="23">#REF!</definedName>
    <definedName name="D_NGDPD" localSheetId="27">#REF!</definedName>
    <definedName name="D_NGDPD" localSheetId="28">#REF!</definedName>
    <definedName name="D_NGDPD" localSheetId="29">#REF!</definedName>
    <definedName name="D_NGDPD" localSheetId="21">#REF!</definedName>
    <definedName name="D_NGDPD" localSheetId="88">#REF!</definedName>
    <definedName name="D_NGDPD" localSheetId="89">#REF!</definedName>
    <definedName name="D_NGDPD" localSheetId="90">#REF!</definedName>
    <definedName name="D_NGDPD">#REF!</definedName>
    <definedName name="D_NGDPDPC" localSheetId="15">#REF!</definedName>
    <definedName name="D_NGDPDPC" localSheetId="17">#REF!</definedName>
    <definedName name="D_NGDPDPC" localSheetId="23">#REF!</definedName>
    <definedName name="D_NGDPDPC" localSheetId="27">#REF!</definedName>
    <definedName name="D_NGDPDPC" localSheetId="28">#REF!</definedName>
    <definedName name="D_NGDPDPC" localSheetId="29">#REF!</definedName>
    <definedName name="D_NGDPDPC" localSheetId="21">#REF!</definedName>
    <definedName name="D_NGDPDPC" localSheetId="88">#REF!</definedName>
    <definedName name="D_NGDPDPC" localSheetId="89">#REF!</definedName>
    <definedName name="D_NGDPDPC" localSheetId="90">#REF!</definedName>
    <definedName name="D_NGDPDPC">#REF!</definedName>
    <definedName name="D_NGS" localSheetId="15">#REF!</definedName>
    <definedName name="D_NGS" localSheetId="17">#REF!</definedName>
    <definedName name="D_NGS" localSheetId="23">#REF!</definedName>
    <definedName name="D_NGS" localSheetId="27">#REF!</definedName>
    <definedName name="D_NGS" localSheetId="28">#REF!</definedName>
    <definedName name="D_NGS" localSheetId="29">#REF!</definedName>
    <definedName name="D_NGS" localSheetId="21">#REF!</definedName>
    <definedName name="D_NGS" localSheetId="88">#REF!</definedName>
    <definedName name="D_NGS" localSheetId="89">#REF!</definedName>
    <definedName name="D_NGS" localSheetId="90">#REF!</definedName>
    <definedName name="D_NGS">#REF!</definedName>
    <definedName name="D_NMG_R" localSheetId="15">#REF!</definedName>
    <definedName name="D_NMG_R" localSheetId="17">#REF!</definedName>
    <definedName name="D_NMG_R" localSheetId="23">#REF!</definedName>
    <definedName name="D_NMG_R" localSheetId="27">#REF!</definedName>
    <definedName name="D_NMG_R" localSheetId="28">#REF!</definedName>
    <definedName name="D_NMG_R" localSheetId="29">#REF!</definedName>
    <definedName name="D_NMG_R" localSheetId="21">#REF!</definedName>
    <definedName name="D_NMG_R" localSheetId="88">#REF!</definedName>
    <definedName name="D_NMG_R" localSheetId="89">#REF!</definedName>
    <definedName name="D_NMG_R" localSheetId="90">#REF!</definedName>
    <definedName name="D_NMG_R">#REF!</definedName>
    <definedName name="D_NSDGDP" localSheetId="15">#REF!</definedName>
    <definedName name="D_NSDGDP" localSheetId="17">#REF!</definedName>
    <definedName name="D_NSDGDP" localSheetId="23">#REF!</definedName>
    <definedName name="D_NSDGDP" localSheetId="27">#REF!</definedName>
    <definedName name="D_NSDGDP" localSheetId="28">#REF!</definedName>
    <definedName name="D_NSDGDP" localSheetId="29">#REF!</definedName>
    <definedName name="D_NSDGDP" localSheetId="21">#REF!</definedName>
    <definedName name="D_NSDGDP" localSheetId="88">#REF!</definedName>
    <definedName name="D_NSDGDP" localSheetId="89">#REF!</definedName>
    <definedName name="D_NSDGDP" localSheetId="90">#REF!</definedName>
    <definedName name="D_NSDGDP">#REF!</definedName>
    <definedName name="D_NSDGDP_R" localSheetId="15">#REF!</definedName>
    <definedName name="D_NSDGDP_R" localSheetId="17">#REF!</definedName>
    <definedName name="D_NSDGDP_R" localSheetId="23">#REF!</definedName>
    <definedName name="D_NSDGDP_R" localSheetId="27">#REF!</definedName>
    <definedName name="D_NSDGDP_R" localSheetId="28">#REF!</definedName>
    <definedName name="D_NSDGDP_R" localSheetId="29">#REF!</definedName>
    <definedName name="D_NSDGDP_R" localSheetId="21">#REF!</definedName>
    <definedName name="D_NSDGDP_R" localSheetId="88">#REF!</definedName>
    <definedName name="D_NSDGDP_R" localSheetId="89">#REF!</definedName>
    <definedName name="D_NSDGDP_R" localSheetId="90">#REF!</definedName>
    <definedName name="D_NSDGDP_R">#REF!</definedName>
    <definedName name="D_NTDD_RG" localSheetId="15">#REF!</definedName>
    <definedName name="D_NTDD_RG" localSheetId="17">#REF!</definedName>
    <definedName name="D_NTDD_RG" localSheetId="23">#REF!</definedName>
    <definedName name="D_NTDD_RG" localSheetId="27">#REF!</definedName>
    <definedName name="D_NTDD_RG" localSheetId="28">#REF!</definedName>
    <definedName name="D_NTDD_RG" localSheetId="29">#REF!</definedName>
    <definedName name="D_NTDD_RG" localSheetId="21">#REF!</definedName>
    <definedName name="D_NTDD_RG" localSheetId="88">#REF!</definedName>
    <definedName name="D_NTDD_RG" localSheetId="89">#REF!</definedName>
    <definedName name="D_NTDD_RG" localSheetId="90">#REF!</definedName>
    <definedName name="D_NTDD_RG">#REF!</definedName>
    <definedName name="D_NTDD_RGAQ" localSheetId="15">#REF!</definedName>
    <definedName name="D_NTDD_RGAQ" localSheetId="17">#REF!</definedName>
    <definedName name="D_NTDD_RGAQ" localSheetId="23">#REF!</definedName>
    <definedName name="D_NTDD_RGAQ" localSheetId="27">#REF!</definedName>
    <definedName name="D_NTDD_RGAQ" localSheetId="28">#REF!</definedName>
    <definedName name="D_NTDD_RGAQ" localSheetId="29">#REF!</definedName>
    <definedName name="D_NTDD_RGAQ" localSheetId="21">#REF!</definedName>
    <definedName name="D_NTDD_RGAQ" localSheetId="88">#REF!</definedName>
    <definedName name="D_NTDD_RGAQ" localSheetId="89">#REF!</definedName>
    <definedName name="D_NTDD_RGAQ" localSheetId="90">#REF!</definedName>
    <definedName name="D_NTDD_RGAQ">#REF!</definedName>
    <definedName name="D_NTDD_RGQ" localSheetId="15">#REF!</definedName>
    <definedName name="D_NTDD_RGQ" localSheetId="17">#REF!</definedName>
    <definedName name="D_NTDD_RGQ" localSheetId="23">#REF!</definedName>
    <definedName name="D_NTDD_RGQ" localSheetId="27">#REF!</definedName>
    <definedName name="D_NTDD_RGQ" localSheetId="28">#REF!</definedName>
    <definedName name="D_NTDD_RGQ" localSheetId="29">#REF!</definedName>
    <definedName name="D_NTDD_RGQ" localSheetId="21">#REF!</definedName>
    <definedName name="D_NTDD_RGQ" localSheetId="88">#REF!</definedName>
    <definedName name="D_NTDD_RGQ" localSheetId="89">#REF!</definedName>
    <definedName name="D_NTDD_RGQ" localSheetId="90">#REF!</definedName>
    <definedName name="D_NTDD_RGQ">#REF!</definedName>
    <definedName name="D_NXG_R" localSheetId="15">#REF!</definedName>
    <definedName name="D_NXG_R" localSheetId="17">#REF!</definedName>
    <definedName name="D_NXG_R" localSheetId="23">#REF!</definedName>
    <definedName name="D_NXG_R" localSheetId="27">#REF!</definedName>
    <definedName name="D_NXG_R" localSheetId="28">#REF!</definedName>
    <definedName name="D_NXG_R" localSheetId="29">#REF!</definedName>
    <definedName name="D_NXG_R" localSheetId="21">#REF!</definedName>
    <definedName name="D_NXG_R" localSheetId="88">#REF!</definedName>
    <definedName name="D_NXG_R" localSheetId="89">#REF!</definedName>
    <definedName name="D_NXG_R" localSheetId="90">#REF!</definedName>
    <definedName name="D_NXG_R">#REF!</definedName>
    <definedName name="D_O" localSheetId="15">#REF!</definedName>
    <definedName name="D_O" localSheetId="16">#REF!</definedName>
    <definedName name="D_O" localSheetId="17">#REF!</definedName>
    <definedName name="D_O" localSheetId="19">#REF!</definedName>
    <definedName name="D_O" localSheetId="23">#REF!</definedName>
    <definedName name="D_O" localSheetId="27">#REF!</definedName>
    <definedName name="D_O" localSheetId="28">#REF!</definedName>
    <definedName name="D_O" localSheetId="29">#REF!</definedName>
    <definedName name="D_O" localSheetId="41">#REF!</definedName>
    <definedName name="D_O" localSheetId="44">#REF!</definedName>
    <definedName name="D_O" localSheetId="18">#REF!</definedName>
    <definedName name="D_O" localSheetId="21">#REF!</definedName>
    <definedName name="D_O" localSheetId="80">'Tabla 53'!#REF!</definedName>
    <definedName name="D_O" localSheetId="88">#REF!</definedName>
    <definedName name="D_O" localSheetId="89">#REF!</definedName>
    <definedName name="D_O" localSheetId="90">#REF!</definedName>
    <definedName name="D_O" localSheetId="96">#REF!</definedName>
    <definedName name="D_O">#REF!</definedName>
    <definedName name="D_OTB" localSheetId="15">#REF!</definedName>
    <definedName name="D_OTB" localSheetId="16">#REF!</definedName>
    <definedName name="D_OTB" localSheetId="17">#REF!</definedName>
    <definedName name="D_OTB" localSheetId="23">#REF!</definedName>
    <definedName name="D_OTB" localSheetId="27">#REF!</definedName>
    <definedName name="D_OTB" localSheetId="28">#REF!</definedName>
    <definedName name="D_OTB" localSheetId="29">#REF!</definedName>
    <definedName name="D_OTB" localSheetId="21">#REF!</definedName>
    <definedName name="D_OTB" localSheetId="88">#REF!</definedName>
    <definedName name="D_OTB" localSheetId="89">#REF!</definedName>
    <definedName name="D_OTB" localSheetId="90">#REF!</definedName>
    <definedName name="D_OTB">#REF!</definedName>
    <definedName name="D_P" localSheetId="15">#REF!</definedName>
    <definedName name="D_P" localSheetId="16">#REF!</definedName>
    <definedName name="D_P" localSheetId="17">#REF!</definedName>
    <definedName name="D_P" localSheetId="23">#REF!</definedName>
    <definedName name="D_P" localSheetId="27">#REF!</definedName>
    <definedName name="D_P" localSheetId="28">#REF!</definedName>
    <definedName name="D_P" localSheetId="29">#REF!</definedName>
    <definedName name="D_P" localSheetId="21">#REF!</definedName>
    <definedName name="D_P" localSheetId="88">#REF!</definedName>
    <definedName name="D_P" localSheetId="89">#REF!</definedName>
    <definedName name="D_P" localSheetId="90">#REF!</definedName>
    <definedName name="D_P">#REF!</definedName>
    <definedName name="D_PCPI" localSheetId="15">#REF!</definedName>
    <definedName name="D_PCPI" localSheetId="17">#REF!</definedName>
    <definedName name="D_PCPI" localSheetId="23">#REF!</definedName>
    <definedName name="D_PCPI" localSheetId="27">#REF!</definedName>
    <definedName name="D_PCPI" localSheetId="28">#REF!</definedName>
    <definedName name="D_PCPI" localSheetId="29">#REF!</definedName>
    <definedName name="D_PCPI" localSheetId="21">#REF!</definedName>
    <definedName name="D_PCPI" localSheetId="88">#REF!</definedName>
    <definedName name="D_PCPI" localSheetId="89">#REF!</definedName>
    <definedName name="D_PCPI" localSheetId="90">#REF!</definedName>
    <definedName name="D_PCPI">#REF!</definedName>
    <definedName name="D_PCPIAQ" localSheetId="15">#REF!</definedName>
    <definedName name="D_PCPIAQ" localSheetId="17">#REF!</definedName>
    <definedName name="D_PCPIAQ" localSheetId="23">#REF!</definedName>
    <definedName name="D_PCPIAQ" localSheetId="27">#REF!</definedName>
    <definedName name="D_PCPIAQ" localSheetId="28">#REF!</definedName>
    <definedName name="D_PCPIAQ" localSheetId="29">#REF!</definedName>
    <definedName name="D_PCPIAQ" localSheetId="21">#REF!</definedName>
    <definedName name="D_PCPIAQ" localSheetId="88">#REF!</definedName>
    <definedName name="D_PCPIAQ" localSheetId="89">#REF!</definedName>
    <definedName name="D_PCPIAQ" localSheetId="90">#REF!</definedName>
    <definedName name="D_PCPIAQ">#REF!</definedName>
    <definedName name="D_PCPIG" localSheetId="15">#REF!</definedName>
    <definedName name="D_PCPIG" localSheetId="17">#REF!</definedName>
    <definedName name="D_PCPIG" localSheetId="23">#REF!</definedName>
    <definedName name="D_PCPIG" localSheetId="27">#REF!</definedName>
    <definedName name="D_PCPIG" localSheetId="28">#REF!</definedName>
    <definedName name="D_PCPIG" localSheetId="29">#REF!</definedName>
    <definedName name="D_PCPIG" localSheetId="21">#REF!</definedName>
    <definedName name="D_PCPIG" localSheetId="88">#REF!</definedName>
    <definedName name="D_PCPIG" localSheetId="89">#REF!</definedName>
    <definedName name="D_PCPIG" localSheetId="90">#REF!</definedName>
    <definedName name="D_PCPIG">#REF!</definedName>
    <definedName name="D_PCPIGAQ" localSheetId="15">#REF!</definedName>
    <definedName name="D_PCPIGAQ" localSheetId="17">#REF!</definedName>
    <definedName name="D_PCPIGAQ" localSheetId="23">#REF!</definedName>
    <definedName name="D_PCPIGAQ" localSheetId="27">#REF!</definedName>
    <definedName name="D_PCPIGAQ" localSheetId="28">#REF!</definedName>
    <definedName name="D_PCPIGAQ" localSheetId="29">#REF!</definedName>
    <definedName name="D_PCPIGAQ" localSheetId="21">#REF!</definedName>
    <definedName name="D_PCPIGAQ" localSheetId="88">#REF!</definedName>
    <definedName name="D_PCPIGAQ" localSheetId="89">#REF!</definedName>
    <definedName name="D_PCPIGAQ" localSheetId="90">#REF!</definedName>
    <definedName name="D_PCPIGAQ">#REF!</definedName>
    <definedName name="D_PCPIGQ" localSheetId="15">#REF!</definedName>
    <definedName name="D_PCPIGQ" localSheetId="17">#REF!</definedName>
    <definedName name="D_PCPIGQ" localSheetId="23">#REF!</definedName>
    <definedName name="D_PCPIGQ" localSheetId="27">#REF!</definedName>
    <definedName name="D_PCPIGQ" localSheetId="28">#REF!</definedName>
    <definedName name="D_PCPIGQ" localSheetId="29">#REF!</definedName>
    <definedName name="D_PCPIGQ" localSheetId="21">#REF!</definedName>
    <definedName name="D_PCPIGQ" localSheetId="88">#REF!</definedName>
    <definedName name="D_PCPIGQ" localSheetId="89">#REF!</definedName>
    <definedName name="D_PCPIGQ" localSheetId="90">#REF!</definedName>
    <definedName name="D_PCPIGQ">#REF!</definedName>
    <definedName name="D_PCPIQ" localSheetId="15">#REF!</definedName>
    <definedName name="D_PCPIQ" localSheetId="17">#REF!</definedName>
    <definedName name="D_PCPIQ" localSheetId="23">#REF!</definedName>
    <definedName name="D_PCPIQ" localSheetId="27">#REF!</definedName>
    <definedName name="D_PCPIQ" localSheetId="28">#REF!</definedName>
    <definedName name="D_PCPIQ" localSheetId="29">#REF!</definedName>
    <definedName name="D_PCPIQ" localSheetId="21">#REF!</definedName>
    <definedName name="D_PCPIQ" localSheetId="88">#REF!</definedName>
    <definedName name="D_PCPIQ" localSheetId="89">#REF!</definedName>
    <definedName name="D_PCPIQ" localSheetId="90">#REF!</definedName>
    <definedName name="D_PCPIQ">#REF!</definedName>
    <definedName name="D_PPPPC" localSheetId="15">#REF!</definedName>
    <definedName name="D_PPPPC" localSheetId="17">#REF!</definedName>
    <definedName name="D_PPPPC" localSheetId="23">#REF!</definedName>
    <definedName name="D_PPPPC" localSheetId="27">#REF!</definedName>
    <definedName name="D_PPPPC" localSheetId="28">#REF!</definedName>
    <definedName name="D_PPPPC" localSheetId="29">#REF!</definedName>
    <definedName name="D_PPPPC" localSheetId="21">#REF!</definedName>
    <definedName name="D_PPPPC" localSheetId="88">#REF!</definedName>
    <definedName name="D_PPPPC" localSheetId="89">#REF!</definedName>
    <definedName name="D_PPPPC" localSheetId="90">#REF!</definedName>
    <definedName name="D_PPPPC">#REF!</definedName>
    <definedName name="D_PPPWGT" localSheetId="15">#REF!</definedName>
    <definedName name="D_PPPWGT" localSheetId="17">#REF!</definedName>
    <definedName name="D_PPPWGT" localSheetId="23">#REF!</definedName>
    <definedName name="D_PPPWGT" localSheetId="27">#REF!</definedName>
    <definedName name="D_PPPWGT" localSheetId="28">#REF!</definedName>
    <definedName name="D_PPPWGT" localSheetId="29">#REF!</definedName>
    <definedName name="D_PPPWGT" localSheetId="21">#REF!</definedName>
    <definedName name="D_PPPWGT" localSheetId="88">#REF!</definedName>
    <definedName name="D_PPPWGT" localSheetId="89">#REF!</definedName>
    <definedName name="D_PPPWGT" localSheetId="90">#REF!</definedName>
    <definedName name="D_PPPWGT">#REF!</definedName>
    <definedName name="D_S" localSheetId="15">#REF!</definedName>
    <definedName name="D_S" localSheetId="17">#REF!</definedName>
    <definedName name="D_S" localSheetId="23">#REF!</definedName>
    <definedName name="D_S" localSheetId="27">#REF!</definedName>
    <definedName name="D_S" localSheetId="28">#REF!</definedName>
    <definedName name="D_S" localSheetId="29">#REF!</definedName>
    <definedName name="D_S" localSheetId="41">#REF!</definedName>
    <definedName name="D_S" localSheetId="44">#REF!</definedName>
    <definedName name="D_S" localSheetId="21">#REF!</definedName>
    <definedName name="D_S" localSheetId="80">'Tabla 53'!#REF!</definedName>
    <definedName name="D_S" localSheetId="88">#REF!</definedName>
    <definedName name="D_S" localSheetId="89">#REF!</definedName>
    <definedName name="D_S" localSheetId="90">#REF!</definedName>
    <definedName name="D_S" localSheetId="96">#REF!</definedName>
    <definedName name="D_S">#REF!</definedName>
    <definedName name="D_SRM" localSheetId="15">#REF!</definedName>
    <definedName name="D_SRM" localSheetId="16">#REF!</definedName>
    <definedName name="D_SRM" localSheetId="17">#REF!</definedName>
    <definedName name="D_SRM" localSheetId="19">#REF!</definedName>
    <definedName name="D_SRM" localSheetId="23">#REF!</definedName>
    <definedName name="D_SRM" localSheetId="27">#REF!</definedName>
    <definedName name="D_SRM" localSheetId="28">#REF!</definedName>
    <definedName name="D_SRM" localSheetId="29">#REF!</definedName>
    <definedName name="D_SRM" localSheetId="41">#REF!</definedName>
    <definedName name="D_SRM" localSheetId="44">#REF!</definedName>
    <definedName name="D_SRM" localSheetId="18">#REF!</definedName>
    <definedName name="D_SRM" localSheetId="21">#REF!</definedName>
    <definedName name="D_SRM" localSheetId="80">'Tabla 53'!#REF!</definedName>
    <definedName name="D_SRM" localSheetId="88">#REF!</definedName>
    <definedName name="D_SRM" localSheetId="89">#REF!</definedName>
    <definedName name="D_SRM" localSheetId="90">#REF!</definedName>
    <definedName name="D_SRM" localSheetId="96">#REF!</definedName>
    <definedName name="D_SRM">#REF!</definedName>
    <definedName name="D_SY" localSheetId="15">#REF!</definedName>
    <definedName name="D_SY" localSheetId="16">#REF!</definedName>
    <definedName name="D_SY" localSheetId="17">#REF!</definedName>
    <definedName name="D_SY" localSheetId="19">#REF!</definedName>
    <definedName name="D_SY" localSheetId="23">#REF!</definedName>
    <definedName name="D_SY" localSheetId="27">#REF!</definedName>
    <definedName name="D_SY" localSheetId="28">#REF!</definedName>
    <definedName name="D_SY" localSheetId="29">#REF!</definedName>
    <definedName name="D_SY" localSheetId="41">#REF!</definedName>
    <definedName name="D_SY" localSheetId="44">#REF!</definedName>
    <definedName name="D_SY" localSheetId="18">#REF!</definedName>
    <definedName name="D_SY" localSheetId="21">#REF!</definedName>
    <definedName name="D_SY" localSheetId="80">'Tabla 53'!#REF!</definedName>
    <definedName name="D_SY" localSheetId="88">#REF!</definedName>
    <definedName name="D_SY" localSheetId="89">#REF!</definedName>
    <definedName name="D_SY" localSheetId="90">#REF!</definedName>
    <definedName name="D_SY" localSheetId="96">#REF!</definedName>
    <definedName name="D_SY">#REF!</definedName>
    <definedName name="D_WPCP33_D" localSheetId="15">#REF!</definedName>
    <definedName name="D_WPCP33_D" localSheetId="16">#REF!</definedName>
    <definedName name="D_WPCP33_D" localSheetId="17">#REF!</definedName>
    <definedName name="D_WPCP33_D" localSheetId="23">#REF!</definedName>
    <definedName name="D_WPCP33_D" localSheetId="27">#REF!</definedName>
    <definedName name="D_WPCP33_D" localSheetId="28">#REF!</definedName>
    <definedName name="D_WPCP33_D" localSheetId="29">#REF!</definedName>
    <definedName name="D_WPCP33_D" localSheetId="21">#REF!</definedName>
    <definedName name="D_WPCP33_D" localSheetId="88">#REF!</definedName>
    <definedName name="D_WPCP33_D" localSheetId="89">#REF!</definedName>
    <definedName name="D_WPCP33_D" localSheetId="90">#REF!</definedName>
    <definedName name="D_WPCP33_D">#REF!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 localSheetId="15">#REF!</definedName>
    <definedName name="DA" localSheetId="16">#REF!</definedName>
    <definedName name="da" localSheetId="17">#REF!</definedName>
    <definedName name="da" localSheetId="23">#REF!</definedName>
    <definedName name="da" localSheetId="27">#REF!</definedName>
    <definedName name="da" localSheetId="28">#REF!</definedName>
    <definedName name="da" localSheetId="29">#REF!</definedName>
    <definedName name="da" localSheetId="41">#REF!</definedName>
    <definedName name="da" localSheetId="44">#REF!</definedName>
    <definedName name="da" localSheetId="21">#REF!</definedName>
    <definedName name="da" localSheetId="80">'Tabla 53'!#REF!</definedName>
    <definedName name="da" localSheetId="88">#REF!</definedName>
    <definedName name="da" localSheetId="89">#REF!</definedName>
    <definedName name="da" localSheetId="90">#REF!</definedName>
    <definedName name="da" localSheetId="96">#REF!</definedName>
    <definedName name="da">#REF!</definedName>
    <definedName name="DABA" localSheetId="15">#REF!</definedName>
    <definedName name="DABA" localSheetId="17">#REF!</definedName>
    <definedName name="DABA" localSheetId="23">#REF!</definedName>
    <definedName name="DABA" localSheetId="27">#REF!</definedName>
    <definedName name="DABA" localSheetId="28">#REF!</definedName>
    <definedName name="DABA" localSheetId="29">#REF!</definedName>
    <definedName name="DABA" localSheetId="21">#REF!</definedName>
    <definedName name="DABA" localSheetId="88">#REF!</definedName>
    <definedName name="DABA" localSheetId="89">#REF!</definedName>
    <definedName name="DABA" localSheetId="90">#REF!</definedName>
    <definedName name="DABA">#REF!</definedName>
    <definedName name="DABI" localSheetId="15">#REF!</definedName>
    <definedName name="DABI" localSheetId="17">#REF!</definedName>
    <definedName name="DABI" localSheetId="23">#REF!</definedName>
    <definedName name="DABI" localSheetId="27">#REF!</definedName>
    <definedName name="DABI" localSheetId="28">#REF!</definedName>
    <definedName name="DABI" localSheetId="29">#REF!</definedName>
    <definedName name="DABI" localSheetId="21">#REF!</definedName>
    <definedName name="DABI" localSheetId="88">#REF!</definedName>
    <definedName name="DABI" localSheetId="89">#REF!</definedName>
    <definedName name="DABI" localSheetId="90">#REF!</definedName>
    <definedName name="DABI">#REF!</definedName>
    <definedName name="DABproj">#N/A</definedName>
    <definedName name="DAGproj">#N/A</definedName>
    <definedName name="Daily_Depreciation" localSheetId="15">#REF!</definedName>
    <definedName name="Daily_Depreciation" localSheetId="17">#REF!</definedName>
    <definedName name="Daily_Depreciation" localSheetId="19">#REF!</definedName>
    <definedName name="Daily_Depreciation" localSheetId="100">'[80]Inter-Bank'!$E$5</definedName>
    <definedName name="Daily_Depreciation" localSheetId="23">'[80]Inter-Bank'!$E$5</definedName>
    <definedName name="Daily_Depreciation" localSheetId="59">#REF!</definedName>
    <definedName name="Daily_Depreciation" localSheetId="60">#REF!</definedName>
    <definedName name="Daily_Depreciation" localSheetId="1">'[80]Inter-Bank'!$E$5</definedName>
    <definedName name="Daily_Depreciation" localSheetId="27">#REF!</definedName>
    <definedName name="Daily_Depreciation" localSheetId="28">#REF!</definedName>
    <definedName name="Daily_Depreciation" localSheetId="29">#REF!</definedName>
    <definedName name="Daily_Depreciation" localSheetId="57">'[80]Inter-Bank'!$E$5</definedName>
    <definedName name="Daily_Depreciation" localSheetId="58">'[80]Inter-Bank'!$E$5</definedName>
    <definedName name="Daily_Depreciation" localSheetId="18">#REF!</definedName>
    <definedName name="Daily_Depreciation" localSheetId="91">#REF!</definedName>
    <definedName name="Daily_Depreciation">#REF!</definedName>
    <definedName name="DAMU" localSheetId="15">#REF!</definedName>
    <definedName name="DAMU" localSheetId="16">#REF!</definedName>
    <definedName name="DAMU" localSheetId="17">#REF!</definedName>
    <definedName name="DAMU" localSheetId="20">#REF!</definedName>
    <definedName name="DAMU" localSheetId="23">#REF!</definedName>
    <definedName name="DAMU" localSheetId="59">#REF!</definedName>
    <definedName name="DAMU" localSheetId="60">#REF!</definedName>
    <definedName name="DAMU" localSheetId="27">#REF!</definedName>
    <definedName name="DAMU" localSheetId="28">#REF!</definedName>
    <definedName name="DAMU" localSheetId="29">#REF!</definedName>
    <definedName name="DAMU" localSheetId="57">#REF!</definedName>
    <definedName name="DAMU" localSheetId="64">#REF!</definedName>
    <definedName name="DAMU" localSheetId="21">#REF!</definedName>
    <definedName name="DAMU" localSheetId="85">'Tabla 58'!#REF!</definedName>
    <definedName name="DAMU" localSheetId="88">#REF!</definedName>
    <definedName name="DAMU" localSheetId="89">#REF!</definedName>
    <definedName name="DAMU" localSheetId="90">#REF!</definedName>
    <definedName name="DAMU" localSheetId="95">#REF!</definedName>
    <definedName name="DAMU" localSheetId="96">#REF!</definedName>
    <definedName name="DAMU" localSheetId="24">#REF!</definedName>
    <definedName name="DAMU">#REF!</definedName>
    <definedName name="DAperc" localSheetId="15">#REF!</definedName>
    <definedName name="DAperc" localSheetId="16">#REF!</definedName>
    <definedName name="DAperc" localSheetId="17">#REF!</definedName>
    <definedName name="DAperc" localSheetId="23">#REF!</definedName>
    <definedName name="DAperc" localSheetId="27">#REF!</definedName>
    <definedName name="DAperc" localSheetId="28">#REF!</definedName>
    <definedName name="DAperc" localSheetId="29">#REF!</definedName>
    <definedName name="DAperc" localSheetId="57">#REF!</definedName>
    <definedName name="DAperc" localSheetId="64">#REF!</definedName>
    <definedName name="DAperc" localSheetId="21">#REF!</definedName>
    <definedName name="DAperc" localSheetId="85">'Tabla 58'!#REF!</definedName>
    <definedName name="DAperc" localSheetId="88">#REF!</definedName>
    <definedName name="DAperc" localSheetId="89">#REF!</definedName>
    <definedName name="DAperc" localSheetId="90">#REF!</definedName>
    <definedName name="DAperc" localSheetId="95">#REF!</definedName>
    <definedName name="DAperc" localSheetId="96">#REF!</definedName>
    <definedName name="DAperc">#REF!</definedName>
    <definedName name="DAproj">#N/A</definedName>
    <definedName name="DASD">#N/A</definedName>
    <definedName name="DASDB">#N/A</definedName>
    <definedName name="DASDG">#N/A</definedName>
    <definedName name="data" localSheetId="15">#REF!</definedName>
    <definedName name="data" localSheetId="16">#REF!</definedName>
    <definedName name="data" localSheetId="17">#REF!</definedName>
    <definedName name="data" localSheetId="19">#REF!</definedName>
    <definedName name="data" localSheetId="20">#REF!</definedName>
    <definedName name="data" localSheetId="100">#REF!</definedName>
    <definedName name="data" localSheetId="23">#REF!</definedName>
    <definedName name="data" localSheetId="27">#REF!</definedName>
    <definedName name="data" localSheetId="28">#REF!</definedName>
    <definedName name="data" localSheetId="29">#REF!</definedName>
    <definedName name="data" localSheetId="33">#REF!</definedName>
    <definedName name="data" localSheetId="57">#REF!</definedName>
    <definedName name="data" localSheetId="58">#REF!</definedName>
    <definedName name="data" localSheetId="18">#REF!</definedName>
    <definedName name="data" localSheetId="61">#REF!</definedName>
    <definedName name="data" localSheetId="62">#REF!</definedName>
    <definedName name="data" localSheetId="64">#REF!</definedName>
    <definedName name="data" localSheetId="21">#REF!</definedName>
    <definedName name="data" localSheetId="80">'Tabla 53'!#REF!</definedName>
    <definedName name="data" localSheetId="81">'Tabla 54'!#REF!</definedName>
    <definedName name="data" localSheetId="82">'Tabla 55'!#REF!</definedName>
    <definedName name="data" localSheetId="83">'Tabla 56'!#REF!</definedName>
    <definedName name="data" localSheetId="84">'Tabla 57'!#REF!</definedName>
    <definedName name="data" localSheetId="85">'Tabla 58'!#REF!</definedName>
    <definedName name="data" localSheetId="88">#REF!</definedName>
    <definedName name="data" localSheetId="89">#REF!</definedName>
    <definedName name="data" localSheetId="90">#REF!</definedName>
    <definedName name="data" localSheetId="95">#REF!</definedName>
    <definedName name="data" localSheetId="96">#REF!</definedName>
    <definedName name="data" localSheetId="24">#REF!</definedName>
    <definedName name="data" localSheetId="99">#REF!</definedName>
    <definedName name="data">#REF!</definedName>
    <definedName name="data1" localSheetId="15">#REF!</definedName>
    <definedName name="data1" localSheetId="16">#REF!</definedName>
    <definedName name="data1" localSheetId="17">#REF!</definedName>
    <definedName name="data1" localSheetId="19">#REF!</definedName>
    <definedName name="data1" localSheetId="23">#REF!</definedName>
    <definedName name="data1" localSheetId="27">#REF!</definedName>
    <definedName name="data1" localSheetId="28">#REF!</definedName>
    <definedName name="data1" localSheetId="29">#REF!</definedName>
    <definedName name="data1" localSheetId="33">#REF!</definedName>
    <definedName name="data1" localSheetId="57">#REF!</definedName>
    <definedName name="data1" localSheetId="58">#REF!</definedName>
    <definedName name="data1" localSheetId="18">#REF!</definedName>
    <definedName name="data1" localSheetId="61">#REF!</definedName>
    <definedName name="data1" localSheetId="64">#REF!</definedName>
    <definedName name="data1" localSheetId="21">#REF!</definedName>
    <definedName name="data1" localSheetId="80">'Tabla 53'!#REF!</definedName>
    <definedName name="data1" localSheetId="81">'Tabla 54'!#REF!</definedName>
    <definedName name="data1" localSheetId="82">'Tabla 55'!#REF!</definedName>
    <definedName name="data1" localSheetId="83">'Tabla 56'!#REF!</definedName>
    <definedName name="data1" localSheetId="84">'Tabla 57'!#REF!</definedName>
    <definedName name="data1" localSheetId="85">'Tabla 58'!#REF!</definedName>
    <definedName name="data1" localSheetId="88">#REF!</definedName>
    <definedName name="data1" localSheetId="89">#REF!</definedName>
    <definedName name="data1" localSheetId="90">#REF!</definedName>
    <definedName name="data1" localSheetId="95">#REF!</definedName>
    <definedName name="data1" localSheetId="96">#REF!</definedName>
    <definedName name="data1" localSheetId="24">#REF!</definedName>
    <definedName name="data1">#REF!</definedName>
    <definedName name="Data2" localSheetId="15">#REF!</definedName>
    <definedName name="data2" localSheetId="16">#REF!</definedName>
    <definedName name="Data2" localSheetId="17">#REF!</definedName>
    <definedName name="Data2" localSheetId="19">#REF!</definedName>
    <definedName name="Data2" localSheetId="23">#REF!</definedName>
    <definedName name="Data2" localSheetId="27">#REF!</definedName>
    <definedName name="Data2" localSheetId="28">#REF!</definedName>
    <definedName name="Data2" localSheetId="29">#REF!</definedName>
    <definedName name="Data2" localSheetId="33">#REF!</definedName>
    <definedName name="Data2" localSheetId="57">#REF!</definedName>
    <definedName name="Data2" localSheetId="58">#REF!</definedName>
    <definedName name="Data2" localSheetId="18">#REF!</definedName>
    <definedName name="Data2" localSheetId="61">#REF!</definedName>
    <definedName name="Data2" localSheetId="64">#REF!</definedName>
    <definedName name="Data2" localSheetId="21">#REF!</definedName>
    <definedName name="Data2" localSheetId="80">'Tabla 53'!#REF!</definedName>
    <definedName name="Data2" localSheetId="81">'Tabla 54'!#REF!</definedName>
    <definedName name="Data2" localSheetId="82">'Tabla 55'!#REF!</definedName>
    <definedName name="Data2" localSheetId="83">'Tabla 56'!#REF!</definedName>
    <definedName name="Data2" localSheetId="84">'Tabla 57'!#REF!</definedName>
    <definedName name="Data2" localSheetId="85">'Tabla 58'!#REF!</definedName>
    <definedName name="Data2" localSheetId="88">#REF!</definedName>
    <definedName name="Data2" localSheetId="89">#REF!</definedName>
    <definedName name="Data2" localSheetId="90">#REF!</definedName>
    <definedName name="Data2" localSheetId="95">#REF!</definedName>
    <definedName name="Data2" localSheetId="96">#REF!</definedName>
    <definedName name="Data2" localSheetId="24">#REF!</definedName>
    <definedName name="Data2">#REF!</definedName>
    <definedName name="Database_MI" localSheetId="15">#REF!</definedName>
    <definedName name="Database_MI" localSheetId="16">#REF!</definedName>
    <definedName name="Database_MI" localSheetId="17">#REF!</definedName>
    <definedName name="Database_MI" localSheetId="23">#REF!</definedName>
    <definedName name="Database_MI" localSheetId="27">#REF!</definedName>
    <definedName name="Database_MI" localSheetId="28">#REF!</definedName>
    <definedName name="Database_MI" localSheetId="29">#REF!</definedName>
    <definedName name="Database_MI" localSheetId="21">#REF!</definedName>
    <definedName name="Database_MI" localSheetId="88">#REF!</definedName>
    <definedName name="Database_MI" localSheetId="89">#REF!</definedName>
    <definedName name="Database_MI" localSheetId="90">#REF!</definedName>
    <definedName name="Database_MI">#REF!</definedName>
    <definedName name="dataSeguimiento" localSheetId="15">#REF!</definedName>
    <definedName name="dataSeguimiento" localSheetId="17">#REF!</definedName>
    <definedName name="dataSeguimiento" localSheetId="23">#REF!</definedName>
    <definedName name="dataSeguimiento" localSheetId="27">#REF!</definedName>
    <definedName name="dataSeguimiento" localSheetId="28">#REF!</definedName>
    <definedName name="dataSeguimiento" localSheetId="29">#REF!</definedName>
    <definedName name="dataSeguimiento" localSheetId="58">#REF!</definedName>
    <definedName name="dataSeguimiento" localSheetId="62">#REF!</definedName>
    <definedName name="dataSeguimiento" localSheetId="21">#REF!</definedName>
    <definedName name="dataSeguimiento" localSheetId="80">'Tabla 53'!#REF!</definedName>
    <definedName name="dataSeguimiento" localSheetId="85">'Tabla 58'!#REF!</definedName>
    <definedName name="dataSeguimiento" localSheetId="88">#REF!</definedName>
    <definedName name="dataSeguimiento" localSheetId="89">#REF!</definedName>
    <definedName name="dataSeguimiento" localSheetId="90">#REF!</definedName>
    <definedName name="dataSeguimiento">#REF!</definedName>
    <definedName name="Dataset" localSheetId="15">#REF!</definedName>
    <definedName name="Dataset" localSheetId="16">#REF!</definedName>
    <definedName name="Dataset" localSheetId="17">#REF!</definedName>
    <definedName name="Dataset" localSheetId="23">#REF!</definedName>
    <definedName name="Dataset" localSheetId="27">#REF!</definedName>
    <definedName name="Dataset" localSheetId="28">#REF!</definedName>
    <definedName name="Dataset" localSheetId="29">#REF!</definedName>
    <definedName name="Dataset" localSheetId="33">#REF!</definedName>
    <definedName name="Dataset" localSheetId="18">#REF!</definedName>
    <definedName name="Dataset" localSheetId="21">#REF!</definedName>
    <definedName name="Dataset" localSheetId="80">'Tabla 53'!#REF!</definedName>
    <definedName name="Dataset" localSheetId="88">#REF!</definedName>
    <definedName name="Dataset" localSheetId="89">#REF!</definedName>
    <definedName name="Dataset" localSheetId="90">#REF!</definedName>
    <definedName name="Dataset" localSheetId="96">#REF!</definedName>
    <definedName name="Dataset">#REF!</definedName>
    <definedName name="datatbl" localSheetId="15">#REF!</definedName>
    <definedName name="datatbl" localSheetId="17">#REF!</definedName>
    <definedName name="datatbl" localSheetId="23">#REF!</definedName>
    <definedName name="datatbl" localSheetId="27">#REF!</definedName>
    <definedName name="datatbl" localSheetId="28">#REF!</definedName>
    <definedName name="datatbl" localSheetId="29">#REF!</definedName>
    <definedName name="datatbl" localSheetId="21">#REF!</definedName>
    <definedName name="datatbl" localSheetId="88">#REF!</definedName>
    <definedName name="datatbl" localSheetId="89">#REF!</definedName>
    <definedName name="datatbl" localSheetId="90">#REF!</definedName>
    <definedName name="datatbl">#REF!</definedName>
    <definedName name="date" localSheetId="15">#REF!</definedName>
    <definedName name="date" localSheetId="16">#REF!</definedName>
    <definedName name="date" localSheetId="17">#REF!</definedName>
    <definedName name="date" localSheetId="19">#REF!</definedName>
    <definedName name="date" localSheetId="100">[107]Tablas!$IV$1:$IV$2</definedName>
    <definedName name="date" localSheetId="23">[108]Tablas!$IV$1:$IV$2</definedName>
    <definedName name="date" localSheetId="59">#REF!</definedName>
    <definedName name="date" localSheetId="60">#REF!</definedName>
    <definedName name="date" localSheetId="1">[108]Tablas!$IV$1:$IV$2</definedName>
    <definedName name="date" localSheetId="27">#REF!</definedName>
    <definedName name="date" localSheetId="28">#REF!</definedName>
    <definedName name="date" localSheetId="29">#REF!</definedName>
    <definedName name="date" localSheetId="35">#REF!</definedName>
    <definedName name="date" localSheetId="41">#REF!</definedName>
    <definedName name="date" localSheetId="44">#REF!</definedName>
    <definedName name="date" localSheetId="46">#REF!</definedName>
    <definedName name="date" localSheetId="57">[108]Tablas!$IV$1:$IV$2</definedName>
    <definedName name="date" localSheetId="58">[109]Tablas!$IV$1:$IV$2</definedName>
    <definedName name="date" localSheetId="18">#REF!</definedName>
    <definedName name="date" localSheetId="61">[109]Tablas!$IV$1:$IV$2</definedName>
    <definedName name="date" localSheetId="62">#REF!</definedName>
    <definedName name="date" localSheetId="64">[109]Tablas!$IV$1:$IV$2</definedName>
    <definedName name="date" localSheetId="80">[109]Tablas!$IV$1:$IV$2</definedName>
    <definedName name="date" localSheetId="81">[109]Tablas!$IV$1:$IV$2</definedName>
    <definedName name="date" localSheetId="82">[109]Tablas!$IV$1:$IV$2</definedName>
    <definedName name="date" localSheetId="83">[109]Tablas!$IV$1:$IV$2</definedName>
    <definedName name="date" localSheetId="84">[109]Tablas!$IV$1:$IV$2</definedName>
    <definedName name="date" localSheetId="85">[108]Tablas!$IV$1:$IV$2</definedName>
    <definedName name="date" localSheetId="91">#REF!</definedName>
    <definedName name="date" localSheetId="92">[107]Tablas!$IV$1:$IV$2</definedName>
    <definedName name="date" localSheetId="95">[107]Tablas!$IV$1:$IV$2</definedName>
    <definedName name="date" localSheetId="96">[109]Tablas!$IV$1:$IV$2</definedName>
    <definedName name="date" localSheetId="99">[107]Tablas!$IV$1:$IV$2</definedName>
    <definedName name="date" localSheetId="93">[107]Tablas!$IV$1:$IV$2</definedName>
    <definedName name="date" localSheetId="94">[107]Tablas!$IV$1:$IV$2</definedName>
    <definedName name="date">#REF!</definedName>
    <definedName name="dates" localSheetId="15">#REF!</definedName>
    <definedName name="dates" localSheetId="16">#REF!</definedName>
    <definedName name="dates" localSheetId="17">#REF!</definedName>
    <definedName name="dates" localSheetId="19">#REF!</definedName>
    <definedName name="dates" localSheetId="100">'[55]shared data'!$S$8:$S$155</definedName>
    <definedName name="dates" localSheetId="23">'[55]shared data'!$S$8:$S$155</definedName>
    <definedName name="dates" localSheetId="59">#REF!</definedName>
    <definedName name="dates" localSheetId="60">#REF!</definedName>
    <definedName name="dates" localSheetId="1">'[55]shared data'!$S$8:$S$155</definedName>
    <definedName name="dates" localSheetId="27">#REF!</definedName>
    <definedName name="dates" localSheetId="28">#REF!</definedName>
    <definedName name="dates" localSheetId="29">#REF!</definedName>
    <definedName name="dates" localSheetId="57">'[55]shared data'!$S$8:$S$155</definedName>
    <definedName name="dates" localSheetId="58">'[55]shared data'!$S$8:$S$155</definedName>
    <definedName name="dates" localSheetId="18">#REF!</definedName>
    <definedName name="dates" localSheetId="91">#REF!</definedName>
    <definedName name="dates">#REF!</definedName>
    <definedName name="DATES_A" localSheetId="15">#REF!</definedName>
    <definedName name="DATES_A" localSheetId="16">#REF!</definedName>
    <definedName name="DATES_A" localSheetId="17">#REF!</definedName>
    <definedName name="DATES_A" localSheetId="19">#REF!</definedName>
    <definedName name="DATES_A" localSheetId="100">'[55]shared data'!$D$2:$AC$2</definedName>
    <definedName name="DATES_A" localSheetId="23">'[55]shared data'!$D$2:$AC$2</definedName>
    <definedName name="DATES_A" localSheetId="59">#REF!</definedName>
    <definedName name="DATES_A" localSheetId="60">#REF!</definedName>
    <definedName name="DATES_A" localSheetId="1">'[55]shared data'!$D$2:$AC$2</definedName>
    <definedName name="DATES_A" localSheetId="27">#REF!</definedName>
    <definedName name="DATES_A" localSheetId="28">#REF!</definedName>
    <definedName name="DATES_A" localSheetId="29">#REF!</definedName>
    <definedName name="DATES_A" localSheetId="35">[110]Sheet2!$D$2:$AC$2</definedName>
    <definedName name="DATES_A" localSheetId="57">'[55]shared data'!$D$2:$AC$2</definedName>
    <definedName name="DATES_A" localSheetId="58">'[55]shared data'!$D$2:$AC$2</definedName>
    <definedName name="DATES_A" localSheetId="18">#REF!</definedName>
    <definedName name="DATES_A" localSheetId="91">#REF!</definedName>
    <definedName name="DATES_A">#REF!</definedName>
    <definedName name="dates_w" localSheetId="15">#REF!</definedName>
    <definedName name="dates_w" localSheetId="16">#REF!</definedName>
    <definedName name="dates_w" localSheetId="17">#REF!</definedName>
    <definedName name="dates_w" localSheetId="20">#REF!</definedName>
    <definedName name="dates_w" localSheetId="23">#REF!</definedName>
    <definedName name="dates_w" localSheetId="59">#REF!</definedName>
    <definedName name="dates_w" localSheetId="60">#REF!</definedName>
    <definedName name="dates_w" localSheetId="27">#REF!</definedName>
    <definedName name="dates_w" localSheetId="28">#REF!</definedName>
    <definedName name="dates_w" localSheetId="29">#REF!</definedName>
    <definedName name="dates_w" localSheetId="57">#REF!</definedName>
    <definedName name="dates_w" localSheetId="64">#REF!</definedName>
    <definedName name="dates_w" localSheetId="21">#REF!</definedName>
    <definedName name="dates_w" localSheetId="85">'Tabla 58'!#REF!</definedName>
    <definedName name="dates_w" localSheetId="88">#REF!</definedName>
    <definedName name="dates_w" localSheetId="89">#REF!</definedName>
    <definedName name="dates_w" localSheetId="90">#REF!</definedName>
    <definedName name="dates_w" localSheetId="95">#REF!</definedName>
    <definedName name="dates_w" localSheetId="96">#REF!</definedName>
    <definedName name="dates_w" localSheetId="24">#REF!</definedName>
    <definedName name="dates_w">#REF!</definedName>
    <definedName name="Dates1" localSheetId="15">#REF!</definedName>
    <definedName name="Dates1" localSheetId="16">#REF!</definedName>
    <definedName name="Dates1" localSheetId="17">#REF!</definedName>
    <definedName name="Dates1" localSheetId="19">#REF!</definedName>
    <definedName name="Dates1" localSheetId="100">#REF!</definedName>
    <definedName name="Dates1" localSheetId="23">#REF!</definedName>
    <definedName name="Dates1" localSheetId="27">#REF!</definedName>
    <definedName name="Dates1" localSheetId="28">#REF!</definedName>
    <definedName name="Dates1" localSheetId="29">#REF!</definedName>
    <definedName name="Dates1" localSheetId="41">#REF!</definedName>
    <definedName name="Dates1" localSheetId="44">#REF!</definedName>
    <definedName name="Dates1" localSheetId="46">#REF!</definedName>
    <definedName name="Dates1" localSheetId="57">#REF!</definedName>
    <definedName name="Dates1" localSheetId="58">#REF!</definedName>
    <definedName name="Dates1" localSheetId="18">#REF!</definedName>
    <definedName name="Dates1" localSheetId="61">#REF!</definedName>
    <definedName name="Dates1" localSheetId="62">#REF!</definedName>
    <definedName name="Dates1" localSheetId="64">#REF!</definedName>
    <definedName name="Dates1" localSheetId="21">#REF!</definedName>
    <definedName name="Dates1" localSheetId="80">'Tabla 53'!#REF!</definedName>
    <definedName name="Dates1" localSheetId="81">'Tabla 54'!#REF!</definedName>
    <definedName name="Dates1" localSheetId="82">'Tabla 55'!#REF!</definedName>
    <definedName name="Dates1" localSheetId="83">'Tabla 56'!#REF!</definedName>
    <definedName name="Dates1" localSheetId="84">'Tabla 57'!#REF!</definedName>
    <definedName name="Dates1" localSheetId="88">#REF!</definedName>
    <definedName name="Dates1" localSheetId="89">#REF!</definedName>
    <definedName name="Dates1" localSheetId="90">#REF!</definedName>
    <definedName name="Dates1" localSheetId="95">#REF!</definedName>
    <definedName name="Dates1" localSheetId="96">#REF!</definedName>
    <definedName name="Dates1" localSheetId="24">#REF!</definedName>
    <definedName name="Dates1" localSheetId="99">#REF!</definedName>
    <definedName name="Dates1">#REF!</definedName>
    <definedName name="datesaa" localSheetId="15">#REF!</definedName>
    <definedName name="datesaa" localSheetId="16">#REF!</definedName>
    <definedName name="datesaa" localSheetId="17">#REF!</definedName>
    <definedName name="datesaa" localSheetId="23">#REF!</definedName>
    <definedName name="datesaa" localSheetId="27">#REF!</definedName>
    <definedName name="datesaa" localSheetId="28">#REF!</definedName>
    <definedName name="datesaa" localSheetId="29">#REF!</definedName>
    <definedName name="datesaa" localSheetId="57">#REF!</definedName>
    <definedName name="datesaa" localSheetId="21">#REF!</definedName>
    <definedName name="datesaa" localSheetId="88">#REF!</definedName>
    <definedName name="datesaa" localSheetId="89">#REF!</definedName>
    <definedName name="datesaa" localSheetId="90">#REF!</definedName>
    <definedName name="datesaa" localSheetId="95">#REF!</definedName>
    <definedName name="datesaa">#REF!</definedName>
    <definedName name="datess" localSheetId="15">#REF!</definedName>
    <definedName name="datess" localSheetId="17">#REF!</definedName>
    <definedName name="datess" localSheetId="23">#REF!</definedName>
    <definedName name="datess" localSheetId="27">#REF!</definedName>
    <definedName name="datess" localSheetId="28">#REF!</definedName>
    <definedName name="datess" localSheetId="29">#REF!</definedName>
    <definedName name="datess" localSheetId="21">#REF!</definedName>
    <definedName name="datess" localSheetId="88">#REF!</definedName>
    <definedName name="datess" localSheetId="89">#REF!</definedName>
    <definedName name="datess" localSheetId="90">#REF!</definedName>
    <definedName name="datess">#REF!</definedName>
    <definedName name="DB" localSheetId="15">#REF!</definedName>
    <definedName name="DB" localSheetId="16">#REF!</definedName>
    <definedName name="DB" localSheetId="17">#REF!</definedName>
    <definedName name="DB" localSheetId="19">#REF!</definedName>
    <definedName name="DB" localSheetId="23">#REF!</definedName>
    <definedName name="DB" localSheetId="27">#REF!</definedName>
    <definedName name="DB" localSheetId="28">#REF!</definedName>
    <definedName name="DB" localSheetId="29">#REF!</definedName>
    <definedName name="DB" localSheetId="41">#REF!</definedName>
    <definedName name="DB" localSheetId="44">#REF!</definedName>
    <definedName name="DB" localSheetId="58">#REF!</definedName>
    <definedName name="DB" localSheetId="18">#REF!</definedName>
    <definedName name="DB" localSheetId="61">#REF!</definedName>
    <definedName name="DB" localSheetId="64">#REF!</definedName>
    <definedName name="DB" localSheetId="21">#REF!</definedName>
    <definedName name="DB" localSheetId="80">'Tabla 53'!#REF!</definedName>
    <definedName name="DB" localSheetId="81">'Tabla 54'!#REF!</definedName>
    <definedName name="DB" localSheetId="82">'Tabla 55'!#REF!</definedName>
    <definedName name="DB" localSheetId="83">'Tabla 56'!#REF!</definedName>
    <definedName name="DB" localSheetId="84">'Tabla 57'!#REF!</definedName>
    <definedName name="DB" localSheetId="88">#REF!</definedName>
    <definedName name="DB" localSheetId="89">#REF!</definedName>
    <definedName name="DB" localSheetId="90">#REF!</definedName>
    <definedName name="DB" localSheetId="96">#REF!</definedName>
    <definedName name="DB" localSheetId="24">#REF!</definedName>
    <definedName name="DB">#REF!</definedName>
    <definedName name="DBA" localSheetId="15">#REF!</definedName>
    <definedName name="DBA" localSheetId="16">#REF!</definedName>
    <definedName name="DBA" localSheetId="17">#REF!</definedName>
    <definedName name="DBA" localSheetId="23">#REF!</definedName>
    <definedName name="DBA" localSheetId="27">#REF!</definedName>
    <definedName name="DBA" localSheetId="28">#REF!</definedName>
    <definedName name="DBA" localSheetId="29">#REF!</definedName>
    <definedName name="DBA" localSheetId="21">#REF!</definedName>
    <definedName name="DBA" localSheetId="88">#REF!</definedName>
    <definedName name="DBA" localSheetId="89">#REF!</definedName>
    <definedName name="DBA" localSheetId="90">#REF!</definedName>
    <definedName name="DBA">#REF!</definedName>
    <definedName name="DBI" localSheetId="15">#REF!</definedName>
    <definedName name="DBI" localSheetId="16">#REF!</definedName>
    <definedName name="DBI" localSheetId="17">#REF!</definedName>
    <definedName name="DBI" localSheetId="23">#REF!</definedName>
    <definedName name="DBI" localSheetId="27">#REF!</definedName>
    <definedName name="DBI" localSheetId="28">#REF!</definedName>
    <definedName name="DBI" localSheetId="29">#REF!</definedName>
    <definedName name="DBI" localSheetId="21">#REF!</definedName>
    <definedName name="DBI" localSheetId="88">#REF!</definedName>
    <definedName name="DBI" localSheetId="89">#REF!</definedName>
    <definedName name="DBI" localSheetId="90">#REF!</definedName>
    <definedName name="DBI">#REF!</definedName>
    <definedName name="dbo" localSheetId="15">#REF!</definedName>
    <definedName name="dbo" localSheetId="17">#REF!</definedName>
    <definedName name="dbo" localSheetId="19">#REF!</definedName>
    <definedName name="dbo" localSheetId="23">#REF!</definedName>
    <definedName name="dbo" localSheetId="27">#REF!</definedName>
    <definedName name="dbo" localSheetId="28">#REF!</definedName>
    <definedName name="dbo" localSheetId="29">#REF!</definedName>
    <definedName name="dbo" localSheetId="33">#REF!</definedName>
    <definedName name="dbo" localSheetId="58">#REF!</definedName>
    <definedName name="dbo" localSheetId="18">#REF!</definedName>
    <definedName name="dbo" localSheetId="61">#REF!</definedName>
    <definedName name="dbo" localSheetId="64">#REF!</definedName>
    <definedName name="dbo" localSheetId="21">#REF!</definedName>
    <definedName name="dbo" localSheetId="80">'Tabla 53'!#REF!</definedName>
    <definedName name="dbo" localSheetId="81">'Tabla 54'!#REF!</definedName>
    <definedName name="dbo" localSheetId="82">'Tabla 55'!#REF!</definedName>
    <definedName name="dbo" localSheetId="83">'Tabla 56'!#REF!</definedName>
    <definedName name="dbo" localSheetId="84">'Tabla 57'!#REF!</definedName>
    <definedName name="dbo" localSheetId="85">'Tabla 58'!#REF!</definedName>
    <definedName name="dbo" localSheetId="88">#REF!</definedName>
    <definedName name="dbo" localSheetId="89">#REF!</definedName>
    <definedName name="dbo" localSheetId="90">#REF!</definedName>
    <definedName name="dbo" localSheetId="96">#REF!</definedName>
    <definedName name="dbo" localSheetId="24">#REF!</definedName>
    <definedName name="dbo">#REF!</definedName>
    <definedName name="DBproj">#N/A</definedName>
    <definedName name="dcc" localSheetId="15">#REF!</definedName>
    <definedName name="dcc" localSheetId="17">#REF!</definedName>
    <definedName name="dcc" localSheetId="20">#REF!</definedName>
    <definedName name="dcc" localSheetId="23">#REF!</definedName>
    <definedName name="dcc" localSheetId="59">#REF!</definedName>
    <definedName name="dcc" localSheetId="60">#REF!</definedName>
    <definedName name="dcc" localSheetId="27">#REF!</definedName>
    <definedName name="dcc" localSheetId="28">#REF!</definedName>
    <definedName name="dcc" localSheetId="29">#REF!</definedName>
    <definedName name="dcc" localSheetId="57">#REF!</definedName>
    <definedName name="dcc" localSheetId="64">#REF!</definedName>
    <definedName name="dcc" localSheetId="21">#REF!</definedName>
    <definedName name="dcc" localSheetId="85">'Tabla 58'!#REF!</definedName>
    <definedName name="dcc" localSheetId="88">#REF!</definedName>
    <definedName name="dcc" localSheetId="89">#REF!</definedName>
    <definedName name="dcc" localSheetId="90">#REF!</definedName>
    <definedName name="dcc" localSheetId="95">#REF!</definedName>
    <definedName name="dcc" localSheetId="96">#REF!</definedName>
    <definedName name="dcc">#REF!</definedName>
    <definedName name="dcc98j" localSheetId="15">#REF!</definedName>
    <definedName name="dcc98j" localSheetId="17">#REF!</definedName>
    <definedName name="dcc98j" localSheetId="20">[27]Programa!#REF!</definedName>
    <definedName name="dcc98j" localSheetId="100">[27]Programa!#REF!</definedName>
    <definedName name="dcc98j" localSheetId="10">[27]Programa!#REF!</definedName>
    <definedName name="dcc98j" localSheetId="11">[27]Programa!#REF!</definedName>
    <definedName name="dcc98j" localSheetId="23">[27]Programa!#REF!</definedName>
    <definedName name="dcc98j" localSheetId="59">#REF!</definedName>
    <definedName name="dcc98j" localSheetId="60">#REF!</definedName>
    <definedName name="dcc98j" localSheetId="1">[27]Programa!#REF!</definedName>
    <definedName name="dcc98j" localSheetId="27">#REF!</definedName>
    <definedName name="dcc98j" localSheetId="28">[27]Programa!#REF!</definedName>
    <definedName name="dcc98j" localSheetId="29">[27]Programa!#REF!</definedName>
    <definedName name="dcc98j" localSheetId="57">[27]Programa!#REF!</definedName>
    <definedName name="dcc98j" localSheetId="58">[27]Programa!#REF!</definedName>
    <definedName name="dcc98j" localSheetId="64">[27]Programa!#REF!</definedName>
    <definedName name="dcc98j" localSheetId="21">[27]Programa!#REF!</definedName>
    <definedName name="dcc98j" localSheetId="85">[27]Programa!#REF!</definedName>
    <definedName name="dcc98j" localSheetId="88">[27]Programa!#REF!</definedName>
    <definedName name="dcc98j" localSheetId="89">[27]Programa!#REF!</definedName>
    <definedName name="dcc98j" localSheetId="90">[27]Programa!#REF!</definedName>
    <definedName name="dcc98j" localSheetId="91">#REF!</definedName>
    <definedName name="dcc98j" localSheetId="95">[27]Programa!#REF!</definedName>
    <definedName name="dcc98j" localSheetId="24">[27]Programa!#REF!</definedName>
    <definedName name="dcc98j">#REF!</definedName>
    <definedName name="dcc98s" localSheetId="15">#REF!</definedName>
    <definedName name="dcc98s" localSheetId="16">#REF!</definedName>
    <definedName name="dcc98s" localSheetId="17">#REF!</definedName>
    <definedName name="dcc98s" localSheetId="20">#REF!</definedName>
    <definedName name="dcc98s" localSheetId="23">#REF!</definedName>
    <definedName name="dcc98s" localSheetId="59">#REF!</definedName>
    <definedName name="dcc98s" localSheetId="60">#REF!</definedName>
    <definedName name="dcc98s" localSheetId="27">#REF!</definedName>
    <definedName name="dcc98s" localSheetId="28">#REF!</definedName>
    <definedName name="dcc98s" localSheetId="29">#REF!</definedName>
    <definedName name="dcc98s" localSheetId="57">#REF!</definedName>
    <definedName name="dcc98s" localSheetId="64">#REF!</definedName>
    <definedName name="dcc98s" localSheetId="21">#REF!</definedName>
    <definedName name="dcc98s" localSheetId="85">'Tabla 58'!#REF!</definedName>
    <definedName name="dcc98s" localSheetId="88">#REF!</definedName>
    <definedName name="dcc98s" localSheetId="89">#REF!</definedName>
    <definedName name="dcc98s" localSheetId="90">#REF!</definedName>
    <definedName name="dcc98s" localSheetId="95">#REF!</definedName>
    <definedName name="dcc98s" localSheetId="96">#REF!</definedName>
    <definedName name="dcc98s" localSheetId="24">#REF!</definedName>
    <definedName name="dcc98s">#REF!</definedName>
    <definedName name="dd" localSheetId="15" hidden="1">{"Riqfin97",#N/A,FALSE,"Tran";"Riqfinpro",#N/A,FALSE,"Tran"}</definedName>
    <definedName name="dd" localSheetId="16" hidden="1">{"Riqfin97",#N/A,FALSE,"Tran";"Riqfinpro",#N/A,FALSE,"Tran"}</definedName>
    <definedName name="dd" localSheetId="17" hidden="1">{"Riqfin97",#N/A,FALSE,"Tran";"Riqfinpro",#N/A,FALSE,"Tran"}</definedName>
    <definedName name="dd" localSheetId="19" hidden="1">{"Riqfin97",#N/A,FALSE,"Tran";"Riqfinpro",#N/A,FALSE,"Tran"}</definedName>
    <definedName name="dd" localSheetId="20" hidden="1">{"Riqfin97",#N/A,FALSE,"Tran";"Riqfinpro",#N/A,FALSE,"Tran"}</definedName>
    <definedName name="dd" localSheetId="100" hidden="1">{"Riqfin97",#N/A,FALSE,"Tran";"Riqfinpro",#N/A,FALSE,"Tran"}</definedName>
    <definedName name="dd" localSheetId="8" hidden="1">{"Riqfin97",#N/A,FALSE,"Tran";"Riqfinpro",#N/A,FALSE,"Tran"}</definedName>
    <definedName name="dd" localSheetId="9" hidden="1">{"Riqfin97",#N/A,FALSE,"Tran";"Riqfinpro",#N/A,FALSE,"Tran"}</definedName>
    <definedName name="dd" localSheetId="10" hidden="1">{"Riqfin97",#N/A,FALSE,"Tran";"Riqfinpro",#N/A,FALSE,"Tran"}</definedName>
    <definedName name="dd" localSheetId="11" hidden="1">{"Riqfin97",#N/A,FALSE,"Tran";"Riqfinpro",#N/A,FALSE,"Tran"}</definedName>
    <definedName name="dd" localSheetId="23" hidden="1">{"Riqfin97",#N/A,FALSE,"Tran";"Riqfinpro",#N/A,FALSE,"Tran"}</definedName>
    <definedName name="dd" localSheetId="59" hidden="1">{"Riqfin97",#N/A,FALSE,"Tran";"Riqfinpro",#N/A,FALSE,"Tran"}</definedName>
    <definedName name="dd" localSheetId="60" hidden="1">{"Riqfin97",#N/A,FALSE,"Tran";"Riqfinpro",#N/A,FALSE,"Tran"}</definedName>
    <definedName name="dd" localSheetId="1" hidden="1">{"Riqfin97",#N/A,FALSE,"Tran";"Riqfinpro",#N/A,FALSE,"Tran"}</definedName>
    <definedName name="dd" localSheetId="27" hidden="1">{"Riqfin97",#N/A,FALSE,"Tran";"Riqfinpro",#N/A,FALSE,"Tran"}</definedName>
    <definedName name="dd" localSheetId="28" hidden="1">{"Riqfin97",#N/A,FALSE,"Tran";"Riqfinpro",#N/A,FALSE,"Tran"}</definedName>
    <definedName name="dd" localSheetId="29" hidden="1">{"Riqfin97",#N/A,FALSE,"Tran";"Riqfinpro",#N/A,FALSE,"Tran"}</definedName>
    <definedName name="dd" localSheetId="30" hidden="1">{"Riqfin97",#N/A,FALSE,"Tran";"Riqfinpro",#N/A,FALSE,"Tran"}</definedName>
    <definedName name="dd" localSheetId="31" hidden="1">{"Riqfin97",#N/A,FALSE,"Tran";"Riqfinpro",#N/A,FALSE,"Tran"}</definedName>
    <definedName name="dd" localSheetId="32" hidden="1">{"Riqfin97",#N/A,FALSE,"Tran";"Riqfinpro",#N/A,FALSE,"Tran"}</definedName>
    <definedName name="dd" localSheetId="33" hidden="1">{"Riqfin97",#N/A,FALSE,"Tran";"Riqfinpro",#N/A,FALSE,"Tran"}</definedName>
    <definedName name="dd" localSheetId="34" hidden="1">{"Riqfin97",#N/A,FALSE,"Tran";"Riqfinpro",#N/A,FALSE,"Tran"}</definedName>
    <definedName name="dd" localSheetId="3" hidden="1">{"Riqfin97",#N/A,FALSE,"Tran";"Riqfinpro",#N/A,FALSE,"Tran"}</definedName>
    <definedName name="dd" localSheetId="57" hidden="1">{"Riqfin97",#N/A,FALSE,"Tran";"Riqfinpro",#N/A,FALSE,"Tran"}</definedName>
    <definedName name="dd" localSheetId="58" hidden="1">{"Riqfin97",#N/A,FALSE,"Tran";"Riqfinpro",#N/A,FALSE,"Tran"}</definedName>
    <definedName name="dd" localSheetId="18" hidden="1">{"Riqfin97",#N/A,FALSE,"Tran";"Riqfinpro",#N/A,FALSE,"Tran"}</definedName>
    <definedName name="dd" localSheetId="61" hidden="1">{"Riqfin97",#N/A,FALSE,"Tran";"Riqfinpro",#N/A,FALSE,"Tran"}</definedName>
    <definedName name="dd" localSheetId="62" hidden="1">{"Riqfin97",#N/A,FALSE,"Tran";"Riqfinpro",#N/A,FALSE,"Tran"}</definedName>
    <definedName name="dd" localSheetId="63" hidden="1">{"Riqfin97",#N/A,FALSE,"Tran";"Riqfinpro",#N/A,FALSE,"Tran"}</definedName>
    <definedName name="dd" localSheetId="64" hidden="1">{"Riqfin97",#N/A,FALSE,"Tran";"Riqfinpro",#N/A,FALSE,"Tran"}</definedName>
    <definedName name="dd" localSheetId="21" hidden="1">{"Riqfin97",#N/A,FALSE,"Tran";"Riqfinpro",#N/A,FALSE,"Tran"}</definedName>
    <definedName name="dd" localSheetId="80" hidden="1">{"Riqfin97",#N/A,FALSE,"Tran";"Riqfinpro",#N/A,FALSE,"Tran"}</definedName>
    <definedName name="dd" localSheetId="81" hidden="1">{"Riqfin97",#N/A,FALSE,"Tran";"Riqfinpro",#N/A,FALSE,"Tran"}</definedName>
    <definedName name="dd" localSheetId="82" hidden="1">{"Riqfin97",#N/A,FALSE,"Tran";"Riqfinpro",#N/A,FALSE,"Tran"}</definedName>
    <definedName name="dd" localSheetId="83" hidden="1">{"Riqfin97",#N/A,FALSE,"Tran";"Riqfinpro",#N/A,FALSE,"Tran"}</definedName>
    <definedName name="dd" localSheetId="84" hidden="1">{"Riqfin97",#N/A,FALSE,"Tran";"Riqfinpro",#N/A,FALSE,"Tran"}</definedName>
    <definedName name="dd" localSheetId="85" hidden="1">{"Riqfin97",#N/A,FALSE,"Tran";"Riqfinpro",#N/A,FALSE,"Tran"}</definedName>
    <definedName name="dd" localSheetId="88" hidden="1">{"Riqfin97",#N/A,FALSE,"Tran";"Riqfinpro",#N/A,FALSE,"Tran"}</definedName>
    <definedName name="dd" localSheetId="22" hidden="1">{"Riqfin97",#N/A,FALSE,"Tran";"Riqfinpro",#N/A,FALSE,"Tran"}</definedName>
    <definedName name="dd" localSheetId="89" hidden="1">{"Riqfin97",#N/A,FALSE,"Tran";"Riqfinpro",#N/A,FALSE,"Tran"}</definedName>
    <definedName name="dd" localSheetId="90" hidden="1">{"Riqfin97",#N/A,FALSE,"Tran";"Riqfinpro",#N/A,FALSE,"Tran"}</definedName>
    <definedName name="dd" localSheetId="91" hidden="1">{"Riqfin97",#N/A,FALSE,"Tran";"Riqfinpro",#N/A,FALSE,"Tran"}</definedName>
    <definedName name="dd" localSheetId="92" hidden="1">{"Riqfin97",#N/A,FALSE,"Tran";"Riqfinpro",#N/A,FALSE,"Tran"}</definedName>
    <definedName name="dd" localSheetId="95" hidden="1">{"Riqfin97",#N/A,FALSE,"Tran";"Riqfinpro",#N/A,FALSE,"Tran"}</definedName>
    <definedName name="dd" localSheetId="96" hidden="1">{"Riqfin97",#N/A,FALSE,"Tran";"Riqfinpro",#N/A,FALSE,"Tran"}</definedName>
    <definedName name="dd" localSheetId="98" hidden="1">{"Riqfin97",#N/A,FALSE,"Tran";"Riqfinpro",#N/A,FALSE,"Tran"}</definedName>
    <definedName name="dd" localSheetId="24" hidden="1">{"Riqfin97",#N/A,FALSE,"Tran";"Riqfinpro",#N/A,FALSE,"Tran"}</definedName>
    <definedName name="dd" localSheetId="99" hidden="1">{"Riqfin97",#N/A,FALSE,"Tran";"Riqfinpro",#N/A,FALSE,"Tran"}</definedName>
    <definedName name="dd" localSheetId="25" hidden="1">{"Riqfin97",#N/A,FALSE,"Tran";"Riqfinpro",#N/A,FALSE,"Tran"}</definedName>
    <definedName name="dd" localSheetId="26" hidden="1">{"Riqfin97",#N/A,FALSE,"Tran";"Riqfinpro",#N/A,FALSE,"Tran"}</definedName>
    <definedName name="dd" localSheetId="93" hidden="1">{"Riqfin97",#N/A,FALSE,"Tran";"Riqfinpro",#N/A,FALSE,"Tran"}</definedName>
    <definedName name="dd" localSheetId="94" hidden="1">{"Riqfin97",#N/A,FALSE,"Tran";"Riqfinpro",#N/A,FALSE,"Tran"}</definedName>
    <definedName name="dd" hidden="1">{"Riqfin97",#N/A,FALSE,"Tran";"Riqfinpro",#N/A,FALSE,"Tran"}</definedName>
    <definedName name="DD__Charts_area" localSheetId="15">#REF!</definedName>
    <definedName name="DD__Charts_area" localSheetId="17">#REF!</definedName>
    <definedName name="DD__Charts_area" localSheetId="20">#REF!</definedName>
    <definedName name="DD__Charts_area" localSheetId="23">#REF!</definedName>
    <definedName name="DD__Charts_area" localSheetId="59">#REF!</definedName>
    <definedName name="DD__Charts_area" localSheetId="60">#REF!</definedName>
    <definedName name="DD__Charts_area" localSheetId="27">#REF!</definedName>
    <definedName name="DD__Charts_area" localSheetId="28">#REF!</definedName>
    <definedName name="DD__Charts_area" localSheetId="29">#REF!</definedName>
    <definedName name="DD__Charts_area" localSheetId="57">#REF!</definedName>
    <definedName name="DD__Charts_area" localSheetId="64">#REF!</definedName>
    <definedName name="DD__Charts_area" localSheetId="21">#REF!</definedName>
    <definedName name="DD__Charts_area" localSheetId="85">'Tabla 58'!#REF!</definedName>
    <definedName name="DD__Charts_area" localSheetId="88">#REF!</definedName>
    <definedName name="DD__Charts_area" localSheetId="89">#REF!</definedName>
    <definedName name="DD__Charts_area" localSheetId="90">#REF!</definedName>
    <definedName name="DD__Charts_area" localSheetId="95">#REF!</definedName>
    <definedName name="DD__Charts_area" localSheetId="96">#REF!</definedName>
    <definedName name="DD__Charts_area">#REF!</definedName>
    <definedName name="DD__GDI" localSheetId="15">#REF!</definedName>
    <definedName name="DD__GDI" localSheetId="17">#REF!</definedName>
    <definedName name="DD__GDI" localSheetId="23">#REF!</definedName>
    <definedName name="DD__GDI" localSheetId="27">#REF!</definedName>
    <definedName name="DD__GDI" localSheetId="28">#REF!</definedName>
    <definedName name="DD__GDI" localSheetId="29">#REF!</definedName>
    <definedName name="DD__GDI" localSheetId="57">#REF!</definedName>
    <definedName name="DD__GDI" localSheetId="64">#REF!</definedName>
    <definedName name="DD__GDI" localSheetId="21">#REF!</definedName>
    <definedName name="DD__GDI" localSheetId="85">'Tabla 58'!#REF!</definedName>
    <definedName name="DD__GDI" localSheetId="88">#REF!</definedName>
    <definedName name="DD__GDI" localSheetId="89">#REF!</definedName>
    <definedName name="DD__GDI" localSheetId="90">#REF!</definedName>
    <definedName name="DD__GDI" localSheetId="95">#REF!</definedName>
    <definedName name="DD__GDI" localSheetId="96">#REF!</definedName>
    <definedName name="DD__GDI">#REF!</definedName>
    <definedName name="DD__GDP_real_by_sector_of_origin" localSheetId="15">#REF!</definedName>
    <definedName name="DD__GDP_real_by_sector_of_origin" localSheetId="17">#REF!</definedName>
    <definedName name="DD__GDP_real_by_sector_of_origin" localSheetId="23">#REF!</definedName>
    <definedName name="DD__GDP_real_by_sector_of_origin" localSheetId="27">#REF!</definedName>
    <definedName name="DD__GDP_real_by_sector_of_origin" localSheetId="28">#REF!</definedName>
    <definedName name="DD__GDP_real_by_sector_of_origin" localSheetId="29">#REF!</definedName>
    <definedName name="DD__GDP_real_by_sector_of_origin" localSheetId="57">#REF!</definedName>
    <definedName name="DD__GDP_real_by_sector_of_origin" localSheetId="64">#REF!</definedName>
    <definedName name="DD__GDP_real_by_sector_of_origin" localSheetId="21">#REF!</definedName>
    <definedName name="DD__GDP_real_by_sector_of_origin" localSheetId="85">'Tabla 58'!#REF!</definedName>
    <definedName name="DD__GDP_real_by_sector_of_origin" localSheetId="88">#REF!</definedName>
    <definedName name="DD__GDP_real_by_sector_of_origin" localSheetId="89">#REF!</definedName>
    <definedName name="DD__GDP_real_by_sector_of_origin" localSheetId="90">#REF!</definedName>
    <definedName name="DD__GDP_real_by_sector_of_origin" localSheetId="95">#REF!</definedName>
    <definedName name="DD__GDP_real_by_sector_of_origin" localSheetId="96">#REF!</definedName>
    <definedName name="DD__GDP_real_by_sector_of_origin">#REF!</definedName>
    <definedName name="DD__Labor_Productivity" localSheetId="15">#REF!</definedName>
    <definedName name="DD__Labor_Productivity" localSheetId="17">#REF!</definedName>
    <definedName name="DD__Labor_Productivity" localSheetId="23">#REF!</definedName>
    <definedName name="DD__Labor_Productivity" localSheetId="27">#REF!</definedName>
    <definedName name="DD__Labor_Productivity" localSheetId="28">#REF!</definedName>
    <definedName name="DD__Labor_Productivity" localSheetId="29">#REF!</definedName>
    <definedName name="DD__Labor_Productivity" localSheetId="21">#REF!</definedName>
    <definedName name="DD__Labor_Productivity" localSheetId="88">#REF!</definedName>
    <definedName name="DD__Labor_Productivity" localSheetId="89">#REF!</definedName>
    <definedName name="DD__Labor_Productivity" localSheetId="90">#REF!</definedName>
    <definedName name="DD__Labor_Productivity">#REF!</definedName>
    <definedName name="DD__National_Accounts_at_1958_prices_" localSheetId="15">#REF!</definedName>
    <definedName name="DD__National_Accounts_at_1958_prices_" localSheetId="17">#REF!</definedName>
    <definedName name="DD__National_Accounts_at_1958_prices_" localSheetId="23">#REF!</definedName>
    <definedName name="DD__National_Accounts_at_1958_prices_" localSheetId="27">#REF!</definedName>
    <definedName name="DD__National_Accounts_at_1958_prices_" localSheetId="28">#REF!</definedName>
    <definedName name="DD__National_Accounts_at_1958_prices_" localSheetId="29">#REF!</definedName>
    <definedName name="DD__National_Accounts_at_1958_prices_" localSheetId="21">#REF!</definedName>
    <definedName name="DD__National_Accounts_at_1958_prices_" localSheetId="88">#REF!</definedName>
    <definedName name="DD__National_Accounts_at_1958_prices_" localSheetId="89">#REF!</definedName>
    <definedName name="DD__National_Accounts_at_1958_prices_" localSheetId="90">#REF!</definedName>
    <definedName name="DD__National_Accounts_at_1958_prices_">#REF!</definedName>
    <definedName name="DD__National_Accounts_at_Current_Prices" localSheetId="15">#REF!</definedName>
    <definedName name="DD__National_Accounts_at_Current_Prices" localSheetId="17">#REF!</definedName>
    <definedName name="DD__National_Accounts_at_Current_Prices" localSheetId="23">#REF!</definedName>
    <definedName name="DD__National_Accounts_at_Current_Prices" localSheetId="27">#REF!</definedName>
    <definedName name="DD__National_Accounts_at_Current_Prices" localSheetId="28">#REF!</definedName>
    <definedName name="DD__National_Accounts_at_Current_Prices" localSheetId="29">#REF!</definedName>
    <definedName name="DD__National_Accounts_at_Current_Prices" localSheetId="21">#REF!</definedName>
    <definedName name="DD__National_Accounts_at_Current_Prices" localSheetId="88">#REF!</definedName>
    <definedName name="DD__National_Accounts_at_Current_Prices" localSheetId="89">#REF!</definedName>
    <definedName name="DD__National_Accounts_at_Current_Prices" localSheetId="90">#REF!</definedName>
    <definedName name="DD__National_Accounts_at_Current_Prices">#REF!</definedName>
    <definedName name="DD__National_Accounts_Deflators" localSheetId="15">#REF!</definedName>
    <definedName name="DD__National_Accounts_Deflators" localSheetId="17">#REF!</definedName>
    <definedName name="DD__National_Accounts_Deflators" localSheetId="23">#REF!</definedName>
    <definedName name="DD__National_Accounts_Deflators" localSheetId="27">#REF!</definedName>
    <definedName name="DD__National_Accounts_Deflators" localSheetId="28">#REF!</definedName>
    <definedName name="DD__National_Accounts_Deflators" localSheetId="29">#REF!</definedName>
    <definedName name="DD__National_Accounts_Deflators" localSheetId="21">#REF!</definedName>
    <definedName name="DD__National_Accounts_Deflators" localSheetId="88">#REF!</definedName>
    <definedName name="DD__National_Accounts_Deflators" localSheetId="89">#REF!</definedName>
    <definedName name="DD__National_Accounts_Deflators" localSheetId="90">#REF!</definedName>
    <definedName name="DD__National_Accounts_Deflators">#REF!</definedName>
    <definedName name="DD__Prices_CPI_all_items" localSheetId="15">#REF!</definedName>
    <definedName name="DD__Prices_CPI_all_items" localSheetId="17">#REF!</definedName>
    <definedName name="DD__Prices_CPI_all_items" localSheetId="23">#REF!</definedName>
    <definedName name="DD__Prices_CPI_all_items" localSheetId="27">#REF!</definedName>
    <definedName name="DD__Prices_CPI_all_items" localSheetId="28">#REF!</definedName>
    <definedName name="DD__Prices_CPI_all_items" localSheetId="29">#REF!</definedName>
    <definedName name="DD__Prices_CPI_all_items" localSheetId="21">#REF!</definedName>
    <definedName name="DD__Prices_CPI_all_items" localSheetId="88">#REF!</definedName>
    <definedName name="DD__Prices_CPI_all_items" localSheetId="89">#REF!</definedName>
    <definedName name="DD__Prices_CPI_all_items" localSheetId="90">#REF!</definedName>
    <definedName name="DD__Prices_CPI_all_items">#REF!</definedName>
    <definedName name="DD__Prices_CPI_by_components" localSheetId="15">#REF!</definedName>
    <definedName name="DD__Prices_CPI_by_components" localSheetId="17">#REF!</definedName>
    <definedName name="DD__Prices_CPI_by_components" localSheetId="23">#REF!</definedName>
    <definedName name="DD__Prices_CPI_by_components" localSheetId="27">#REF!</definedName>
    <definedName name="DD__Prices_CPI_by_components" localSheetId="28">#REF!</definedName>
    <definedName name="DD__Prices_CPI_by_components" localSheetId="29">#REF!</definedName>
    <definedName name="DD__Prices_CPI_by_components" localSheetId="21">#REF!</definedName>
    <definedName name="DD__Prices_CPI_by_components" localSheetId="88">#REF!</definedName>
    <definedName name="DD__Prices_CPI_by_components" localSheetId="89">#REF!</definedName>
    <definedName name="DD__Prices_CPI_by_components" localSheetId="90">#REF!</definedName>
    <definedName name="DD__Prices_CPI_by_components">#REF!</definedName>
    <definedName name="DD__Prices_Wage_Indicators" localSheetId="15">#REF!</definedName>
    <definedName name="DD__Prices_Wage_Indicators" localSheetId="17">#REF!</definedName>
    <definedName name="DD__Prices_Wage_Indicators" localSheetId="23">#REF!</definedName>
    <definedName name="DD__Prices_Wage_Indicators" localSheetId="27">#REF!</definedName>
    <definedName name="DD__Prices_Wage_Indicators" localSheetId="28">#REF!</definedName>
    <definedName name="DD__Prices_Wage_Indicators" localSheetId="29">#REF!</definedName>
    <definedName name="DD__Prices_Wage_Indicators" localSheetId="21">#REF!</definedName>
    <definedName name="DD__Prices_Wage_Indicators" localSheetId="88">#REF!</definedName>
    <definedName name="DD__Prices_Wage_Indicators" localSheetId="89">#REF!</definedName>
    <definedName name="DD__Prices_Wage_Indicators" localSheetId="90">#REF!</definedName>
    <definedName name="DD__Prices_Wage_Indicators">#REF!</definedName>
    <definedName name="DD__Selected_Agricultural_Sector_Statistics" localSheetId="15">#REF!</definedName>
    <definedName name="DD__Selected_Agricultural_Sector_Statistics" localSheetId="17">#REF!</definedName>
    <definedName name="DD__Selected_Agricultural_Sector_Statistics" localSheetId="23">#REF!</definedName>
    <definedName name="DD__Selected_Agricultural_Sector_Statistics" localSheetId="27">#REF!</definedName>
    <definedName name="DD__Selected_Agricultural_Sector_Statistics" localSheetId="28">#REF!</definedName>
    <definedName name="DD__Selected_Agricultural_Sector_Statistics" localSheetId="29">#REF!</definedName>
    <definedName name="DD__Selected_Agricultural_Sector_Statistics" localSheetId="21">#REF!</definedName>
    <definedName name="DD__Selected_Agricultural_Sector_Statistics" localSheetId="88">#REF!</definedName>
    <definedName name="DD__Selected_Agricultural_Sector_Statistics" localSheetId="89">#REF!</definedName>
    <definedName name="DD__Selected_Agricultural_Sector_Statistics" localSheetId="90">#REF!</definedName>
    <definedName name="DD__Selected_Agricultural_Sector_Statistics">#REF!</definedName>
    <definedName name="DD__Selected_Agricultural_Sector_Statistics__concluded" localSheetId="15">#REF!</definedName>
    <definedName name="DD__Selected_Agricultural_Sector_Statistics__concluded" localSheetId="17">#REF!</definedName>
    <definedName name="DD__Selected_Agricultural_Sector_Statistics__concluded" localSheetId="23">#REF!</definedName>
    <definedName name="DD__Selected_Agricultural_Sector_Statistics__concluded" localSheetId="27">#REF!</definedName>
    <definedName name="DD__Selected_Agricultural_Sector_Statistics__concluded" localSheetId="28">#REF!</definedName>
    <definedName name="DD__Selected_Agricultural_Sector_Statistics__concluded" localSheetId="29">#REF!</definedName>
    <definedName name="DD__Selected_Agricultural_Sector_Statistics__concluded" localSheetId="21">#REF!</definedName>
    <definedName name="DD__Selected_Agricultural_Sector_Statistics__concluded" localSheetId="88">#REF!</definedName>
    <definedName name="DD__Selected_Agricultural_Sector_Statistics__concluded" localSheetId="89">#REF!</definedName>
    <definedName name="DD__Selected_Agricultural_Sector_Statistics__concluded" localSheetId="90">#REF!</definedName>
    <definedName name="DD__Selected_Agricultural_Sector_Statistics__concluded">#REF!</definedName>
    <definedName name="DD_Index_of_employment" localSheetId="15">#REF!</definedName>
    <definedName name="DD_Index_of_employment" localSheetId="17">#REF!</definedName>
    <definedName name="DD_Index_of_employment" localSheetId="23">#REF!</definedName>
    <definedName name="DD_Index_of_employment" localSheetId="27">#REF!</definedName>
    <definedName name="DD_Index_of_employment" localSheetId="28">#REF!</definedName>
    <definedName name="DD_Index_of_employment" localSheetId="29">#REF!</definedName>
    <definedName name="DD_Index_of_employment" localSheetId="21">#REF!</definedName>
    <definedName name="DD_Index_of_employment" localSheetId="88">#REF!</definedName>
    <definedName name="DD_Index_of_employment" localSheetId="89">#REF!</definedName>
    <definedName name="DD_Index_of_employment" localSheetId="90">#REF!</definedName>
    <definedName name="DD_Index_of_employment">#REF!</definedName>
    <definedName name="DD_Indicators_of_emp_wages_ulc" localSheetId="15">#REF!</definedName>
    <definedName name="DD_Indicators_of_emp_wages_ulc" localSheetId="17">#REF!</definedName>
    <definedName name="DD_Indicators_of_emp_wages_ulc" localSheetId="23">#REF!</definedName>
    <definedName name="DD_Indicators_of_emp_wages_ulc" localSheetId="27">#REF!</definedName>
    <definedName name="DD_Indicators_of_emp_wages_ulc" localSheetId="28">#REF!</definedName>
    <definedName name="DD_Indicators_of_emp_wages_ulc" localSheetId="29">#REF!</definedName>
    <definedName name="DD_Indicators_of_emp_wages_ulc" localSheetId="21">#REF!</definedName>
    <definedName name="DD_Indicators_of_emp_wages_ulc" localSheetId="88">#REF!</definedName>
    <definedName name="DD_Indicators_of_emp_wages_ulc" localSheetId="89">#REF!</definedName>
    <definedName name="DD_Indicators_of_emp_wages_ulc" localSheetId="90">#REF!</definedName>
    <definedName name="DD_Indicators_of_emp_wages_ulc">#REF!</definedName>
    <definedName name="DD_Labor_Productivity" localSheetId="15">#REF!</definedName>
    <definedName name="DD_Labor_Productivity" localSheetId="17">#REF!</definedName>
    <definedName name="DD_Labor_Productivity" localSheetId="23">#REF!</definedName>
    <definedName name="DD_Labor_Productivity" localSheetId="27">#REF!</definedName>
    <definedName name="DD_Labor_Productivity" localSheetId="28">#REF!</definedName>
    <definedName name="DD_Labor_Productivity" localSheetId="29">#REF!</definedName>
    <definedName name="DD_Labor_Productivity" localSheetId="21">#REF!</definedName>
    <definedName name="DD_Labor_Productivity" localSheetId="88">#REF!</definedName>
    <definedName name="DD_Labor_Productivity" localSheetId="89">#REF!</definedName>
    <definedName name="DD_Labor_Productivity" localSheetId="90">#REF!</definedName>
    <definedName name="DD_Labor_Productivity">#REF!</definedName>
    <definedName name="DDD" localSheetId="15">#REF!</definedName>
    <definedName name="ddd" localSheetId="16" hidden="1">{"bop94-99",#N/A,FALSE,"BOP";"bgdp94-99",#N/A,FALSE,"BOPGDP";"exp94-99",#N/A,FALSE,"EXP";"imp94-99",#N/A,FALSE,"IMP";"tt9499",#N/A,FALSE,"TT";"ss94-99",#N/A,FALSE,"SERV";"tran94-99",#N/A,FALSE,"TRAN";"dis95-98",#N/A,FALSE,"DISB";"amor94-99",#N/A,FALSE,"AMOR";"int94-98",#N/A,FALSE,"INT";"debt94-99",#N/A,FALSE,"DEBT"}</definedName>
    <definedName name="DDD" localSheetId="17">#REF!</definedName>
    <definedName name="DDD" localSheetId="19">#REF!</definedName>
    <definedName name="DDD" localSheetId="100">#REF!</definedName>
    <definedName name="DDD" localSheetId="23">#REF!</definedName>
    <definedName name="DDD" localSheetId="27">#REF!</definedName>
    <definedName name="DDD" localSheetId="28">#REF!</definedName>
    <definedName name="DDD" localSheetId="29">#REF!</definedName>
    <definedName name="DDD" localSheetId="33">#REF!</definedName>
    <definedName name="DDD" localSheetId="58">#REF!</definedName>
    <definedName name="DDD" localSheetId="18">#REF!</definedName>
    <definedName name="DDD" localSheetId="61">#REF!</definedName>
    <definedName name="DDD" localSheetId="62">#REF!</definedName>
    <definedName name="DDD" localSheetId="64">#REF!</definedName>
    <definedName name="DDD" localSheetId="21">#REF!</definedName>
    <definedName name="DDD" localSheetId="80">'Tabla 53'!#REF!</definedName>
    <definedName name="DDD" localSheetId="81">'Tabla 54'!#REF!</definedName>
    <definedName name="DDD" localSheetId="82">'Tabla 55'!#REF!</definedName>
    <definedName name="DDD" localSheetId="83">'Tabla 56'!#REF!</definedName>
    <definedName name="DDD" localSheetId="84">'Tabla 57'!#REF!</definedName>
    <definedName name="DDD" localSheetId="85">'Tabla 58'!#REF!</definedName>
    <definedName name="DDD" localSheetId="88">#REF!</definedName>
    <definedName name="DDD" localSheetId="89">#REF!</definedName>
    <definedName name="DDD" localSheetId="90">#REF!</definedName>
    <definedName name="DDD" localSheetId="96">#REF!</definedName>
    <definedName name="DDD" localSheetId="24">#REF!</definedName>
    <definedName name="DDD" localSheetId="99">#REF!</definedName>
    <definedName name="DDD">#REF!</definedName>
    <definedName name="dddd" localSheetId="15" hidden="1">{"Minpmon",#N/A,FALSE,"Monthinput"}</definedName>
    <definedName name="dddd" localSheetId="16" hidden="1">{"Minpmon",#N/A,FALSE,"Monthinput"}</definedName>
    <definedName name="dddd" localSheetId="17" hidden="1">{"Minpmon",#N/A,FALSE,"Monthinput"}</definedName>
    <definedName name="dddd" localSheetId="19" hidden="1">{"Minpmon",#N/A,FALSE,"Monthinput"}</definedName>
    <definedName name="dddd" localSheetId="20" hidden="1">{"Minpmon",#N/A,FALSE,"Monthinput"}</definedName>
    <definedName name="dddd" localSheetId="100" hidden="1">{"Minpmon",#N/A,FALSE,"Monthinput"}</definedName>
    <definedName name="dddd" localSheetId="8" hidden="1">{"Minpmon",#N/A,FALSE,"Monthinput"}</definedName>
    <definedName name="dddd" localSheetId="9" hidden="1">{"Minpmon",#N/A,FALSE,"Monthinput"}</definedName>
    <definedName name="dddd" localSheetId="10" hidden="1">{"Minpmon",#N/A,FALSE,"Monthinput"}</definedName>
    <definedName name="dddd" localSheetId="11" hidden="1">{"Minpmon",#N/A,FALSE,"Monthinput"}</definedName>
    <definedName name="dddd" localSheetId="23" hidden="1">{"Minpmon",#N/A,FALSE,"Monthinput"}</definedName>
    <definedName name="dddd" localSheetId="59" hidden="1">{"Minpmon",#N/A,FALSE,"Monthinput"}</definedName>
    <definedName name="dddd" localSheetId="60" hidden="1">{"Minpmon",#N/A,FALSE,"Monthinput"}</definedName>
    <definedName name="dddd" localSheetId="1" hidden="1">{"Minpmon",#N/A,FALSE,"Monthinput"}</definedName>
    <definedName name="dddd" localSheetId="27" hidden="1">{"Minpmon",#N/A,FALSE,"Monthinput"}</definedName>
    <definedName name="dddd" localSheetId="28" hidden="1">{"Minpmon",#N/A,FALSE,"Monthinput"}</definedName>
    <definedName name="dddd" localSheetId="29" hidden="1">{"Minpmon",#N/A,FALSE,"Monthinput"}</definedName>
    <definedName name="dddd" localSheetId="30" hidden="1">{"Minpmon",#N/A,FALSE,"Monthinput"}</definedName>
    <definedName name="dddd" localSheetId="31" hidden="1">{"Minpmon",#N/A,FALSE,"Monthinput"}</definedName>
    <definedName name="dddd" localSheetId="32" hidden="1">{"Minpmon",#N/A,FALSE,"Monthinput"}</definedName>
    <definedName name="dddd" localSheetId="33" hidden="1">{"Minpmon",#N/A,FALSE,"Monthinput"}</definedName>
    <definedName name="dddd" localSheetId="34" hidden="1">{"Minpmon",#N/A,FALSE,"Monthinput"}</definedName>
    <definedName name="dddd" localSheetId="3" hidden="1">{"Minpmon",#N/A,FALSE,"Monthinput"}</definedName>
    <definedName name="dddd" localSheetId="57" hidden="1">{"Minpmon",#N/A,FALSE,"Monthinput"}</definedName>
    <definedName name="dddd" localSheetId="58" hidden="1">{"Minpmon",#N/A,FALSE,"Monthinput"}</definedName>
    <definedName name="dddd" localSheetId="18" hidden="1">{"Minpmon",#N/A,FALSE,"Monthinput"}</definedName>
    <definedName name="dddd" localSheetId="61" hidden="1">{"Minpmon",#N/A,FALSE,"Monthinput"}</definedName>
    <definedName name="dddd" localSheetId="62" hidden="1">{"Minpmon",#N/A,FALSE,"Monthinput"}</definedName>
    <definedName name="dddd" localSheetId="63" hidden="1">{"Minpmon",#N/A,FALSE,"Monthinput"}</definedName>
    <definedName name="dddd" localSheetId="64" hidden="1">{"Minpmon",#N/A,FALSE,"Monthinput"}</definedName>
    <definedName name="dddd" localSheetId="21" hidden="1">{"Minpmon",#N/A,FALSE,"Monthinput"}</definedName>
    <definedName name="dddd" localSheetId="80" hidden="1">{"Minpmon",#N/A,FALSE,"Monthinput"}</definedName>
    <definedName name="dddd" localSheetId="81" hidden="1">{"Minpmon",#N/A,FALSE,"Monthinput"}</definedName>
    <definedName name="dddd" localSheetId="82" hidden="1">{"Minpmon",#N/A,FALSE,"Monthinput"}</definedName>
    <definedName name="dddd" localSheetId="83" hidden="1">{"Minpmon",#N/A,FALSE,"Monthinput"}</definedName>
    <definedName name="dddd" localSheetId="84" hidden="1">{"Minpmon",#N/A,FALSE,"Monthinput"}</definedName>
    <definedName name="dddd" localSheetId="85" hidden="1">{"Minpmon",#N/A,FALSE,"Monthinput"}</definedName>
    <definedName name="dddd" localSheetId="88" hidden="1">{"Minpmon",#N/A,FALSE,"Monthinput"}</definedName>
    <definedName name="dddd" localSheetId="22" hidden="1">{"Minpmon",#N/A,FALSE,"Monthinput"}</definedName>
    <definedName name="dddd" localSheetId="89" hidden="1">{"Minpmon",#N/A,FALSE,"Monthinput"}</definedName>
    <definedName name="dddd" localSheetId="90" hidden="1">{"Minpmon",#N/A,FALSE,"Monthinput"}</definedName>
    <definedName name="dddd" localSheetId="91" hidden="1">{"Minpmon",#N/A,FALSE,"Monthinput"}</definedName>
    <definedName name="dddd" localSheetId="92" hidden="1">{"Minpmon",#N/A,FALSE,"Monthinput"}</definedName>
    <definedName name="dddd" localSheetId="95" hidden="1">{"Minpmon",#N/A,FALSE,"Monthinput"}</definedName>
    <definedName name="dddd" localSheetId="96" hidden="1">{"Minpmon",#N/A,FALSE,"Monthinput"}</definedName>
    <definedName name="dddd" localSheetId="98" hidden="1">{"Minpmon",#N/A,FALSE,"Monthinput"}</definedName>
    <definedName name="dddd" localSheetId="24" hidden="1">{"Minpmon",#N/A,FALSE,"Monthinput"}</definedName>
    <definedName name="dddd" localSheetId="99" hidden="1">{"Minpmon",#N/A,FALSE,"Monthinput"}</definedName>
    <definedName name="dddd" localSheetId="25" hidden="1">{"Minpmon",#N/A,FALSE,"Monthinput"}</definedName>
    <definedName name="dddd" localSheetId="26" hidden="1">{"Minpmon",#N/A,FALSE,"Monthinput"}</definedName>
    <definedName name="dddd" localSheetId="93" hidden="1">{"Minpmon",#N/A,FALSE,"Monthinput"}</definedName>
    <definedName name="dddd" localSheetId="94" hidden="1">{"Minpmon",#N/A,FALSE,"Monthinput"}</definedName>
    <definedName name="dddd" hidden="1">{"Minpmon",#N/A,FALSE,"Monthinput"}</definedName>
    <definedName name="dddddd" localSheetId="15" hidden="1">{"Tab1",#N/A,FALSE,"P";"Tab2",#N/A,FALSE,"P"}</definedName>
    <definedName name="dddddd" localSheetId="16" hidden="1">{"Tab1",#N/A,FALSE,"P";"Tab2",#N/A,FALSE,"P"}</definedName>
    <definedName name="dddddd" localSheetId="17" hidden="1">{"Tab1",#N/A,FALSE,"P";"Tab2",#N/A,FALSE,"P"}</definedName>
    <definedName name="dddddd" localSheetId="19" hidden="1">{"Tab1",#N/A,FALSE,"P";"Tab2",#N/A,FALSE,"P"}</definedName>
    <definedName name="dddddd" localSheetId="20" hidden="1">{"Tab1",#N/A,FALSE,"P";"Tab2",#N/A,FALSE,"P"}</definedName>
    <definedName name="dddddd" localSheetId="100" hidden="1">{"Tab1",#N/A,FALSE,"P";"Tab2",#N/A,FALSE,"P"}</definedName>
    <definedName name="dddddd" localSheetId="8" hidden="1">{"Tab1",#N/A,FALSE,"P";"Tab2",#N/A,FALSE,"P"}</definedName>
    <definedName name="dddddd" localSheetId="9" hidden="1">{"Tab1",#N/A,FALSE,"P";"Tab2",#N/A,FALSE,"P"}</definedName>
    <definedName name="dddddd" localSheetId="10" hidden="1">{"Tab1",#N/A,FALSE,"P";"Tab2",#N/A,FALSE,"P"}</definedName>
    <definedName name="dddddd" localSheetId="11" hidden="1">{"Tab1",#N/A,FALSE,"P";"Tab2",#N/A,FALSE,"P"}</definedName>
    <definedName name="dddddd" localSheetId="23" hidden="1">{"Tab1",#N/A,FALSE,"P";"Tab2",#N/A,FALSE,"P"}</definedName>
    <definedName name="dddddd" localSheetId="59" hidden="1">{"Tab1",#N/A,FALSE,"P";"Tab2",#N/A,FALSE,"P"}</definedName>
    <definedName name="dddddd" localSheetId="60" hidden="1">{"Tab1",#N/A,FALSE,"P";"Tab2",#N/A,FALSE,"P"}</definedName>
    <definedName name="dddddd" localSheetId="1" hidden="1">{"Tab1",#N/A,FALSE,"P";"Tab2",#N/A,FALSE,"P"}</definedName>
    <definedName name="dddddd" localSheetId="27" hidden="1">{"Tab1",#N/A,FALSE,"P";"Tab2",#N/A,FALSE,"P"}</definedName>
    <definedName name="dddddd" localSheetId="28" hidden="1">{"Tab1",#N/A,FALSE,"P";"Tab2",#N/A,FALSE,"P"}</definedName>
    <definedName name="dddddd" localSheetId="29" hidden="1">{"Tab1",#N/A,FALSE,"P";"Tab2",#N/A,FALSE,"P"}</definedName>
    <definedName name="dddddd" localSheetId="30" hidden="1">{"Tab1",#N/A,FALSE,"P";"Tab2",#N/A,FALSE,"P"}</definedName>
    <definedName name="dddddd" localSheetId="31" hidden="1">{"Tab1",#N/A,FALSE,"P";"Tab2",#N/A,FALSE,"P"}</definedName>
    <definedName name="dddddd" localSheetId="32" hidden="1">{"Tab1",#N/A,FALSE,"P";"Tab2",#N/A,FALSE,"P"}</definedName>
    <definedName name="dddddd" localSheetId="33" hidden="1">{"Tab1",#N/A,FALSE,"P";"Tab2",#N/A,FALSE,"P"}</definedName>
    <definedName name="dddddd" localSheetId="34" hidden="1">{"Tab1",#N/A,FALSE,"P";"Tab2",#N/A,FALSE,"P"}</definedName>
    <definedName name="dddddd" localSheetId="3" hidden="1">{"Tab1",#N/A,FALSE,"P";"Tab2",#N/A,FALSE,"P"}</definedName>
    <definedName name="dddddd" localSheetId="57" hidden="1">{"Tab1",#N/A,FALSE,"P";"Tab2",#N/A,FALSE,"P"}</definedName>
    <definedName name="dddddd" localSheetId="58" hidden="1">{"Tab1",#N/A,FALSE,"P";"Tab2",#N/A,FALSE,"P"}</definedName>
    <definedName name="dddddd" localSheetId="18" hidden="1">{"Tab1",#N/A,FALSE,"P";"Tab2",#N/A,FALSE,"P"}</definedName>
    <definedName name="dddddd" localSheetId="61" hidden="1">{"Tab1",#N/A,FALSE,"P";"Tab2",#N/A,FALSE,"P"}</definedName>
    <definedName name="dddddd" localSheetId="62" hidden="1">{"Tab1",#N/A,FALSE,"P";"Tab2",#N/A,FALSE,"P"}</definedName>
    <definedName name="dddddd" localSheetId="63" hidden="1">{"Tab1",#N/A,FALSE,"P";"Tab2",#N/A,FALSE,"P"}</definedName>
    <definedName name="dddddd" localSheetId="64" hidden="1">{"Tab1",#N/A,FALSE,"P";"Tab2",#N/A,FALSE,"P"}</definedName>
    <definedName name="dddddd" localSheetId="21" hidden="1">{"Tab1",#N/A,FALSE,"P";"Tab2",#N/A,FALSE,"P"}</definedName>
    <definedName name="dddddd" localSheetId="80" hidden="1">{"Tab1",#N/A,FALSE,"P";"Tab2",#N/A,FALSE,"P"}</definedName>
    <definedName name="dddddd" localSheetId="81" hidden="1">{"Tab1",#N/A,FALSE,"P";"Tab2",#N/A,FALSE,"P"}</definedName>
    <definedName name="dddddd" localSheetId="82" hidden="1">{"Tab1",#N/A,FALSE,"P";"Tab2",#N/A,FALSE,"P"}</definedName>
    <definedName name="dddddd" localSheetId="83" hidden="1">{"Tab1",#N/A,FALSE,"P";"Tab2",#N/A,FALSE,"P"}</definedName>
    <definedName name="dddddd" localSheetId="84" hidden="1">{"Tab1",#N/A,FALSE,"P";"Tab2",#N/A,FALSE,"P"}</definedName>
    <definedName name="dddddd" localSheetId="85" hidden="1">{"Tab1",#N/A,FALSE,"P";"Tab2",#N/A,FALSE,"P"}</definedName>
    <definedName name="dddddd" localSheetId="88" hidden="1">{"Tab1",#N/A,FALSE,"P";"Tab2",#N/A,FALSE,"P"}</definedName>
    <definedName name="dddddd" localSheetId="22" hidden="1">{"Tab1",#N/A,FALSE,"P";"Tab2",#N/A,FALSE,"P"}</definedName>
    <definedName name="dddddd" localSheetId="89" hidden="1">{"Tab1",#N/A,FALSE,"P";"Tab2",#N/A,FALSE,"P"}</definedName>
    <definedName name="dddddd" localSheetId="90" hidden="1">{"Tab1",#N/A,FALSE,"P";"Tab2",#N/A,FALSE,"P"}</definedName>
    <definedName name="dddddd" localSheetId="91" hidden="1">{"Tab1",#N/A,FALSE,"P";"Tab2",#N/A,FALSE,"P"}</definedName>
    <definedName name="dddddd" localSheetId="92" hidden="1">{"Tab1",#N/A,FALSE,"P";"Tab2",#N/A,FALSE,"P"}</definedName>
    <definedName name="dddddd" localSheetId="95" hidden="1">{"Tab1",#N/A,FALSE,"P";"Tab2",#N/A,FALSE,"P"}</definedName>
    <definedName name="dddddd" localSheetId="96" hidden="1">{"Tab1",#N/A,FALSE,"P";"Tab2",#N/A,FALSE,"P"}</definedName>
    <definedName name="dddddd" localSheetId="98" hidden="1">{"Tab1",#N/A,FALSE,"P";"Tab2",#N/A,FALSE,"P"}</definedName>
    <definedName name="dddddd" localSheetId="24" hidden="1">{"Tab1",#N/A,FALSE,"P";"Tab2",#N/A,FALSE,"P"}</definedName>
    <definedName name="dddddd" localSheetId="99" hidden="1">{"Tab1",#N/A,FALSE,"P";"Tab2",#N/A,FALSE,"P"}</definedName>
    <definedName name="dddddd" localSheetId="25" hidden="1">{"Tab1",#N/A,FALSE,"P";"Tab2",#N/A,FALSE,"P"}</definedName>
    <definedName name="dddddd" localSheetId="26" hidden="1">{"Tab1",#N/A,FALSE,"P";"Tab2",#N/A,FALSE,"P"}</definedName>
    <definedName name="dddddd" localSheetId="93" hidden="1">{"Tab1",#N/A,FALSE,"P";"Tab2",#N/A,FALSE,"P"}</definedName>
    <definedName name="dddddd" localSheetId="94" hidden="1">{"Tab1",#N/A,FALSE,"P";"Tab2",#N/A,FALSE,"P"}</definedName>
    <definedName name="dddddd" hidden="1">{"Tab1",#N/A,FALSE,"P";"Tab2",#N/A,FALSE,"P"}</definedName>
    <definedName name="ddgdg" localSheetId="15" hidden="1">#REF!</definedName>
    <definedName name="ddgdg" localSheetId="16" hidden="1">#REF!</definedName>
    <definedName name="ddgdg" localSheetId="17" hidden="1">#REF!</definedName>
    <definedName name="ddgdg" localSheetId="19" hidden="1">#REF!</definedName>
    <definedName name="ddgdg" localSheetId="20" hidden="1">#REF!</definedName>
    <definedName name="ddgdg" localSheetId="100" hidden="1">#REF!</definedName>
    <definedName name="ddgdg" localSheetId="23" hidden="1">#REF!</definedName>
    <definedName name="ddgdg" localSheetId="27" hidden="1">#REF!</definedName>
    <definedName name="ddgdg" localSheetId="28" hidden="1">#REF!</definedName>
    <definedName name="ddgdg" localSheetId="29" hidden="1">#REF!</definedName>
    <definedName name="ddgdg" localSheetId="33" hidden="1">#REF!</definedName>
    <definedName name="ddgdg" localSheetId="57" hidden="1">#REF!</definedName>
    <definedName name="ddgdg" localSheetId="58" hidden="1">#REF!</definedName>
    <definedName name="ddgdg" localSheetId="18" hidden="1">#REF!</definedName>
    <definedName name="ddgdg" localSheetId="61" hidden="1">#REF!</definedName>
    <definedName name="ddgdg" localSheetId="62" hidden="1">#REF!</definedName>
    <definedName name="ddgdg" localSheetId="64" hidden="1">#REF!</definedName>
    <definedName name="ddgdg" localSheetId="21" hidden="1">#REF!</definedName>
    <definedName name="ddgdg" localSheetId="80" hidden="1">'Tabla 53'!#REF!</definedName>
    <definedName name="ddgdg" localSheetId="81" hidden="1">'Tabla 54'!#REF!</definedName>
    <definedName name="ddgdg" localSheetId="82" hidden="1">'Tabla 55'!#REF!</definedName>
    <definedName name="ddgdg" localSheetId="83" hidden="1">'Tabla 56'!#REF!</definedName>
    <definedName name="ddgdg" localSheetId="84" hidden="1">'Tabla 57'!#REF!</definedName>
    <definedName name="ddgdg" localSheetId="85" hidden="1">'Tabla 58'!#REF!</definedName>
    <definedName name="ddgdg" localSheetId="88" hidden="1">#REF!</definedName>
    <definedName name="ddgdg" localSheetId="89" hidden="1">#REF!</definedName>
    <definedName name="ddgdg" localSheetId="90" hidden="1">#REF!</definedName>
    <definedName name="ddgdg" localSheetId="95" hidden="1">#REF!</definedName>
    <definedName name="ddgdg" localSheetId="96" hidden="1">#REF!</definedName>
    <definedName name="ddgdg" localSheetId="24" hidden="1">#REF!</definedName>
    <definedName name="ddgdg" localSheetId="99" hidden="1">#REF!</definedName>
    <definedName name="ddgdg" hidden="1">#REF!</definedName>
    <definedName name="DDR" localSheetId="15">#REF!</definedName>
    <definedName name="DDR" localSheetId="16">#REF!</definedName>
    <definedName name="DDR" localSheetId="17">#REF!</definedName>
    <definedName name="DDR" localSheetId="23">#REF!</definedName>
    <definedName name="DDR" localSheetId="27">#REF!</definedName>
    <definedName name="DDR" localSheetId="28">#REF!</definedName>
    <definedName name="DDR" localSheetId="29">#REF!</definedName>
    <definedName name="DDR" localSheetId="57">#REF!</definedName>
    <definedName name="DDR" localSheetId="64">#REF!</definedName>
    <definedName name="DDR" localSheetId="21">#REF!</definedName>
    <definedName name="DDR" localSheetId="88">#REF!</definedName>
    <definedName name="DDR" localSheetId="89">#REF!</definedName>
    <definedName name="DDR" localSheetId="90">#REF!</definedName>
    <definedName name="DDR" localSheetId="95">#REF!</definedName>
    <definedName name="DDR">#REF!</definedName>
    <definedName name="DDRBA" localSheetId="15">#REF!</definedName>
    <definedName name="DDRBA" localSheetId="16">#REF!</definedName>
    <definedName name="DDRBA" localSheetId="17">#REF!</definedName>
    <definedName name="DDRBA" localSheetId="23">#REF!</definedName>
    <definedName name="DDRBA" localSheetId="27">#REF!</definedName>
    <definedName name="DDRBA" localSheetId="28">#REF!</definedName>
    <definedName name="DDRBA" localSheetId="29">#REF!</definedName>
    <definedName name="DDRBA" localSheetId="57">#REF!</definedName>
    <definedName name="DDRBA" localSheetId="21">#REF!</definedName>
    <definedName name="DDRBA" localSheetId="88">#REF!</definedName>
    <definedName name="DDRBA" localSheetId="89">#REF!</definedName>
    <definedName name="DDRBA" localSheetId="90">#REF!</definedName>
    <definedName name="DDRBA" localSheetId="95">#REF!</definedName>
    <definedName name="DDRBA">#REF!</definedName>
    <definedName name="Deal_Date" localSheetId="15">#REF!</definedName>
    <definedName name="Deal_Date" localSheetId="17">#REF!</definedName>
    <definedName name="Deal_Date" localSheetId="19">#REF!</definedName>
    <definedName name="Deal_Date" localSheetId="100">'[80]Inter-Bank'!$B$5</definedName>
    <definedName name="Deal_Date" localSheetId="23">'[80]Inter-Bank'!$B$5</definedName>
    <definedName name="Deal_Date" localSheetId="59">#REF!</definedName>
    <definedName name="Deal_Date" localSheetId="60">#REF!</definedName>
    <definedName name="Deal_Date" localSheetId="1">'[80]Inter-Bank'!$B$5</definedName>
    <definedName name="Deal_Date" localSheetId="27">#REF!</definedName>
    <definedName name="Deal_Date" localSheetId="28">#REF!</definedName>
    <definedName name="Deal_Date" localSheetId="29">#REF!</definedName>
    <definedName name="Deal_Date" localSheetId="57">'[80]Inter-Bank'!$B$5</definedName>
    <definedName name="Deal_Date" localSheetId="58">'[80]Inter-Bank'!$B$5</definedName>
    <definedName name="Deal_Date" localSheetId="18">#REF!</definedName>
    <definedName name="Deal_Date" localSheetId="91">#REF!</definedName>
    <definedName name="Deal_Date">#REF!</definedName>
    <definedName name="DEBRIEF" localSheetId="15">#REF!</definedName>
    <definedName name="DEBRIEF" localSheetId="16">#REF!</definedName>
    <definedName name="DEBRIEF" localSheetId="17">#REF!</definedName>
    <definedName name="DEBRIEF" localSheetId="19">#REF!</definedName>
    <definedName name="DEBRIEF" localSheetId="20">#REF!</definedName>
    <definedName name="DEBRIEF" localSheetId="100">#REF!</definedName>
    <definedName name="DEBRIEF" localSheetId="23">#REF!</definedName>
    <definedName name="DEBRIEF" localSheetId="27">#REF!</definedName>
    <definedName name="DEBRIEF" localSheetId="28">#REF!</definedName>
    <definedName name="DEBRIEF" localSheetId="29">#REF!</definedName>
    <definedName name="DEBRIEF" localSheetId="41">#REF!</definedName>
    <definedName name="DEBRIEF" localSheetId="44">#REF!</definedName>
    <definedName name="DEBRIEF" localSheetId="46">#REF!</definedName>
    <definedName name="DEBRIEF" localSheetId="57">#REF!</definedName>
    <definedName name="DEBRIEF" localSheetId="58">#REF!</definedName>
    <definedName name="DEBRIEF" localSheetId="18">#REF!</definedName>
    <definedName name="DEBRIEF" localSheetId="61">#REF!</definedName>
    <definedName name="DEBRIEF" localSheetId="62">#REF!</definedName>
    <definedName name="DEBRIEF" localSheetId="64">#REF!</definedName>
    <definedName name="DEBRIEF" localSheetId="21">#REF!</definedName>
    <definedName name="DEBRIEF" localSheetId="80">'Tabla 53'!#REF!</definedName>
    <definedName name="DEBRIEF" localSheetId="81">'Tabla 54'!#REF!</definedName>
    <definedName name="DEBRIEF" localSheetId="82">'Tabla 55'!#REF!</definedName>
    <definedName name="DEBRIEF" localSheetId="83">'Tabla 56'!#REF!</definedName>
    <definedName name="DEBRIEF" localSheetId="84">'Tabla 57'!#REF!</definedName>
    <definedName name="DEBRIEF" localSheetId="88">#REF!</definedName>
    <definedName name="DEBRIEF" localSheetId="89">#REF!</definedName>
    <definedName name="DEBRIEF" localSheetId="90">#REF!</definedName>
    <definedName name="DEBRIEF" localSheetId="95">#REF!</definedName>
    <definedName name="DEBRIEF" localSheetId="96">#REF!</definedName>
    <definedName name="DEBRIEF" localSheetId="24">#REF!</definedName>
    <definedName name="DEBRIEF" localSheetId="99">#REF!</definedName>
    <definedName name="DEBRIEF">#REF!</definedName>
    <definedName name="DEBT" localSheetId="15">#REF!</definedName>
    <definedName name="debt" localSheetId="16">#REF!</definedName>
    <definedName name="DEBT" localSheetId="17">#REF!</definedName>
    <definedName name="DEBT" localSheetId="19">#REF!</definedName>
    <definedName name="DEBT" localSheetId="23">#REF!</definedName>
    <definedName name="DEBT" localSheetId="27">#REF!</definedName>
    <definedName name="DEBT" localSheetId="28">#REF!</definedName>
    <definedName name="DEBT" localSheetId="29">#REF!</definedName>
    <definedName name="DEBT" localSheetId="33">#REF!</definedName>
    <definedName name="DEBT" localSheetId="41">#REF!</definedName>
    <definedName name="DEBT" localSheetId="44">#REF!</definedName>
    <definedName name="DEBT" localSheetId="57">#REF!</definedName>
    <definedName name="DEBT" localSheetId="58">#REF!</definedName>
    <definedName name="DEBT" localSheetId="18">#REF!</definedName>
    <definedName name="DEBT" localSheetId="64">#REF!</definedName>
    <definedName name="DEBT" localSheetId="21">#REF!</definedName>
    <definedName name="DEBT" localSheetId="80">'Tabla 53'!#REF!</definedName>
    <definedName name="DEBT" localSheetId="81">'Tabla 54'!#REF!</definedName>
    <definedName name="DEBT" localSheetId="82">'Tabla 55'!#REF!</definedName>
    <definedName name="DEBT" localSheetId="83">'Tabla 56'!#REF!</definedName>
    <definedName name="DEBT" localSheetId="84">'Tabla 57'!#REF!</definedName>
    <definedName name="DEBT" localSheetId="85">'Tabla 58'!#REF!</definedName>
    <definedName name="DEBT" localSheetId="88">#REF!</definedName>
    <definedName name="DEBT" localSheetId="89">#REF!</definedName>
    <definedName name="DEBT" localSheetId="90">#REF!</definedName>
    <definedName name="DEBT" localSheetId="95">#REF!</definedName>
    <definedName name="DEBT" localSheetId="96">#REF!</definedName>
    <definedName name="DEBT" localSheetId="24">#REF!</definedName>
    <definedName name="DEBT">#REF!</definedName>
    <definedName name="DEBT_NEW" localSheetId="15">#REF!</definedName>
    <definedName name="DEBT_NEW" localSheetId="16">#REF!</definedName>
    <definedName name="DEBT_NEW" localSheetId="17">#REF!</definedName>
    <definedName name="DEBT_NEW" localSheetId="100">[68]Debt!#REF!</definedName>
    <definedName name="DEBT_NEW" localSheetId="23">[68]Debt!#REF!</definedName>
    <definedName name="DEBT_NEW" localSheetId="59">#REF!</definedName>
    <definedName name="DEBT_NEW" localSheetId="60">#REF!</definedName>
    <definedName name="DEBT_NEW" localSheetId="1">[68]Debt!#REF!</definedName>
    <definedName name="DEBT_NEW" localSheetId="27">#REF!</definedName>
    <definedName name="DEBT_NEW" localSheetId="28">[68]Debt!#REF!</definedName>
    <definedName name="DEBT_NEW" localSheetId="29">[68]Debt!#REF!</definedName>
    <definedName name="DEBT_NEW" localSheetId="57">[68]Debt!#REF!</definedName>
    <definedName name="DEBT_NEW" localSheetId="58">[68]Debt!#REF!</definedName>
    <definedName name="DEBT_NEW" localSheetId="21">[68]Debt!#REF!</definedName>
    <definedName name="DEBT_NEW" localSheetId="85">[68]Debt!#REF!</definedName>
    <definedName name="DEBT_NEW" localSheetId="88">[68]Debt!#REF!</definedName>
    <definedName name="DEBT_NEW" localSheetId="89">[68]Debt!#REF!</definedName>
    <definedName name="DEBT_NEW" localSheetId="90">[68]Debt!#REF!</definedName>
    <definedName name="DEBT_NEW" localSheetId="91">#REF!</definedName>
    <definedName name="DEBT_NEW" localSheetId="95">[68]Debt!#REF!</definedName>
    <definedName name="DEBT_NEW">#REF!</definedName>
    <definedName name="DEBT_OLD" localSheetId="15">#REF!</definedName>
    <definedName name="DEBT_OLD" localSheetId="16">#REF!</definedName>
    <definedName name="DEBT_OLD" localSheetId="17">#REF!</definedName>
    <definedName name="DEBT_OLD" localSheetId="100">[68]Debt!#REF!</definedName>
    <definedName name="DEBT_OLD" localSheetId="23">[68]Debt!#REF!</definedName>
    <definedName name="DEBT_OLD" localSheetId="59">#REF!</definedName>
    <definedName name="DEBT_OLD" localSheetId="60">#REF!</definedName>
    <definedName name="DEBT_OLD" localSheetId="1">[68]Debt!#REF!</definedName>
    <definedName name="DEBT_OLD" localSheetId="27">#REF!</definedName>
    <definedName name="DEBT_OLD" localSheetId="28">[68]Debt!#REF!</definedName>
    <definedName name="DEBT_OLD" localSheetId="29">[68]Debt!#REF!</definedName>
    <definedName name="DEBT_OLD" localSheetId="57">[68]Debt!#REF!</definedName>
    <definedName name="DEBT_OLD" localSheetId="58">[68]Debt!#REF!</definedName>
    <definedName name="DEBT_OLD" localSheetId="21">[68]Debt!#REF!</definedName>
    <definedName name="DEBT_OLD" localSheetId="85">[68]Debt!#REF!</definedName>
    <definedName name="DEBT_OLD" localSheetId="88">[68]Debt!#REF!</definedName>
    <definedName name="DEBT_OLD" localSheetId="89">[68]Debt!#REF!</definedName>
    <definedName name="DEBT_OLD" localSheetId="90">[68]Debt!#REF!</definedName>
    <definedName name="DEBT_OLD" localSheetId="91">#REF!</definedName>
    <definedName name="DEBT_OLD" localSheetId="95">[68]Debt!#REF!</definedName>
    <definedName name="DEBT_OLD" localSheetId="24">[68]Debt!#REF!</definedName>
    <definedName name="DEBT_OLD">#REF!</definedName>
    <definedName name="DEBT_TOT" localSheetId="15">#REF!</definedName>
    <definedName name="DEBT_TOT" localSheetId="16">#REF!</definedName>
    <definedName name="DEBT_TOT" localSheetId="17">#REF!</definedName>
    <definedName name="DEBT_TOT" localSheetId="100">[68]Debt!#REF!</definedName>
    <definedName name="DEBT_TOT" localSheetId="23">[68]Debt!#REF!</definedName>
    <definedName name="DEBT_TOT" localSheetId="59">#REF!</definedName>
    <definedName name="DEBT_TOT" localSheetId="60">#REF!</definedName>
    <definedName name="DEBT_TOT" localSheetId="1">[68]Debt!#REF!</definedName>
    <definedName name="DEBT_TOT" localSheetId="27">#REF!</definedName>
    <definedName name="DEBT_TOT" localSheetId="28">[68]Debt!#REF!</definedName>
    <definedName name="DEBT_TOT" localSheetId="29">[68]Debt!#REF!</definedName>
    <definedName name="DEBT_TOT" localSheetId="57">[68]Debt!#REF!</definedName>
    <definedName name="DEBT_TOT" localSheetId="58">[68]Debt!#REF!</definedName>
    <definedName name="DEBT_TOT" localSheetId="85">[68]Debt!#REF!</definedName>
    <definedName name="DEBT_TOT" localSheetId="88">[68]Debt!#REF!</definedName>
    <definedName name="DEBT_TOT" localSheetId="89">[68]Debt!#REF!</definedName>
    <definedName name="DEBT_TOT" localSheetId="90">[68]Debt!#REF!</definedName>
    <definedName name="DEBT_TOT" localSheetId="91">#REF!</definedName>
    <definedName name="DEBT_TOT" localSheetId="95">[68]Debt!#REF!</definedName>
    <definedName name="DEBT_TOT" localSheetId="24">[68]Debt!#REF!</definedName>
    <definedName name="DEBT_TOT">#REF!</definedName>
    <definedName name="DEBT1" localSheetId="15">#REF!</definedName>
    <definedName name="DEBT1" localSheetId="16">#REF!</definedName>
    <definedName name="DEBT1" localSheetId="17">#REF!</definedName>
    <definedName name="DEBT1" localSheetId="20">#REF!</definedName>
    <definedName name="DEBT1" localSheetId="23">#REF!</definedName>
    <definedName name="DEBT1" localSheetId="59">#REF!</definedName>
    <definedName name="DEBT1" localSheetId="60">#REF!</definedName>
    <definedName name="DEBT1" localSheetId="27">#REF!</definedName>
    <definedName name="DEBT1" localSheetId="28">#REF!</definedName>
    <definedName name="DEBT1" localSheetId="29">#REF!</definedName>
    <definedName name="DEBT1" localSheetId="57">#REF!</definedName>
    <definedName name="DEBT1" localSheetId="64">#REF!</definedName>
    <definedName name="DEBT1" localSheetId="21">#REF!</definedName>
    <definedName name="DEBT1" localSheetId="85">'Tabla 58'!#REF!</definedName>
    <definedName name="DEBT1" localSheetId="88">#REF!</definedName>
    <definedName name="DEBT1" localSheetId="89">#REF!</definedName>
    <definedName name="DEBT1" localSheetId="90">#REF!</definedName>
    <definedName name="DEBT1" localSheetId="95">#REF!</definedName>
    <definedName name="DEBT1" localSheetId="96">#REF!</definedName>
    <definedName name="DEBT1" localSheetId="24">#REF!</definedName>
    <definedName name="DEBT1">#REF!</definedName>
    <definedName name="DEBT10" localSheetId="15">#REF!</definedName>
    <definedName name="DEBT10" localSheetId="16">#REF!</definedName>
    <definedName name="DEBT10" localSheetId="17">#REF!</definedName>
    <definedName name="DEBT10" localSheetId="23">#REF!</definedName>
    <definedName name="DEBT10" localSheetId="27">#REF!</definedName>
    <definedName name="DEBT10" localSheetId="28">#REF!</definedName>
    <definedName name="DEBT10" localSheetId="29">#REF!</definedName>
    <definedName name="DEBT10" localSheetId="57">#REF!</definedName>
    <definedName name="DEBT10" localSheetId="64">#REF!</definedName>
    <definedName name="DEBT10" localSheetId="21">#REF!</definedName>
    <definedName name="DEBT10" localSheetId="85">'Tabla 58'!#REF!</definedName>
    <definedName name="DEBT10" localSheetId="88">#REF!</definedName>
    <definedName name="DEBT10" localSheetId="89">#REF!</definedName>
    <definedName name="DEBT10" localSheetId="90">#REF!</definedName>
    <definedName name="DEBT10" localSheetId="95">#REF!</definedName>
    <definedName name="DEBT10" localSheetId="96">#REF!</definedName>
    <definedName name="DEBT10">#REF!</definedName>
    <definedName name="DEBT11" localSheetId="15">#REF!</definedName>
    <definedName name="DEBT11" localSheetId="16">#REF!</definedName>
    <definedName name="DEBT11" localSheetId="17">#REF!</definedName>
    <definedName name="DEBT11" localSheetId="23">#REF!</definedName>
    <definedName name="DEBT11" localSheetId="27">#REF!</definedName>
    <definedName name="DEBT11" localSheetId="28">#REF!</definedName>
    <definedName name="DEBT11" localSheetId="29">#REF!</definedName>
    <definedName name="DEBT11" localSheetId="57">#REF!</definedName>
    <definedName name="DEBT11" localSheetId="64">#REF!</definedName>
    <definedName name="DEBT11" localSheetId="21">#REF!</definedName>
    <definedName name="DEBT11" localSheetId="85">'Tabla 58'!#REF!</definedName>
    <definedName name="DEBT11" localSheetId="88">#REF!</definedName>
    <definedName name="DEBT11" localSheetId="89">#REF!</definedName>
    <definedName name="DEBT11" localSheetId="90">#REF!</definedName>
    <definedName name="DEBT11" localSheetId="95">#REF!</definedName>
    <definedName name="DEBT11" localSheetId="96">#REF!</definedName>
    <definedName name="DEBT11">#REF!</definedName>
    <definedName name="DEBT12" localSheetId="15">#REF!</definedName>
    <definedName name="DEBT12" localSheetId="17">#REF!</definedName>
    <definedName name="DEBT12" localSheetId="23">#REF!</definedName>
    <definedName name="DEBT12" localSheetId="27">#REF!</definedName>
    <definedName name="DEBT12" localSheetId="28">#REF!</definedName>
    <definedName name="DEBT12" localSheetId="29">#REF!</definedName>
    <definedName name="DEBT12" localSheetId="21">#REF!</definedName>
    <definedName name="DEBT12" localSheetId="88">#REF!</definedName>
    <definedName name="DEBT12" localSheetId="89">#REF!</definedName>
    <definedName name="DEBT12" localSheetId="90">#REF!</definedName>
    <definedName name="DEBT12">#REF!</definedName>
    <definedName name="DEBT13" localSheetId="15">#REF!</definedName>
    <definedName name="DEBT13" localSheetId="17">#REF!</definedName>
    <definedName name="DEBT13" localSheetId="23">#REF!</definedName>
    <definedName name="DEBT13" localSheetId="27">#REF!</definedName>
    <definedName name="DEBT13" localSheetId="28">#REF!</definedName>
    <definedName name="DEBT13" localSheetId="29">#REF!</definedName>
    <definedName name="DEBT13" localSheetId="21">#REF!</definedName>
    <definedName name="DEBT13" localSheetId="88">#REF!</definedName>
    <definedName name="DEBT13" localSheetId="89">#REF!</definedName>
    <definedName name="DEBT13" localSheetId="90">#REF!</definedName>
    <definedName name="DEBT13">#REF!</definedName>
    <definedName name="DEBT14" localSheetId="15">#REF!</definedName>
    <definedName name="DEBT14" localSheetId="17">#REF!</definedName>
    <definedName name="DEBT14" localSheetId="23">#REF!</definedName>
    <definedName name="DEBT14" localSheetId="27">#REF!</definedName>
    <definedName name="DEBT14" localSheetId="28">#REF!</definedName>
    <definedName name="DEBT14" localSheetId="29">#REF!</definedName>
    <definedName name="DEBT14" localSheetId="21">#REF!</definedName>
    <definedName name="DEBT14" localSheetId="88">#REF!</definedName>
    <definedName name="DEBT14" localSheetId="89">#REF!</definedName>
    <definedName name="DEBT14" localSheetId="90">#REF!</definedName>
    <definedName name="DEBT14">#REF!</definedName>
    <definedName name="DEBT15" localSheetId="15">#REF!</definedName>
    <definedName name="DEBT15" localSheetId="17">#REF!</definedName>
    <definedName name="DEBT15" localSheetId="23">#REF!</definedName>
    <definedName name="DEBT15" localSheetId="27">#REF!</definedName>
    <definedName name="DEBT15" localSheetId="28">#REF!</definedName>
    <definedName name="DEBT15" localSheetId="29">#REF!</definedName>
    <definedName name="DEBT15" localSheetId="21">#REF!</definedName>
    <definedName name="DEBT15" localSheetId="88">#REF!</definedName>
    <definedName name="DEBT15" localSheetId="89">#REF!</definedName>
    <definedName name="DEBT15" localSheetId="90">#REF!</definedName>
    <definedName name="DEBT15">#REF!</definedName>
    <definedName name="DEBT16" localSheetId="15">#REF!</definedName>
    <definedName name="DEBT16" localSheetId="17">#REF!</definedName>
    <definedName name="DEBT16" localSheetId="23">#REF!</definedName>
    <definedName name="DEBT16" localSheetId="27">#REF!</definedName>
    <definedName name="DEBT16" localSheetId="28">#REF!</definedName>
    <definedName name="DEBT16" localSheetId="29">#REF!</definedName>
    <definedName name="DEBT16" localSheetId="21">#REF!</definedName>
    <definedName name="DEBT16" localSheetId="88">#REF!</definedName>
    <definedName name="DEBT16" localSheetId="89">#REF!</definedName>
    <definedName name="DEBT16" localSheetId="90">#REF!</definedName>
    <definedName name="DEBT16">#REF!</definedName>
    <definedName name="DEBT2" localSheetId="15">#REF!</definedName>
    <definedName name="DEBT2" localSheetId="17">#REF!</definedName>
    <definedName name="DEBT2" localSheetId="23">#REF!</definedName>
    <definedName name="DEBT2" localSheetId="27">#REF!</definedName>
    <definedName name="DEBT2" localSheetId="28">#REF!</definedName>
    <definedName name="DEBT2" localSheetId="29">#REF!</definedName>
    <definedName name="DEBT2" localSheetId="21">#REF!</definedName>
    <definedName name="DEBT2" localSheetId="88">#REF!</definedName>
    <definedName name="DEBT2" localSheetId="89">#REF!</definedName>
    <definedName name="DEBT2" localSheetId="90">#REF!</definedName>
    <definedName name="DEBT2">#REF!</definedName>
    <definedName name="DEBT3" localSheetId="15">#REF!</definedName>
    <definedName name="DEBT3" localSheetId="17">#REF!</definedName>
    <definedName name="DEBT3" localSheetId="23">#REF!</definedName>
    <definedName name="DEBT3" localSheetId="27">#REF!</definedName>
    <definedName name="DEBT3" localSheetId="28">#REF!</definedName>
    <definedName name="DEBT3" localSheetId="29">#REF!</definedName>
    <definedName name="DEBT3" localSheetId="21">#REF!</definedName>
    <definedName name="DEBT3" localSheetId="88">#REF!</definedName>
    <definedName name="DEBT3" localSheetId="89">#REF!</definedName>
    <definedName name="DEBT3" localSheetId="90">#REF!</definedName>
    <definedName name="DEBT3">#REF!</definedName>
    <definedName name="DEBT4" localSheetId="15">#REF!</definedName>
    <definedName name="DEBT4" localSheetId="17">#REF!</definedName>
    <definedName name="DEBT4" localSheetId="23">#REF!</definedName>
    <definedName name="DEBT4" localSheetId="27">#REF!</definedName>
    <definedName name="DEBT4" localSheetId="28">#REF!</definedName>
    <definedName name="DEBT4" localSheetId="29">#REF!</definedName>
    <definedName name="DEBT4" localSheetId="21">#REF!</definedName>
    <definedName name="DEBT4" localSheetId="88">#REF!</definedName>
    <definedName name="DEBT4" localSheetId="89">#REF!</definedName>
    <definedName name="DEBT4" localSheetId="90">#REF!</definedName>
    <definedName name="DEBT4">#REF!</definedName>
    <definedName name="DEBT5" localSheetId="15">#REF!</definedName>
    <definedName name="DEBT5" localSheetId="17">#REF!</definedName>
    <definedName name="DEBT5" localSheetId="23">#REF!</definedName>
    <definedName name="DEBT5" localSheetId="27">#REF!</definedName>
    <definedName name="DEBT5" localSheetId="28">#REF!</definedName>
    <definedName name="DEBT5" localSheetId="29">#REF!</definedName>
    <definedName name="DEBT5" localSheetId="21">#REF!</definedName>
    <definedName name="DEBT5" localSheetId="88">#REF!</definedName>
    <definedName name="DEBT5" localSheetId="89">#REF!</definedName>
    <definedName name="DEBT5" localSheetId="90">#REF!</definedName>
    <definedName name="DEBT5">#REF!</definedName>
    <definedName name="DEBT6" localSheetId="15">#REF!</definedName>
    <definedName name="DEBT6" localSheetId="17">#REF!</definedName>
    <definedName name="DEBT6" localSheetId="23">#REF!</definedName>
    <definedName name="DEBT6" localSheetId="27">#REF!</definedName>
    <definedName name="DEBT6" localSheetId="28">#REF!</definedName>
    <definedName name="DEBT6" localSheetId="29">#REF!</definedName>
    <definedName name="DEBT6" localSheetId="21">#REF!</definedName>
    <definedName name="DEBT6" localSheetId="88">#REF!</definedName>
    <definedName name="DEBT6" localSheetId="89">#REF!</definedName>
    <definedName name="DEBT6" localSheetId="90">#REF!</definedName>
    <definedName name="DEBT6">#REF!</definedName>
    <definedName name="DEBT7" localSheetId="15">#REF!</definedName>
    <definedName name="DEBT7" localSheetId="17">#REF!</definedName>
    <definedName name="DEBT7" localSheetId="23">#REF!</definedName>
    <definedName name="DEBT7" localSheetId="27">#REF!</definedName>
    <definedName name="DEBT7" localSheetId="28">#REF!</definedName>
    <definedName name="DEBT7" localSheetId="29">#REF!</definedName>
    <definedName name="DEBT7" localSheetId="21">#REF!</definedName>
    <definedName name="DEBT7" localSheetId="88">#REF!</definedName>
    <definedName name="DEBT7" localSheetId="89">#REF!</definedName>
    <definedName name="DEBT7" localSheetId="90">#REF!</definedName>
    <definedName name="DEBT7">#REF!</definedName>
    <definedName name="DEBT8" localSheetId="15">#REF!</definedName>
    <definedName name="DEBT8" localSheetId="17">#REF!</definedName>
    <definedName name="DEBT8" localSheetId="23">#REF!</definedName>
    <definedName name="DEBT8" localSheetId="27">#REF!</definedName>
    <definedName name="DEBT8" localSheetId="28">#REF!</definedName>
    <definedName name="DEBT8" localSheetId="29">#REF!</definedName>
    <definedName name="DEBT8" localSheetId="21">#REF!</definedName>
    <definedName name="DEBT8" localSheetId="88">#REF!</definedName>
    <definedName name="DEBT8" localSheetId="89">#REF!</definedName>
    <definedName name="DEBT8" localSheetId="90">#REF!</definedName>
    <definedName name="DEBT8">#REF!</definedName>
    <definedName name="DEBT9" localSheetId="15">#REF!</definedName>
    <definedName name="DEBT9" localSheetId="17">#REF!</definedName>
    <definedName name="DEBT9" localSheetId="23">#REF!</definedName>
    <definedName name="DEBT9" localSheetId="27">#REF!</definedName>
    <definedName name="DEBT9" localSheetId="28">#REF!</definedName>
    <definedName name="DEBT9" localSheetId="29">#REF!</definedName>
    <definedName name="DEBT9" localSheetId="21">#REF!</definedName>
    <definedName name="DEBT9" localSheetId="88">#REF!</definedName>
    <definedName name="DEBT9" localSheetId="89">#REF!</definedName>
    <definedName name="DEBT9" localSheetId="90">#REF!</definedName>
    <definedName name="DEBT9">#REF!</definedName>
    <definedName name="defesti" localSheetId="15">#REF!</definedName>
    <definedName name="defesti" localSheetId="17">#REF!</definedName>
    <definedName name="defesti" localSheetId="23">#REF!</definedName>
    <definedName name="defesti" localSheetId="27">#REF!</definedName>
    <definedName name="defesti" localSheetId="28">#REF!</definedName>
    <definedName name="defesti" localSheetId="29">#REF!</definedName>
    <definedName name="defesti" localSheetId="21">#REF!</definedName>
    <definedName name="defesti" localSheetId="88">#REF!</definedName>
    <definedName name="defesti" localSheetId="89">#REF!</definedName>
    <definedName name="defesti" localSheetId="90">#REF!</definedName>
    <definedName name="defesti">#REF!</definedName>
    <definedName name="deficit" localSheetId="15">#REF!</definedName>
    <definedName name="deficit" localSheetId="17">#REF!</definedName>
    <definedName name="deficit" localSheetId="23">#REF!</definedName>
    <definedName name="deficit" localSheetId="27">#REF!</definedName>
    <definedName name="deficit" localSheetId="28">#REF!</definedName>
    <definedName name="deficit" localSheetId="29">#REF!</definedName>
    <definedName name="deficit" localSheetId="21">#REF!</definedName>
    <definedName name="deficit" localSheetId="88">#REF!</definedName>
    <definedName name="deficit" localSheetId="89">#REF!</definedName>
    <definedName name="deficit" localSheetId="90">#REF!</definedName>
    <definedName name="deficit">#REF!</definedName>
    <definedName name="DEFICIT98" localSheetId="15">#REF!</definedName>
    <definedName name="DEFICIT98" localSheetId="17">#REF!</definedName>
    <definedName name="DEFICIT98" localSheetId="23">#REF!</definedName>
    <definedName name="DEFICIT98" localSheetId="27">#REF!</definedName>
    <definedName name="DEFICIT98" localSheetId="28">#REF!</definedName>
    <definedName name="DEFICIT98" localSheetId="29">#REF!</definedName>
    <definedName name="DEFICIT98" localSheetId="21">#REF!</definedName>
    <definedName name="DEFICIT98" localSheetId="88">#REF!</definedName>
    <definedName name="DEFICIT98" localSheetId="89">#REF!</definedName>
    <definedName name="DEFICIT98" localSheetId="90">#REF!</definedName>
    <definedName name="DEFICIT98">#REF!</definedName>
    <definedName name="DEFICIT99" localSheetId="15">#REF!</definedName>
    <definedName name="DEFICIT99" localSheetId="17">#REF!</definedName>
    <definedName name="DEFICIT99" localSheetId="23">#REF!</definedName>
    <definedName name="DEFICIT99" localSheetId="27">#REF!</definedName>
    <definedName name="DEFICIT99" localSheetId="28">#REF!</definedName>
    <definedName name="DEFICIT99" localSheetId="29">#REF!</definedName>
    <definedName name="DEFICIT99" localSheetId="21">#REF!</definedName>
    <definedName name="DEFICIT99" localSheetId="88">#REF!</definedName>
    <definedName name="DEFICIT99" localSheetId="89">#REF!</definedName>
    <definedName name="DEFICIT99" localSheetId="90">#REF!</definedName>
    <definedName name="DEFICIT99">#REF!</definedName>
    <definedName name="DEFL" localSheetId="15">#REF!</definedName>
    <definedName name="DEFL" localSheetId="17">#REF!</definedName>
    <definedName name="DEFL" localSheetId="19">#REF!</definedName>
    <definedName name="DEFL" localSheetId="23">#REF!</definedName>
    <definedName name="DEFL" localSheetId="27">#REF!</definedName>
    <definedName name="DEFL" localSheetId="28">#REF!</definedName>
    <definedName name="DEFL" localSheetId="29">#REF!</definedName>
    <definedName name="DEFL" localSheetId="41">#REF!</definedName>
    <definedName name="DEFL" localSheetId="44">#REF!</definedName>
    <definedName name="DEFL" localSheetId="58">#REF!</definedName>
    <definedName name="DEFL" localSheetId="64">#REF!</definedName>
    <definedName name="DEFL" localSheetId="21">#REF!</definedName>
    <definedName name="DEFL" localSheetId="80">'Tabla 53'!#REF!</definedName>
    <definedName name="DEFL" localSheetId="81">'Tabla 54'!#REF!</definedName>
    <definedName name="DEFL" localSheetId="82">'Tabla 55'!#REF!</definedName>
    <definedName name="DEFL" localSheetId="83">'Tabla 56'!#REF!</definedName>
    <definedName name="DEFL" localSheetId="84">'Tabla 57'!#REF!</definedName>
    <definedName name="DEFL" localSheetId="88">#REF!</definedName>
    <definedName name="DEFL" localSheetId="89">#REF!</definedName>
    <definedName name="DEFL" localSheetId="90">#REF!</definedName>
    <definedName name="DEFL" localSheetId="96">#REF!</definedName>
    <definedName name="DEFL" localSheetId="24">#REF!</definedName>
    <definedName name="DEFL">#REF!</definedName>
    <definedName name="DEG" localSheetId="15">#REF!</definedName>
    <definedName name="DEG" localSheetId="17">#REF!</definedName>
    <definedName name="DEG" localSheetId="23">#REF!</definedName>
    <definedName name="DEG" localSheetId="27">#REF!</definedName>
    <definedName name="DEG" localSheetId="28">#REF!</definedName>
    <definedName name="DEG" localSheetId="29">#REF!</definedName>
    <definedName name="DEG" localSheetId="33">#REF!</definedName>
    <definedName name="DEG" localSheetId="18">#REF!</definedName>
    <definedName name="DEG" localSheetId="21">#REF!</definedName>
    <definedName name="DEG" localSheetId="80">'Tabla 53'!#REF!</definedName>
    <definedName name="DEG" localSheetId="85">'Tabla 58'!#REF!</definedName>
    <definedName name="DEG" localSheetId="88">#REF!</definedName>
    <definedName name="DEG" localSheetId="89">#REF!</definedName>
    <definedName name="DEG" localSheetId="90">#REF!</definedName>
    <definedName name="DEG" localSheetId="96">#REF!</definedName>
    <definedName name="DEG">#REF!</definedName>
    <definedName name="DEM" localSheetId="15">#REF!</definedName>
    <definedName name="DEM" localSheetId="17">#REF!</definedName>
    <definedName name="DEM" localSheetId="100">[62]CIRRs!$C$84</definedName>
    <definedName name="DEM" localSheetId="23">[62]CIRRs!$C$84</definedName>
    <definedName name="DEM" localSheetId="59">#REF!</definedName>
    <definedName name="DEM" localSheetId="60">#REF!</definedName>
    <definedName name="DEM" localSheetId="1">[62]CIRRs!$C$84</definedName>
    <definedName name="DEM" localSheetId="27">#REF!</definedName>
    <definedName name="DEM" localSheetId="28">#REF!</definedName>
    <definedName name="DEM" localSheetId="29">#REF!</definedName>
    <definedName name="DEM" localSheetId="57">[62]CIRRs!$C$84</definedName>
    <definedName name="DEM" localSheetId="58">[62]CIRRs!$C$84</definedName>
    <definedName name="DEM" localSheetId="91">#REF!</definedName>
    <definedName name="DEM">#REF!</definedName>
    <definedName name="DEMEURO" localSheetId="15">#REF!</definedName>
    <definedName name="DEMEURO" localSheetId="16">#REF!</definedName>
    <definedName name="DEMEURO" localSheetId="17">#REF!</definedName>
    <definedName name="DEMEURO" localSheetId="20">#REF!</definedName>
    <definedName name="DEMEURO" localSheetId="23">#REF!</definedName>
    <definedName name="DEMEURO" localSheetId="59">#REF!</definedName>
    <definedName name="DEMEURO" localSheetId="60">#REF!</definedName>
    <definedName name="DEMEURO" localSheetId="27">#REF!</definedName>
    <definedName name="DEMEURO" localSheetId="28">#REF!</definedName>
    <definedName name="DEMEURO" localSheetId="29">#REF!</definedName>
    <definedName name="DEMEURO" localSheetId="33">#REF!</definedName>
    <definedName name="DEMEURO" localSheetId="57">#REF!</definedName>
    <definedName name="DEMEURO" localSheetId="18">#REF!</definedName>
    <definedName name="DEMEURO" localSheetId="64">#REF!</definedName>
    <definedName name="DEMEURO" localSheetId="21">#REF!</definedName>
    <definedName name="DEMEURO" localSheetId="80">'Tabla 53'!#REF!</definedName>
    <definedName name="DEMEURO" localSheetId="85">'Tabla 58'!#REF!</definedName>
    <definedName name="DEMEURO" localSheetId="88">#REF!</definedName>
    <definedName name="DEMEURO" localSheetId="89">#REF!</definedName>
    <definedName name="DEMEURO" localSheetId="90">#REF!</definedName>
    <definedName name="DEMEURO" localSheetId="95">#REF!</definedName>
    <definedName name="DEMEURO" localSheetId="96">#REF!</definedName>
    <definedName name="DEMEURO">#REF!</definedName>
    <definedName name="Denmark_wt" localSheetId="15">#REF!</definedName>
    <definedName name="Denmark_wt" localSheetId="17">#REF!</definedName>
    <definedName name="Denmark_wt" localSheetId="100">'[79]OECD wgt'!$B$17</definedName>
    <definedName name="Denmark_wt" localSheetId="23">'[79]OECD wgt'!$B$17</definedName>
    <definedName name="Denmark_wt" localSheetId="59">#REF!</definedName>
    <definedName name="Denmark_wt" localSheetId="60">#REF!</definedName>
    <definedName name="Denmark_wt" localSheetId="1">'[79]OECD wgt'!$B$17</definedName>
    <definedName name="Denmark_wt" localSheetId="27">#REF!</definedName>
    <definedName name="Denmark_wt" localSheetId="28">#REF!</definedName>
    <definedName name="Denmark_wt" localSheetId="29">#REF!</definedName>
    <definedName name="Denmark_wt" localSheetId="57">'[79]OECD wgt'!$B$17</definedName>
    <definedName name="Denmark_wt" localSheetId="58">'[79]OECD wgt'!$B$17</definedName>
    <definedName name="Denmark_wt" localSheetId="91">#REF!</definedName>
    <definedName name="Denmark_wt">#REF!</definedName>
    <definedName name="Department" localSheetId="15">#REF!</definedName>
    <definedName name="Department" localSheetId="17">#REF!</definedName>
    <definedName name="Department" localSheetId="20">'[95]Exchange Rate chart'!#REF!</definedName>
    <definedName name="Department" localSheetId="100">'[95]Exchange Rate chart'!#REF!</definedName>
    <definedName name="Department" localSheetId="10">'[95]Exchange Rate chart'!#REF!</definedName>
    <definedName name="Department" localSheetId="11">'[95]Exchange Rate chart'!#REF!</definedName>
    <definedName name="Department" localSheetId="23">'[95]Exchange Rate chart'!#REF!</definedName>
    <definedName name="Department" localSheetId="59">#REF!</definedName>
    <definedName name="Department" localSheetId="60">#REF!</definedName>
    <definedName name="Department" localSheetId="1">'[95]Exchange Rate chart'!#REF!</definedName>
    <definedName name="Department" localSheetId="27">#REF!</definedName>
    <definedName name="Department" localSheetId="28">'[95]Exchange Rate chart'!#REF!</definedName>
    <definedName name="Department" localSheetId="29">'[95]Exchange Rate chart'!#REF!</definedName>
    <definedName name="Department" localSheetId="57">'[95]Exchange Rate chart'!#REF!</definedName>
    <definedName name="Department" localSheetId="58">'[95]Exchange Rate chart'!#REF!</definedName>
    <definedName name="Department" localSheetId="64">'[95]Exchange Rate chart'!#REF!</definedName>
    <definedName name="Department" localSheetId="21">'[95]Exchange Rate chart'!#REF!</definedName>
    <definedName name="Department" localSheetId="85">'[95]Exchange Rate chart'!#REF!</definedName>
    <definedName name="Department" localSheetId="88">'[95]Exchange Rate chart'!#REF!</definedName>
    <definedName name="Department" localSheetId="89">'[95]Exchange Rate chart'!#REF!</definedName>
    <definedName name="Department" localSheetId="90">'[95]Exchange Rate chart'!#REF!</definedName>
    <definedName name="Department" localSheetId="91">#REF!</definedName>
    <definedName name="Department" localSheetId="95">'[95]Exchange Rate chart'!#REF!</definedName>
    <definedName name="Department" localSheetId="96">'[95]Exchange Rate chart'!#REF!</definedName>
    <definedName name="Department" localSheetId="24">'[95]Exchange Rate chart'!#REF!</definedName>
    <definedName name="Department">#REF!</definedName>
    <definedName name="DependenciaBrecha" localSheetId="15">#REF!</definedName>
    <definedName name="DependenciaBrecha" localSheetId="17">#REF!</definedName>
    <definedName name="DependenciaBrecha" localSheetId="100">[111]ROE!$B$136</definedName>
    <definedName name="DependenciaBrecha" localSheetId="23">[111]ROE!$B$136</definedName>
    <definedName name="DependenciaBrecha" localSheetId="59">#REF!</definedName>
    <definedName name="DependenciaBrecha" localSheetId="60">#REF!</definedName>
    <definedName name="DependenciaBrecha" localSheetId="1">[111]ROE!$B$136</definedName>
    <definedName name="DependenciaBrecha" localSheetId="27">#REF!</definedName>
    <definedName name="DependenciaBrecha" localSheetId="28">#REF!</definedName>
    <definedName name="DependenciaBrecha" localSheetId="29">#REF!</definedName>
    <definedName name="DependenciaBrecha" localSheetId="57">[111]ROE!$B$136</definedName>
    <definedName name="DependenciaBrecha" localSheetId="58">[111]ROE!$B$136</definedName>
    <definedName name="DependenciaBrecha" localSheetId="91">#REF!</definedName>
    <definedName name="DependenciaBrecha">#REF!</definedName>
    <definedName name="DependenciaBrecha2" localSheetId="15">#REF!</definedName>
    <definedName name="DependenciaBrecha2" localSheetId="17">#REF!</definedName>
    <definedName name="DependenciaBrecha2" localSheetId="100">[112]ROE!$B$136</definedName>
    <definedName name="DependenciaBrecha2" localSheetId="10">[112]ROE!$B$136</definedName>
    <definedName name="DependenciaBrecha2" localSheetId="11">[112]ROE!$B$136</definedName>
    <definedName name="DependenciaBrecha2" localSheetId="23">[112]ROE!$B$136</definedName>
    <definedName name="DependenciaBrecha2" localSheetId="59">#REF!</definedName>
    <definedName name="DependenciaBrecha2" localSheetId="60">#REF!</definedName>
    <definedName name="DependenciaBrecha2" localSheetId="1">[112]ROE!$B$136</definedName>
    <definedName name="DependenciaBrecha2" localSheetId="27">#REF!</definedName>
    <definedName name="DependenciaBrecha2" localSheetId="28">[112]ROE!$B$136</definedName>
    <definedName name="DependenciaBrecha2" localSheetId="29">[112]ROE!$B$136</definedName>
    <definedName name="DependenciaBrecha2" localSheetId="57">[112]ROE!$B$136</definedName>
    <definedName name="DependenciaBrecha2" localSheetId="58">[112]ROE!$B$136</definedName>
    <definedName name="DependenciaBrecha2" localSheetId="21">[112]ROE!$B$136</definedName>
    <definedName name="DependenciaBrecha2" localSheetId="88">[112]ROE!$B$136</definedName>
    <definedName name="DependenciaBrecha2" localSheetId="89">[112]ROE!$B$136</definedName>
    <definedName name="DependenciaBrecha2" localSheetId="90">[112]ROE!$B$136</definedName>
    <definedName name="DependenciaBrecha2" localSheetId="91">#REF!</definedName>
    <definedName name="DependenciaBrecha2" localSheetId="24">[112]ROE!$B$136</definedName>
    <definedName name="DependenciaBrecha2">#REF!</definedName>
    <definedName name="DependenciaSpread" localSheetId="15">#REF!</definedName>
    <definedName name="DependenciaSpread" localSheetId="17">#REF!</definedName>
    <definedName name="DependenciaSpread" localSheetId="100">[111]ROE!$B$134</definedName>
    <definedName name="DependenciaSpread" localSheetId="23">[111]ROE!$B$134</definedName>
    <definedName name="DependenciaSpread" localSheetId="59">#REF!</definedName>
    <definedName name="DependenciaSpread" localSheetId="60">#REF!</definedName>
    <definedName name="DependenciaSpread" localSheetId="1">[111]ROE!$B$134</definedName>
    <definedName name="DependenciaSpread" localSheetId="27">#REF!</definedName>
    <definedName name="DependenciaSpread" localSheetId="28">#REF!</definedName>
    <definedName name="DependenciaSpread" localSheetId="29">#REF!</definedName>
    <definedName name="DependenciaSpread" localSheetId="57">[111]ROE!$B$134</definedName>
    <definedName name="DependenciaSpread" localSheetId="58">[111]ROE!$B$134</definedName>
    <definedName name="DependenciaSpread" localSheetId="91">#REF!</definedName>
    <definedName name="DependenciaSpread">#REF!</definedName>
    <definedName name="DependenciaSpread2" localSheetId="15">#REF!</definedName>
    <definedName name="DependenciaSpread2" localSheetId="17">#REF!</definedName>
    <definedName name="DependenciaSpread2" localSheetId="100">[112]ROE!$B$134</definedName>
    <definedName name="DependenciaSpread2" localSheetId="10">[112]ROE!$B$134</definedName>
    <definedName name="DependenciaSpread2" localSheetId="11">[112]ROE!$B$134</definedName>
    <definedName name="DependenciaSpread2" localSheetId="23">[112]ROE!$B$134</definedName>
    <definedName name="DependenciaSpread2" localSheetId="59">#REF!</definedName>
    <definedName name="DependenciaSpread2" localSheetId="60">#REF!</definedName>
    <definedName name="DependenciaSpread2" localSheetId="1">[112]ROE!$B$134</definedName>
    <definedName name="DependenciaSpread2" localSheetId="27">#REF!</definedName>
    <definedName name="DependenciaSpread2" localSheetId="28">[112]ROE!$B$134</definedName>
    <definedName name="DependenciaSpread2" localSheetId="29">[112]ROE!$B$134</definedName>
    <definedName name="DependenciaSpread2" localSheetId="57">[112]ROE!$B$134</definedName>
    <definedName name="DependenciaSpread2" localSheetId="58">[112]ROE!$B$134</definedName>
    <definedName name="DependenciaSpread2" localSheetId="21">[112]ROE!$B$134</definedName>
    <definedName name="DependenciaSpread2" localSheetId="88">[112]ROE!$B$134</definedName>
    <definedName name="DependenciaSpread2" localSheetId="89">[112]ROE!$B$134</definedName>
    <definedName name="DependenciaSpread2" localSheetId="90">[112]ROE!$B$134</definedName>
    <definedName name="DependenciaSpread2" localSheetId="91">#REF!</definedName>
    <definedName name="DependenciaSpread2" localSheetId="24">[112]ROE!$B$134</definedName>
    <definedName name="DependenciaSpread2">#REF!</definedName>
    <definedName name="der" localSheetId="15" hidden="1">{"Tab1",#N/A,FALSE,"P";"Tab2",#N/A,FALSE,"P"}</definedName>
    <definedName name="der" localSheetId="16" hidden="1">{"Tab1",#N/A,FALSE,"P";"Tab2",#N/A,FALSE,"P"}</definedName>
    <definedName name="der" localSheetId="17" hidden="1">{"Tab1",#N/A,FALSE,"P";"Tab2",#N/A,FALSE,"P"}</definedName>
    <definedName name="der" localSheetId="19" hidden="1">{"Tab1",#N/A,FALSE,"P";"Tab2",#N/A,FALSE,"P"}</definedName>
    <definedName name="der" localSheetId="20" hidden="1">{"Tab1",#N/A,FALSE,"P";"Tab2",#N/A,FALSE,"P"}</definedName>
    <definedName name="der" localSheetId="100" hidden="1">{"Tab1",#N/A,FALSE,"P";"Tab2",#N/A,FALSE,"P"}</definedName>
    <definedName name="der" localSheetId="8" hidden="1">{"Tab1",#N/A,FALSE,"P";"Tab2",#N/A,FALSE,"P"}</definedName>
    <definedName name="der" localSheetId="9" hidden="1">{"Tab1",#N/A,FALSE,"P";"Tab2",#N/A,FALSE,"P"}</definedName>
    <definedName name="der" localSheetId="10" hidden="1">{"Tab1",#N/A,FALSE,"P";"Tab2",#N/A,FALSE,"P"}</definedName>
    <definedName name="der" localSheetId="11" hidden="1">{"Tab1",#N/A,FALSE,"P";"Tab2",#N/A,FALSE,"P"}</definedName>
    <definedName name="der" localSheetId="23" hidden="1">{"Tab1",#N/A,FALSE,"P";"Tab2",#N/A,FALSE,"P"}</definedName>
    <definedName name="der" localSheetId="59" hidden="1">{"Tab1",#N/A,FALSE,"P";"Tab2",#N/A,FALSE,"P"}</definedName>
    <definedName name="der" localSheetId="60" hidden="1">{"Tab1",#N/A,FALSE,"P";"Tab2",#N/A,FALSE,"P"}</definedName>
    <definedName name="der" localSheetId="1" hidden="1">{"Tab1",#N/A,FALSE,"P";"Tab2",#N/A,FALSE,"P"}</definedName>
    <definedName name="der" localSheetId="27" hidden="1">{"Tab1",#N/A,FALSE,"P";"Tab2",#N/A,FALSE,"P"}</definedName>
    <definedName name="der" localSheetId="28" hidden="1">{"Tab1",#N/A,FALSE,"P";"Tab2",#N/A,FALSE,"P"}</definedName>
    <definedName name="der" localSheetId="29" hidden="1">{"Tab1",#N/A,FALSE,"P";"Tab2",#N/A,FALSE,"P"}</definedName>
    <definedName name="der" localSheetId="30" hidden="1">{"Tab1",#N/A,FALSE,"P";"Tab2",#N/A,FALSE,"P"}</definedName>
    <definedName name="der" localSheetId="31" hidden="1">{"Tab1",#N/A,FALSE,"P";"Tab2",#N/A,FALSE,"P"}</definedName>
    <definedName name="der" localSheetId="32" hidden="1">{"Tab1",#N/A,FALSE,"P";"Tab2",#N/A,FALSE,"P"}</definedName>
    <definedName name="der" localSheetId="33" hidden="1">{"Tab1",#N/A,FALSE,"P";"Tab2",#N/A,FALSE,"P"}</definedName>
    <definedName name="der" localSheetId="34" hidden="1">{"Tab1",#N/A,FALSE,"P";"Tab2",#N/A,FALSE,"P"}</definedName>
    <definedName name="der" localSheetId="3" hidden="1">{"Tab1",#N/A,FALSE,"P";"Tab2",#N/A,FALSE,"P"}</definedName>
    <definedName name="der" localSheetId="57" hidden="1">{"Tab1",#N/A,FALSE,"P";"Tab2",#N/A,FALSE,"P"}</definedName>
    <definedName name="der" localSheetId="58" hidden="1">{"Tab1",#N/A,FALSE,"P";"Tab2",#N/A,FALSE,"P"}</definedName>
    <definedName name="der" localSheetId="18" hidden="1">{"Tab1",#N/A,FALSE,"P";"Tab2",#N/A,FALSE,"P"}</definedName>
    <definedName name="der" localSheetId="61" hidden="1">{"Tab1",#N/A,FALSE,"P";"Tab2",#N/A,FALSE,"P"}</definedName>
    <definedName name="der" localSheetId="62" hidden="1">{"Tab1",#N/A,FALSE,"P";"Tab2",#N/A,FALSE,"P"}</definedName>
    <definedName name="der" localSheetId="63" hidden="1">{"Tab1",#N/A,FALSE,"P";"Tab2",#N/A,FALSE,"P"}</definedName>
    <definedName name="der" localSheetId="64" hidden="1">{"Tab1",#N/A,FALSE,"P";"Tab2",#N/A,FALSE,"P"}</definedName>
    <definedName name="der" localSheetId="21" hidden="1">{"Tab1",#N/A,FALSE,"P";"Tab2",#N/A,FALSE,"P"}</definedName>
    <definedName name="der" localSheetId="80" hidden="1">{"Tab1",#N/A,FALSE,"P";"Tab2",#N/A,FALSE,"P"}</definedName>
    <definedName name="der" localSheetId="81" hidden="1">{"Tab1",#N/A,FALSE,"P";"Tab2",#N/A,FALSE,"P"}</definedName>
    <definedName name="der" localSheetId="82" hidden="1">{"Tab1",#N/A,FALSE,"P";"Tab2",#N/A,FALSE,"P"}</definedName>
    <definedName name="der" localSheetId="83" hidden="1">{"Tab1",#N/A,FALSE,"P";"Tab2",#N/A,FALSE,"P"}</definedName>
    <definedName name="der" localSheetId="84" hidden="1">{"Tab1",#N/A,FALSE,"P";"Tab2",#N/A,FALSE,"P"}</definedName>
    <definedName name="der" localSheetId="85" hidden="1">{"Tab1",#N/A,FALSE,"P";"Tab2",#N/A,FALSE,"P"}</definedName>
    <definedName name="der" localSheetId="88" hidden="1">{"Tab1",#N/A,FALSE,"P";"Tab2",#N/A,FALSE,"P"}</definedName>
    <definedName name="der" localSheetId="22" hidden="1">{"Tab1",#N/A,FALSE,"P";"Tab2",#N/A,FALSE,"P"}</definedName>
    <definedName name="der" localSheetId="89" hidden="1">{"Tab1",#N/A,FALSE,"P";"Tab2",#N/A,FALSE,"P"}</definedName>
    <definedName name="der" localSheetId="90" hidden="1">{"Tab1",#N/A,FALSE,"P";"Tab2",#N/A,FALSE,"P"}</definedName>
    <definedName name="der" localSheetId="91" hidden="1">{"Tab1",#N/A,FALSE,"P";"Tab2",#N/A,FALSE,"P"}</definedName>
    <definedName name="der" localSheetId="92" hidden="1">{"Tab1",#N/A,FALSE,"P";"Tab2",#N/A,FALSE,"P"}</definedName>
    <definedName name="der" localSheetId="95" hidden="1">{"Tab1",#N/A,FALSE,"P";"Tab2",#N/A,FALSE,"P"}</definedName>
    <definedName name="der" localSheetId="96" hidden="1">{"Tab1",#N/A,FALSE,"P";"Tab2",#N/A,FALSE,"P"}</definedName>
    <definedName name="der" localSheetId="98" hidden="1">{"Tab1",#N/A,FALSE,"P";"Tab2",#N/A,FALSE,"P"}</definedName>
    <definedName name="der" localSheetId="24" hidden="1">{"Tab1",#N/A,FALSE,"P";"Tab2",#N/A,FALSE,"P"}</definedName>
    <definedName name="der" localSheetId="99" hidden="1">{"Tab1",#N/A,FALSE,"P";"Tab2",#N/A,FALSE,"P"}</definedName>
    <definedName name="der" localSheetId="25" hidden="1">{"Tab1",#N/A,FALSE,"P";"Tab2",#N/A,FALSE,"P"}</definedName>
    <definedName name="der" localSheetId="26" hidden="1">{"Tab1",#N/A,FALSE,"P";"Tab2",#N/A,FALSE,"P"}</definedName>
    <definedName name="der" localSheetId="93" hidden="1">{"Tab1",#N/A,FALSE,"P";"Tab2",#N/A,FALSE,"P"}</definedName>
    <definedName name="der" localSheetId="94" hidden="1">{"Tab1",#N/A,FALSE,"P";"Tab2",#N/A,FALSE,"P"}</definedName>
    <definedName name="der" hidden="1">{"Tab1",#N/A,FALSE,"P";"Tab2",#N/A,FALSE,"P"}</definedName>
    <definedName name="DES" localSheetId="15">#REF!</definedName>
    <definedName name="DES" localSheetId="16">#REF!</definedName>
    <definedName name="DES" localSheetId="17">#REF!</definedName>
    <definedName name="DES" localSheetId="19">#REF!</definedName>
    <definedName name="DES" localSheetId="20">#REF!</definedName>
    <definedName name="DES" localSheetId="100">#REF!</definedName>
    <definedName name="DES" localSheetId="23">#REF!</definedName>
    <definedName name="DES" localSheetId="27">#REF!</definedName>
    <definedName name="DES" localSheetId="28">#REF!</definedName>
    <definedName name="DES" localSheetId="29">#REF!</definedName>
    <definedName name="DES" localSheetId="41">#REF!</definedName>
    <definedName name="DES" localSheetId="44">#REF!</definedName>
    <definedName name="DES" localSheetId="57">#REF!</definedName>
    <definedName name="DES" localSheetId="58">#REF!</definedName>
    <definedName name="DES" localSheetId="18">#REF!</definedName>
    <definedName name="DES" localSheetId="61">#REF!</definedName>
    <definedName name="DES" localSheetId="62">#REF!</definedName>
    <definedName name="DES" localSheetId="64">#REF!</definedName>
    <definedName name="DES" localSheetId="21">#REF!</definedName>
    <definedName name="DES" localSheetId="80">'Tabla 53'!#REF!</definedName>
    <definedName name="DES" localSheetId="81">'Tabla 54'!#REF!</definedName>
    <definedName name="DES" localSheetId="82">'Tabla 55'!#REF!</definedName>
    <definedName name="DES" localSheetId="83">'Tabla 56'!#REF!</definedName>
    <definedName name="DES" localSheetId="84">'Tabla 57'!#REF!</definedName>
    <definedName name="DES" localSheetId="88">#REF!</definedName>
    <definedName name="DES" localSheetId="89">#REF!</definedName>
    <definedName name="DES" localSheetId="90">#REF!</definedName>
    <definedName name="DES" localSheetId="95">#REF!</definedName>
    <definedName name="DES" localSheetId="96">#REF!</definedName>
    <definedName name="DES" localSheetId="24">#REF!</definedName>
    <definedName name="DES" localSheetId="99">#REF!</definedName>
    <definedName name="DES">#REF!</definedName>
    <definedName name="DESC96" localSheetId="15">#REF!</definedName>
    <definedName name="DESC96" localSheetId="16">#REF!</definedName>
    <definedName name="DESC96" localSheetId="17">#REF!</definedName>
    <definedName name="DESC96" localSheetId="23">#REF!</definedName>
    <definedName name="DESC96" localSheetId="27">#REF!</definedName>
    <definedName name="DESC96" localSheetId="28">#REF!</definedName>
    <definedName name="DESC96" localSheetId="29">#REF!</definedName>
    <definedName name="DESC96" localSheetId="57">#REF!</definedName>
    <definedName name="DESC96" localSheetId="64">#REF!</definedName>
    <definedName name="DESC96" localSheetId="21">#REF!</definedName>
    <definedName name="DESC96" localSheetId="88">#REF!</definedName>
    <definedName name="DESC96" localSheetId="89">#REF!</definedName>
    <definedName name="DESC96" localSheetId="90">#REF!</definedName>
    <definedName name="DESC96" localSheetId="95">#REF!</definedName>
    <definedName name="DESC96">#REF!</definedName>
    <definedName name="DESPUESCORTE" localSheetId="15">#REF!</definedName>
    <definedName name="DESPUESCORTE" localSheetId="16">#REF!</definedName>
    <definedName name="DESPUESCORTE" localSheetId="17">#REF!</definedName>
    <definedName name="DESPUESCORTE" localSheetId="23">#REF!</definedName>
    <definedName name="DESPUESCORTE" localSheetId="27">#REF!</definedName>
    <definedName name="DESPUESCORTE" localSheetId="28">#REF!</definedName>
    <definedName name="DESPUESCORTE" localSheetId="29">#REF!</definedName>
    <definedName name="DESPUESCORTE" localSheetId="57">#REF!</definedName>
    <definedName name="DESPUESCORTE" localSheetId="21">#REF!</definedName>
    <definedName name="DESPUESCORTE" localSheetId="88">#REF!</definedName>
    <definedName name="DESPUESCORTE" localSheetId="89">#REF!</definedName>
    <definedName name="DESPUESCORTE" localSheetId="90">#REF!</definedName>
    <definedName name="DESPUESCORTE" localSheetId="95">#REF!</definedName>
    <definedName name="DESPUESCORTE">#REF!</definedName>
    <definedName name="dexbccr" localSheetId="15">#REF!</definedName>
    <definedName name="dexbccr" localSheetId="17">#REF!</definedName>
    <definedName name="dexbccr" localSheetId="23">#REF!</definedName>
    <definedName name="dexbccr" localSheetId="27">#REF!</definedName>
    <definedName name="dexbccr" localSheetId="28">#REF!</definedName>
    <definedName name="dexbccr" localSheetId="29">#REF!</definedName>
    <definedName name="dexbccr" localSheetId="21">#REF!</definedName>
    <definedName name="dexbccr" localSheetId="88">#REF!</definedName>
    <definedName name="dexbccr" localSheetId="89">#REF!</definedName>
    <definedName name="dexbccr" localSheetId="90">#REF!</definedName>
    <definedName name="dexbccr">#REF!</definedName>
    <definedName name="df" localSheetId="15">#REF!</definedName>
    <definedName name="df" localSheetId="17">#REF!</definedName>
    <definedName name="df" localSheetId="100">[5]!df</definedName>
    <definedName name="df" localSheetId="10">[5]!df</definedName>
    <definedName name="df" localSheetId="11">[5]!df</definedName>
    <definedName name="df" localSheetId="23">[5]!df</definedName>
    <definedName name="df" localSheetId="59">#REF!</definedName>
    <definedName name="df" localSheetId="60">#REF!</definedName>
    <definedName name="df" localSheetId="1">[5]!df</definedName>
    <definedName name="df" localSheetId="27">#REF!</definedName>
    <definedName name="df" localSheetId="28">[5]!df</definedName>
    <definedName name="df" localSheetId="29">[5]!df</definedName>
    <definedName name="df" localSheetId="57">[5]!df</definedName>
    <definedName name="df" localSheetId="58">[5]!df</definedName>
    <definedName name="df" localSheetId="21">[5]!df</definedName>
    <definedName name="df" localSheetId="88">[5]!df</definedName>
    <definedName name="df" localSheetId="89">[5]!df</definedName>
    <definedName name="df" localSheetId="90">[5]!df</definedName>
    <definedName name="df" localSheetId="91">#REF!</definedName>
    <definedName name="df" localSheetId="24">[5]!df</definedName>
    <definedName name="df">#REF!</definedName>
    <definedName name="dfdf" localSheetId="15" hidden="1">#REF!</definedName>
    <definedName name="dfdf" localSheetId="16" hidden="1">{#N/A,#N/A,FALSE,"slvsrtb1";#N/A,#N/A,FALSE,"slvsrtb2";#N/A,#N/A,FALSE,"slvsrtb3";#N/A,#N/A,FALSE,"slvsrtb4";#N/A,#N/A,FALSE,"slvsrtb5";#N/A,#N/A,FALSE,"slvsrtb6";#N/A,#N/A,FALSE,"slvsrtb7";#N/A,#N/A,FALSE,"slvsrtb8";#N/A,#N/A,FALSE,"slvsrtb9";#N/A,#N/A,FALSE,"slvsrtb10";#N/A,#N/A,FALSE,"slvsrtb12"}</definedName>
    <definedName name="dfdf" localSheetId="17" hidden="1">#REF!</definedName>
    <definedName name="dfdf" localSheetId="19" hidden="1">#REF!</definedName>
    <definedName name="dfdf" localSheetId="20" hidden="1">'[105]Fax a enviar'!#REF!</definedName>
    <definedName name="dfdf" localSheetId="100" hidden="1">'[105]Fax a enviar'!#REF!</definedName>
    <definedName name="dfdf" localSheetId="23" hidden="1">'[105]Fax a enviar'!#REF!</definedName>
    <definedName name="dfdf" localSheetId="59" hidden="1">#REF!</definedName>
    <definedName name="dfdf" localSheetId="60" hidden="1">#REF!</definedName>
    <definedName name="dfdf" localSheetId="1" hidden="1">'[105]Fax a enviar'!#REF!</definedName>
    <definedName name="dfdf" localSheetId="27" hidden="1">#REF!</definedName>
    <definedName name="dfdf" localSheetId="28" hidden="1">'[105]Fax a enviar'!#REF!</definedName>
    <definedName name="dfdf" localSheetId="29" hidden="1">'[105]Fax a enviar'!#REF!</definedName>
    <definedName name="dfdf" localSheetId="57" hidden="1">'[105]Fax a enviar'!#REF!</definedName>
    <definedName name="dfdf" localSheetId="58" hidden="1">'[105]Fax a enviar'!#REF!</definedName>
    <definedName name="dfdf" localSheetId="18" hidden="1">#REF!</definedName>
    <definedName name="dfdf" localSheetId="61" hidden="1">'[105]Fax a enviar'!#REF!</definedName>
    <definedName name="dfdf" localSheetId="62" hidden="1">#REF!</definedName>
    <definedName name="dfdf" localSheetId="64" hidden="1">'[105]Fax a enviar'!#REF!</definedName>
    <definedName name="dfdf" localSheetId="21" hidden="1">'[105]Fax a enviar'!#REF!</definedName>
    <definedName name="dfdf" localSheetId="81" hidden="1">'[105]Fax a enviar'!#REF!</definedName>
    <definedName name="dfdf" localSheetId="82" hidden="1">'[105]Fax a enviar'!#REF!</definedName>
    <definedName name="dfdf" localSheetId="83" hidden="1">'[105]Fax a enviar'!#REF!</definedName>
    <definedName name="dfdf" localSheetId="84" hidden="1">'[105]Fax a enviar'!#REF!</definedName>
    <definedName name="dfdf" localSheetId="85" hidden="1">'[105]Fax a enviar'!#REF!</definedName>
    <definedName name="dfdf" localSheetId="88" hidden="1">'[105]Fax a enviar'!#REF!</definedName>
    <definedName name="dfdf" localSheetId="89" hidden="1">'[105]Fax a enviar'!#REF!</definedName>
    <definedName name="dfdf" localSheetId="90" hidden="1">'[105]Fax a enviar'!#REF!</definedName>
    <definedName name="dfdf" localSheetId="91" hidden="1">#REF!</definedName>
    <definedName name="dfdf" localSheetId="95" hidden="1">'[105]Fax a enviar'!#REF!</definedName>
    <definedName name="dfdf" localSheetId="96" hidden="1">'[105]Fax a enviar'!#REF!</definedName>
    <definedName name="dfdf" localSheetId="24" hidden="1">'[105]Fax a enviar'!#REF!</definedName>
    <definedName name="dfdf" localSheetId="99" hidden="1">'[105]Fax a enviar'!#REF!</definedName>
    <definedName name="dfdf" hidden="1">#REF!</definedName>
    <definedName name="dfdfsd" localSheetId="15" hidden="1">#REF!</definedName>
    <definedName name="dfdfsd" localSheetId="16" hidden="1">#REF!</definedName>
    <definedName name="dfdfsd" localSheetId="17" hidden="1">#REF!</definedName>
    <definedName name="dfdfsd" localSheetId="19" hidden="1">#REF!</definedName>
    <definedName name="dfdfsd" localSheetId="20" hidden="1">'[113]Fax a enviar'!#REF!</definedName>
    <definedName name="dfdfsd" localSheetId="100" hidden="1">'[113]Fax a enviar'!#REF!</definedName>
    <definedName name="dfdfsd" localSheetId="23" hidden="1">'[113]Fax a enviar'!#REF!</definedName>
    <definedName name="dfdfsd" localSheetId="59" hidden="1">#REF!</definedName>
    <definedName name="dfdfsd" localSheetId="60" hidden="1">#REF!</definedName>
    <definedName name="dfdfsd" localSheetId="1" hidden="1">'[113]Fax a enviar'!#REF!</definedName>
    <definedName name="dfdfsd" localSheetId="27" hidden="1">#REF!</definedName>
    <definedName name="dfdfsd" localSheetId="28" hidden="1">'[113]Fax a enviar'!#REF!</definedName>
    <definedName name="dfdfsd" localSheetId="29" hidden="1">'[113]Fax a enviar'!#REF!</definedName>
    <definedName name="dfdfsd" localSheetId="57" hidden="1">'[113]Fax a enviar'!#REF!</definedName>
    <definedName name="dfdfsd" localSheetId="58" hidden="1">'[113]Fax a enviar'!#REF!</definedName>
    <definedName name="dfdfsd" localSheetId="18" hidden="1">#REF!</definedName>
    <definedName name="dfdfsd" localSheetId="61" hidden="1">'[113]Fax a enviar'!#REF!</definedName>
    <definedName name="dfdfsd" localSheetId="64" hidden="1">'[113]Fax a enviar'!#REF!</definedName>
    <definedName name="dfdfsd" localSheetId="21" hidden="1">'[113]Fax a enviar'!#REF!</definedName>
    <definedName name="dfdfsd" localSheetId="81" hidden="1">'[113]Fax a enviar'!#REF!</definedName>
    <definedName name="dfdfsd" localSheetId="82" hidden="1">'[113]Fax a enviar'!#REF!</definedName>
    <definedName name="dfdfsd" localSheetId="83" hidden="1">'[113]Fax a enviar'!#REF!</definedName>
    <definedName name="dfdfsd" localSheetId="84" hidden="1">'[113]Fax a enviar'!#REF!</definedName>
    <definedName name="dfdfsd" localSheetId="85" hidden="1">'[113]Fax a enviar'!#REF!</definedName>
    <definedName name="dfdfsd" localSheetId="88" hidden="1">'[113]Fax a enviar'!#REF!</definedName>
    <definedName name="dfdfsd" localSheetId="89" hidden="1">'[113]Fax a enviar'!#REF!</definedName>
    <definedName name="dfdfsd" localSheetId="90" hidden="1">'[113]Fax a enviar'!#REF!</definedName>
    <definedName name="dfdfsd" localSheetId="91" hidden="1">#REF!</definedName>
    <definedName name="dfdfsd" localSheetId="95" hidden="1">'[113]Fax a enviar'!#REF!</definedName>
    <definedName name="dfdfsd" localSheetId="96" hidden="1">'[113]Fax a enviar'!#REF!</definedName>
    <definedName name="dfdfsd" localSheetId="24" hidden="1">'[113]Fax a enviar'!#REF!</definedName>
    <definedName name="dfdfsd" localSheetId="99" hidden="1">'[113]Fax a enviar'!#REF!</definedName>
    <definedName name="dfdfsd" hidden="1">#REF!</definedName>
    <definedName name="dfdgfdfd" localSheetId="15" hidden="1">#REF!</definedName>
    <definedName name="dfdgfdfd" localSheetId="16" hidden="1">#REF!</definedName>
    <definedName name="dfdgfdfd" localSheetId="17" hidden="1">#REF!</definedName>
    <definedName name="dfdgfdfd" localSheetId="19" hidden="1">#REF!</definedName>
    <definedName name="dfdgfdfd" localSheetId="100" hidden="1">'[114]Fax a enviar'!#REF!</definedName>
    <definedName name="dfdgfdfd" localSheetId="23" hidden="1">'[114]Fax a enviar'!#REF!</definedName>
    <definedName name="dfdgfdfd" localSheetId="59" hidden="1">#REF!</definedName>
    <definedName name="dfdgfdfd" localSheetId="60" hidden="1">#REF!</definedName>
    <definedName name="dfdgfdfd" localSheetId="1" hidden="1">'[114]Fax a enviar'!#REF!</definedName>
    <definedName name="dfdgfdfd" localSheetId="27" hidden="1">#REF!</definedName>
    <definedName name="dfdgfdfd" localSheetId="28" hidden="1">'[114]Fax a enviar'!#REF!</definedName>
    <definedName name="dfdgfdfd" localSheetId="29" hidden="1">'[114]Fax a enviar'!#REF!</definedName>
    <definedName name="dfdgfdfd" localSheetId="57" hidden="1">'[114]Fax a enviar'!#REF!</definedName>
    <definedName name="dfdgfdfd" localSheetId="58" hidden="1">'[114]Fax a enviar'!#REF!</definedName>
    <definedName name="dfdgfdfd" localSheetId="18" hidden="1">#REF!</definedName>
    <definedName name="dfdgfdfd" localSheetId="64" hidden="1">'[114]Fax a enviar'!#REF!</definedName>
    <definedName name="dfdgfdfd" localSheetId="21" hidden="1">'[114]Fax a enviar'!#REF!</definedName>
    <definedName name="dfdgfdfd" localSheetId="88" hidden="1">'[114]Fax a enviar'!#REF!</definedName>
    <definedName name="dfdgfdfd" localSheetId="89" hidden="1">'[114]Fax a enviar'!#REF!</definedName>
    <definedName name="dfdgfdfd" localSheetId="90" hidden="1">'[114]Fax a enviar'!#REF!</definedName>
    <definedName name="dfdgfdfd" localSheetId="91" hidden="1">#REF!</definedName>
    <definedName name="dfdgfdfd" localSheetId="95" hidden="1">'[114]Fax a enviar'!#REF!</definedName>
    <definedName name="dfdgfdfd" localSheetId="96" hidden="1">'[114]Fax a enviar'!#REF!</definedName>
    <definedName name="dfdgfdfd" localSheetId="24" hidden="1">'[114]Fax a enviar'!#REF!</definedName>
    <definedName name="dfdgfdfd" hidden="1">#REF!</definedName>
    <definedName name="dfdgfdsfsd" localSheetId="15" hidden="1">#REF!</definedName>
    <definedName name="dfdgfdsfsd" localSheetId="16" hidden="1">#REF!</definedName>
    <definedName name="dfdgfdsfsd" localSheetId="17" hidden="1">#REF!</definedName>
    <definedName name="dfdgfdsfsd" localSheetId="19" hidden="1">#REF!</definedName>
    <definedName name="dfdgfdsfsd" localSheetId="20" hidden="1">#REF!</definedName>
    <definedName name="dfdgfdsfsd" localSheetId="100" hidden="1">#REF!</definedName>
    <definedName name="dfdgfdsfsd" localSheetId="23" hidden="1">#REF!</definedName>
    <definedName name="dfdgfdsfsd" localSheetId="27" hidden="1">#REF!</definedName>
    <definedName name="dfdgfdsfsd" localSheetId="28" hidden="1">#REF!</definedName>
    <definedName name="dfdgfdsfsd" localSheetId="29" hidden="1">#REF!</definedName>
    <definedName name="dfdgfdsfsd" localSheetId="33" hidden="1">#REF!</definedName>
    <definedName name="dfdgfdsfsd" localSheetId="57" hidden="1">#REF!</definedName>
    <definedName name="dfdgfdsfsd" localSheetId="58" hidden="1">#REF!</definedName>
    <definedName name="dfdgfdsfsd" localSheetId="18" hidden="1">#REF!</definedName>
    <definedName name="dfdgfdsfsd" localSheetId="61" hidden="1">#REF!</definedName>
    <definedName name="dfdgfdsfsd" localSheetId="62" hidden="1">#REF!</definedName>
    <definedName name="dfdgfdsfsd" localSheetId="64" hidden="1">#REF!</definedName>
    <definedName name="dfdgfdsfsd" localSheetId="21" hidden="1">#REF!</definedName>
    <definedName name="dfdgfdsfsd" localSheetId="80" hidden="1">'Tabla 53'!#REF!</definedName>
    <definedName name="dfdgfdsfsd" localSheetId="81" hidden="1">'Tabla 54'!#REF!</definedName>
    <definedName name="dfdgfdsfsd" localSheetId="82" hidden="1">'Tabla 55'!#REF!</definedName>
    <definedName name="dfdgfdsfsd" localSheetId="83" hidden="1">'Tabla 56'!#REF!</definedName>
    <definedName name="dfdgfdsfsd" localSheetId="84" hidden="1">'Tabla 57'!#REF!</definedName>
    <definedName name="dfdgfdsfsd" localSheetId="85" hidden="1">'Tabla 58'!#REF!</definedName>
    <definedName name="dfdgfdsfsd" localSheetId="88" hidden="1">#REF!</definedName>
    <definedName name="dfdgfdsfsd" localSheetId="89" hidden="1">#REF!</definedName>
    <definedName name="dfdgfdsfsd" localSheetId="90" hidden="1">#REF!</definedName>
    <definedName name="dfdgfdsfsd" localSheetId="95" hidden="1">#REF!</definedName>
    <definedName name="dfdgfdsfsd" localSheetId="96" hidden="1">#REF!</definedName>
    <definedName name="dfdgfdsfsd" localSheetId="24" hidden="1">#REF!</definedName>
    <definedName name="dfdgfdsfsd" localSheetId="99" hidden="1">#REF!</definedName>
    <definedName name="dfdgfdsfsd" hidden="1">#REF!</definedName>
    <definedName name="dfgd" localSheetId="15">#REF!</definedName>
    <definedName name="dfgd" localSheetId="16">#REF!</definedName>
    <definedName name="dfgd" localSheetId="17">#REF!</definedName>
    <definedName name="dfgd" localSheetId="19">#REF!</definedName>
    <definedName name="dfgd" localSheetId="23">#REF!</definedName>
    <definedName name="dfgd" localSheetId="27">#REF!</definedName>
    <definedName name="dfgd" localSheetId="28">#REF!</definedName>
    <definedName name="dfgd" localSheetId="29">#REF!</definedName>
    <definedName name="dfgd" localSheetId="33">#REF!</definedName>
    <definedName name="dfgd" localSheetId="57">#REF!</definedName>
    <definedName name="dfgd" localSheetId="58">#REF!</definedName>
    <definedName name="dfgd" localSheetId="18">#REF!</definedName>
    <definedName name="dfgd" localSheetId="64">#REF!</definedName>
    <definedName name="dfgd" localSheetId="21">#REF!</definedName>
    <definedName name="dfgd" localSheetId="80">'Tabla 53'!#REF!</definedName>
    <definedName name="dfgd" localSheetId="81">'Tabla 54'!#REF!</definedName>
    <definedName name="dfgd" localSheetId="82">'Tabla 55'!#REF!</definedName>
    <definedName name="dfgd" localSheetId="83">'Tabla 56'!#REF!</definedName>
    <definedName name="dfgd" localSheetId="84">'Tabla 57'!#REF!</definedName>
    <definedName name="dfgd" localSheetId="85">'Tabla 58'!#REF!</definedName>
    <definedName name="dfgd" localSheetId="88">#REF!</definedName>
    <definedName name="dfgd" localSheetId="89">#REF!</definedName>
    <definedName name="dfgd" localSheetId="90">#REF!</definedName>
    <definedName name="dfgd" localSheetId="95">#REF!</definedName>
    <definedName name="dfgd" localSheetId="96">#REF!</definedName>
    <definedName name="dfgd" localSheetId="24">#REF!</definedName>
    <definedName name="dfgd">#REF!</definedName>
    <definedName name="DG" localSheetId="15">#REF!</definedName>
    <definedName name="DG" localSheetId="16">#REF!</definedName>
    <definedName name="DG" localSheetId="17">#REF!</definedName>
    <definedName name="DG" localSheetId="19">#REF!</definedName>
    <definedName name="DG" localSheetId="23">#REF!</definedName>
    <definedName name="DG" localSheetId="27">#REF!</definedName>
    <definedName name="DG" localSheetId="28">#REF!</definedName>
    <definedName name="DG" localSheetId="29">#REF!</definedName>
    <definedName name="DG" localSheetId="41">#REF!</definedName>
    <definedName name="DG" localSheetId="44">#REF!</definedName>
    <definedName name="DG" localSheetId="57">#REF!</definedName>
    <definedName name="DG" localSheetId="58">#REF!</definedName>
    <definedName name="DG" localSheetId="18">#REF!</definedName>
    <definedName name="DG" localSheetId="64">#REF!</definedName>
    <definedName name="DG" localSheetId="21">#REF!</definedName>
    <definedName name="DG" localSheetId="80">'Tabla 53'!#REF!</definedName>
    <definedName name="DG" localSheetId="81">'Tabla 54'!#REF!</definedName>
    <definedName name="DG" localSheetId="82">'Tabla 55'!#REF!</definedName>
    <definedName name="DG" localSheetId="83">'Tabla 56'!#REF!</definedName>
    <definedName name="DG" localSheetId="84">'Tabla 57'!#REF!</definedName>
    <definedName name="DG" localSheetId="88">#REF!</definedName>
    <definedName name="DG" localSheetId="89">#REF!</definedName>
    <definedName name="DG" localSheetId="90">#REF!</definedName>
    <definedName name="DG" localSheetId="95">#REF!</definedName>
    <definedName name="DG" localSheetId="96">#REF!</definedName>
    <definedName name="DG" localSheetId="24">#REF!</definedName>
    <definedName name="DG">#REF!</definedName>
    <definedName name="DG_S" localSheetId="15">#REF!</definedName>
    <definedName name="DG_S" localSheetId="16">#REF!</definedName>
    <definedName name="DG_S" localSheetId="17">#REF!</definedName>
    <definedName name="DG_S" localSheetId="19">#REF!</definedName>
    <definedName name="DG_S" localSheetId="23">#REF!</definedName>
    <definedName name="DG_S" localSheetId="27">#REF!</definedName>
    <definedName name="DG_S" localSheetId="28">#REF!</definedName>
    <definedName name="DG_S" localSheetId="29">#REF!</definedName>
    <definedName name="DG_S" localSheetId="35">[82]Q7!$E$14:$AH$14</definedName>
    <definedName name="DG_S" localSheetId="41">#REF!</definedName>
    <definedName name="DG_S" localSheetId="44">#REF!</definedName>
    <definedName name="DG_S" localSheetId="18">#REF!</definedName>
    <definedName name="DG_S" localSheetId="21">#REF!</definedName>
    <definedName name="DG_S" localSheetId="80">'Tabla 53'!#REF!</definedName>
    <definedName name="DG_S" localSheetId="88">#REF!</definedName>
    <definedName name="DG_S" localSheetId="89">#REF!</definedName>
    <definedName name="DG_S" localSheetId="90">#REF!</definedName>
    <definedName name="DG_S" localSheetId="96">#REF!</definedName>
    <definedName name="DG_S">#REF!</definedName>
    <definedName name="dgdgd" localSheetId="15" hidden="1">#REF!</definedName>
    <definedName name="dgdgd" localSheetId="16" hidden="1">#REF!</definedName>
    <definedName name="dgdgd" localSheetId="17" hidden="1">#REF!</definedName>
    <definedName name="dgdgd" localSheetId="23" hidden="1">#REF!</definedName>
    <definedName name="dgdgd" localSheetId="27" hidden="1">#REF!</definedName>
    <definedName name="dgdgd" localSheetId="28" hidden="1">#REF!</definedName>
    <definedName name="dgdgd" localSheetId="29" hidden="1">#REF!</definedName>
    <definedName name="dgdgd" localSheetId="33" hidden="1">#REF!</definedName>
    <definedName name="dgdgd" localSheetId="18" hidden="1">#REF!</definedName>
    <definedName name="dgdgd" localSheetId="21" hidden="1">#REF!</definedName>
    <definedName name="dgdgd" localSheetId="80" hidden="1">'Tabla 53'!#REF!</definedName>
    <definedName name="dgdgd" localSheetId="85" hidden="1">'Tabla 58'!#REF!</definedName>
    <definedName name="dgdgd" localSheetId="88" hidden="1">#REF!</definedName>
    <definedName name="dgdgd" localSheetId="89" hidden="1">#REF!</definedName>
    <definedName name="dgdgd" localSheetId="90" hidden="1">#REF!</definedName>
    <definedName name="dgdgd" localSheetId="96" hidden="1">#REF!</definedName>
    <definedName name="dgdgd" hidden="1">#REF!</definedName>
    <definedName name="DGImonth" localSheetId="15">#REF!</definedName>
    <definedName name="DGImonth" localSheetId="16">#REF!</definedName>
    <definedName name="DGImonth" localSheetId="17">#REF!</definedName>
    <definedName name="DGImonth" localSheetId="23">#REF!</definedName>
    <definedName name="DGImonth" localSheetId="27">#REF!</definedName>
    <definedName name="DGImonth" localSheetId="28">#REF!</definedName>
    <definedName name="DGImonth" localSheetId="29">#REF!</definedName>
    <definedName name="DGImonth" localSheetId="21">#REF!</definedName>
    <definedName name="DGImonth" localSheetId="88">#REF!</definedName>
    <definedName name="DGImonth" localSheetId="89">#REF!</definedName>
    <definedName name="DGImonth" localSheetId="90">#REF!</definedName>
    <definedName name="DGImonth">#REF!</definedName>
    <definedName name="DGproj">#N/A</definedName>
    <definedName name="DIARIO" localSheetId="15">#REF!</definedName>
    <definedName name="DIARIO" localSheetId="17">#REF!</definedName>
    <definedName name="DIARIO" localSheetId="20">#REF!</definedName>
    <definedName name="DIARIO" localSheetId="23">#REF!</definedName>
    <definedName name="DIARIO" localSheetId="59">#REF!</definedName>
    <definedName name="DIARIO" localSheetId="60">#REF!</definedName>
    <definedName name="DIARIO" localSheetId="27">#REF!</definedName>
    <definedName name="DIARIO" localSheetId="28">#REF!</definedName>
    <definedName name="DIARIO" localSheetId="29">#REF!</definedName>
    <definedName name="DIARIO" localSheetId="57">#REF!</definedName>
    <definedName name="DIARIO" localSheetId="64">#REF!</definedName>
    <definedName name="DIARIO" localSheetId="21">#REF!</definedName>
    <definedName name="DIARIO" localSheetId="85">'Tabla 58'!#REF!</definedName>
    <definedName name="DIARIO" localSheetId="88">#REF!</definedName>
    <definedName name="DIARIO" localSheetId="89">#REF!</definedName>
    <definedName name="DIARIO" localSheetId="90">#REF!</definedName>
    <definedName name="DIARIO" localSheetId="95">#REF!</definedName>
    <definedName name="DIARIO" localSheetId="96">#REF!</definedName>
    <definedName name="DIARIO">#REF!</definedName>
    <definedName name="DIC._88" localSheetId="15">#REF!</definedName>
    <definedName name="DIC._88" localSheetId="17">#REF!</definedName>
    <definedName name="DIC._88" localSheetId="23">#REF!</definedName>
    <definedName name="DIC._88" localSheetId="27">#REF!</definedName>
    <definedName name="DIC._88" localSheetId="28">#REF!</definedName>
    <definedName name="DIC._88" localSheetId="29">#REF!</definedName>
    <definedName name="DIC._88" localSheetId="57">#REF!</definedName>
    <definedName name="DIC._88" localSheetId="64">#REF!</definedName>
    <definedName name="DIC._88" localSheetId="21">#REF!</definedName>
    <definedName name="DIC._88" localSheetId="85">'Tabla 58'!#REF!</definedName>
    <definedName name="DIC._88" localSheetId="88">#REF!</definedName>
    <definedName name="DIC._88" localSheetId="89">#REF!</definedName>
    <definedName name="DIC._88" localSheetId="90">#REF!</definedName>
    <definedName name="DIC._88" localSheetId="95">#REF!</definedName>
    <definedName name="DIC._88" localSheetId="96">#REF!</definedName>
    <definedName name="DIC._88">#REF!</definedName>
    <definedName name="DIC._89" localSheetId="15">#REF!</definedName>
    <definedName name="DIC._89" localSheetId="17">#REF!</definedName>
    <definedName name="DIC._89" localSheetId="23">#REF!</definedName>
    <definedName name="DIC._89" localSheetId="27">#REF!</definedName>
    <definedName name="DIC._89" localSheetId="28">#REF!</definedName>
    <definedName name="DIC._89" localSheetId="29">#REF!</definedName>
    <definedName name="DIC._89" localSheetId="57">#REF!</definedName>
    <definedName name="DIC._89" localSheetId="64">#REF!</definedName>
    <definedName name="DIC._89" localSheetId="21">#REF!</definedName>
    <definedName name="DIC._89" localSheetId="85">'Tabla 58'!#REF!</definedName>
    <definedName name="DIC._89" localSheetId="88">#REF!</definedName>
    <definedName name="DIC._89" localSheetId="89">#REF!</definedName>
    <definedName name="DIC._89" localSheetId="90">#REF!</definedName>
    <definedName name="DIC._89" localSheetId="95">#REF!</definedName>
    <definedName name="DIC._89" localSheetId="96">#REF!</definedName>
    <definedName name="DIC._89">#REF!</definedName>
    <definedName name="DIFCTO00" localSheetId="15">#REF!</definedName>
    <definedName name="DIFCTO00" localSheetId="17">#REF!</definedName>
    <definedName name="DIFCTO00" localSheetId="23">#REF!</definedName>
    <definedName name="DIFCTO00" localSheetId="27">#REF!</definedName>
    <definedName name="DIFCTO00" localSheetId="28">#REF!</definedName>
    <definedName name="DIFCTO00" localSheetId="29">#REF!</definedName>
    <definedName name="DIFCTO00" localSheetId="21">#REF!</definedName>
    <definedName name="DIFCTO00" localSheetId="88">#REF!</definedName>
    <definedName name="DIFCTO00" localSheetId="89">#REF!</definedName>
    <definedName name="DIFCTO00" localSheetId="90">#REF!</definedName>
    <definedName name="DIFCTO00">#REF!</definedName>
    <definedName name="DIFCTO97" localSheetId="15">#REF!</definedName>
    <definedName name="DIFCTO97" localSheetId="17">#REF!</definedName>
    <definedName name="DIFCTO97" localSheetId="23">#REF!</definedName>
    <definedName name="DIFCTO97" localSheetId="27">#REF!</definedName>
    <definedName name="DIFCTO97" localSheetId="28">#REF!</definedName>
    <definedName name="DIFCTO97" localSheetId="29">#REF!</definedName>
    <definedName name="DIFCTO97" localSheetId="21">#REF!</definedName>
    <definedName name="DIFCTO97" localSheetId="88">#REF!</definedName>
    <definedName name="DIFCTO97" localSheetId="89">#REF!</definedName>
    <definedName name="DIFCTO97" localSheetId="90">#REF!</definedName>
    <definedName name="DIFCTO97">#REF!</definedName>
    <definedName name="DIFCTO98" localSheetId="15">#REF!</definedName>
    <definedName name="DIFCTO98" localSheetId="17">#REF!</definedName>
    <definedName name="DIFCTO98" localSheetId="23">#REF!</definedName>
    <definedName name="DIFCTO98" localSheetId="27">#REF!</definedName>
    <definedName name="DIFCTO98" localSheetId="28">#REF!</definedName>
    <definedName name="DIFCTO98" localSheetId="29">#REF!</definedName>
    <definedName name="DIFCTO98" localSheetId="21">#REF!</definedName>
    <definedName name="DIFCTO98" localSheetId="88">#REF!</definedName>
    <definedName name="DIFCTO98" localSheetId="89">#REF!</definedName>
    <definedName name="DIFCTO98" localSheetId="90">#REF!</definedName>
    <definedName name="DIFCTO98">#REF!</definedName>
    <definedName name="DIFCTO99" localSheetId="15">#REF!</definedName>
    <definedName name="DIFCTO99" localSheetId="17">#REF!</definedName>
    <definedName name="DIFCTO99" localSheetId="23">#REF!</definedName>
    <definedName name="DIFCTO99" localSheetId="27">#REF!</definedName>
    <definedName name="DIFCTO99" localSheetId="28">#REF!</definedName>
    <definedName name="DIFCTO99" localSheetId="29">#REF!</definedName>
    <definedName name="DIFCTO99" localSheetId="21">#REF!</definedName>
    <definedName name="DIFCTO99" localSheetId="88">#REF!</definedName>
    <definedName name="DIFCTO99" localSheetId="89">#REF!</definedName>
    <definedName name="DIFCTO99" localSheetId="90">#REF!</definedName>
    <definedName name="DIFCTO99">#REF!</definedName>
    <definedName name="Diferencia" localSheetId="15">#REF!</definedName>
    <definedName name="Diferencia" localSheetId="17">#REF!</definedName>
    <definedName name="Diferencia" localSheetId="100">[115]A.11!#REF!</definedName>
    <definedName name="Diferencia" localSheetId="23">[115]A.11!#REF!</definedName>
    <definedName name="Diferencia" localSheetId="59">#REF!</definedName>
    <definedName name="Diferencia" localSheetId="60">#REF!</definedName>
    <definedName name="Diferencia" localSheetId="1">[115]A.11!#REF!</definedName>
    <definedName name="Diferencia" localSheetId="27">#REF!</definedName>
    <definedName name="Diferencia" localSheetId="28">#REF!</definedName>
    <definedName name="Diferencia" localSheetId="29">#REF!</definedName>
    <definedName name="Diferencia" localSheetId="57">[115]A.11!#REF!</definedName>
    <definedName name="Diferencia" localSheetId="58">[115]A.11!#REF!</definedName>
    <definedName name="Diferencia" localSheetId="21">[115]A.11!#REF!</definedName>
    <definedName name="Diferencia" localSheetId="85">[115]A.11!#REF!</definedName>
    <definedName name="Diferencia" localSheetId="91">#REF!</definedName>
    <definedName name="Diferencia">#REF!</definedName>
    <definedName name="DISB" localSheetId="15">#REF!</definedName>
    <definedName name="DISB" localSheetId="17">#REF!</definedName>
    <definedName name="DISB" localSheetId="100">[68]Debt!#REF!</definedName>
    <definedName name="DISB" localSheetId="23">[68]Debt!#REF!</definedName>
    <definedName name="DISB" localSheetId="59">#REF!</definedName>
    <definedName name="DISB" localSheetId="60">#REF!</definedName>
    <definedName name="DISB" localSheetId="1">[68]Debt!#REF!</definedName>
    <definedName name="DISB" localSheetId="27">#REF!</definedName>
    <definedName name="DISB" localSheetId="28">#REF!</definedName>
    <definedName name="DISB" localSheetId="29">#REF!</definedName>
    <definedName name="DISB" localSheetId="57">[68]Debt!#REF!</definedName>
    <definedName name="DISB" localSheetId="58">[68]Debt!#REF!</definedName>
    <definedName name="DISB" localSheetId="21">[68]Debt!#REF!</definedName>
    <definedName name="DISB" localSheetId="85">[68]Debt!#REF!</definedName>
    <definedName name="DISB" localSheetId="91">#REF!</definedName>
    <definedName name="DISB" localSheetId="24">[68]Debt!#REF!</definedName>
    <definedName name="DISB">#REF!</definedName>
    <definedName name="Discount_IDA" localSheetId="15">#REF!</definedName>
    <definedName name="Discount_IDA" localSheetId="17">#REF!</definedName>
    <definedName name="Discount_IDA" localSheetId="19">#REF!</definedName>
    <definedName name="Discount_IDA" localSheetId="100">[116]NPV!$B$28</definedName>
    <definedName name="Discount_IDA" localSheetId="23">[116]NPV!$B$28</definedName>
    <definedName name="Discount_IDA" localSheetId="59">#REF!</definedName>
    <definedName name="Discount_IDA" localSheetId="60">#REF!</definedName>
    <definedName name="Discount_IDA" localSheetId="1">[116]NPV!$B$28</definedName>
    <definedName name="Discount_IDA" localSheetId="27">#REF!</definedName>
    <definedName name="Discount_IDA" localSheetId="28">#REF!</definedName>
    <definedName name="Discount_IDA" localSheetId="29">#REF!</definedName>
    <definedName name="Discount_IDA" localSheetId="57">[116]NPV!$B$28</definedName>
    <definedName name="Discount_IDA" localSheetId="58">[116]NPV!$B$28</definedName>
    <definedName name="Discount_IDA" localSheetId="18">#REF!</definedName>
    <definedName name="Discount_IDA" localSheetId="91">#REF!</definedName>
    <definedName name="Discount_IDA">#REF!</definedName>
    <definedName name="Discount_IDA1" localSheetId="15">#REF!</definedName>
    <definedName name="Discount_IDA1" localSheetId="16">#REF!</definedName>
    <definedName name="Discount_IDA1" localSheetId="17">#REF!</definedName>
    <definedName name="Discount_IDA1" localSheetId="20">#REF!</definedName>
    <definedName name="Discount_IDA1" localSheetId="23">#REF!</definedName>
    <definedName name="Discount_IDA1" localSheetId="59">#REF!</definedName>
    <definedName name="Discount_IDA1" localSheetId="60">#REF!</definedName>
    <definedName name="Discount_IDA1" localSheetId="27">#REF!</definedName>
    <definedName name="Discount_IDA1" localSheetId="28">#REF!</definedName>
    <definedName name="Discount_IDA1" localSheetId="29">#REF!</definedName>
    <definedName name="Discount_IDA1" localSheetId="57">#REF!</definedName>
    <definedName name="Discount_IDA1" localSheetId="64">#REF!</definedName>
    <definedName name="Discount_IDA1" localSheetId="21">#REF!</definedName>
    <definedName name="Discount_IDA1" localSheetId="85">'Tabla 58'!#REF!</definedName>
    <definedName name="Discount_IDA1" localSheetId="88">#REF!</definedName>
    <definedName name="Discount_IDA1" localSheetId="89">#REF!</definedName>
    <definedName name="Discount_IDA1" localSheetId="90">#REF!</definedName>
    <definedName name="Discount_IDA1" localSheetId="95">#REF!</definedName>
    <definedName name="Discount_IDA1" localSheetId="96">#REF!</definedName>
    <definedName name="Discount_IDA1" localSheetId="24">#REF!</definedName>
    <definedName name="Discount_IDA1">#REF!</definedName>
    <definedName name="Discount_NC" localSheetId="15">#REF!</definedName>
    <definedName name="Discount_NC" localSheetId="16">#REF!</definedName>
    <definedName name="Discount_NC" localSheetId="17">#REF!</definedName>
    <definedName name="Discount_NC" localSheetId="19">#REF!</definedName>
    <definedName name="Discount_NC" localSheetId="20">[116]NPV!#REF!</definedName>
    <definedName name="Discount_NC" localSheetId="100">[116]NPV!#REF!</definedName>
    <definedName name="Discount_NC" localSheetId="23">[116]NPV!#REF!</definedName>
    <definedName name="Discount_NC" localSheetId="59">#REF!</definedName>
    <definedName name="Discount_NC" localSheetId="60">#REF!</definedName>
    <definedName name="Discount_NC" localSheetId="1">[116]NPV!#REF!</definedName>
    <definedName name="Discount_NC" localSheetId="27">#REF!</definedName>
    <definedName name="Discount_NC" localSheetId="28">[116]NPV!#REF!</definedName>
    <definedName name="Discount_NC" localSheetId="29">[116]NPV!#REF!</definedName>
    <definedName name="Discount_NC" localSheetId="41">[116]NPV!#REF!</definedName>
    <definedName name="Discount_NC" localSheetId="44">[116]NPV!#REF!</definedName>
    <definedName name="Discount_NC" localSheetId="46">[116]NPV!#REF!</definedName>
    <definedName name="Discount_NC" localSheetId="57">[116]NPV!#REF!</definedName>
    <definedName name="Discount_NC" localSheetId="58">[116]NPV!#REF!</definedName>
    <definedName name="Discount_NC" localSheetId="18">#REF!</definedName>
    <definedName name="Discount_NC" localSheetId="61">[116]NPV!#REF!</definedName>
    <definedName name="Discount_NC" localSheetId="62">#REF!</definedName>
    <definedName name="Discount_NC" localSheetId="64">[116]NPV!#REF!</definedName>
    <definedName name="Discount_NC" localSheetId="21">[116]NPV!#REF!</definedName>
    <definedName name="Discount_NC" localSheetId="80">[116]NPV!#REF!</definedName>
    <definedName name="Discount_NC" localSheetId="81">[116]NPV!#REF!</definedName>
    <definedName name="Discount_NC" localSheetId="82">[116]NPV!#REF!</definedName>
    <definedName name="Discount_NC" localSheetId="83">[116]NPV!#REF!</definedName>
    <definedName name="Discount_NC" localSheetId="84">[116]NPV!#REF!</definedName>
    <definedName name="Discount_NC" localSheetId="85">[116]NPV!#REF!</definedName>
    <definedName name="Discount_NC" localSheetId="88">[116]NPV!#REF!</definedName>
    <definedName name="Discount_NC" localSheetId="89">[116]NPV!#REF!</definedName>
    <definedName name="Discount_NC" localSheetId="90">[116]NPV!#REF!</definedName>
    <definedName name="Discount_NC" localSheetId="91">#REF!</definedName>
    <definedName name="Discount_NC" localSheetId="95">[116]NPV!#REF!</definedName>
    <definedName name="Discount_NC" localSheetId="96">[116]NPV!#REF!</definedName>
    <definedName name="Discount_NC" localSheetId="24">[116]NPV!#REF!</definedName>
    <definedName name="Discount_NC" localSheetId="99">[116]NPV!#REF!</definedName>
    <definedName name="Discount_NC">#REF!</definedName>
    <definedName name="DiscountRate" localSheetId="15">#REF!</definedName>
    <definedName name="DiscountRate" localSheetId="16">#REF!</definedName>
    <definedName name="DiscountRate" localSheetId="17">#REF!</definedName>
    <definedName name="DiscountRate" localSheetId="19">#REF!</definedName>
    <definedName name="DiscountRate" localSheetId="20">#REF!</definedName>
    <definedName name="DiscountRate" localSheetId="100">#REF!</definedName>
    <definedName name="DiscountRate" localSheetId="23">#REF!</definedName>
    <definedName name="DiscountRate" localSheetId="27">#REF!</definedName>
    <definedName name="DiscountRate" localSheetId="28">#REF!</definedName>
    <definedName name="DiscountRate" localSheetId="29">#REF!</definedName>
    <definedName name="DiscountRate" localSheetId="41">#REF!</definedName>
    <definedName name="DiscountRate" localSheetId="44">#REF!</definedName>
    <definedName name="DiscountRate" localSheetId="46">#REF!</definedName>
    <definedName name="DiscountRate" localSheetId="57">#REF!</definedName>
    <definedName name="DiscountRate" localSheetId="58">#REF!</definedName>
    <definedName name="DiscountRate" localSheetId="18">#REF!</definedName>
    <definedName name="DiscountRate" localSheetId="61">#REF!</definedName>
    <definedName name="DiscountRate" localSheetId="62">#REF!</definedName>
    <definedName name="DiscountRate" localSheetId="64">#REF!</definedName>
    <definedName name="DiscountRate" localSheetId="21">#REF!</definedName>
    <definedName name="DiscountRate" localSheetId="80">'Tabla 53'!#REF!</definedName>
    <definedName name="DiscountRate" localSheetId="81">'Tabla 54'!#REF!</definedName>
    <definedName name="DiscountRate" localSheetId="82">'Tabla 55'!#REF!</definedName>
    <definedName name="DiscountRate" localSheetId="83">'Tabla 56'!#REF!</definedName>
    <definedName name="DiscountRate" localSheetId="84">'Tabla 57'!#REF!</definedName>
    <definedName name="DiscountRate" localSheetId="88">#REF!</definedName>
    <definedName name="DiscountRate" localSheetId="89">#REF!</definedName>
    <definedName name="DiscountRate" localSheetId="90">#REF!</definedName>
    <definedName name="DiscountRate" localSheetId="95">#REF!</definedName>
    <definedName name="DiscountRate" localSheetId="96">#REF!</definedName>
    <definedName name="DiscountRate" localSheetId="24">#REF!</definedName>
    <definedName name="DiscountRate" localSheetId="99">#REF!</definedName>
    <definedName name="DiscountRate">#REF!</definedName>
    <definedName name="divi" localSheetId="15">#REF!</definedName>
    <definedName name="divi" localSheetId="17">#REF!</definedName>
    <definedName name="divi" localSheetId="100">[117]Base!$H$2816</definedName>
    <definedName name="divi" localSheetId="23">[117]Base!$H$2816</definedName>
    <definedName name="divi" localSheetId="59">#REF!</definedName>
    <definedName name="divi" localSheetId="60">#REF!</definedName>
    <definedName name="divi" localSheetId="1">[117]Base!$H$2816</definedName>
    <definedName name="divi" localSheetId="27">#REF!</definedName>
    <definedName name="divi" localSheetId="28">#REF!</definedName>
    <definedName name="divi" localSheetId="29">#REF!</definedName>
    <definedName name="divi" localSheetId="57">[117]Base!$H$2816</definedName>
    <definedName name="divi" localSheetId="58">[117]Base!$H$2816</definedName>
    <definedName name="divi" localSheetId="91">#REF!</definedName>
    <definedName name="divi">#REF!</definedName>
    <definedName name="DIVISOOR" localSheetId="15">#REF!</definedName>
    <definedName name="DIVISOOR" localSheetId="17">#REF!</definedName>
    <definedName name="DIVISOOR" localSheetId="100">[118]Sheet2!$A$46</definedName>
    <definedName name="DIVISOOR" localSheetId="23">[118]Sheet2!$A$46</definedName>
    <definedName name="DIVISOOR" localSheetId="59">#REF!</definedName>
    <definedName name="DIVISOOR" localSheetId="60">#REF!</definedName>
    <definedName name="DIVISOOR" localSheetId="1">[118]Sheet2!$A$46</definedName>
    <definedName name="DIVISOOR" localSheetId="27">#REF!</definedName>
    <definedName name="DIVISOOR" localSheetId="28">#REF!</definedName>
    <definedName name="DIVISOOR" localSheetId="29">#REF!</definedName>
    <definedName name="DIVISOOR" localSheetId="57">[118]Sheet2!$A$46</definedName>
    <definedName name="DIVISOOR" localSheetId="58">[118]Sheet2!$A$46</definedName>
    <definedName name="DIVISOOR" localSheetId="91">#REF!</definedName>
    <definedName name="DIVISOOR">#REF!</definedName>
    <definedName name="DIVISOR" localSheetId="15">#REF!</definedName>
    <definedName name="divisor" localSheetId="16">#REF!</definedName>
    <definedName name="DIVISOR" localSheetId="17">#REF!</definedName>
    <definedName name="DIVISOR" localSheetId="19">#REF!</definedName>
    <definedName name="DIVISOR" localSheetId="20">#REF!</definedName>
    <definedName name="DIVISOR" localSheetId="23">#REF!</definedName>
    <definedName name="DIVISOR" localSheetId="27">#REF!</definedName>
    <definedName name="DIVISOR" localSheetId="28">#REF!</definedName>
    <definedName name="DIVISOR" localSheetId="29">#REF!</definedName>
    <definedName name="DIVISOR" localSheetId="33">#REF!</definedName>
    <definedName name="DIVISOR" localSheetId="57">#REF!</definedName>
    <definedName name="DIVISOR" localSheetId="58">#REF!</definedName>
    <definedName name="DIVISOR" localSheetId="18">#REF!</definedName>
    <definedName name="DIVISOR" localSheetId="64">#REF!</definedName>
    <definedName name="DIVISOR" localSheetId="21">#REF!</definedName>
    <definedName name="DIVISOR" localSheetId="80">'Tabla 53'!#REF!</definedName>
    <definedName name="DIVISOR" localSheetId="81">'Tabla 54'!#REF!</definedName>
    <definedName name="DIVISOR" localSheetId="82">'Tabla 55'!#REF!</definedName>
    <definedName name="DIVISOR" localSheetId="83">'Tabla 56'!#REF!</definedName>
    <definedName name="DIVISOR" localSheetId="84">'Tabla 57'!#REF!</definedName>
    <definedName name="DIVISOR" localSheetId="88">#REF!</definedName>
    <definedName name="DIVISOR" localSheetId="89">#REF!</definedName>
    <definedName name="DIVISOR" localSheetId="90">#REF!</definedName>
    <definedName name="DIVISOR" localSheetId="95">#REF!</definedName>
    <definedName name="DIVISOR" localSheetId="96">#REF!</definedName>
    <definedName name="DIVISOR" localSheetId="24">#REF!</definedName>
    <definedName name="DIVISOR">#REF!</definedName>
    <definedName name="DIVISOR1" localSheetId="15">#REF!</definedName>
    <definedName name="DIVISOR1" localSheetId="16">#REF!</definedName>
    <definedName name="DIVISOR1" localSheetId="17">#REF!</definedName>
    <definedName name="DIVISOR1" localSheetId="19">#REF!</definedName>
    <definedName name="DIVISOR1" localSheetId="23">#REF!</definedName>
    <definedName name="DIVISOR1" localSheetId="27">#REF!</definedName>
    <definedName name="DIVISOR1" localSheetId="28">#REF!</definedName>
    <definedName name="DIVISOR1" localSheetId="29">#REF!</definedName>
    <definedName name="DIVISOR1" localSheetId="33">#REF!</definedName>
    <definedName name="DIVISOR1" localSheetId="57">#REF!</definedName>
    <definedName name="DIVISOR1" localSheetId="58">#REF!</definedName>
    <definedName name="DIVISOR1" localSheetId="18">#REF!</definedName>
    <definedName name="DIVISOR1" localSheetId="64">#REF!</definedName>
    <definedName name="DIVISOR1" localSheetId="21">#REF!</definedName>
    <definedName name="DIVISOR1" localSheetId="80">'Tabla 53'!#REF!</definedName>
    <definedName name="DIVISOR1" localSheetId="81">'Tabla 54'!#REF!</definedName>
    <definedName name="DIVISOR1" localSheetId="82">'Tabla 55'!#REF!</definedName>
    <definedName name="DIVISOR1" localSheetId="83">'Tabla 56'!#REF!</definedName>
    <definedName name="DIVISOR1" localSheetId="84">'Tabla 57'!#REF!</definedName>
    <definedName name="DIVISOR1" localSheetId="88">#REF!</definedName>
    <definedName name="DIVISOR1" localSheetId="89">#REF!</definedName>
    <definedName name="DIVISOR1" localSheetId="90">#REF!</definedName>
    <definedName name="DIVISOR1" localSheetId="95">#REF!</definedName>
    <definedName name="DIVISOR1" localSheetId="96">#REF!</definedName>
    <definedName name="DIVISOR1" localSheetId="24">#REF!</definedName>
    <definedName name="DIVISOR1">#REF!</definedName>
    <definedName name="DKK" localSheetId="15">#REF!</definedName>
    <definedName name="DKK" localSheetId="16">#REF!</definedName>
    <definedName name="DKK" localSheetId="17">#REF!</definedName>
    <definedName name="DKK" localSheetId="23">#REF!</definedName>
    <definedName name="DKK" localSheetId="27">#REF!</definedName>
    <definedName name="DKK" localSheetId="28">#REF!</definedName>
    <definedName name="DKK" localSheetId="29">#REF!</definedName>
    <definedName name="DKK" localSheetId="33">#REF!</definedName>
    <definedName name="DKK" localSheetId="57">#REF!</definedName>
    <definedName name="DKK" localSheetId="18">#REF!</definedName>
    <definedName name="DKK" localSheetId="21">#REF!</definedName>
    <definedName name="DKK" localSheetId="80">'Tabla 53'!#REF!</definedName>
    <definedName name="DKK" localSheetId="88">#REF!</definedName>
    <definedName name="DKK" localSheetId="89">#REF!</definedName>
    <definedName name="DKK" localSheetId="90">#REF!</definedName>
    <definedName name="DKK" localSheetId="95">#REF!</definedName>
    <definedName name="DKK" localSheetId="96">#REF!</definedName>
    <definedName name="DKK">#REF!</definedName>
    <definedName name="DKR" localSheetId="15">#REF!</definedName>
    <definedName name="DKR" localSheetId="17">#REF!</definedName>
    <definedName name="DKR" localSheetId="23">#REF!</definedName>
    <definedName name="DKR" localSheetId="27">#REF!</definedName>
    <definedName name="DKR" localSheetId="28">#REF!</definedName>
    <definedName name="DKR" localSheetId="29">#REF!</definedName>
    <definedName name="DKR" localSheetId="33">#REF!</definedName>
    <definedName name="DKR" localSheetId="18">#REF!</definedName>
    <definedName name="DKR" localSheetId="21">#REF!</definedName>
    <definedName name="DKR" localSheetId="80">'Tabla 53'!#REF!</definedName>
    <definedName name="DKR" localSheetId="88">#REF!</definedName>
    <definedName name="DKR" localSheetId="89">#REF!</definedName>
    <definedName name="DKR" localSheetId="90">#REF!</definedName>
    <definedName name="DKR" localSheetId="96">#REF!</definedName>
    <definedName name="DKR">#REF!</definedName>
    <definedName name="DM" localSheetId="15">#REF!</definedName>
    <definedName name="DM" localSheetId="17">#REF!</definedName>
    <definedName name="DM" localSheetId="23">#REF!</definedName>
    <definedName name="DM" localSheetId="27">#REF!</definedName>
    <definedName name="DM" localSheetId="28">#REF!</definedName>
    <definedName name="DM" localSheetId="29">#REF!</definedName>
    <definedName name="DM" localSheetId="33">#REF!</definedName>
    <definedName name="DM" localSheetId="18">#REF!</definedName>
    <definedName name="DM" localSheetId="21">#REF!</definedName>
    <definedName name="DM" localSheetId="80">'Tabla 53'!#REF!</definedName>
    <definedName name="DM" localSheetId="88">#REF!</definedName>
    <definedName name="DM" localSheetId="89">#REF!</definedName>
    <definedName name="DM" localSheetId="90">#REF!</definedName>
    <definedName name="DM" localSheetId="96">#REF!</definedName>
    <definedName name="DM">#REF!</definedName>
    <definedName name="DM1A" localSheetId="15">#REF!</definedName>
    <definedName name="DM1A" localSheetId="17">#REF!</definedName>
    <definedName name="DM1A" localSheetId="23">#REF!</definedName>
    <definedName name="DM1A" localSheetId="27">#REF!</definedName>
    <definedName name="DM1A" localSheetId="28">#REF!</definedName>
    <definedName name="DM1A" localSheetId="29">#REF!</definedName>
    <definedName name="DM1A" localSheetId="33">#REF!</definedName>
    <definedName name="DM1A" localSheetId="18">#REF!</definedName>
    <definedName name="DM1A" localSheetId="21">#REF!</definedName>
    <definedName name="DM1A" localSheetId="80">'Tabla 53'!#REF!</definedName>
    <definedName name="DM1A" localSheetId="88">#REF!</definedName>
    <definedName name="DM1A" localSheetId="89">#REF!</definedName>
    <definedName name="DM1A" localSheetId="90">#REF!</definedName>
    <definedName name="DM1A" localSheetId="96">#REF!</definedName>
    <definedName name="DM1A">#REF!</definedName>
    <definedName name="DMBYS" localSheetId="15">#REF!</definedName>
    <definedName name="DMBYS" localSheetId="17">#REF!</definedName>
    <definedName name="DMBYS" localSheetId="100">[98]RESULTADOS!$A$86:$IV$86</definedName>
    <definedName name="DMBYS" localSheetId="23">[98]RESULTADOS!$A$86:$IV$86</definedName>
    <definedName name="DMBYS" localSheetId="59">#REF!</definedName>
    <definedName name="DMBYS" localSheetId="60">#REF!</definedName>
    <definedName name="DMBYS" localSheetId="1">[98]RESULTADOS!$A$86:$IV$86</definedName>
    <definedName name="DMBYS" localSheetId="27">#REF!</definedName>
    <definedName name="DMBYS" localSheetId="28">#REF!</definedName>
    <definedName name="DMBYS" localSheetId="29">#REF!</definedName>
    <definedName name="DMBYS" localSheetId="57">[98]RESULTADOS!$A$86:$IV$86</definedName>
    <definedName name="DMBYS" localSheetId="58">[98]RESULTADOS!$A$86:$IV$86</definedName>
    <definedName name="DMBYS" localSheetId="91">#REF!</definedName>
    <definedName name="DMBYS">#REF!</definedName>
    <definedName name="DMU" localSheetId="15">#REF!</definedName>
    <definedName name="DMU" localSheetId="16">#REF!</definedName>
    <definedName name="DMU" localSheetId="17">#REF!</definedName>
    <definedName name="DMU" localSheetId="20">#REF!</definedName>
    <definedName name="DMU" localSheetId="23">#REF!</definedName>
    <definedName name="DMU" localSheetId="59">#REF!</definedName>
    <definedName name="DMU" localSheetId="60">#REF!</definedName>
    <definedName name="DMU" localSheetId="27">#REF!</definedName>
    <definedName name="DMU" localSheetId="28">#REF!</definedName>
    <definedName name="DMU" localSheetId="29">#REF!</definedName>
    <definedName name="DMU" localSheetId="57">#REF!</definedName>
    <definedName name="DMU" localSheetId="64">#REF!</definedName>
    <definedName name="DMU" localSheetId="21">#REF!</definedName>
    <definedName name="DMU" localSheetId="85">'Tabla 58'!#REF!</definedName>
    <definedName name="DMU" localSheetId="88">#REF!</definedName>
    <definedName name="DMU" localSheetId="89">#REF!</definedName>
    <definedName name="DMU" localSheetId="90">#REF!</definedName>
    <definedName name="DMU" localSheetId="95">#REF!</definedName>
    <definedName name="DMU" localSheetId="96">#REF!</definedName>
    <definedName name="DMU" localSheetId="24">#REF!</definedName>
    <definedName name="DMU">#REF!</definedName>
    <definedName name="DNP" localSheetId="15">#REF!</definedName>
    <definedName name="DNP" localSheetId="17">#REF!</definedName>
    <definedName name="DNP" localSheetId="100">[98]SUPUESTOS!A$18</definedName>
    <definedName name="DNP" localSheetId="23">[98]SUPUESTOS!A$18</definedName>
    <definedName name="DNP" localSheetId="59">#REF!</definedName>
    <definedName name="DNP" localSheetId="60">#REF!</definedName>
    <definedName name="DNP" localSheetId="1">[98]SUPUESTOS!A$18</definedName>
    <definedName name="DNP" localSheetId="27">#REF!</definedName>
    <definedName name="DNP" localSheetId="28">#REF!</definedName>
    <definedName name="DNP" localSheetId="29">#REF!</definedName>
    <definedName name="DNP" localSheetId="57">[98]SUPUESTOS!A$18</definedName>
    <definedName name="DNP" localSheetId="58">[98]SUPUESTOS!A$18</definedName>
    <definedName name="DNP" localSheetId="91">#REF!</definedName>
    <definedName name="DNP">#REF!</definedName>
    <definedName name="DO" localSheetId="15">#REF!</definedName>
    <definedName name="DO" localSheetId="16">#REF!</definedName>
    <definedName name="DO" localSheetId="17">#REF!</definedName>
    <definedName name="DO" localSheetId="19">#REF!</definedName>
    <definedName name="DO" localSheetId="20">#REF!</definedName>
    <definedName name="DO" localSheetId="23">#REF!</definedName>
    <definedName name="DO" localSheetId="59">#REF!</definedName>
    <definedName name="DO" localSheetId="60">#REF!</definedName>
    <definedName name="DO" localSheetId="27">#REF!</definedName>
    <definedName name="DO" localSheetId="28">#REF!</definedName>
    <definedName name="DO" localSheetId="29">#REF!</definedName>
    <definedName name="DO" localSheetId="41">#REF!</definedName>
    <definedName name="DO" localSheetId="44">#REF!</definedName>
    <definedName name="DO" localSheetId="57">#REF!</definedName>
    <definedName name="DO" localSheetId="18">#REF!</definedName>
    <definedName name="DO" localSheetId="64">#REF!</definedName>
    <definedName name="DO" localSheetId="21">#REF!</definedName>
    <definedName name="DO" localSheetId="80">'Tabla 53'!#REF!</definedName>
    <definedName name="DO" localSheetId="85">'Tabla 58'!#REF!</definedName>
    <definedName name="DO" localSheetId="88">#REF!</definedName>
    <definedName name="DO" localSheetId="89">#REF!</definedName>
    <definedName name="DO" localSheetId="90">#REF!</definedName>
    <definedName name="DO" localSheetId="95">#REF!</definedName>
    <definedName name="DO" localSheetId="96">#REF!</definedName>
    <definedName name="DO">#REF!</definedName>
    <definedName name="DOMI">#N/A</definedName>
    <definedName name="DOMINIO2">#N/A</definedName>
    <definedName name="DPOB" localSheetId="15">#REF!</definedName>
    <definedName name="DPOB" localSheetId="17">#REF!</definedName>
    <definedName name="DPOB" localSheetId="100">[98]SUPUESTOS!A$7</definedName>
    <definedName name="DPOB" localSheetId="23">[98]SUPUESTOS!A$7</definedName>
    <definedName name="DPOB" localSheetId="59">#REF!</definedName>
    <definedName name="DPOB" localSheetId="60">#REF!</definedName>
    <definedName name="DPOB" localSheetId="1">[98]SUPUESTOS!A$7</definedName>
    <definedName name="DPOB" localSheetId="27">#REF!</definedName>
    <definedName name="DPOB" localSheetId="28">#REF!</definedName>
    <definedName name="DPOB" localSheetId="29">#REF!</definedName>
    <definedName name="DPOB" localSheetId="57">[98]SUPUESTOS!A$7</definedName>
    <definedName name="DPOB" localSheetId="58">[98]SUPUESTOS!A$7</definedName>
    <definedName name="DPOB" localSheetId="91">#REF!</definedName>
    <definedName name="DPOB">#REF!</definedName>
    <definedName name="Dproj">#N/A</definedName>
    <definedName name="DR" localSheetId="15">#REF!</definedName>
    <definedName name="dr" localSheetId="16">#REF!</definedName>
    <definedName name="DR" localSheetId="17">#REF!</definedName>
    <definedName name="DR" localSheetId="19">#REF!</definedName>
    <definedName name="DR" localSheetId="20">#REF!</definedName>
    <definedName name="DR" localSheetId="100">#REF!</definedName>
    <definedName name="DR" localSheetId="23">#REF!</definedName>
    <definedName name="DR" localSheetId="27">#REF!</definedName>
    <definedName name="DR" localSheetId="28">#REF!</definedName>
    <definedName name="DR" localSheetId="29">#REF!</definedName>
    <definedName name="DR" localSheetId="33">#REF!</definedName>
    <definedName name="DR" localSheetId="57">#REF!</definedName>
    <definedName name="DR" localSheetId="58">#REF!</definedName>
    <definedName name="DR" localSheetId="18">#REF!</definedName>
    <definedName name="DR" localSheetId="61">#REF!</definedName>
    <definedName name="DR" localSheetId="62">#REF!</definedName>
    <definedName name="DR" localSheetId="64">#REF!</definedName>
    <definedName name="DR" localSheetId="21">#REF!</definedName>
    <definedName name="DR" localSheetId="80">'Tabla 53'!#REF!</definedName>
    <definedName name="DR" localSheetId="81">'Tabla 54'!#REF!</definedName>
    <definedName name="DR" localSheetId="82">'Tabla 55'!#REF!</definedName>
    <definedName name="DR" localSheetId="83">'Tabla 56'!#REF!</definedName>
    <definedName name="DR" localSheetId="84">'Tabla 57'!#REF!</definedName>
    <definedName name="DR" localSheetId="85">'Tabla 58'!#REF!</definedName>
    <definedName name="DR" localSheetId="88">#REF!</definedName>
    <definedName name="DR" localSheetId="89">#REF!</definedName>
    <definedName name="DR" localSheetId="90">#REF!</definedName>
    <definedName name="DR" localSheetId="95">#REF!</definedName>
    <definedName name="DR" localSheetId="96">#REF!</definedName>
    <definedName name="DR" localSheetId="24">#REF!</definedName>
    <definedName name="DR" localSheetId="99">#REF!</definedName>
    <definedName name="DR">#REF!</definedName>
    <definedName name="DR1A" localSheetId="15">#REF!</definedName>
    <definedName name="DR1A" localSheetId="16">#REF!</definedName>
    <definedName name="DR1A" localSheetId="17">#REF!</definedName>
    <definedName name="DR1A" localSheetId="19">#REF!</definedName>
    <definedName name="DR1A" localSheetId="23">#REF!</definedName>
    <definedName name="DR1A" localSheetId="27">#REF!</definedName>
    <definedName name="DR1A" localSheetId="28">#REF!</definedName>
    <definedName name="DR1A" localSheetId="29">#REF!</definedName>
    <definedName name="DR1A" localSheetId="33">#REF!</definedName>
    <definedName name="DR1A" localSheetId="57">#REF!</definedName>
    <definedName name="DR1A" localSheetId="58">#REF!</definedName>
    <definedName name="DR1A" localSheetId="18">#REF!</definedName>
    <definedName name="DR1A" localSheetId="61">#REF!</definedName>
    <definedName name="DR1A" localSheetId="64">#REF!</definedName>
    <definedName name="DR1A" localSheetId="21">#REF!</definedName>
    <definedName name="DR1A" localSheetId="80">'Tabla 53'!#REF!</definedName>
    <definedName name="DR1A" localSheetId="81">'Tabla 54'!#REF!</definedName>
    <definedName name="DR1A" localSheetId="82">'Tabla 55'!#REF!</definedName>
    <definedName name="DR1A" localSheetId="83">'Tabla 56'!#REF!</definedName>
    <definedName name="DR1A" localSheetId="84">'Tabla 57'!#REF!</definedName>
    <definedName name="DR1A" localSheetId="88">#REF!</definedName>
    <definedName name="DR1A" localSheetId="89">#REF!</definedName>
    <definedName name="DR1A" localSheetId="90">#REF!</definedName>
    <definedName name="DR1A" localSheetId="95">#REF!</definedName>
    <definedName name="DR1A" localSheetId="96">#REF!</definedName>
    <definedName name="DR1A" localSheetId="24">#REF!</definedName>
    <definedName name="DR1A">#REF!</definedName>
    <definedName name="drd" localSheetId="15" hidden="1">{FALSE,FALSE,-1.25,-15.5,484.5,276.75,FALSE,FALSE,TRUE,TRUE,0,12,#N/A,46,#N/A,2.93460490463215,15.35,1,FALSE,FALSE,3,TRUE,1,FALSE,100,"Swvu.PLA1.","ACwvu.PLA1.",#N/A,FALSE,FALSE,0,0,0,0,2,"","",TRUE,TRUE,FALSE,FALSE,1,60,#N/A,#N/A,FALSE,FALSE,FALSE,FALSE,FALSE,FALSE,FALSE,9,65532,65532,FALSE,FALSE,TRUE,TRUE,TRUE}</definedName>
    <definedName name="drd" localSheetId="16" hidden="1">{FALSE,FALSE,-1.25,-15.5,484.5,276.75,FALSE,FALSE,TRUE,TRUE,0,12,#N/A,46,#N/A,2.93460490463215,15.35,1,FALSE,FALSE,3,TRUE,1,FALSE,100,"Swvu.PLA1.","ACwvu.PLA1.",#N/A,FALSE,FALSE,0,0,0,0,2,"","",TRUE,TRUE,FALSE,FALSE,1,60,#N/A,#N/A,FALSE,FALSE,FALSE,FALSE,FALSE,FALSE,FALSE,9,65532,65532,FALSE,FALSE,TRUE,TRUE,TRUE}</definedName>
    <definedName name="drd" localSheetId="17" hidden="1">{FALSE,FALSE,-1.25,-15.5,484.5,276.75,FALSE,FALSE,TRUE,TRUE,0,12,#N/A,46,#N/A,2.93460490463215,15.35,1,FALSE,FALSE,3,TRUE,1,FALSE,100,"Swvu.PLA1.","ACwvu.PLA1.",#N/A,FALSE,FALSE,0,0,0,0,2,"","",TRUE,TRUE,FALSE,FALSE,1,60,#N/A,#N/A,FALSE,FALSE,FALSE,FALSE,FALSE,FALSE,FALSE,9,65532,65532,FALSE,FALSE,TRUE,TRUE,TRUE}</definedName>
    <definedName name="drd" localSheetId="19" hidden="1">{FALSE,FALSE,-1.25,-15.5,484.5,276.75,FALSE,FALSE,TRUE,TRUE,0,12,#N/A,46,#N/A,2.93460490463215,15.35,1,FALSE,FALSE,3,TRUE,1,FALSE,100,"Swvu.PLA1.","ACwvu.PLA1.",#N/A,FALSE,FALSE,0,0,0,0,2,"","",TRUE,TRUE,FALSE,FALSE,1,60,#N/A,#N/A,FALSE,FALSE,FALSE,FALSE,FALSE,FALSE,FALSE,9,65532,65532,FALSE,FALSE,TRUE,TRUE,TRUE}</definedName>
    <definedName name="drd" localSheetId="20" hidden="1">{FALSE,FALSE,-1.25,-15.5,484.5,276.75,FALSE,FALSE,TRUE,TRUE,0,12,#N/A,46,#N/A,2.93460490463215,15.35,1,FALSE,FALSE,3,TRUE,1,FALSE,100,"Swvu.PLA1.","ACwvu.PLA1.",#N/A,FALSE,FALSE,0,0,0,0,2,"","",TRUE,TRUE,FALSE,FALSE,1,60,#N/A,#N/A,FALSE,FALSE,FALSE,FALSE,FALSE,FALSE,FALSE,9,65532,65532,FALSE,FALSE,TRUE,TRUE,TRUE}</definedName>
    <definedName name="drd" localSheetId="100" hidden="1">{FALSE,FALSE,-1.25,-15.5,484.5,276.75,FALSE,FALSE,TRUE,TRUE,0,12,#N/A,46,#N/A,2.93460490463215,15.35,1,FALSE,FALSE,3,TRUE,1,FALSE,100,"Swvu.PLA1.","ACwvu.PLA1.",#N/A,FALSE,FALSE,0,0,0,0,2,"","",TRUE,TRUE,FALSE,FALSE,1,60,#N/A,#N/A,FALSE,FALSE,FALSE,FALSE,FALSE,FALSE,FALSE,9,65532,65532,FALSE,FALSE,TRUE,TRUE,TRUE}</definedName>
    <definedName name="drd" localSheetId="8" hidden="1">{FALSE,FALSE,-1.25,-15.5,484.5,276.75,FALSE,FALSE,TRUE,TRUE,0,12,#N/A,46,#N/A,2.93460490463215,15.35,1,FALSE,FALSE,3,TRUE,1,FALSE,100,"Swvu.PLA1.","ACwvu.PLA1.",#N/A,FALSE,FALSE,0,0,0,0,2,"","",TRUE,TRUE,FALSE,FALSE,1,60,#N/A,#N/A,FALSE,FALSE,FALSE,FALSE,FALSE,FALSE,FALSE,9,65532,65532,FALSE,FALSE,TRUE,TRUE,TRUE}</definedName>
    <definedName name="drd" localSheetId="9" hidden="1">{FALSE,FALSE,-1.25,-15.5,484.5,276.75,FALSE,FALSE,TRUE,TRUE,0,12,#N/A,46,#N/A,2.93460490463215,15.35,1,FALSE,FALSE,3,TRUE,1,FALSE,100,"Swvu.PLA1.","ACwvu.PLA1.",#N/A,FALSE,FALSE,0,0,0,0,2,"","",TRUE,TRUE,FALSE,FALSE,1,60,#N/A,#N/A,FALSE,FALSE,FALSE,FALSE,FALSE,FALSE,FALSE,9,65532,65532,FALSE,FALSE,TRUE,TRUE,TRUE}</definedName>
    <definedName name="drd" localSheetId="10" hidden="1">{FALSE,FALSE,-1.25,-15.5,484.5,276.75,FALSE,FALSE,TRUE,TRUE,0,12,#N/A,46,#N/A,2.93460490463215,15.35,1,FALSE,FALSE,3,TRUE,1,FALSE,100,"Swvu.PLA1.","ACwvu.PLA1.",#N/A,FALSE,FALSE,0,0,0,0,2,"","",TRUE,TRUE,FALSE,FALSE,1,60,#N/A,#N/A,FALSE,FALSE,FALSE,FALSE,FALSE,FALSE,FALSE,9,65532,65532,FALSE,FALSE,TRUE,TRUE,TRUE}</definedName>
    <definedName name="drd" localSheetId="11" hidden="1">{FALSE,FALSE,-1.25,-15.5,484.5,276.75,FALSE,FALSE,TRUE,TRUE,0,12,#N/A,46,#N/A,2.93460490463215,15.35,1,FALSE,FALSE,3,TRUE,1,FALSE,100,"Swvu.PLA1.","ACwvu.PLA1.",#N/A,FALSE,FALSE,0,0,0,0,2,"","",TRUE,TRUE,FALSE,FALSE,1,60,#N/A,#N/A,FALSE,FALSE,FALSE,FALSE,FALSE,FALSE,FALSE,9,65532,65532,FALSE,FALSE,TRUE,TRUE,TRUE}</definedName>
    <definedName name="drd" localSheetId="23" hidden="1">{FALSE,FALSE,-1.25,-15.5,484.5,276.75,FALSE,FALSE,TRUE,TRUE,0,12,#N/A,46,#N/A,2.93460490463215,15.35,1,FALSE,FALSE,3,TRUE,1,FALSE,100,"Swvu.PLA1.","ACwvu.PLA1.",#N/A,FALSE,FALSE,0,0,0,0,2,"","",TRUE,TRUE,FALSE,FALSE,1,60,#N/A,#N/A,FALSE,FALSE,FALSE,FALSE,FALSE,FALSE,FALSE,9,65532,65532,FALSE,FALSE,TRUE,TRUE,TRUE}</definedName>
    <definedName name="drd" localSheetId="59" hidden="1">{FALSE,FALSE,-1.25,-15.5,484.5,276.75,FALSE,FALSE,TRUE,TRUE,0,12,#N/A,46,#N/A,2.93460490463215,15.35,1,FALSE,FALSE,3,TRUE,1,FALSE,100,"Swvu.PLA1.","ACwvu.PLA1.",#N/A,FALSE,FALSE,0,0,0,0,2,"","",TRUE,TRUE,FALSE,FALSE,1,60,#N/A,#N/A,FALSE,FALSE,FALSE,FALSE,FALSE,FALSE,FALSE,9,65532,65532,FALSE,FALSE,TRUE,TRUE,TRUE}</definedName>
    <definedName name="drd" localSheetId="60" hidden="1">{FALSE,FALSE,-1.25,-15.5,484.5,276.75,FALSE,FALSE,TRUE,TRUE,0,12,#N/A,46,#N/A,2.93460490463215,15.35,1,FALSE,FALSE,3,TRUE,1,FALSE,100,"Swvu.PLA1.","ACwvu.PLA1.",#N/A,FALSE,FALSE,0,0,0,0,2,"","",TRUE,TRUE,FALSE,FALSE,1,60,#N/A,#N/A,FALSE,FALSE,FALSE,FALSE,FALSE,FALSE,FALSE,9,65532,65532,FALSE,FALSE,TRUE,TRUE,TRUE}</definedName>
    <definedName name="drd" localSheetId="1" hidden="1">{FALSE,FALSE,-1.25,-15.5,484.5,276.75,FALSE,FALSE,TRUE,TRUE,0,12,#N/A,46,#N/A,2.93460490463215,15.35,1,FALSE,FALSE,3,TRUE,1,FALSE,100,"Swvu.PLA1.","ACwvu.PLA1.",#N/A,FALSE,FALSE,0,0,0,0,2,"","",TRUE,TRUE,FALSE,FALSE,1,60,#N/A,#N/A,FALSE,FALSE,FALSE,FALSE,FALSE,FALSE,FALSE,9,65532,65532,FALSE,FALSE,TRUE,TRUE,TRUE}</definedName>
    <definedName name="drd" localSheetId="27" hidden="1">{FALSE,FALSE,-1.25,-15.5,484.5,276.75,FALSE,FALSE,TRUE,TRUE,0,12,#N/A,46,#N/A,2.93460490463215,15.35,1,FALSE,FALSE,3,TRUE,1,FALSE,100,"Swvu.PLA1.","ACwvu.PLA1.",#N/A,FALSE,FALSE,0,0,0,0,2,"","",TRUE,TRUE,FALSE,FALSE,1,60,#N/A,#N/A,FALSE,FALSE,FALSE,FALSE,FALSE,FALSE,FALSE,9,65532,65532,FALSE,FALSE,TRUE,TRUE,TRUE}</definedName>
    <definedName name="drd" localSheetId="28" hidden="1">{FALSE,FALSE,-1.25,-15.5,484.5,276.75,FALSE,FALSE,TRUE,TRUE,0,12,#N/A,46,#N/A,2.93460490463215,15.35,1,FALSE,FALSE,3,TRUE,1,FALSE,100,"Swvu.PLA1.","ACwvu.PLA1.",#N/A,FALSE,FALSE,0,0,0,0,2,"","",TRUE,TRUE,FALSE,FALSE,1,60,#N/A,#N/A,FALSE,FALSE,FALSE,FALSE,FALSE,FALSE,FALSE,9,65532,65532,FALSE,FALSE,TRUE,TRUE,TRUE}</definedName>
    <definedName name="drd" localSheetId="29" hidden="1">{FALSE,FALSE,-1.25,-15.5,484.5,276.75,FALSE,FALSE,TRUE,TRUE,0,12,#N/A,46,#N/A,2.93460490463215,15.35,1,FALSE,FALSE,3,TRUE,1,FALSE,100,"Swvu.PLA1.","ACwvu.PLA1.",#N/A,FALSE,FALSE,0,0,0,0,2,"","",TRUE,TRUE,FALSE,FALSE,1,60,#N/A,#N/A,FALSE,FALSE,FALSE,FALSE,FALSE,FALSE,FALSE,9,65532,65532,FALSE,FALSE,TRUE,TRUE,TRUE}</definedName>
    <definedName name="drd" localSheetId="30" hidden="1">{FALSE,FALSE,-1.25,-15.5,484.5,276.75,FALSE,FALSE,TRUE,TRUE,0,12,#N/A,46,#N/A,2.93460490463215,15.35,1,FALSE,FALSE,3,TRUE,1,FALSE,100,"Swvu.PLA1.","ACwvu.PLA1.",#N/A,FALSE,FALSE,0,0,0,0,2,"","",TRUE,TRUE,FALSE,FALSE,1,60,#N/A,#N/A,FALSE,FALSE,FALSE,FALSE,FALSE,FALSE,FALSE,9,65532,65532,FALSE,FALSE,TRUE,TRUE,TRUE}</definedName>
    <definedName name="drd" localSheetId="31" hidden="1">{FALSE,FALSE,-1.25,-15.5,484.5,276.75,FALSE,FALSE,TRUE,TRUE,0,12,#N/A,46,#N/A,2.93460490463215,15.35,1,FALSE,FALSE,3,TRUE,1,FALSE,100,"Swvu.PLA1.","ACwvu.PLA1.",#N/A,FALSE,FALSE,0,0,0,0,2,"","",TRUE,TRUE,FALSE,FALSE,1,60,#N/A,#N/A,FALSE,FALSE,FALSE,FALSE,FALSE,FALSE,FALSE,9,65532,65532,FALSE,FALSE,TRUE,TRUE,TRUE}</definedName>
    <definedName name="drd" localSheetId="32" hidden="1">{FALSE,FALSE,-1.25,-15.5,484.5,276.75,FALSE,FALSE,TRUE,TRUE,0,12,#N/A,46,#N/A,2.93460490463215,15.35,1,FALSE,FALSE,3,TRUE,1,FALSE,100,"Swvu.PLA1.","ACwvu.PLA1.",#N/A,FALSE,FALSE,0,0,0,0,2,"","",TRUE,TRUE,FALSE,FALSE,1,60,#N/A,#N/A,FALSE,FALSE,FALSE,FALSE,FALSE,FALSE,FALSE,9,65532,65532,FALSE,FALSE,TRUE,TRUE,TRUE}</definedName>
    <definedName name="drd" localSheetId="33" hidden="1">{FALSE,FALSE,-1.25,-15.5,484.5,276.75,FALSE,FALSE,TRUE,TRUE,0,12,#N/A,46,#N/A,2.93460490463215,15.35,1,FALSE,FALSE,3,TRUE,1,FALSE,100,"Swvu.PLA1.","ACwvu.PLA1.",#N/A,FALSE,FALSE,0,0,0,0,2,"","",TRUE,TRUE,FALSE,FALSE,1,60,#N/A,#N/A,FALSE,FALSE,FALSE,FALSE,FALSE,FALSE,FALSE,9,65532,65532,FALSE,FALSE,TRUE,TRUE,TRUE}</definedName>
    <definedName name="drd" localSheetId="34" hidden="1">{FALSE,FALSE,-1.25,-15.5,484.5,276.75,FALSE,FALSE,TRUE,TRUE,0,12,#N/A,46,#N/A,2.93460490463215,15.35,1,FALSE,FALSE,3,TRUE,1,FALSE,100,"Swvu.PLA1.","ACwvu.PLA1.",#N/A,FALSE,FALSE,0,0,0,0,2,"","",TRUE,TRUE,FALSE,FALSE,1,60,#N/A,#N/A,FALSE,FALSE,FALSE,FALSE,FALSE,FALSE,FALSE,9,65532,65532,FALSE,FALSE,TRUE,TRUE,TRUE}</definedName>
    <definedName name="drd" localSheetId="3" hidden="1">{FALSE,FALSE,-1.25,-15.5,484.5,276.75,FALSE,FALSE,TRUE,TRUE,0,12,#N/A,46,#N/A,2.93460490463215,15.35,1,FALSE,FALSE,3,TRUE,1,FALSE,100,"Swvu.PLA1.","ACwvu.PLA1.",#N/A,FALSE,FALSE,0,0,0,0,2,"","",TRUE,TRUE,FALSE,FALSE,1,60,#N/A,#N/A,FALSE,FALSE,FALSE,FALSE,FALSE,FALSE,FALSE,9,65532,65532,FALSE,FALSE,TRUE,TRUE,TRUE}</definedName>
    <definedName name="drd" localSheetId="57" hidden="1">{FALSE,FALSE,-1.25,-15.5,484.5,276.75,FALSE,FALSE,TRUE,TRUE,0,12,#N/A,46,#N/A,2.93460490463215,15.35,1,FALSE,FALSE,3,TRUE,1,FALSE,100,"Swvu.PLA1.","ACwvu.PLA1.",#N/A,FALSE,FALSE,0,0,0,0,2,"","",TRUE,TRUE,FALSE,FALSE,1,60,#N/A,#N/A,FALSE,FALSE,FALSE,FALSE,FALSE,FALSE,FALSE,9,65532,65532,FALSE,FALSE,TRUE,TRUE,TRUE}</definedName>
    <definedName name="drd" localSheetId="58" hidden="1">{FALSE,FALSE,-1.25,-15.5,484.5,276.75,FALSE,FALSE,TRUE,TRUE,0,12,#N/A,46,#N/A,2.93460490463215,15.35,1,FALSE,FALSE,3,TRUE,1,FALSE,100,"Swvu.PLA1.","ACwvu.PLA1.",#N/A,FALSE,FALSE,0,0,0,0,2,"","",TRUE,TRUE,FALSE,FALSE,1,60,#N/A,#N/A,FALSE,FALSE,FALSE,FALSE,FALSE,FALSE,FALSE,9,65532,65532,FALSE,FALSE,TRUE,TRUE,TRUE}</definedName>
    <definedName name="drd" localSheetId="18" hidden="1">{FALSE,FALSE,-1.25,-15.5,484.5,276.75,FALSE,FALSE,TRUE,TRUE,0,12,#N/A,46,#N/A,2.93460490463215,15.35,1,FALSE,FALSE,3,TRUE,1,FALSE,100,"Swvu.PLA1.","ACwvu.PLA1.",#N/A,FALSE,FALSE,0,0,0,0,2,"","",TRUE,TRUE,FALSE,FALSE,1,60,#N/A,#N/A,FALSE,FALSE,FALSE,FALSE,FALSE,FALSE,FALSE,9,65532,65532,FALSE,FALSE,TRUE,TRUE,TRUE}</definedName>
    <definedName name="drd" localSheetId="61" hidden="1">{FALSE,FALSE,-1.25,-15.5,484.5,276.75,FALSE,FALSE,TRUE,TRUE,0,12,#N/A,46,#N/A,2.93460490463215,15.35,1,FALSE,FALSE,3,TRUE,1,FALSE,100,"Swvu.PLA1.","ACwvu.PLA1.",#N/A,FALSE,FALSE,0,0,0,0,2,"","",TRUE,TRUE,FALSE,FALSE,1,60,#N/A,#N/A,FALSE,FALSE,FALSE,FALSE,FALSE,FALSE,FALSE,9,65532,65532,FALSE,FALSE,TRUE,TRUE,TRUE}</definedName>
    <definedName name="drd" localSheetId="62" hidden="1">{FALSE,FALSE,-1.25,-15.5,484.5,276.75,FALSE,FALSE,TRUE,TRUE,0,12,#N/A,46,#N/A,2.93460490463215,15.35,1,FALSE,FALSE,3,TRUE,1,FALSE,100,"Swvu.PLA1.","ACwvu.PLA1.",#N/A,FALSE,FALSE,0,0,0,0,2,"","",TRUE,TRUE,FALSE,FALSE,1,60,#N/A,#N/A,FALSE,FALSE,FALSE,FALSE,FALSE,FALSE,FALSE,9,65532,65532,FALSE,FALSE,TRUE,TRUE,TRUE}</definedName>
    <definedName name="drd" localSheetId="63" hidden="1">{FALSE,FALSE,-1.25,-15.5,484.5,276.75,FALSE,FALSE,TRUE,TRUE,0,12,#N/A,46,#N/A,2.93460490463215,15.35,1,FALSE,FALSE,3,TRUE,1,FALSE,100,"Swvu.PLA1.","ACwvu.PLA1.",#N/A,FALSE,FALSE,0,0,0,0,2,"","",TRUE,TRUE,FALSE,FALSE,1,60,#N/A,#N/A,FALSE,FALSE,FALSE,FALSE,FALSE,FALSE,FALSE,9,65532,65532,FALSE,FALSE,TRUE,TRUE,TRUE}</definedName>
    <definedName name="drd" localSheetId="64" hidden="1">{FALSE,FALSE,-1.25,-15.5,484.5,276.75,FALSE,FALSE,TRUE,TRUE,0,12,#N/A,46,#N/A,2.93460490463215,15.35,1,FALSE,FALSE,3,TRUE,1,FALSE,100,"Swvu.PLA1.","ACwvu.PLA1.",#N/A,FALSE,FALSE,0,0,0,0,2,"","",TRUE,TRUE,FALSE,FALSE,1,60,#N/A,#N/A,FALSE,FALSE,FALSE,FALSE,FALSE,FALSE,FALSE,9,65532,65532,FALSE,FALSE,TRUE,TRUE,TRUE}</definedName>
    <definedName name="drd" localSheetId="21" hidden="1">{FALSE,FALSE,-1.25,-15.5,484.5,276.75,FALSE,FALSE,TRUE,TRUE,0,12,#N/A,46,#N/A,2.93460490463215,15.35,1,FALSE,FALSE,3,TRUE,1,FALSE,100,"Swvu.PLA1.","ACwvu.PLA1.",#N/A,FALSE,FALSE,0,0,0,0,2,"","",TRUE,TRUE,FALSE,FALSE,1,60,#N/A,#N/A,FALSE,FALSE,FALSE,FALSE,FALSE,FALSE,FALSE,9,65532,65532,FALSE,FALSE,TRUE,TRUE,TRUE}</definedName>
    <definedName name="drd" localSheetId="80" hidden="1">{FALSE,FALSE,-1.25,-15.5,484.5,276.75,FALSE,FALSE,TRUE,TRUE,0,12,#N/A,46,#N/A,2.93460490463215,15.35,1,FALSE,FALSE,3,TRUE,1,FALSE,100,"Swvu.PLA1.","ACwvu.PLA1.",#N/A,FALSE,FALSE,0,0,0,0,2,"","",TRUE,TRUE,FALSE,FALSE,1,60,#N/A,#N/A,FALSE,FALSE,FALSE,FALSE,FALSE,FALSE,FALSE,9,65532,65532,FALSE,FALSE,TRUE,TRUE,TRUE}</definedName>
    <definedName name="drd" localSheetId="81" hidden="1">{FALSE,FALSE,-1.25,-15.5,484.5,276.75,FALSE,FALSE,TRUE,TRUE,0,12,#N/A,46,#N/A,2.93460490463215,15.35,1,FALSE,FALSE,3,TRUE,1,FALSE,100,"Swvu.PLA1.","ACwvu.PLA1.",#N/A,FALSE,FALSE,0,0,0,0,2,"","",TRUE,TRUE,FALSE,FALSE,1,60,#N/A,#N/A,FALSE,FALSE,FALSE,FALSE,FALSE,FALSE,FALSE,9,65532,65532,FALSE,FALSE,TRUE,TRUE,TRUE}</definedName>
    <definedName name="drd" localSheetId="82" hidden="1">{FALSE,FALSE,-1.25,-15.5,484.5,276.75,FALSE,FALSE,TRUE,TRUE,0,12,#N/A,46,#N/A,2.93460490463215,15.35,1,FALSE,FALSE,3,TRUE,1,FALSE,100,"Swvu.PLA1.","ACwvu.PLA1.",#N/A,FALSE,FALSE,0,0,0,0,2,"","",TRUE,TRUE,FALSE,FALSE,1,60,#N/A,#N/A,FALSE,FALSE,FALSE,FALSE,FALSE,FALSE,FALSE,9,65532,65532,FALSE,FALSE,TRUE,TRUE,TRUE}</definedName>
    <definedName name="drd" localSheetId="83" hidden="1">{FALSE,FALSE,-1.25,-15.5,484.5,276.75,FALSE,FALSE,TRUE,TRUE,0,12,#N/A,46,#N/A,2.93460490463215,15.35,1,FALSE,FALSE,3,TRUE,1,FALSE,100,"Swvu.PLA1.","ACwvu.PLA1.",#N/A,FALSE,FALSE,0,0,0,0,2,"","",TRUE,TRUE,FALSE,FALSE,1,60,#N/A,#N/A,FALSE,FALSE,FALSE,FALSE,FALSE,FALSE,FALSE,9,65532,65532,FALSE,FALSE,TRUE,TRUE,TRUE}</definedName>
    <definedName name="drd" localSheetId="84" hidden="1">{FALSE,FALSE,-1.25,-15.5,484.5,276.75,FALSE,FALSE,TRUE,TRUE,0,12,#N/A,46,#N/A,2.93460490463215,15.35,1,FALSE,FALSE,3,TRUE,1,FALSE,100,"Swvu.PLA1.","ACwvu.PLA1.",#N/A,FALSE,FALSE,0,0,0,0,2,"","",TRUE,TRUE,FALSE,FALSE,1,60,#N/A,#N/A,FALSE,FALSE,FALSE,FALSE,FALSE,FALSE,FALSE,9,65532,65532,FALSE,FALSE,TRUE,TRUE,TRUE}</definedName>
    <definedName name="drd" localSheetId="85" hidden="1">{FALSE,FALSE,-1.25,-15.5,484.5,276.75,FALSE,FALSE,TRUE,TRUE,0,12,#N/A,46,#N/A,2.93460490463215,15.35,1,FALSE,FALSE,3,TRUE,1,FALSE,100,"Swvu.PLA1.","ACwvu.PLA1.",#N/A,FALSE,FALSE,0,0,0,0,2,"","",TRUE,TRUE,FALSE,FALSE,1,60,#N/A,#N/A,FALSE,FALSE,FALSE,FALSE,FALSE,FALSE,FALSE,9,65532,65532,FALSE,FALSE,TRUE,TRUE,TRUE}</definedName>
    <definedName name="drd" localSheetId="88" hidden="1">{FALSE,FALSE,-1.25,-15.5,484.5,276.75,FALSE,FALSE,TRUE,TRUE,0,12,#N/A,46,#N/A,2.93460490463215,15.35,1,FALSE,FALSE,3,TRUE,1,FALSE,100,"Swvu.PLA1.","ACwvu.PLA1.",#N/A,FALSE,FALSE,0,0,0,0,2,"","",TRUE,TRUE,FALSE,FALSE,1,60,#N/A,#N/A,FALSE,FALSE,FALSE,FALSE,FALSE,FALSE,FALSE,9,65532,65532,FALSE,FALSE,TRUE,TRUE,TRUE}</definedName>
    <definedName name="drd" localSheetId="22" hidden="1">{FALSE,FALSE,-1.25,-15.5,484.5,276.75,FALSE,FALSE,TRUE,TRUE,0,12,#N/A,46,#N/A,2.93460490463215,15.35,1,FALSE,FALSE,3,TRUE,1,FALSE,100,"Swvu.PLA1.","ACwvu.PLA1.",#N/A,FALSE,FALSE,0,0,0,0,2,"","",TRUE,TRUE,FALSE,FALSE,1,60,#N/A,#N/A,FALSE,FALSE,FALSE,FALSE,FALSE,FALSE,FALSE,9,65532,65532,FALSE,FALSE,TRUE,TRUE,TRUE}</definedName>
    <definedName name="drd" localSheetId="89" hidden="1">{FALSE,FALSE,-1.25,-15.5,484.5,276.75,FALSE,FALSE,TRUE,TRUE,0,12,#N/A,46,#N/A,2.93460490463215,15.35,1,FALSE,FALSE,3,TRUE,1,FALSE,100,"Swvu.PLA1.","ACwvu.PLA1.",#N/A,FALSE,FALSE,0,0,0,0,2,"","",TRUE,TRUE,FALSE,FALSE,1,60,#N/A,#N/A,FALSE,FALSE,FALSE,FALSE,FALSE,FALSE,FALSE,9,65532,65532,FALSE,FALSE,TRUE,TRUE,TRUE}</definedName>
    <definedName name="drd" localSheetId="90" hidden="1">{FALSE,FALSE,-1.25,-15.5,484.5,276.75,FALSE,FALSE,TRUE,TRUE,0,12,#N/A,46,#N/A,2.93460490463215,15.35,1,FALSE,FALSE,3,TRUE,1,FALSE,100,"Swvu.PLA1.","ACwvu.PLA1.",#N/A,FALSE,FALSE,0,0,0,0,2,"","",TRUE,TRUE,FALSE,FALSE,1,60,#N/A,#N/A,FALSE,FALSE,FALSE,FALSE,FALSE,FALSE,FALSE,9,65532,65532,FALSE,FALSE,TRUE,TRUE,TRUE}</definedName>
    <definedName name="drd" localSheetId="91" hidden="1">{FALSE,FALSE,-1.25,-15.5,484.5,276.75,FALSE,FALSE,TRUE,TRUE,0,12,#N/A,46,#N/A,2.93460490463215,15.35,1,FALSE,FALSE,3,TRUE,1,FALSE,100,"Swvu.PLA1.","ACwvu.PLA1.",#N/A,FALSE,FALSE,0,0,0,0,2,"","",TRUE,TRUE,FALSE,FALSE,1,60,#N/A,#N/A,FALSE,FALSE,FALSE,FALSE,FALSE,FALSE,FALSE,9,65532,65532,FALSE,FALSE,TRUE,TRUE,TRUE}</definedName>
    <definedName name="drd" localSheetId="92" hidden="1">{FALSE,FALSE,-1.25,-15.5,484.5,276.75,FALSE,FALSE,TRUE,TRUE,0,12,#N/A,46,#N/A,2.93460490463215,15.35,1,FALSE,FALSE,3,TRUE,1,FALSE,100,"Swvu.PLA1.","ACwvu.PLA1.",#N/A,FALSE,FALSE,0,0,0,0,2,"","",TRUE,TRUE,FALSE,FALSE,1,60,#N/A,#N/A,FALSE,FALSE,FALSE,FALSE,FALSE,FALSE,FALSE,9,65532,65532,FALSE,FALSE,TRUE,TRUE,TRUE}</definedName>
    <definedName name="drd" localSheetId="95" hidden="1">{FALSE,FALSE,-1.25,-15.5,484.5,276.75,FALSE,FALSE,TRUE,TRUE,0,12,#N/A,46,#N/A,2.93460490463215,15.35,1,FALSE,FALSE,3,TRUE,1,FALSE,100,"Swvu.PLA1.","ACwvu.PLA1.",#N/A,FALSE,FALSE,0,0,0,0,2,"","",TRUE,TRUE,FALSE,FALSE,1,60,#N/A,#N/A,FALSE,FALSE,FALSE,FALSE,FALSE,FALSE,FALSE,9,65532,65532,FALSE,FALSE,TRUE,TRUE,TRUE}</definedName>
    <definedName name="drd" localSheetId="96" hidden="1">{FALSE,FALSE,-1.25,-15.5,484.5,276.75,FALSE,FALSE,TRUE,TRUE,0,12,#N/A,46,#N/A,2.93460490463215,15.35,1,FALSE,FALSE,3,TRUE,1,FALSE,100,"Swvu.PLA1.","ACwvu.PLA1.",#N/A,FALSE,FALSE,0,0,0,0,2,"","",TRUE,TRUE,FALSE,FALSE,1,60,#N/A,#N/A,FALSE,FALSE,FALSE,FALSE,FALSE,FALSE,FALSE,9,65532,65532,FALSE,FALSE,TRUE,TRUE,TRUE}</definedName>
    <definedName name="drd" localSheetId="98" hidden="1">{FALSE,FALSE,-1.25,-15.5,484.5,276.75,FALSE,FALSE,TRUE,TRUE,0,12,#N/A,46,#N/A,2.93460490463215,15.35,1,FALSE,FALSE,3,TRUE,1,FALSE,100,"Swvu.PLA1.","ACwvu.PLA1.",#N/A,FALSE,FALSE,0,0,0,0,2,"","",TRUE,TRUE,FALSE,FALSE,1,60,#N/A,#N/A,FALSE,FALSE,FALSE,FALSE,FALSE,FALSE,FALSE,9,65532,65532,FALSE,FALSE,TRUE,TRUE,TRUE}</definedName>
    <definedName name="drd" localSheetId="24" hidden="1">{FALSE,FALSE,-1.25,-15.5,484.5,276.75,FALSE,FALSE,TRUE,TRUE,0,12,#N/A,46,#N/A,2.93460490463215,15.35,1,FALSE,FALSE,3,TRUE,1,FALSE,100,"Swvu.PLA1.","ACwvu.PLA1.",#N/A,FALSE,FALSE,0,0,0,0,2,"","",TRUE,TRUE,FALSE,FALSE,1,60,#N/A,#N/A,FALSE,FALSE,FALSE,FALSE,FALSE,FALSE,FALSE,9,65532,65532,FALSE,FALSE,TRUE,TRUE,TRUE}</definedName>
    <definedName name="drd" localSheetId="99" hidden="1">{FALSE,FALSE,-1.25,-15.5,484.5,276.75,FALSE,FALSE,TRUE,TRUE,0,12,#N/A,46,#N/A,2.93460490463215,15.35,1,FALSE,FALSE,3,TRUE,1,FALSE,100,"Swvu.PLA1.","ACwvu.PLA1.",#N/A,FALSE,FALSE,0,0,0,0,2,"","",TRUE,TRUE,FALSE,FALSE,1,60,#N/A,#N/A,FALSE,FALSE,FALSE,FALSE,FALSE,FALSE,FALSE,9,65532,65532,FALSE,FALSE,TRUE,TRUE,TRUE}</definedName>
    <definedName name="drd" localSheetId="25" hidden="1">{FALSE,FALSE,-1.25,-15.5,484.5,276.75,FALSE,FALSE,TRUE,TRUE,0,12,#N/A,46,#N/A,2.93460490463215,15.35,1,FALSE,FALSE,3,TRUE,1,FALSE,100,"Swvu.PLA1.","ACwvu.PLA1.",#N/A,FALSE,FALSE,0,0,0,0,2,"","",TRUE,TRUE,FALSE,FALSE,1,60,#N/A,#N/A,FALSE,FALSE,FALSE,FALSE,FALSE,FALSE,FALSE,9,65532,65532,FALSE,FALSE,TRUE,TRUE,TRUE}</definedName>
    <definedName name="drd" localSheetId="26" hidden="1">{FALSE,FALSE,-1.25,-15.5,484.5,276.75,FALSE,FALSE,TRUE,TRUE,0,12,#N/A,46,#N/A,2.93460490463215,15.35,1,FALSE,FALSE,3,TRUE,1,FALSE,100,"Swvu.PLA1.","ACwvu.PLA1.",#N/A,FALSE,FALSE,0,0,0,0,2,"","",TRUE,TRUE,FALSE,FALSE,1,60,#N/A,#N/A,FALSE,FALSE,FALSE,FALSE,FALSE,FALSE,FALSE,9,65532,65532,FALSE,FALSE,TRUE,TRUE,TRUE}</definedName>
    <definedName name="drd" localSheetId="93" hidden="1">{FALSE,FALSE,-1.25,-15.5,484.5,276.75,FALSE,FALSE,TRUE,TRUE,0,12,#N/A,46,#N/A,2.93460490463215,15.35,1,FALSE,FALSE,3,TRUE,1,FALSE,100,"Swvu.PLA1.","ACwvu.PLA1.",#N/A,FALSE,FALSE,0,0,0,0,2,"","",TRUE,TRUE,FALSE,FALSE,1,60,#N/A,#N/A,FALSE,FALSE,FALSE,FALSE,FALSE,FALSE,FALSE,9,65532,65532,FALSE,FALSE,TRUE,TRUE,TRUE}</definedName>
    <definedName name="drd" localSheetId="94" hidden="1">{FALSE,FALSE,-1.25,-15.5,484.5,276.75,FALSE,FALSE,TRUE,TRUE,0,12,#N/A,46,#N/A,2.93460490463215,15.35,1,FALSE,FALSE,3,TRUE,1,FALSE,100,"Swvu.PLA1.","ACwvu.PLA1.",#N/A,FALSE,FALSE,0,0,0,0,2,"","",TRUE,TRUE,FALSE,FALSE,1,60,#N/A,#N/A,FALSE,FALSE,FALSE,FALSE,FALSE,FALSE,FALSE,9,65532,65532,FALSE,FALSE,TRUE,TRUE,TRUE}</definedName>
    <definedName name="drd" hidden="1">{FALSE,FALSE,-1.25,-15.5,484.5,276.75,FALSE,FALSE,TRUE,TRUE,0,12,#N/A,46,#N/A,2.93460490463215,15.35,1,FALSE,FALSE,3,TRUE,1,FALSE,100,"Swvu.PLA1.","ACwvu.PLA1.",#N/A,FALSE,FALSE,0,0,0,0,2,"","",TRUE,TRUE,FALSE,FALSE,1,60,#N/A,#N/A,FALSE,FALSE,FALSE,FALSE,FALSE,FALSE,FALSE,9,65532,65532,FALSE,FALSE,TRUE,TRUE,TRUE}</definedName>
    <definedName name="DRFP" localSheetId="15">#REF!</definedName>
    <definedName name="DRFP" localSheetId="17">#REF!</definedName>
    <definedName name="DRFP" localSheetId="100">'[98]SMONET-FINANC'!$A$99:$IV$99</definedName>
    <definedName name="DRFP" localSheetId="23">'[98]SMONET-FINANC'!$A$99:$IV$99</definedName>
    <definedName name="DRFP" localSheetId="59">#REF!</definedName>
    <definedName name="DRFP" localSheetId="60">#REF!</definedName>
    <definedName name="DRFP" localSheetId="1">'[98]SMONET-FINANC'!$A$99:$IV$99</definedName>
    <definedName name="DRFP" localSheetId="27">#REF!</definedName>
    <definedName name="DRFP" localSheetId="28">#REF!</definedName>
    <definedName name="DRFP" localSheetId="29">#REF!</definedName>
    <definedName name="DRFP" localSheetId="57">'[98]SMONET-FINANC'!$A$99:$IV$99</definedName>
    <definedName name="DRFP" localSheetId="58">'[98]SMONET-FINANC'!$A$99:$IV$99</definedName>
    <definedName name="DRFP" localSheetId="91">#REF!</definedName>
    <definedName name="DRFP">#REF!</definedName>
    <definedName name="ds" localSheetId="15" hidden="1">#REF!</definedName>
    <definedName name="DS" localSheetId="16">#REF!</definedName>
    <definedName name="ds" localSheetId="17" hidden="1">#REF!</definedName>
    <definedName name="ds" localSheetId="19" hidden="1">#REF!</definedName>
    <definedName name="ds" localSheetId="20" hidden="1">'[105]Fax a enviar'!#REF!</definedName>
    <definedName name="ds" localSheetId="100" hidden="1">'[105]Fax a enviar'!#REF!</definedName>
    <definedName name="ds" localSheetId="23" hidden="1">'[105]Fax a enviar'!#REF!</definedName>
    <definedName name="ds" localSheetId="59" hidden="1">#REF!</definedName>
    <definedName name="ds" localSheetId="60" hidden="1">#REF!</definedName>
    <definedName name="ds" localSheetId="1" hidden="1">'[105]Fax a enviar'!#REF!</definedName>
    <definedName name="ds" localSheetId="27" hidden="1">#REF!</definedName>
    <definedName name="ds" localSheetId="28" hidden="1">'[105]Fax a enviar'!#REF!</definedName>
    <definedName name="ds" localSheetId="29" hidden="1">'[105]Fax a enviar'!#REF!</definedName>
    <definedName name="DS" localSheetId="41">#REF!</definedName>
    <definedName name="DS" localSheetId="44">#REF!</definedName>
    <definedName name="DS" localSheetId="46">#REF!</definedName>
    <definedName name="ds" localSheetId="57" hidden="1">'[105]Fax a enviar'!#REF!</definedName>
    <definedName name="ds" localSheetId="58" hidden="1">'[105]Fax a enviar'!#REF!</definedName>
    <definedName name="ds" localSheetId="18" hidden="1">#REF!</definedName>
    <definedName name="ds" localSheetId="64" hidden="1">'[105]Fax a enviar'!#REF!</definedName>
    <definedName name="ds" localSheetId="21" hidden="1">'[105]Fax a enviar'!#REF!</definedName>
    <definedName name="ds" localSheetId="80" hidden="1">'[105]Fax a enviar'!#REF!</definedName>
    <definedName name="ds" localSheetId="85" hidden="1">'[105]Fax a enviar'!#REF!</definedName>
    <definedName name="ds" localSheetId="88" hidden="1">'[105]Fax a enviar'!#REF!</definedName>
    <definedName name="ds" localSheetId="89" hidden="1">'[105]Fax a enviar'!#REF!</definedName>
    <definedName name="ds" localSheetId="90" hidden="1">'[105]Fax a enviar'!#REF!</definedName>
    <definedName name="ds" localSheetId="91" hidden="1">#REF!</definedName>
    <definedName name="ds" localSheetId="95" hidden="1">'[105]Fax a enviar'!#REF!</definedName>
    <definedName name="ds" localSheetId="96" hidden="1">'[105]Fax a enviar'!#REF!</definedName>
    <definedName name="ds" localSheetId="24" hidden="1">'[105]Fax a enviar'!#REF!</definedName>
    <definedName name="ds" hidden="1">#REF!</definedName>
    <definedName name="DSA_Assumptions" localSheetId="15">#REF!</definedName>
    <definedName name="DSA_Assumptions" localSheetId="16">#REF!</definedName>
    <definedName name="DSA_Assumptions" localSheetId="17">#REF!</definedName>
    <definedName name="DSA_Assumptions" localSheetId="19">#REF!</definedName>
    <definedName name="DSA_Assumptions" localSheetId="20">#REF!</definedName>
    <definedName name="DSA_Assumptions" localSheetId="100">#REF!</definedName>
    <definedName name="DSA_Assumptions" localSheetId="23">#REF!</definedName>
    <definedName name="DSA_Assumptions" localSheetId="27">#REF!</definedName>
    <definedName name="DSA_Assumptions" localSheetId="28">#REF!</definedName>
    <definedName name="DSA_Assumptions" localSheetId="29">#REF!</definedName>
    <definedName name="DSA_Assumptions" localSheetId="41">#REF!</definedName>
    <definedName name="DSA_Assumptions" localSheetId="44">#REF!</definedName>
    <definedName name="DSA_Assumptions" localSheetId="57">#REF!</definedName>
    <definedName name="DSA_Assumptions" localSheetId="58">#REF!</definedName>
    <definedName name="DSA_Assumptions" localSheetId="18">#REF!</definedName>
    <definedName name="DSA_Assumptions" localSheetId="61">#REF!</definedName>
    <definedName name="DSA_Assumptions" localSheetId="62">#REF!</definedName>
    <definedName name="DSA_Assumptions" localSheetId="64">#REF!</definedName>
    <definedName name="DSA_Assumptions" localSheetId="21">#REF!</definedName>
    <definedName name="DSA_Assumptions" localSheetId="80">'Tabla 53'!#REF!</definedName>
    <definedName name="DSA_Assumptions" localSheetId="81">'Tabla 54'!#REF!</definedName>
    <definedName name="DSA_Assumptions" localSheetId="82">'Tabla 55'!#REF!</definedName>
    <definedName name="DSA_Assumptions" localSheetId="83">'Tabla 56'!#REF!</definedName>
    <definedName name="DSA_Assumptions" localSheetId="84">'Tabla 57'!#REF!</definedName>
    <definedName name="DSA_Assumptions" localSheetId="88">#REF!</definedName>
    <definedName name="DSA_Assumptions" localSheetId="89">#REF!</definedName>
    <definedName name="DSA_Assumptions" localSheetId="90">#REF!</definedName>
    <definedName name="DSA_Assumptions" localSheetId="95">#REF!</definedName>
    <definedName name="DSA_Assumptions" localSheetId="96">#REF!</definedName>
    <definedName name="DSA_Assumptions" localSheetId="24">#REF!</definedName>
    <definedName name="DSA_Assumptions" localSheetId="99">#REF!</definedName>
    <definedName name="DSA_Assumptions">#REF!</definedName>
    <definedName name="dsaout" localSheetId="15">#REF!</definedName>
    <definedName name="dsaout" localSheetId="16">#REF!</definedName>
    <definedName name="dsaout" localSheetId="17">#REF!</definedName>
    <definedName name="dsaout" localSheetId="23">#REF!</definedName>
    <definedName name="dsaout" localSheetId="27">#REF!</definedName>
    <definedName name="dsaout" localSheetId="28">#REF!</definedName>
    <definedName name="dsaout" localSheetId="29">#REF!</definedName>
    <definedName name="dsaout" localSheetId="57">#REF!</definedName>
    <definedName name="dsaout" localSheetId="64">#REF!</definedName>
    <definedName name="dsaout" localSheetId="21">#REF!</definedName>
    <definedName name="dsaout" localSheetId="88">#REF!</definedName>
    <definedName name="dsaout" localSheetId="89">#REF!</definedName>
    <definedName name="dsaout" localSheetId="90">#REF!</definedName>
    <definedName name="dsaout" localSheetId="95">#REF!</definedName>
    <definedName name="dsaout">#REF!</definedName>
    <definedName name="DSD">#N/A</definedName>
    <definedName name="DSD_S">#N/A</definedName>
    <definedName name="DSDB">#N/A</definedName>
    <definedName name="DSDG">#N/A</definedName>
    <definedName name="dsds" localSheetId="15" hidden="1">#REF!</definedName>
    <definedName name="dsds" localSheetId="16" hidden="1">#REF!</definedName>
    <definedName name="dsds" localSheetId="17" hidden="1">#REF!</definedName>
    <definedName name="dsds" localSheetId="19" hidden="1">#REF!</definedName>
    <definedName name="dsds" localSheetId="100" hidden="1">'[105]Fax a enviar'!#REF!</definedName>
    <definedName name="dsds" localSheetId="23" hidden="1">'[105]Fax a enviar'!#REF!</definedName>
    <definedName name="dsds" localSheetId="59" hidden="1">#REF!</definedName>
    <definedName name="dsds" localSheetId="60" hidden="1">#REF!</definedName>
    <definedName name="dsds" localSheetId="1" hidden="1">'[105]Fax a enviar'!#REF!</definedName>
    <definedName name="dsds" localSheetId="27" hidden="1">#REF!</definedName>
    <definedName name="dsds" localSheetId="28" hidden="1">'[105]Fax a enviar'!#REF!</definedName>
    <definedName name="dsds" localSheetId="29" hidden="1">'[105]Fax a enviar'!#REF!</definedName>
    <definedName name="dsds" localSheetId="57" hidden="1">'[105]Fax a enviar'!#REF!</definedName>
    <definedName name="dsds" localSheetId="58" hidden="1">'[105]Fax a enviar'!#REF!</definedName>
    <definedName name="dsds" localSheetId="18" hidden="1">#REF!</definedName>
    <definedName name="dsds" localSheetId="61" hidden="1">'[105]Fax a enviar'!#REF!</definedName>
    <definedName name="dsds" localSheetId="62" hidden="1">#REF!</definedName>
    <definedName name="dsds" localSheetId="64" hidden="1">'[105]Fax a enviar'!#REF!</definedName>
    <definedName name="dsds" localSheetId="21" hidden="1">'[105]Fax a enviar'!#REF!</definedName>
    <definedName name="dsds" localSheetId="88" hidden="1">'[105]Fax a enviar'!#REF!</definedName>
    <definedName name="dsds" localSheetId="89" hidden="1">'[105]Fax a enviar'!#REF!</definedName>
    <definedName name="dsds" localSheetId="90" hidden="1">'[105]Fax a enviar'!#REF!</definedName>
    <definedName name="dsds" localSheetId="91" hidden="1">#REF!</definedName>
    <definedName name="dsds" localSheetId="95" hidden="1">'[105]Fax a enviar'!#REF!</definedName>
    <definedName name="dsds" localSheetId="96" hidden="1">'[105]Fax a enviar'!#REF!</definedName>
    <definedName name="dsds" localSheetId="24" hidden="1">'[105]Fax a enviar'!#REF!</definedName>
    <definedName name="dsds" localSheetId="99" hidden="1">'[105]Fax a enviar'!#REF!</definedName>
    <definedName name="dsds" hidden="1">#REF!</definedName>
    <definedName name="DSI" localSheetId="15">#REF!</definedName>
    <definedName name="DSI" localSheetId="16">#REF!</definedName>
    <definedName name="DSI" localSheetId="17">#REF!</definedName>
    <definedName name="DSI" localSheetId="19">#REF!</definedName>
    <definedName name="DSI" localSheetId="20">#REF!</definedName>
    <definedName name="DSI" localSheetId="100">#REF!</definedName>
    <definedName name="DSI" localSheetId="23">#REF!</definedName>
    <definedName name="DSI" localSheetId="27">#REF!</definedName>
    <definedName name="DSI" localSheetId="28">#REF!</definedName>
    <definedName name="DSI" localSheetId="29">#REF!</definedName>
    <definedName name="DSI" localSheetId="41">#REF!</definedName>
    <definedName name="DSI" localSheetId="44">#REF!</definedName>
    <definedName name="DSI" localSheetId="46">#REF!</definedName>
    <definedName name="DSI" localSheetId="57">#REF!</definedName>
    <definedName name="DSI" localSheetId="58">#REF!</definedName>
    <definedName name="DSI" localSheetId="18">#REF!</definedName>
    <definedName name="DSI" localSheetId="61">#REF!</definedName>
    <definedName name="DSI" localSheetId="62">#REF!</definedName>
    <definedName name="DSI" localSheetId="64">#REF!</definedName>
    <definedName name="DSI" localSheetId="21">#REF!</definedName>
    <definedName name="DSI" localSheetId="80">'Tabla 53'!#REF!</definedName>
    <definedName name="DSI" localSheetId="81">'Tabla 54'!#REF!</definedName>
    <definedName name="DSI" localSheetId="82">'Tabla 55'!#REF!</definedName>
    <definedName name="DSI" localSheetId="83">'Tabla 56'!#REF!</definedName>
    <definedName name="DSI" localSheetId="84">'Tabla 57'!#REF!</definedName>
    <definedName name="DSI" localSheetId="88">#REF!</definedName>
    <definedName name="DSI" localSheetId="89">#REF!</definedName>
    <definedName name="DSI" localSheetId="90">#REF!</definedName>
    <definedName name="DSI" localSheetId="95">#REF!</definedName>
    <definedName name="DSI" localSheetId="96">#REF!</definedName>
    <definedName name="DSI" localSheetId="24">#REF!</definedName>
    <definedName name="DSI" localSheetId="99">#REF!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15">#REF!</definedName>
    <definedName name="DSP" localSheetId="16">#REF!</definedName>
    <definedName name="DSP" localSheetId="17">#REF!</definedName>
    <definedName name="DSP" localSheetId="19">#REF!</definedName>
    <definedName name="DSP" localSheetId="20">#REF!</definedName>
    <definedName name="DSP" localSheetId="100">#REF!</definedName>
    <definedName name="DSP" localSheetId="23">#REF!</definedName>
    <definedName name="DSP" localSheetId="27">#REF!</definedName>
    <definedName name="DSP" localSheetId="28">#REF!</definedName>
    <definedName name="DSP" localSheetId="29">#REF!</definedName>
    <definedName name="DSP" localSheetId="41">#REF!</definedName>
    <definedName name="DSP" localSheetId="44">#REF!</definedName>
    <definedName name="DSP" localSheetId="46">#REF!</definedName>
    <definedName name="DSP" localSheetId="57">#REF!</definedName>
    <definedName name="DSP" localSheetId="58">#REF!</definedName>
    <definedName name="DSP" localSheetId="18">#REF!</definedName>
    <definedName name="DSP" localSheetId="61">#REF!</definedName>
    <definedName name="DSP" localSheetId="62">#REF!</definedName>
    <definedName name="DSP" localSheetId="64">#REF!</definedName>
    <definedName name="DSP" localSheetId="21">#REF!</definedName>
    <definedName name="DSP" localSheetId="80">'Tabla 53'!#REF!</definedName>
    <definedName name="DSP" localSheetId="81">'Tabla 54'!#REF!</definedName>
    <definedName name="DSP" localSheetId="82">'Tabla 55'!#REF!</definedName>
    <definedName name="DSP" localSheetId="83">'Tabla 56'!#REF!</definedName>
    <definedName name="DSP" localSheetId="84">'Tabla 57'!#REF!</definedName>
    <definedName name="DSP" localSheetId="88">#REF!</definedName>
    <definedName name="DSP" localSheetId="89">#REF!</definedName>
    <definedName name="DSP" localSheetId="90">#REF!</definedName>
    <definedName name="DSP" localSheetId="95">#REF!</definedName>
    <definedName name="DSP" localSheetId="96">#REF!</definedName>
    <definedName name="DSP" localSheetId="24">#REF!</definedName>
    <definedName name="DSP" localSheetId="99">#REF!</definedName>
    <definedName name="DSP">#REF!</definedName>
    <definedName name="DSPBproj">#N/A</definedName>
    <definedName name="DSPG" localSheetId="15">#REF!</definedName>
    <definedName name="DSPG" localSheetId="16">#REF!</definedName>
    <definedName name="DSPG" localSheetId="17">#REF!</definedName>
    <definedName name="DSPG" localSheetId="19">#REF!</definedName>
    <definedName name="DSPG" localSheetId="20">#REF!</definedName>
    <definedName name="DSPG" localSheetId="100">#REF!</definedName>
    <definedName name="DSPG" localSheetId="23">#REF!</definedName>
    <definedName name="DSPG" localSheetId="27">#REF!</definedName>
    <definedName name="DSPG" localSheetId="28">#REF!</definedName>
    <definedName name="DSPG" localSheetId="29">#REF!</definedName>
    <definedName name="DSPG" localSheetId="35">[82]Q7!$E$25:$AH$25</definedName>
    <definedName name="DSPG" localSheetId="41">#REF!</definedName>
    <definedName name="DSPG" localSheetId="44">#REF!</definedName>
    <definedName name="DSPG" localSheetId="46">#REF!</definedName>
    <definedName name="DSPG" localSheetId="57">#REF!</definedName>
    <definedName name="DSPG" localSheetId="58">#REF!</definedName>
    <definedName name="DSPG" localSheetId="18">#REF!</definedName>
    <definedName name="DSPG" localSheetId="61">#REF!</definedName>
    <definedName name="DSPG" localSheetId="62">#REF!</definedName>
    <definedName name="DSPG" localSheetId="64">#REF!</definedName>
    <definedName name="DSPG" localSheetId="21">#REF!</definedName>
    <definedName name="DSPG" localSheetId="80">'Tabla 53'!#REF!</definedName>
    <definedName name="DSPG" localSheetId="81">'Tabla 54'!#REF!</definedName>
    <definedName name="DSPG" localSheetId="82">'Tabla 55'!#REF!</definedName>
    <definedName name="DSPG" localSheetId="83">'Tabla 56'!#REF!</definedName>
    <definedName name="DSPG" localSheetId="84">'Tabla 57'!#REF!</definedName>
    <definedName name="DSPG" localSheetId="88">#REF!</definedName>
    <definedName name="DSPG" localSheetId="89">#REF!</definedName>
    <definedName name="DSPG" localSheetId="90">#REF!</definedName>
    <definedName name="DSPG" localSheetId="95">#REF!</definedName>
    <definedName name="DSPG" localSheetId="96">#REF!</definedName>
    <definedName name="DSPG" localSheetId="24">#REF!</definedName>
    <definedName name="DSPG" localSheetId="99">#REF!</definedName>
    <definedName name="DSPG">#REF!</definedName>
    <definedName name="DSPGproj">#N/A</definedName>
    <definedName name="DSPproj">#N/A</definedName>
    <definedName name="DSPSD">#N/A</definedName>
    <definedName name="DSPSDB">#N/A</definedName>
    <definedName name="DSPSDG">#N/A</definedName>
    <definedName name="DTS" localSheetId="15">#REF!</definedName>
    <definedName name="DTS" localSheetId="16">#REF!</definedName>
    <definedName name="DTS" localSheetId="17">#REF!</definedName>
    <definedName name="DTS" localSheetId="20">#REF!</definedName>
    <definedName name="DTS" localSheetId="23">#REF!</definedName>
    <definedName name="DTS" localSheetId="59">#REF!</definedName>
    <definedName name="DTS" localSheetId="60">#REF!</definedName>
    <definedName name="DTS" localSheetId="27">#REF!</definedName>
    <definedName name="DTS" localSheetId="28">#REF!</definedName>
    <definedName name="DTS" localSheetId="29">#REF!</definedName>
    <definedName name="DTS" localSheetId="57">#REF!</definedName>
    <definedName name="DTS" localSheetId="64">#REF!</definedName>
    <definedName name="DTS" localSheetId="21">#REF!</definedName>
    <definedName name="DTS" localSheetId="85">'Tabla 58'!#REF!</definedName>
    <definedName name="DTS" localSheetId="88">#REF!</definedName>
    <definedName name="DTS" localSheetId="89">#REF!</definedName>
    <definedName name="DTS" localSheetId="90">#REF!</definedName>
    <definedName name="DTS" localSheetId="95">#REF!</definedName>
    <definedName name="DTS" localSheetId="96">#REF!</definedName>
    <definedName name="DTS">#REF!</definedName>
    <definedName name="dummy" localSheetId="15">#REF!</definedName>
    <definedName name="dummy" localSheetId="16">#REF!</definedName>
    <definedName name="dummy" localSheetId="17">#REF!</definedName>
    <definedName name="dummy" localSheetId="23">#REF!</definedName>
    <definedName name="dummy" localSheetId="27">#REF!</definedName>
    <definedName name="dummy" localSheetId="28">#REF!</definedName>
    <definedName name="dummy" localSheetId="29">#REF!</definedName>
    <definedName name="dummy" localSheetId="57">#REF!</definedName>
    <definedName name="dummy" localSheetId="64">#REF!</definedName>
    <definedName name="dummy" localSheetId="21">#REF!</definedName>
    <definedName name="dummy" localSheetId="85">'Tabla 58'!#REF!</definedName>
    <definedName name="dummy" localSheetId="88">#REF!</definedName>
    <definedName name="dummy" localSheetId="89">#REF!</definedName>
    <definedName name="dummy" localSheetId="90">#REF!</definedName>
    <definedName name="dummy" localSheetId="95">#REF!</definedName>
    <definedName name="dummy" localSheetId="96">#REF!</definedName>
    <definedName name="dummy">#REF!</definedName>
    <definedName name="DXBYS" localSheetId="15">#REF!</definedName>
    <definedName name="DXBYS" localSheetId="17">#REF!</definedName>
    <definedName name="DXBYS" localSheetId="100">[98]RESULTADOS!$A$82:$IV$82</definedName>
    <definedName name="DXBYS" localSheetId="23">[98]RESULTADOS!$A$82:$IV$82</definedName>
    <definedName name="DXBYS" localSheetId="59">#REF!</definedName>
    <definedName name="DXBYS" localSheetId="60">#REF!</definedName>
    <definedName name="DXBYS" localSheetId="1">[98]RESULTADOS!$A$82:$IV$82</definedName>
    <definedName name="DXBYS" localSheetId="27">#REF!</definedName>
    <definedName name="DXBYS" localSheetId="28">#REF!</definedName>
    <definedName name="DXBYS" localSheetId="29">#REF!</definedName>
    <definedName name="DXBYS" localSheetId="57">[98]RESULTADOS!$A$82:$IV$82</definedName>
    <definedName name="DXBYS" localSheetId="58">[98]RESULTADOS!$A$82:$IV$82</definedName>
    <definedName name="DXBYS" localSheetId="91">#REF!</definedName>
    <definedName name="DXBYS">#REF!</definedName>
    <definedName name="DY" localSheetId="15">#REF!</definedName>
    <definedName name="DY" localSheetId="16">#REF!</definedName>
    <definedName name="DY" localSheetId="17">#REF!</definedName>
    <definedName name="DY" localSheetId="19">#REF!</definedName>
    <definedName name="DY" localSheetId="20">#REF!</definedName>
    <definedName name="DY" localSheetId="100">#REF!</definedName>
    <definedName name="DY" localSheetId="23">#REF!</definedName>
    <definedName name="DY" localSheetId="27">#REF!</definedName>
    <definedName name="DY" localSheetId="28">#REF!</definedName>
    <definedName name="DY" localSheetId="29">#REF!</definedName>
    <definedName name="DY" localSheetId="33">#REF!</definedName>
    <definedName name="DY" localSheetId="57">#REF!</definedName>
    <definedName name="DY" localSheetId="58">#REF!</definedName>
    <definedName name="DY" localSheetId="18">#REF!</definedName>
    <definedName name="DY" localSheetId="61">#REF!</definedName>
    <definedName name="DY" localSheetId="62">#REF!</definedName>
    <definedName name="DY" localSheetId="64">#REF!</definedName>
    <definedName name="DY" localSheetId="21">#REF!</definedName>
    <definedName name="DY" localSheetId="80">'Tabla 53'!#REF!</definedName>
    <definedName name="DY" localSheetId="81">'Tabla 54'!#REF!</definedName>
    <definedName name="DY" localSheetId="82">'Tabla 55'!#REF!</definedName>
    <definedName name="DY" localSheetId="83">'Tabla 56'!#REF!</definedName>
    <definedName name="DY" localSheetId="84">'Tabla 57'!#REF!</definedName>
    <definedName name="DY" localSheetId="85">'Tabla 58'!#REF!</definedName>
    <definedName name="DY" localSheetId="88">#REF!</definedName>
    <definedName name="DY" localSheetId="89">#REF!</definedName>
    <definedName name="DY" localSheetId="90">#REF!</definedName>
    <definedName name="DY" localSheetId="95">#REF!</definedName>
    <definedName name="DY" localSheetId="96">#REF!</definedName>
    <definedName name="DY" localSheetId="24">#REF!</definedName>
    <definedName name="DY" localSheetId="99">#REF!</definedName>
    <definedName name="DY">#REF!</definedName>
    <definedName name="DY1A" localSheetId="15">#REF!</definedName>
    <definedName name="DY1A" localSheetId="16">#REF!</definedName>
    <definedName name="DY1A" localSheetId="17">#REF!</definedName>
    <definedName name="DY1A" localSheetId="19">#REF!</definedName>
    <definedName name="DY1A" localSheetId="23">#REF!</definedName>
    <definedName name="DY1A" localSheetId="27">#REF!</definedName>
    <definedName name="DY1A" localSheetId="28">#REF!</definedName>
    <definedName name="DY1A" localSheetId="29">#REF!</definedName>
    <definedName name="DY1A" localSheetId="33">#REF!</definedName>
    <definedName name="DY1A" localSheetId="57">#REF!</definedName>
    <definedName name="DY1A" localSheetId="58">#REF!</definedName>
    <definedName name="DY1A" localSheetId="18">#REF!</definedName>
    <definedName name="DY1A" localSheetId="61">#REF!</definedName>
    <definedName name="DY1A" localSheetId="64">#REF!</definedName>
    <definedName name="DY1A" localSheetId="21">#REF!</definedName>
    <definedName name="DY1A" localSheetId="80">'Tabla 53'!#REF!</definedName>
    <definedName name="DY1A" localSheetId="81">'Tabla 54'!#REF!</definedName>
    <definedName name="DY1A" localSheetId="82">'Tabla 55'!#REF!</definedName>
    <definedName name="DY1A" localSheetId="83">'Tabla 56'!#REF!</definedName>
    <definedName name="DY1A" localSheetId="84">'Tabla 57'!#REF!</definedName>
    <definedName name="DY1A" localSheetId="85">'Tabla 58'!#REF!</definedName>
    <definedName name="DY1A" localSheetId="88">#REF!</definedName>
    <definedName name="DY1A" localSheetId="89">#REF!</definedName>
    <definedName name="DY1A" localSheetId="90">#REF!</definedName>
    <definedName name="DY1A" localSheetId="95">#REF!</definedName>
    <definedName name="DY1A" localSheetId="96">#REF!</definedName>
    <definedName name="DY1A" localSheetId="24">#REF!</definedName>
    <definedName name="DY1A">#REF!</definedName>
    <definedName name="E" localSheetId="15">#REF!</definedName>
    <definedName name="E" localSheetId="16">#REF!</definedName>
    <definedName name="E" localSheetId="17">#REF!</definedName>
    <definedName name="E" localSheetId="19">#REF!</definedName>
    <definedName name="E" localSheetId="23">#REF!</definedName>
    <definedName name="E" localSheetId="27">#REF!</definedName>
    <definedName name="E" localSheetId="28">#REF!</definedName>
    <definedName name="E" localSheetId="29">#REF!</definedName>
    <definedName name="E" localSheetId="33">#REF!</definedName>
    <definedName name="E" localSheetId="57">#REF!</definedName>
    <definedName name="E" localSheetId="58">#REF!</definedName>
    <definedName name="E" localSheetId="18">#REF!</definedName>
    <definedName name="E" localSheetId="61">#REF!</definedName>
    <definedName name="E" localSheetId="64">#REF!</definedName>
    <definedName name="E" localSheetId="21">#REF!</definedName>
    <definedName name="E" localSheetId="80">'Tabla 53'!#REF!</definedName>
    <definedName name="E" localSheetId="81">'Tabla 54'!#REF!</definedName>
    <definedName name="E" localSheetId="82">'Tabla 55'!#REF!</definedName>
    <definedName name="E" localSheetId="83">'Tabla 56'!#REF!</definedName>
    <definedName name="E" localSheetId="84">'Tabla 57'!#REF!</definedName>
    <definedName name="E" localSheetId="85">'Tabla 58'!#REF!</definedName>
    <definedName name="E" localSheetId="88">#REF!</definedName>
    <definedName name="E" localSheetId="89">#REF!</definedName>
    <definedName name="E" localSheetId="90">#REF!</definedName>
    <definedName name="E" localSheetId="95">#REF!</definedName>
    <definedName name="E" localSheetId="96">#REF!</definedName>
    <definedName name="E" localSheetId="24">#REF!</definedName>
    <definedName name="E">#REF!</definedName>
    <definedName name="EBRD" localSheetId="15">#REF!</definedName>
    <definedName name="EBRD" localSheetId="16">#REF!</definedName>
    <definedName name="EBRD" localSheetId="17">#REF!</definedName>
    <definedName name="EBRD" localSheetId="23">#REF!</definedName>
    <definedName name="EBRD" localSheetId="27">#REF!</definedName>
    <definedName name="EBRD" localSheetId="28">#REF!</definedName>
    <definedName name="EBRD" localSheetId="29">#REF!</definedName>
    <definedName name="EBRD" localSheetId="41">#REF!</definedName>
    <definedName name="EBRD" localSheetId="44">#REF!</definedName>
    <definedName name="EBRD" localSheetId="46">#REF!</definedName>
    <definedName name="EBRD" localSheetId="21">#REF!</definedName>
    <definedName name="EBRD" localSheetId="80">'Tabla 53'!#REF!</definedName>
    <definedName name="EBRD" localSheetId="88">#REF!</definedName>
    <definedName name="EBRD" localSheetId="89">#REF!</definedName>
    <definedName name="EBRD" localSheetId="90">#REF!</definedName>
    <definedName name="EBRD" localSheetId="96">#REF!</definedName>
    <definedName name="EBRD">#REF!</definedName>
    <definedName name="Ecowas" localSheetId="15">#REF!</definedName>
    <definedName name="Ecowas" localSheetId="16">#REF!</definedName>
    <definedName name="Ecowas" localSheetId="17">#REF!</definedName>
    <definedName name="Ecowas" localSheetId="100">[83]terms!#REF!</definedName>
    <definedName name="Ecowas" localSheetId="23">[83]terms!#REF!</definedName>
    <definedName name="Ecowas" localSheetId="59">#REF!</definedName>
    <definedName name="Ecowas" localSheetId="60">#REF!</definedName>
    <definedName name="Ecowas" localSheetId="1">[83]terms!#REF!</definedName>
    <definedName name="Ecowas" localSheetId="27">#REF!</definedName>
    <definedName name="Ecowas" localSheetId="28">#REF!</definedName>
    <definedName name="Ecowas" localSheetId="29">#REF!</definedName>
    <definedName name="Ecowas" localSheetId="57">[83]terms!#REF!</definedName>
    <definedName name="Ecowas" localSheetId="58">[83]terms!#REF!</definedName>
    <definedName name="Ecowas" localSheetId="21">[83]terms!#REF!</definedName>
    <definedName name="Ecowas" localSheetId="85">[83]terms!#REF!</definedName>
    <definedName name="Ecowas" localSheetId="91">#REF!</definedName>
    <definedName name="Ecowas">#REF!</definedName>
    <definedName name="ECU" localSheetId="15">#REF!</definedName>
    <definedName name="ECU" localSheetId="16">#REF!</definedName>
    <definedName name="ECU" localSheetId="17">#REF!</definedName>
    <definedName name="ECU" localSheetId="20">#REF!</definedName>
    <definedName name="ECU" localSheetId="23">#REF!</definedName>
    <definedName name="ECU" localSheetId="59">#REF!</definedName>
    <definedName name="ECU" localSheetId="60">#REF!</definedName>
    <definedName name="ECU" localSheetId="27">#REF!</definedName>
    <definedName name="ECU" localSheetId="28">#REF!</definedName>
    <definedName name="ECU" localSheetId="29">#REF!</definedName>
    <definedName name="ECU" localSheetId="33">#REF!</definedName>
    <definedName name="ECU" localSheetId="57">#REF!</definedName>
    <definedName name="ECU" localSheetId="18">#REF!</definedName>
    <definedName name="ECU" localSheetId="64">#REF!</definedName>
    <definedName name="ECU" localSheetId="21">#REF!</definedName>
    <definedName name="ECU" localSheetId="80">'Tabla 53'!#REF!</definedName>
    <definedName name="ECU" localSheetId="85">'Tabla 58'!#REF!</definedName>
    <definedName name="ECU" localSheetId="88">#REF!</definedName>
    <definedName name="ECU" localSheetId="89">#REF!</definedName>
    <definedName name="ECU" localSheetId="90">#REF!</definedName>
    <definedName name="ECU" localSheetId="95">#REF!</definedName>
    <definedName name="ECU" localSheetId="96">#REF!</definedName>
    <definedName name="ECU">#REF!</definedName>
    <definedName name="EDNA" localSheetId="16">#REF!</definedName>
    <definedName name="EDNA">#N/A</definedName>
    <definedName name="EDNA_B" localSheetId="15">#REF!</definedName>
    <definedName name="EDNA_B" localSheetId="16">#REF!</definedName>
    <definedName name="EDNA_B" localSheetId="17">#REF!</definedName>
    <definedName name="EDNA_B" localSheetId="20">[106]Q6!#REF!</definedName>
    <definedName name="EDNA_B" localSheetId="100">[106]Q6!#REF!</definedName>
    <definedName name="EDNA_B" localSheetId="23">[106]Q6!#REF!</definedName>
    <definedName name="EDNA_B" localSheetId="59">#REF!</definedName>
    <definedName name="EDNA_B" localSheetId="60">#REF!</definedName>
    <definedName name="EDNA_B" localSheetId="1">[106]Q6!#REF!</definedName>
    <definedName name="EDNA_B" localSheetId="27">#REF!</definedName>
    <definedName name="EDNA_B" localSheetId="28">#REF!</definedName>
    <definedName name="EDNA_B" localSheetId="29">[106]Q6!#REF!</definedName>
    <definedName name="EDNA_B" localSheetId="57">[106]Q6!#REF!</definedName>
    <definedName name="EDNA_B" localSheetId="58">[106]Q6!#REF!</definedName>
    <definedName name="EDNA_B" localSheetId="64">[106]Q6!#REF!</definedName>
    <definedName name="EDNA_B" localSheetId="21">[106]Q6!#REF!</definedName>
    <definedName name="EDNA_B" localSheetId="85">[106]Q6!#REF!</definedName>
    <definedName name="EDNA_B" localSheetId="90">[106]Q6!#REF!</definedName>
    <definedName name="EDNA_B" localSheetId="91">#REF!</definedName>
    <definedName name="EDNA_B" localSheetId="95">[106]Q6!#REF!</definedName>
    <definedName name="EDNA_B">#REF!</definedName>
    <definedName name="EDNA_D" localSheetId="15">#REF!</definedName>
    <definedName name="EDNA_D" localSheetId="16">#REF!</definedName>
    <definedName name="EDNA_D" localSheetId="17">#REF!</definedName>
    <definedName name="EDNA_D" localSheetId="100">[106]Q7!#REF!</definedName>
    <definedName name="EDNA_D" localSheetId="23">[106]Q7!#REF!</definedName>
    <definedName name="EDNA_D" localSheetId="59">#REF!</definedName>
    <definedName name="EDNA_D" localSheetId="60">#REF!</definedName>
    <definedName name="EDNA_D" localSheetId="1">[106]Q7!#REF!</definedName>
    <definedName name="EDNA_D" localSheetId="27">#REF!</definedName>
    <definedName name="EDNA_D" localSheetId="28">#REF!</definedName>
    <definedName name="EDNA_D" localSheetId="29">[106]Q7!#REF!</definedName>
    <definedName name="EDNA_D" localSheetId="57">[106]Q7!#REF!</definedName>
    <definedName name="EDNA_D" localSheetId="58">[106]Q7!#REF!</definedName>
    <definedName name="EDNA_D" localSheetId="64">[106]Q7!#REF!</definedName>
    <definedName name="EDNA_D" localSheetId="21">[106]Q7!#REF!</definedName>
    <definedName name="EDNA_D" localSheetId="85">[106]Q7!#REF!</definedName>
    <definedName name="EDNA_D" localSheetId="90">[106]Q7!#REF!</definedName>
    <definedName name="EDNA_D" localSheetId="91">#REF!</definedName>
    <definedName name="EDNA_D" localSheetId="95">[106]Q7!#REF!</definedName>
    <definedName name="EDNA_D">#REF!</definedName>
    <definedName name="EDNA_T" localSheetId="15">#REF!</definedName>
    <definedName name="EDNA_T" localSheetId="16">#REF!</definedName>
    <definedName name="EDNA_T" localSheetId="17">#REF!</definedName>
    <definedName name="EDNA_T" localSheetId="100">[106]Q5!#REF!</definedName>
    <definedName name="EDNA_T" localSheetId="23">[106]Q5!#REF!</definedName>
    <definedName name="EDNA_T" localSheetId="59">#REF!</definedName>
    <definedName name="EDNA_T" localSheetId="60">#REF!</definedName>
    <definedName name="EDNA_T" localSheetId="1">[106]Q5!#REF!</definedName>
    <definedName name="EDNA_T" localSheetId="27">#REF!</definedName>
    <definedName name="EDNA_T" localSheetId="28">#REF!</definedName>
    <definedName name="EDNA_T" localSheetId="29">#REF!</definedName>
    <definedName name="EDNA_T" localSheetId="57">[106]Q5!#REF!</definedName>
    <definedName name="EDNA_T" localSheetId="58">[106]Q5!#REF!</definedName>
    <definedName name="EDNA_T" localSheetId="85">[106]Q5!#REF!</definedName>
    <definedName name="EDNA_T" localSheetId="91">#REF!</definedName>
    <definedName name="EDNA_T">#REF!</definedName>
    <definedName name="EDNE" localSheetId="15">#REF!</definedName>
    <definedName name="EDNE" localSheetId="16">#REF!</definedName>
    <definedName name="EDNE" localSheetId="17">#REF!</definedName>
    <definedName name="EDNE" localSheetId="100">[106]Q7!#REF!</definedName>
    <definedName name="EDNE" localSheetId="23">[106]Q7!#REF!</definedName>
    <definedName name="EDNE" localSheetId="59">#REF!</definedName>
    <definedName name="EDNE" localSheetId="60">#REF!</definedName>
    <definedName name="EDNE" localSheetId="1">[106]Q7!#REF!</definedName>
    <definedName name="EDNE" localSheetId="27">#REF!</definedName>
    <definedName name="EDNE" localSheetId="28">#REF!</definedName>
    <definedName name="EDNE" localSheetId="29">#REF!</definedName>
    <definedName name="EDNE" localSheetId="57">[106]Q7!#REF!</definedName>
    <definedName name="EDNE" localSheetId="58">[106]Q7!#REF!</definedName>
    <definedName name="EDNE" localSheetId="85">[106]Q7!#REF!</definedName>
    <definedName name="EDNE" localSheetId="91">#REF!</definedName>
    <definedName name="EDNE">#REF!</definedName>
    <definedName name="edr" localSheetId="15" hidden="1">{"Riqfin97",#N/A,FALSE,"Tran";"Riqfinpro",#N/A,FALSE,"Tran"}</definedName>
    <definedName name="edr" localSheetId="16" hidden="1">{"Riqfin97",#N/A,FALSE,"Tran";"Riqfinpro",#N/A,FALSE,"Tran"}</definedName>
    <definedName name="edr" localSheetId="17" hidden="1">{"Riqfin97",#N/A,FALSE,"Tran";"Riqfinpro",#N/A,FALSE,"Tran"}</definedName>
    <definedName name="edr" localSheetId="19" hidden="1">{"Riqfin97",#N/A,FALSE,"Tran";"Riqfinpro",#N/A,FALSE,"Tran"}</definedName>
    <definedName name="edr" localSheetId="20" hidden="1">{"Riqfin97",#N/A,FALSE,"Tran";"Riqfinpro",#N/A,FALSE,"Tran"}</definedName>
    <definedName name="edr" localSheetId="100" hidden="1">{"Riqfin97",#N/A,FALSE,"Tran";"Riqfinpro",#N/A,FALSE,"Tran"}</definedName>
    <definedName name="edr" localSheetId="8" hidden="1">{"Riqfin97",#N/A,FALSE,"Tran";"Riqfinpro",#N/A,FALSE,"Tran"}</definedName>
    <definedName name="edr" localSheetId="9" hidden="1">{"Riqfin97",#N/A,FALSE,"Tran";"Riqfinpro",#N/A,FALSE,"Tran"}</definedName>
    <definedName name="edr" localSheetId="10" hidden="1">{"Riqfin97",#N/A,FALSE,"Tran";"Riqfinpro",#N/A,FALSE,"Tran"}</definedName>
    <definedName name="edr" localSheetId="11" hidden="1">{"Riqfin97",#N/A,FALSE,"Tran";"Riqfinpro",#N/A,FALSE,"Tran"}</definedName>
    <definedName name="edr" localSheetId="23" hidden="1">{"Riqfin97",#N/A,FALSE,"Tran";"Riqfinpro",#N/A,FALSE,"Tran"}</definedName>
    <definedName name="edr" localSheetId="59" hidden="1">{"Riqfin97",#N/A,FALSE,"Tran";"Riqfinpro",#N/A,FALSE,"Tran"}</definedName>
    <definedName name="edr" localSheetId="60" hidden="1">{"Riqfin97",#N/A,FALSE,"Tran";"Riqfinpro",#N/A,FALSE,"Tran"}</definedName>
    <definedName name="edr" localSheetId="1" hidden="1">{"Riqfin97",#N/A,FALSE,"Tran";"Riqfinpro",#N/A,FALSE,"Tran"}</definedName>
    <definedName name="edr" localSheetId="27" hidden="1">{"Riqfin97",#N/A,FALSE,"Tran";"Riqfinpro",#N/A,FALSE,"Tran"}</definedName>
    <definedName name="edr" localSheetId="28" hidden="1">{"Riqfin97",#N/A,FALSE,"Tran";"Riqfinpro",#N/A,FALSE,"Tran"}</definedName>
    <definedName name="edr" localSheetId="29" hidden="1">{"Riqfin97",#N/A,FALSE,"Tran";"Riqfinpro",#N/A,FALSE,"Tran"}</definedName>
    <definedName name="edr" localSheetId="30" hidden="1">{"Riqfin97",#N/A,FALSE,"Tran";"Riqfinpro",#N/A,FALSE,"Tran"}</definedName>
    <definedName name="edr" localSheetId="31" hidden="1">{"Riqfin97",#N/A,FALSE,"Tran";"Riqfinpro",#N/A,FALSE,"Tran"}</definedName>
    <definedName name="edr" localSheetId="32" hidden="1">{"Riqfin97",#N/A,FALSE,"Tran";"Riqfinpro",#N/A,FALSE,"Tran"}</definedName>
    <definedName name="edr" localSheetId="33" hidden="1">{"Riqfin97",#N/A,FALSE,"Tran";"Riqfinpro",#N/A,FALSE,"Tran"}</definedName>
    <definedName name="edr" localSheetId="34" hidden="1">{"Riqfin97",#N/A,FALSE,"Tran";"Riqfinpro",#N/A,FALSE,"Tran"}</definedName>
    <definedName name="edr" localSheetId="3" hidden="1">{"Riqfin97",#N/A,FALSE,"Tran";"Riqfinpro",#N/A,FALSE,"Tran"}</definedName>
    <definedName name="edr" localSheetId="57" hidden="1">{"Riqfin97",#N/A,FALSE,"Tran";"Riqfinpro",#N/A,FALSE,"Tran"}</definedName>
    <definedName name="edr" localSheetId="58" hidden="1">{"Riqfin97",#N/A,FALSE,"Tran";"Riqfinpro",#N/A,FALSE,"Tran"}</definedName>
    <definedName name="edr" localSheetId="18" hidden="1">{"Riqfin97",#N/A,FALSE,"Tran";"Riqfinpro",#N/A,FALSE,"Tran"}</definedName>
    <definedName name="edr" localSheetId="61" hidden="1">{"Riqfin97",#N/A,FALSE,"Tran";"Riqfinpro",#N/A,FALSE,"Tran"}</definedName>
    <definedName name="edr" localSheetId="62" hidden="1">{"Riqfin97",#N/A,FALSE,"Tran";"Riqfinpro",#N/A,FALSE,"Tran"}</definedName>
    <definedName name="edr" localSheetId="63" hidden="1">{"Riqfin97",#N/A,FALSE,"Tran";"Riqfinpro",#N/A,FALSE,"Tran"}</definedName>
    <definedName name="edr" localSheetId="64" hidden="1">{"Riqfin97",#N/A,FALSE,"Tran";"Riqfinpro",#N/A,FALSE,"Tran"}</definedName>
    <definedName name="edr" localSheetId="21" hidden="1">{"Riqfin97",#N/A,FALSE,"Tran";"Riqfinpro",#N/A,FALSE,"Tran"}</definedName>
    <definedName name="edr" localSheetId="80" hidden="1">{"Riqfin97",#N/A,FALSE,"Tran";"Riqfinpro",#N/A,FALSE,"Tran"}</definedName>
    <definedName name="edr" localSheetId="81" hidden="1">{"Riqfin97",#N/A,FALSE,"Tran";"Riqfinpro",#N/A,FALSE,"Tran"}</definedName>
    <definedName name="edr" localSheetId="82" hidden="1">{"Riqfin97",#N/A,FALSE,"Tran";"Riqfinpro",#N/A,FALSE,"Tran"}</definedName>
    <definedName name="edr" localSheetId="83" hidden="1">{"Riqfin97",#N/A,FALSE,"Tran";"Riqfinpro",#N/A,FALSE,"Tran"}</definedName>
    <definedName name="edr" localSheetId="84" hidden="1">{"Riqfin97",#N/A,FALSE,"Tran";"Riqfinpro",#N/A,FALSE,"Tran"}</definedName>
    <definedName name="edr" localSheetId="85" hidden="1">{"Riqfin97",#N/A,FALSE,"Tran";"Riqfinpro",#N/A,FALSE,"Tran"}</definedName>
    <definedName name="edr" localSheetId="88" hidden="1">{"Riqfin97",#N/A,FALSE,"Tran";"Riqfinpro",#N/A,FALSE,"Tran"}</definedName>
    <definedName name="edr" localSheetId="22" hidden="1">{"Riqfin97",#N/A,FALSE,"Tran";"Riqfinpro",#N/A,FALSE,"Tran"}</definedName>
    <definedName name="edr" localSheetId="89" hidden="1">{"Riqfin97",#N/A,FALSE,"Tran";"Riqfinpro",#N/A,FALSE,"Tran"}</definedName>
    <definedName name="edr" localSheetId="90" hidden="1">{"Riqfin97",#N/A,FALSE,"Tran";"Riqfinpro",#N/A,FALSE,"Tran"}</definedName>
    <definedName name="edr" localSheetId="91" hidden="1">{"Riqfin97",#N/A,FALSE,"Tran";"Riqfinpro",#N/A,FALSE,"Tran"}</definedName>
    <definedName name="edr" localSheetId="92" hidden="1">{"Riqfin97",#N/A,FALSE,"Tran";"Riqfinpro",#N/A,FALSE,"Tran"}</definedName>
    <definedName name="edr" localSheetId="95" hidden="1">{"Riqfin97",#N/A,FALSE,"Tran";"Riqfinpro",#N/A,FALSE,"Tran"}</definedName>
    <definedName name="edr" localSheetId="96" hidden="1">{"Riqfin97",#N/A,FALSE,"Tran";"Riqfinpro",#N/A,FALSE,"Tran"}</definedName>
    <definedName name="edr" localSheetId="98" hidden="1">{"Riqfin97",#N/A,FALSE,"Tran";"Riqfinpro",#N/A,FALSE,"Tran"}</definedName>
    <definedName name="edr" localSheetId="24" hidden="1">{"Riqfin97",#N/A,FALSE,"Tran";"Riqfinpro",#N/A,FALSE,"Tran"}</definedName>
    <definedName name="edr" localSheetId="99" hidden="1">{"Riqfin97",#N/A,FALSE,"Tran";"Riqfinpro",#N/A,FALSE,"Tran"}</definedName>
    <definedName name="edr" localSheetId="25" hidden="1">{"Riqfin97",#N/A,FALSE,"Tran";"Riqfinpro",#N/A,FALSE,"Tran"}</definedName>
    <definedName name="edr" localSheetId="26" hidden="1">{"Riqfin97",#N/A,FALSE,"Tran";"Riqfinpro",#N/A,FALSE,"Tran"}</definedName>
    <definedName name="edr" localSheetId="93" hidden="1">{"Riqfin97",#N/A,FALSE,"Tran";"Riqfinpro",#N/A,FALSE,"Tran"}</definedName>
    <definedName name="edr" localSheetId="94" hidden="1">{"Riqfin97",#N/A,FALSE,"Tran";"Riqfinpro",#N/A,FALSE,"Tran"}</definedName>
    <definedName name="edr" hidden="1">{"Riqfin97",#N/A,FALSE,"Tran";"Riqfinpro",#N/A,FALSE,"Tran"}</definedName>
    <definedName name="ee" localSheetId="15" hidden="1">{"Tab1",#N/A,FALSE,"P";"Tab2",#N/A,FALSE,"P"}</definedName>
    <definedName name="ee" localSheetId="16" hidden="1">{"Main Economic Indicators",#N/A,FALSE,"C"}</definedName>
    <definedName name="ee" localSheetId="17" hidden="1">{"Tab1",#N/A,FALSE,"P";"Tab2",#N/A,FALSE,"P"}</definedName>
    <definedName name="ee" localSheetId="19" hidden="1">{"Tab1",#N/A,FALSE,"P";"Tab2",#N/A,FALSE,"P"}</definedName>
    <definedName name="ee" localSheetId="20" hidden="1">{"Tab1",#N/A,FALSE,"P";"Tab2",#N/A,FALSE,"P"}</definedName>
    <definedName name="ee" localSheetId="100" hidden="1">{"Tab1",#N/A,FALSE,"P";"Tab2",#N/A,FALSE,"P"}</definedName>
    <definedName name="ee" localSheetId="8" hidden="1">{"Tab1",#N/A,FALSE,"P";"Tab2",#N/A,FALSE,"P"}</definedName>
    <definedName name="ee" localSheetId="9" hidden="1">{"Tab1",#N/A,FALSE,"P";"Tab2",#N/A,FALSE,"P"}</definedName>
    <definedName name="ee" localSheetId="10" hidden="1">{"Tab1",#N/A,FALSE,"P";"Tab2",#N/A,FALSE,"P"}</definedName>
    <definedName name="ee" localSheetId="11" hidden="1">{"Tab1",#N/A,FALSE,"P";"Tab2",#N/A,FALSE,"P"}</definedName>
    <definedName name="ee" localSheetId="23" hidden="1">{"Tab1",#N/A,FALSE,"P";"Tab2",#N/A,FALSE,"P"}</definedName>
    <definedName name="ee" localSheetId="59" hidden="1">{"Tab1",#N/A,FALSE,"P";"Tab2",#N/A,FALSE,"P"}</definedName>
    <definedName name="ee" localSheetId="60" hidden="1">{"Tab1",#N/A,FALSE,"P";"Tab2",#N/A,FALSE,"P"}</definedName>
    <definedName name="ee" localSheetId="1" hidden="1">{"Tab1",#N/A,FALSE,"P";"Tab2",#N/A,FALSE,"P"}</definedName>
    <definedName name="ee" localSheetId="27" hidden="1">{"Tab1",#N/A,FALSE,"P";"Tab2",#N/A,FALSE,"P"}</definedName>
    <definedName name="ee" localSheetId="28" hidden="1">{"Tab1",#N/A,FALSE,"P";"Tab2",#N/A,FALSE,"P"}</definedName>
    <definedName name="ee" localSheetId="29" hidden="1">{"Tab1",#N/A,FALSE,"P";"Tab2",#N/A,FALSE,"P"}</definedName>
    <definedName name="ee" localSheetId="30" hidden="1">{"Tab1",#N/A,FALSE,"P";"Tab2",#N/A,FALSE,"P"}</definedName>
    <definedName name="ee" localSheetId="31" hidden="1">{"Tab1",#N/A,FALSE,"P";"Tab2",#N/A,FALSE,"P"}</definedName>
    <definedName name="ee" localSheetId="32" hidden="1">{"Tab1",#N/A,FALSE,"P";"Tab2",#N/A,FALSE,"P"}</definedName>
    <definedName name="ee" localSheetId="33" hidden="1">{"Tab1",#N/A,FALSE,"P";"Tab2",#N/A,FALSE,"P"}</definedName>
    <definedName name="ee" localSheetId="34" hidden="1">{"Tab1",#N/A,FALSE,"P";"Tab2",#N/A,FALSE,"P"}</definedName>
    <definedName name="ee" localSheetId="3" hidden="1">{"Tab1",#N/A,FALSE,"P";"Tab2",#N/A,FALSE,"P"}</definedName>
    <definedName name="ee" localSheetId="57" hidden="1">{"Tab1",#N/A,FALSE,"P";"Tab2",#N/A,FALSE,"P"}</definedName>
    <definedName name="ee" localSheetId="58" hidden="1">{"Tab1",#N/A,FALSE,"P";"Tab2",#N/A,FALSE,"P"}</definedName>
    <definedName name="ee" localSheetId="18" hidden="1">{"Tab1",#N/A,FALSE,"P";"Tab2",#N/A,FALSE,"P"}</definedName>
    <definedName name="ee" localSheetId="61" hidden="1">{"Tab1",#N/A,FALSE,"P";"Tab2",#N/A,FALSE,"P"}</definedName>
    <definedName name="ee" localSheetId="62" hidden="1">{"Tab1",#N/A,FALSE,"P";"Tab2",#N/A,FALSE,"P"}</definedName>
    <definedName name="ee" localSheetId="63" hidden="1">{"Tab1",#N/A,FALSE,"P";"Tab2",#N/A,FALSE,"P"}</definedName>
    <definedName name="ee" localSheetId="64" hidden="1">{"Tab1",#N/A,FALSE,"P";"Tab2",#N/A,FALSE,"P"}</definedName>
    <definedName name="ee" localSheetId="21" hidden="1">{"Tab1",#N/A,FALSE,"P";"Tab2",#N/A,FALSE,"P"}</definedName>
    <definedName name="ee" localSheetId="80" hidden="1">{"Tab1",#N/A,FALSE,"P";"Tab2",#N/A,FALSE,"P"}</definedName>
    <definedName name="ee" localSheetId="81" hidden="1">{"Tab1",#N/A,FALSE,"P";"Tab2",#N/A,FALSE,"P"}</definedName>
    <definedName name="ee" localSheetId="82" hidden="1">{"Tab1",#N/A,FALSE,"P";"Tab2",#N/A,FALSE,"P"}</definedName>
    <definedName name="ee" localSheetId="83" hidden="1">{"Tab1",#N/A,FALSE,"P";"Tab2",#N/A,FALSE,"P"}</definedName>
    <definedName name="ee" localSheetId="84" hidden="1">{"Tab1",#N/A,FALSE,"P";"Tab2",#N/A,FALSE,"P"}</definedName>
    <definedName name="ee" localSheetId="85" hidden="1">{"Tab1",#N/A,FALSE,"P";"Tab2",#N/A,FALSE,"P"}</definedName>
    <definedName name="ee" localSheetId="88" hidden="1">{"Tab1",#N/A,FALSE,"P";"Tab2",#N/A,FALSE,"P"}</definedName>
    <definedName name="ee" localSheetId="22" hidden="1">{"Tab1",#N/A,FALSE,"P";"Tab2",#N/A,FALSE,"P"}</definedName>
    <definedName name="ee" localSheetId="89" hidden="1">{"Tab1",#N/A,FALSE,"P";"Tab2",#N/A,FALSE,"P"}</definedName>
    <definedName name="ee" localSheetId="90" hidden="1">{"Tab1",#N/A,FALSE,"P";"Tab2",#N/A,FALSE,"P"}</definedName>
    <definedName name="ee" localSheetId="91" hidden="1">{"Tab1",#N/A,FALSE,"P";"Tab2",#N/A,FALSE,"P"}</definedName>
    <definedName name="ee" localSheetId="92" hidden="1">{"Tab1",#N/A,FALSE,"P";"Tab2",#N/A,FALSE,"P"}</definedName>
    <definedName name="ee" localSheetId="95" hidden="1">{"Tab1",#N/A,FALSE,"P";"Tab2",#N/A,FALSE,"P"}</definedName>
    <definedName name="ee" localSheetId="96" hidden="1">{"Tab1",#N/A,FALSE,"P";"Tab2",#N/A,FALSE,"P"}</definedName>
    <definedName name="ee" localSheetId="98" hidden="1">{"Tab1",#N/A,FALSE,"P";"Tab2",#N/A,FALSE,"P"}</definedName>
    <definedName name="ee" localSheetId="24" hidden="1">{"Tab1",#N/A,FALSE,"P";"Tab2",#N/A,FALSE,"P"}</definedName>
    <definedName name="ee" localSheetId="99" hidden="1">{"Tab1",#N/A,FALSE,"P";"Tab2",#N/A,FALSE,"P"}</definedName>
    <definedName name="ee" localSheetId="25" hidden="1">{"Tab1",#N/A,FALSE,"P";"Tab2",#N/A,FALSE,"P"}</definedName>
    <definedName name="ee" localSheetId="26" hidden="1">{"Tab1",#N/A,FALSE,"P";"Tab2",#N/A,FALSE,"P"}</definedName>
    <definedName name="ee" localSheetId="93" hidden="1">{"Tab1",#N/A,FALSE,"P";"Tab2",#N/A,FALSE,"P"}</definedName>
    <definedName name="ee" localSheetId="94" hidden="1">{"Tab1",#N/A,FALSE,"P";"Tab2",#N/A,FALSE,"P"}</definedName>
    <definedName name="ee" hidden="1">{"Tab1",#N/A,FALSE,"P";"Tab2",#N/A,FALSE,"P"}</definedName>
    <definedName name="EE_Table_02.___Selected_National_Accounts_Aggregates" localSheetId="15">#REF!</definedName>
    <definedName name="EE_Table_02.___Selected_National_Accounts_Aggregates" localSheetId="17">#REF!</definedName>
    <definedName name="EE_Table_02.___Selected_National_Accounts_Aggregates" localSheetId="20">#REF!</definedName>
    <definedName name="EE_Table_02.___Selected_National_Accounts_Aggregates" localSheetId="23">#REF!</definedName>
    <definedName name="EE_Table_02.___Selected_National_Accounts_Aggregates" localSheetId="59">#REF!</definedName>
    <definedName name="EE_Table_02.___Selected_National_Accounts_Aggregates" localSheetId="60">#REF!</definedName>
    <definedName name="EE_Table_02.___Selected_National_Accounts_Aggregates" localSheetId="27">#REF!</definedName>
    <definedName name="EE_Table_02.___Selected_National_Accounts_Aggregates" localSheetId="28">#REF!</definedName>
    <definedName name="EE_Table_02.___Selected_National_Accounts_Aggregates" localSheetId="29">#REF!</definedName>
    <definedName name="EE_Table_02.___Selected_National_Accounts_Aggregates" localSheetId="57">#REF!</definedName>
    <definedName name="EE_Table_02.___Selected_National_Accounts_Aggregates" localSheetId="64">#REF!</definedName>
    <definedName name="EE_Table_02.___Selected_National_Accounts_Aggregates" localSheetId="21">#REF!</definedName>
    <definedName name="EE_Table_02.___Selected_National_Accounts_Aggregates" localSheetId="85">'Tabla 58'!#REF!</definedName>
    <definedName name="EE_Table_02.___Selected_National_Accounts_Aggregates" localSheetId="88">#REF!</definedName>
    <definedName name="EE_Table_02.___Selected_National_Accounts_Aggregates" localSheetId="89">#REF!</definedName>
    <definedName name="EE_Table_02.___Selected_National_Accounts_Aggregates" localSheetId="90">#REF!</definedName>
    <definedName name="EE_Table_02.___Selected_National_Accounts_Aggregates" localSheetId="95">#REF!</definedName>
    <definedName name="EE_Table_02.___Selected_National_Accounts_Aggregates" localSheetId="96">#REF!</definedName>
    <definedName name="EE_Table_02.___Selected_National_Accounts_Aggregates">#REF!</definedName>
    <definedName name="EE_Table_03.___Expenditure_and_Savings" localSheetId="15">#REF!</definedName>
    <definedName name="EE_Table_03.___Expenditure_and_Savings" localSheetId="17">#REF!</definedName>
    <definedName name="EE_Table_03.___Expenditure_and_Savings" localSheetId="23">#REF!</definedName>
    <definedName name="EE_Table_03.___Expenditure_and_Savings" localSheetId="27">#REF!</definedName>
    <definedName name="EE_Table_03.___Expenditure_and_Savings" localSheetId="28">#REF!</definedName>
    <definedName name="EE_Table_03.___Expenditure_and_Savings" localSheetId="29">#REF!</definedName>
    <definedName name="EE_Table_03.___Expenditure_and_Savings" localSheetId="57">#REF!</definedName>
    <definedName name="EE_Table_03.___Expenditure_and_Savings" localSheetId="64">#REF!</definedName>
    <definedName name="EE_Table_03.___Expenditure_and_Savings" localSheetId="21">#REF!</definedName>
    <definedName name="EE_Table_03.___Expenditure_and_Savings" localSheetId="85">'Tabla 58'!#REF!</definedName>
    <definedName name="EE_Table_03.___Expenditure_and_Savings" localSheetId="88">#REF!</definedName>
    <definedName name="EE_Table_03.___Expenditure_and_Savings" localSheetId="89">#REF!</definedName>
    <definedName name="EE_Table_03.___Expenditure_and_Savings" localSheetId="90">#REF!</definedName>
    <definedName name="EE_Table_03.___Expenditure_and_Savings" localSheetId="95">#REF!</definedName>
    <definedName name="EE_Table_03.___Expenditure_and_Savings" localSheetId="96">#REF!</definedName>
    <definedName name="EE_Table_03.___Expenditure_and_Savings">#REF!</definedName>
    <definedName name="EE_Table_04.___Consumer_Price_Indices____1" localSheetId="15">#REF!</definedName>
    <definedName name="EE_Table_04.___Consumer_Price_Indices____1" localSheetId="17">#REF!</definedName>
    <definedName name="EE_Table_04.___Consumer_Price_Indices____1" localSheetId="23">#REF!</definedName>
    <definedName name="EE_Table_04.___Consumer_Price_Indices____1" localSheetId="27">#REF!</definedName>
    <definedName name="EE_Table_04.___Consumer_Price_Indices____1" localSheetId="28">#REF!</definedName>
    <definedName name="EE_Table_04.___Consumer_Price_Indices____1" localSheetId="29">#REF!</definedName>
    <definedName name="EE_Table_04.___Consumer_Price_Indices____1" localSheetId="57">#REF!</definedName>
    <definedName name="EE_Table_04.___Consumer_Price_Indices____1" localSheetId="64">#REF!</definedName>
    <definedName name="EE_Table_04.___Consumer_Price_Indices____1" localSheetId="21">#REF!</definedName>
    <definedName name="EE_Table_04.___Consumer_Price_Indices____1" localSheetId="85">'Tabla 58'!#REF!</definedName>
    <definedName name="EE_Table_04.___Consumer_Price_Indices____1" localSheetId="88">#REF!</definedName>
    <definedName name="EE_Table_04.___Consumer_Price_Indices____1" localSheetId="89">#REF!</definedName>
    <definedName name="EE_Table_04.___Consumer_Price_Indices____1" localSheetId="90">#REF!</definedName>
    <definedName name="EE_Table_04.___Consumer_Price_Indices____1" localSheetId="95">#REF!</definedName>
    <definedName name="EE_Table_04.___Consumer_Price_Indices____1" localSheetId="96">#REF!</definedName>
    <definedName name="EE_Table_04.___Consumer_Price_Indices____1">#REF!</definedName>
    <definedName name="EE_Table_16.__National_Accounts_at_Current_Prices" localSheetId="15">#REF!</definedName>
    <definedName name="EE_Table_16.__National_Accounts_at_Current_Prices" localSheetId="17">#REF!</definedName>
    <definedName name="EE_Table_16.__National_Accounts_at_Current_Prices" localSheetId="23">#REF!</definedName>
    <definedName name="EE_Table_16.__National_Accounts_at_Current_Prices" localSheetId="27">#REF!</definedName>
    <definedName name="EE_Table_16.__National_Accounts_at_Current_Prices" localSheetId="28">#REF!</definedName>
    <definedName name="EE_Table_16.__National_Accounts_at_Current_Prices" localSheetId="29">#REF!</definedName>
    <definedName name="EE_Table_16.__National_Accounts_at_Current_Prices" localSheetId="21">#REF!</definedName>
    <definedName name="EE_Table_16.__National_Accounts_at_Current_Prices" localSheetId="88">#REF!</definedName>
    <definedName name="EE_Table_16.__National_Accounts_at_Current_Prices" localSheetId="89">#REF!</definedName>
    <definedName name="EE_Table_16.__National_Accounts_at_Current_Prices" localSheetId="90">#REF!</definedName>
    <definedName name="EE_Table_16.__National_Accounts_at_Current_Prices">#REF!</definedName>
    <definedName name="EE_Table_17___Real_Gross_Domestic_Expenditure" localSheetId="15">#REF!</definedName>
    <definedName name="EE_Table_17___Real_Gross_Domestic_Expenditure" localSheetId="17">#REF!</definedName>
    <definedName name="EE_Table_17___Real_Gross_Domestic_Expenditure" localSheetId="23">#REF!</definedName>
    <definedName name="EE_Table_17___Real_Gross_Domestic_Expenditure" localSheetId="27">#REF!</definedName>
    <definedName name="EE_Table_17___Real_Gross_Domestic_Expenditure" localSheetId="28">#REF!</definedName>
    <definedName name="EE_Table_17___Real_Gross_Domestic_Expenditure" localSheetId="29">#REF!</definedName>
    <definedName name="EE_Table_17___Real_Gross_Domestic_Expenditure" localSheetId="21">#REF!</definedName>
    <definedName name="EE_Table_17___Real_Gross_Domestic_Expenditure" localSheetId="88">#REF!</definedName>
    <definedName name="EE_Table_17___Real_Gross_Domestic_Expenditure" localSheetId="89">#REF!</definedName>
    <definedName name="EE_Table_17___Real_Gross_Domestic_Expenditure" localSheetId="90">#REF!</definedName>
    <definedName name="EE_Table_17___Real_Gross_Domestic_Expenditure">#REF!</definedName>
    <definedName name="EE_Table_18.__Real_Gross_Domestic_Product_by_Sector" localSheetId="15">#REF!</definedName>
    <definedName name="EE_Table_18.__Real_Gross_Domestic_Product_by_Sector" localSheetId="17">#REF!</definedName>
    <definedName name="EE_Table_18.__Real_Gross_Domestic_Product_by_Sector" localSheetId="23">#REF!</definedName>
    <definedName name="EE_Table_18.__Real_Gross_Domestic_Product_by_Sector" localSheetId="27">#REF!</definedName>
    <definedName name="EE_Table_18.__Real_Gross_Domestic_Product_by_Sector" localSheetId="28">#REF!</definedName>
    <definedName name="EE_Table_18.__Real_Gross_Domestic_Product_by_Sector" localSheetId="29">#REF!</definedName>
    <definedName name="EE_Table_18.__Real_Gross_Domestic_Product_by_Sector" localSheetId="21">#REF!</definedName>
    <definedName name="EE_Table_18.__Real_Gross_Domestic_Product_by_Sector" localSheetId="88">#REF!</definedName>
    <definedName name="EE_Table_18.__Real_Gross_Domestic_Product_by_Sector" localSheetId="89">#REF!</definedName>
    <definedName name="EE_Table_18.__Real_Gross_Domestic_Product_by_Sector" localSheetId="90">#REF!</definedName>
    <definedName name="EE_Table_18.__Real_Gross_Domestic_Product_by_Sector">#REF!</definedName>
    <definedName name="EE_Table_19.__Gross_Domestic_Investment" localSheetId="15">#REF!</definedName>
    <definedName name="EE_Table_19.__Gross_Domestic_Investment" localSheetId="17">#REF!</definedName>
    <definedName name="EE_Table_19.__Gross_Domestic_Investment" localSheetId="23">#REF!</definedName>
    <definedName name="EE_Table_19.__Gross_Domestic_Investment" localSheetId="27">#REF!</definedName>
    <definedName name="EE_Table_19.__Gross_Domestic_Investment" localSheetId="28">#REF!</definedName>
    <definedName name="EE_Table_19.__Gross_Domestic_Investment" localSheetId="29">#REF!</definedName>
    <definedName name="EE_Table_19.__Gross_Domestic_Investment" localSheetId="21">#REF!</definedName>
    <definedName name="EE_Table_19.__Gross_Domestic_Investment" localSheetId="88">#REF!</definedName>
    <definedName name="EE_Table_19.__Gross_Domestic_Investment" localSheetId="89">#REF!</definedName>
    <definedName name="EE_Table_19.__Gross_Domestic_Investment" localSheetId="90">#REF!</definedName>
    <definedName name="EE_Table_19.__Gross_Domestic_Investment">#REF!</definedName>
    <definedName name="EE_Table_20.__Selected_Agricultural_Sector_Statistics" localSheetId="15">#REF!</definedName>
    <definedName name="EE_Table_20.__Selected_Agricultural_Sector_Statistics" localSheetId="17">#REF!</definedName>
    <definedName name="EE_Table_20.__Selected_Agricultural_Sector_Statistics" localSheetId="23">#REF!</definedName>
    <definedName name="EE_Table_20.__Selected_Agricultural_Sector_Statistics" localSheetId="27">#REF!</definedName>
    <definedName name="EE_Table_20.__Selected_Agricultural_Sector_Statistics" localSheetId="28">#REF!</definedName>
    <definedName name="EE_Table_20.__Selected_Agricultural_Sector_Statistics" localSheetId="29">#REF!</definedName>
    <definedName name="EE_Table_20.__Selected_Agricultural_Sector_Statistics" localSheetId="21">#REF!</definedName>
    <definedName name="EE_Table_20.__Selected_Agricultural_Sector_Statistics" localSheetId="88">#REF!</definedName>
    <definedName name="EE_Table_20.__Selected_Agricultural_Sector_Statistics" localSheetId="89">#REF!</definedName>
    <definedName name="EE_Table_20.__Selected_Agricultural_Sector_Statistics" localSheetId="90">#REF!</definedName>
    <definedName name="EE_Table_20.__Selected_Agricultural_Sector_Statistics">#REF!</definedName>
    <definedName name="EE_Table_20.5__Ag_Sector_Statistics__concluded" localSheetId="15">#REF!</definedName>
    <definedName name="EE_Table_20.5__Ag_Sector_Statistics__concluded" localSheetId="17">#REF!</definedName>
    <definedName name="EE_Table_20.5__Ag_Sector_Statistics__concluded" localSheetId="23">#REF!</definedName>
    <definedName name="EE_Table_20.5__Ag_Sector_Statistics__concluded" localSheetId="27">#REF!</definedName>
    <definedName name="EE_Table_20.5__Ag_Sector_Statistics__concluded" localSheetId="28">#REF!</definedName>
    <definedName name="EE_Table_20.5__Ag_Sector_Statistics__concluded" localSheetId="29">#REF!</definedName>
    <definedName name="EE_Table_20.5__Ag_Sector_Statistics__concluded" localSheetId="21">#REF!</definedName>
    <definedName name="EE_Table_20.5__Ag_Sector_Statistics__concluded" localSheetId="88">#REF!</definedName>
    <definedName name="EE_Table_20.5__Ag_Sector_Statistics__concluded" localSheetId="89">#REF!</definedName>
    <definedName name="EE_Table_20.5__Ag_Sector_Statistics__concluded" localSheetId="90">#REF!</definedName>
    <definedName name="EE_Table_20.5__Ag_Sector_Statistics__concluded">#REF!</definedName>
    <definedName name="EE_Table_21.__Manufacturing_Production" localSheetId="15">#REF!</definedName>
    <definedName name="EE_Table_21.__Manufacturing_Production" localSheetId="17">#REF!</definedName>
    <definedName name="EE_Table_21.__Manufacturing_Production" localSheetId="23">#REF!</definedName>
    <definedName name="EE_Table_21.__Manufacturing_Production" localSheetId="27">#REF!</definedName>
    <definedName name="EE_Table_21.__Manufacturing_Production" localSheetId="28">#REF!</definedName>
    <definedName name="EE_Table_21.__Manufacturing_Production" localSheetId="29">#REF!</definedName>
    <definedName name="EE_Table_21.__Manufacturing_Production" localSheetId="21">#REF!</definedName>
    <definedName name="EE_Table_21.__Manufacturing_Production" localSheetId="88">#REF!</definedName>
    <definedName name="EE_Table_21.__Manufacturing_Production" localSheetId="89">#REF!</definedName>
    <definedName name="EE_Table_21.__Manufacturing_Production" localSheetId="90">#REF!</definedName>
    <definedName name="EE_Table_21.__Manufacturing_Production">#REF!</definedName>
    <definedName name="EE_Table_22.__Production_Exports_and_Imports_of_Petroleum" localSheetId="15">#REF!</definedName>
    <definedName name="EE_Table_22.__Production_Exports_and_Imports_of_Petroleum" localSheetId="17">#REF!</definedName>
    <definedName name="EE_Table_22.__Production_Exports_and_Imports_of_Petroleum" localSheetId="23">#REF!</definedName>
    <definedName name="EE_Table_22.__Production_Exports_and_Imports_of_Petroleum" localSheetId="27">#REF!</definedName>
    <definedName name="EE_Table_22.__Production_Exports_and_Imports_of_Petroleum" localSheetId="28">#REF!</definedName>
    <definedName name="EE_Table_22.__Production_Exports_and_Imports_of_Petroleum" localSheetId="29">#REF!</definedName>
    <definedName name="EE_Table_22.__Production_Exports_and_Imports_of_Petroleum" localSheetId="21">#REF!</definedName>
    <definedName name="EE_Table_22.__Production_Exports_and_Imports_of_Petroleum" localSheetId="88">#REF!</definedName>
    <definedName name="EE_Table_22.__Production_Exports_and_Imports_of_Petroleum" localSheetId="89">#REF!</definedName>
    <definedName name="EE_Table_22.__Production_Exports_and_Imports_of_Petroleum" localSheetId="90">#REF!</definedName>
    <definedName name="EE_Table_22.__Production_Exports_and_Imports_of_Petroleum">#REF!</definedName>
    <definedName name="EE_Table_23.__Retail_Prices_for_Petroleum_Products" localSheetId="15">#REF!</definedName>
    <definedName name="EE_Table_23.__Retail_Prices_for_Petroleum_Products" localSheetId="17">#REF!</definedName>
    <definedName name="EE_Table_23.__Retail_Prices_for_Petroleum_Products" localSheetId="23">#REF!</definedName>
    <definedName name="EE_Table_23.__Retail_Prices_for_Petroleum_Products" localSheetId="27">#REF!</definedName>
    <definedName name="EE_Table_23.__Retail_Prices_for_Petroleum_Products" localSheetId="28">#REF!</definedName>
    <definedName name="EE_Table_23.__Retail_Prices_for_Petroleum_Products" localSheetId="29">#REF!</definedName>
    <definedName name="EE_Table_23.__Retail_Prices_for_Petroleum_Products" localSheetId="21">#REF!</definedName>
    <definedName name="EE_Table_23.__Retail_Prices_for_Petroleum_Products" localSheetId="88">#REF!</definedName>
    <definedName name="EE_Table_23.__Retail_Prices_for_Petroleum_Products" localSheetId="89">#REF!</definedName>
    <definedName name="EE_Table_23.__Retail_Prices_for_Petroleum_Products" localSheetId="90">#REF!</definedName>
    <definedName name="EE_Table_23.__Retail_Prices_for_Petroleum_Products">#REF!</definedName>
    <definedName name="EE_Table_24.__Consumption_of_Petroleum_and_Derivatives" localSheetId="15">#REF!</definedName>
    <definedName name="EE_Table_24.__Consumption_of_Petroleum_and_Derivatives" localSheetId="17">#REF!</definedName>
    <definedName name="EE_Table_24.__Consumption_of_Petroleum_and_Derivatives" localSheetId="23">#REF!</definedName>
    <definedName name="EE_Table_24.__Consumption_of_Petroleum_and_Derivatives" localSheetId="27">#REF!</definedName>
    <definedName name="EE_Table_24.__Consumption_of_Petroleum_and_Derivatives" localSheetId="28">#REF!</definedName>
    <definedName name="EE_Table_24.__Consumption_of_Petroleum_and_Derivatives" localSheetId="29">#REF!</definedName>
    <definedName name="EE_Table_24.__Consumption_of_Petroleum_and_Derivatives" localSheetId="21">#REF!</definedName>
    <definedName name="EE_Table_24.__Consumption_of_Petroleum_and_Derivatives" localSheetId="88">#REF!</definedName>
    <definedName name="EE_Table_24.__Consumption_of_Petroleum_and_Derivatives" localSheetId="89">#REF!</definedName>
    <definedName name="EE_Table_24.__Consumption_of_Petroleum_and_Derivatives" localSheetId="90">#REF!</definedName>
    <definedName name="EE_Table_24.__Consumption_of_Petroleum_and_Derivatives">#REF!</definedName>
    <definedName name="EE_Table_25.__Production_and_Distribution_Electricity" localSheetId="15">#REF!</definedName>
    <definedName name="EE_Table_25.__Production_and_Distribution_Electricity" localSheetId="17">#REF!</definedName>
    <definedName name="EE_Table_25.__Production_and_Distribution_Electricity" localSheetId="23">#REF!</definedName>
    <definedName name="EE_Table_25.__Production_and_Distribution_Electricity" localSheetId="27">#REF!</definedName>
    <definedName name="EE_Table_25.__Production_and_Distribution_Electricity" localSheetId="28">#REF!</definedName>
    <definedName name="EE_Table_25.__Production_and_Distribution_Electricity" localSheetId="29">#REF!</definedName>
    <definedName name="EE_Table_25.__Production_and_Distribution_Electricity" localSheetId="21">#REF!</definedName>
    <definedName name="EE_Table_25.__Production_and_Distribution_Electricity" localSheetId="88">#REF!</definedName>
    <definedName name="EE_Table_25.__Production_and_Distribution_Electricity" localSheetId="89">#REF!</definedName>
    <definedName name="EE_Table_25.__Production_and_Distribution_Electricity" localSheetId="90">#REF!</definedName>
    <definedName name="EE_Table_25.__Production_and_Distribution_Electricity">#REF!</definedName>
    <definedName name="EE_Table_26.__Average_Price_of_Electricity" localSheetId="15">#REF!</definedName>
    <definedName name="EE_Table_26.__Average_Price_of_Electricity" localSheetId="17">#REF!</definedName>
    <definedName name="EE_Table_26.__Average_Price_of_Electricity" localSheetId="23">#REF!</definedName>
    <definedName name="EE_Table_26.__Average_Price_of_Electricity" localSheetId="27">#REF!</definedName>
    <definedName name="EE_Table_26.__Average_Price_of_Electricity" localSheetId="28">#REF!</definedName>
    <definedName name="EE_Table_26.__Average_Price_of_Electricity" localSheetId="29">#REF!</definedName>
    <definedName name="EE_Table_26.__Average_Price_of_Electricity" localSheetId="21">#REF!</definedName>
    <definedName name="EE_Table_26.__Average_Price_of_Electricity" localSheetId="88">#REF!</definedName>
    <definedName name="EE_Table_26.__Average_Price_of_Electricity" localSheetId="89">#REF!</definedName>
    <definedName name="EE_Table_26.__Average_Price_of_Electricity" localSheetId="90">#REF!</definedName>
    <definedName name="EE_Table_26.__Average_Price_of_Electricity">#REF!</definedName>
    <definedName name="EE_Table_27.__Guatemala___Consumer_Price_Indices__1" localSheetId="15">#REF!</definedName>
    <definedName name="EE_Table_27.__Guatemala___Consumer_Price_Indices__1" localSheetId="17">#REF!</definedName>
    <definedName name="EE_Table_27.__Guatemala___Consumer_Price_Indices__1" localSheetId="23">#REF!</definedName>
    <definedName name="EE_Table_27.__Guatemala___Consumer_Price_Indices__1" localSheetId="27">#REF!</definedName>
    <definedName name="EE_Table_27.__Guatemala___Consumer_Price_Indices__1" localSheetId="28">#REF!</definedName>
    <definedName name="EE_Table_27.__Guatemala___Consumer_Price_Indices__1" localSheetId="29">#REF!</definedName>
    <definedName name="EE_Table_27.__Guatemala___Consumer_Price_Indices__1" localSheetId="21">#REF!</definedName>
    <definedName name="EE_Table_27.__Guatemala___Consumer_Price_Indices__1" localSheetId="88">#REF!</definedName>
    <definedName name="EE_Table_27.__Guatemala___Consumer_Price_Indices__1" localSheetId="89">#REF!</definedName>
    <definedName name="EE_Table_27.__Guatemala___Consumer_Price_Indices__1" localSheetId="90">#REF!</definedName>
    <definedName name="EE_Table_27.__Guatemala___Consumer_Price_Indices__1">#REF!</definedName>
    <definedName name="EE_Table_28._Guatemala___Selected_Wage_Indicators_1" localSheetId="15">#REF!</definedName>
    <definedName name="EE_Table_28._Guatemala___Selected_Wage_Indicators_1" localSheetId="17">#REF!</definedName>
    <definedName name="EE_Table_28._Guatemala___Selected_Wage_Indicators_1" localSheetId="23">#REF!</definedName>
    <definedName name="EE_Table_28._Guatemala___Selected_Wage_Indicators_1" localSheetId="27">#REF!</definedName>
    <definedName name="EE_Table_28._Guatemala___Selected_Wage_Indicators_1" localSheetId="28">#REF!</definedName>
    <definedName name="EE_Table_28._Guatemala___Selected_Wage_Indicators_1" localSheetId="29">#REF!</definedName>
    <definedName name="EE_Table_28._Guatemala___Selected_Wage_Indicators_1" localSheetId="21">#REF!</definedName>
    <definedName name="EE_Table_28._Guatemala___Selected_Wage_Indicators_1" localSheetId="88">#REF!</definedName>
    <definedName name="EE_Table_28._Guatemala___Selected_Wage_Indicators_1" localSheetId="89">#REF!</definedName>
    <definedName name="EE_Table_28._Guatemala___Selected_Wage_Indicators_1" localSheetId="90">#REF!</definedName>
    <definedName name="EE_Table_28._Guatemala___Selected_Wage_Indicators_1">#REF!</definedName>
    <definedName name="EE_Table_29.__Minimum_Monthly_Wages_by_Economic_Activity" localSheetId="15">#REF!</definedName>
    <definedName name="EE_Table_29.__Minimum_Monthly_Wages_by_Economic_Activity" localSheetId="17">#REF!</definedName>
    <definedName name="EE_Table_29.__Minimum_Monthly_Wages_by_Economic_Activity" localSheetId="23">#REF!</definedName>
    <definedName name="EE_Table_29.__Minimum_Monthly_Wages_by_Economic_Activity" localSheetId="27">#REF!</definedName>
    <definedName name="EE_Table_29.__Minimum_Monthly_Wages_by_Economic_Activity" localSheetId="28">#REF!</definedName>
    <definedName name="EE_Table_29.__Minimum_Monthly_Wages_by_Economic_Activity" localSheetId="29">#REF!</definedName>
    <definedName name="EE_Table_29.__Minimum_Monthly_Wages_by_Economic_Activity" localSheetId="21">#REF!</definedName>
    <definedName name="EE_Table_29.__Minimum_Monthly_Wages_by_Economic_Activity" localSheetId="88">#REF!</definedName>
    <definedName name="EE_Table_29.__Minimum_Monthly_Wages_by_Economic_Activity" localSheetId="89">#REF!</definedName>
    <definedName name="EE_Table_29.__Minimum_Monthly_Wages_by_Economic_Activity" localSheetId="90">#REF!</definedName>
    <definedName name="EE_Table_29.__Minimum_Monthly_Wages_by_Economic_Activity">#REF!</definedName>
    <definedName name="EE_Table_30._Guatemala___Selected_Employment_and_Labor_Productivity_Indicators" localSheetId="15">#REF!</definedName>
    <definedName name="EE_Table_30._Guatemala___Selected_Employment_and_Labor_Productivity_Indicators" localSheetId="17">#REF!</definedName>
    <definedName name="EE_Table_30._Guatemala___Selected_Employment_and_Labor_Productivity_Indicators" localSheetId="23">#REF!</definedName>
    <definedName name="EE_Table_30._Guatemala___Selected_Employment_and_Labor_Productivity_Indicators" localSheetId="27">#REF!</definedName>
    <definedName name="EE_Table_30._Guatemala___Selected_Employment_and_Labor_Productivity_Indicators" localSheetId="28">#REF!</definedName>
    <definedName name="EE_Table_30._Guatemala___Selected_Employment_and_Labor_Productivity_Indicators" localSheetId="29">#REF!</definedName>
    <definedName name="EE_Table_30._Guatemala___Selected_Employment_and_Labor_Productivity_Indicators" localSheetId="21">#REF!</definedName>
    <definedName name="EE_Table_30._Guatemala___Selected_Employment_and_Labor_Productivity_Indicators" localSheetId="88">#REF!</definedName>
    <definedName name="EE_Table_30._Guatemala___Selected_Employment_and_Labor_Productivity_Indicators" localSheetId="89">#REF!</definedName>
    <definedName name="EE_Table_30._Guatemala___Selected_Employment_and_Labor_Productivity_Indicators" localSheetId="90">#REF!</definedName>
    <definedName name="EE_Table_30._Guatemala___Selected_Employment_and_Labor_Productivity_Indicators">#REF!</definedName>
    <definedName name="EE_Table_31._Wage_and_Employment_Indicators_1" localSheetId="15">#REF!</definedName>
    <definedName name="EE_Table_31._Wage_and_Employment_Indicators_1" localSheetId="17">#REF!</definedName>
    <definedName name="EE_Table_31._Wage_and_Employment_Indicators_1" localSheetId="23">#REF!</definedName>
    <definedName name="EE_Table_31._Wage_and_Employment_Indicators_1" localSheetId="27">#REF!</definedName>
    <definedName name="EE_Table_31._Wage_and_Employment_Indicators_1" localSheetId="28">#REF!</definedName>
    <definedName name="EE_Table_31._Wage_and_Employment_Indicators_1" localSheetId="29">#REF!</definedName>
    <definedName name="EE_Table_31._Wage_and_Employment_Indicators_1" localSheetId="21">#REF!</definedName>
    <definedName name="EE_Table_31._Wage_and_Employment_Indicators_1" localSheetId="88">#REF!</definedName>
    <definedName name="EE_Table_31._Wage_and_Employment_Indicators_1" localSheetId="89">#REF!</definedName>
    <definedName name="EE_Table_31._Wage_and_Employment_Indicators_1" localSheetId="90">#REF!</definedName>
    <definedName name="EE_Table_31._Wage_and_Employment_Indicators_1">#REF!</definedName>
    <definedName name="EE_Table_32_ULC_PROD_indicators" localSheetId="15">#REF!</definedName>
    <definedName name="EE_Table_32_ULC_PROD_indicators" localSheetId="17">#REF!</definedName>
    <definedName name="EE_Table_32_ULC_PROD_indicators" localSheetId="23">#REF!</definedName>
    <definedName name="EE_Table_32_ULC_PROD_indicators" localSheetId="27">#REF!</definedName>
    <definedName name="EE_Table_32_ULC_PROD_indicators" localSheetId="28">#REF!</definedName>
    <definedName name="EE_Table_32_ULC_PROD_indicators" localSheetId="29">#REF!</definedName>
    <definedName name="EE_Table_32_ULC_PROD_indicators" localSheetId="21">#REF!</definedName>
    <definedName name="EE_Table_32_ULC_PROD_indicators" localSheetId="88">#REF!</definedName>
    <definedName name="EE_Table_32_ULC_PROD_indicators" localSheetId="89">#REF!</definedName>
    <definedName name="EE_Table_32_ULC_PROD_indicators" localSheetId="90">#REF!</definedName>
    <definedName name="EE_Table_32_ULC_PROD_indicators">#REF!</definedName>
    <definedName name="EE_Table_33_Indicators_of_Competitiveness" localSheetId="15">#REF!</definedName>
    <definedName name="EE_Table_33_Indicators_of_Competitiveness" localSheetId="17">#REF!</definedName>
    <definedName name="EE_Table_33_Indicators_of_Competitiveness" localSheetId="23">#REF!</definedName>
    <definedName name="EE_Table_33_Indicators_of_Competitiveness" localSheetId="27">#REF!</definedName>
    <definedName name="EE_Table_33_Indicators_of_Competitiveness" localSheetId="28">#REF!</definedName>
    <definedName name="EE_Table_33_Indicators_of_Competitiveness" localSheetId="29">#REF!</definedName>
    <definedName name="EE_Table_33_Indicators_of_Competitiveness" localSheetId="21">#REF!</definedName>
    <definedName name="EE_Table_33_Indicators_of_Competitiveness" localSheetId="88">#REF!</definedName>
    <definedName name="EE_Table_33_Indicators_of_Competitiveness" localSheetId="89">#REF!</definedName>
    <definedName name="EE_Table_33_Indicators_of_Competitiveness" localSheetId="90">#REF!</definedName>
    <definedName name="EE_Table_33_Indicators_of_Competitiveness">#REF!</definedName>
    <definedName name="eee" localSheetId="15" hidden="1">{"Tab1",#N/A,FALSE,"P";"Tab2",#N/A,FALSE,"P"}</definedName>
    <definedName name="eee" localSheetId="16" hidden="1">{"Tab1",#N/A,FALSE,"P";"Tab2",#N/A,FALSE,"P"}</definedName>
    <definedName name="eee" localSheetId="17" hidden="1">{"Tab1",#N/A,FALSE,"P";"Tab2",#N/A,FALSE,"P"}</definedName>
    <definedName name="eee" localSheetId="19" hidden="1">{"Tab1",#N/A,FALSE,"P";"Tab2",#N/A,FALSE,"P"}</definedName>
    <definedName name="eee" localSheetId="20" hidden="1">{"Tab1",#N/A,FALSE,"P";"Tab2",#N/A,FALSE,"P"}</definedName>
    <definedName name="eee" localSheetId="100" hidden="1">{"Tab1",#N/A,FALSE,"P";"Tab2",#N/A,FALSE,"P"}</definedName>
    <definedName name="eee" localSheetId="8" hidden="1">{"Tab1",#N/A,FALSE,"P";"Tab2",#N/A,FALSE,"P"}</definedName>
    <definedName name="eee" localSheetId="9" hidden="1">{"Tab1",#N/A,FALSE,"P";"Tab2",#N/A,FALSE,"P"}</definedName>
    <definedName name="eee" localSheetId="10" hidden="1">{"Tab1",#N/A,FALSE,"P";"Tab2",#N/A,FALSE,"P"}</definedName>
    <definedName name="eee" localSheetId="11" hidden="1">{"Tab1",#N/A,FALSE,"P";"Tab2",#N/A,FALSE,"P"}</definedName>
    <definedName name="eee" localSheetId="23" hidden="1">{"Tab1",#N/A,FALSE,"P";"Tab2",#N/A,FALSE,"P"}</definedName>
    <definedName name="eee" localSheetId="59" hidden="1">{"Tab1",#N/A,FALSE,"P";"Tab2",#N/A,FALSE,"P"}</definedName>
    <definedName name="eee" localSheetId="60" hidden="1">{"Tab1",#N/A,FALSE,"P";"Tab2",#N/A,FALSE,"P"}</definedName>
    <definedName name="eee" localSheetId="1" hidden="1">{"Tab1",#N/A,FALSE,"P";"Tab2",#N/A,FALSE,"P"}</definedName>
    <definedName name="eee" localSheetId="27" hidden="1">{"Tab1",#N/A,FALSE,"P";"Tab2",#N/A,FALSE,"P"}</definedName>
    <definedName name="eee" localSheetId="28" hidden="1">{"Tab1",#N/A,FALSE,"P";"Tab2",#N/A,FALSE,"P"}</definedName>
    <definedName name="eee" localSheetId="29" hidden="1">{"Tab1",#N/A,FALSE,"P";"Tab2",#N/A,FALSE,"P"}</definedName>
    <definedName name="eee" localSheetId="30" hidden="1">{"Tab1",#N/A,FALSE,"P";"Tab2",#N/A,FALSE,"P"}</definedName>
    <definedName name="eee" localSheetId="31" hidden="1">{"Tab1",#N/A,FALSE,"P";"Tab2",#N/A,FALSE,"P"}</definedName>
    <definedName name="eee" localSheetId="32" hidden="1">{"Tab1",#N/A,FALSE,"P";"Tab2",#N/A,FALSE,"P"}</definedName>
    <definedName name="eee" localSheetId="33" hidden="1">{"Tab1",#N/A,FALSE,"P";"Tab2",#N/A,FALSE,"P"}</definedName>
    <definedName name="eee" localSheetId="34" hidden="1">{"Tab1",#N/A,FALSE,"P";"Tab2",#N/A,FALSE,"P"}</definedName>
    <definedName name="eee" localSheetId="3" hidden="1">{"Tab1",#N/A,FALSE,"P";"Tab2",#N/A,FALSE,"P"}</definedName>
    <definedName name="eee" localSheetId="57" hidden="1">{"Tab1",#N/A,FALSE,"P";"Tab2",#N/A,FALSE,"P"}</definedName>
    <definedName name="eee" localSheetId="58" hidden="1">{"Tab1",#N/A,FALSE,"P";"Tab2",#N/A,FALSE,"P"}</definedName>
    <definedName name="eee" localSheetId="18" hidden="1">{"Tab1",#N/A,FALSE,"P";"Tab2",#N/A,FALSE,"P"}</definedName>
    <definedName name="eee" localSheetId="61" hidden="1">{"Tab1",#N/A,FALSE,"P";"Tab2",#N/A,FALSE,"P"}</definedName>
    <definedName name="eee" localSheetId="62" hidden="1">{"Tab1",#N/A,FALSE,"P";"Tab2",#N/A,FALSE,"P"}</definedName>
    <definedName name="eee" localSheetId="63" hidden="1">{"Tab1",#N/A,FALSE,"P";"Tab2",#N/A,FALSE,"P"}</definedName>
    <definedName name="eee" localSheetId="64" hidden="1">{"Tab1",#N/A,FALSE,"P";"Tab2",#N/A,FALSE,"P"}</definedName>
    <definedName name="eee" localSheetId="21" hidden="1">{"Tab1",#N/A,FALSE,"P";"Tab2",#N/A,FALSE,"P"}</definedName>
    <definedName name="eee" localSheetId="80" hidden="1">{"Tab1",#N/A,FALSE,"P";"Tab2",#N/A,FALSE,"P"}</definedName>
    <definedName name="eee" localSheetId="81" hidden="1">{"Tab1",#N/A,FALSE,"P";"Tab2",#N/A,FALSE,"P"}</definedName>
    <definedName name="eee" localSheetId="82" hidden="1">{"Tab1",#N/A,FALSE,"P";"Tab2",#N/A,FALSE,"P"}</definedName>
    <definedName name="eee" localSheetId="83" hidden="1">{"Tab1",#N/A,FALSE,"P";"Tab2",#N/A,FALSE,"P"}</definedName>
    <definedName name="eee" localSheetId="84" hidden="1">{"Tab1",#N/A,FALSE,"P";"Tab2",#N/A,FALSE,"P"}</definedName>
    <definedName name="eee" localSheetId="85" hidden="1">{"Tab1",#N/A,FALSE,"P";"Tab2",#N/A,FALSE,"P"}</definedName>
    <definedName name="eee" localSheetId="88" hidden="1">{"Tab1",#N/A,FALSE,"P";"Tab2",#N/A,FALSE,"P"}</definedName>
    <definedName name="eee" localSheetId="22" hidden="1">{"Tab1",#N/A,FALSE,"P";"Tab2",#N/A,FALSE,"P"}</definedName>
    <definedName name="eee" localSheetId="89" hidden="1">{"Tab1",#N/A,FALSE,"P";"Tab2",#N/A,FALSE,"P"}</definedName>
    <definedName name="eee" localSheetId="90" hidden="1">{"Tab1",#N/A,FALSE,"P";"Tab2",#N/A,FALSE,"P"}</definedName>
    <definedName name="eee" localSheetId="91" hidden="1">{"Tab1",#N/A,FALSE,"P";"Tab2",#N/A,FALSE,"P"}</definedName>
    <definedName name="eee" localSheetId="92" hidden="1">{"Tab1",#N/A,FALSE,"P";"Tab2",#N/A,FALSE,"P"}</definedName>
    <definedName name="eee" localSheetId="95" hidden="1">{"Tab1",#N/A,FALSE,"P";"Tab2",#N/A,FALSE,"P"}</definedName>
    <definedName name="eee" localSheetId="96" hidden="1">{"Tab1",#N/A,FALSE,"P";"Tab2",#N/A,FALSE,"P"}</definedName>
    <definedName name="eee" localSheetId="98" hidden="1">{"Tab1",#N/A,FALSE,"P";"Tab2",#N/A,FALSE,"P"}</definedName>
    <definedName name="eee" localSheetId="24" hidden="1">{"Tab1",#N/A,FALSE,"P";"Tab2",#N/A,FALSE,"P"}</definedName>
    <definedName name="eee" localSheetId="99" hidden="1">{"Tab1",#N/A,FALSE,"P";"Tab2",#N/A,FALSE,"P"}</definedName>
    <definedName name="eee" localSheetId="25" hidden="1">{"Tab1",#N/A,FALSE,"P";"Tab2",#N/A,FALSE,"P"}</definedName>
    <definedName name="eee" localSheetId="26" hidden="1">{"Tab1",#N/A,FALSE,"P";"Tab2",#N/A,FALSE,"P"}</definedName>
    <definedName name="eee" localSheetId="93" hidden="1">{"Tab1",#N/A,FALSE,"P";"Tab2",#N/A,FALSE,"P"}</definedName>
    <definedName name="eee" localSheetId="94" hidden="1">{"Tab1",#N/A,FALSE,"P";"Tab2",#N/A,FALSE,"P"}</definedName>
    <definedName name="eee" hidden="1">{"Tab1",#N/A,FALSE,"P";"Tab2",#N/A,FALSE,"P"}</definedName>
    <definedName name="eeee" localSheetId="15" hidden="1">{"Riqfin97",#N/A,FALSE,"Tran";"Riqfinpro",#N/A,FALSE,"Tran"}</definedName>
    <definedName name="eeee" localSheetId="16" hidden="1">{"Riqfin97",#N/A,FALSE,"Tran";"Riqfinpro",#N/A,FALSE,"Tran"}</definedName>
    <definedName name="eeee" localSheetId="17" hidden="1">{"Riqfin97",#N/A,FALSE,"Tran";"Riqfinpro",#N/A,FALSE,"Tran"}</definedName>
    <definedName name="eeee" localSheetId="19" hidden="1">{"Riqfin97",#N/A,FALSE,"Tran";"Riqfinpro",#N/A,FALSE,"Tran"}</definedName>
    <definedName name="eeee" localSheetId="20" hidden="1">{"Riqfin97",#N/A,FALSE,"Tran";"Riqfinpro",#N/A,FALSE,"Tran"}</definedName>
    <definedName name="eeee" localSheetId="100" hidden="1">{"Riqfin97",#N/A,FALSE,"Tran";"Riqfinpro",#N/A,FALSE,"Tran"}</definedName>
    <definedName name="eeee" localSheetId="8" hidden="1">{"Riqfin97",#N/A,FALSE,"Tran";"Riqfinpro",#N/A,FALSE,"Tran"}</definedName>
    <definedName name="eeee" localSheetId="9" hidden="1">{"Riqfin97",#N/A,FALSE,"Tran";"Riqfinpro",#N/A,FALSE,"Tran"}</definedName>
    <definedName name="eeee" localSheetId="10" hidden="1">{"Riqfin97",#N/A,FALSE,"Tran";"Riqfinpro",#N/A,FALSE,"Tran"}</definedName>
    <definedName name="eeee" localSheetId="11" hidden="1">{"Riqfin97",#N/A,FALSE,"Tran";"Riqfinpro",#N/A,FALSE,"Tran"}</definedName>
    <definedName name="eeee" localSheetId="23" hidden="1">{"Riqfin97",#N/A,FALSE,"Tran";"Riqfinpro",#N/A,FALSE,"Tran"}</definedName>
    <definedName name="eeee" localSheetId="59" hidden="1">{"Riqfin97",#N/A,FALSE,"Tran";"Riqfinpro",#N/A,FALSE,"Tran"}</definedName>
    <definedName name="eeee" localSheetId="60" hidden="1">{"Riqfin97",#N/A,FALSE,"Tran";"Riqfinpro",#N/A,FALSE,"Tran"}</definedName>
    <definedName name="eeee" localSheetId="1" hidden="1">{"Riqfin97",#N/A,FALSE,"Tran";"Riqfinpro",#N/A,FALSE,"Tran"}</definedName>
    <definedName name="eeee" localSheetId="27" hidden="1">{"Riqfin97",#N/A,FALSE,"Tran";"Riqfinpro",#N/A,FALSE,"Tran"}</definedName>
    <definedName name="eeee" localSheetId="28" hidden="1">{"Riqfin97",#N/A,FALSE,"Tran";"Riqfinpro",#N/A,FALSE,"Tran"}</definedName>
    <definedName name="eeee" localSheetId="29" hidden="1">{"Riqfin97",#N/A,FALSE,"Tran";"Riqfinpro",#N/A,FALSE,"Tran"}</definedName>
    <definedName name="eeee" localSheetId="30" hidden="1">{"Riqfin97",#N/A,FALSE,"Tran";"Riqfinpro",#N/A,FALSE,"Tran"}</definedName>
    <definedName name="eeee" localSheetId="31" hidden="1">{"Riqfin97",#N/A,FALSE,"Tran";"Riqfinpro",#N/A,FALSE,"Tran"}</definedName>
    <definedName name="eeee" localSheetId="32" hidden="1">{"Riqfin97",#N/A,FALSE,"Tran";"Riqfinpro",#N/A,FALSE,"Tran"}</definedName>
    <definedName name="eeee" localSheetId="33" hidden="1">{"Riqfin97",#N/A,FALSE,"Tran";"Riqfinpro",#N/A,FALSE,"Tran"}</definedName>
    <definedName name="eeee" localSheetId="34" hidden="1">{"Riqfin97",#N/A,FALSE,"Tran";"Riqfinpro",#N/A,FALSE,"Tran"}</definedName>
    <definedName name="eeee" localSheetId="3" hidden="1">{"Riqfin97",#N/A,FALSE,"Tran";"Riqfinpro",#N/A,FALSE,"Tran"}</definedName>
    <definedName name="eeee" localSheetId="57" hidden="1">{"Riqfin97",#N/A,FALSE,"Tran";"Riqfinpro",#N/A,FALSE,"Tran"}</definedName>
    <definedName name="eeee" localSheetId="58" hidden="1">{"Riqfin97",#N/A,FALSE,"Tran";"Riqfinpro",#N/A,FALSE,"Tran"}</definedName>
    <definedName name="eeee" localSheetId="18" hidden="1">{"Riqfin97",#N/A,FALSE,"Tran";"Riqfinpro",#N/A,FALSE,"Tran"}</definedName>
    <definedName name="eeee" localSheetId="61" hidden="1">{"Riqfin97",#N/A,FALSE,"Tran";"Riqfinpro",#N/A,FALSE,"Tran"}</definedName>
    <definedName name="eeee" localSheetId="62" hidden="1">{"Riqfin97",#N/A,FALSE,"Tran";"Riqfinpro",#N/A,FALSE,"Tran"}</definedName>
    <definedName name="eeee" localSheetId="63" hidden="1">{"Riqfin97",#N/A,FALSE,"Tran";"Riqfinpro",#N/A,FALSE,"Tran"}</definedName>
    <definedName name="eeee" localSheetId="64" hidden="1">{"Riqfin97",#N/A,FALSE,"Tran";"Riqfinpro",#N/A,FALSE,"Tran"}</definedName>
    <definedName name="eeee" localSheetId="21" hidden="1">{"Riqfin97",#N/A,FALSE,"Tran";"Riqfinpro",#N/A,FALSE,"Tran"}</definedName>
    <definedName name="eeee" localSheetId="80" hidden="1">{"Riqfin97",#N/A,FALSE,"Tran";"Riqfinpro",#N/A,FALSE,"Tran"}</definedName>
    <definedName name="eeee" localSheetId="81" hidden="1">{"Riqfin97",#N/A,FALSE,"Tran";"Riqfinpro",#N/A,FALSE,"Tran"}</definedName>
    <definedName name="eeee" localSheetId="82" hidden="1">{"Riqfin97",#N/A,FALSE,"Tran";"Riqfinpro",#N/A,FALSE,"Tran"}</definedName>
    <definedName name="eeee" localSheetId="83" hidden="1">{"Riqfin97",#N/A,FALSE,"Tran";"Riqfinpro",#N/A,FALSE,"Tran"}</definedName>
    <definedName name="eeee" localSheetId="84" hidden="1">{"Riqfin97",#N/A,FALSE,"Tran";"Riqfinpro",#N/A,FALSE,"Tran"}</definedName>
    <definedName name="eeee" localSheetId="85" hidden="1">{"Riqfin97",#N/A,FALSE,"Tran";"Riqfinpro",#N/A,FALSE,"Tran"}</definedName>
    <definedName name="eeee" localSheetId="88" hidden="1">{"Riqfin97",#N/A,FALSE,"Tran";"Riqfinpro",#N/A,FALSE,"Tran"}</definedName>
    <definedName name="eeee" localSheetId="22" hidden="1">{"Riqfin97",#N/A,FALSE,"Tran";"Riqfinpro",#N/A,FALSE,"Tran"}</definedName>
    <definedName name="eeee" localSheetId="89" hidden="1">{"Riqfin97",#N/A,FALSE,"Tran";"Riqfinpro",#N/A,FALSE,"Tran"}</definedName>
    <definedName name="eeee" localSheetId="90" hidden="1">{"Riqfin97",#N/A,FALSE,"Tran";"Riqfinpro",#N/A,FALSE,"Tran"}</definedName>
    <definedName name="eeee" localSheetId="91" hidden="1">{"Riqfin97",#N/A,FALSE,"Tran";"Riqfinpro",#N/A,FALSE,"Tran"}</definedName>
    <definedName name="eeee" localSheetId="92" hidden="1">{"Riqfin97",#N/A,FALSE,"Tran";"Riqfinpro",#N/A,FALSE,"Tran"}</definedName>
    <definedName name="eeee" localSheetId="95" hidden="1">{"Riqfin97",#N/A,FALSE,"Tran";"Riqfinpro",#N/A,FALSE,"Tran"}</definedName>
    <definedName name="eeee" localSheetId="96" hidden="1">{"Riqfin97",#N/A,FALSE,"Tran";"Riqfinpro",#N/A,FALSE,"Tran"}</definedName>
    <definedName name="eeee" localSheetId="98" hidden="1">{"Riqfin97",#N/A,FALSE,"Tran";"Riqfinpro",#N/A,FALSE,"Tran"}</definedName>
    <definedName name="eeee" localSheetId="24" hidden="1">{"Riqfin97",#N/A,FALSE,"Tran";"Riqfinpro",#N/A,FALSE,"Tran"}</definedName>
    <definedName name="eeee" localSheetId="99" hidden="1">{"Riqfin97",#N/A,FALSE,"Tran";"Riqfinpro",#N/A,FALSE,"Tran"}</definedName>
    <definedName name="eeee" localSheetId="25" hidden="1">{"Riqfin97",#N/A,FALSE,"Tran";"Riqfinpro",#N/A,FALSE,"Tran"}</definedName>
    <definedName name="eeee" localSheetId="26" hidden="1">{"Riqfin97",#N/A,FALSE,"Tran";"Riqfinpro",#N/A,FALSE,"Tran"}</definedName>
    <definedName name="eeee" localSheetId="93" hidden="1">{"Riqfin97",#N/A,FALSE,"Tran";"Riqfinpro",#N/A,FALSE,"Tran"}</definedName>
    <definedName name="eeee" localSheetId="94" hidden="1">{"Riqfin97",#N/A,FALSE,"Tran";"Riqfinpro",#N/A,FALSE,"Tran"}</definedName>
    <definedName name="eeee" hidden="1">{"Riqfin97",#N/A,FALSE,"Tran";"Riqfinpro",#N/A,FALSE,"Tran"}</definedName>
    <definedName name="eeeee" localSheetId="15" hidden="1">{"Riqfin97",#N/A,FALSE,"Tran";"Riqfinpro",#N/A,FALSE,"Tran"}</definedName>
    <definedName name="eeeee" localSheetId="16" hidden="1">{"Riqfin97",#N/A,FALSE,"Tran";"Riqfinpro",#N/A,FALSE,"Tran"}</definedName>
    <definedName name="eeeee" localSheetId="17" hidden="1">{"Riqfin97",#N/A,FALSE,"Tran";"Riqfinpro",#N/A,FALSE,"Tran"}</definedName>
    <definedName name="eeeee" localSheetId="19" hidden="1">{"Riqfin97",#N/A,FALSE,"Tran";"Riqfinpro",#N/A,FALSE,"Tran"}</definedName>
    <definedName name="eeeee" localSheetId="20" hidden="1">{"Riqfin97",#N/A,FALSE,"Tran";"Riqfinpro",#N/A,FALSE,"Tran"}</definedName>
    <definedName name="eeeee" localSheetId="100" hidden="1">{"Riqfin97",#N/A,FALSE,"Tran";"Riqfinpro",#N/A,FALSE,"Tran"}</definedName>
    <definedName name="eeeee" localSheetId="8" hidden="1">{"Riqfin97",#N/A,FALSE,"Tran";"Riqfinpro",#N/A,FALSE,"Tran"}</definedName>
    <definedName name="eeeee" localSheetId="9" hidden="1">{"Riqfin97",#N/A,FALSE,"Tran";"Riqfinpro",#N/A,FALSE,"Tran"}</definedName>
    <definedName name="eeeee" localSheetId="10" hidden="1">{"Riqfin97",#N/A,FALSE,"Tran";"Riqfinpro",#N/A,FALSE,"Tran"}</definedName>
    <definedName name="eeeee" localSheetId="11" hidden="1">{"Riqfin97",#N/A,FALSE,"Tran";"Riqfinpro",#N/A,FALSE,"Tran"}</definedName>
    <definedName name="eeeee" localSheetId="23" hidden="1">{"Riqfin97",#N/A,FALSE,"Tran";"Riqfinpro",#N/A,FALSE,"Tran"}</definedName>
    <definedName name="eeeee" localSheetId="59" hidden="1">{"Riqfin97",#N/A,FALSE,"Tran";"Riqfinpro",#N/A,FALSE,"Tran"}</definedName>
    <definedName name="eeeee" localSheetId="60" hidden="1">{"Riqfin97",#N/A,FALSE,"Tran";"Riqfinpro",#N/A,FALSE,"Tran"}</definedName>
    <definedName name="eeeee" localSheetId="1" hidden="1">{"Riqfin97",#N/A,FALSE,"Tran";"Riqfinpro",#N/A,FALSE,"Tran"}</definedName>
    <definedName name="eeeee" localSheetId="27" hidden="1">{"Riqfin97",#N/A,FALSE,"Tran";"Riqfinpro",#N/A,FALSE,"Tran"}</definedName>
    <definedName name="eeeee" localSheetId="28" hidden="1">{"Riqfin97",#N/A,FALSE,"Tran";"Riqfinpro",#N/A,FALSE,"Tran"}</definedName>
    <definedName name="eeeee" localSheetId="29" hidden="1">{"Riqfin97",#N/A,FALSE,"Tran";"Riqfinpro",#N/A,FALSE,"Tran"}</definedName>
    <definedName name="eeeee" localSheetId="30" hidden="1">{"Riqfin97",#N/A,FALSE,"Tran";"Riqfinpro",#N/A,FALSE,"Tran"}</definedName>
    <definedName name="eeeee" localSheetId="31" hidden="1">{"Riqfin97",#N/A,FALSE,"Tran";"Riqfinpro",#N/A,FALSE,"Tran"}</definedName>
    <definedName name="eeeee" localSheetId="32" hidden="1">{"Riqfin97",#N/A,FALSE,"Tran";"Riqfinpro",#N/A,FALSE,"Tran"}</definedName>
    <definedName name="eeeee" localSheetId="33" hidden="1">{"Riqfin97",#N/A,FALSE,"Tran";"Riqfinpro",#N/A,FALSE,"Tran"}</definedName>
    <definedName name="eeeee" localSheetId="34" hidden="1">{"Riqfin97",#N/A,FALSE,"Tran";"Riqfinpro",#N/A,FALSE,"Tran"}</definedName>
    <definedName name="eeeee" localSheetId="3" hidden="1">{"Riqfin97",#N/A,FALSE,"Tran";"Riqfinpro",#N/A,FALSE,"Tran"}</definedName>
    <definedName name="eeeee" localSheetId="57" hidden="1">{"Riqfin97",#N/A,FALSE,"Tran";"Riqfinpro",#N/A,FALSE,"Tran"}</definedName>
    <definedName name="eeeee" localSheetId="58" hidden="1">{"Riqfin97",#N/A,FALSE,"Tran";"Riqfinpro",#N/A,FALSE,"Tran"}</definedName>
    <definedName name="eeeee" localSheetId="18" hidden="1">{"Riqfin97",#N/A,FALSE,"Tran";"Riqfinpro",#N/A,FALSE,"Tran"}</definedName>
    <definedName name="eeeee" localSheetId="61" hidden="1">{"Riqfin97",#N/A,FALSE,"Tran";"Riqfinpro",#N/A,FALSE,"Tran"}</definedName>
    <definedName name="eeeee" localSheetId="62" hidden="1">{"Riqfin97",#N/A,FALSE,"Tran";"Riqfinpro",#N/A,FALSE,"Tran"}</definedName>
    <definedName name="eeeee" localSheetId="63" hidden="1">{"Riqfin97",#N/A,FALSE,"Tran";"Riqfinpro",#N/A,FALSE,"Tran"}</definedName>
    <definedName name="eeeee" localSheetId="64" hidden="1">{"Riqfin97",#N/A,FALSE,"Tran";"Riqfinpro",#N/A,FALSE,"Tran"}</definedName>
    <definedName name="eeeee" localSheetId="21" hidden="1">{"Riqfin97",#N/A,FALSE,"Tran";"Riqfinpro",#N/A,FALSE,"Tran"}</definedName>
    <definedName name="eeeee" localSheetId="80" hidden="1">{"Riqfin97",#N/A,FALSE,"Tran";"Riqfinpro",#N/A,FALSE,"Tran"}</definedName>
    <definedName name="eeeee" localSheetId="81" hidden="1">{"Riqfin97",#N/A,FALSE,"Tran";"Riqfinpro",#N/A,FALSE,"Tran"}</definedName>
    <definedName name="eeeee" localSheetId="82" hidden="1">{"Riqfin97",#N/A,FALSE,"Tran";"Riqfinpro",#N/A,FALSE,"Tran"}</definedName>
    <definedName name="eeeee" localSheetId="83" hidden="1">{"Riqfin97",#N/A,FALSE,"Tran";"Riqfinpro",#N/A,FALSE,"Tran"}</definedName>
    <definedName name="eeeee" localSheetId="84" hidden="1">{"Riqfin97",#N/A,FALSE,"Tran";"Riqfinpro",#N/A,FALSE,"Tran"}</definedName>
    <definedName name="eeeee" localSheetId="85" hidden="1">{"Riqfin97",#N/A,FALSE,"Tran";"Riqfinpro",#N/A,FALSE,"Tran"}</definedName>
    <definedName name="eeeee" localSheetId="88" hidden="1">{"Riqfin97",#N/A,FALSE,"Tran";"Riqfinpro",#N/A,FALSE,"Tran"}</definedName>
    <definedName name="eeeee" localSheetId="22" hidden="1">{"Riqfin97",#N/A,FALSE,"Tran";"Riqfinpro",#N/A,FALSE,"Tran"}</definedName>
    <definedName name="eeeee" localSheetId="89" hidden="1">{"Riqfin97",#N/A,FALSE,"Tran";"Riqfinpro",#N/A,FALSE,"Tran"}</definedName>
    <definedName name="eeeee" localSheetId="90" hidden="1">{"Riqfin97",#N/A,FALSE,"Tran";"Riqfinpro",#N/A,FALSE,"Tran"}</definedName>
    <definedName name="eeeee" localSheetId="91" hidden="1">{"Riqfin97",#N/A,FALSE,"Tran";"Riqfinpro",#N/A,FALSE,"Tran"}</definedName>
    <definedName name="eeeee" localSheetId="92" hidden="1">{"Riqfin97",#N/A,FALSE,"Tran";"Riqfinpro",#N/A,FALSE,"Tran"}</definedName>
    <definedName name="eeeee" localSheetId="95" hidden="1">{"Riqfin97",#N/A,FALSE,"Tran";"Riqfinpro",#N/A,FALSE,"Tran"}</definedName>
    <definedName name="eeeee" localSheetId="96" hidden="1">{"Riqfin97",#N/A,FALSE,"Tran";"Riqfinpro",#N/A,FALSE,"Tran"}</definedName>
    <definedName name="eeeee" localSheetId="98" hidden="1">{"Riqfin97",#N/A,FALSE,"Tran";"Riqfinpro",#N/A,FALSE,"Tran"}</definedName>
    <definedName name="eeeee" localSheetId="24" hidden="1">{"Riqfin97",#N/A,FALSE,"Tran";"Riqfinpro",#N/A,FALSE,"Tran"}</definedName>
    <definedName name="eeeee" localSheetId="99" hidden="1">{"Riqfin97",#N/A,FALSE,"Tran";"Riqfinpro",#N/A,FALSE,"Tran"}</definedName>
    <definedName name="eeeee" localSheetId="25" hidden="1">{"Riqfin97",#N/A,FALSE,"Tran";"Riqfinpro",#N/A,FALSE,"Tran"}</definedName>
    <definedName name="eeeee" localSheetId="26" hidden="1">{"Riqfin97",#N/A,FALSE,"Tran";"Riqfinpro",#N/A,FALSE,"Tran"}</definedName>
    <definedName name="eeeee" localSheetId="93" hidden="1">{"Riqfin97",#N/A,FALSE,"Tran";"Riqfinpro",#N/A,FALSE,"Tran"}</definedName>
    <definedName name="eeeee" localSheetId="94" hidden="1">{"Riqfin97",#N/A,FALSE,"Tran";"Riqfinpro",#N/A,FALSE,"Tran"}</definedName>
    <definedName name="eeeee" hidden="1">{"Riqfin97",#N/A,FALSE,"Tran";"Riqfinpro",#N/A,FALSE,"Tran"}</definedName>
    <definedName name="eeeeeee" localSheetId="15" hidden="1">{"Riqfin97",#N/A,FALSE,"Tran";"Riqfinpro",#N/A,FALSE,"Tran"}</definedName>
    <definedName name="eeeeeee" localSheetId="16" hidden="1">{"Riqfin97",#N/A,FALSE,"Tran";"Riqfinpro",#N/A,FALSE,"Tran"}</definedName>
    <definedName name="eeeeeee" localSheetId="17" hidden="1">{"Riqfin97",#N/A,FALSE,"Tran";"Riqfinpro",#N/A,FALSE,"Tran"}</definedName>
    <definedName name="eeeeeee" localSheetId="19" hidden="1">{"Riqfin97",#N/A,FALSE,"Tran";"Riqfinpro",#N/A,FALSE,"Tran"}</definedName>
    <definedName name="eeeeeee" localSheetId="20" hidden="1">{"Riqfin97",#N/A,FALSE,"Tran";"Riqfinpro",#N/A,FALSE,"Tran"}</definedName>
    <definedName name="eeeeeee" localSheetId="100" hidden="1">{"Riqfin97",#N/A,FALSE,"Tran";"Riqfinpro",#N/A,FALSE,"Tran"}</definedName>
    <definedName name="eeeeeee" localSheetId="8" hidden="1">{"Riqfin97",#N/A,FALSE,"Tran";"Riqfinpro",#N/A,FALSE,"Tran"}</definedName>
    <definedName name="eeeeeee" localSheetId="9" hidden="1">{"Riqfin97",#N/A,FALSE,"Tran";"Riqfinpro",#N/A,FALSE,"Tran"}</definedName>
    <definedName name="eeeeeee" localSheetId="10" hidden="1">{"Riqfin97",#N/A,FALSE,"Tran";"Riqfinpro",#N/A,FALSE,"Tran"}</definedName>
    <definedName name="eeeeeee" localSheetId="11" hidden="1">{"Riqfin97",#N/A,FALSE,"Tran";"Riqfinpro",#N/A,FALSE,"Tran"}</definedName>
    <definedName name="eeeeeee" localSheetId="23" hidden="1">{"Riqfin97",#N/A,FALSE,"Tran";"Riqfinpro",#N/A,FALSE,"Tran"}</definedName>
    <definedName name="eeeeeee" localSheetId="59" hidden="1">{"Riqfin97",#N/A,FALSE,"Tran";"Riqfinpro",#N/A,FALSE,"Tran"}</definedName>
    <definedName name="eeeeeee" localSheetId="60" hidden="1">{"Riqfin97",#N/A,FALSE,"Tran";"Riqfinpro",#N/A,FALSE,"Tran"}</definedName>
    <definedName name="eeeeeee" localSheetId="1" hidden="1">{"Riqfin97",#N/A,FALSE,"Tran";"Riqfinpro",#N/A,FALSE,"Tran"}</definedName>
    <definedName name="eeeeeee" localSheetId="27" hidden="1">{"Riqfin97",#N/A,FALSE,"Tran";"Riqfinpro",#N/A,FALSE,"Tran"}</definedName>
    <definedName name="eeeeeee" localSheetId="28" hidden="1">{"Riqfin97",#N/A,FALSE,"Tran";"Riqfinpro",#N/A,FALSE,"Tran"}</definedName>
    <definedName name="eeeeeee" localSheetId="29" hidden="1">{"Riqfin97",#N/A,FALSE,"Tran";"Riqfinpro",#N/A,FALSE,"Tran"}</definedName>
    <definedName name="eeeeeee" localSheetId="30" hidden="1">{"Riqfin97",#N/A,FALSE,"Tran";"Riqfinpro",#N/A,FALSE,"Tran"}</definedName>
    <definedName name="eeeeeee" localSheetId="31" hidden="1">{"Riqfin97",#N/A,FALSE,"Tran";"Riqfinpro",#N/A,FALSE,"Tran"}</definedName>
    <definedName name="eeeeeee" localSheetId="32" hidden="1">{"Riqfin97",#N/A,FALSE,"Tran";"Riqfinpro",#N/A,FALSE,"Tran"}</definedName>
    <definedName name="eeeeeee" localSheetId="33" hidden="1">{"Riqfin97",#N/A,FALSE,"Tran";"Riqfinpro",#N/A,FALSE,"Tran"}</definedName>
    <definedName name="eeeeeee" localSheetId="34" hidden="1">{"Riqfin97",#N/A,FALSE,"Tran";"Riqfinpro",#N/A,FALSE,"Tran"}</definedName>
    <definedName name="eeeeeee" localSheetId="3" hidden="1">{"Riqfin97",#N/A,FALSE,"Tran";"Riqfinpro",#N/A,FALSE,"Tran"}</definedName>
    <definedName name="eeeeeee" localSheetId="57" hidden="1">{"Riqfin97",#N/A,FALSE,"Tran";"Riqfinpro",#N/A,FALSE,"Tran"}</definedName>
    <definedName name="eeeeeee" localSheetId="58" hidden="1">{"Riqfin97",#N/A,FALSE,"Tran";"Riqfinpro",#N/A,FALSE,"Tran"}</definedName>
    <definedName name="eeeeeee" localSheetId="18" hidden="1">{"Riqfin97",#N/A,FALSE,"Tran";"Riqfinpro",#N/A,FALSE,"Tran"}</definedName>
    <definedName name="eeeeeee" localSheetId="61" hidden="1">{"Riqfin97",#N/A,FALSE,"Tran";"Riqfinpro",#N/A,FALSE,"Tran"}</definedName>
    <definedName name="eeeeeee" localSheetId="62" hidden="1">{"Riqfin97",#N/A,FALSE,"Tran";"Riqfinpro",#N/A,FALSE,"Tran"}</definedName>
    <definedName name="eeeeeee" localSheetId="63" hidden="1">{"Riqfin97",#N/A,FALSE,"Tran";"Riqfinpro",#N/A,FALSE,"Tran"}</definedName>
    <definedName name="eeeeeee" localSheetId="64" hidden="1">{"Riqfin97",#N/A,FALSE,"Tran";"Riqfinpro",#N/A,FALSE,"Tran"}</definedName>
    <definedName name="eeeeeee" localSheetId="21" hidden="1">{"Riqfin97",#N/A,FALSE,"Tran";"Riqfinpro",#N/A,FALSE,"Tran"}</definedName>
    <definedName name="eeeeeee" localSheetId="80" hidden="1">{"Riqfin97",#N/A,FALSE,"Tran";"Riqfinpro",#N/A,FALSE,"Tran"}</definedName>
    <definedName name="eeeeeee" localSheetId="81" hidden="1">{"Riqfin97",#N/A,FALSE,"Tran";"Riqfinpro",#N/A,FALSE,"Tran"}</definedName>
    <definedName name="eeeeeee" localSheetId="82" hidden="1">{"Riqfin97",#N/A,FALSE,"Tran";"Riqfinpro",#N/A,FALSE,"Tran"}</definedName>
    <definedName name="eeeeeee" localSheetId="83" hidden="1">{"Riqfin97",#N/A,FALSE,"Tran";"Riqfinpro",#N/A,FALSE,"Tran"}</definedName>
    <definedName name="eeeeeee" localSheetId="84" hidden="1">{"Riqfin97",#N/A,FALSE,"Tran";"Riqfinpro",#N/A,FALSE,"Tran"}</definedName>
    <definedName name="eeeeeee" localSheetId="85" hidden="1">{"Riqfin97",#N/A,FALSE,"Tran";"Riqfinpro",#N/A,FALSE,"Tran"}</definedName>
    <definedName name="eeeeeee" localSheetId="88" hidden="1">{"Riqfin97",#N/A,FALSE,"Tran";"Riqfinpro",#N/A,FALSE,"Tran"}</definedName>
    <definedName name="eeeeeee" localSheetId="22" hidden="1">{"Riqfin97",#N/A,FALSE,"Tran";"Riqfinpro",#N/A,FALSE,"Tran"}</definedName>
    <definedName name="eeeeeee" localSheetId="89" hidden="1">{"Riqfin97",#N/A,FALSE,"Tran";"Riqfinpro",#N/A,FALSE,"Tran"}</definedName>
    <definedName name="eeeeeee" localSheetId="90" hidden="1">{"Riqfin97",#N/A,FALSE,"Tran";"Riqfinpro",#N/A,FALSE,"Tran"}</definedName>
    <definedName name="eeeeeee" localSheetId="91" hidden="1">{"Riqfin97",#N/A,FALSE,"Tran";"Riqfinpro",#N/A,FALSE,"Tran"}</definedName>
    <definedName name="eeeeeee" localSheetId="92" hidden="1">{"Riqfin97",#N/A,FALSE,"Tran";"Riqfinpro",#N/A,FALSE,"Tran"}</definedName>
    <definedName name="eeeeeee" localSheetId="95" hidden="1">{"Riqfin97",#N/A,FALSE,"Tran";"Riqfinpro",#N/A,FALSE,"Tran"}</definedName>
    <definedName name="eeeeeee" localSheetId="96" hidden="1">{"Riqfin97",#N/A,FALSE,"Tran";"Riqfinpro",#N/A,FALSE,"Tran"}</definedName>
    <definedName name="eeeeeee" localSheetId="98" hidden="1">{"Riqfin97",#N/A,FALSE,"Tran";"Riqfinpro",#N/A,FALSE,"Tran"}</definedName>
    <definedName name="eeeeeee" localSheetId="24" hidden="1">{"Riqfin97",#N/A,FALSE,"Tran";"Riqfinpro",#N/A,FALSE,"Tran"}</definedName>
    <definedName name="eeeeeee" localSheetId="99" hidden="1">{"Riqfin97",#N/A,FALSE,"Tran";"Riqfinpro",#N/A,FALSE,"Tran"}</definedName>
    <definedName name="eeeeeee" localSheetId="25" hidden="1">{"Riqfin97",#N/A,FALSE,"Tran";"Riqfinpro",#N/A,FALSE,"Tran"}</definedName>
    <definedName name="eeeeeee" localSheetId="26" hidden="1">{"Riqfin97",#N/A,FALSE,"Tran";"Riqfinpro",#N/A,FALSE,"Tran"}</definedName>
    <definedName name="eeeeeee" localSheetId="93" hidden="1">{"Riqfin97",#N/A,FALSE,"Tran";"Riqfinpro",#N/A,FALSE,"Tran"}</definedName>
    <definedName name="eeeeeee" localSheetId="94" hidden="1">{"Riqfin97",#N/A,FALSE,"Tran";"Riqfinpro",#N/A,FALSE,"Tran"}</definedName>
    <definedName name="eeeeeee" hidden="1">{"Riqfin97",#N/A,FALSE,"Tran";"Riqfinpro",#N/A,FALSE,"Tran"}</definedName>
    <definedName name="eeeeeeeeee" localSheetId="15" hidden="1">#REF!</definedName>
    <definedName name="eeeeeeeeee" localSheetId="16" hidden="1">#REF!</definedName>
    <definedName name="eeeeeeeeee" localSheetId="17" hidden="1">#REF!</definedName>
    <definedName name="eeeeeeeeee" localSheetId="19" hidden="1">#REF!</definedName>
    <definedName name="eeeeeeeeee" localSheetId="20" hidden="1">#REF!</definedName>
    <definedName name="eeeeeeeeee" localSheetId="100" hidden="1">#REF!</definedName>
    <definedName name="eeeeeeeeee" localSheetId="23" hidden="1">#REF!</definedName>
    <definedName name="eeeeeeeeee" localSheetId="27" hidden="1">#REF!</definedName>
    <definedName name="eeeeeeeeee" localSheetId="28" hidden="1">#REF!</definedName>
    <definedName name="eeeeeeeeee" localSheetId="29" hidden="1">#REF!</definedName>
    <definedName name="eeeeeeeeee" localSheetId="33" hidden="1">#REF!</definedName>
    <definedName name="eeeeeeeeee" localSheetId="57" hidden="1">#REF!</definedName>
    <definedName name="eeeeeeeeee" localSheetId="58" hidden="1">#REF!</definedName>
    <definedName name="eeeeeeeeee" localSheetId="18" hidden="1">#REF!</definedName>
    <definedName name="eeeeeeeeee" localSheetId="61" hidden="1">#REF!</definedName>
    <definedName name="eeeeeeeeee" localSheetId="62" hidden="1">#REF!</definedName>
    <definedName name="eeeeeeeeee" localSheetId="64" hidden="1">#REF!</definedName>
    <definedName name="eeeeeeeeee" localSheetId="21" hidden="1">#REF!</definedName>
    <definedName name="eeeeeeeeee" localSheetId="80" hidden="1">'Tabla 53'!#REF!</definedName>
    <definedName name="eeeeeeeeee" localSheetId="81" hidden="1">'Tabla 54'!#REF!</definedName>
    <definedName name="eeeeeeeeee" localSheetId="82" hidden="1">'Tabla 55'!#REF!</definedName>
    <definedName name="eeeeeeeeee" localSheetId="83" hidden="1">'Tabla 56'!#REF!</definedName>
    <definedName name="eeeeeeeeee" localSheetId="84" hidden="1">'Tabla 57'!#REF!</definedName>
    <definedName name="eeeeeeeeee" localSheetId="85" hidden="1">'Tabla 58'!#REF!</definedName>
    <definedName name="eeeeeeeeee" localSheetId="88" hidden="1">#REF!</definedName>
    <definedName name="eeeeeeeeee" localSheetId="89" hidden="1">#REF!</definedName>
    <definedName name="eeeeeeeeee" localSheetId="90" hidden="1">#REF!</definedName>
    <definedName name="eeeeeeeeee" localSheetId="95" hidden="1">#REF!</definedName>
    <definedName name="eeeeeeeeee" localSheetId="96" hidden="1">#REF!</definedName>
    <definedName name="eeeeeeeeee" localSheetId="24" hidden="1">#REF!</definedName>
    <definedName name="eeeeeeeeee" localSheetId="99" hidden="1">#REF!</definedName>
    <definedName name="eeeeeeeeee" hidden="1">#REF!</definedName>
    <definedName name="efdfrd" localSheetId="15" hidden="1">{"Tab1",#N/A,FALSE,"P";"Tab2",#N/A,FALSE,"P"}</definedName>
    <definedName name="efdfrd" localSheetId="16" hidden="1">{"Tab1",#N/A,FALSE,"P";"Tab2",#N/A,FALSE,"P"}</definedName>
    <definedName name="efdfrd" localSheetId="17" hidden="1">{"Tab1",#N/A,FALSE,"P";"Tab2",#N/A,FALSE,"P"}</definedName>
    <definedName name="efdfrd" localSheetId="19" hidden="1">{"Tab1",#N/A,FALSE,"P";"Tab2",#N/A,FALSE,"P"}</definedName>
    <definedName name="efdfrd" localSheetId="20" hidden="1">{"Tab1",#N/A,FALSE,"P";"Tab2",#N/A,FALSE,"P"}</definedName>
    <definedName name="efdfrd" localSheetId="100" hidden="1">{"Tab1",#N/A,FALSE,"P";"Tab2",#N/A,FALSE,"P"}</definedName>
    <definedName name="efdfrd" localSheetId="8" hidden="1">{"Tab1",#N/A,FALSE,"P";"Tab2",#N/A,FALSE,"P"}</definedName>
    <definedName name="efdfrd" localSheetId="9" hidden="1">{"Tab1",#N/A,FALSE,"P";"Tab2",#N/A,FALSE,"P"}</definedName>
    <definedName name="efdfrd" localSheetId="10" hidden="1">{"Tab1",#N/A,FALSE,"P";"Tab2",#N/A,FALSE,"P"}</definedName>
    <definedName name="efdfrd" localSheetId="11" hidden="1">{"Tab1",#N/A,FALSE,"P";"Tab2",#N/A,FALSE,"P"}</definedName>
    <definedName name="efdfrd" localSheetId="23" hidden="1">{"Tab1",#N/A,FALSE,"P";"Tab2",#N/A,FALSE,"P"}</definedName>
    <definedName name="efdfrd" localSheetId="59" hidden="1">{"Tab1",#N/A,FALSE,"P";"Tab2",#N/A,FALSE,"P"}</definedName>
    <definedName name="efdfrd" localSheetId="60" hidden="1">{"Tab1",#N/A,FALSE,"P";"Tab2",#N/A,FALSE,"P"}</definedName>
    <definedName name="efdfrd" localSheetId="1" hidden="1">{"Tab1",#N/A,FALSE,"P";"Tab2",#N/A,FALSE,"P"}</definedName>
    <definedName name="efdfrd" localSheetId="27" hidden="1">{"Tab1",#N/A,FALSE,"P";"Tab2",#N/A,FALSE,"P"}</definedName>
    <definedName name="efdfrd" localSheetId="28" hidden="1">{"Tab1",#N/A,FALSE,"P";"Tab2",#N/A,FALSE,"P"}</definedName>
    <definedName name="efdfrd" localSheetId="29" hidden="1">{"Tab1",#N/A,FALSE,"P";"Tab2",#N/A,FALSE,"P"}</definedName>
    <definedName name="efdfrd" localSheetId="30" hidden="1">{"Tab1",#N/A,FALSE,"P";"Tab2",#N/A,FALSE,"P"}</definedName>
    <definedName name="efdfrd" localSheetId="31" hidden="1">{"Tab1",#N/A,FALSE,"P";"Tab2",#N/A,FALSE,"P"}</definedName>
    <definedName name="efdfrd" localSheetId="32" hidden="1">{"Tab1",#N/A,FALSE,"P";"Tab2",#N/A,FALSE,"P"}</definedName>
    <definedName name="efdfrd" localSheetId="33" hidden="1">{"Tab1",#N/A,FALSE,"P";"Tab2",#N/A,FALSE,"P"}</definedName>
    <definedName name="efdfrd" localSheetId="3" hidden="1">{"Tab1",#N/A,FALSE,"P";"Tab2",#N/A,FALSE,"P"}</definedName>
    <definedName name="efdfrd" localSheetId="57" hidden="1">{"Tab1",#N/A,FALSE,"P";"Tab2",#N/A,FALSE,"P"}</definedName>
    <definedName name="efdfrd" localSheetId="58" hidden="1">{"Tab1",#N/A,FALSE,"P";"Tab2",#N/A,FALSE,"P"}</definedName>
    <definedName name="efdfrd" localSheetId="61" hidden="1">{"Tab1",#N/A,FALSE,"P";"Tab2",#N/A,FALSE,"P"}</definedName>
    <definedName name="efdfrd" localSheetId="63" hidden="1">{"Tab1",#N/A,FALSE,"P";"Tab2",#N/A,FALSE,"P"}</definedName>
    <definedName name="efdfrd" localSheetId="64" hidden="1">{"Tab1",#N/A,FALSE,"P";"Tab2",#N/A,FALSE,"P"}</definedName>
    <definedName name="efdfrd" localSheetId="21" hidden="1">{"Tab1",#N/A,FALSE,"P";"Tab2",#N/A,FALSE,"P"}</definedName>
    <definedName name="efdfrd" localSheetId="85" hidden="1">{"Tab1",#N/A,FALSE,"P";"Tab2",#N/A,FALSE,"P"}</definedName>
    <definedName name="efdfrd" localSheetId="88" hidden="1">{"Tab1",#N/A,FALSE,"P";"Tab2",#N/A,FALSE,"P"}</definedName>
    <definedName name="efdfrd" localSheetId="22" hidden="1">{"Tab1",#N/A,FALSE,"P";"Tab2",#N/A,FALSE,"P"}</definedName>
    <definedName name="efdfrd" localSheetId="89" hidden="1">{"Tab1",#N/A,FALSE,"P";"Tab2",#N/A,FALSE,"P"}</definedName>
    <definedName name="efdfrd" localSheetId="90" hidden="1">{"Tab1",#N/A,FALSE,"P";"Tab2",#N/A,FALSE,"P"}</definedName>
    <definedName name="efdfrd" localSheetId="91" hidden="1">{"Tab1",#N/A,FALSE,"P";"Tab2",#N/A,FALSE,"P"}</definedName>
    <definedName name="efdfrd" localSheetId="95" hidden="1">{"Tab1",#N/A,FALSE,"P";"Tab2",#N/A,FALSE,"P"}</definedName>
    <definedName name="efdfrd" localSheetId="96" hidden="1">{"Tab1",#N/A,FALSE,"P";"Tab2",#N/A,FALSE,"P"}</definedName>
    <definedName name="efdfrd" localSheetId="98" hidden="1">{"Tab1",#N/A,FALSE,"P";"Tab2",#N/A,FALSE,"P"}</definedName>
    <definedName name="efdfrd" localSheetId="24" hidden="1">{"Tab1",#N/A,FALSE,"P";"Tab2",#N/A,FALSE,"P"}</definedName>
    <definedName name="efdfrd" localSheetId="25" hidden="1">{"Tab1",#N/A,FALSE,"P";"Tab2",#N/A,FALSE,"P"}</definedName>
    <definedName name="efdfrd" localSheetId="26" hidden="1">{"Tab1",#N/A,FALSE,"P";"Tab2",#N/A,FALSE,"P"}</definedName>
    <definedName name="efdfrd" hidden="1">{"Tab1",#N/A,FALSE,"P";"Tab2",#N/A,FALSE,"P"}</definedName>
    <definedName name="efdgd" localSheetId="15" hidden="1">#REF!</definedName>
    <definedName name="efdgd" localSheetId="17" hidden="1">#REF!</definedName>
    <definedName name="efdgd" localSheetId="19" hidden="1">#REF!</definedName>
    <definedName name="efdgd" localSheetId="100" hidden="1">'[119]Fax a enviar'!#REF!</definedName>
    <definedName name="efdgd" localSheetId="23" hidden="1">'[119]Fax a enviar'!#REF!</definedName>
    <definedName name="efdgd" localSheetId="59" hidden="1">#REF!</definedName>
    <definedName name="efdgd" localSheetId="60" hidden="1">#REF!</definedName>
    <definedName name="efdgd" localSheetId="1" hidden="1">'[119]Fax a enviar'!#REF!</definedName>
    <definedName name="efdgd" localSheetId="27" hidden="1">#REF!</definedName>
    <definedName name="efdgd" localSheetId="28" hidden="1">#REF!</definedName>
    <definedName name="efdgd" localSheetId="29" hidden="1">'[119]Fax a enviar'!#REF!</definedName>
    <definedName name="efdgd" localSheetId="33" hidden="1">#REF!</definedName>
    <definedName name="efdgd" localSheetId="57" hidden="1">'[119]Fax a enviar'!#REF!</definedName>
    <definedName name="efdgd" localSheetId="58" hidden="1">'[119]Fax a enviar'!#REF!</definedName>
    <definedName name="efdgd" localSheetId="18" hidden="1">#REF!</definedName>
    <definedName name="efdgd" localSheetId="61" hidden="1">'[119]Fax a enviar'!#REF!</definedName>
    <definedName name="efdgd" localSheetId="62" hidden="1">#REF!</definedName>
    <definedName name="efdgd" localSheetId="64" hidden="1">'[119]Fax a enviar'!#REF!</definedName>
    <definedName name="efdgd" localSheetId="21" hidden="1">'[119]Fax a enviar'!#REF!</definedName>
    <definedName name="efdgd" localSheetId="81" hidden="1">'[119]Fax a enviar'!#REF!</definedName>
    <definedName name="efdgd" localSheetId="82" hidden="1">'[119]Fax a enviar'!#REF!</definedName>
    <definedName name="efdgd" localSheetId="83" hidden="1">'[119]Fax a enviar'!#REF!</definedName>
    <definedName name="efdgd" localSheetId="84" hidden="1">'[119]Fax a enviar'!#REF!</definedName>
    <definedName name="efdgd" localSheetId="85" hidden="1">'[119]Fax a enviar'!#REF!</definedName>
    <definedName name="efdgd" localSheetId="90" hidden="1">'[119]Fax a enviar'!#REF!</definedName>
    <definedName name="efdgd" localSheetId="91" hidden="1">#REF!</definedName>
    <definedName name="efdgd" localSheetId="96" hidden="1">'[119]Fax a enviar'!#REF!</definedName>
    <definedName name="efdgd" localSheetId="24" hidden="1">'[119]Fax a enviar'!#REF!</definedName>
    <definedName name="efdgd" localSheetId="99" hidden="1">'[119]Fax a enviar'!#REF!</definedName>
    <definedName name="efdgd" hidden="1">#REF!</definedName>
    <definedName name="EfectivoCuentasBancarias" localSheetId="15">#REF!</definedName>
    <definedName name="EfectivoCuentasBancarias" localSheetId="17">#REF!</definedName>
    <definedName name="EfectivoCuentasBancarias" localSheetId="100">'[84]Vaciado 1'!$D$13</definedName>
    <definedName name="EfectivoCuentasBancarias" localSheetId="23">'[84]Vaciado 1'!$D$13</definedName>
    <definedName name="EfectivoCuentasBancarias" localSheetId="59">#REF!</definedName>
    <definedName name="EfectivoCuentasBancarias" localSheetId="60">#REF!</definedName>
    <definedName name="EfectivoCuentasBancarias" localSheetId="1">'[84]Vaciado 1'!$D$13</definedName>
    <definedName name="EfectivoCuentasBancarias" localSheetId="27">#REF!</definedName>
    <definedName name="EfectivoCuentasBancarias" localSheetId="28">#REF!</definedName>
    <definedName name="EfectivoCuentasBancarias" localSheetId="29">#REF!</definedName>
    <definedName name="EfectivoCuentasBancarias" localSheetId="57">'[84]Vaciado 1'!$D$13</definedName>
    <definedName name="EfectivoCuentasBancarias" localSheetId="58">'[84]Vaciado 1'!$D$13</definedName>
    <definedName name="EfectivoCuentasBancarias" localSheetId="91">#REF!</definedName>
    <definedName name="EfectivoCuentasBancarias">#REF!</definedName>
    <definedName name="efefte" localSheetId="15" hidden="1">#REF!</definedName>
    <definedName name="efefte" localSheetId="16" hidden="1">#REF!</definedName>
    <definedName name="efefte" localSheetId="17" hidden="1">#REF!</definedName>
    <definedName name="efefte" localSheetId="19" hidden="1">#REF!</definedName>
    <definedName name="efefte" localSheetId="20" hidden="1">'[119]Fax a enviar'!#REF!</definedName>
    <definedName name="efefte" localSheetId="100" hidden="1">'[119]Fax a enviar'!#REF!</definedName>
    <definedName name="efefte" localSheetId="23" hidden="1">'[119]Fax a enviar'!#REF!</definedName>
    <definedName name="efefte" localSheetId="59" hidden="1">#REF!</definedName>
    <definedName name="efefte" localSheetId="60" hidden="1">#REF!</definedName>
    <definedName name="efefte" localSheetId="1" hidden="1">'[119]Fax a enviar'!#REF!</definedName>
    <definedName name="efefte" localSheetId="27" hidden="1">#REF!</definedName>
    <definedName name="efefte" localSheetId="28" hidden="1">'[119]Fax a enviar'!#REF!</definedName>
    <definedName name="efefte" localSheetId="29" hidden="1">'[119]Fax a enviar'!#REF!</definedName>
    <definedName name="efefte" localSheetId="33" hidden="1">#REF!</definedName>
    <definedName name="efefte" localSheetId="57" hidden="1">'[119]Fax a enviar'!#REF!</definedName>
    <definedName name="efefte" localSheetId="58" hidden="1">'[119]Fax a enviar'!#REF!</definedName>
    <definedName name="efefte" localSheetId="18" hidden="1">#REF!</definedName>
    <definedName name="efefte" localSheetId="61" hidden="1">'[119]Fax a enviar'!#REF!</definedName>
    <definedName name="efefte" localSheetId="62" hidden="1">#REF!</definedName>
    <definedName name="efefte" localSheetId="64" hidden="1">'[119]Fax a enviar'!#REF!</definedName>
    <definedName name="efefte" localSheetId="21" hidden="1">'[119]Fax a enviar'!#REF!</definedName>
    <definedName name="efefte" localSheetId="81" hidden="1">'[119]Fax a enviar'!#REF!</definedName>
    <definedName name="efefte" localSheetId="82" hidden="1">'[119]Fax a enviar'!#REF!</definedName>
    <definedName name="efefte" localSheetId="83" hidden="1">'[119]Fax a enviar'!#REF!</definedName>
    <definedName name="efefte" localSheetId="84" hidden="1">'[119]Fax a enviar'!#REF!</definedName>
    <definedName name="efefte" localSheetId="85" hidden="1">'[119]Fax a enviar'!#REF!</definedName>
    <definedName name="efefte" localSheetId="88" hidden="1">'[119]Fax a enviar'!#REF!</definedName>
    <definedName name="efefte" localSheetId="89" hidden="1">'[119]Fax a enviar'!#REF!</definedName>
    <definedName name="efefte" localSheetId="90" hidden="1">'[119]Fax a enviar'!#REF!</definedName>
    <definedName name="efefte" localSheetId="91" hidden="1">#REF!</definedName>
    <definedName name="efefte" localSheetId="95" hidden="1">'[119]Fax a enviar'!#REF!</definedName>
    <definedName name="efefte" localSheetId="96" hidden="1">'[119]Fax a enviar'!#REF!</definedName>
    <definedName name="efefte" localSheetId="24" hidden="1">'[119]Fax a enviar'!#REF!</definedName>
    <definedName name="efefte" localSheetId="99" hidden="1">'[119]Fax a enviar'!#REF!</definedName>
    <definedName name="efefte" hidden="1">#REF!</definedName>
    <definedName name="efsdfsd" localSheetId="15" hidden="1">#REF!</definedName>
    <definedName name="efsdfsd" localSheetId="16" hidden="1">#REF!</definedName>
    <definedName name="efsdfsd" localSheetId="17" hidden="1">#REF!</definedName>
    <definedName name="efsdfsd" localSheetId="19" hidden="1">#REF!</definedName>
    <definedName name="efsdfsd" localSheetId="20" hidden="1">#REF!</definedName>
    <definedName name="efsdfsd" localSheetId="100" hidden="1">#REF!</definedName>
    <definedName name="efsdfsd" localSheetId="23" hidden="1">#REF!</definedName>
    <definedName name="efsdfsd" localSheetId="27" hidden="1">#REF!</definedName>
    <definedName name="efsdfsd" localSheetId="28" hidden="1">#REF!</definedName>
    <definedName name="efsdfsd" localSheetId="29" hidden="1">#REF!</definedName>
    <definedName name="efsdfsd" localSheetId="33" hidden="1">#REF!</definedName>
    <definedName name="efsdfsd" localSheetId="57" hidden="1">#REF!</definedName>
    <definedName name="efsdfsd" localSheetId="58" hidden="1">#REF!</definedName>
    <definedName name="efsdfsd" localSheetId="18" hidden="1">#REF!</definedName>
    <definedName name="efsdfsd" localSheetId="61" hidden="1">#REF!</definedName>
    <definedName name="efsdfsd" localSheetId="62" hidden="1">#REF!</definedName>
    <definedName name="efsdfsd" localSheetId="64" hidden="1">#REF!</definedName>
    <definedName name="efsdfsd" localSheetId="21" hidden="1">#REF!</definedName>
    <definedName name="efsdfsd" localSheetId="80" hidden="1">'Tabla 53'!#REF!</definedName>
    <definedName name="efsdfsd" localSheetId="81" hidden="1">'Tabla 54'!#REF!</definedName>
    <definedName name="efsdfsd" localSheetId="82" hidden="1">'Tabla 55'!#REF!</definedName>
    <definedName name="efsdfsd" localSheetId="83" hidden="1">'Tabla 56'!#REF!</definedName>
    <definedName name="efsdfsd" localSheetId="84" hidden="1">'Tabla 57'!#REF!</definedName>
    <definedName name="efsdfsd" localSheetId="85" hidden="1">'Tabla 58'!#REF!</definedName>
    <definedName name="efsdfsd" localSheetId="88" hidden="1">#REF!</definedName>
    <definedName name="efsdfsd" localSheetId="89" hidden="1">#REF!</definedName>
    <definedName name="efsdfsd" localSheetId="90" hidden="1">#REF!</definedName>
    <definedName name="efsdfsd" localSheetId="95" hidden="1">#REF!</definedName>
    <definedName name="efsdfsd" localSheetId="96" hidden="1">#REF!</definedName>
    <definedName name="efsdfsd" localSheetId="24" hidden="1">#REF!</definedName>
    <definedName name="efsdfsd" localSheetId="99" hidden="1">#REF!</definedName>
    <definedName name="efsdfsd" hidden="1">#REF!</definedName>
    <definedName name="EIB" localSheetId="15">#REF!</definedName>
    <definedName name="EIB" localSheetId="17">#REF!</definedName>
    <definedName name="EIB" localSheetId="100">[62]CIRRs!$C$61</definedName>
    <definedName name="EIB" localSheetId="23">[62]CIRRs!$C$61</definedName>
    <definedName name="EIB" localSheetId="59">#REF!</definedName>
    <definedName name="EIB" localSheetId="60">#REF!</definedName>
    <definedName name="EIB" localSheetId="1">[62]CIRRs!$C$61</definedName>
    <definedName name="EIB" localSheetId="27">#REF!</definedName>
    <definedName name="EIB" localSheetId="28">#REF!</definedName>
    <definedName name="EIB" localSheetId="29">#REF!</definedName>
    <definedName name="EIB" localSheetId="57">[62]CIRRs!$C$61</definedName>
    <definedName name="EIB" localSheetId="58">[62]CIRRs!$C$61</definedName>
    <definedName name="EIB" localSheetId="91">#REF!</definedName>
    <definedName name="EIB">#REF!</definedName>
    <definedName name="eka" localSheetId="15">#REF!</definedName>
    <definedName name="eka" localSheetId="16">#REF!</definedName>
    <definedName name="eka" localSheetId="17">#REF!</definedName>
    <definedName name="eka" localSheetId="19">#REF!</definedName>
    <definedName name="eka" localSheetId="20">#REF!</definedName>
    <definedName name="eka" localSheetId="23">#REF!</definedName>
    <definedName name="eka" localSheetId="27">#REF!</definedName>
    <definedName name="eka" localSheetId="28">#REF!</definedName>
    <definedName name="eka" localSheetId="29">#REF!</definedName>
    <definedName name="eka" localSheetId="33">#REF!</definedName>
    <definedName name="eka" localSheetId="57">#REF!</definedName>
    <definedName name="eka" localSheetId="58">#REF!</definedName>
    <definedName name="eka" localSheetId="18">#REF!</definedName>
    <definedName name="eka" localSheetId="64">#REF!</definedName>
    <definedName name="eka" localSheetId="21">#REF!</definedName>
    <definedName name="eka" localSheetId="80">'Tabla 53'!#REF!</definedName>
    <definedName name="eka" localSheetId="81">'Tabla 54'!#REF!</definedName>
    <definedName name="eka" localSheetId="82">'Tabla 55'!#REF!</definedName>
    <definedName name="eka" localSheetId="83">'Tabla 56'!#REF!</definedName>
    <definedName name="eka" localSheetId="84">'Tabla 57'!#REF!</definedName>
    <definedName name="eka" localSheetId="85">'Tabla 58'!#REF!</definedName>
    <definedName name="eka" localSheetId="88">#REF!</definedName>
    <definedName name="eka" localSheetId="89">#REF!</definedName>
    <definedName name="eka" localSheetId="90">#REF!</definedName>
    <definedName name="eka" localSheetId="95">#REF!</definedName>
    <definedName name="eka" localSheetId="96">#REF!</definedName>
    <definedName name="eka" localSheetId="24">#REF!</definedName>
    <definedName name="eka">#REF!</definedName>
    <definedName name="ele" localSheetId="15">#REF!</definedName>
    <definedName name="ele" localSheetId="16">#REF!</definedName>
    <definedName name="ele" localSheetId="17">#REF!</definedName>
    <definedName name="ele" localSheetId="23">#REF!</definedName>
    <definedName name="ele" localSheetId="27">#REF!</definedName>
    <definedName name="ele" localSheetId="28">#REF!</definedName>
    <definedName name="ele" localSheetId="29">#REF!</definedName>
    <definedName name="ele" localSheetId="57">#REF!</definedName>
    <definedName name="ele" localSheetId="64">#REF!</definedName>
    <definedName name="ele" localSheetId="21">#REF!</definedName>
    <definedName name="ele" localSheetId="88">#REF!</definedName>
    <definedName name="ele" localSheetId="89">#REF!</definedName>
    <definedName name="ele" localSheetId="90">#REF!</definedName>
    <definedName name="ele" localSheetId="95">#REF!</definedName>
    <definedName name="ele" localSheetId="96">#REF!</definedName>
    <definedName name="ele">#REF!</definedName>
    <definedName name="elect" localSheetId="15">#REF!</definedName>
    <definedName name="elect" localSheetId="16">#REF!</definedName>
    <definedName name="elect" localSheetId="17">#REF!</definedName>
    <definedName name="elect" localSheetId="23">#REF!</definedName>
    <definedName name="elect" localSheetId="27">#REF!</definedName>
    <definedName name="elect" localSheetId="28">#REF!</definedName>
    <definedName name="elect" localSheetId="29">#REF!</definedName>
    <definedName name="elect" localSheetId="57">#REF!</definedName>
    <definedName name="elect" localSheetId="21">#REF!</definedName>
    <definedName name="elect" localSheetId="88">#REF!</definedName>
    <definedName name="elect" localSheetId="89">#REF!</definedName>
    <definedName name="elect" localSheetId="90">#REF!</definedName>
    <definedName name="elect" localSheetId="95">#REF!</definedName>
    <definedName name="elect" localSheetId="96">#REF!</definedName>
    <definedName name="elect">#REF!</definedName>
    <definedName name="ELV" localSheetId="15">#REF!</definedName>
    <definedName name="ELV" localSheetId="16">#REF!</definedName>
    <definedName name="ELV" localSheetId="17">#REF!</definedName>
    <definedName name="ELV" localSheetId="100">[120]FIN!#REF!</definedName>
    <definedName name="ELV" localSheetId="10">[120]FIN!#REF!</definedName>
    <definedName name="ELV" localSheetId="11">[120]FIN!#REF!</definedName>
    <definedName name="ELV" localSheetId="23">[120]FIN!#REF!</definedName>
    <definedName name="ELV" localSheetId="59">#REF!</definedName>
    <definedName name="ELV" localSheetId="60">#REF!</definedName>
    <definedName name="ELV" localSheetId="1">[120]FIN!#REF!</definedName>
    <definedName name="ELV" localSheetId="27">#REF!</definedName>
    <definedName name="ELV" localSheetId="28">[120]FIN!#REF!</definedName>
    <definedName name="ELV" localSheetId="29">[120]FIN!#REF!</definedName>
    <definedName name="ELV" localSheetId="57">[120]FIN!#REF!</definedName>
    <definedName name="ELV" localSheetId="58">[120]FIN!#REF!</definedName>
    <definedName name="ELV" localSheetId="21">[120]FIN!#REF!</definedName>
    <definedName name="ELV" localSheetId="85">[120]FIN!#REF!</definedName>
    <definedName name="ELV" localSheetId="88">[120]FIN!#REF!</definedName>
    <definedName name="ELV" localSheetId="89">[120]FIN!#REF!</definedName>
    <definedName name="ELV" localSheetId="90">[120]FIN!#REF!</definedName>
    <definedName name="ELV" localSheetId="91">#REF!</definedName>
    <definedName name="ELV" localSheetId="95">[120]FIN!#REF!</definedName>
    <definedName name="ELV" localSheetId="96">[120]FIN!#REF!</definedName>
    <definedName name="ELV" localSheetId="24">[120]FIN!#REF!</definedName>
    <definedName name="ELV">#REF!</definedName>
    <definedName name="EMETEL" localSheetId="15">#REF!</definedName>
    <definedName name="EMETEL" localSheetId="16">#REF!</definedName>
    <definedName name="EMETEL" localSheetId="17">#REF!</definedName>
    <definedName name="EMETEL" localSheetId="20">#REF!</definedName>
    <definedName name="EMETEL" localSheetId="23">#REF!</definedName>
    <definedName name="EMETEL" localSheetId="59">#REF!</definedName>
    <definedName name="EMETEL" localSheetId="60">#REF!</definedName>
    <definedName name="EMETEL" localSheetId="27">#REF!</definedName>
    <definedName name="EMETEL" localSheetId="28">#REF!</definedName>
    <definedName name="EMETEL" localSheetId="29">#REF!</definedName>
    <definedName name="EMETEL" localSheetId="57">#REF!</definedName>
    <definedName name="EMETEL" localSheetId="64">#REF!</definedName>
    <definedName name="EMETEL" localSheetId="21">#REF!</definedName>
    <definedName name="EMETEL" localSheetId="85">'Tabla 58'!#REF!</definedName>
    <definedName name="EMETEL" localSheetId="88">#REF!</definedName>
    <definedName name="EMETEL" localSheetId="89">#REF!</definedName>
    <definedName name="EMETEL" localSheetId="90">#REF!</definedName>
    <definedName name="EMETEL" localSheetId="95">#REF!</definedName>
    <definedName name="EMETEL" localSheetId="96">#REF!</definedName>
    <definedName name="EMETEL" localSheetId="24">#REF!</definedName>
    <definedName name="EMETEL">#REF!</definedName>
    <definedName name="emi" localSheetId="15">#REF!</definedName>
    <definedName name="emi" localSheetId="16">#REF!</definedName>
    <definedName name="emi" localSheetId="17">#REF!</definedName>
    <definedName name="emi" localSheetId="23">#REF!</definedName>
    <definedName name="emi" localSheetId="27">#REF!</definedName>
    <definedName name="emi" localSheetId="28">#REF!</definedName>
    <definedName name="emi" localSheetId="29">#REF!</definedName>
    <definedName name="emi" localSheetId="57">#REF!</definedName>
    <definedName name="emi" localSheetId="64">#REF!</definedName>
    <definedName name="emi" localSheetId="21">#REF!</definedName>
    <definedName name="emi" localSheetId="85">'Tabla 58'!#REF!</definedName>
    <definedName name="emi" localSheetId="88">#REF!</definedName>
    <definedName name="emi" localSheetId="89">#REF!</definedName>
    <definedName name="emi" localSheetId="90">#REF!</definedName>
    <definedName name="emi" localSheetId="95">#REF!</definedName>
    <definedName name="emi" localSheetId="96">#REF!</definedName>
    <definedName name="emi">#REF!</definedName>
    <definedName name="emi98j" localSheetId="15">#REF!</definedName>
    <definedName name="emi98j" localSheetId="16">#REF!</definedName>
    <definedName name="emi98j" localSheetId="17">#REF!</definedName>
    <definedName name="emi98j" localSheetId="100">[27]Programa!#REF!</definedName>
    <definedName name="emi98j" localSheetId="10">[27]Programa!#REF!</definedName>
    <definedName name="emi98j" localSheetId="11">[27]Programa!#REF!</definedName>
    <definedName name="emi98j" localSheetId="23">[27]Programa!#REF!</definedName>
    <definedName name="emi98j" localSheetId="59">#REF!</definedName>
    <definedName name="emi98j" localSheetId="60">#REF!</definedName>
    <definedName name="emi98j" localSheetId="1">[27]Programa!#REF!</definedName>
    <definedName name="emi98j" localSheetId="27">#REF!</definedName>
    <definedName name="emi98j" localSheetId="28">[27]Programa!#REF!</definedName>
    <definedName name="emi98j" localSheetId="29">[27]Programa!#REF!</definedName>
    <definedName name="emi98j" localSheetId="57">[27]Programa!#REF!</definedName>
    <definedName name="emi98j" localSheetId="58">[27]Programa!#REF!</definedName>
    <definedName name="emi98j" localSheetId="64">[27]Programa!#REF!</definedName>
    <definedName name="emi98j" localSheetId="21">[27]Programa!#REF!</definedName>
    <definedName name="emi98j" localSheetId="85">[27]Programa!#REF!</definedName>
    <definedName name="emi98j" localSheetId="88">[27]Programa!#REF!</definedName>
    <definedName name="emi98j" localSheetId="89">[27]Programa!#REF!</definedName>
    <definedName name="emi98j" localSheetId="90">[27]Programa!#REF!</definedName>
    <definedName name="emi98j" localSheetId="91">#REF!</definedName>
    <definedName name="emi98j" localSheetId="95">[27]Programa!#REF!</definedName>
    <definedName name="emi98j" localSheetId="96">[27]Programa!#REF!</definedName>
    <definedName name="emi98j" localSheetId="24">[27]Programa!#REF!</definedName>
    <definedName name="emi98j">#REF!</definedName>
    <definedName name="emi98s" localSheetId="15">#REF!</definedName>
    <definedName name="emi98s" localSheetId="16">#REF!</definedName>
    <definedName name="emi98s" localSheetId="17">#REF!</definedName>
    <definedName name="emi98s" localSheetId="20">#REF!</definedName>
    <definedName name="emi98s" localSheetId="23">#REF!</definedName>
    <definedName name="emi98s" localSheetId="59">#REF!</definedName>
    <definedName name="emi98s" localSheetId="60">#REF!</definedName>
    <definedName name="emi98s" localSheetId="27">#REF!</definedName>
    <definedName name="emi98s" localSheetId="28">#REF!</definedName>
    <definedName name="emi98s" localSheetId="29">#REF!</definedName>
    <definedName name="emi98s" localSheetId="57">#REF!</definedName>
    <definedName name="emi98s" localSheetId="64">#REF!</definedName>
    <definedName name="emi98s" localSheetId="21">#REF!</definedName>
    <definedName name="emi98s" localSheetId="85">'Tabla 58'!#REF!</definedName>
    <definedName name="emi98s" localSheetId="88">#REF!</definedName>
    <definedName name="emi98s" localSheetId="89">#REF!</definedName>
    <definedName name="emi98s" localSheetId="90">#REF!</definedName>
    <definedName name="emi98s" localSheetId="95">#REF!</definedName>
    <definedName name="emi98s" localSheetId="96">#REF!</definedName>
    <definedName name="emi98s" localSheetId="24">#REF!</definedName>
    <definedName name="emi98s">#REF!</definedName>
    <definedName name="EMISION" localSheetId="15">#REF!</definedName>
    <definedName name="EMISION" localSheetId="16">#REF!</definedName>
    <definedName name="EMISION" localSheetId="17">#REF!</definedName>
    <definedName name="EMISION" localSheetId="19">#REF!</definedName>
    <definedName name="EMISION" localSheetId="20">[69]BCP!#REF!</definedName>
    <definedName name="EMISION" localSheetId="100">[69]BCP!#REF!</definedName>
    <definedName name="EMISION" localSheetId="23">[69]BCP!#REF!</definedName>
    <definedName name="EMISION" localSheetId="59">#REF!</definedName>
    <definedName name="EMISION" localSheetId="60">#REF!</definedName>
    <definedName name="EMISION" localSheetId="1">[69]BCP!#REF!</definedName>
    <definedName name="EMISION" localSheetId="27">#REF!</definedName>
    <definedName name="EMISION" localSheetId="28">[69]BCP!#REF!</definedName>
    <definedName name="EMISION" localSheetId="29">[69]BCP!#REF!</definedName>
    <definedName name="EMISION" localSheetId="41">[69]BCP!#REF!</definedName>
    <definedName name="EMISION" localSheetId="44">[69]BCP!#REF!</definedName>
    <definedName name="EMISION" localSheetId="46">[69]BCP!#REF!</definedName>
    <definedName name="EMISION" localSheetId="57">[69]BCP!#REF!</definedName>
    <definedName name="EMISION" localSheetId="58">[69]BCP!#REF!</definedName>
    <definedName name="EMISION" localSheetId="18">#REF!</definedName>
    <definedName name="EMISION" localSheetId="64">[69]BCP!#REF!</definedName>
    <definedName name="EMISION" localSheetId="21">[69]BCP!#REF!</definedName>
    <definedName name="EMISION" localSheetId="81">[69]BCP!#REF!</definedName>
    <definedName name="EMISION" localSheetId="82">[69]BCP!#REF!</definedName>
    <definedName name="EMISION" localSheetId="83">[69]BCP!#REF!</definedName>
    <definedName name="EMISION" localSheetId="84">[69]BCP!#REF!</definedName>
    <definedName name="EMISION" localSheetId="88">[69]BCP!#REF!</definedName>
    <definedName name="EMISION" localSheetId="89">[69]BCP!#REF!</definedName>
    <definedName name="EMISION" localSheetId="90">[69]BCP!#REF!</definedName>
    <definedName name="EMISION" localSheetId="91">#REF!</definedName>
    <definedName name="EMISION" localSheetId="95">[69]BCP!#REF!</definedName>
    <definedName name="EMISION" localSheetId="96">[69]BCP!#REF!</definedName>
    <definedName name="EMISION" localSheetId="24">[69]BCP!#REF!</definedName>
    <definedName name="EMISION">#REF!</definedName>
    <definedName name="EMIT" localSheetId="15">#REF!</definedName>
    <definedName name="EMIT" localSheetId="17">#REF!</definedName>
    <definedName name="EMIT" localSheetId="100">'[121]Ranking Bancario'!$BF$5:$BJ$54</definedName>
    <definedName name="EMIT" localSheetId="23">'[121]Ranking Bancario'!$BF$5:$BJ$54</definedName>
    <definedName name="EMIT" localSheetId="59">#REF!</definedName>
    <definedName name="EMIT" localSheetId="60">#REF!</definedName>
    <definedName name="EMIT" localSheetId="1">'[121]Ranking Bancario'!$BF$5:$BJ$54</definedName>
    <definedName name="EMIT" localSheetId="27">#REF!</definedName>
    <definedName name="EMIT" localSheetId="28">#REF!</definedName>
    <definedName name="EMIT" localSheetId="29">#REF!</definedName>
    <definedName name="EMIT" localSheetId="57">'[121]Ranking Bancario'!$BF$5:$BJ$54</definedName>
    <definedName name="EMIT" localSheetId="58">'[121]Ranking Bancario'!$BF$5:$BJ$54</definedName>
    <definedName name="EMIT" localSheetId="91">#REF!</definedName>
    <definedName name="EMIT">#REF!</definedName>
    <definedName name="empty" localSheetId="15">#REF!</definedName>
    <definedName name="empty" localSheetId="16">#REF!</definedName>
    <definedName name="empty" localSheetId="17">#REF!</definedName>
    <definedName name="empty" localSheetId="19">#REF!</definedName>
    <definedName name="empty" localSheetId="20">#REF!</definedName>
    <definedName name="empty" localSheetId="100">#REF!</definedName>
    <definedName name="empty" localSheetId="23">#REF!</definedName>
    <definedName name="empty" localSheetId="27">#REF!</definedName>
    <definedName name="empty" localSheetId="28">#REF!</definedName>
    <definedName name="empty" localSheetId="29">#REF!</definedName>
    <definedName name="empty" localSheetId="35">[82]Q5!$DZ$1</definedName>
    <definedName name="empty" localSheetId="41">#REF!</definedName>
    <definedName name="empty" localSheetId="44">#REF!</definedName>
    <definedName name="empty" localSheetId="46">#REF!</definedName>
    <definedName name="empty" localSheetId="57">#REF!</definedName>
    <definedName name="empty" localSheetId="58">#REF!</definedName>
    <definedName name="empty" localSheetId="18">#REF!</definedName>
    <definedName name="empty" localSheetId="61">#REF!</definedName>
    <definedName name="empty" localSheetId="62">#REF!</definedName>
    <definedName name="empty" localSheetId="64">#REF!</definedName>
    <definedName name="empty" localSheetId="21">#REF!</definedName>
    <definedName name="empty" localSheetId="80">'Tabla 53'!#REF!</definedName>
    <definedName name="empty" localSheetId="81">'Tabla 54'!#REF!</definedName>
    <definedName name="empty" localSheetId="82">'Tabla 55'!#REF!</definedName>
    <definedName name="empty" localSheetId="83">'Tabla 56'!#REF!</definedName>
    <definedName name="empty" localSheetId="84">'Tabla 57'!#REF!</definedName>
    <definedName name="empty" localSheetId="88">#REF!</definedName>
    <definedName name="empty" localSheetId="89">#REF!</definedName>
    <definedName name="empty" localSheetId="90">#REF!</definedName>
    <definedName name="empty" localSheetId="95">#REF!</definedName>
    <definedName name="empty" localSheetId="96">#REF!</definedName>
    <definedName name="empty" localSheetId="24">#REF!</definedName>
    <definedName name="empty" localSheetId="99">#REF!</definedName>
    <definedName name="empty">#REF!</definedName>
    <definedName name="encajec" localSheetId="15">#REF!</definedName>
    <definedName name="encajec" localSheetId="16">#REF!</definedName>
    <definedName name="encajec" localSheetId="17">#REF!</definedName>
    <definedName name="encajec" localSheetId="23">#REF!</definedName>
    <definedName name="encajec" localSheetId="27">#REF!</definedName>
    <definedName name="encajec" localSheetId="28">#REF!</definedName>
    <definedName name="encajec" localSheetId="29">#REF!</definedName>
    <definedName name="encajec" localSheetId="57">#REF!</definedName>
    <definedName name="encajec" localSheetId="64">#REF!</definedName>
    <definedName name="encajec" localSheetId="21">#REF!</definedName>
    <definedName name="encajec" localSheetId="88">#REF!</definedName>
    <definedName name="encajec" localSheetId="89">#REF!</definedName>
    <definedName name="encajec" localSheetId="90">#REF!</definedName>
    <definedName name="encajec" localSheetId="95">#REF!</definedName>
    <definedName name="encajec">#REF!</definedName>
    <definedName name="encajed" localSheetId="15">#REF!</definedName>
    <definedName name="encajed" localSheetId="16">#REF!</definedName>
    <definedName name="encajed" localSheetId="17">#REF!</definedName>
    <definedName name="encajed" localSheetId="23">#REF!</definedName>
    <definedName name="encajed" localSheetId="27">#REF!</definedName>
    <definedName name="encajed" localSheetId="28">#REF!</definedName>
    <definedName name="encajed" localSheetId="29">#REF!</definedName>
    <definedName name="encajed" localSheetId="57">#REF!</definedName>
    <definedName name="encajed" localSheetId="21">#REF!</definedName>
    <definedName name="encajed" localSheetId="88">#REF!</definedName>
    <definedName name="encajed" localSheetId="89">#REF!</definedName>
    <definedName name="encajed" localSheetId="90">#REF!</definedName>
    <definedName name="encajed" localSheetId="95">#REF!</definedName>
    <definedName name="encajed">#REF!</definedName>
    <definedName name="ENDA" localSheetId="16">#REF!</definedName>
    <definedName name="ENDA">#N/A</definedName>
    <definedName name="ENDA_PR" localSheetId="15">#REF!</definedName>
    <definedName name="ENDA_PR" localSheetId="17">#REF!</definedName>
    <definedName name="ENDA_PR" localSheetId="20">#REF!</definedName>
    <definedName name="ENDA_PR" localSheetId="23">#REF!</definedName>
    <definedName name="ENDA_PR" localSheetId="59">#REF!</definedName>
    <definedName name="ENDA_PR" localSheetId="60">#REF!</definedName>
    <definedName name="ENDA_PR" localSheetId="27">#REF!</definedName>
    <definedName name="ENDA_PR" localSheetId="28">#REF!</definedName>
    <definedName name="ENDA_PR" localSheetId="29">#REF!</definedName>
    <definedName name="ENDA_PR" localSheetId="57">#REF!</definedName>
    <definedName name="ENDA_PR" localSheetId="64">#REF!</definedName>
    <definedName name="ENDA_PR" localSheetId="21">#REF!</definedName>
    <definedName name="ENDA_PR" localSheetId="85">'Tabla 58'!#REF!</definedName>
    <definedName name="ENDA_PR" localSheetId="88">#REF!</definedName>
    <definedName name="ENDA_PR" localSheetId="89">#REF!</definedName>
    <definedName name="ENDA_PR" localSheetId="90">#REF!</definedName>
    <definedName name="ENDA_PR" localSheetId="95">#REF!</definedName>
    <definedName name="ENDA_PR" localSheetId="96">#REF!</definedName>
    <definedName name="ENDA_PR">#REF!</definedName>
    <definedName name="enda2" localSheetId="15">#REF!</definedName>
    <definedName name="enda2" localSheetId="17">#REF!</definedName>
    <definedName name="enda2" localSheetId="100">[1]Q6!$E$132:$AH$132</definedName>
    <definedName name="enda2" localSheetId="23">[1]Q6!$E$132:$AH$132</definedName>
    <definedName name="enda2" localSheetId="59">#REF!</definedName>
    <definedName name="enda2" localSheetId="60">#REF!</definedName>
    <definedName name="enda2" localSheetId="1">[1]Q6!$E$132:$AH$132</definedName>
    <definedName name="enda2" localSheetId="27">#REF!</definedName>
    <definedName name="enda2" localSheetId="28">#REF!</definedName>
    <definedName name="enda2" localSheetId="29">#REF!</definedName>
    <definedName name="enda2" localSheetId="57">[1]Q6!$E$132:$AH$132</definedName>
    <definedName name="enda2" localSheetId="58">[1]Q6!$E$132:$AH$132</definedName>
    <definedName name="enda2" localSheetId="91">#REF!</definedName>
    <definedName name="enda2">#REF!</definedName>
    <definedName name="ENDE" localSheetId="15">#REF!</definedName>
    <definedName name="ENDE" localSheetId="16">#REF!</definedName>
    <definedName name="ENDE" localSheetId="17">#REF!</definedName>
    <definedName name="ENDE" localSheetId="20">#REF!</definedName>
    <definedName name="ENDE" localSheetId="23">#REF!</definedName>
    <definedName name="ENDE" localSheetId="59">#REF!</definedName>
    <definedName name="ENDE" localSheetId="60">#REF!</definedName>
    <definedName name="ENDE" localSheetId="27">#REF!</definedName>
    <definedName name="ENDE" localSheetId="28">#REF!</definedName>
    <definedName name="ENDE" localSheetId="29">#REF!</definedName>
    <definedName name="ENDE" localSheetId="57">#REF!</definedName>
    <definedName name="ENDE" localSheetId="64">#REF!</definedName>
    <definedName name="ENDE" localSheetId="21">#REF!</definedName>
    <definedName name="ENDE" localSheetId="85">'Tabla 58'!#REF!</definedName>
    <definedName name="ENDE" localSheetId="88">#REF!</definedName>
    <definedName name="ENDE" localSheetId="89">#REF!</definedName>
    <definedName name="ENDE" localSheetId="90">#REF!</definedName>
    <definedName name="ENDE" localSheetId="95">#REF!</definedName>
    <definedName name="ENDE" localSheetId="96">#REF!</definedName>
    <definedName name="ENDE" localSheetId="24">#REF!</definedName>
    <definedName name="ENDE">#REF!</definedName>
    <definedName name="ENE._89" localSheetId="15">#REF!</definedName>
    <definedName name="ENE._89" localSheetId="16">#REF!</definedName>
    <definedName name="ENE._89" localSheetId="17">#REF!</definedName>
    <definedName name="ENE._89" localSheetId="23">#REF!</definedName>
    <definedName name="ENE._89" localSheetId="27">#REF!</definedName>
    <definedName name="ENE._89" localSheetId="28">#REF!</definedName>
    <definedName name="ENE._89" localSheetId="29">#REF!</definedName>
    <definedName name="ENE._89" localSheetId="57">#REF!</definedName>
    <definedName name="ENE._89" localSheetId="64">#REF!</definedName>
    <definedName name="ENE._89" localSheetId="21">#REF!</definedName>
    <definedName name="ENE._89" localSheetId="85">'Tabla 58'!#REF!</definedName>
    <definedName name="ENE._89" localSheetId="88">#REF!</definedName>
    <definedName name="ENE._89" localSheetId="89">#REF!</definedName>
    <definedName name="ENE._89" localSheetId="90">#REF!</definedName>
    <definedName name="ENE._89" localSheetId="95">#REF!</definedName>
    <definedName name="ENE._89" localSheetId="96">#REF!</definedName>
    <definedName name="ENE._89">#REF!</definedName>
    <definedName name="ENE._90" localSheetId="15">#REF!</definedName>
    <definedName name="ENE._90" localSheetId="16">#REF!</definedName>
    <definedName name="ENE._90" localSheetId="17">#REF!</definedName>
    <definedName name="ENE._90" localSheetId="23">#REF!</definedName>
    <definedName name="ENE._90" localSheetId="27">#REF!</definedName>
    <definedName name="ENE._90" localSheetId="28">#REF!</definedName>
    <definedName name="ENE._90" localSheetId="29">#REF!</definedName>
    <definedName name="ENE._90" localSheetId="57">#REF!</definedName>
    <definedName name="ENE._90" localSheetId="64">#REF!</definedName>
    <definedName name="ENE._90" localSheetId="21">#REF!</definedName>
    <definedName name="ENE._90" localSheetId="85">'Tabla 58'!#REF!</definedName>
    <definedName name="ENE._90" localSheetId="88">#REF!</definedName>
    <definedName name="ENE._90" localSheetId="89">#REF!</definedName>
    <definedName name="ENE._90" localSheetId="90">#REF!</definedName>
    <definedName name="ENE._90" localSheetId="95">#REF!</definedName>
    <definedName name="ENE._90" localSheetId="96">#REF!</definedName>
    <definedName name="ENE._90">#REF!</definedName>
    <definedName name="enri" localSheetId="15">#REF!</definedName>
    <definedName name="enri" localSheetId="17">#REF!</definedName>
    <definedName name="enri" localSheetId="19">#REF!</definedName>
    <definedName name="enri" localSheetId="100">#REF!</definedName>
    <definedName name="enri" localSheetId="23">#REF!</definedName>
    <definedName name="enri" localSheetId="27">#REF!</definedName>
    <definedName name="enri" localSheetId="28">#REF!</definedName>
    <definedName name="enri" localSheetId="29">#REF!</definedName>
    <definedName name="enri" localSheetId="58">#REF!</definedName>
    <definedName name="enri" localSheetId="18">#REF!</definedName>
    <definedName name="enri" localSheetId="61">#REF!</definedName>
    <definedName name="enri" localSheetId="62">#REF!</definedName>
    <definedName name="enri" localSheetId="64">#REF!</definedName>
    <definedName name="enri" localSheetId="21">#REF!</definedName>
    <definedName name="enri" localSheetId="80">'Tabla 53'!#REF!</definedName>
    <definedName name="enri" localSheetId="81">'Tabla 54'!#REF!</definedName>
    <definedName name="enri" localSheetId="82">'Tabla 55'!#REF!</definedName>
    <definedName name="enri" localSheetId="83">'Tabla 56'!#REF!</definedName>
    <definedName name="enri" localSheetId="84">'Tabla 57'!#REF!</definedName>
    <definedName name="enri" localSheetId="85">'Tabla 58'!#REF!</definedName>
    <definedName name="enri" localSheetId="88">#REF!</definedName>
    <definedName name="enri" localSheetId="89">#REF!</definedName>
    <definedName name="enri" localSheetId="90">#REF!</definedName>
    <definedName name="enri" localSheetId="92">#REF!</definedName>
    <definedName name="enri" localSheetId="96">#REF!</definedName>
    <definedName name="enri" localSheetId="24">#REF!</definedName>
    <definedName name="enri" localSheetId="99">#REF!</definedName>
    <definedName name="enri" localSheetId="93">#REF!</definedName>
    <definedName name="enri" localSheetId="94">#REF!</definedName>
    <definedName name="enri">#REF!</definedName>
    <definedName name="EP" localSheetId="15">#REF!</definedName>
    <definedName name="EP" localSheetId="17">#REF!</definedName>
    <definedName name="EP" localSheetId="23">#REF!</definedName>
    <definedName name="EP" localSheetId="27">#REF!</definedName>
    <definedName name="EP" localSheetId="28">#REF!</definedName>
    <definedName name="EP" localSheetId="29">#REF!</definedName>
    <definedName name="EP" localSheetId="21">#REF!</definedName>
    <definedName name="EP" localSheetId="88">#REF!</definedName>
    <definedName name="EP" localSheetId="89">#REF!</definedName>
    <definedName name="EP" localSheetId="90">#REF!</definedName>
    <definedName name="EP">#REF!</definedName>
    <definedName name="EPNF96" localSheetId="15">#REF!</definedName>
    <definedName name="EPNF96" localSheetId="17">#REF!</definedName>
    <definedName name="EPNF96" localSheetId="23">#REF!</definedName>
    <definedName name="EPNF96" localSheetId="27">#REF!</definedName>
    <definedName name="EPNF96" localSheetId="28">#REF!</definedName>
    <definedName name="EPNF96" localSheetId="29">#REF!</definedName>
    <definedName name="EPNF96" localSheetId="21">#REF!</definedName>
    <definedName name="EPNF96" localSheetId="88">#REF!</definedName>
    <definedName name="EPNF96" localSheetId="89">#REF!</definedName>
    <definedName name="EPNF96" localSheetId="90">#REF!</definedName>
    <definedName name="EPNF96">#REF!</definedName>
    <definedName name="erererer" localSheetId="15" hidden="1">#REF!</definedName>
    <definedName name="erererer" localSheetId="17" hidden="1">#REF!</definedName>
    <definedName name="erererer" localSheetId="19" hidden="1">#REF!</definedName>
    <definedName name="erererer" localSheetId="100" hidden="1">'[105]Fax a enviar'!#REF!</definedName>
    <definedName name="erererer" localSheetId="23" hidden="1">'[105]Fax a enviar'!#REF!</definedName>
    <definedName name="erererer" localSheetId="59" hidden="1">#REF!</definedName>
    <definedName name="erererer" localSheetId="60" hidden="1">#REF!</definedName>
    <definedName name="erererer" localSheetId="1" hidden="1">'[105]Fax a enviar'!#REF!</definedName>
    <definedName name="erererer" localSheetId="27" hidden="1">#REF!</definedName>
    <definedName name="erererer" localSheetId="28" hidden="1">#REF!</definedName>
    <definedName name="erererer" localSheetId="29" hidden="1">'[105]Fax a enviar'!#REF!</definedName>
    <definedName name="erererer" localSheetId="33" hidden="1">#REF!</definedName>
    <definedName name="erererer" localSheetId="57" hidden="1">'[105]Fax a enviar'!#REF!</definedName>
    <definedName name="erererer" localSheetId="58" hidden="1">'[105]Fax a enviar'!#REF!</definedName>
    <definedName name="erererer" localSheetId="18" hidden="1">#REF!</definedName>
    <definedName name="erererer" localSheetId="61" hidden="1">'[105]Fax a enviar'!#REF!</definedName>
    <definedName name="erererer" localSheetId="62" hidden="1">#REF!</definedName>
    <definedName name="erererer" localSheetId="64" hidden="1">'[105]Fax a enviar'!#REF!</definedName>
    <definedName name="erererer" localSheetId="21" hidden="1">'[105]Fax a enviar'!#REF!</definedName>
    <definedName name="erererer" localSheetId="81" hidden="1">'[105]Fax a enviar'!#REF!</definedName>
    <definedName name="erererer" localSheetId="82" hidden="1">'[105]Fax a enviar'!#REF!</definedName>
    <definedName name="erererer" localSheetId="83" hidden="1">'[105]Fax a enviar'!#REF!</definedName>
    <definedName name="erererer" localSheetId="84" hidden="1">'[105]Fax a enviar'!#REF!</definedName>
    <definedName name="erererer" localSheetId="85" hidden="1">'[105]Fax a enviar'!#REF!</definedName>
    <definedName name="erererer" localSheetId="90" hidden="1">'[105]Fax a enviar'!#REF!</definedName>
    <definedName name="erererer" localSheetId="91" hidden="1">#REF!</definedName>
    <definedName name="erererer" localSheetId="96" hidden="1">'[105]Fax a enviar'!#REF!</definedName>
    <definedName name="erererer" localSheetId="24" hidden="1">'[105]Fax a enviar'!#REF!</definedName>
    <definedName name="erererer" localSheetId="99" hidden="1">'[105]Fax a enviar'!#REF!</definedName>
    <definedName name="erererer" hidden="1">#REF!</definedName>
    <definedName name="ererwrw" localSheetId="15" hidden="1">#REF!</definedName>
    <definedName name="ererwrw" localSheetId="17" hidden="1">#REF!</definedName>
    <definedName name="ererwrw" localSheetId="19" hidden="1">#REF!</definedName>
    <definedName name="ererwrw" localSheetId="100" hidden="1">'[114]Fax a enviar'!#REF!</definedName>
    <definedName name="ererwrw" localSheetId="23" hidden="1">'[114]Fax a enviar'!#REF!</definedName>
    <definedName name="ererwrw" localSheetId="59" hidden="1">#REF!</definedName>
    <definedName name="ererwrw" localSheetId="60" hidden="1">#REF!</definedName>
    <definedName name="ererwrw" localSheetId="1" hidden="1">'[114]Fax a enviar'!#REF!</definedName>
    <definedName name="ererwrw" localSheetId="27" hidden="1">#REF!</definedName>
    <definedName name="ererwrw" localSheetId="28" hidden="1">#REF!</definedName>
    <definedName name="ererwrw" localSheetId="29" hidden="1">'[114]Fax a enviar'!#REF!</definedName>
    <definedName name="ererwrw" localSheetId="33" hidden="1">#REF!</definedName>
    <definedName name="ererwrw" localSheetId="57" hidden="1">'[114]Fax a enviar'!#REF!</definedName>
    <definedName name="ererwrw" localSheetId="58" hidden="1">'[114]Fax a enviar'!#REF!</definedName>
    <definedName name="ererwrw" localSheetId="18" hidden="1">#REF!</definedName>
    <definedName name="ererwrw" localSheetId="61" hidden="1">'[114]Fax a enviar'!#REF!</definedName>
    <definedName name="ererwrw" localSheetId="62" hidden="1">#REF!</definedName>
    <definedName name="ererwrw" localSheetId="64" hidden="1">'[114]Fax a enviar'!#REF!</definedName>
    <definedName name="ererwrw" localSheetId="21" hidden="1">'[114]Fax a enviar'!#REF!</definedName>
    <definedName name="ererwrw" localSheetId="81" hidden="1">'[114]Fax a enviar'!#REF!</definedName>
    <definedName name="ererwrw" localSheetId="82" hidden="1">'[114]Fax a enviar'!#REF!</definedName>
    <definedName name="ererwrw" localSheetId="83" hidden="1">'[114]Fax a enviar'!#REF!</definedName>
    <definedName name="ererwrw" localSheetId="84" hidden="1">'[114]Fax a enviar'!#REF!</definedName>
    <definedName name="ererwrw" localSheetId="85" hidden="1">'[114]Fax a enviar'!#REF!</definedName>
    <definedName name="ererwrw" localSheetId="90" hidden="1">'[114]Fax a enviar'!#REF!</definedName>
    <definedName name="ererwrw" localSheetId="91" hidden="1">#REF!</definedName>
    <definedName name="ererwrw" localSheetId="96" hidden="1">'[114]Fax a enviar'!#REF!</definedName>
    <definedName name="ererwrw" localSheetId="24" hidden="1">'[114]Fax a enviar'!#REF!</definedName>
    <definedName name="ererwrw" hidden="1">#REF!</definedName>
    <definedName name="ergferger" localSheetId="15" hidden="1">{"Main Economic Indicators",#N/A,FALSE,"C"}</definedName>
    <definedName name="ergferger" localSheetId="16" hidden="1">{"Main Economic Indicators",#N/A,FALSE,"C"}</definedName>
    <definedName name="ergferger" localSheetId="17" hidden="1">{"Main Economic Indicators",#N/A,FALSE,"C"}</definedName>
    <definedName name="ergferger" localSheetId="19" hidden="1">{"Main Economic Indicators",#N/A,FALSE,"C"}</definedName>
    <definedName name="ergferger" localSheetId="20" hidden="1">{"Main Economic Indicators",#N/A,FALSE,"C"}</definedName>
    <definedName name="ergferger" localSheetId="100" hidden="1">{"Main Economic Indicators",#N/A,FALSE,"C"}</definedName>
    <definedName name="ergferger" localSheetId="8" hidden="1">{"Main Economic Indicators",#N/A,FALSE,"C"}</definedName>
    <definedName name="ergferger" localSheetId="9" hidden="1">{"Main Economic Indicators",#N/A,FALSE,"C"}</definedName>
    <definedName name="ergferger" localSheetId="10" hidden="1">{"Main Economic Indicators",#N/A,FALSE,"C"}</definedName>
    <definedName name="ergferger" localSheetId="11" hidden="1">{"Main Economic Indicators",#N/A,FALSE,"C"}</definedName>
    <definedName name="ergferger" localSheetId="23" hidden="1">{"Main Economic Indicators",#N/A,FALSE,"C"}</definedName>
    <definedName name="ergferger" localSheetId="59" hidden="1">{"Main Economic Indicators",#N/A,FALSE,"C"}</definedName>
    <definedName name="ergferger" localSheetId="60" hidden="1">{"Main Economic Indicators",#N/A,FALSE,"C"}</definedName>
    <definedName name="ergferger" localSheetId="1" hidden="1">{"Main Economic Indicators",#N/A,FALSE,"C"}</definedName>
    <definedName name="ergferger" localSheetId="27" hidden="1">{"Main Economic Indicators",#N/A,FALSE,"C"}</definedName>
    <definedName name="ergferger" localSheetId="28" hidden="1">{"Main Economic Indicators",#N/A,FALSE,"C"}</definedName>
    <definedName name="ergferger" localSheetId="29" hidden="1">{"Main Economic Indicators",#N/A,FALSE,"C"}</definedName>
    <definedName name="ergferger" localSheetId="30" hidden="1">{"Main Economic Indicators",#N/A,FALSE,"C"}</definedName>
    <definedName name="ergferger" localSheetId="31" hidden="1">{"Main Economic Indicators",#N/A,FALSE,"C"}</definedName>
    <definedName name="ergferger" localSheetId="32" hidden="1">{"Main Economic Indicators",#N/A,FALSE,"C"}</definedName>
    <definedName name="ergferger" localSheetId="33" hidden="1">{"Main Economic Indicators",#N/A,FALSE,"C"}</definedName>
    <definedName name="ergferger" localSheetId="34" hidden="1">{"Main Economic Indicators",#N/A,FALSE,"C"}</definedName>
    <definedName name="ergferger" localSheetId="3" hidden="1">{"Main Economic Indicators",#N/A,FALSE,"C"}</definedName>
    <definedName name="ergferger" localSheetId="57" hidden="1">{"Main Economic Indicators",#N/A,FALSE,"C"}</definedName>
    <definedName name="ergferger" localSheetId="58" hidden="1">{"Main Economic Indicators",#N/A,FALSE,"C"}</definedName>
    <definedName name="ergferger" localSheetId="18" hidden="1">{"Main Economic Indicators",#N/A,FALSE,"C"}</definedName>
    <definedName name="ergferger" localSheetId="61" hidden="1">{"Main Economic Indicators",#N/A,FALSE,"C"}</definedName>
    <definedName name="ergferger" localSheetId="62" hidden="1">{"Main Economic Indicators",#N/A,FALSE,"C"}</definedName>
    <definedName name="ergferger" localSheetId="63" hidden="1">{"Main Economic Indicators",#N/A,FALSE,"C"}</definedName>
    <definedName name="ergferger" localSheetId="64" hidden="1">{"Main Economic Indicators",#N/A,FALSE,"C"}</definedName>
    <definedName name="ergferger" localSheetId="21" hidden="1">{"Main Economic Indicators",#N/A,FALSE,"C"}</definedName>
    <definedName name="ergferger" localSheetId="80" hidden="1">{"Main Economic Indicators",#N/A,FALSE,"C"}</definedName>
    <definedName name="ergferger" localSheetId="81" hidden="1">{"Main Economic Indicators",#N/A,FALSE,"C"}</definedName>
    <definedName name="ergferger" localSheetId="82" hidden="1">{"Main Economic Indicators",#N/A,FALSE,"C"}</definedName>
    <definedName name="ergferger" localSheetId="83" hidden="1">{"Main Economic Indicators",#N/A,FALSE,"C"}</definedName>
    <definedName name="ergferger" localSheetId="84" hidden="1">{"Main Economic Indicators",#N/A,FALSE,"C"}</definedName>
    <definedName name="ergferger" localSheetId="85" hidden="1">{"Main Economic Indicators",#N/A,FALSE,"C"}</definedName>
    <definedName name="ergferger" localSheetId="88" hidden="1">{"Main Economic Indicators",#N/A,FALSE,"C"}</definedName>
    <definedName name="ergferger" localSheetId="22" hidden="1">{"Main Economic Indicators",#N/A,FALSE,"C"}</definedName>
    <definedName name="ergferger" localSheetId="89" hidden="1">{"Main Economic Indicators",#N/A,FALSE,"C"}</definedName>
    <definedName name="ergferger" localSheetId="90" hidden="1">{"Main Economic Indicators",#N/A,FALSE,"C"}</definedName>
    <definedName name="ergferger" localSheetId="91" hidden="1">{"Main Economic Indicators",#N/A,FALSE,"C"}</definedName>
    <definedName name="ergferger" localSheetId="92" hidden="1">{"Main Economic Indicators",#N/A,FALSE,"C"}</definedName>
    <definedName name="ergferger" localSheetId="95" hidden="1">{"Main Economic Indicators",#N/A,FALSE,"C"}</definedName>
    <definedName name="ergferger" localSheetId="96" hidden="1">{"Main Economic Indicators",#N/A,FALSE,"C"}</definedName>
    <definedName name="ergferger" localSheetId="98" hidden="1">{"Main Economic Indicators",#N/A,FALSE,"C"}</definedName>
    <definedName name="ergferger" localSheetId="24" hidden="1">{"Main Economic Indicators",#N/A,FALSE,"C"}</definedName>
    <definedName name="ergferger" localSheetId="99" hidden="1">{"Main Economic Indicators",#N/A,FALSE,"C"}</definedName>
    <definedName name="ergferger" localSheetId="25" hidden="1">{"Main Economic Indicators",#N/A,FALSE,"C"}</definedName>
    <definedName name="ergferger" localSheetId="26" hidden="1">{"Main Economic Indicators",#N/A,FALSE,"C"}</definedName>
    <definedName name="ergferger" localSheetId="93" hidden="1">{"Main Economic Indicators",#N/A,FALSE,"C"}</definedName>
    <definedName name="ergferger" localSheetId="94" hidden="1">{"Main Economic Indicators",#N/A,FALSE,"C"}</definedName>
    <definedName name="ergferger" hidden="1">{"Main Economic Indicators",#N/A,FALSE,"C"}</definedName>
    <definedName name="ergferger1" localSheetId="15" hidden="1">{"Main Economic Indicators",#N/A,FALSE,"C"}</definedName>
    <definedName name="ergferger1" localSheetId="16" hidden="1">{"Main Economic Indicators",#N/A,FALSE,"C"}</definedName>
    <definedName name="ergferger1" localSheetId="17" hidden="1">{"Main Economic Indicators",#N/A,FALSE,"C"}</definedName>
    <definedName name="ergferger1" localSheetId="19" hidden="1">{"Main Economic Indicators",#N/A,FALSE,"C"}</definedName>
    <definedName name="ergferger1" localSheetId="20" hidden="1">{"Main Economic Indicators",#N/A,FALSE,"C"}</definedName>
    <definedName name="ergferger1" localSheetId="100" hidden="1">{"Main Economic Indicators",#N/A,FALSE,"C"}</definedName>
    <definedName name="ergferger1" localSheetId="8" hidden="1">{"Main Economic Indicators",#N/A,FALSE,"C"}</definedName>
    <definedName name="ergferger1" localSheetId="9" hidden="1">{"Main Economic Indicators",#N/A,FALSE,"C"}</definedName>
    <definedName name="ergferger1" localSheetId="10" hidden="1">{"Main Economic Indicators",#N/A,FALSE,"C"}</definedName>
    <definedName name="ergferger1" localSheetId="11" hidden="1">{"Main Economic Indicators",#N/A,FALSE,"C"}</definedName>
    <definedName name="ergferger1" localSheetId="23" hidden="1">{"Main Economic Indicators",#N/A,FALSE,"C"}</definedName>
    <definedName name="ergferger1" localSheetId="59" hidden="1">{"Main Economic Indicators",#N/A,FALSE,"C"}</definedName>
    <definedName name="ergferger1" localSheetId="60" hidden="1">{"Main Economic Indicators",#N/A,FALSE,"C"}</definedName>
    <definedName name="ergferger1" localSheetId="1" hidden="1">{"Main Economic Indicators",#N/A,FALSE,"C"}</definedName>
    <definedName name="ergferger1" localSheetId="27" hidden="1">{"Main Economic Indicators",#N/A,FALSE,"C"}</definedName>
    <definedName name="ergferger1" localSheetId="28" hidden="1">{"Main Economic Indicators",#N/A,FALSE,"C"}</definedName>
    <definedName name="ergferger1" localSheetId="29" hidden="1">{"Main Economic Indicators",#N/A,FALSE,"C"}</definedName>
    <definedName name="ergferger1" localSheetId="30" hidden="1">{"Main Economic Indicators",#N/A,FALSE,"C"}</definedName>
    <definedName name="ergferger1" localSheetId="31" hidden="1">{"Main Economic Indicators",#N/A,FALSE,"C"}</definedName>
    <definedName name="ergferger1" localSheetId="32" hidden="1">{"Main Economic Indicators",#N/A,FALSE,"C"}</definedName>
    <definedName name="ergferger1" localSheetId="33" hidden="1">{"Main Economic Indicators",#N/A,FALSE,"C"}</definedName>
    <definedName name="ergferger1" localSheetId="34" hidden="1">{"Main Economic Indicators",#N/A,FALSE,"C"}</definedName>
    <definedName name="ergferger1" localSheetId="3" hidden="1">{"Main Economic Indicators",#N/A,FALSE,"C"}</definedName>
    <definedName name="ergferger1" localSheetId="57" hidden="1">{"Main Economic Indicators",#N/A,FALSE,"C"}</definedName>
    <definedName name="ergferger1" localSheetId="58" hidden="1">{"Main Economic Indicators",#N/A,FALSE,"C"}</definedName>
    <definedName name="ergferger1" localSheetId="18" hidden="1">{"Main Economic Indicators",#N/A,FALSE,"C"}</definedName>
    <definedName name="ergferger1" localSheetId="61" hidden="1">{"Main Economic Indicators",#N/A,FALSE,"C"}</definedName>
    <definedName name="ergferger1" localSheetId="62" hidden="1">{"Main Economic Indicators",#N/A,FALSE,"C"}</definedName>
    <definedName name="ergferger1" localSheetId="63" hidden="1">{"Main Economic Indicators",#N/A,FALSE,"C"}</definedName>
    <definedName name="ergferger1" localSheetId="64" hidden="1">{"Main Economic Indicators",#N/A,FALSE,"C"}</definedName>
    <definedName name="ergferger1" localSheetId="21" hidden="1">{"Main Economic Indicators",#N/A,FALSE,"C"}</definedName>
    <definedName name="ergferger1" localSheetId="80" hidden="1">{"Main Economic Indicators",#N/A,FALSE,"C"}</definedName>
    <definedName name="ergferger1" localSheetId="81" hidden="1">{"Main Economic Indicators",#N/A,FALSE,"C"}</definedName>
    <definedName name="ergferger1" localSheetId="82" hidden="1">{"Main Economic Indicators",#N/A,FALSE,"C"}</definedName>
    <definedName name="ergferger1" localSheetId="83" hidden="1">{"Main Economic Indicators",#N/A,FALSE,"C"}</definedName>
    <definedName name="ergferger1" localSheetId="84" hidden="1">{"Main Economic Indicators",#N/A,FALSE,"C"}</definedName>
    <definedName name="ergferger1" localSheetId="85" hidden="1">{"Main Economic Indicators",#N/A,FALSE,"C"}</definedName>
    <definedName name="ergferger1" localSheetId="88" hidden="1">{"Main Economic Indicators",#N/A,FALSE,"C"}</definedName>
    <definedName name="ergferger1" localSheetId="22" hidden="1">{"Main Economic Indicators",#N/A,FALSE,"C"}</definedName>
    <definedName name="ergferger1" localSheetId="89" hidden="1">{"Main Economic Indicators",#N/A,FALSE,"C"}</definedName>
    <definedName name="ergferger1" localSheetId="90" hidden="1">{"Main Economic Indicators",#N/A,FALSE,"C"}</definedName>
    <definedName name="ergferger1" localSheetId="91" hidden="1">{"Main Economic Indicators",#N/A,FALSE,"C"}</definedName>
    <definedName name="ergferger1" localSheetId="92" hidden="1">{"Main Economic Indicators",#N/A,FALSE,"C"}</definedName>
    <definedName name="ergferger1" localSheetId="95" hidden="1">{"Main Economic Indicators",#N/A,FALSE,"C"}</definedName>
    <definedName name="ergferger1" localSheetId="96" hidden="1">{"Main Economic Indicators",#N/A,FALSE,"C"}</definedName>
    <definedName name="ergferger1" localSheetId="98" hidden="1">{"Main Economic Indicators",#N/A,FALSE,"C"}</definedName>
    <definedName name="ergferger1" localSheetId="24" hidden="1">{"Main Economic Indicators",#N/A,FALSE,"C"}</definedName>
    <definedName name="ergferger1" localSheetId="99" hidden="1">{"Main Economic Indicators",#N/A,FALSE,"C"}</definedName>
    <definedName name="ergferger1" localSheetId="25" hidden="1">{"Main Economic Indicators",#N/A,FALSE,"C"}</definedName>
    <definedName name="ergferger1" localSheetId="26" hidden="1">{"Main Economic Indicators",#N/A,FALSE,"C"}</definedName>
    <definedName name="ergferger1" localSheetId="93" hidden="1">{"Main Economic Indicators",#N/A,FALSE,"C"}</definedName>
    <definedName name="ergferger1" localSheetId="94" hidden="1">{"Main Economic Indicators",#N/A,FALSE,"C"}</definedName>
    <definedName name="ergferger1" hidden="1">{"Main Economic Indicators",#N/A,FALSE,"C"}</definedName>
    <definedName name="ernesto">#N/A</definedName>
    <definedName name="ert" localSheetId="15" hidden="1">{"Minpmon",#N/A,FALSE,"Monthinput"}</definedName>
    <definedName name="ert" localSheetId="16" hidden="1">{"Minpmon",#N/A,FALSE,"Monthinput"}</definedName>
    <definedName name="ert" localSheetId="17" hidden="1">{"Minpmon",#N/A,FALSE,"Monthinput"}</definedName>
    <definedName name="ert" localSheetId="19" hidden="1">{"Minpmon",#N/A,FALSE,"Monthinput"}</definedName>
    <definedName name="ert" localSheetId="20" hidden="1">{"Minpmon",#N/A,FALSE,"Monthinput"}</definedName>
    <definedName name="ert" localSheetId="100" hidden="1">{"Minpmon",#N/A,FALSE,"Monthinput"}</definedName>
    <definedName name="ert" localSheetId="8" hidden="1">{"Minpmon",#N/A,FALSE,"Monthinput"}</definedName>
    <definedName name="ert" localSheetId="9" hidden="1">{"Minpmon",#N/A,FALSE,"Monthinput"}</definedName>
    <definedName name="ert" localSheetId="10" hidden="1">{"Minpmon",#N/A,FALSE,"Monthinput"}</definedName>
    <definedName name="ert" localSheetId="11" hidden="1">{"Minpmon",#N/A,FALSE,"Monthinput"}</definedName>
    <definedName name="ert" localSheetId="23" hidden="1">{"Minpmon",#N/A,FALSE,"Monthinput"}</definedName>
    <definedName name="ert" localSheetId="59" hidden="1">{"Minpmon",#N/A,FALSE,"Monthinput"}</definedName>
    <definedName name="ert" localSheetId="60" hidden="1">{"Minpmon",#N/A,FALSE,"Monthinput"}</definedName>
    <definedName name="ert" localSheetId="1" hidden="1">{"Minpmon",#N/A,FALSE,"Monthinput"}</definedName>
    <definedName name="ert" localSheetId="27" hidden="1">{"Minpmon",#N/A,FALSE,"Monthinput"}</definedName>
    <definedName name="ert" localSheetId="28" hidden="1">{"Minpmon",#N/A,FALSE,"Monthinput"}</definedName>
    <definedName name="ert" localSheetId="29" hidden="1">{"Minpmon",#N/A,FALSE,"Monthinput"}</definedName>
    <definedName name="ert" localSheetId="30" hidden="1">{"Minpmon",#N/A,FALSE,"Monthinput"}</definedName>
    <definedName name="ert" localSheetId="31" hidden="1">{"Minpmon",#N/A,FALSE,"Monthinput"}</definedName>
    <definedName name="ert" localSheetId="32" hidden="1">{"Minpmon",#N/A,FALSE,"Monthinput"}</definedName>
    <definedName name="ert" localSheetId="33" hidden="1">{"Minpmon",#N/A,FALSE,"Monthinput"}</definedName>
    <definedName name="ert" localSheetId="34" hidden="1">{"Minpmon",#N/A,FALSE,"Monthinput"}</definedName>
    <definedName name="ert" localSheetId="3" hidden="1">{"Minpmon",#N/A,FALSE,"Monthinput"}</definedName>
    <definedName name="ert" localSheetId="57" hidden="1">{"Minpmon",#N/A,FALSE,"Monthinput"}</definedName>
    <definedName name="ert" localSheetId="58" hidden="1">{"Minpmon",#N/A,FALSE,"Monthinput"}</definedName>
    <definedName name="ert" localSheetId="18" hidden="1">{"Minpmon",#N/A,FALSE,"Monthinput"}</definedName>
    <definedName name="ert" localSheetId="61" hidden="1">{"Minpmon",#N/A,FALSE,"Monthinput"}</definedName>
    <definedName name="ert" localSheetId="62" hidden="1">{"Minpmon",#N/A,FALSE,"Monthinput"}</definedName>
    <definedName name="ert" localSheetId="63" hidden="1">{"Minpmon",#N/A,FALSE,"Monthinput"}</definedName>
    <definedName name="ert" localSheetId="64" hidden="1">{"Minpmon",#N/A,FALSE,"Monthinput"}</definedName>
    <definedName name="ert" localSheetId="21" hidden="1">{"Minpmon",#N/A,FALSE,"Monthinput"}</definedName>
    <definedName name="ert" localSheetId="80" hidden="1">{"Minpmon",#N/A,FALSE,"Monthinput"}</definedName>
    <definedName name="ert" localSheetId="81" hidden="1">{"Minpmon",#N/A,FALSE,"Monthinput"}</definedName>
    <definedName name="ert" localSheetId="82" hidden="1">{"Minpmon",#N/A,FALSE,"Monthinput"}</definedName>
    <definedName name="ert" localSheetId="83" hidden="1">{"Minpmon",#N/A,FALSE,"Monthinput"}</definedName>
    <definedName name="ert" localSheetId="84" hidden="1">{"Minpmon",#N/A,FALSE,"Monthinput"}</definedName>
    <definedName name="ert" localSheetId="85" hidden="1">{"Minpmon",#N/A,FALSE,"Monthinput"}</definedName>
    <definedName name="ert" localSheetId="88" hidden="1">{"Minpmon",#N/A,FALSE,"Monthinput"}</definedName>
    <definedName name="ert" localSheetId="22" hidden="1">{"Minpmon",#N/A,FALSE,"Monthinput"}</definedName>
    <definedName name="ert" localSheetId="89" hidden="1">{"Minpmon",#N/A,FALSE,"Monthinput"}</definedName>
    <definedName name="ert" localSheetId="90" hidden="1">{"Minpmon",#N/A,FALSE,"Monthinput"}</definedName>
    <definedName name="ert" localSheetId="91" hidden="1">{"Minpmon",#N/A,FALSE,"Monthinput"}</definedName>
    <definedName name="ert" localSheetId="92" hidden="1">{"Minpmon",#N/A,FALSE,"Monthinput"}</definedName>
    <definedName name="ert" localSheetId="95" hidden="1">{"Minpmon",#N/A,FALSE,"Monthinput"}</definedName>
    <definedName name="ert" localSheetId="96" hidden="1">{"Minpmon",#N/A,FALSE,"Monthinput"}</definedName>
    <definedName name="ert" localSheetId="98" hidden="1">{"Minpmon",#N/A,FALSE,"Monthinput"}</definedName>
    <definedName name="ert" localSheetId="24" hidden="1">{"Minpmon",#N/A,FALSE,"Monthinput"}</definedName>
    <definedName name="ert" localSheetId="99" hidden="1">{"Minpmon",#N/A,FALSE,"Monthinput"}</definedName>
    <definedName name="ert" localSheetId="25" hidden="1">{"Minpmon",#N/A,FALSE,"Monthinput"}</definedName>
    <definedName name="ert" localSheetId="26" hidden="1">{"Minpmon",#N/A,FALSE,"Monthinput"}</definedName>
    <definedName name="ert" localSheetId="93" hidden="1">{"Minpmon",#N/A,FALSE,"Monthinput"}</definedName>
    <definedName name="ert" localSheetId="94" hidden="1">{"Minpmon",#N/A,FALSE,"Monthinput"}</definedName>
    <definedName name="ert" hidden="1">{"Minpmon",#N/A,FALSE,"Monthinput"}</definedName>
    <definedName name="ESAF_QUAR_GDP" localSheetId="15">#REF!</definedName>
    <definedName name="ESAF_QUAR_GDP" localSheetId="16">#REF!</definedName>
    <definedName name="ESAF_QUAR_GDP" localSheetId="17">#REF!</definedName>
    <definedName name="ESAF_QUAR_GDP" localSheetId="19">#REF!</definedName>
    <definedName name="ESAF_QUAR_GDP" localSheetId="20">#REF!</definedName>
    <definedName name="ESAF_QUAR_GDP" localSheetId="100">#REF!</definedName>
    <definedName name="ESAF_QUAR_GDP" localSheetId="23">#REF!</definedName>
    <definedName name="ESAF_QUAR_GDP" localSheetId="27">#REF!</definedName>
    <definedName name="ESAF_QUAR_GDP" localSheetId="28">#REF!</definedName>
    <definedName name="ESAF_QUAR_GDP" localSheetId="29">#REF!</definedName>
    <definedName name="ESAF_QUAR_GDP" localSheetId="41">#REF!</definedName>
    <definedName name="ESAF_QUAR_GDP" localSheetId="44">#REF!</definedName>
    <definedName name="ESAF_QUAR_GDP" localSheetId="46">#REF!</definedName>
    <definedName name="ESAF_QUAR_GDP" localSheetId="57">#REF!</definedName>
    <definedName name="ESAF_QUAR_GDP" localSheetId="58">#REF!</definedName>
    <definedName name="ESAF_QUAR_GDP" localSheetId="18">#REF!</definedName>
    <definedName name="ESAF_QUAR_GDP" localSheetId="61">#REF!</definedName>
    <definedName name="ESAF_QUAR_GDP" localSheetId="62">#REF!</definedName>
    <definedName name="ESAF_QUAR_GDP" localSheetId="64">#REF!</definedName>
    <definedName name="ESAF_QUAR_GDP" localSheetId="21">#REF!</definedName>
    <definedName name="ESAF_QUAR_GDP" localSheetId="80">'Tabla 53'!#REF!</definedName>
    <definedName name="ESAF_QUAR_GDP" localSheetId="81">'Tabla 54'!#REF!</definedName>
    <definedName name="ESAF_QUAR_GDP" localSheetId="82">'Tabla 55'!#REF!</definedName>
    <definedName name="ESAF_QUAR_GDP" localSheetId="83">'Tabla 56'!#REF!</definedName>
    <definedName name="ESAF_QUAR_GDP" localSheetId="84">'Tabla 57'!#REF!</definedName>
    <definedName name="ESAF_QUAR_GDP" localSheetId="88">#REF!</definedName>
    <definedName name="ESAF_QUAR_GDP" localSheetId="89">#REF!</definedName>
    <definedName name="ESAF_QUAR_GDP" localSheetId="90">#REF!</definedName>
    <definedName name="ESAF_QUAR_GDP" localSheetId="95">#REF!</definedName>
    <definedName name="ESAF_QUAR_GDP" localSheetId="96">#REF!</definedName>
    <definedName name="ESAF_QUAR_GDP" localSheetId="24">#REF!</definedName>
    <definedName name="ESAF_QUAR_GDP" localSheetId="99">#REF!</definedName>
    <definedName name="ESAF_QUAR_GDP">#REF!</definedName>
    <definedName name="esafr" localSheetId="15">#REF!</definedName>
    <definedName name="esafr" localSheetId="16">#REF!</definedName>
    <definedName name="esafr" localSheetId="17">#REF!</definedName>
    <definedName name="esafr" localSheetId="19">#REF!</definedName>
    <definedName name="esafr" localSheetId="23">#REF!</definedName>
    <definedName name="esafr" localSheetId="27">#REF!</definedName>
    <definedName name="esafr" localSheetId="28">#REF!</definedName>
    <definedName name="esafr" localSheetId="29">#REF!</definedName>
    <definedName name="esafr" localSheetId="41">#REF!</definedName>
    <definedName name="esafr" localSheetId="44">#REF!</definedName>
    <definedName name="esafr" localSheetId="57">#REF!</definedName>
    <definedName name="esafr" localSheetId="58">#REF!</definedName>
    <definedName name="esafr" localSheetId="18">#REF!</definedName>
    <definedName name="esafr" localSheetId="61">#REF!</definedName>
    <definedName name="esafr" localSheetId="64">#REF!</definedName>
    <definedName name="esafr" localSheetId="21">#REF!</definedName>
    <definedName name="esafr" localSheetId="80">'Tabla 53'!#REF!</definedName>
    <definedName name="esafr" localSheetId="81">'Tabla 54'!#REF!</definedName>
    <definedName name="esafr" localSheetId="82">'Tabla 55'!#REF!</definedName>
    <definedName name="esafr" localSheetId="83">'Tabla 56'!#REF!</definedName>
    <definedName name="esafr" localSheetId="84">'Tabla 57'!#REF!</definedName>
    <definedName name="esafr" localSheetId="88">#REF!</definedName>
    <definedName name="esafr" localSheetId="89">#REF!</definedName>
    <definedName name="esafr" localSheetId="90">#REF!</definedName>
    <definedName name="esafr" localSheetId="95">#REF!</definedName>
    <definedName name="esafr" localSheetId="96">#REF!</definedName>
    <definedName name="esafr" localSheetId="24">#REF!</definedName>
    <definedName name="esafr">#REF!</definedName>
    <definedName name="ESC" localSheetId="15">#REF!</definedName>
    <definedName name="ESC" localSheetId="16">#REF!</definedName>
    <definedName name="ESC" localSheetId="17">#REF!</definedName>
    <definedName name="ESC" localSheetId="19">#REF!</definedName>
    <definedName name="ESC" localSheetId="23">#REF!</definedName>
    <definedName name="ESC" localSheetId="27">#REF!</definedName>
    <definedName name="ESC" localSheetId="28">#REF!</definedName>
    <definedName name="ESC" localSheetId="29">#REF!</definedName>
    <definedName name="ESC" localSheetId="33">#REF!</definedName>
    <definedName name="ESC" localSheetId="57">#REF!</definedName>
    <definedName name="ESC" localSheetId="18">#REF!</definedName>
    <definedName name="ESC" localSheetId="61">#REF!</definedName>
    <definedName name="ESC" localSheetId="64">#REF!</definedName>
    <definedName name="ESC" localSheetId="21">#REF!</definedName>
    <definedName name="ESC" localSheetId="80">'Tabla 53'!#REF!</definedName>
    <definedName name="ESC" localSheetId="81">'Tabla 54'!#REF!</definedName>
    <definedName name="ESC" localSheetId="82">'Tabla 55'!#REF!</definedName>
    <definedName name="ESC" localSheetId="83">'Tabla 56'!#REF!</definedName>
    <definedName name="ESC" localSheetId="84">'Tabla 57'!#REF!</definedName>
    <definedName name="ESC" localSheetId="85">'Tabla 58'!#REF!</definedName>
    <definedName name="ESC" localSheetId="88">#REF!</definedName>
    <definedName name="ESC" localSheetId="89">#REF!</definedName>
    <definedName name="ESC" localSheetId="90">#REF!</definedName>
    <definedName name="ESC" localSheetId="95">#REF!</definedName>
    <definedName name="ESC" localSheetId="96">#REF!</definedName>
    <definedName name="ESC" localSheetId="24">#REF!</definedName>
    <definedName name="ESC">#REF!</definedName>
    <definedName name="ESP" localSheetId="15">#REF!</definedName>
    <definedName name="ESP" localSheetId="17">#REF!</definedName>
    <definedName name="ESP" localSheetId="23">#REF!</definedName>
    <definedName name="ESP" localSheetId="27">#REF!</definedName>
    <definedName name="ESP" localSheetId="28">#REF!</definedName>
    <definedName name="ESP" localSheetId="29">#REF!</definedName>
    <definedName name="ESP" localSheetId="21">#REF!</definedName>
    <definedName name="ESP" localSheetId="88">#REF!</definedName>
    <definedName name="ESP" localSheetId="89">#REF!</definedName>
    <definedName name="ESP" localSheetId="90">#REF!</definedName>
    <definedName name="ESP">#REF!</definedName>
    <definedName name="estacional" localSheetId="15">#REF!</definedName>
    <definedName name="estacional" localSheetId="17">#REF!</definedName>
    <definedName name="estacional" localSheetId="23">#REF!</definedName>
    <definedName name="estacional" localSheetId="27">#REF!</definedName>
    <definedName name="estacional" localSheetId="28">#REF!</definedName>
    <definedName name="estacional" localSheetId="29">#REF!</definedName>
    <definedName name="estacional" localSheetId="21">#REF!</definedName>
    <definedName name="estacional" localSheetId="88">#REF!</definedName>
    <definedName name="estacional" localSheetId="89">#REF!</definedName>
    <definedName name="estacional" localSheetId="90">#REF!</definedName>
    <definedName name="estacional">#REF!</definedName>
    <definedName name="ESTRUCTURA" localSheetId="15" hidden="1">#REF!</definedName>
    <definedName name="ESTRUCTURA" localSheetId="17" hidden="1">#REF!</definedName>
    <definedName name="ESTRUCTURA" localSheetId="19" hidden="1">#REF!</definedName>
    <definedName name="ESTRUCTURA" localSheetId="100" hidden="1">[10]C!#REF!</definedName>
    <definedName name="ESTRUCTURA" localSheetId="23" hidden="1">[10]C!#REF!</definedName>
    <definedName name="ESTRUCTURA" localSheetId="59" hidden="1">#REF!</definedName>
    <definedName name="ESTRUCTURA" localSheetId="60" hidden="1">#REF!</definedName>
    <definedName name="ESTRUCTURA" localSheetId="1" hidden="1">[10]C!#REF!</definedName>
    <definedName name="ESTRUCTURA" localSheetId="27" hidden="1">#REF!</definedName>
    <definedName name="ESTRUCTURA" localSheetId="28" hidden="1">#REF!</definedName>
    <definedName name="ESTRUCTURA" localSheetId="29" hidden="1">[10]C!#REF!</definedName>
    <definedName name="ESTRUCTURA" localSheetId="57" hidden="1">[10]C!#REF!</definedName>
    <definedName name="ESTRUCTURA" localSheetId="58" hidden="1">[10]C!#REF!</definedName>
    <definedName name="ESTRUCTURA" localSheetId="18" hidden="1">#REF!</definedName>
    <definedName name="ESTRUCTURA" localSheetId="61" hidden="1">[10]C!#REF!</definedName>
    <definedName name="ESTRUCTURA" localSheetId="64" hidden="1">[10]C!#REF!</definedName>
    <definedName name="ESTRUCTURA" localSheetId="21" hidden="1">[10]C!#REF!</definedName>
    <definedName name="ESTRUCTURA" localSheetId="81" hidden="1">[10]C!#REF!</definedName>
    <definedName name="ESTRUCTURA" localSheetId="82" hidden="1">[10]C!#REF!</definedName>
    <definedName name="ESTRUCTURA" localSheetId="83" hidden="1">[10]C!#REF!</definedName>
    <definedName name="ESTRUCTURA" localSheetId="84" hidden="1">[10]C!#REF!</definedName>
    <definedName name="ESTRUCTURA" localSheetId="90" hidden="1">[10]C!#REF!</definedName>
    <definedName name="ESTRUCTURA" localSheetId="91" hidden="1">#REF!</definedName>
    <definedName name="ESTRUCTURA" localSheetId="96" hidden="1">[10]C!#REF!</definedName>
    <definedName name="ESTRUCTURA" localSheetId="24" hidden="1">[10]C!#REF!</definedName>
    <definedName name="ESTRUCTURA" hidden="1">#REF!</definedName>
    <definedName name="etewte" localSheetId="15" hidden="1">#REF!</definedName>
    <definedName name="etewte" localSheetId="16" hidden="1">#REF!</definedName>
    <definedName name="etewte" localSheetId="17" hidden="1">#REF!</definedName>
    <definedName name="etewte" localSheetId="19" hidden="1">#REF!</definedName>
    <definedName name="etewte" localSheetId="20" hidden="1">#REF!</definedName>
    <definedName name="etewte" localSheetId="100" hidden="1">#REF!</definedName>
    <definedName name="etewte" localSheetId="23" hidden="1">#REF!</definedName>
    <definedName name="etewte" localSheetId="27" hidden="1">#REF!</definedName>
    <definedName name="etewte" localSheetId="28" hidden="1">#REF!</definedName>
    <definedName name="etewte" localSheetId="29" hidden="1">#REF!</definedName>
    <definedName name="etewte" localSheetId="33" hidden="1">#REF!</definedName>
    <definedName name="etewte" localSheetId="57" hidden="1">#REF!</definedName>
    <definedName name="etewte" localSheetId="58" hidden="1">#REF!</definedName>
    <definedName name="etewte" localSheetId="18" hidden="1">#REF!</definedName>
    <definedName name="etewte" localSheetId="61" hidden="1">#REF!</definedName>
    <definedName name="etewte" localSheetId="62" hidden="1">#REF!</definedName>
    <definedName name="etewte" localSheetId="64" hidden="1">#REF!</definedName>
    <definedName name="etewte" localSheetId="21" hidden="1">#REF!</definedName>
    <definedName name="etewte" localSheetId="80" hidden="1">'Tabla 53'!#REF!</definedName>
    <definedName name="etewte" localSheetId="81" hidden="1">'Tabla 54'!#REF!</definedName>
    <definedName name="etewte" localSheetId="82" hidden="1">'Tabla 55'!#REF!</definedName>
    <definedName name="etewte" localSheetId="83" hidden="1">'Tabla 56'!#REF!</definedName>
    <definedName name="etewte" localSheetId="84" hidden="1">'Tabla 57'!#REF!</definedName>
    <definedName name="etewte" localSheetId="85" hidden="1">'Tabla 58'!#REF!</definedName>
    <definedName name="etewte" localSheetId="88" hidden="1">#REF!</definedName>
    <definedName name="etewte" localSheetId="89" hidden="1">#REF!</definedName>
    <definedName name="etewte" localSheetId="90" hidden="1">#REF!</definedName>
    <definedName name="etewte" localSheetId="95" hidden="1">#REF!</definedName>
    <definedName name="etewte" localSheetId="96" hidden="1">#REF!</definedName>
    <definedName name="etewte" localSheetId="24" hidden="1">#REF!</definedName>
    <definedName name="etewte" localSheetId="99" hidden="1">#REF!</definedName>
    <definedName name="etewte" hidden="1">#REF!</definedName>
    <definedName name="etwt" localSheetId="15" hidden="1">#REF!</definedName>
    <definedName name="etwt" localSheetId="16" hidden="1">#REF!</definedName>
    <definedName name="etwt" localSheetId="17" hidden="1">#REF!</definedName>
    <definedName name="etwt" localSheetId="19" hidden="1">#REF!</definedName>
    <definedName name="etwt" localSheetId="23" hidden="1">#REF!</definedName>
    <definedName name="etwt" localSheetId="27" hidden="1">#REF!</definedName>
    <definedName name="etwt" localSheetId="28" hidden="1">#REF!</definedName>
    <definedName name="etwt" localSheetId="29" hidden="1">#REF!</definedName>
    <definedName name="etwt" localSheetId="33" hidden="1">#REF!</definedName>
    <definedName name="etwt" localSheetId="57" hidden="1">#REF!</definedName>
    <definedName name="etwt" localSheetId="58" hidden="1">#REF!</definedName>
    <definedName name="etwt" localSheetId="18" hidden="1">#REF!</definedName>
    <definedName name="etwt" localSheetId="64" hidden="1">#REF!</definedName>
    <definedName name="etwt" localSheetId="21" hidden="1">#REF!</definedName>
    <definedName name="etwt" localSheetId="80" hidden="1">'Tabla 53'!#REF!</definedName>
    <definedName name="etwt" localSheetId="81" hidden="1">'Tabla 54'!#REF!</definedName>
    <definedName name="etwt" localSheetId="82" hidden="1">'Tabla 55'!#REF!</definedName>
    <definedName name="etwt" localSheetId="83" hidden="1">'Tabla 56'!#REF!</definedName>
    <definedName name="etwt" localSheetId="84" hidden="1">'Tabla 57'!#REF!</definedName>
    <definedName name="etwt" localSheetId="85" hidden="1">'Tabla 58'!#REF!</definedName>
    <definedName name="etwt" localSheetId="88" hidden="1">#REF!</definedName>
    <definedName name="etwt" localSheetId="89" hidden="1">#REF!</definedName>
    <definedName name="etwt" localSheetId="90" hidden="1">#REF!</definedName>
    <definedName name="etwt" localSheetId="95" hidden="1">#REF!</definedName>
    <definedName name="etwt" localSheetId="96" hidden="1">#REF!</definedName>
    <definedName name="etwt" localSheetId="24" hidden="1">#REF!</definedName>
    <definedName name="etwt" hidden="1">#REF!</definedName>
    <definedName name="EU" localSheetId="15">#REF!</definedName>
    <definedName name="EU" localSheetId="17">#REF!</definedName>
    <definedName name="EU" localSheetId="100">[62]CIRRs!$C$62</definedName>
    <definedName name="EU" localSheetId="23">[62]CIRRs!$C$62</definedName>
    <definedName name="EU" localSheetId="59">#REF!</definedName>
    <definedName name="EU" localSheetId="60">#REF!</definedName>
    <definedName name="EU" localSheetId="1">[62]CIRRs!$C$62</definedName>
    <definedName name="EU" localSheetId="27">#REF!</definedName>
    <definedName name="EU" localSheetId="28">#REF!</definedName>
    <definedName name="EU" localSheetId="29">#REF!</definedName>
    <definedName name="EU" localSheetId="57">[62]CIRRs!$C$62</definedName>
    <definedName name="EU" localSheetId="58">[62]CIRRs!$C$62</definedName>
    <definedName name="EU" localSheetId="91">#REF!</definedName>
    <definedName name="EU">#REF!</definedName>
    <definedName name="EUR" localSheetId="15">#REF!</definedName>
    <definedName name="EUR" localSheetId="17">#REF!</definedName>
    <definedName name="EUR" localSheetId="100">[62]CIRRs!$C$87</definedName>
    <definedName name="EUR" localSheetId="23">[62]CIRRs!$C$87</definedName>
    <definedName name="EUR" localSheetId="59">#REF!</definedName>
    <definedName name="EUR" localSheetId="60">#REF!</definedName>
    <definedName name="EUR" localSheetId="1">[62]CIRRs!$C$87</definedName>
    <definedName name="EUR" localSheetId="27">#REF!</definedName>
    <definedName name="EUR" localSheetId="28">#REF!</definedName>
    <definedName name="EUR" localSheetId="29">#REF!</definedName>
    <definedName name="EUR" localSheetId="57">[62]CIRRs!$C$87</definedName>
    <definedName name="EUR" localSheetId="58">[62]CIRRs!$C$87</definedName>
    <definedName name="EUR" localSheetId="91">#REF!</definedName>
    <definedName name="EUR">#REF!</definedName>
    <definedName name="EURCRUDE87" localSheetId="15">#REF!</definedName>
    <definedName name="EURCRUDE87" localSheetId="16">#REF!</definedName>
    <definedName name="EURCRUDE87" localSheetId="17">#REF!</definedName>
    <definedName name="EURCRUDE87" localSheetId="19">#REF!</definedName>
    <definedName name="EURCRUDE87" localSheetId="20">#REF!</definedName>
    <definedName name="EURCRUDE87" localSheetId="23">#REF!</definedName>
    <definedName name="EURCRUDE87" localSheetId="27">#REF!</definedName>
    <definedName name="EURCRUDE87" localSheetId="28">#REF!</definedName>
    <definedName name="EURCRUDE87" localSheetId="29">#REF!</definedName>
    <definedName name="EURCRUDE87" localSheetId="33">#REF!</definedName>
    <definedName name="EURCRUDE87" localSheetId="57">#REF!</definedName>
    <definedName name="EURCRUDE87" localSheetId="58">#REF!</definedName>
    <definedName name="EURCRUDE87" localSheetId="18">#REF!</definedName>
    <definedName name="EURCRUDE87" localSheetId="64">#REF!</definedName>
    <definedName name="EURCRUDE87" localSheetId="21">#REF!</definedName>
    <definedName name="EURCRUDE87" localSheetId="80">'Tabla 53'!#REF!</definedName>
    <definedName name="EURCRUDE87" localSheetId="81">'Tabla 54'!#REF!</definedName>
    <definedName name="EURCRUDE87" localSheetId="82">'Tabla 55'!#REF!</definedName>
    <definedName name="EURCRUDE87" localSheetId="83">'Tabla 56'!#REF!</definedName>
    <definedName name="EURCRUDE87" localSheetId="84">'Tabla 57'!#REF!</definedName>
    <definedName name="EURCRUDE87" localSheetId="85">'Tabla 58'!#REF!</definedName>
    <definedName name="EURCRUDE87" localSheetId="88">#REF!</definedName>
    <definedName name="EURCRUDE87" localSheetId="89">#REF!</definedName>
    <definedName name="EURCRUDE87" localSheetId="90">#REF!</definedName>
    <definedName name="EURCRUDE87" localSheetId="95">#REF!</definedName>
    <definedName name="EURCRUDE87" localSheetId="96">#REF!</definedName>
    <definedName name="EURCRUDE87" localSheetId="24">#REF!</definedName>
    <definedName name="EURCRUDE87">#REF!</definedName>
    <definedName name="EURCRUDE88" localSheetId="15">#REF!</definedName>
    <definedName name="EURCRUDE88" localSheetId="16">#REF!</definedName>
    <definedName name="EURCRUDE88" localSheetId="17">#REF!</definedName>
    <definedName name="EURCRUDE88" localSheetId="23">#REF!</definedName>
    <definedName name="EURCRUDE88" localSheetId="27">#REF!</definedName>
    <definedName name="EURCRUDE88" localSheetId="28">#REF!</definedName>
    <definedName name="EURCRUDE88" localSheetId="29">#REF!</definedName>
    <definedName name="EURCRUDE88" localSheetId="33">#REF!</definedName>
    <definedName name="EURCRUDE88" localSheetId="57">#REF!</definedName>
    <definedName name="EURCRUDE88" localSheetId="18">#REF!</definedName>
    <definedName name="EURCRUDE88" localSheetId="64">#REF!</definedName>
    <definedName name="EURCRUDE88" localSheetId="21">#REF!</definedName>
    <definedName name="EURCRUDE88" localSheetId="80">'Tabla 53'!#REF!</definedName>
    <definedName name="EURCRUDE88" localSheetId="88">#REF!</definedName>
    <definedName name="EURCRUDE88" localSheetId="89">#REF!</definedName>
    <definedName name="EURCRUDE88" localSheetId="90">#REF!</definedName>
    <definedName name="EURCRUDE88" localSheetId="95">#REF!</definedName>
    <definedName name="EURCRUDE88" localSheetId="96">#REF!</definedName>
    <definedName name="EURCRUDE88">#REF!</definedName>
    <definedName name="EURO" localSheetId="15">#REF!</definedName>
    <definedName name="EURO" localSheetId="16">#REF!</definedName>
    <definedName name="EURO" localSheetId="17">#REF!</definedName>
    <definedName name="EURO" localSheetId="23">#REF!</definedName>
    <definedName name="EURO" localSheetId="27">#REF!</definedName>
    <definedName name="EURO" localSheetId="28">#REF!</definedName>
    <definedName name="EURO" localSheetId="29">#REF!</definedName>
    <definedName name="EURO" localSheetId="33">#REF!</definedName>
    <definedName name="EURO" localSheetId="57">#REF!</definedName>
    <definedName name="EURO" localSheetId="18">#REF!</definedName>
    <definedName name="EURO" localSheetId="21">#REF!</definedName>
    <definedName name="EURO" localSheetId="80">'Tabla 53'!#REF!</definedName>
    <definedName name="EURO" localSheetId="88">#REF!</definedName>
    <definedName name="EURO" localSheetId="89">#REF!</definedName>
    <definedName name="EURO" localSheetId="90">#REF!</definedName>
    <definedName name="EURO" localSheetId="95">#REF!</definedName>
    <definedName name="EURO" localSheetId="96">#REF!</definedName>
    <definedName name="EURO">#REF!</definedName>
    <definedName name="EURO1" localSheetId="15">#REF!</definedName>
    <definedName name="EURO1" localSheetId="16">#REF!</definedName>
    <definedName name="EURO1" localSheetId="17">#REF!</definedName>
    <definedName name="EURO1" localSheetId="23">#REF!</definedName>
    <definedName name="EURO1" localSheetId="27">#REF!</definedName>
    <definedName name="EURO1" localSheetId="28">#REF!</definedName>
    <definedName name="EURO1" localSheetId="29">#REF!</definedName>
    <definedName name="EURO1" localSheetId="33">#REF!</definedName>
    <definedName name="EURO1" localSheetId="18">#REF!</definedName>
    <definedName name="EURO1" localSheetId="21">#REF!</definedName>
    <definedName name="EURO1" localSheetId="80">'Tabla 53'!#REF!</definedName>
    <definedName name="EURO1" localSheetId="88">#REF!</definedName>
    <definedName name="EURO1" localSheetId="89">#REF!</definedName>
    <definedName name="EURO1" localSheetId="90">#REF!</definedName>
    <definedName name="EURO1" localSheetId="96">#REF!</definedName>
    <definedName name="EURO1">#REF!</definedName>
    <definedName name="EURPROD87" localSheetId="15">#REF!</definedName>
    <definedName name="EURPROD87" localSheetId="17">#REF!</definedName>
    <definedName name="EURPROD87" localSheetId="23">#REF!</definedName>
    <definedName name="EURPROD87" localSheetId="27">#REF!</definedName>
    <definedName name="EURPROD87" localSheetId="28">#REF!</definedName>
    <definedName name="EURPROD87" localSheetId="29">#REF!</definedName>
    <definedName name="EURPROD87" localSheetId="33">#REF!</definedName>
    <definedName name="EURPROD87" localSheetId="18">#REF!</definedName>
    <definedName name="EURPROD87" localSheetId="21">#REF!</definedName>
    <definedName name="EURPROD87" localSheetId="80">'Tabla 53'!#REF!</definedName>
    <definedName name="EURPROD87" localSheetId="88">#REF!</definedName>
    <definedName name="EURPROD87" localSheetId="89">#REF!</definedName>
    <definedName name="EURPROD87" localSheetId="90">#REF!</definedName>
    <definedName name="EURPROD87" localSheetId="96">#REF!</definedName>
    <definedName name="EURPROD87">#REF!</definedName>
    <definedName name="EURPROD88" localSheetId="15">#REF!</definedName>
    <definedName name="EURPROD88" localSheetId="17">#REF!</definedName>
    <definedName name="EURPROD88" localSheetId="23">#REF!</definedName>
    <definedName name="EURPROD88" localSheetId="27">#REF!</definedName>
    <definedName name="EURPROD88" localSheetId="28">#REF!</definedName>
    <definedName name="EURPROD88" localSheetId="29">#REF!</definedName>
    <definedName name="EURPROD88" localSheetId="33">#REF!</definedName>
    <definedName name="EURPROD88" localSheetId="18">#REF!</definedName>
    <definedName name="EURPROD88" localSheetId="21">#REF!</definedName>
    <definedName name="EURPROD88" localSheetId="80">'Tabla 53'!#REF!</definedName>
    <definedName name="EURPROD88" localSheetId="88">#REF!</definedName>
    <definedName name="EURPROD88" localSheetId="89">#REF!</definedName>
    <definedName name="EURPROD88" localSheetId="90">#REF!</definedName>
    <definedName name="EURPROD88" localSheetId="96">#REF!</definedName>
    <definedName name="EURPROD88">#REF!</definedName>
    <definedName name="EURTOT87" localSheetId="15">#REF!</definedName>
    <definedName name="EURTOT87" localSheetId="17">#REF!</definedName>
    <definedName name="EURTOT87" localSheetId="23">#REF!</definedName>
    <definedName name="EURTOT87" localSheetId="27">#REF!</definedName>
    <definedName name="EURTOT87" localSheetId="28">#REF!</definedName>
    <definedName name="EURTOT87" localSheetId="29">#REF!</definedName>
    <definedName name="EURTOT87" localSheetId="33">#REF!</definedName>
    <definedName name="EURTOT87" localSheetId="18">#REF!</definedName>
    <definedName name="EURTOT87" localSheetId="21">#REF!</definedName>
    <definedName name="EURTOT87" localSheetId="80">'Tabla 53'!#REF!</definedName>
    <definedName name="EURTOT87" localSheetId="88">#REF!</definedName>
    <definedName name="EURTOT87" localSheetId="89">#REF!</definedName>
    <definedName name="EURTOT87" localSheetId="90">#REF!</definedName>
    <definedName name="EURTOT87" localSheetId="96">#REF!</definedName>
    <definedName name="EURTOT87">#REF!</definedName>
    <definedName name="EURTOT88" localSheetId="15">#REF!</definedName>
    <definedName name="EURTOT88" localSheetId="17">#REF!</definedName>
    <definedName name="EURTOT88" localSheetId="23">#REF!</definedName>
    <definedName name="EURTOT88" localSheetId="27">#REF!</definedName>
    <definedName name="EURTOT88" localSheetId="28">#REF!</definedName>
    <definedName name="EURTOT88" localSheetId="29">#REF!</definedName>
    <definedName name="EURTOT88" localSheetId="33">#REF!</definedName>
    <definedName name="EURTOT88" localSheetId="18">#REF!</definedName>
    <definedName name="EURTOT88" localSheetId="21">#REF!</definedName>
    <definedName name="EURTOT88" localSheetId="80">'Tabla 53'!#REF!</definedName>
    <definedName name="EURTOT88" localSheetId="88">#REF!</definedName>
    <definedName name="EURTOT88" localSheetId="89">#REF!</definedName>
    <definedName name="EURTOT88" localSheetId="90">#REF!</definedName>
    <definedName name="EURTOT88" localSheetId="96">#REF!</definedName>
    <definedName name="EURTOT88">#REF!</definedName>
    <definedName name="eustocks">#N/A</definedName>
    <definedName name="ex" localSheetId="15">#REF!</definedName>
    <definedName name="ex" localSheetId="17">#REF!</definedName>
    <definedName name="ex" localSheetId="19">#REF!</definedName>
    <definedName name="ex" localSheetId="100">[122]Sheet1!$N$2:$Q$26</definedName>
    <definedName name="ex" localSheetId="23">[122]Sheet1!$N$2:$Q$26</definedName>
    <definedName name="ex" localSheetId="59">#REF!</definedName>
    <definedName name="ex" localSheetId="60">#REF!</definedName>
    <definedName name="ex" localSheetId="1">[122]Sheet1!$N$2:$Q$26</definedName>
    <definedName name="ex" localSheetId="27">#REF!</definedName>
    <definedName name="ex" localSheetId="28">#REF!</definedName>
    <definedName name="ex" localSheetId="29">#REF!</definedName>
    <definedName name="ex" localSheetId="57">[122]Sheet1!$N$2:$Q$26</definedName>
    <definedName name="ex" localSheetId="58">[122]Sheet1!$N$2:$Q$26</definedName>
    <definedName name="ex" localSheetId="18">#REF!</definedName>
    <definedName name="ex" localSheetId="91">#REF!</definedName>
    <definedName name="ex">#REF!</definedName>
    <definedName name="EXCEDENTE_DEL_10__SEGUN_EL_TOPE_ASIGNADO_A__BUENOS_AIRES__LEY_N__23621" localSheetId="15">#REF!</definedName>
    <definedName name="EXCEDENTE_DEL_10__SEGUN_EL_TOPE_ASIGNADO_A__BUENOS_AIRES__LEY_N__23621" localSheetId="17">#REF!</definedName>
    <definedName name="EXCEDENTE_DEL_10__SEGUN_EL_TOPE_ASIGNADO_A__BUENOS_AIRES__LEY_N__23621" localSheetId="100">[4]C!$B$18:$N$18</definedName>
    <definedName name="EXCEDENTE_DEL_10__SEGUN_EL_TOPE_ASIGNADO_A__BUENOS_AIRES__LEY_N__23621" localSheetId="23">[4]C!$B$18:$N$18</definedName>
    <definedName name="EXCEDENTE_DEL_10__SEGUN_EL_TOPE_ASIGNADO_A__BUENOS_AIRES__LEY_N__23621" localSheetId="59">#REF!</definedName>
    <definedName name="EXCEDENTE_DEL_10__SEGUN_EL_TOPE_ASIGNADO_A__BUENOS_AIRES__LEY_N__23621" localSheetId="60">#REF!</definedName>
    <definedName name="EXCEDENTE_DEL_10__SEGUN_EL_TOPE_ASIGNADO_A__BUENOS_AIRES__LEY_N__23621" localSheetId="1">[4]C!$B$18:$N$18</definedName>
    <definedName name="EXCEDENTE_DEL_10__SEGUN_EL_TOPE_ASIGNADO_A__BUENOS_AIRES__LEY_N__23621" localSheetId="27">#REF!</definedName>
    <definedName name="EXCEDENTE_DEL_10__SEGUN_EL_TOPE_ASIGNADO_A__BUENOS_AIRES__LEY_N__23621" localSheetId="28">#REF!</definedName>
    <definedName name="EXCEDENTE_DEL_10__SEGUN_EL_TOPE_ASIGNADO_A__BUENOS_AIRES__LEY_N__23621" localSheetId="29">#REF!</definedName>
    <definedName name="EXCEDENTE_DEL_10__SEGUN_EL_TOPE_ASIGNADO_A__BUENOS_AIRES__LEY_N__23621" localSheetId="57">[4]C!$B$18:$N$18</definedName>
    <definedName name="EXCEDENTE_DEL_10__SEGUN_EL_TOPE_ASIGNADO_A__BUENOS_AIRES__LEY_N__23621" localSheetId="58">[4]C!$B$18:$N$18</definedName>
    <definedName name="EXCEDENTE_DEL_10__SEGUN_EL_TOPE_ASIGNADO_A__BUENOS_AIRES__LEY_N__23621" localSheetId="91">#REF!</definedName>
    <definedName name="EXCEDENTE_DEL_10__SEGUN_EL_TOPE_ASIGNADO_A__BUENOS_AIRES__LEY_N__23621">#REF!</definedName>
    <definedName name="Exch.Rate" localSheetId="15">#REF!</definedName>
    <definedName name="Exch.Rate" localSheetId="16">#REF!</definedName>
    <definedName name="Exch.Rate" localSheetId="17">#REF!</definedName>
    <definedName name="Exch.Rate" localSheetId="20">#REF!</definedName>
    <definedName name="Exch.Rate" localSheetId="23">#REF!</definedName>
    <definedName name="Exch.Rate" localSheetId="59">#REF!</definedName>
    <definedName name="Exch.Rate" localSheetId="60">#REF!</definedName>
    <definedName name="Exch.Rate" localSheetId="27">#REF!</definedName>
    <definedName name="Exch.Rate" localSheetId="28">#REF!</definedName>
    <definedName name="Exch.Rate" localSheetId="29">#REF!</definedName>
    <definedName name="Exch.Rate" localSheetId="57">#REF!</definedName>
    <definedName name="Exch.Rate" localSheetId="64">#REF!</definedName>
    <definedName name="Exch.Rate" localSheetId="21">#REF!</definedName>
    <definedName name="Exch.Rate" localSheetId="85">'Tabla 58'!#REF!</definedName>
    <definedName name="Exch.Rate" localSheetId="88">#REF!</definedName>
    <definedName name="Exch.Rate" localSheetId="89">#REF!</definedName>
    <definedName name="Exch.Rate" localSheetId="90">#REF!</definedName>
    <definedName name="Exch.Rate" localSheetId="95">#REF!</definedName>
    <definedName name="Exch.Rate" localSheetId="96">#REF!</definedName>
    <definedName name="Exch.Rate" localSheetId="24">#REF!</definedName>
    <definedName name="Exch.Rate">#REF!</definedName>
    <definedName name="ExitWRS" localSheetId="15">#REF!</definedName>
    <definedName name="ExitWRS" localSheetId="16">#REF!</definedName>
    <definedName name="ExitWRS" localSheetId="17">#REF!</definedName>
    <definedName name="ExitWRS" localSheetId="19">#REF!</definedName>
    <definedName name="ExitWRS" localSheetId="100">[123]Main!$AB$25</definedName>
    <definedName name="ExitWRS" localSheetId="23">[123]Main!$AB$25</definedName>
    <definedName name="ExitWRS" localSheetId="59">#REF!</definedName>
    <definedName name="ExitWRS" localSheetId="60">#REF!</definedName>
    <definedName name="ExitWRS" localSheetId="1">[123]Main!$AB$25</definedName>
    <definedName name="ExitWRS" localSheetId="27">#REF!</definedName>
    <definedName name="ExitWRS" localSheetId="28">#REF!</definedName>
    <definedName name="ExitWRS" localSheetId="29">#REF!</definedName>
    <definedName name="ExitWRS" localSheetId="57">[123]Main!$AB$25</definedName>
    <definedName name="ExitWRS" localSheetId="58">[123]Main!$AB$25</definedName>
    <definedName name="ExitWRS" localSheetId="18">#REF!</definedName>
    <definedName name="ExitWRS" localSheetId="91">#REF!</definedName>
    <definedName name="ExitWRS">#REF!</definedName>
    <definedName name="Exportacion_Por_Importancia" localSheetId="15">#REF!</definedName>
    <definedName name="Exportacion_Por_Importancia" localSheetId="17">#REF!</definedName>
    <definedName name="Exportacion_Por_Importancia" localSheetId="100">[124]Macro1!$A$1</definedName>
    <definedName name="Exportacion_Por_Importancia" localSheetId="23">[124]Macro1!$A$1</definedName>
    <definedName name="Exportacion_Por_Importancia" localSheetId="59">#REF!</definedName>
    <definedName name="Exportacion_Por_Importancia" localSheetId="60">#REF!</definedName>
    <definedName name="Exportacion_Por_Importancia" localSheetId="1">[124]Macro1!$A$1</definedName>
    <definedName name="Exportacion_Por_Importancia" localSheetId="27">#REF!</definedName>
    <definedName name="Exportacion_Por_Importancia" localSheetId="28">#REF!</definedName>
    <definedName name="Exportacion_Por_Importancia" localSheetId="29">#REF!</definedName>
    <definedName name="Exportacion_Por_Importancia" localSheetId="57">[124]Macro1!$A$1</definedName>
    <definedName name="Exportacion_Por_Importancia" localSheetId="58">[124]Macro1!$A$1</definedName>
    <definedName name="Exportacion_Por_Importancia" localSheetId="91">#REF!</definedName>
    <definedName name="Exportacion_Por_Importancia">#REF!</definedName>
    <definedName name="EXR_UPDATE" localSheetId="15">#REF!</definedName>
    <definedName name="EXR_UPDATE" localSheetId="16">#REF!</definedName>
    <definedName name="EXR_UPDATE" localSheetId="17">#REF!</definedName>
    <definedName name="EXR_UPDATE" localSheetId="20">#REF!</definedName>
    <definedName name="EXR_UPDATE" localSheetId="23">#REF!</definedName>
    <definedName name="EXR_UPDATE" localSheetId="59">#REF!</definedName>
    <definedName name="EXR_UPDATE" localSheetId="60">#REF!</definedName>
    <definedName name="EXR_UPDATE" localSheetId="27">#REF!</definedName>
    <definedName name="EXR_UPDATE" localSheetId="28">#REF!</definedName>
    <definedName name="EXR_UPDATE" localSheetId="29">#REF!</definedName>
    <definedName name="EXR_UPDATE" localSheetId="57">#REF!</definedName>
    <definedName name="EXR_UPDATE" localSheetId="64">#REF!</definedName>
    <definedName name="EXR_UPDATE" localSheetId="21">#REF!</definedName>
    <definedName name="EXR_UPDATE" localSheetId="85">'Tabla 58'!#REF!</definedName>
    <definedName name="EXR_UPDATE" localSheetId="88">#REF!</definedName>
    <definedName name="EXR_UPDATE" localSheetId="89">#REF!</definedName>
    <definedName name="EXR_UPDATE" localSheetId="90">#REF!</definedName>
    <definedName name="EXR_UPDATE" localSheetId="95">#REF!</definedName>
    <definedName name="EXR_UPDATE" localSheetId="96">#REF!</definedName>
    <definedName name="EXR_UPDATE" localSheetId="24">#REF!</definedName>
    <definedName name="EXR_UPDATE">#REF!</definedName>
    <definedName name="External_debt_indicators" localSheetId="15">#REF!:#REF!</definedName>
    <definedName name="External_debt_indicators" localSheetId="17">#REF!:#REF!</definedName>
    <definedName name="External_debt_indicators" localSheetId="100">[125]Table3!$F$8:$AB$437:'[125]Table3'!$AB$9</definedName>
    <definedName name="External_debt_indicators" localSheetId="23">[125]Table3!$F$8:$AB$437:'[125]Table3'!$AB$9</definedName>
    <definedName name="External_debt_indicators" localSheetId="59">#REF!:#REF!</definedName>
    <definedName name="External_debt_indicators" localSheetId="60">#REF!:#REF!</definedName>
    <definedName name="External_debt_indicators" localSheetId="1">[125]Table3!$F$8:$AB$437:'[125]Table3'!$AB$9</definedName>
    <definedName name="External_debt_indicators" localSheetId="27">#REF!:#REF!</definedName>
    <definedName name="External_debt_indicators" localSheetId="28">#REF!:#REF!</definedName>
    <definedName name="External_debt_indicators" localSheetId="29">#REF!:#REF!</definedName>
    <definedName name="External_debt_indicators" localSheetId="57">[125]Table3!$F$8:$AB$437:'[125]Table3'!$AB$9</definedName>
    <definedName name="External_debt_indicators" localSheetId="58">[125]Table3!$F$8:$AB$437:'[125]Table3'!$AB$9</definedName>
    <definedName name="External_debt_indicators" localSheetId="91">#REF!:#REF!</definedName>
    <definedName name="External_debt_indicators">#REF!:#REF!</definedName>
    <definedName name="FAL" localSheetId="15">#REF!</definedName>
    <definedName name="FAL" localSheetId="16">#REF!</definedName>
    <definedName name="FAL" localSheetId="17">#REF!</definedName>
    <definedName name="FAL" localSheetId="19">#REF!</definedName>
    <definedName name="FAL" localSheetId="20">#REF!</definedName>
    <definedName name="FAL" localSheetId="100">#REF!</definedName>
    <definedName name="FAL" localSheetId="23">#REF!</definedName>
    <definedName name="FAL" localSheetId="27">#REF!</definedName>
    <definedName name="FAL" localSheetId="28">#REF!</definedName>
    <definedName name="FAL" localSheetId="29">#REF!</definedName>
    <definedName name="FAL" localSheetId="33">#REF!</definedName>
    <definedName name="FAL" localSheetId="57">#REF!</definedName>
    <definedName name="FAL" localSheetId="58">#REF!</definedName>
    <definedName name="FAL" localSheetId="18">#REF!</definedName>
    <definedName name="FAL" localSheetId="61">#REF!</definedName>
    <definedName name="FAL" localSheetId="62">#REF!</definedName>
    <definedName name="FAL" localSheetId="64">#REF!</definedName>
    <definedName name="FAL" localSheetId="21">#REF!</definedName>
    <definedName name="FAL" localSheetId="80">'Tabla 53'!#REF!</definedName>
    <definedName name="FAL" localSheetId="81">'Tabla 54'!#REF!</definedName>
    <definedName name="FAL" localSheetId="82">'Tabla 55'!#REF!</definedName>
    <definedName name="FAL" localSheetId="83">'Tabla 56'!#REF!</definedName>
    <definedName name="FAL" localSheetId="84">'Tabla 57'!#REF!</definedName>
    <definedName name="FAL" localSheetId="85">'Tabla 58'!#REF!</definedName>
    <definedName name="FAL" localSheetId="88">#REF!</definedName>
    <definedName name="FAL" localSheetId="89">#REF!</definedName>
    <definedName name="FAL" localSheetId="90">#REF!</definedName>
    <definedName name="FAL" localSheetId="95">#REF!</definedName>
    <definedName name="FAL" localSheetId="96">#REF!</definedName>
    <definedName name="FAL" localSheetId="24">#REF!</definedName>
    <definedName name="FAL" localSheetId="99">#REF!</definedName>
    <definedName name="FAL">#REF!</definedName>
    <definedName name="FB" localSheetId="15">#REF!</definedName>
    <definedName name="FB" localSheetId="16">#REF!</definedName>
    <definedName name="FB" localSheetId="17">#REF!</definedName>
    <definedName name="FB" localSheetId="19">#REF!</definedName>
    <definedName name="FB" localSheetId="23">#REF!</definedName>
    <definedName name="FB" localSheetId="27">#REF!</definedName>
    <definedName name="FB" localSheetId="28">#REF!</definedName>
    <definedName name="FB" localSheetId="29">#REF!</definedName>
    <definedName name="FB" localSheetId="33">#REF!</definedName>
    <definedName name="FB" localSheetId="57">#REF!</definedName>
    <definedName name="FB" localSheetId="58">#REF!</definedName>
    <definedName name="FB" localSheetId="18">#REF!</definedName>
    <definedName name="FB" localSheetId="64">#REF!</definedName>
    <definedName name="FB" localSheetId="21">#REF!</definedName>
    <definedName name="FB" localSheetId="80">'Tabla 53'!#REF!</definedName>
    <definedName name="FB" localSheetId="81">'Tabla 54'!#REF!</definedName>
    <definedName name="FB" localSheetId="82">'Tabla 55'!#REF!</definedName>
    <definedName name="FB" localSheetId="83">'Tabla 56'!#REF!</definedName>
    <definedName name="FB" localSheetId="84">'Tabla 57'!#REF!</definedName>
    <definedName name="FB" localSheetId="85">'Tabla 58'!#REF!</definedName>
    <definedName name="FB" localSheetId="88">#REF!</definedName>
    <definedName name="FB" localSheetId="89">#REF!</definedName>
    <definedName name="FB" localSheetId="90">#REF!</definedName>
    <definedName name="FB" localSheetId="95">#REF!</definedName>
    <definedName name="FB" localSheetId="96">#REF!</definedName>
    <definedName name="FB" localSheetId="24">#REF!</definedName>
    <definedName name="FB">#REF!</definedName>
    <definedName name="FB1A" localSheetId="15">#REF!</definedName>
    <definedName name="FB1A" localSheetId="16">#REF!</definedName>
    <definedName name="FB1A" localSheetId="17">#REF!</definedName>
    <definedName name="FB1A" localSheetId="19">#REF!</definedName>
    <definedName name="FB1A" localSheetId="23">#REF!</definedName>
    <definedName name="FB1A" localSheetId="27">#REF!</definedName>
    <definedName name="FB1A" localSheetId="28">#REF!</definedName>
    <definedName name="FB1A" localSheetId="29">#REF!</definedName>
    <definedName name="FB1A" localSheetId="33">#REF!</definedName>
    <definedName name="FB1A" localSheetId="57">#REF!</definedName>
    <definedName name="FB1A" localSheetId="58">#REF!</definedName>
    <definedName name="FB1A" localSheetId="18">#REF!</definedName>
    <definedName name="FB1A" localSheetId="64">#REF!</definedName>
    <definedName name="FB1A" localSheetId="21">#REF!</definedName>
    <definedName name="FB1A" localSheetId="80">'Tabla 53'!#REF!</definedName>
    <definedName name="FB1A" localSheetId="81">'Tabla 54'!#REF!</definedName>
    <definedName name="FB1A" localSheetId="82">'Tabla 55'!#REF!</definedName>
    <definedName name="FB1A" localSheetId="83">'Tabla 56'!#REF!</definedName>
    <definedName name="FB1A" localSheetId="84">'Tabla 57'!#REF!</definedName>
    <definedName name="FB1A" localSheetId="85">'Tabla 58'!#REF!</definedName>
    <definedName name="FB1A" localSheetId="88">#REF!</definedName>
    <definedName name="FB1A" localSheetId="89">#REF!</definedName>
    <definedName name="FB1A" localSheetId="90">#REF!</definedName>
    <definedName name="FB1A" localSheetId="95">#REF!</definedName>
    <definedName name="FB1A" localSheetId="96">#REF!</definedName>
    <definedName name="FB1A" localSheetId="24">#REF!</definedName>
    <definedName name="FB1A">#REF!</definedName>
    <definedName name="fdfd" localSheetId="15" hidden="1">#REF!</definedName>
    <definedName name="fdfd" localSheetId="17" hidden="1">#REF!</definedName>
    <definedName name="fdfd" localSheetId="19" hidden="1">#REF!</definedName>
    <definedName name="fdfd" localSheetId="100" hidden="1">'[43]Fax a enviar'!#REF!</definedName>
    <definedName name="fdfd" localSheetId="23" hidden="1">'[43]Fax a enviar'!#REF!</definedName>
    <definedName name="fdfd" localSheetId="59" hidden="1">#REF!</definedName>
    <definedName name="fdfd" localSheetId="60" hidden="1">#REF!</definedName>
    <definedName name="fdfd" localSheetId="1" hidden="1">'[43]Fax a enviar'!#REF!</definedName>
    <definedName name="fdfd" localSheetId="27" hidden="1">#REF!</definedName>
    <definedName name="fdfd" localSheetId="28" hidden="1">'[43]Fax a enviar'!#REF!</definedName>
    <definedName name="fdfd" localSheetId="29" hidden="1">'[43]Fax a enviar'!#REF!</definedName>
    <definedName name="fdfd" localSheetId="33" hidden="1">#REF!</definedName>
    <definedName name="fdfd" localSheetId="57" hidden="1">'[43]Fax a enviar'!#REF!</definedName>
    <definedName name="fdfd" localSheetId="58" hidden="1">'[43]Fax a enviar'!#REF!</definedName>
    <definedName name="fdfd" localSheetId="18" hidden="1">#REF!</definedName>
    <definedName name="fdfd" localSheetId="64" hidden="1">'[43]Fax a enviar'!#REF!</definedName>
    <definedName name="fdfd" localSheetId="21" hidden="1">'[43]Fax a enviar'!#REF!</definedName>
    <definedName name="fdfd" localSheetId="81" hidden="1">'[43]Fax a enviar'!#REF!</definedName>
    <definedName name="fdfd" localSheetId="82" hidden="1">'[43]Fax a enviar'!#REF!</definedName>
    <definedName name="fdfd" localSheetId="83" hidden="1">'[43]Fax a enviar'!#REF!</definedName>
    <definedName name="fdfd" localSheetId="84" hidden="1">'[43]Fax a enviar'!#REF!</definedName>
    <definedName name="fdfd" localSheetId="85" hidden="1">'[43]Fax a enviar'!#REF!</definedName>
    <definedName name="fdfd" localSheetId="88" hidden="1">'[43]Fax a enviar'!#REF!</definedName>
    <definedName name="fdfd" localSheetId="89" hidden="1">'[43]Fax a enviar'!#REF!</definedName>
    <definedName name="fdfd" localSheetId="90" hidden="1">'[43]Fax a enviar'!#REF!</definedName>
    <definedName name="fdfd" localSheetId="91" hidden="1">#REF!</definedName>
    <definedName name="fdfd" localSheetId="95" hidden="1">'[43]Fax a enviar'!#REF!</definedName>
    <definedName name="fdfd" localSheetId="96" hidden="1">'[43]Fax a enviar'!#REF!</definedName>
    <definedName name="fdfd" localSheetId="24" hidden="1">'[43]Fax a enviar'!#REF!</definedName>
    <definedName name="fdfd" hidden="1">#REF!</definedName>
    <definedName name="fdfdd" localSheetId="15" hidden="1">#REF!</definedName>
    <definedName name="fdfdd" localSheetId="16" hidden="1">#REF!</definedName>
    <definedName name="fdfdd" localSheetId="17" hidden="1">#REF!</definedName>
    <definedName name="fdfdd" localSheetId="19" hidden="1">#REF!</definedName>
    <definedName name="fdfdd" localSheetId="20" hidden="1">#REF!</definedName>
    <definedName name="fdfdd" localSheetId="100" hidden="1">#REF!</definedName>
    <definedName name="fdfdd" localSheetId="23" hidden="1">#REF!</definedName>
    <definedName name="fdfdd" localSheetId="27" hidden="1">#REF!</definedName>
    <definedName name="fdfdd" localSheetId="28" hidden="1">#REF!</definedName>
    <definedName name="fdfdd" localSheetId="29" hidden="1">#REF!</definedName>
    <definedName name="fdfdd" localSheetId="33" hidden="1">#REF!</definedName>
    <definedName name="fdfdd" localSheetId="57" hidden="1">#REF!</definedName>
    <definedName name="fdfdd" localSheetId="58" hidden="1">#REF!</definedName>
    <definedName name="fdfdd" localSheetId="18" hidden="1">#REF!</definedName>
    <definedName name="fdfdd" localSheetId="61" hidden="1">#REF!</definedName>
    <definedName name="fdfdd" localSheetId="62" hidden="1">#REF!</definedName>
    <definedName name="fdfdd" localSheetId="64" hidden="1">#REF!</definedName>
    <definedName name="fdfdd" localSheetId="21" hidden="1">#REF!</definedName>
    <definedName name="fdfdd" localSheetId="80" hidden="1">'Tabla 53'!#REF!</definedName>
    <definedName name="fdfdd" localSheetId="81" hidden="1">'Tabla 54'!#REF!</definedName>
    <definedName name="fdfdd" localSheetId="82" hidden="1">'Tabla 55'!#REF!</definedName>
    <definedName name="fdfdd" localSheetId="83" hidden="1">'Tabla 56'!#REF!</definedName>
    <definedName name="fdfdd" localSheetId="84" hidden="1">'Tabla 57'!#REF!</definedName>
    <definedName name="fdfdd" localSheetId="85" hidden="1">'Tabla 58'!#REF!</definedName>
    <definedName name="fdfdd" localSheetId="88" hidden="1">#REF!</definedName>
    <definedName name="fdfdd" localSheetId="89" hidden="1">#REF!</definedName>
    <definedName name="fdfdd" localSheetId="90" hidden="1">#REF!</definedName>
    <definedName name="fdfdd" localSheetId="95" hidden="1">#REF!</definedName>
    <definedName name="fdfdd" localSheetId="96" hidden="1">#REF!</definedName>
    <definedName name="fdfdd" localSheetId="24" hidden="1">#REF!</definedName>
    <definedName name="fdfdd" localSheetId="99" hidden="1">#REF!</definedName>
    <definedName name="fdfdd" hidden="1">#REF!</definedName>
    <definedName name="fdfddf" localSheetId="15" hidden="1">#REF!</definedName>
    <definedName name="fdfddf" localSheetId="16" hidden="1">#REF!</definedName>
    <definedName name="fdfddf" localSheetId="17" hidden="1">#REF!</definedName>
    <definedName name="fdfddf" localSheetId="19" hidden="1">#REF!</definedName>
    <definedName name="fdfddf" localSheetId="23" hidden="1">#REF!</definedName>
    <definedName name="fdfddf" localSheetId="27" hidden="1">#REF!</definedName>
    <definedName name="fdfddf" localSheetId="28" hidden="1">#REF!</definedName>
    <definedName name="fdfddf" localSheetId="29" hidden="1">#REF!</definedName>
    <definedName name="fdfddf" localSheetId="33" hidden="1">#REF!</definedName>
    <definedName name="fdfddf" localSheetId="57" hidden="1">#REF!</definedName>
    <definedName name="fdfddf" localSheetId="58" hidden="1">#REF!</definedName>
    <definedName name="fdfddf" localSheetId="18" hidden="1">#REF!</definedName>
    <definedName name="fdfddf" localSheetId="61" hidden="1">#REF!</definedName>
    <definedName name="fdfddf" localSheetId="64" hidden="1">#REF!</definedName>
    <definedName name="fdfddf" localSheetId="21" hidden="1">#REF!</definedName>
    <definedName name="fdfddf" localSheetId="80" hidden="1">'Tabla 53'!#REF!</definedName>
    <definedName name="fdfddf" localSheetId="81" hidden="1">'Tabla 54'!#REF!</definedName>
    <definedName name="fdfddf" localSheetId="82" hidden="1">'Tabla 55'!#REF!</definedName>
    <definedName name="fdfddf" localSheetId="83" hidden="1">'Tabla 56'!#REF!</definedName>
    <definedName name="fdfddf" localSheetId="84" hidden="1">'Tabla 57'!#REF!</definedName>
    <definedName name="fdfddf" localSheetId="85" hidden="1">'Tabla 58'!#REF!</definedName>
    <definedName name="fdfddf" localSheetId="88" hidden="1">#REF!</definedName>
    <definedName name="fdfddf" localSheetId="89" hidden="1">#REF!</definedName>
    <definedName name="fdfddf" localSheetId="90" hidden="1">#REF!</definedName>
    <definedName name="fdfddf" localSheetId="95" hidden="1">#REF!</definedName>
    <definedName name="fdfddf" localSheetId="96" hidden="1">#REF!</definedName>
    <definedName name="fdfddf" localSheetId="24" hidden="1">#REF!</definedName>
    <definedName name="fdfddf" hidden="1">#REF!</definedName>
    <definedName name="fdfdf" localSheetId="15" hidden="1">#REF!</definedName>
    <definedName name="fdfdf" localSheetId="16" hidden="1">#REF!</definedName>
    <definedName name="fdfdf" localSheetId="17" hidden="1">#REF!</definedName>
    <definedName name="fdfdf" localSheetId="19" hidden="1">#REF!</definedName>
    <definedName name="fdfdf" localSheetId="100" hidden="1">'[43]Fax a enviar'!#REF!</definedName>
    <definedName name="fdfdf" localSheetId="23" hidden="1">'[43]Fax a enviar'!#REF!</definedName>
    <definedName name="fdfdf" localSheetId="59" hidden="1">#REF!</definedName>
    <definedName name="fdfdf" localSheetId="60" hidden="1">#REF!</definedName>
    <definedName name="fdfdf" localSheetId="1" hidden="1">'[43]Fax a enviar'!#REF!</definedName>
    <definedName name="fdfdf" localSheetId="27" hidden="1">#REF!</definedName>
    <definedName name="fdfdf" localSheetId="28" hidden="1">'[43]Fax a enviar'!#REF!</definedName>
    <definedName name="fdfdf" localSheetId="29" hidden="1">'[43]Fax a enviar'!#REF!</definedName>
    <definedName name="fdfdf" localSheetId="57" hidden="1">'[43]Fax a enviar'!#REF!</definedName>
    <definedName name="fdfdf" localSheetId="58" hidden="1">'[43]Fax a enviar'!#REF!</definedName>
    <definedName name="fdfdf" localSheetId="18" hidden="1">#REF!</definedName>
    <definedName name="fdfdf" localSheetId="61" hidden="1">'[43]Fax a enviar'!#REF!</definedName>
    <definedName name="fdfdf" localSheetId="64" hidden="1">'[43]Fax a enviar'!#REF!</definedName>
    <definedName name="fdfdf" localSheetId="21" hidden="1">'[43]Fax a enviar'!#REF!</definedName>
    <definedName name="fdfdf" localSheetId="81" hidden="1">'[43]Fax a enviar'!#REF!</definedName>
    <definedName name="fdfdf" localSheetId="82" hidden="1">'[43]Fax a enviar'!#REF!</definedName>
    <definedName name="fdfdf" localSheetId="83" hidden="1">'[43]Fax a enviar'!#REF!</definedName>
    <definedName name="fdfdf" localSheetId="84" hidden="1">'[43]Fax a enviar'!#REF!</definedName>
    <definedName name="fdfdf" localSheetId="85" hidden="1">'[43]Fax a enviar'!#REF!</definedName>
    <definedName name="fdfdf" localSheetId="88" hidden="1">'[43]Fax a enviar'!#REF!</definedName>
    <definedName name="fdfdf" localSheetId="89" hidden="1">'[43]Fax a enviar'!#REF!</definedName>
    <definedName name="fdfdf" localSheetId="90" hidden="1">'[43]Fax a enviar'!#REF!</definedName>
    <definedName name="fdfdf" localSheetId="91" hidden="1">#REF!</definedName>
    <definedName name="fdfdf" localSheetId="95" hidden="1">'[43]Fax a enviar'!#REF!</definedName>
    <definedName name="fdfdf" localSheetId="96" hidden="1">'[43]Fax a enviar'!#REF!</definedName>
    <definedName name="fdfdf" localSheetId="24" hidden="1">'[43]Fax a enviar'!#REF!</definedName>
    <definedName name="fdfdf" hidden="1">#REF!</definedName>
    <definedName name="fdfds" localSheetId="15" hidden="1">#REF!</definedName>
    <definedName name="fdfds" localSheetId="16" hidden="1">#REF!</definedName>
    <definedName name="fdfds" localSheetId="17" hidden="1">#REF!</definedName>
    <definedName name="fdfds" localSheetId="19" hidden="1">#REF!</definedName>
    <definedName name="fdfds" localSheetId="20" hidden="1">#REF!</definedName>
    <definedName name="fdfds" localSheetId="100" hidden="1">#REF!</definedName>
    <definedName name="fdfds" localSheetId="23" hidden="1">#REF!</definedName>
    <definedName name="fdfds" localSheetId="27" hidden="1">#REF!</definedName>
    <definedName name="fdfds" localSheetId="28" hidden="1">#REF!</definedName>
    <definedName name="fdfds" localSheetId="29" hidden="1">#REF!</definedName>
    <definedName name="fdfds" localSheetId="33" hidden="1">#REF!</definedName>
    <definedName name="fdfds" localSheetId="57" hidden="1">#REF!</definedName>
    <definedName name="fdfds" localSheetId="58" hidden="1">#REF!</definedName>
    <definedName name="fdfds" localSheetId="18" hidden="1">#REF!</definedName>
    <definedName name="fdfds" localSheetId="61" hidden="1">#REF!</definedName>
    <definedName name="fdfds" localSheetId="62" hidden="1">#REF!</definedName>
    <definedName name="fdfds" localSheetId="64" hidden="1">#REF!</definedName>
    <definedName name="fdfds" localSheetId="21" hidden="1">#REF!</definedName>
    <definedName name="fdfds" localSheetId="80" hidden="1">'Tabla 53'!#REF!</definedName>
    <definedName name="fdfds" localSheetId="81" hidden="1">'Tabla 54'!#REF!</definedName>
    <definedName name="fdfds" localSheetId="82" hidden="1">'Tabla 55'!#REF!</definedName>
    <definedName name="fdfds" localSheetId="83" hidden="1">'Tabla 56'!#REF!</definedName>
    <definedName name="fdfds" localSheetId="84" hidden="1">'Tabla 57'!#REF!</definedName>
    <definedName name="fdfds" localSheetId="85" hidden="1">'Tabla 58'!#REF!</definedName>
    <definedName name="fdfds" localSheetId="88" hidden="1">#REF!</definedName>
    <definedName name="fdfds" localSheetId="89" hidden="1">#REF!</definedName>
    <definedName name="fdfds" localSheetId="90" hidden="1">#REF!</definedName>
    <definedName name="fdfds" localSheetId="95" hidden="1">#REF!</definedName>
    <definedName name="fdfds" localSheetId="96" hidden="1">#REF!</definedName>
    <definedName name="fdfds" localSheetId="24" hidden="1">#REF!</definedName>
    <definedName name="fdfds" localSheetId="99" hidden="1">#REF!</definedName>
    <definedName name="fdfds" hidden="1">#REF!</definedName>
    <definedName name="fdfdsafsdf" localSheetId="15" hidden="1">#REF!</definedName>
    <definedName name="fdfdsafsdf" localSheetId="16" hidden="1">#REF!</definedName>
    <definedName name="fdfdsafsdf" localSheetId="17" hidden="1">#REF!</definedName>
    <definedName name="fdfdsafsdf" localSheetId="19" hidden="1">#REF!</definedName>
    <definedName name="fdfdsafsdf" localSheetId="20" hidden="1">'[113]Fax a enviar'!#REF!</definedName>
    <definedName name="fdfdsafsdf" localSheetId="100" hidden="1">'[113]Fax a enviar'!#REF!</definedName>
    <definedName name="fdfdsafsdf" localSheetId="23" hidden="1">'[113]Fax a enviar'!#REF!</definedName>
    <definedName name="fdfdsafsdf" localSheetId="59" hidden="1">#REF!</definedName>
    <definedName name="fdfdsafsdf" localSheetId="60" hidden="1">#REF!</definedName>
    <definedName name="fdfdsafsdf" localSheetId="1" hidden="1">'[113]Fax a enviar'!#REF!</definedName>
    <definedName name="fdfdsafsdf" localSheetId="27" hidden="1">#REF!</definedName>
    <definedName name="fdfdsafsdf" localSheetId="28" hidden="1">'[113]Fax a enviar'!#REF!</definedName>
    <definedName name="fdfdsafsdf" localSheetId="29" hidden="1">'[113]Fax a enviar'!#REF!</definedName>
    <definedName name="fdfdsafsdf" localSheetId="57" hidden="1">'[113]Fax a enviar'!#REF!</definedName>
    <definedName name="fdfdsafsdf" localSheetId="58" hidden="1">'[113]Fax a enviar'!#REF!</definedName>
    <definedName name="fdfdsafsdf" localSheetId="18" hidden="1">#REF!</definedName>
    <definedName name="fdfdsafsdf" localSheetId="61" hidden="1">'[113]Fax a enviar'!#REF!</definedName>
    <definedName name="fdfdsafsdf" localSheetId="62" hidden="1">#REF!</definedName>
    <definedName name="fdfdsafsdf" localSheetId="64" hidden="1">'[113]Fax a enviar'!#REF!</definedName>
    <definedName name="fdfdsafsdf" localSheetId="21" hidden="1">'[113]Fax a enviar'!#REF!</definedName>
    <definedName name="fdfdsafsdf" localSheetId="81" hidden="1">'[113]Fax a enviar'!#REF!</definedName>
    <definedName name="fdfdsafsdf" localSheetId="82" hidden="1">'[113]Fax a enviar'!#REF!</definedName>
    <definedName name="fdfdsafsdf" localSheetId="83" hidden="1">'[113]Fax a enviar'!#REF!</definedName>
    <definedName name="fdfdsafsdf" localSheetId="84" hidden="1">'[113]Fax a enviar'!#REF!</definedName>
    <definedName name="fdfdsafsdf" localSheetId="85" hidden="1">'[113]Fax a enviar'!#REF!</definedName>
    <definedName name="fdfdsafsdf" localSheetId="88" hidden="1">'[113]Fax a enviar'!#REF!</definedName>
    <definedName name="fdfdsafsdf" localSheetId="89" hidden="1">'[113]Fax a enviar'!#REF!</definedName>
    <definedName name="fdfdsafsdf" localSheetId="90" hidden="1">'[113]Fax a enviar'!#REF!</definedName>
    <definedName name="fdfdsafsdf" localSheetId="91" hidden="1">#REF!</definedName>
    <definedName name="fdfdsafsdf" localSheetId="95" hidden="1">'[113]Fax a enviar'!#REF!</definedName>
    <definedName name="fdfdsafsdf" localSheetId="96" hidden="1">'[113]Fax a enviar'!#REF!</definedName>
    <definedName name="fdfdsafsdf" localSheetId="24" hidden="1">'[113]Fax a enviar'!#REF!</definedName>
    <definedName name="fdfdsafsdf" localSheetId="99" hidden="1">'[113]Fax a enviar'!#REF!</definedName>
    <definedName name="fdfdsafsdf" hidden="1">#REF!</definedName>
    <definedName name="fdfdsf" localSheetId="15" hidden="1">#REF!</definedName>
    <definedName name="fdfdsf" localSheetId="16" hidden="1">#REF!</definedName>
    <definedName name="fdfdsf" localSheetId="17" hidden="1">#REF!</definedName>
    <definedName name="fdfdsf" localSheetId="19" hidden="1">#REF!</definedName>
    <definedName name="fdfdsf" localSheetId="20" hidden="1">#REF!</definedName>
    <definedName name="fdfdsf" localSheetId="100" hidden="1">#REF!</definedName>
    <definedName name="fdfdsf" localSheetId="23" hidden="1">#REF!</definedName>
    <definedName name="fdfdsf" localSheetId="27" hidden="1">#REF!</definedName>
    <definedName name="fdfdsf" localSheetId="28" hidden="1">#REF!</definedName>
    <definedName name="fdfdsf" localSheetId="29" hidden="1">#REF!</definedName>
    <definedName name="fdfdsf" localSheetId="33" hidden="1">#REF!</definedName>
    <definedName name="fdfdsf" localSheetId="57" hidden="1">#REF!</definedName>
    <definedName name="fdfdsf" localSheetId="58" hidden="1">#REF!</definedName>
    <definedName name="fdfdsf" localSheetId="18" hidden="1">#REF!</definedName>
    <definedName name="fdfdsf" localSheetId="61" hidden="1">#REF!</definedName>
    <definedName name="fdfdsf" localSheetId="62" hidden="1">#REF!</definedName>
    <definedName name="fdfdsf" localSheetId="64" hidden="1">#REF!</definedName>
    <definedName name="fdfdsf" localSheetId="21" hidden="1">#REF!</definedName>
    <definedName name="fdfdsf" localSheetId="80" hidden="1">'Tabla 53'!#REF!</definedName>
    <definedName name="fdfdsf" localSheetId="81" hidden="1">'Tabla 54'!#REF!</definedName>
    <definedName name="fdfdsf" localSheetId="82" hidden="1">'Tabla 55'!#REF!</definedName>
    <definedName name="fdfdsf" localSheetId="83" hidden="1">'Tabla 56'!#REF!</definedName>
    <definedName name="fdfdsf" localSheetId="84" hidden="1">'Tabla 57'!#REF!</definedName>
    <definedName name="fdfdsf" localSheetId="85" hidden="1">'Tabla 58'!#REF!</definedName>
    <definedName name="fdfdsf" localSheetId="88" hidden="1">#REF!</definedName>
    <definedName name="fdfdsf" localSheetId="89" hidden="1">#REF!</definedName>
    <definedName name="fdfdsf" localSheetId="90" hidden="1">#REF!</definedName>
    <definedName name="fdfdsf" localSheetId="95" hidden="1">#REF!</definedName>
    <definedName name="fdfdsf" localSheetId="96" hidden="1">#REF!</definedName>
    <definedName name="fdfdsf" localSheetId="24" hidden="1">#REF!</definedName>
    <definedName name="fdfdsf" localSheetId="99" hidden="1">#REF!</definedName>
    <definedName name="fdfdsf" hidden="1">#REF!</definedName>
    <definedName name="fdfsd" localSheetId="15" hidden="1">#REF!</definedName>
    <definedName name="fdfsd" localSheetId="16" hidden="1">#REF!</definedName>
    <definedName name="fdfsd" localSheetId="17" hidden="1">#REF!</definedName>
    <definedName name="fdfsd" localSheetId="19" hidden="1">#REF!</definedName>
    <definedName name="fdfsd" localSheetId="20" hidden="1">'[75]Fax a enviar'!#REF!</definedName>
    <definedName name="fdfsd" localSheetId="100" hidden="1">'[75]Fax a enviar'!#REF!</definedName>
    <definedName name="fdfsd" localSheetId="23" hidden="1">'[75]Fax a enviar'!#REF!</definedName>
    <definedName name="fdfsd" localSheetId="59" hidden="1">#REF!</definedName>
    <definedName name="fdfsd" localSheetId="60" hidden="1">#REF!</definedName>
    <definedName name="fdfsd" localSheetId="1" hidden="1">'[75]Fax a enviar'!#REF!</definedName>
    <definedName name="fdfsd" localSheetId="27" hidden="1">#REF!</definedName>
    <definedName name="fdfsd" localSheetId="28" hidden="1">'[75]Fax a enviar'!#REF!</definedName>
    <definedName name="fdfsd" localSheetId="29" hidden="1">'[75]Fax a enviar'!#REF!</definedName>
    <definedName name="fdfsd" localSheetId="57" hidden="1">'[75]Fax a enviar'!#REF!</definedName>
    <definedName name="fdfsd" localSheetId="58" hidden="1">'[75]Fax a enviar'!#REF!</definedName>
    <definedName name="fdfsd" localSheetId="18" hidden="1">#REF!</definedName>
    <definedName name="fdfsd" localSheetId="61" hidden="1">'[75]Fax a enviar'!#REF!</definedName>
    <definedName name="fdfsd" localSheetId="62" hidden="1">#REF!</definedName>
    <definedName name="fdfsd" localSheetId="64" hidden="1">'[75]Fax a enviar'!#REF!</definedName>
    <definedName name="fdfsd" localSheetId="21" hidden="1">'[75]Fax a enviar'!#REF!</definedName>
    <definedName name="fdfsd" localSheetId="81" hidden="1">'[75]Fax a enviar'!#REF!</definedName>
    <definedName name="fdfsd" localSheetId="82" hidden="1">'[75]Fax a enviar'!#REF!</definedName>
    <definedName name="fdfsd" localSheetId="83" hidden="1">'[75]Fax a enviar'!#REF!</definedName>
    <definedName name="fdfsd" localSheetId="84" hidden="1">'[75]Fax a enviar'!#REF!</definedName>
    <definedName name="fdfsd" localSheetId="85" hidden="1">'[75]Fax a enviar'!#REF!</definedName>
    <definedName name="fdfsd" localSheetId="88" hidden="1">'[75]Fax a enviar'!#REF!</definedName>
    <definedName name="fdfsd" localSheetId="89" hidden="1">'[75]Fax a enviar'!#REF!</definedName>
    <definedName name="fdfsd" localSheetId="90" hidden="1">'[75]Fax a enviar'!#REF!</definedName>
    <definedName name="fdfsd" localSheetId="91" hidden="1">#REF!</definedName>
    <definedName name="fdfsd" localSheetId="95" hidden="1">'[75]Fax a enviar'!#REF!</definedName>
    <definedName name="fdfsd" localSheetId="96" hidden="1">'[75]Fax a enviar'!#REF!</definedName>
    <definedName name="fdfsd" localSheetId="24" hidden="1">'[75]Fax a enviar'!#REF!</definedName>
    <definedName name="fdfsd" localSheetId="99" hidden="1">'[75]Fax a enviar'!#REF!</definedName>
    <definedName name="fdfsd" hidden="1">#REF!</definedName>
    <definedName name="feb" localSheetId="15">#REF!</definedName>
    <definedName name="feb" localSheetId="16">#REF!</definedName>
    <definedName name="feb" localSheetId="17">#REF!</definedName>
    <definedName name="feb" localSheetId="20">[27]Programa!#REF!</definedName>
    <definedName name="feb" localSheetId="100">[27]Programa!#REF!</definedName>
    <definedName name="feb" localSheetId="10">[27]Programa!#REF!</definedName>
    <definedName name="feb" localSheetId="11">[27]Programa!#REF!</definedName>
    <definedName name="feb" localSheetId="23">[27]Programa!#REF!</definedName>
    <definedName name="feb" localSheetId="59">#REF!</definedName>
    <definedName name="feb" localSheetId="60">#REF!</definedName>
    <definedName name="feb" localSheetId="1">[27]Programa!#REF!</definedName>
    <definedName name="feb" localSheetId="27">#REF!</definedName>
    <definedName name="feb" localSheetId="28">[27]Programa!#REF!</definedName>
    <definedName name="feb" localSheetId="29">[27]Programa!#REF!</definedName>
    <definedName name="feb" localSheetId="57">[27]Programa!#REF!</definedName>
    <definedName name="feb" localSheetId="58">[27]Programa!#REF!</definedName>
    <definedName name="feb" localSheetId="64">[27]Programa!#REF!</definedName>
    <definedName name="feb" localSheetId="21">[27]Programa!#REF!</definedName>
    <definedName name="feb" localSheetId="85">[27]Programa!#REF!</definedName>
    <definedName name="feb" localSheetId="88">[27]Programa!#REF!</definedName>
    <definedName name="feb" localSheetId="89">[27]Programa!#REF!</definedName>
    <definedName name="feb" localSheetId="90">[27]Programa!#REF!</definedName>
    <definedName name="feb" localSheetId="91">#REF!</definedName>
    <definedName name="feb" localSheetId="95">[27]Programa!#REF!</definedName>
    <definedName name="feb" localSheetId="96">[27]Programa!#REF!</definedName>
    <definedName name="feb" localSheetId="24">[27]Programa!#REF!</definedName>
    <definedName name="feb">#REF!</definedName>
    <definedName name="FEB._89" localSheetId="15">#REF!</definedName>
    <definedName name="FEB._89" localSheetId="16">#REF!</definedName>
    <definedName name="FEB._89" localSheetId="17">#REF!</definedName>
    <definedName name="FEB._89" localSheetId="20">#REF!</definedName>
    <definedName name="FEB._89" localSheetId="23">#REF!</definedName>
    <definedName name="FEB._89" localSheetId="59">#REF!</definedName>
    <definedName name="FEB._89" localSheetId="60">#REF!</definedName>
    <definedName name="FEB._89" localSheetId="27">#REF!</definedName>
    <definedName name="FEB._89" localSheetId="28">#REF!</definedName>
    <definedName name="FEB._89" localSheetId="29">#REF!</definedName>
    <definedName name="FEB._89" localSheetId="57">#REF!</definedName>
    <definedName name="FEB._89" localSheetId="64">#REF!</definedName>
    <definedName name="FEB._89" localSheetId="21">#REF!</definedName>
    <definedName name="FEB._89" localSheetId="85">'Tabla 58'!#REF!</definedName>
    <definedName name="FEB._89" localSheetId="88">#REF!</definedName>
    <definedName name="FEB._89" localSheetId="89">#REF!</definedName>
    <definedName name="FEB._89" localSheetId="90">#REF!</definedName>
    <definedName name="FEB._89" localSheetId="95">#REF!</definedName>
    <definedName name="FEB._89" localSheetId="96">#REF!</definedName>
    <definedName name="FEB._89" localSheetId="24">#REF!</definedName>
    <definedName name="FEB._89">#REF!</definedName>
    <definedName name="fecha" localSheetId="15">#REF!</definedName>
    <definedName name="fecha" localSheetId="16">#REF!</definedName>
    <definedName name="fecha" localSheetId="17">#REF!</definedName>
    <definedName name="fecha" localSheetId="20">[27]Programa!#REF!</definedName>
    <definedName name="fecha" localSheetId="100">[27]Programa!#REF!</definedName>
    <definedName name="fecha" localSheetId="10">[27]Programa!#REF!</definedName>
    <definedName name="fecha" localSheetId="11">[27]Programa!#REF!</definedName>
    <definedName name="fecha" localSheetId="23">[27]Programa!#REF!</definedName>
    <definedName name="fecha" localSheetId="59">#REF!</definedName>
    <definedName name="fecha" localSheetId="60">#REF!</definedName>
    <definedName name="fecha" localSheetId="1">[27]Programa!#REF!</definedName>
    <definedName name="fecha" localSheetId="27">#REF!</definedName>
    <definedName name="fecha" localSheetId="28">[27]Programa!#REF!</definedName>
    <definedName name="fecha" localSheetId="29">[27]Programa!#REF!</definedName>
    <definedName name="fecha" localSheetId="57">[27]Programa!#REF!</definedName>
    <definedName name="fecha" localSheetId="58">[27]Programa!#REF!</definedName>
    <definedName name="fecha" localSheetId="64">[27]Programa!#REF!</definedName>
    <definedName name="fecha" localSheetId="21">[27]Programa!#REF!</definedName>
    <definedName name="fecha" localSheetId="85">[27]Programa!#REF!</definedName>
    <definedName name="fecha" localSheetId="88">[27]Programa!#REF!</definedName>
    <definedName name="fecha" localSheetId="89">[27]Programa!#REF!</definedName>
    <definedName name="fecha" localSheetId="90">[27]Programa!#REF!</definedName>
    <definedName name="fecha" localSheetId="91">#REF!</definedName>
    <definedName name="fecha" localSheetId="95">[27]Programa!#REF!</definedName>
    <definedName name="fecha" localSheetId="96">[27]Programa!#REF!</definedName>
    <definedName name="fecha" localSheetId="24">[27]Programa!#REF!</definedName>
    <definedName name="fecha">#REF!</definedName>
    <definedName name="FechaCorte" localSheetId="23">#REF!</definedName>
    <definedName name="FechaCorte">#REF!</definedName>
    <definedName name="fechas" localSheetId="15">#REF!</definedName>
    <definedName name="fechas" localSheetId="17">#REF!</definedName>
    <definedName name="fechas" localSheetId="100">[70]Contribution!$K$51:$DC$52</definedName>
    <definedName name="fechas" localSheetId="10">[70]Contribution!$K$51:$DC$52</definedName>
    <definedName name="fechas" localSheetId="11">[70]Contribution!$K$51:$DC$52</definedName>
    <definedName name="fechas" localSheetId="23">[70]Contribution!$K$51:$DC$52</definedName>
    <definedName name="fechas" localSheetId="59">#REF!</definedName>
    <definedName name="fechas" localSheetId="60">#REF!</definedName>
    <definedName name="fechas" localSheetId="1">[70]Contribution!$K$51:$DC$52</definedName>
    <definedName name="fechas" localSheetId="27">#REF!</definedName>
    <definedName name="fechas" localSheetId="28">[70]Contribution!$K$51:$DC$52</definedName>
    <definedName name="fechas" localSheetId="29">[70]Contribution!$K$51:$DC$52</definedName>
    <definedName name="fechas" localSheetId="57">[70]Contribution!$K$51:$DC$52</definedName>
    <definedName name="fechas" localSheetId="58">[70]Contribution!$K$51:$DC$52</definedName>
    <definedName name="fechas" localSheetId="21">[70]Contribution!$K$51:$DC$52</definedName>
    <definedName name="fechas" localSheetId="88">[70]Contribution!$K$51:$DC$52</definedName>
    <definedName name="fechas" localSheetId="89">[70]Contribution!$K$51:$DC$52</definedName>
    <definedName name="fechas" localSheetId="90">[70]Contribution!$K$51:$DC$52</definedName>
    <definedName name="fechas" localSheetId="91">#REF!</definedName>
    <definedName name="fechas" localSheetId="24">[70]Contribution!$K$51:$DC$52</definedName>
    <definedName name="fechas">#REF!</definedName>
    <definedName name="fed" localSheetId="15" hidden="1">{"Riqfin97",#N/A,FALSE,"Tran";"Riqfinpro",#N/A,FALSE,"Tran"}</definedName>
    <definedName name="fed" localSheetId="16" hidden="1">{"Riqfin97",#N/A,FALSE,"Tran";"Riqfinpro",#N/A,FALSE,"Tran"}</definedName>
    <definedName name="fed" localSheetId="17" hidden="1">{"Riqfin97",#N/A,FALSE,"Tran";"Riqfinpro",#N/A,FALSE,"Tran"}</definedName>
    <definedName name="fed" localSheetId="19" hidden="1">{"Riqfin97",#N/A,FALSE,"Tran";"Riqfinpro",#N/A,FALSE,"Tran"}</definedName>
    <definedName name="fed" localSheetId="20" hidden="1">{"Riqfin97",#N/A,FALSE,"Tran";"Riqfinpro",#N/A,FALSE,"Tran"}</definedName>
    <definedName name="fed" localSheetId="100" hidden="1">{"Riqfin97",#N/A,FALSE,"Tran";"Riqfinpro",#N/A,FALSE,"Tran"}</definedName>
    <definedName name="fed" localSheetId="8" hidden="1">{"Riqfin97",#N/A,FALSE,"Tran";"Riqfinpro",#N/A,FALSE,"Tran"}</definedName>
    <definedName name="fed" localSheetId="9" hidden="1">{"Riqfin97",#N/A,FALSE,"Tran";"Riqfinpro",#N/A,FALSE,"Tran"}</definedName>
    <definedName name="fed" localSheetId="10" hidden="1">{"Riqfin97",#N/A,FALSE,"Tran";"Riqfinpro",#N/A,FALSE,"Tran"}</definedName>
    <definedName name="fed" localSheetId="11" hidden="1">{"Riqfin97",#N/A,FALSE,"Tran";"Riqfinpro",#N/A,FALSE,"Tran"}</definedName>
    <definedName name="fed" localSheetId="23" hidden="1">{"Riqfin97",#N/A,FALSE,"Tran";"Riqfinpro",#N/A,FALSE,"Tran"}</definedName>
    <definedName name="fed" localSheetId="59" hidden="1">{"Riqfin97",#N/A,FALSE,"Tran";"Riqfinpro",#N/A,FALSE,"Tran"}</definedName>
    <definedName name="fed" localSheetId="60" hidden="1">{"Riqfin97",#N/A,FALSE,"Tran";"Riqfinpro",#N/A,FALSE,"Tran"}</definedName>
    <definedName name="fed" localSheetId="1" hidden="1">{"Riqfin97",#N/A,FALSE,"Tran";"Riqfinpro",#N/A,FALSE,"Tran"}</definedName>
    <definedName name="fed" localSheetId="27" hidden="1">{"Riqfin97",#N/A,FALSE,"Tran";"Riqfinpro",#N/A,FALSE,"Tran"}</definedName>
    <definedName name="fed" localSheetId="28" hidden="1">{"Riqfin97",#N/A,FALSE,"Tran";"Riqfinpro",#N/A,FALSE,"Tran"}</definedName>
    <definedName name="fed" localSheetId="29" hidden="1">{"Riqfin97",#N/A,FALSE,"Tran";"Riqfinpro",#N/A,FALSE,"Tran"}</definedName>
    <definedName name="fed" localSheetId="30" hidden="1">{"Riqfin97",#N/A,FALSE,"Tran";"Riqfinpro",#N/A,FALSE,"Tran"}</definedName>
    <definedName name="fed" localSheetId="31" hidden="1">{"Riqfin97",#N/A,FALSE,"Tran";"Riqfinpro",#N/A,FALSE,"Tran"}</definedName>
    <definedName name="fed" localSheetId="32" hidden="1">{"Riqfin97",#N/A,FALSE,"Tran";"Riqfinpro",#N/A,FALSE,"Tran"}</definedName>
    <definedName name="fed" localSheetId="33" hidden="1">{"Riqfin97",#N/A,FALSE,"Tran";"Riqfinpro",#N/A,FALSE,"Tran"}</definedName>
    <definedName name="fed" localSheetId="34" hidden="1">{"Riqfin97",#N/A,FALSE,"Tran";"Riqfinpro",#N/A,FALSE,"Tran"}</definedName>
    <definedName name="fed" localSheetId="3" hidden="1">{"Riqfin97",#N/A,FALSE,"Tran";"Riqfinpro",#N/A,FALSE,"Tran"}</definedName>
    <definedName name="fed" localSheetId="57" hidden="1">{"Riqfin97",#N/A,FALSE,"Tran";"Riqfinpro",#N/A,FALSE,"Tran"}</definedName>
    <definedName name="fed" localSheetId="58" hidden="1">{"Riqfin97",#N/A,FALSE,"Tran";"Riqfinpro",#N/A,FALSE,"Tran"}</definedName>
    <definedName name="fed" localSheetId="18" hidden="1">{"Riqfin97",#N/A,FALSE,"Tran";"Riqfinpro",#N/A,FALSE,"Tran"}</definedName>
    <definedName name="fed" localSheetId="61" hidden="1">{"Riqfin97",#N/A,FALSE,"Tran";"Riqfinpro",#N/A,FALSE,"Tran"}</definedName>
    <definedName name="fed" localSheetId="62" hidden="1">{"Riqfin97",#N/A,FALSE,"Tran";"Riqfinpro",#N/A,FALSE,"Tran"}</definedName>
    <definedName name="fed" localSheetId="63" hidden="1">{"Riqfin97",#N/A,FALSE,"Tran";"Riqfinpro",#N/A,FALSE,"Tran"}</definedName>
    <definedName name="fed" localSheetId="64" hidden="1">{"Riqfin97",#N/A,FALSE,"Tran";"Riqfinpro",#N/A,FALSE,"Tran"}</definedName>
    <definedName name="fed" localSheetId="21" hidden="1">{"Riqfin97",#N/A,FALSE,"Tran";"Riqfinpro",#N/A,FALSE,"Tran"}</definedName>
    <definedName name="fed" localSheetId="80" hidden="1">{"Riqfin97",#N/A,FALSE,"Tran";"Riqfinpro",#N/A,FALSE,"Tran"}</definedName>
    <definedName name="fed" localSheetId="81" hidden="1">{"Riqfin97",#N/A,FALSE,"Tran";"Riqfinpro",#N/A,FALSE,"Tran"}</definedName>
    <definedName name="fed" localSheetId="82" hidden="1">{"Riqfin97",#N/A,FALSE,"Tran";"Riqfinpro",#N/A,FALSE,"Tran"}</definedName>
    <definedName name="fed" localSheetId="83" hidden="1">{"Riqfin97",#N/A,FALSE,"Tran";"Riqfinpro",#N/A,FALSE,"Tran"}</definedName>
    <definedName name="fed" localSheetId="84" hidden="1">{"Riqfin97",#N/A,FALSE,"Tran";"Riqfinpro",#N/A,FALSE,"Tran"}</definedName>
    <definedName name="fed" localSheetId="85" hidden="1">{"Riqfin97",#N/A,FALSE,"Tran";"Riqfinpro",#N/A,FALSE,"Tran"}</definedName>
    <definedName name="fed" localSheetId="88" hidden="1">{"Riqfin97",#N/A,FALSE,"Tran";"Riqfinpro",#N/A,FALSE,"Tran"}</definedName>
    <definedName name="fed" localSheetId="22" hidden="1">{"Riqfin97",#N/A,FALSE,"Tran";"Riqfinpro",#N/A,FALSE,"Tran"}</definedName>
    <definedName name="fed" localSheetId="89" hidden="1">{"Riqfin97",#N/A,FALSE,"Tran";"Riqfinpro",#N/A,FALSE,"Tran"}</definedName>
    <definedName name="fed" localSheetId="90" hidden="1">{"Riqfin97",#N/A,FALSE,"Tran";"Riqfinpro",#N/A,FALSE,"Tran"}</definedName>
    <definedName name="fed" localSheetId="91" hidden="1">{"Riqfin97",#N/A,FALSE,"Tran";"Riqfinpro",#N/A,FALSE,"Tran"}</definedName>
    <definedName name="fed" localSheetId="92" hidden="1">{"Riqfin97",#N/A,FALSE,"Tran";"Riqfinpro",#N/A,FALSE,"Tran"}</definedName>
    <definedName name="fed" localSheetId="95" hidden="1">{"Riqfin97",#N/A,FALSE,"Tran";"Riqfinpro",#N/A,FALSE,"Tran"}</definedName>
    <definedName name="fed" localSheetId="96" hidden="1">{"Riqfin97",#N/A,FALSE,"Tran";"Riqfinpro",#N/A,FALSE,"Tran"}</definedName>
    <definedName name="fed" localSheetId="98" hidden="1">{"Riqfin97",#N/A,FALSE,"Tran";"Riqfinpro",#N/A,FALSE,"Tran"}</definedName>
    <definedName name="fed" localSheetId="24" hidden="1">{"Riqfin97",#N/A,FALSE,"Tran";"Riqfinpro",#N/A,FALSE,"Tran"}</definedName>
    <definedName name="fed" localSheetId="99" hidden="1">{"Riqfin97",#N/A,FALSE,"Tran";"Riqfinpro",#N/A,FALSE,"Tran"}</definedName>
    <definedName name="fed" localSheetId="25" hidden="1">{"Riqfin97",#N/A,FALSE,"Tran";"Riqfinpro",#N/A,FALSE,"Tran"}</definedName>
    <definedName name="fed" localSheetId="26" hidden="1">{"Riqfin97",#N/A,FALSE,"Tran";"Riqfinpro",#N/A,FALSE,"Tran"}</definedName>
    <definedName name="fed" localSheetId="93" hidden="1">{"Riqfin97",#N/A,FALSE,"Tran";"Riqfinpro",#N/A,FALSE,"Tran"}</definedName>
    <definedName name="fed" localSheetId="94" hidden="1">{"Riqfin97",#N/A,FALSE,"Tran";"Riqfinpro",#N/A,FALSE,"Tran"}</definedName>
    <definedName name="fed" hidden="1">{"Riqfin97",#N/A,FALSE,"Tran";"Riqfinpro",#N/A,FALSE,"Tran"}</definedName>
    <definedName name="feere" localSheetId="15" hidden="1">#REF!</definedName>
    <definedName name="feere" localSheetId="17" hidden="1">#REF!</definedName>
    <definedName name="feere" localSheetId="19" hidden="1">#REF!</definedName>
    <definedName name="feere" localSheetId="100" hidden="1">'[105]Fax a enviar'!#REF!</definedName>
    <definedName name="feere" localSheetId="23" hidden="1">'[105]Fax a enviar'!#REF!</definedName>
    <definedName name="feere" localSheetId="59" hidden="1">#REF!</definedName>
    <definedName name="feere" localSheetId="60" hidden="1">#REF!</definedName>
    <definedName name="feere" localSheetId="1" hidden="1">'[105]Fax a enviar'!#REF!</definedName>
    <definedName name="feere" localSheetId="27" hidden="1">#REF!</definedName>
    <definedName name="feere" localSheetId="28" hidden="1">#REF!</definedName>
    <definedName name="feere" localSheetId="29" hidden="1">#REF!</definedName>
    <definedName name="feere" localSheetId="57" hidden="1">'[105]Fax a enviar'!#REF!</definedName>
    <definedName name="feere" localSheetId="58" hidden="1">'[105]Fax a enviar'!#REF!</definedName>
    <definedName name="feere" localSheetId="18" hidden="1">#REF!</definedName>
    <definedName name="feere" localSheetId="61" hidden="1">'[105]Fax a enviar'!#REF!</definedName>
    <definedName name="feere" localSheetId="64" hidden="1">'[105]Fax a enviar'!#REF!</definedName>
    <definedName name="feere" localSheetId="91" hidden="1">#REF!</definedName>
    <definedName name="feere" localSheetId="96" hidden="1">'[105]Fax a enviar'!#REF!</definedName>
    <definedName name="feere" localSheetId="24" hidden="1">'[105]Fax a enviar'!#REF!</definedName>
    <definedName name="feere" hidden="1">#REF!</definedName>
    <definedName name="fef" localSheetId="15" hidden="1">#REF!</definedName>
    <definedName name="fef" localSheetId="17" hidden="1">#REF!</definedName>
    <definedName name="fef" localSheetId="19" hidden="1">#REF!</definedName>
    <definedName name="fef" localSheetId="100" hidden="1">'[105]Fax a enviar'!#REF!</definedName>
    <definedName name="fef" localSheetId="23" hidden="1">'[105]Fax a enviar'!#REF!</definedName>
    <definedName name="fef" localSheetId="59" hidden="1">#REF!</definedName>
    <definedName name="fef" localSheetId="60" hidden="1">#REF!</definedName>
    <definedName name="fef" localSheetId="1" hidden="1">'[105]Fax a enviar'!#REF!</definedName>
    <definedName name="fef" localSheetId="27" hidden="1">#REF!</definedName>
    <definedName name="fef" localSheetId="28" hidden="1">#REF!</definedName>
    <definedName name="fef" localSheetId="29" hidden="1">#REF!</definedName>
    <definedName name="fef" localSheetId="57" hidden="1">'[105]Fax a enviar'!#REF!</definedName>
    <definedName name="fef" localSheetId="58" hidden="1">'[105]Fax a enviar'!#REF!</definedName>
    <definedName name="fef" localSheetId="18" hidden="1">#REF!</definedName>
    <definedName name="fef" localSheetId="61" hidden="1">'[105]Fax a enviar'!#REF!</definedName>
    <definedName name="fef" localSheetId="64" hidden="1">'[105]Fax a enviar'!#REF!</definedName>
    <definedName name="fef" localSheetId="91" hidden="1">#REF!</definedName>
    <definedName name="fef" localSheetId="96" hidden="1">'[105]Fax a enviar'!#REF!</definedName>
    <definedName name="fef" localSheetId="24" hidden="1">'[105]Fax a enviar'!#REF!</definedName>
    <definedName name="fef" hidden="1">#REF!</definedName>
    <definedName name="fer" localSheetId="15" hidden="1">{"Riqfin97",#N/A,FALSE,"Tran";"Riqfinpro",#N/A,FALSE,"Tran"}</definedName>
    <definedName name="fer" localSheetId="16" hidden="1">{"Riqfin97",#N/A,FALSE,"Tran";"Riqfinpro",#N/A,FALSE,"Tran"}</definedName>
    <definedName name="fer" localSheetId="17" hidden="1">{"Riqfin97",#N/A,FALSE,"Tran";"Riqfinpro",#N/A,FALSE,"Tran"}</definedName>
    <definedName name="fer" localSheetId="19" hidden="1">{"Riqfin97",#N/A,FALSE,"Tran";"Riqfinpro",#N/A,FALSE,"Tran"}</definedName>
    <definedName name="fer" localSheetId="20" hidden="1">{"Riqfin97",#N/A,FALSE,"Tran";"Riqfinpro",#N/A,FALSE,"Tran"}</definedName>
    <definedName name="fer" localSheetId="100" hidden="1">{"Riqfin97",#N/A,FALSE,"Tran";"Riqfinpro",#N/A,FALSE,"Tran"}</definedName>
    <definedName name="fer" localSheetId="8" hidden="1">{"Riqfin97",#N/A,FALSE,"Tran";"Riqfinpro",#N/A,FALSE,"Tran"}</definedName>
    <definedName name="fer" localSheetId="9" hidden="1">{"Riqfin97",#N/A,FALSE,"Tran";"Riqfinpro",#N/A,FALSE,"Tran"}</definedName>
    <definedName name="fer" localSheetId="10" hidden="1">{"Riqfin97",#N/A,FALSE,"Tran";"Riqfinpro",#N/A,FALSE,"Tran"}</definedName>
    <definedName name="fer" localSheetId="11" hidden="1">{"Riqfin97",#N/A,FALSE,"Tran";"Riqfinpro",#N/A,FALSE,"Tran"}</definedName>
    <definedName name="fer" localSheetId="23" hidden="1">{"Riqfin97",#N/A,FALSE,"Tran";"Riqfinpro",#N/A,FALSE,"Tran"}</definedName>
    <definedName name="fer" localSheetId="59" hidden="1">{"Riqfin97",#N/A,FALSE,"Tran";"Riqfinpro",#N/A,FALSE,"Tran"}</definedName>
    <definedName name="fer" localSheetId="60" hidden="1">{"Riqfin97",#N/A,FALSE,"Tran";"Riqfinpro",#N/A,FALSE,"Tran"}</definedName>
    <definedName name="fer" localSheetId="1" hidden="1">{"Riqfin97",#N/A,FALSE,"Tran";"Riqfinpro",#N/A,FALSE,"Tran"}</definedName>
    <definedName name="fer" localSheetId="27" hidden="1">{"Riqfin97",#N/A,FALSE,"Tran";"Riqfinpro",#N/A,FALSE,"Tran"}</definedName>
    <definedName name="fer" localSheetId="28" hidden="1">{"Riqfin97",#N/A,FALSE,"Tran";"Riqfinpro",#N/A,FALSE,"Tran"}</definedName>
    <definedName name="fer" localSheetId="29" hidden="1">{"Riqfin97",#N/A,FALSE,"Tran";"Riqfinpro",#N/A,FALSE,"Tran"}</definedName>
    <definedName name="fer" localSheetId="30" hidden="1">{"Riqfin97",#N/A,FALSE,"Tran";"Riqfinpro",#N/A,FALSE,"Tran"}</definedName>
    <definedName name="fer" localSheetId="31" hidden="1">{"Riqfin97",#N/A,FALSE,"Tran";"Riqfinpro",#N/A,FALSE,"Tran"}</definedName>
    <definedName name="fer" localSheetId="32" hidden="1">{"Riqfin97",#N/A,FALSE,"Tran";"Riqfinpro",#N/A,FALSE,"Tran"}</definedName>
    <definedName name="fer" localSheetId="33" hidden="1">{"Riqfin97",#N/A,FALSE,"Tran";"Riqfinpro",#N/A,FALSE,"Tran"}</definedName>
    <definedName name="fer" localSheetId="34" hidden="1">{"Riqfin97",#N/A,FALSE,"Tran";"Riqfinpro",#N/A,FALSE,"Tran"}</definedName>
    <definedName name="fer" localSheetId="3" hidden="1">{"Riqfin97",#N/A,FALSE,"Tran";"Riqfinpro",#N/A,FALSE,"Tran"}</definedName>
    <definedName name="fer" localSheetId="57" hidden="1">{"Riqfin97",#N/A,FALSE,"Tran";"Riqfinpro",#N/A,FALSE,"Tran"}</definedName>
    <definedName name="fer" localSheetId="58" hidden="1">{"Riqfin97",#N/A,FALSE,"Tran";"Riqfinpro",#N/A,FALSE,"Tran"}</definedName>
    <definedName name="fer" localSheetId="18" hidden="1">{"Riqfin97",#N/A,FALSE,"Tran";"Riqfinpro",#N/A,FALSE,"Tran"}</definedName>
    <definedName name="fer" localSheetId="61" hidden="1">{"Riqfin97",#N/A,FALSE,"Tran";"Riqfinpro",#N/A,FALSE,"Tran"}</definedName>
    <definedName name="fer" localSheetId="62" hidden="1">{"Riqfin97",#N/A,FALSE,"Tran";"Riqfinpro",#N/A,FALSE,"Tran"}</definedName>
    <definedName name="fer" localSheetId="63" hidden="1">{"Riqfin97",#N/A,FALSE,"Tran";"Riqfinpro",#N/A,FALSE,"Tran"}</definedName>
    <definedName name="fer" localSheetId="64" hidden="1">{"Riqfin97",#N/A,FALSE,"Tran";"Riqfinpro",#N/A,FALSE,"Tran"}</definedName>
    <definedName name="fer" localSheetId="21" hidden="1">{"Riqfin97",#N/A,FALSE,"Tran";"Riqfinpro",#N/A,FALSE,"Tran"}</definedName>
    <definedName name="fer" localSheetId="80" hidden="1">{"Riqfin97",#N/A,FALSE,"Tran";"Riqfinpro",#N/A,FALSE,"Tran"}</definedName>
    <definedName name="fer" localSheetId="81" hidden="1">{"Riqfin97",#N/A,FALSE,"Tran";"Riqfinpro",#N/A,FALSE,"Tran"}</definedName>
    <definedName name="fer" localSheetId="82" hidden="1">{"Riqfin97",#N/A,FALSE,"Tran";"Riqfinpro",#N/A,FALSE,"Tran"}</definedName>
    <definedName name="fer" localSheetId="83" hidden="1">{"Riqfin97",#N/A,FALSE,"Tran";"Riqfinpro",#N/A,FALSE,"Tran"}</definedName>
    <definedName name="fer" localSheetId="84" hidden="1">{"Riqfin97",#N/A,FALSE,"Tran";"Riqfinpro",#N/A,FALSE,"Tran"}</definedName>
    <definedName name="fer" localSheetId="85" hidden="1">{"Riqfin97",#N/A,FALSE,"Tran";"Riqfinpro",#N/A,FALSE,"Tran"}</definedName>
    <definedName name="fer" localSheetId="88" hidden="1">{"Riqfin97",#N/A,FALSE,"Tran";"Riqfinpro",#N/A,FALSE,"Tran"}</definedName>
    <definedName name="fer" localSheetId="22" hidden="1">{"Riqfin97",#N/A,FALSE,"Tran";"Riqfinpro",#N/A,FALSE,"Tran"}</definedName>
    <definedName name="fer" localSheetId="89" hidden="1">{"Riqfin97",#N/A,FALSE,"Tran";"Riqfinpro",#N/A,FALSE,"Tran"}</definedName>
    <definedName name="fer" localSheetId="90" hidden="1">{"Riqfin97",#N/A,FALSE,"Tran";"Riqfinpro",#N/A,FALSE,"Tran"}</definedName>
    <definedName name="fer" localSheetId="91" hidden="1">{"Riqfin97",#N/A,FALSE,"Tran";"Riqfinpro",#N/A,FALSE,"Tran"}</definedName>
    <definedName name="fer" localSheetId="92" hidden="1">{"Riqfin97",#N/A,FALSE,"Tran";"Riqfinpro",#N/A,FALSE,"Tran"}</definedName>
    <definedName name="fer" localSheetId="95" hidden="1">{"Riqfin97",#N/A,FALSE,"Tran";"Riqfinpro",#N/A,FALSE,"Tran"}</definedName>
    <definedName name="fer" localSheetId="96" hidden="1">{"Riqfin97",#N/A,FALSE,"Tran";"Riqfinpro",#N/A,FALSE,"Tran"}</definedName>
    <definedName name="fer" localSheetId="98" hidden="1">{"Riqfin97",#N/A,FALSE,"Tran";"Riqfinpro",#N/A,FALSE,"Tran"}</definedName>
    <definedName name="fer" localSheetId="24" hidden="1">{"Riqfin97",#N/A,FALSE,"Tran";"Riqfinpro",#N/A,FALSE,"Tran"}</definedName>
    <definedName name="fer" localSheetId="99" hidden="1">{"Riqfin97",#N/A,FALSE,"Tran";"Riqfinpro",#N/A,FALSE,"Tran"}</definedName>
    <definedName name="fer" localSheetId="25" hidden="1">{"Riqfin97",#N/A,FALSE,"Tran";"Riqfinpro",#N/A,FALSE,"Tran"}</definedName>
    <definedName name="fer" localSheetId="26" hidden="1">{"Riqfin97",#N/A,FALSE,"Tran";"Riqfinpro",#N/A,FALSE,"Tran"}</definedName>
    <definedName name="fer" localSheetId="93" hidden="1">{"Riqfin97",#N/A,FALSE,"Tran";"Riqfinpro",#N/A,FALSE,"Tran"}</definedName>
    <definedName name="fer" localSheetId="94" hidden="1">{"Riqfin97",#N/A,FALSE,"Tran";"Riqfinpro",#N/A,FALSE,"Tran"}</definedName>
    <definedName name="fer" hidden="1">{"Riqfin97",#N/A,FALSE,"Tran";"Riqfinpro",#N/A,FALSE,"Tran"}</definedName>
    <definedName name="FF" localSheetId="15">#REF!</definedName>
    <definedName name="ff" localSheetId="16" hidden="1">{"Tab1",#N/A,FALSE,"P";"Tab2",#N/A,FALSE,"P"}</definedName>
    <definedName name="FF" localSheetId="17">#REF!</definedName>
    <definedName name="FF" localSheetId="19">#REF!</definedName>
    <definedName name="FF" localSheetId="20">#REF!</definedName>
    <definedName name="FF" localSheetId="100">#REF!</definedName>
    <definedName name="FF" localSheetId="23">#REF!</definedName>
    <definedName name="FF" localSheetId="27">#REF!</definedName>
    <definedName name="FF" localSheetId="28">#REF!</definedName>
    <definedName name="FF" localSheetId="29">#REF!</definedName>
    <definedName name="FF" localSheetId="33">#REF!</definedName>
    <definedName name="FF" localSheetId="57">#REF!</definedName>
    <definedName name="FF" localSheetId="58">#REF!</definedName>
    <definedName name="FF" localSheetId="18">#REF!</definedName>
    <definedName name="FF" localSheetId="61">#REF!</definedName>
    <definedName name="FF" localSheetId="62">#REF!</definedName>
    <definedName name="FF" localSheetId="64">#REF!</definedName>
    <definedName name="FF" localSheetId="21">#REF!</definedName>
    <definedName name="FF" localSheetId="80">'Tabla 53'!#REF!</definedName>
    <definedName name="FF" localSheetId="81">'Tabla 54'!#REF!</definedName>
    <definedName name="FF" localSheetId="82">'Tabla 55'!#REF!</definedName>
    <definedName name="FF" localSheetId="83">'Tabla 56'!#REF!</definedName>
    <definedName name="FF" localSheetId="84">'Tabla 57'!#REF!</definedName>
    <definedName name="FF" localSheetId="85">'Tabla 58'!#REF!</definedName>
    <definedName name="FF" localSheetId="88">#REF!</definedName>
    <definedName name="FF" localSheetId="89">#REF!</definedName>
    <definedName name="FF" localSheetId="90">#REF!</definedName>
    <definedName name="FF" localSheetId="95">#REF!</definedName>
    <definedName name="FF" localSheetId="96">#REF!</definedName>
    <definedName name="FF" localSheetId="24">#REF!</definedName>
    <definedName name="FF" localSheetId="99">#REF!</definedName>
    <definedName name="FF">#REF!</definedName>
    <definedName name="FF1A" localSheetId="15">#REF!</definedName>
    <definedName name="FF1A" localSheetId="16">#REF!</definedName>
    <definedName name="FF1A" localSheetId="17">#REF!</definedName>
    <definedName name="FF1A" localSheetId="19">#REF!</definedName>
    <definedName name="FF1A" localSheetId="23">#REF!</definedName>
    <definedName name="FF1A" localSheetId="27">#REF!</definedName>
    <definedName name="FF1A" localSheetId="28">#REF!</definedName>
    <definedName name="FF1A" localSheetId="29">#REF!</definedName>
    <definedName name="FF1A" localSheetId="33">#REF!</definedName>
    <definedName name="FF1A" localSheetId="57">#REF!</definedName>
    <definedName name="FF1A" localSheetId="58">#REF!</definedName>
    <definedName name="FF1A" localSheetId="18">#REF!</definedName>
    <definedName name="FF1A" localSheetId="61">#REF!</definedName>
    <definedName name="FF1A" localSheetId="64">#REF!</definedName>
    <definedName name="FF1A" localSheetId="21">#REF!</definedName>
    <definedName name="FF1A" localSheetId="80">'Tabla 53'!#REF!</definedName>
    <definedName name="FF1A" localSheetId="81">'Tabla 54'!#REF!</definedName>
    <definedName name="FF1A" localSheetId="82">'Tabla 55'!#REF!</definedName>
    <definedName name="FF1A" localSheetId="83">'Tabla 56'!#REF!</definedName>
    <definedName name="FF1A" localSheetId="84">'Tabla 57'!#REF!</definedName>
    <definedName name="FF1A" localSheetId="85">'Tabla 58'!#REF!</definedName>
    <definedName name="FF1A" localSheetId="88">#REF!</definedName>
    <definedName name="FF1A" localSheetId="89">#REF!</definedName>
    <definedName name="FF1A" localSheetId="90">#REF!</definedName>
    <definedName name="FF1A" localSheetId="95">#REF!</definedName>
    <definedName name="FF1A" localSheetId="96">#REF!</definedName>
    <definedName name="FF1A" localSheetId="24">#REF!</definedName>
    <definedName name="FF1A">#REF!</definedName>
    <definedName name="fff" localSheetId="15" hidden="1">#REF!</definedName>
    <definedName name="fff" localSheetId="16" hidden="1">{"Tab1",#N/A,FALSE,"P";"Tab2",#N/A,FALSE,"P"}</definedName>
    <definedName name="fff" localSheetId="17" hidden="1">#REF!</definedName>
    <definedName name="fff" localSheetId="19" hidden="1">#REF!</definedName>
    <definedName name="fff" localSheetId="23" hidden="1">#REF!</definedName>
    <definedName name="fff" localSheetId="27" hidden="1">#REF!</definedName>
    <definedName name="fff" localSheetId="28" hidden="1">#REF!</definedName>
    <definedName name="fff" localSheetId="29" hidden="1">#REF!</definedName>
    <definedName name="fff" localSheetId="33" hidden="1">#REF!</definedName>
    <definedName name="fff" localSheetId="57" hidden="1">#REF!</definedName>
    <definedName name="fff" localSheetId="58" hidden="1">#REF!</definedName>
    <definedName name="fff" localSheetId="18" hidden="1">#REF!</definedName>
    <definedName name="fff" localSheetId="61" hidden="1">#REF!</definedName>
    <definedName name="fff" localSheetId="64" hidden="1">#REF!</definedName>
    <definedName name="fff" localSheetId="21" hidden="1">#REF!</definedName>
    <definedName name="fff" localSheetId="80" hidden="1">'Tabla 53'!#REF!</definedName>
    <definedName name="fff" localSheetId="81" hidden="1">'Tabla 54'!#REF!</definedName>
    <definedName name="fff" localSheetId="82" hidden="1">'Tabla 55'!#REF!</definedName>
    <definedName name="fff" localSheetId="83" hidden="1">'Tabla 56'!#REF!</definedName>
    <definedName name="fff" localSheetId="84" hidden="1">'Tabla 57'!#REF!</definedName>
    <definedName name="fff" localSheetId="85" hidden="1">'Tabla 58'!#REF!</definedName>
    <definedName name="fff" localSheetId="88" hidden="1">#REF!</definedName>
    <definedName name="fff" localSheetId="89" hidden="1">#REF!</definedName>
    <definedName name="fff" localSheetId="90" hidden="1">#REF!</definedName>
    <definedName name="fff" localSheetId="95" hidden="1">#REF!</definedName>
    <definedName name="fff" localSheetId="96" hidden="1">#REF!</definedName>
    <definedName name="fff" localSheetId="24" hidden="1">#REF!</definedName>
    <definedName name="fff" hidden="1">#REF!</definedName>
    <definedName name="ffff" localSheetId="15" hidden="1">{"Riqfin97",#N/A,FALSE,"Tran";"Riqfinpro",#N/A,FALSE,"Tran"}</definedName>
    <definedName name="ffff" localSheetId="16" hidden="1">{"Riqfin97",#N/A,FALSE,"Tran";"Riqfinpro",#N/A,FALSE,"Tran"}</definedName>
    <definedName name="ffff" localSheetId="17" hidden="1">{"Riqfin97",#N/A,FALSE,"Tran";"Riqfinpro",#N/A,FALSE,"Tran"}</definedName>
    <definedName name="ffff" localSheetId="19" hidden="1">{"Riqfin97",#N/A,FALSE,"Tran";"Riqfinpro",#N/A,FALSE,"Tran"}</definedName>
    <definedName name="ffff" localSheetId="20" hidden="1">{"Riqfin97",#N/A,FALSE,"Tran";"Riqfinpro",#N/A,FALSE,"Tran"}</definedName>
    <definedName name="ffff" localSheetId="100" hidden="1">{"Riqfin97",#N/A,FALSE,"Tran";"Riqfinpro",#N/A,FALSE,"Tran"}</definedName>
    <definedName name="ffff" localSheetId="8" hidden="1">{"Riqfin97",#N/A,FALSE,"Tran";"Riqfinpro",#N/A,FALSE,"Tran"}</definedName>
    <definedName name="ffff" localSheetId="9" hidden="1">{"Riqfin97",#N/A,FALSE,"Tran";"Riqfinpro",#N/A,FALSE,"Tran"}</definedName>
    <definedName name="ffff" localSheetId="10" hidden="1">{"Riqfin97",#N/A,FALSE,"Tran";"Riqfinpro",#N/A,FALSE,"Tran"}</definedName>
    <definedName name="ffff" localSheetId="11" hidden="1">{"Riqfin97",#N/A,FALSE,"Tran";"Riqfinpro",#N/A,FALSE,"Tran"}</definedName>
    <definedName name="ffff" localSheetId="23" hidden="1">{"Riqfin97",#N/A,FALSE,"Tran";"Riqfinpro",#N/A,FALSE,"Tran"}</definedName>
    <definedName name="ffff" localSheetId="59" hidden="1">{"Riqfin97",#N/A,FALSE,"Tran";"Riqfinpro",#N/A,FALSE,"Tran"}</definedName>
    <definedName name="ffff" localSheetId="60" hidden="1">{"Riqfin97",#N/A,FALSE,"Tran";"Riqfinpro",#N/A,FALSE,"Tran"}</definedName>
    <definedName name="ffff" localSheetId="1" hidden="1">{"Riqfin97",#N/A,FALSE,"Tran";"Riqfinpro",#N/A,FALSE,"Tran"}</definedName>
    <definedName name="ffff" localSheetId="27" hidden="1">{"Riqfin97",#N/A,FALSE,"Tran";"Riqfinpro",#N/A,FALSE,"Tran"}</definedName>
    <definedName name="ffff" localSheetId="28" hidden="1">{"Riqfin97",#N/A,FALSE,"Tran";"Riqfinpro",#N/A,FALSE,"Tran"}</definedName>
    <definedName name="ffff" localSheetId="29" hidden="1">{"Riqfin97",#N/A,FALSE,"Tran";"Riqfinpro",#N/A,FALSE,"Tran"}</definedName>
    <definedName name="ffff" localSheetId="30" hidden="1">{"Riqfin97",#N/A,FALSE,"Tran";"Riqfinpro",#N/A,FALSE,"Tran"}</definedName>
    <definedName name="ffff" localSheetId="31" hidden="1">{"Riqfin97",#N/A,FALSE,"Tran";"Riqfinpro",#N/A,FALSE,"Tran"}</definedName>
    <definedName name="ffff" localSheetId="32" hidden="1">{"Riqfin97",#N/A,FALSE,"Tran";"Riqfinpro",#N/A,FALSE,"Tran"}</definedName>
    <definedName name="ffff" localSheetId="33" hidden="1">{"Riqfin97",#N/A,FALSE,"Tran";"Riqfinpro",#N/A,FALSE,"Tran"}</definedName>
    <definedName name="ffff" localSheetId="34" hidden="1">{"Riqfin97",#N/A,FALSE,"Tran";"Riqfinpro",#N/A,FALSE,"Tran"}</definedName>
    <definedName name="ffff" localSheetId="3" hidden="1">{"Riqfin97",#N/A,FALSE,"Tran";"Riqfinpro",#N/A,FALSE,"Tran"}</definedName>
    <definedName name="ffff" localSheetId="57" hidden="1">{"Riqfin97",#N/A,FALSE,"Tran";"Riqfinpro",#N/A,FALSE,"Tran"}</definedName>
    <definedName name="ffff" localSheetId="58" hidden="1">{"Riqfin97",#N/A,FALSE,"Tran";"Riqfinpro",#N/A,FALSE,"Tran"}</definedName>
    <definedName name="ffff" localSheetId="18" hidden="1">{"Riqfin97",#N/A,FALSE,"Tran";"Riqfinpro",#N/A,FALSE,"Tran"}</definedName>
    <definedName name="ffff" localSheetId="61" hidden="1">{"Riqfin97",#N/A,FALSE,"Tran";"Riqfinpro",#N/A,FALSE,"Tran"}</definedName>
    <definedName name="ffff" localSheetId="62" hidden="1">{"Riqfin97",#N/A,FALSE,"Tran";"Riqfinpro",#N/A,FALSE,"Tran"}</definedName>
    <definedName name="ffff" localSheetId="63" hidden="1">{"Riqfin97",#N/A,FALSE,"Tran";"Riqfinpro",#N/A,FALSE,"Tran"}</definedName>
    <definedName name="ffff" localSheetId="64" hidden="1">{"Riqfin97",#N/A,FALSE,"Tran";"Riqfinpro",#N/A,FALSE,"Tran"}</definedName>
    <definedName name="ffff" localSheetId="21" hidden="1">{"Riqfin97",#N/A,FALSE,"Tran";"Riqfinpro",#N/A,FALSE,"Tran"}</definedName>
    <definedName name="ffff" localSheetId="80" hidden="1">{"Riqfin97",#N/A,FALSE,"Tran";"Riqfinpro",#N/A,FALSE,"Tran"}</definedName>
    <definedName name="ffff" localSheetId="81" hidden="1">{"Riqfin97",#N/A,FALSE,"Tran";"Riqfinpro",#N/A,FALSE,"Tran"}</definedName>
    <definedName name="ffff" localSheetId="82" hidden="1">{"Riqfin97",#N/A,FALSE,"Tran";"Riqfinpro",#N/A,FALSE,"Tran"}</definedName>
    <definedName name="ffff" localSheetId="83" hidden="1">{"Riqfin97",#N/A,FALSE,"Tran";"Riqfinpro",#N/A,FALSE,"Tran"}</definedName>
    <definedName name="ffff" localSheetId="84" hidden="1">{"Riqfin97",#N/A,FALSE,"Tran";"Riqfinpro",#N/A,FALSE,"Tran"}</definedName>
    <definedName name="ffff" localSheetId="85" hidden="1">{"Riqfin97",#N/A,FALSE,"Tran";"Riqfinpro",#N/A,FALSE,"Tran"}</definedName>
    <definedName name="ffff" localSheetId="88" hidden="1">{"Riqfin97",#N/A,FALSE,"Tran";"Riqfinpro",#N/A,FALSE,"Tran"}</definedName>
    <definedName name="ffff" localSheetId="22" hidden="1">{"Riqfin97",#N/A,FALSE,"Tran";"Riqfinpro",#N/A,FALSE,"Tran"}</definedName>
    <definedName name="ffff" localSheetId="89" hidden="1">{"Riqfin97",#N/A,FALSE,"Tran";"Riqfinpro",#N/A,FALSE,"Tran"}</definedName>
    <definedName name="ffff" localSheetId="90" hidden="1">{"Riqfin97",#N/A,FALSE,"Tran";"Riqfinpro",#N/A,FALSE,"Tran"}</definedName>
    <definedName name="ffff" localSheetId="91" hidden="1">{"Riqfin97",#N/A,FALSE,"Tran";"Riqfinpro",#N/A,FALSE,"Tran"}</definedName>
    <definedName name="ffff" localSheetId="92" hidden="1">{"Riqfin97",#N/A,FALSE,"Tran";"Riqfinpro",#N/A,FALSE,"Tran"}</definedName>
    <definedName name="ffff" localSheetId="95" hidden="1">{"Riqfin97",#N/A,FALSE,"Tran";"Riqfinpro",#N/A,FALSE,"Tran"}</definedName>
    <definedName name="ffff" localSheetId="96" hidden="1">{"Riqfin97",#N/A,FALSE,"Tran";"Riqfinpro",#N/A,FALSE,"Tran"}</definedName>
    <definedName name="ffff" localSheetId="98" hidden="1">{"Riqfin97",#N/A,FALSE,"Tran";"Riqfinpro",#N/A,FALSE,"Tran"}</definedName>
    <definedName name="ffff" localSheetId="24" hidden="1">{"Riqfin97",#N/A,FALSE,"Tran";"Riqfinpro",#N/A,FALSE,"Tran"}</definedName>
    <definedName name="ffff" localSheetId="99" hidden="1">{"Riqfin97",#N/A,FALSE,"Tran";"Riqfinpro",#N/A,FALSE,"Tran"}</definedName>
    <definedName name="ffff" localSheetId="25" hidden="1">{"Riqfin97",#N/A,FALSE,"Tran";"Riqfinpro",#N/A,FALSE,"Tran"}</definedName>
    <definedName name="ffff" localSheetId="26" hidden="1">{"Riqfin97",#N/A,FALSE,"Tran";"Riqfinpro",#N/A,FALSE,"Tran"}</definedName>
    <definedName name="ffff" localSheetId="93" hidden="1">{"Riqfin97",#N/A,FALSE,"Tran";"Riqfinpro",#N/A,FALSE,"Tran"}</definedName>
    <definedName name="ffff" localSheetId="94" hidden="1">{"Riqfin97",#N/A,FALSE,"Tran";"Riqfinpro",#N/A,FALSE,"Tran"}</definedName>
    <definedName name="ffff" hidden="1">{"Riqfin97",#N/A,FALSE,"Tran";"Riqfinpro",#N/A,FALSE,"Tran"}</definedName>
    <definedName name="fffff" localSheetId="15">#REF!</definedName>
    <definedName name="fffff" localSheetId="16">#REF!</definedName>
    <definedName name="fffff" localSheetId="17">#REF!</definedName>
    <definedName name="fffff" localSheetId="19">#REF!</definedName>
    <definedName name="fffff" localSheetId="20">#REF!</definedName>
    <definedName name="fffff" localSheetId="100">#REF!</definedName>
    <definedName name="fffff" localSheetId="23">#REF!</definedName>
    <definedName name="fffff" localSheetId="27">#REF!</definedName>
    <definedName name="fffff" localSheetId="28">#REF!</definedName>
    <definedName name="fffff" localSheetId="29">#REF!</definedName>
    <definedName name="fffff" localSheetId="33">#REF!</definedName>
    <definedName name="fffff" localSheetId="57">#REF!</definedName>
    <definedName name="fffff" localSheetId="58">#REF!</definedName>
    <definedName name="fffff" localSheetId="18">#REF!</definedName>
    <definedName name="fffff" localSheetId="61">#REF!</definedName>
    <definedName name="fffff" localSheetId="62">#REF!</definedName>
    <definedName name="fffff" localSheetId="64">#REF!</definedName>
    <definedName name="fffff" localSheetId="21">#REF!</definedName>
    <definedName name="fffff" localSheetId="80">'Tabla 53'!#REF!</definedName>
    <definedName name="fffff" localSheetId="81">'Tabla 54'!#REF!</definedName>
    <definedName name="fffff" localSheetId="82">'Tabla 55'!#REF!</definedName>
    <definedName name="fffff" localSheetId="83">'Tabla 56'!#REF!</definedName>
    <definedName name="fffff" localSheetId="84">'Tabla 57'!#REF!</definedName>
    <definedName name="fffff" localSheetId="85">'Tabla 58'!#REF!</definedName>
    <definedName name="fffff" localSheetId="88">#REF!</definedName>
    <definedName name="fffff" localSheetId="89">#REF!</definedName>
    <definedName name="fffff" localSheetId="90">#REF!</definedName>
    <definedName name="fffff" localSheetId="95">#REF!</definedName>
    <definedName name="fffff" localSheetId="96">#REF!</definedName>
    <definedName name="fffff" localSheetId="24">#REF!</definedName>
    <definedName name="fffff" localSheetId="99">#REF!</definedName>
    <definedName name="fffff">#REF!</definedName>
    <definedName name="ffffff" localSheetId="15" hidden="1">#REF!</definedName>
    <definedName name="ffffff" localSheetId="16" hidden="1">{"Tab1",#N/A,FALSE,"P";"Tab2",#N/A,FALSE,"P"}</definedName>
    <definedName name="ffffff" localSheetId="17" hidden="1">#REF!</definedName>
    <definedName name="ffffff" localSheetId="19" hidden="1">#REF!</definedName>
    <definedName name="ffffff" localSheetId="23" hidden="1">#REF!</definedName>
    <definedName name="ffffff" localSheetId="27" hidden="1">#REF!</definedName>
    <definedName name="ffffff" localSheetId="28" hidden="1">#REF!</definedName>
    <definedName name="ffffff" localSheetId="29" hidden="1">#REF!</definedName>
    <definedName name="ffffff" localSheetId="33" hidden="1">#REF!</definedName>
    <definedName name="ffffff" localSheetId="57" hidden="1">#REF!</definedName>
    <definedName name="ffffff" localSheetId="58" hidden="1">#REF!</definedName>
    <definedName name="ffffff" localSheetId="18" hidden="1">#REF!</definedName>
    <definedName name="ffffff" localSheetId="61" hidden="1">#REF!</definedName>
    <definedName name="ffffff" localSheetId="64" hidden="1">#REF!</definedName>
    <definedName name="ffffff" localSheetId="21" hidden="1">#REF!</definedName>
    <definedName name="ffffff" localSheetId="80" hidden="1">'Tabla 53'!#REF!</definedName>
    <definedName name="ffffff" localSheetId="81" hidden="1">'Tabla 54'!#REF!</definedName>
    <definedName name="ffffff" localSheetId="82" hidden="1">'Tabla 55'!#REF!</definedName>
    <definedName name="ffffff" localSheetId="83" hidden="1">'Tabla 56'!#REF!</definedName>
    <definedName name="ffffff" localSheetId="84" hidden="1">'Tabla 57'!#REF!</definedName>
    <definedName name="ffffff" localSheetId="85" hidden="1">'Tabla 58'!#REF!</definedName>
    <definedName name="ffffff" localSheetId="88" hidden="1">#REF!</definedName>
    <definedName name="ffffff" localSheetId="89" hidden="1">#REF!</definedName>
    <definedName name="ffffff" localSheetId="90" hidden="1">#REF!</definedName>
    <definedName name="ffffff" localSheetId="95" hidden="1">#REF!</definedName>
    <definedName name="ffffff" localSheetId="96" hidden="1">#REF!</definedName>
    <definedName name="ffffff" localSheetId="24" hidden="1">#REF!</definedName>
    <definedName name="ffffff" hidden="1">#REF!</definedName>
    <definedName name="fffffff" localSheetId="15" hidden="1">{"Minpmon",#N/A,FALSE,"Monthinput"}</definedName>
    <definedName name="fffffff" localSheetId="16" hidden="1">{"Minpmon",#N/A,FALSE,"Monthinput"}</definedName>
    <definedName name="fffffff" localSheetId="17" hidden="1">{"Minpmon",#N/A,FALSE,"Monthinput"}</definedName>
    <definedName name="fffffff" localSheetId="19" hidden="1">{"Minpmon",#N/A,FALSE,"Monthinput"}</definedName>
    <definedName name="fffffff" localSheetId="20" hidden="1">{"Minpmon",#N/A,FALSE,"Monthinput"}</definedName>
    <definedName name="fffffff" localSheetId="100" hidden="1">{"Minpmon",#N/A,FALSE,"Monthinput"}</definedName>
    <definedName name="fffffff" localSheetId="8" hidden="1">{"Minpmon",#N/A,FALSE,"Monthinput"}</definedName>
    <definedName name="fffffff" localSheetId="9" hidden="1">{"Minpmon",#N/A,FALSE,"Monthinput"}</definedName>
    <definedName name="fffffff" localSheetId="10" hidden="1">{"Minpmon",#N/A,FALSE,"Monthinput"}</definedName>
    <definedName name="fffffff" localSheetId="11" hidden="1">{"Minpmon",#N/A,FALSE,"Monthinput"}</definedName>
    <definedName name="fffffff" localSheetId="23" hidden="1">{"Minpmon",#N/A,FALSE,"Monthinput"}</definedName>
    <definedName name="fffffff" localSheetId="59" hidden="1">{"Minpmon",#N/A,FALSE,"Monthinput"}</definedName>
    <definedName name="fffffff" localSheetId="60" hidden="1">{"Minpmon",#N/A,FALSE,"Monthinput"}</definedName>
    <definedName name="fffffff" localSheetId="1" hidden="1">{"Minpmon",#N/A,FALSE,"Monthinput"}</definedName>
    <definedName name="fffffff" localSheetId="27" hidden="1">{"Minpmon",#N/A,FALSE,"Monthinput"}</definedName>
    <definedName name="fffffff" localSheetId="28" hidden="1">{"Minpmon",#N/A,FALSE,"Monthinput"}</definedName>
    <definedName name="fffffff" localSheetId="29" hidden="1">{"Minpmon",#N/A,FALSE,"Monthinput"}</definedName>
    <definedName name="fffffff" localSheetId="30" hidden="1">{"Minpmon",#N/A,FALSE,"Monthinput"}</definedName>
    <definedName name="fffffff" localSheetId="31" hidden="1">{"Minpmon",#N/A,FALSE,"Monthinput"}</definedName>
    <definedName name="fffffff" localSheetId="32" hidden="1">{"Minpmon",#N/A,FALSE,"Monthinput"}</definedName>
    <definedName name="fffffff" localSheetId="33" hidden="1">{"Minpmon",#N/A,FALSE,"Monthinput"}</definedName>
    <definedName name="fffffff" localSheetId="34" hidden="1">{"Minpmon",#N/A,FALSE,"Monthinput"}</definedName>
    <definedName name="fffffff" localSheetId="3" hidden="1">{"Minpmon",#N/A,FALSE,"Monthinput"}</definedName>
    <definedName name="fffffff" localSheetId="57" hidden="1">{"Minpmon",#N/A,FALSE,"Monthinput"}</definedName>
    <definedName name="fffffff" localSheetId="58" hidden="1">{"Minpmon",#N/A,FALSE,"Monthinput"}</definedName>
    <definedName name="fffffff" localSheetId="18" hidden="1">{"Minpmon",#N/A,FALSE,"Monthinput"}</definedName>
    <definedName name="fffffff" localSheetId="61" hidden="1">{"Minpmon",#N/A,FALSE,"Monthinput"}</definedName>
    <definedName name="fffffff" localSheetId="62" hidden="1">{"Minpmon",#N/A,FALSE,"Monthinput"}</definedName>
    <definedName name="fffffff" localSheetId="63" hidden="1">{"Minpmon",#N/A,FALSE,"Monthinput"}</definedName>
    <definedName name="fffffff" localSheetId="64" hidden="1">{"Minpmon",#N/A,FALSE,"Monthinput"}</definedName>
    <definedName name="fffffff" localSheetId="21" hidden="1">{"Minpmon",#N/A,FALSE,"Monthinput"}</definedName>
    <definedName name="fffffff" localSheetId="80" hidden="1">{"Minpmon",#N/A,FALSE,"Monthinput"}</definedName>
    <definedName name="fffffff" localSheetId="81" hidden="1">{"Minpmon",#N/A,FALSE,"Monthinput"}</definedName>
    <definedName name="fffffff" localSheetId="82" hidden="1">{"Minpmon",#N/A,FALSE,"Monthinput"}</definedName>
    <definedName name="fffffff" localSheetId="83" hidden="1">{"Minpmon",#N/A,FALSE,"Monthinput"}</definedName>
    <definedName name="fffffff" localSheetId="84" hidden="1">{"Minpmon",#N/A,FALSE,"Monthinput"}</definedName>
    <definedName name="fffffff" localSheetId="85" hidden="1">{"Minpmon",#N/A,FALSE,"Monthinput"}</definedName>
    <definedName name="fffffff" localSheetId="88" hidden="1">{"Minpmon",#N/A,FALSE,"Monthinput"}</definedName>
    <definedName name="fffffff" localSheetId="22" hidden="1">{"Minpmon",#N/A,FALSE,"Monthinput"}</definedName>
    <definedName name="fffffff" localSheetId="89" hidden="1">{"Minpmon",#N/A,FALSE,"Monthinput"}</definedName>
    <definedName name="fffffff" localSheetId="90" hidden="1">{"Minpmon",#N/A,FALSE,"Monthinput"}</definedName>
    <definedName name="fffffff" localSheetId="91" hidden="1">{"Minpmon",#N/A,FALSE,"Monthinput"}</definedName>
    <definedName name="fffffff" localSheetId="92" hidden="1">{"Minpmon",#N/A,FALSE,"Monthinput"}</definedName>
    <definedName name="fffffff" localSheetId="95" hidden="1">{"Minpmon",#N/A,FALSE,"Monthinput"}</definedName>
    <definedName name="fffffff" localSheetId="96" hidden="1">{"Minpmon",#N/A,FALSE,"Monthinput"}</definedName>
    <definedName name="fffffff" localSheetId="98" hidden="1">{"Minpmon",#N/A,FALSE,"Monthinput"}</definedName>
    <definedName name="fffffff" localSheetId="24" hidden="1">{"Minpmon",#N/A,FALSE,"Monthinput"}</definedName>
    <definedName name="fffffff" localSheetId="99" hidden="1">{"Minpmon",#N/A,FALSE,"Monthinput"}</definedName>
    <definedName name="fffffff" localSheetId="25" hidden="1">{"Minpmon",#N/A,FALSE,"Monthinput"}</definedName>
    <definedName name="fffffff" localSheetId="26" hidden="1">{"Minpmon",#N/A,FALSE,"Monthinput"}</definedName>
    <definedName name="fffffff" localSheetId="93" hidden="1">{"Minpmon",#N/A,FALSE,"Monthinput"}</definedName>
    <definedName name="fffffff" localSheetId="94" hidden="1">{"Minpmon",#N/A,FALSE,"Monthinput"}</definedName>
    <definedName name="fffffff" hidden="1">{"Minpmon",#N/A,FALSE,"Monthinput"}</definedName>
    <definedName name="fffffffff" localSheetId="15" hidden="1">#REF!</definedName>
    <definedName name="fffffffff" localSheetId="17" hidden="1">#REF!</definedName>
    <definedName name="fffffffff" localSheetId="19" hidden="1">#REF!</definedName>
    <definedName name="fffffffff" localSheetId="100" hidden="1">'[105]Fax a enviar'!#REF!</definedName>
    <definedName name="fffffffff" localSheetId="23" hidden="1">'[105]Fax a enviar'!#REF!</definedName>
    <definedName name="fffffffff" localSheetId="59" hidden="1">#REF!</definedName>
    <definedName name="fffffffff" localSheetId="60" hidden="1">#REF!</definedName>
    <definedName name="fffffffff" localSheetId="1" hidden="1">'[105]Fax a enviar'!#REF!</definedName>
    <definedName name="fffffffff" localSheetId="27" hidden="1">#REF!</definedName>
    <definedName name="fffffffff" localSheetId="28" hidden="1">#REF!</definedName>
    <definedName name="fffffffff" localSheetId="29" hidden="1">#REF!</definedName>
    <definedName name="fffffffff" localSheetId="57" hidden="1">'[105]Fax a enviar'!#REF!</definedName>
    <definedName name="fffffffff" localSheetId="58" hidden="1">'[105]Fax a enviar'!#REF!</definedName>
    <definedName name="fffffffff" localSheetId="18" hidden="1">#REF!</definedName>
    <definedName name="fffffffff" localSheetId="61" hidden="1">'[105]Fax a enviar'!#REF!</definedName>
    <definedName name="fffffffff" localSheetId="64" hidden="1">'[105]Fax a enviar'!#REF!</definedName>
    <definedName name="fffffffff" localSheetId="91" hidden="1">#REF!</definedName>
    <definedName name="fffffffff" localSheetId="96" hidden="1">'[105]Fax a enviar'!#REF!</definedName>
    <definedName name="fffffffff" localSheetId="24" hidden="1">'[105]Fax a enviar'!#REF!</definedName>
    <definedName name="fffffffff" hidden="1">#REF!</definedName>
    <definedName name="ffffffffffffff" localSheetId="15" hidden="1">{"Riqfin97",#N/A,FALSE,"Tran";"Riqfinpro",#N/A,FALSE,"Tran"}</definedName>
    <definedName name="ffffffffffffff" localSheetId="16" hidden="1">{"Riqfin97",#N/A,FALSE,"Tran";"Riqfinpro",#N/A,FALSE,"Tran"}</definedName>
    <definedName name="ffffffffffffff" localSheetId="17" hidden="1">{"Riqfin97",#N/A,FALSE,"Tran";"Riqfinpro",#N/A,FALSE,"Tran"}</definedName>
    <definedName name="ffffffffffffff" localSheetId="19" hidden="1">{"Riqfin97",#N/A,FALSE,"Tran";"Riqfinpro",#N/A,FALSE,"Tran"}</definedName>
    <definedName name="ffffffffffffff" localSheetId="20" hidden="1">{"Riqfin97",#N/A,FALSE,"Tran";"Riqfinpro",#N/A,FALSE,"Tran"}</definedName>
    <definedName name="ffffffffffffff" localSheetId="100" hidden="1">{"Riqfin97",#N/A,FALSE,"Tran";"Riqfinpro",#N/A,FALSE,"Tran"}</definedName>
    <definedName name="ffffffffffffff" localSheetId="8" hidden="1">{"Riqfin97",#N/A,FALSE,"Tran";"Riqfinpro",#N/A,FALSE,"Tran"}</definedName>
    <definedName name="ffffffffffffff" localSheetId="9" hidden="1">{"Riqfin97",#N/A,FALSE,"Tran";"Riqfinpro",#N/A,FALSE,"Tran"}</definedName>
    <definedName name="ffffffffffffff" localSheetId="10" hidden="1">{"Riqfin97",#N/A,FALSE,"Tran";"Riqfinpro",#N/A,FALSE,"Tran"}</definedName>
    <definedName name="ffffffffffffff" localSheetId="11" hidden="1">{"Riqfin97",#N/A,FALSE,"Tran";"Riqfinpro",#N/A,FALSE,"Tran"}</definedName>
    <definedName name="ffffffffffffff" localSheetId="23" hidden="1">{"Riqfin97",#N/A,FALSE,"Tran";"Riqfinpro",#N/A,FALSE,"Tran"}</definedName>
    <definedName name="ffffffffffffff" localSheetId="59" hidden="1">{"Riqfin97",#N/A,FALSE,"Tran";"Riqfinpro",#N/A,FALSE,"Tran"}</definedName>
    <definedName name="ffffffffffffff" localSheetId="60" hidden="1">{"Riqfin97",#N/A,FALSE,"Tran";"Riqfinpro",#N/A,FALSE,"Tran"}</definedName>
    <definedName name="ffffffffffffff" localSheetId="1" hidden="1">{"Riqfin97",#N/A,FALSE,"Tran";"Riqfinpro",#N/A,FALSE,"Tran"}</definedName>
    <definedName name="ffffffffffffff" localSheetId="27" hidden="1">{"Riqfin97",#N/A,FALSE,"Tran";"Riqfinpro",#N/A,FALSE,"Tran"}</definedName>
    <definedName name="ffffffffffffff" localSheetId="28" hidden="1">{"Riqfin97",#N/A,FALSE,"Tran";"Riqfinpro",#N/A,FALSE,"Tran"}</definedName>
    <definedName name="ffffffffffffff" localSheetId="29" hidden="1">{"Riqfin97",#N/A,FALSE,"Tran";"Riqfinpro",#N/A,FALSE,"Tran"}</definedName>
    <definedName name="ffffffffffffff" localSheetId="30" hidden="1">{"Riqfin97",#N/A,FALSE,"Tran";"Riqfinpro",#N/A,FALSE,"Tran"}</definedName>
    <definedName name="ffffffffffffff" localSheetId="31" hidden="1">{"Riqfin97",#N/A,FALSE,"Tran";"Riqfinpro",#N/A,FALSE,"Tran"}</definedName>
    <definedName name="ffffffffffffff" localSheetId="32" hidden="1">{"Riqfin97",#N/A,FALSE,"Tran";"Riqfinpro",#N/A,FALSE,"Tran"}</definedName>
    <definedName name="ffffffffffffff" localSheetId="33" hidden="1">{"Riqfin97",#N/A,FALSE,"Tran";"Riqfinpro",#N/A,FALSE,"Tran"}</definedName>
    <definedName name="ffffffffffffff" localSheetId="34" hidden="1">{"Riqfin97",#N/A,FALSE,"Tran";"Riqfinpro",#N/A,FALSE,"Tran"}</definedName>
    <definedName name="ffffffffffffff" localSheetId="3" hidden="1">{"Riqfin97",#N/A,FALSE,"Tran";"Riqfinpro",#N/A,FALSE,"Tran"}</definedName>
    <definedName name="ffffffffffffff" localSheetId="57" hidden="1">{"Riqfin97",#N/A,FALSE,"Tran";"Riqfinpro",#N/A,FALSE,"Tran"}</definedName>
    <definedName name="ffffffffffffff" localSheetId="58" hidden="1">{"Riqfin97",#N/A,FALSE,"Tran";"Riqfinpro",#N/A,FALSE,"Tran"}</definedName>
    <definedName name="ffffffffffffff" localSheetId="18" hidden="1">{"Riqfin97",#N/A,FALSE,"Tran";"Riqfinpro",#N/A,FALSE,"Tran"}</definedName>
    <definedName name="ffffffffffffff" localSheetId="61" hidden="1">{"Riqfin97",#N/A,FALSE,"Tran";"Riqfinpro",#N/A,FALSE,"Tran"}</definedName>
    <definedName name="ffffffffffffff" localSheetId="62" hidden="1">{"Riqfin97",#N/A,FALSE,"Tran";"Riqfinpro",#N/A,FALSE,"Tran"}</definedName>
    <definedName name="ffffffffffffff" localSheetId="63" hidden="1">{"Riqfin97",#N/A,FALSE,"Tran";"Riqfinpro",#N/A,FALSE,"Tran"}</definedName>
    <definedName name="ffffffffffffff" localSheetId="64" hidden="1">{"Riqfin97",#N/A,FALSE,"Tran";"Riqfinpro",#N/A,FALSE,"Tran"}</definedName>
    <definedName name="ffffffffffffff" localSheetId="21" hidden="1">{"Riqfin97",#N/A,FALSE,"Tran";"Riqfinpro",#N/A,FALSE,"Tran"}</definedName>
    <definedName name="ffffffffffffff" localSheetId="80" hidden="1">{"Riqfin97",#N/A,FALSE,"Tran";"Riqfinpro",#N/A,FALSE,"Tran"}</definedName>
    <definedName name="ffffffffffffff" localSheetId="81" hidden="1">{"Riqfin97",#N/A,FALSE,"Tran";"Riqfinpro",#N/A,FALSE,"Tran"}</definedName>
    <definedName name="ffffffffffffff" localSheetId="82" hidden="1">{"Riqfin97",#N/A,FALSE,"Tran";"Riqfinpro",#N/A,FALSE,"Tran"}</definedName>
    <definedName name="ffffffffffffff" localSheetId="83" hidden="1">{"Riqfin97",#N/A,FALSE,"Tran";"Riqfinpro",#N/A,FALSE,"Tran"}</definedName>
    <definedName name="ffffffffffffff" localSheetId="84" hidden="1">{"Riqfin97",#N/A,FALSE,"Tran";"Riqfinpro",#N/A,FALSE,"Tran"}</definedName>
    <definedName name="ffffffffffffff" localSheetId="85" hidden="1">{"Riqfin97",#N/A,FALSE,"Tran";"Riqfinpro",#N/A,FALSE,"Tran"}</definedName>
    <definedName name="ffffffffffffff" localSheetId="88" hidden="1">{"Riqfin97",#N/A,FALSE,"Tran";"Riqfinpro",#N/A,FALSE,"Tran"}</definedName>
    <definedName name="ffffffffffffff" localSheetId="22" hidden="1">{"Riqfin97",#N/A,FALSE,"Tran";"Riqfinpro",#N/A,FALSE,"Tran"}</definedName>
    <definedName name="ffffffffffffff" localSheetId="89" hidden="1">{"Riqfin97",#N/A,FALSE,"Tran";"Riqfinpro",#N/A,FALSE,"Tran"}</definedName>
    <definedName name="ffffffffffffff" localSheetId="90" hidden="1">{"Riqfin97",#N/A,FALSE,"Tran";"Riqfinpro",#N/A,FALSE,"Tran"}</definedName>
    <definedName name="ffffffffffffff" localSheetId="91" hidden="1">{"Riqfin97",#N/A,FALSE,"Tran";"Riqfinpro",#N/A,FALSE,"Tran"}</definedName>
    <definedName name="ffffffffffffff" localSheetId="92" hidden="1">{"Riqfin97",#N/A,FALSE,"Tran";"Riqfinpro",#N/A,FALSE,"Tran"}</definedName>
    <definedName name="ffffffffffffff" localSheetId="95" hidden="1">{"Riqfin97",#N/A,FALSE,"Tran";"Riqfinpro",#N/A,FALSE,"Tran"}</definedName>
    <definedName name="ffffffffffffff" localSheetId="96" hidden="1">{"Riqfin97",#N/A,FALSE,"Tran";"Riqfinpro",#N/A,FALSE,"Tran"}</definedName>
    <definedName name="ffffffffffffff" localSheetId="98" hidden="1">{"Riqfin97",#N/A,FALSE,"Tran";"Riqfinpro",#N/A,FALSE,"Tran"}</definedName>
    <definedName name="ffffffffffffff" localSheetId="24" hidden="1">{"Riqfin97",#N/A,FALSE,"Tran";"Riqfinpro",#N/A,FALSE,"Tran"}</definedName>
    <definedName name="ffffffffffffff" localSheetId="99" hidden="1">{"Riqfin97",#N/A,FALSE,"Tran";"Riqfinpro",#N/A,FALSE,"Tran"}</definedName>
    <definedName name="ffffffffffffff" localSheetId="25" hidden="1">{"Riqfin97",#N/A,FALSE,"Tran";"Riqfinpro",#N/A,FALSE,"Tran"}</definedName>
    <definedName name="ffffffffffffff" localSheetId="26" hidden="1">{"Riqfin97",#N/A,FALSE,"Tran";"Riqfinpro",#N/A,FALSE,"Tran"}</definedName>
    <definedName name="ffffffffffffff" localSheetId="93" hidden="1">{"Riqfin97",#N/A,FALSE,"Tran";"Riqfinpro",#N/A,FALSE,"Tran"}</definedName>
    <definedName name="ffffffffffffff" localSheetId="94" hidden="1">{"Riqfin97",#N/A,FALSE,"Tran";"Riqfinpro",#N/A,FALSE,"Tran"}</definedName>
    <definedName name="ffffffffffffff" hidden="1">{"Riqfin97",#N/A,FALSE,"Tran";"Riqfinpro",#N/A,FALSE,"Tran"}</definedName>
    <definedName name="FFNN" localSheetId="15">#REF!</definedName>
    <definedName name="FFNN" localSheetId="16">#REF!</definedName>
    <definedName name="FFNN" localSheetId="17">#REF!</definedName>
    <definedName name="FFNN" localSheetId="19">#REF!</definedName>
    <definedName name="FFNN" localSheetId="20">#REF!</definedName>
    <definedName name="FFNN" localSheetId="100">#REF!</definedName>
    <definedName name="FFNN" localSheetId="23">#REF!</definedName>
    <definedName name="FFNN" localSheetId="27">#REF!</definedName>
    <definedName name="FFNN" localSheetId="28">#REF!</definedName>
    <definedName name="FFNN" localSheetId="29">#REF!</definedName>
    <definedName name="FFNN" localSheetId="41">#REF!</definedName>
    <definedName name="FFNN" localSheetId="44">#REF!</definedName>
    <definedName name="FFNN" localSheetId="46">#REF!</definedName>
    <definedName name="FFNN" localSheetId="57">#REF!</definedName>
    <definedName name="FFNN" localSheetId="58">#REF!</definedName>
    <definedName name="FFNN" localSheetId="18">#REF!</definedName>
    <definedName name="FFNN" localSheetId="61">#REF!</definedName>
    <definedName name="FFNN" localSheetId="62">#REF!</definedName>
    <definedName name="FFNN" localSheetId="64">#REF!</definedName>
    <definedName name="FFNN" localSheetId="21">#REF!</definedName>
    <definedName name="FFNN" localSheetId="80">'Tabla 53'!#REF!</definedName>
    <definedName name="FFNN" localSheetId="81">'Tabla 54'!#REF!</definedName>
    <definedName name="FFNN" localSheetId="82">'Tabla 55'!#REF!</definedName>
    <definedName name="FFNN" localSheetId="83">'Tabla 56'!#REF!</definedName>
    <definedName name="FFNN" localSheetId="84">'Tabla 57'!#REF!</definedName>
    <definedName name="FFNN" localSheetId="88">#REF!</definedName>
    <definedName name="FFNN" localSheetId="89">#REF!</definedName>
    <definedName name="FFNN" localSheetId="90">#REF!</definedName>
    <definedName name="FFNN" localSheetId="95">#REF!</definedName>
    <definedName name="FFNN" localSheetId="96">#REF!</definedName>
    <definedName name="FFNN" localSheetId="24">#REF!</definedName>
    <definedName name="FFNN" localSheetId="99">#REF!</definedName>
    <definedName name="FFNN">#REF!</definedName>
    <definedName name="fgf" localSheetId="15" hidden="1">{"Riqfin97",#N/A,FALSE,"Tran";"Riqfinpro",#N/A,FALSE,"Tran"}</definedName>
    <definedName name="fgf" localSheetId="16" hidden="1">{"Riqfin97",#N/A,FALSE,"Tran";"Riqfinpro",#N/A,FALSE,"Tran"}</definedName>
    <definedName name="fgf" localSheetId="17" hidden="1">{"Riqfin97",#N/A,FALSE,"Tran";"Riqfinpro",#N/A,FALSE,"Tran"}</definedName>
    <definedName name="fgf" localSheetId="19" hidden="1">{"Riqfin97",#N/A,FALSE,"Tran";"Riqfinpro",#N/A,FALSE,"Tran"}</definedName>
    <definedName name="fgf" localSheetId="20" hidden="1">{"Riqfin97",#N/A,FALSE,"Tran";"Riqfinpro",#N/A,FALSE,"Tran"}</definedName>
    <definedName name="fgf" localSheetId="100" hidden="1">{"Riqfin97",#N/A,FALSE,"Tran";"Riqfinpro",#N/A,FALSE,"Tran"}</definedName>
    <definedName name="fgf" localSheetId="8" hidden="1">{"Riqfin97",#N/A,FALSE,"Tran";"Riqfinpro",#N/A,FALSE,"Tran"}</definedName>
    <definedName name="fgf" localSheetId="9" hidden="1">{"Riqfin97",#N/A,FALSE,"Tran";"Riqfinpro",#N/A,FALSE,"Tran"}</definedName>
    <definedName name="fgf" localSheetId="10" hidden="1">{"Riqfin97",#N/A,FALSE,"Tran";"Riqfinpro",#N/A,FALSE,"Tran"}</definedName>
    <definedName name="fgf" localSheetId="11" hidden="1">{"Riqfin97",#N/A,FALSE,"Tran";"Riqfinpro",#N/A,FALSE,"Tran"}</definedName>
    <definedName name="fgf" localSheetId="23" hidden="1">{"Riqfin97",#N/A,FALSE,"Tran";"Riqfinpro",#N/A,FALSE,"Tran"}</definedName>
    <definedName name="fgf" localSheetId="59" hidden="1">{"Riqfin97",#N/A,FALSE,"Tran";"Riqfinpro",#N/A,FALSE,"Tran"}</definedName>
    <definedName name="fgf" localSheetId="60" hidden="1">{"Riqfin97",#N/A,FALSE,"Tran";"Riqfinpro",#N/A,FALSE,"Tran"}</definedName>
    <definedName name="fgf" localSheetId="1" hidden="1">{"Riqfin97",#N/A,FALSE,"Tran";"Riqfinpro",#N/A,FALSE,"Tran"}</definedName>
    <definedName name="fgf" localSheetId="27" hidden="1">{"Riqfin97",#N/A,FALSE,"Tran";"Riqfinpro",#N/A,FALSE,"Tran"}</definedName>
    <definedName name="fgf" localSheetId="28" hidden="1">{"Riqfin97",#N/A,FALSE,"Tran";"Riqfinpro",#N/A,FALSE,"Tran"}</definedName>
    <definedName name="fgf" localSheetId="29" hidden="1">{"Riqfin97",#N/A,FALSE,"Tran";"Riqfinpro",#N/A,FALSE,"Tran"}</definedName>
    <definedName name="fgf" localSheetId="30" hidden="1">{"Riqfin97",#N/A,FALSE,"Tran";"Riqfinpro",#N/A,FALSE,"Tran"}</definedName>
    <definedName name="fgf" localSheetId="31" hidden="1">{"Riqfin97",#N/A,FALSE,"Tran";"Riqfinpro",#N/A,FALSE,"Tran"}</definedName>
    <definedName name="fgf" localSheetId="32" hidden="1">{"Riqfin97",#N/A,FALSE,"Tran";"Riqfinpro",#N/A,FALSE,"Tran"}</definedName>
    <definedName name="fgf" localSheetId="33" hidden="1">{"Riqfin97",#N/A,FALSE,"Tran";"Riqfinpro",#N/A,FALSE,"Tran"}</definedName>
    <definedName name="fgf" localSheetId="34" hidden="1">{"Riqfin97",#N/A,FALSE,"Tran";"Riqfinpro",#N/A,FALSE,"Tran"}</definedName>
    <definedName name="fgf" localSheetId="3" hidden="1">{"Riqfin97",#N/A,FALSE,"Tran";"Riqfinpro",#N/A,FALSE,"Tran"}</definedName>
    <definedName name="fgf" localSheetId="57" hidden="1">{"Riqfin97",#N/A,FALSE,"Tran";"Riqfinpro",#N/A,FALSE,"Tran"}</definedName>
    <definedName name="fgf" localSheetId="58" hidden="1">{"Riqfin97",#N/A,FALSE,"Tran";"Riqfinpro",#N/A,FALSE,"Tran"}</definedName>
    <definedName name="fgf" localSheetId="18" hidden="1">{"Riqfin97",#N/A,FALSE,"Tran";"Riqfinpro",#N/A,FALSE,"Tran"}</definedName>
    <definedName name="fgf" localSheetId="61" hidden="1">{"Riqfin97",#N/A,FALSE,"Tran";"Riqfinpro",#N/A,FALSE,"Tran"}</definedName>
    <definedName name="fgf" localSheetId="62" hidden="1">{"Riqfin97",#N/A,FALSE,"Tran";"Riqfinpro",#N/A,FALSE,"Tran"}</definedName>
    <definedName name="fgf" localSheetId="63" hidden="1">{"Riqfin97",#N/A,FALSE,"Tran";"Riqfinpro",#N/A,FALSE,"Tran"}</definedName>
    <definedName name="fgf" localSheetId="64" hidden="1">{"Riqfin97",#N/A,FALSE,"Tran";"Riqfinpro",#N/A,FALSE,"Tran"}</definedName>
    <definedName name="fgf" localSheetId="21" hidden="1">{"Riqfin97",#N/A,FALSE,"Tran";"Riqfinpro",#N/A,FALSE,"Tran"}</definedName>
    <definedName name="fgf" localSheetId="80" hidden="1">{"Riqfin97",#N/A,FALSE,"Tran";"Riqfinpro",#N/A,FALSE,"Tran"}</definedName>
    <definedName name="fgf" localSheetId="81" hidden="1">{"Riqfin97",#N/A,FALSE,"Tran";"Riqfinpro",#N/A,FALSE,"Tran"}</definedName>
    <definedName name="fgf" localSheetId="82" hidden="1">{"Riqfin97",#N/A,FALSE,"Tran";"Riqfinpro",#N/A,FALSE,"Tran"}</definedName>
    <definedName name="fgf" localSheetId="83" hidden="1">{"Riqfin97",#N/A,FALSE,"Tran";"Riqfinpro",#N/A,FALSE,"Tran"}</definedName>
    <definedName name="fgf" localSheetId="84" hidden="1">{"Riqfin97",#N/A,FALSE,"Tran";"Riqfinpro",#N/A,FALSE,"Tran"}</definedName>
    <definedName name="fgf" localSheetId="85" hidden="1">{"Riqfin97",#N/A,FALSE,"Tran";"Riqfinpro",#N/A,FALSE,"Tran"}</definedName>
    <definedName name="fgf" localSheetId="88" hidden="1">{"Riqfin97",#N/A,FALSE,"Tran";"Riqfinpro",#N/A,FALSE,"Tran"}</definedName>
    <definedName name="fgf" localSheetId="22" hidden="1">{"Riqfin97",#N/A,FALSE,"Tran";"Riqfinpro",#N/A,FALSE,"Tran"}</definedName>
    <definedName name="fgf" localSheetId="89" hidden="1">{"Riqfin97",#N/A,FALSE,"Tran";"Riqfinpro",#N/A,FALSE,"Tran"}</definedName>
    <definedName name="fgf" localSheetId="90" hidden="1">{"Riqfin97",#N/A,FALSE,"Tran";"Riqfinpro",#N/A,FALSE,"Tran"}</definedName>
    <definedName name="fgf" localSheetId="91" hidden="1">{"Riqfin97",#N/A,FALSE,"Tran";"Riqfinpro",#N/A,FALSE,"Tran"}</definedName>
    <definedName name="fgf" localSheetId="92" hidden="1">{"Riqfin97",#N/A,FALSE,"Tran";"Riqfinpro",#N/A,FALSE,"Tran"}</definedName>
    <definedName name="fgf" localSheetId="95" hidden="1">{"Riqfin97",#N/A,FALSE,"Tran";"Riqfinpro",#N/A,FALSE,"Tran"}</definedName>
    <definedName name="fgf" localSheetId="96" hidden="1">{"Riqfin97",#N/A,FALSE,"Tran";"Riqfinpro",#N/A,FALSE,"Tran"}</definedName>
    <definedName name="fgf" localSheetId="98" hidden="1">{"Riqfin97",#N/A,FALSE,"Tran";"Riqfinpro",#N/A,FALSE,"Tran"}</definedName>
    <definedName name="fgf" localSheetId="24" hidden="1">{"Riqfin97",#N/A,FALSE,"Tran";"Riqfinpro",#N/A,FALSE,"Tran"}</definedName>
    <definedName name="fgf" localSheetId="99" hidden="1">{"Riqfin97",#N/A,FALSE,"Tran";"Riqfinpro",#N/A,FALSE,"Tran"}</definedName>
    <definedName name="fgf" localSheetId="25" hidden="1">{"Riqfin97",#N/A,FALSE,"Tran";"Riqfinpro",#N/A,FALSE,"Tran"}</definedName>
    <definedName name="fgf" localSheetId="26" hidden="1">{"Riqfin97",#N/A,FALSE,"Tran";"Riqfinpro",#N/A,FALSE,"Tran"}</definedName>
    <definedName name="fgf" localSheetId="93" hidden="1">{"Riqfin97",#N/A,FALSE,"Tran";"Riqfinpro",#N/A,FALSE,"Tran"}</definedName>
    <definedName name="fgf" localSheetId="94" hidden="1">{"Riqfin97",#N/A,FALSE,"Tran";"Riqfinpro",#N/A,FALSE,"Tran"}</definedName>
    <definedName name="fgf" hidden="1">{"Riqfin97",#N/A,FALSE,"Tran";"Riqfinpro",#N/A,FALSE,"Tran"}</definedName>
    <definedName name="fgfg" localSheetId="15" hidden="1">#REF!</definedName>
    <definedName name="fgfg" localSheetId="17" hidden="1">#REF!</definedName>
    <definedName name="fgfg" localSheetId="19" hidden="1">#REF!</definedName>
    <definedName name="fgfg" localSheetId="100" hidden="1">'[114]Fax a enviar'!#REF!</definedName>
    <definedName name="fgfg" localSheetId="23" hidden="1">'[114]Fax a enviar'!#REF!</definedName>
    <definedName name="fgfg" localSheetId="59" hidden="1">#REF!</definedName>
    <definedName name="fgfg" localSheetId="60" hidden="1">#REF!</definedName>
    <definedName name="fgfg" localSheetId="1" hidden="1">'[114]Fax a enviar'!#REF!</definedName>
    <definedName name="fgfg" localSheetId="27" hidden="1">#REF!</definedName>
    <definedName name="fgfg" localSheetId="28" hidden="1">#REF!</definedName>
    <definedName name="fgfg" localSheetId="29" hidden="1">#REF!</definedName>
    <definedName name="fgfg" localSheetId="57" hidden="1">'[114]Fax a enviar'!#REF!</definedName>
    <definedName name="fgfg" localSheetId="58" hidden="1">'[114]Fax a enviar'!#REF!</definedName>
    <definedName name="fgfg" localSheetId="18" hidden="1">#REF!</definedName>
    <definedName name="fgfg" localSheetId="61" hidden="1">'[114]Fax a enviar'!#REF!</definedName>
    <definedName name="fgfg" localSheetId="64" hidden="1">'[114]Fax a enviar'!#REF!</definedName>
    <definedName name="fgfg" localSheetId="91" hidden="1">#REF!</definedName>
    <definedName name="fgfg" localSheetId="96" hidden="1">'[114]Fax a enviar'!#REF!</definedName>
    <definedName name="fgfg" localSheetId="24" hidden="1">'[114]Fax a enviar'!#REF!</definedName>
    <definedName name="fgfg" hidden="1">#REF!</definedName>
    <definedName name="fghfghf" localSheetId="15" hidden="1">#REF!</definedName>
    <definedName name="fghfghf" localSheetId="17" hidden="1">#REF!</definedName>
    <definedName name="fghfghf" localSheetId="19" hidden="1">#REF!</definedName>
    <definedName name="fghfghf" localSheetId="100" hidden="1">'[126]Fax a enviar'!#REF!</definedName>
    <definedName name="fghfghf" localSheetId="23" hidden="1">'[126]Fax a enviar'!#REF!</definedName>
    <definedName name="fghfghf" localSheetId="59" hidden="1">#REF!</definedName>
    <definedName name="fghfghf" localSheetId="60" hidden="1">#REF!</definedName>
    <definedName name="fghfghf" localSheetId="1" hidden="1">'[126]Fax a enviar'!#REF!</definedName>
    <definedName name="fghfghf" localSheetId="27" hidden="1">#REF!</definedName>
    <definedName name="fghfghf" localSheetId="28" hidden="1">#REF!</definedName>
    <definedName name="fghfghf" localSheetId="29" hidden="1">#REF!</definedName>
    <definedName name="fghfghf" localSheetId="57" hidden="1">'[126]Fax a enviar'!#REF!</definedName>
    <definedName name="fghfghf" localSheetId="58" hidden="1">'[126]Fax a enviar'!#REF!</definedName>
    <definedName name="fghfghf" localSheetId="18" hidden="1">#REF!</definedName>
    <definedName name="fghfghf" localSheetId="61" hidden="1">'[126]Fax a enviar'!#REF!</definedName>
    <definedName name="fghfghf" localSheetId="64" hidden="1">'[126]Fax a enviar'!#REF!</definedName>
    <definedName name="fghfghf" localSheetId="91" hidden="1">#REF!</definedName>
    <definedName name="fghfghf" localSheetId="96" hidden="1">'[126]Fax a enviar'!#REF!</definedName>
    <definedName name="fghfghf" localSheetId="24" hidden="1">'[126]Fax a enviar'!#REF!</definedName>
    <definedName name="fghfghf" hidden="1">#REF!</definedName>
    <definedName name="fhnfdj" localSheetId="15" hidden="1">#REF!</definedName>
    <definedName name="fhnfdj" localSheetId="17" hidden="1">#REF!</definedName>
    <definedName name="fhnfdj" localSheetId="19" hidden="1">#REF!</definedName>
    <definedName name="fhnfdj" localSheetId="100" hidden="1">'[105]Fax a enviar'!#REF!</definedName>
    <definedName name="fhnfdj" localSheetId="23" hidden="1">'[105]Fax a enviar'!#REF!</definedName>
    <definedName name="fhnfdj" localSheetId="59" hidden="1">#REF!</definedName>
    <definedName name="fhnfdj" localSheetId="60" hidden="1">#REF!</definedName>
    <definedName name="fhnfdj" localSheetId="1" hidden="1">'[105]Fax a enviar'!#REF!</definedName>
    <definedName name="fhnfdj" localSheetId="27" hidden="1">#REF!</definedName>
    <definedName name="fhnfdj" localSheetId="28" hidden="1">#REF!</definedName>
    <definedName name="fhnfdj" localSheetId="29" hidden="1">#REF!</definedName>
    <definedName name="fhnfdj" localSheetId="57" hidden="1">'[105]Fax a enviar'!#REF!</definedName>
    <definedName name="fhnfdj" localSheetId="58" hidden="1">'[105]Fax a enviar'!#REF!</definedName>
    <definedName name="fhnfdj" localSheetId="18" hidden="1">#REF!</definedName>
    <definedName name="fhnfdj" localSheetId="61" hidden="1">'[105]Fax a enviar'!#REF!</definedName>
    <definedName name="fhnfdj" localSheetId="64" hidden="1">'[105]Fax a enviar'!#REF!</definedName>
    <definedName name="fhnfdj" localSheetId="91" hidden="1">#REF!</definedName>
    <definedName name="fhnfdj" localSheetId="96" hidden="1">'[105]Fax a enviar'!#REF!</definedName>
    <definedName name="fhnfdj" localSheetId="24" hidden="1">'[105]Fax a enviar'!#REF!</definedName>
    <definedName name="fhnfdj" hidden="1">#REF!</definedName>
    <definedName name="FIDR" localSheetId="15">#REF!</definedName>
    <definedName name="FIDR" localSheetId="16">#REF!</definedName>
    <definedName name="FIDR" localSheetId="17">#REF!</definedName>
    <definedName name="FIDR" localSheetId="20">#REF!</definedName>
    <definedName name="FIDR" localSheetId="23">#REF!</definedName>
    <definedName name="FIDR" localSheetId="59">#REF!</definedName>
    <definedName name="FIDR" localSheetId="60">#REF!</definedName>
    <definedName name="FIDR" localSheetId="27">#REF!</definedName>
    <definedName name="FIDR" localSheetId="28">#REF!</definedName>
    <definedName name="FIDR" localSheetId="29">#REF!</definedName>
    <definedName name="FIDR" localSheetId="57">#REF!</definedName>
    <definedName name="FIDR" localSheetId="64">#REF!</definedName>
    <definedName name="FIDR" localSheetId="21">#REF!</definedName>
    <definedName name="FIDR" localSheetId="85">'Tabla 58'!#REF!</definedName>
    <definedName name="FIDR" localSheetId="88">#REF!</definedName>
    <definedName name="FIDR" localSheetId="89">#REF!</definedName>
    <definedName name="FIDR" localSheetId="90">#REF!</definedName>
    <definedName name="FIDR" localSheetId="95">#REF!</definedName>
    <definedName name="FIDR" localSheetId="96">#REF!</definedName>
    <definedName name="FIDR" localSheetId="24">#REF!</definedName>
    <definedName name="FIDR">#REF!</definedName>
    <definedName name="Fig.1" localSheetId="15">#REF!</definedName>
    <definedName name="Fig.1" localSheetId="16">#REF!</definedName>
    <definedName name="Fig.1" localSheetId="17">#REF!</definedName>
    <definedName name="Fig.1" localSheetId="19">#REF!</definedName>
    <definedName name="Fig.1" localSheetId="100">#REF!</definedName>
    <definedName name="Fig.1" localSheetId="23">#REF!</definedName>
    <definedName name="Fig.1" localSheetId="27">#REF!</definedName>
    <definedName name="Fig.1" localSheetId="28">#REF!</definedName>
    <definedName name="Fig.1" localSheetId="29">#REF!</definedName>
    <definedName name="Fig.1" localSheetId="33">#REF!</definedName>
    <definedName name="Fig.1" localSheetId="57">#REF!</definedName>
    <definedName name="Fig.1" localSheetId="58">#REF!</definedName>
    <definedName name="Fig.1" localSheetId="18">#REF!</definedName>
    <definedName name="Fig.1" localSheetId="61">#REF!</definedName>
    <definedName name="Fig.1" localSheetId="62">#REF!</definedName>
    <definedName name="Fig.1" localSheetId="64">#REF!</definedName>
    <definedName name="Fig.1" localSheetId="21">#REF!</definedName>
    <definedName name="Fig.1" localSheetId="80">'Tabla 53'!#REF!</definedName>
    <definedName name="Fig.1" localSheetId="81">'Tabla 54'!#REF!</definedName>
    <definedName name="Fig.1" localSheetId="82">'Tabla 55'!#REF!</definedName>
    <definedName name="Fig.1" localSheetId="83">'Tabla 56'!#REF!</definedName>
    <definedName name="Fig.1" localSheetId="84">'Tabla 57'!#REF!</definedName>
    <definedName name="Fig.1" localSheetId="85">'Tabla 58'!#REF!</definedName>
    <definedName name="Fig.1" localSheetId="88">#REF!</definedName>
    <definedName name="Fig.1" localSheetId="89">#REF!</definedName>
    <definedName name="Fig.1" localSheetId="90">#REF!</definedName>
    <definedName name="Fig.1" localSheetId="95">#REF!</definedName>
    <definedName name="Fig.1" localSheetId="96">#REF!</definedName>
    <definedName name="Fig.1" localSheetId="24">#REF!</definedName>
    <definedName name="Fig.1" localSheetId="99">#REF!</definedName>
    <definedName name="Fig.1">#REF!</definedName>
    <definedName name="FigTitle" localSheetId="15">#REF!</definedName>
    <definedName name="FigTitle" localSheetId="16">#REF!</definedName>
    <definedName name="FigTitle" localSheetId="17">#REF!</definedName>
    <definedName name="FigTitle" localSheetId="19">#REF!</definedName>
    <definedName name="FigTitle" localSheetId="23">#REF!</definedName>
    <definedName name="FigTitle" localSheetId="27">#REF!</definedName>
    <definedName name="FigTitle" localSheetId="28">#REF!</definedName>
    <definedName name="FigTitle" localSheetId="29">#REF!</definedName>
    <definedName name="FigTitle" localSheetId="33">#REF!</definedName>
    <definedName name="FigTitle" localSheetId="57">#REF!</definedName>
    <definedName name="FigTitle" localSheetId="58">#REF!</definedName>
    <definedName name="FigTitle" localSheetId="18">#REF!</definedName>
    <definedName name="FigTitle" localSheetId="64">#REF!</definedName>
    <definedName name="FigTitle" localSheetId="21">#REF!</definedName>
    <definedName name="FigTitle" localSheetId="80">'Tabla 53'!#REF!</definedName>
    <definedName name="FigTitle" localSheetId="81">'Tabla 54'!#REF!</definedName>
    <definedName name="FigTitle" localSheetId="82">'Tabla 55'!#REF!</definedName>
    <definedName name="FigTitle" localSheetId="83">'Tabla 56'!#REF!</definedName>
    <definedName name="FigTitle" localSheetId="84">'Tabla 57'!#REF!</definedName>
    <definedName name="FigTitle" localSheetId="85">'Tabla 58'!#REF!</definedName>
    <definedName name="FigTitle" localSheetId="88">#REF!</definedName>
    <definedName name="FigTitle" localSheetId="89">#REF!</definedName>
    <definedName name="FigTitle" localSheetId="90">#REF!</definedName>
    <definedName name="FigTitle" localSheetId="95">#REF!</definedName>
    <definedName name="FigTitle" localSheetId="96">#REF!</definedName>
    <definedName name="FigTitle" localSheetId="24">#REF!</definedName>
    <definedName name="FigTitle">#REF!</definedName>
    <definedName name="Figure.3" localSheetId="15">#REF!</definedName>
    <definedName name="Figure.3" localSheetId="17">#REF!</definedName>
    <definedName name="Figure.3" localSheetId="19">#REF!</definedName>
    <definedName name="Figure.3" localSheetId="23">#REF!</definedName>
    <definedName name="Figure.3" localSheetId="27">#REF!</definedName>
    <definedName name="Figure.3" localSheetId="28">#REF!</definedName>
    <definedName name="Figure.3" localSheetId="29">#REF!</definedName>
    <definedName name="Figure.3" localSheetId="33">#REF!</definedName>
    <definedName name="Figure.3" localSheetId="58">#REF!</definedName>
    <definedName name="Figure.3" localSheetId="18">#REF!</definedName>
    <definedName name="Figure.3" localSheetId="64">#REF!</definedName>
    <definedName name="Figure.3" localSheetId="21">#REF!</definedName>
    <definedName name="Figure.3" localSheetId="80">'Tabla 53'!#REF!</definedName>
    <definedName name="Figure.3" localSheetId="81">'Tabla 54'!#REF!</definedName>
    <definedName name="Figure.3" localSheetId="82">'Tabla 55'!#REF!</definedName>
    <definedName name="Figure.3" localSheetId="83">'Tabla 56'!#REF!</definedName>
    <definedName name="Figure.3" localSheetId="84">'Tabla 57'!#REF!</definedName>
    <definedName name="Figure.3" localSheetId="85">'Tabla 58'!#REF!</definedName>
    <definedName name="Figure.3" localSheetId="88">#REF!</definedName>
    <definedName name="Figure.3" localSheetId="89">#REF!</definedName>
    <definedName name="Figure.3" localSheetId="90">#REF!</definedName>
    <definedName name="Figure.3" localSheetId="96">#REF!</definedName>
    <definedName name="Figure.3" localSheetId="24">#REF!</definedName>
    <definedName name="Figure.3">#REF!</definedName>
    <definedName name="FIM" localSheetId="15">#REF!</definedName>
    <definedName name="FIM" localSheetId="17">#REF!</definedName>
    <definedName name="FIM" localSheetId="23">#REF!</definedName>
    <definedName name="FIM" localSheetId="27">#REF!</definedName>
    <definedName name="FIM" localSheetId="28">#REF!</definedName>
    <definedName name="FIM" localSheetId="29">#REF!</definedName>
    <definedName name="FIM" localSheetId="21">#REF!</definedName>
    <definedName name="FIM" localSheetId="88">#REF!</definedName>
    <definedName name="FIM" localSheetId="89">#REF!</definedName>
    <definedName name="FIM" localSheetId="90">#REF!</definedName>
    <definedName name="FIM">#REF!</definedName>
    <definedName name="finan" localSheetId="15">#REF!</definedName>
    <definedName name="finan" localSheetId="17">#REF!</definedName>
    <definedName name="finan" localSheetId="23">#REF!</definedName>
    <definedName name="finan" localSheetId="27">#REF!</definedName>
    <definedName name="finan" localSheetId="28">#REF!</definedName>
    <definedName name="finan" localSheetId="29">#REF!</definedName>
    <definedName name="finan" localSheetId="21">#REF!</definedName>
    <definedName name="finan" localSheetId="88">#REF!</definedName>
    <definedName name="finan" localSheetId="89">#REF!</definedName>
    <definedName name="finan" localSheetId="90">#REF!</definedName>
    <definedName name="finan">#REF!</definedName>
    <definedName name="finan1" localSheetId="15">#REF!</definedName>
    <definedName name="finan1" localSheetId="17">#REF!</definedName>
    <definedName name="finan1" localSheetId="23">#REF!</definedName>
    <definedName name="finan1" localSheetId="27">#REF!</definedName>
    <definedName name="finan1" localSheetId="28">#REF!</definedName>
    <definedName name="finan1" localSheetId="29">#REF!</definedName>
    <definedName name="finan1" localSheetId="21">#REF!</definedName>
    <definedName name="finan1" localSheetId="88">#REF!</definedName>
    <definedName name="finan1" localSheetId="89">#REF!</definedName>
    <definedName name="finan1" localSheetId="90">#REF!</definedName>
    <definedName name="finan1">#REF!</definedName>
    <definedName name="Financing" localSheetId="15" hidden="1">{"Tab1",#N/A,FALSE,"P";"Tab2",#N/A,FALSE,"P"}</definedName>
    <definedName name="Financing" localSheetId="16" hidden="1">{"Tab1",#N/A,FALSE,"P";"Tab2",#N/A,FALSE,"P"}</definedName>
    <definedName name="Financing" localSheetId="17" hidden="1">{"Tab1",#N/A,FALSE,"P";"Tab2",#N/A,FALSE,"P"}</definedName>
    <definedName name="Financing" localSheetId="19" hidden="1">{"Tab1",#N/A,FALSE,"P";"Tab2",#N/A,FALSE,"P"}</definedName>
    <definedName name="Financing" localSheetId="20" hidden="1">{"Tab1",#N/A,FALSE,"P";"Tab2",#N/A,FALSE,"P"}</definedName>
    <definedName name="Financing" localSheetId="100" hidden="1">{"Tab1",#N/A,FALSE,"P";"Tab2",#N/A,FALSE,"P"}</definedName>
    <definedName name="Financing" localSheetId="8" hidden="1">{"Tab1",#N/A,FALSE,"P";"Tab2",#N/A,FALSE,"P"}</definedName>
    <definedName name="Financing" localSheetId="9" hidden="1">{"Tab1",#N/A,FALSE,"P";"Tab2",#N/A,FALSE,"P"}</definedName>
    <definedName name="Financing" localSheetId="10" hidden="1">{"Tab1",#N/A,FALSE,"P";"Tab2",#N/A,FALSE,"P"}</definedName>
    <definedName name="Financing" localSheetId="11" hidden="1">{"Tab1",#N/A,FALSE,"P";"Tab2",#N/A,FALSE,"P"}</definedName>
    <definedName name="Financing" localSheetId="23" hidden="1">{"Tab1",#N/A,FALSE,"P";"Tab2",#N/A,FALSE,"P"}</definedName>
    <definedName name="Financing" localSheetId="59" hidden="1">{"Tab1",#N/A,FALSE,"P";"Tab2",#N/A,FALSE,"P"}</definedName>
    <definedName name="Financing" localSheetId="60" hidden="1">{"Tab1",#N/A,FALSE,"P";"Tab2",#N/A,FALSE,"P"}</definedName>
    <definedName name="Financing" localSheetId="1" hidden="1">{"Tab1",#N/A,FALSE,"P";"Tab2",#N/A,FALSE,"P"}</definedName>
    <definedName name="Financing" localSheetId="27" hidden="1">{"Tab1",#N/A,FALSE,"P";"Tab2",#N/A,FALSE,"P"}</definedName>
    <definedName name="Financing" localSheetId="28" hidden="1">{"Tab1",#N/A,FALSE,"P";"Tab2",#N/A,FALSE,"P"}</definedName>
    <definedName name="Financing" localSheetId="29" hidden="1">{"Tab1",#N/A,FALSE,"P";"Tab2",#N/A,FALSE,"P"}</definedName>
    <definedName name="Financing" localSheetId="30" hidden="1">{"Tab1",#N/A,FALSE,"P";"Tab2",#N/A,FALSE,"P"}</definedName>
    <definedName name="Financing" localSheetId="31" hidden="1">{"Tab1",#N/A,FALSE,"P";"Tab2",#N/A,FALSE,"P"}</definedName>
    <definedName name="Financing" localSheetId="32" hidden="1">{"Tab1",#N/A,FALSE,"P";"Tab2",#N/A,FALSE,"P"}</definedName>
    <definedName name="Financing" localSheetId="33" hidden="1">{"Tab1",#N/A,FALSE,"P";"Tab2",#N/A,FALSE,"P"}</definedName>
    <definedName name="Financing" localSheetId="34" hidden="1">{"Tab1",#N/A,FALSE,"P";"Tab2",#N/A,FALSE,"P"}</definedName>
    <definedName name="Financing" localSheetId="3" hidden="1">{"Tab1",#N/A,FALSE,"P";"Tab2",#N/A,FALSE,"P"}</definedName>
    <definedName name="Financing" localSheetId="57" hidden="1">{"Tab1",#N/A,FALSE,"P";"Tab2",#N/A,FALSE,"P"}</definedName>
    <definedName name="Financing" localSheetId="58" hidden="1">{"Tab1",#N/A,FALSE,"P";"Tab2",#N/A,FALSE,"P"}</definedName>
    <definedName name="Financing" localSheetId="18" hidden="1">{"Tab1",#N/A,FALSE,"P";"Tab2",#N/A,FALSE,"P"}</definedName>
    <definedName name="Financing" localSheetId="61" hidden="1">{"Tab1",#N/A,FALSE,"P";"Tab2",#N/A,FALSE,"P"}</definedName>
    <definedName name="Financing" localSheetId="62" hidden="1">{"Tab1",#N/A,FALSE,"P";"Tab2",#N/A,FALSE,"P"}</definedName>
    <definedName name="Financing" localSheetId="63" hidden="1">{"Tab1",#N/A,FALSE,"P";"Tab2",#N/A,FALSE,"P"}</definedName>
    <definedName name="Financing" localSheetId="64" hidden="1">{"Tab1",#N/A,FALSE,"P";"Tab2",#N/A,FALSE,"P"}</definedName>
    <definedName name="Financing" localSheetId="21" hidden="1">{"Tab1",#N/A,FALSE,"P";"Tab2",#N/A,FALSE,"P"}</definedName>
    <definedName name="Financing" localSheetId="80" hidden="1">{"Tab1",#N/A,FALSE,"P";"Tab2",#N/A,FALSE,"P"}</definedName>
    <definedName name="Financing" localSheetId="81" hidden="1">{"Tab1",#N/A,FALSE,"P";"Tab2",#N/A,FALSE,"P"}</definedName>
    <definedName name="Financing" localSheetId="82" hidden="1">{"Tab1",#N/A,FALSE,"P";"Tab2",#N/A,FALSE,"P"}</definedName>
    <definedName name="Financing" localSheetId="83" hidden="1">{"Tab1",#N/A,FALSE,"P";"Tab2",#N/A,FALSE,"P"}</definedName>
    <definedName name="Financing" localSheetId="84" hidden="1">{"Tab1",#N/A,FALSE,"P";"Tab2",#N/A,FALSE,"P"}</definedName>
    <definedName name="Financing" localSheetId="85" hidden="1">{"Tab1",#N/A,FALSE,"P";"Tab2",#N/A,FALSE,"P"}</definedName>
    <definedName name="Financing" localSheetId="88" hidden="1">{"Tab1",#N/A,FALSE,"P";"Tab2",#N/A,FALSE,"P"}</definedName>
    <definedName name="Financing" localSheetId="22" hidden="1">{"Tab1",#N/A,FALSE,"P";"Tab2",#N/A,FALSE,"P"}</definedName>
    <definedName name="Financing" localSheetId="89" hidden="1">{"Tab1",#N/A,FALSE,"P";"Tab2",#N/A,FALSE,"P"}</definedName>
    <definedName name="Financing" localSheetId="90" hidden="1">{"Tab1",#N/A,FALSE,"P";"Tab2",#N/A,FALSE,"P"}</definedName>
    <definedName name="Financing" localSheetId="91" hidden="1">{"Tab1",#N/A,FALSE,"P";"Tab2",#N/A,FALSE,"P"}</definedName>
    <definedName name="Financing" localSheetId="92" hidden="1">{"Tab1",#N/A,FALSE,"P";"Tab2",#N/A,FALSE,"P"}</definedName>
    <definedName name="Financing" localSheetId="95" hidden="1">{"Tab1",#N/A,FALSE,"P";"Tab2",#N/A,FALSE,"P"}</definedName>
    <definedName name="Financing" localSheetId="96" hidden="1">{"Tab1",#N/A,FALSE,"P";"Tab2",#N/A,FALSE,"P"}</definedName>
    <definedName name="Financing" localSheetId="98" hidden="1">{"Tab1",#N/A,FALSE,"P";"Tab2",#N/A,FALSE,"P"}</definedName>
    <definedName name="Financing" localSheetId="24" hidden="1">{"Tab1",#N/A,FALSE,"P";"Tab2",#N/A,FALSE,"P"}</definedName>
    <definedName name="Financing" localSheetId="99" hidden="1">{"Tab1",#N/A,FALSE,"P";"Tab2",#N/A,FALSE,"P"}</definedName>
    <definedName name="Financing" localSheetId="25" hidden="1">{"Tab1",#N/A,FALSE,"P";"Tab2",#N/A,FALSE,"P"}</definedName>
    <definedName name="Financing" localSheetId="26" hidden="1">{"Tab1",#N/A,FALSE,"P";"Tab2",#N/A,FALSE,"P"}</definedName>
    <definedName name="Financing" localSheetId="93" hidden="1">{"Tab1",#N/A,FALSE,"P";"Tab2",#N/A,FALSE,"P"}</definedName>
    <definedName name="Financing" localSheetId="94" hidden="1">{"Tab1",#N/A,FALSE,"P";"Tab2",#N/A,FALSE,"P"}</definedName>
    <definedName name="Financing" hidden="1">{"Tab1",#N/A,FALSE,"P";"Tab2",#N/A,FALSE,"P"}</definedName>
    <definedName name="Finland_wt" localSheetId="15">#REF!</definedName>
    <definedName name="Finland_wt" localSheetId="17">#REF!</definedName>
    <definedName name="Finland_wt" localSheetId="100">'[79]OECD wgt'!$B$18</definedName>
    <definedName name="Finland_wt" localSheetId="23">'[79]OECD wgt'!$B$18</definedName>
    <definedName name="Finland_wt" localSheetId="59">#REF!</definedName>
    <definedName name="Finland_wt" localSheetId="60">#REF!</definedName>
    <definedName name="Finland_wt" localSheetId="1">'[79]OECD wgt'!$B$18</definedName>
    <definedName name="Finland_wt" localSheetId="27">#REF!</definedName>
    <definedName name="Finland_wt" localSheetId="28">#REF!</definedName>
    <definedName name="Finland_wt" localSheetId="29">#REF!</definedName>
    <definedName name="Finland_wt" localSheetId="57">'[79]OECD wgt'!$B$18</definedName>
    <definedName name="Finland_wt" localSheetId="58">'[79]OECD wgt'!$B$18</definedName>
    <definedName name="Finland_wt" localSheetId="91">#REF!</definedName>
    <definedName name="Finland_wt">#REF!</definedName>
    <definedName name="FIP" localSheetId="15">#REF!</definedName>
    <definedName name="FIP" localSheetId="17">#REF!</definedName>
    <definedName name="FIP" localSheetId="20">[127]Q4!#REF!</definedName>
    <definedName name="FIP" localSheetId="100">[127]Q4!#REF!</definedName>
    <definedName name="FIP" localSheetId="23">[127]Q4!#REF!</definedName>
    <definedName name="FIP" localSheetId="59">#REF!</definedName>
    <definedName name="FIP" localSheetId="60">#REF!</definedName>
    <definedName name="FIP" localSheetId="1">[127]Q4!#REF!</definedName>
    <definedName name="FIP" localSheetId="27">#REF!</definedName>
    <definedName name="FIP" localSheetId="28">[127]Q4!#REF!</definedName>
    <definedName name="FIP" localSheetId="29">[127]Q4!#REF!</definedName>
    <definedName name="FIP" localSheetId="57">[127]Q4!#REF!</definedName>
    <definedName name="FIP" localSheetId="58">[127]Q4!#REF!</definedName>
    <definedName name="FIP" localSheetId="64">[127]Q4!#REF!</definedName>
    <definedName name="FIP" localSheetId="21">[127]Q4!#REF!</definedName>
    <definedName name="FIP" localSheetId="85">[127]Q4!#REF!</definedName>
    <definedName name="FIP" localSheetId="88">[127]Q4!#REF!</definedName>
    <definedName name="FIP" localSheetId="89">[127]Q4!#REF!</definedName>
    <definedName name="FIP" localSheetId="90">[127]Q4!#REF!</definedName>
    <definedName name="FIP" localSheetId="91">#REF!</definedName>
    <definedName name="FIP" localSheetId="95">[127]Q4!#REF!</definedName>
    <definedName name="FIP" localSheetId="96">[127]Q4!#REF!</definedName>
    <definedName name="FIP" localSheetId="24">[127]Q4!#REF!</definedName>
    <definedName name="FIP">#REF!</definedName>
    <definedName name="Fisc" localSheetId="15">#REF!</definedName>
    <definedName name="FISC" localSheetId="16">#REF!</definedName>
    <definedName name="Fisc" localSheetId="17">#REF!</definedName>
    <definedName name="Fisc" localSheetId="19">#REF!</definedName>
    <definedName name="Fisc" localSheetId="20">#REF!</definedName>
    <definedName name="Fisc" localSheetId="100">#REF!</definedName>
    <definedName name="Fisc" localSheetId="23">#REF!</definedName>
    <definedName name="Fisc" localSheetId="27">#REF!</definedName>
    <definedName name="Fisc" localSheetId="28">#REF!</definedName>
    <definedName name="Fisc" localSheetId="29">#REF!</definedName>
    <definedName name="Fisc" localSheetId="41">#REF!</definedName>
    <definedName name="Fisc" localSheetId="44">#REF!</definedName>
    <definedName name="Fisc" localSheetId="57">#REF!</definedName>
    <definedName name="Fisc" localSheetId="58">#REF!</definedName>
    <definedName name="Fisc" localSheetId="18">#REF!</definedName>
    <definedName name="Fisc" localSheetId="61">#REF!</definedName>
    <definedName name="Fisc" localSheetId="62">#REF!</definedName>
    <definedName name="Fisc" localSheetId="64">#REF!</definedName>
    <definedName name="Fisc" localSheetId="21">#REF!</definedName>
    <definedName name="Fisc" localSheetId="80">'Tabla 53'!#REF!</definedName>
    <definedName name="Fisc" localSheetId="81">'Tabla 54'!#REF!</definedName>
    <definedName name="Fisc" localSheetId="82">'Tabla 55'!#REF!</definedName>
    <definedName name="Fisc" localSheetId="83">'Tabla 56'!#REF!</definedName>
    <definedName name="Fisc" localSheetId="84">'Tabla 57'!#REF!</definedName>
    <definedName name="Fisc" localSheetId="88">#REF!</definedName>
    <definedName name="Fisc" localSheetId="89">#REF!</definedName>
    <definedName name="Fisc" localSheetId="90">#REF!</definedName>
    <definedName name="Fisc" localSheetId="95">#REF!</definedName>
    <definedName name="Fisc" localSheetId="96">#REF!</definedName>
    <definedName name="Fisc" localSheetId="24">#REF!</definedName>
    <definedName name="Fisc" localSheetId="99">#REF!</definedName>
    <definedName name="Fisc">#REF!</definedName>
    <definedName name="Fisca" localSheetId="15">#REF!</definedName>
    <definedName name="Fisca" localSheetId="16">#REF!</definedName>
    <definedName name="Fisca" localSheetId="17">#REF!</definedName>
    <definedName name="Fisca" localSheetId="19">#REF!</definedName>
    <definedName name="Fisca" localSheetId="23">#REF!</definedName>
    <definedName name="Fisca" localSheetId="27">#REF!</definedName>
    <definedName name="Fisca" localSheetId="28">#REF!</definedName>
    <definedName name="Fisca" localSheetId="29">#REF!</definedName>
    <definedName name="Fisca" localSheetId="33">#REF!</definedName>
    <definedName name="Fisca" localSheetId="57">#REF!</definedName>
    <definedName name="Fisca" localSheetId="58">#REF!</definedName>
    <definedName name="Fisca" localSheetId="18">#REF!</definedName>
    <definedName name="Fisca" localSheetId="61">#REF!</definedName>
    <definedName name="Fisca" localSheetId="64">#REF!</definedName>
    <definedName name="Fisca" localSheetId="21">#REF!</definedName>
    <definedName name="Fisca" localSheetId="80">'Tabla 53'!#REF!</definedName>
    <definedName name="Fisca" localSheetId="81">'Tabla 54'!#REF!</definedName>
    <definedName name="Fisca" localSheetId="82">'Tabla 55'!#REF!</definedName>
    <definedName name="Fisca" localSheetId="83">'Tabla 56'!#REF!</definedName>
    <definedName name="Fisca" localSheetId="84">'Tabla 57'!#REF!</definedName>
    <definedName name="Fisca" localSheetId="85">'Tabla 58'!#REF!</definedName>
    <definedName name="Fisca" localSheetId="88">#REF!</definedName>
    <definedName name="Fisca" localSheetId="89">#REF!</definedName>
    <definedName name="Fisca" localSheetId="90">#REF!</definedName>
    <definedName name="Fisca" localSheetId="95">#REF!</definedName>
    <definedName name="Fisca" localSheetId="96">#REF!</definedName>
    <definedName name="Fisca" localSheetId="24">#REF!</definedName>
    <definedName name="Fisca">#REF!</definedName>
    <definedName name="FISUM" localSheetId="15">#REF!</definedName>
    <definedName name="FISUM" localSheetId="17">#REF!</definedName>
    <definedName name="FISUM" localSheetId="23">#REF!</definedName>
    <definedName name="FISUM" localSheetId="27">#REF!</definedName>
    <definedName name="FISUM" localSheetId="28">#REF!</definedName>
    <definedName name="FISUM" localSheetId="29">#REF!</definedName>
    <definedName name="FISUM" localSheetId="57">#REF!</definedName>
    <definedName name="FISUM" localSheetId="21">#REF!</definedName>
    <definedName name="FISUM" localSheetId="88">#REF!</definedName>
    <definedName name="FISUM" localSheetId="89">#REF!</definedName>
    <definedName name="FISUM" localSheetId="90">#REF!</definedName>
    <definedName name="FISUM" localSheetId="95">#REF!</definedName>
    <definedName name="FISUM">#REF!</definedName>
    <definedName name="FLIBOR" localSheetId="15">#REF!</definedName>
    <definedName name="FLIBOR" localSheetId="17">#REF!</definedName>
    <definedName name="FLIBOR" localSheetId="100">[127]Q4!#REF!</definedName>
    <definedName name="FLIBOR" localSheetId="23">[127]Q4!#REF!</definedName>
    <definedName name="FLIBOR" localSheetId="59">#REF!</definedName>
    <definedName name="FLIBOR" localSheetId="60">#REF!</definedName>
    <definedName name="FLIBOR" localSheetId="1">[127]Q4!#REF!</definedName>
    <definedName name="FLIBOR" localSheetId="27">#REF!</definedName>
    <definedName name="FLIBOR" localSheetId="28">[127]Q4!#REF!</definedName>
    <definedName name="FLIBOR" localSheetId="29">[127]Q4!#REF!</definedName>
    <definedName name="FLIBOR" localSheetId="57">[127]Q4!#REF!</definedName>
    <definedName name="FLIBOR" localSheetId="58">[127]Q4!#REF!</definedName>
    <definedName name="FLIBOR" localSheetId="21">[127]Q4!#REF!</definedName>
    <definedName name="FLIBOR" localSheetId="85">[127]Q4!#REF!</definedName>
    <definedName name="FLIBOR" localSheetId="88">[127]Q4!#REF!</definedName>
    <definedName name="FLIBOR" localSheetId="89">[127]Q4!#REF!</definedName>
    <definedName name="FLIBOR" localSheetId="90">[127]Q4!#REF!</definedName>
    <definedName name="FLIBOR" localSheetId="91">#REF!</definedName>
    <definedName name="FLIBOR" localSheetId="95">[127]Q4!#REF!</definedName>
    <definedName name="FLIBOR">#REF!</definedName>
    <definedName name="FLOPEC" localSheetId="15">#REF!</definedName>
    <definedName name="FLOPEC" localSheetId="16">#REF!</definedName>
    <definedName name="FLOPEC" localSheetId="17">#REF!</definedName>
    <definedName name="FLOPEC" localSheetId="20">#REF!</definedName>
    <definedName name="FLOPEC" localSheetId="23">#REF!</definedName>
    <definedName name="FLOPEC" localSheetId="59">#REF!</definedName>
    <definedName name="FLOPEC" localSheetId="60">#REF!</definedName>
    <definedName name="FLOPEC" localSheetId="27">#REF!</definedName>
    <definedName name="FLOPEC" localSheetId="28">#REF!</definedName>
    <definedName name="FLOPEC" localSheetId="29">#REF!</definedName>
    <definedName name="FLOPEC" localSheetId="57">#REF!</definedName>
    <definedName name="FLOPEC" localSheetId="64">#REF!</definedName>
    <definedName name="FLOPEC" localSheetId="21">#REF!</definedName>
    <definedName name="FLOPEC" localSheetId="85">'Tabla 58'!#REF!</definedName>
    <definedName name="FLOPEC" localSheetId="88">#REF!</definedName>
    <definedName name="FLOPEC" localSheetId="89">#REF!</definedName>
    <definedName name="FLOPEC" localSheetId="90">#REF!</definedName>
    <definedName name="FLOPEC" localSheetId="95">#REF!</definedName>
    <definedName name="FLOPEC" localSheetId="96">#REF!</definedName>
    <definedName name="FLOPEC" localSheetId="24">#REF!</definedName>
    <definedName name="FLOPEC">#REF!</definedName>
    <definedName name="FLOWS" localSheetId="15">#REF!</definedName>
    <definedName name="FLOWS" localSheetId="16">#REF!</definedName>
    <definedName name="FLOWS" localSheetId="17">#REF!</definedName>
    <definedName name="FLOWS" localSheetId="23">#REF!</definedName>
    <definedName name="FLOWS" localSheetId="27">#REF!</definedName>
    <definedName name="FLOWS" localSheetId="28">#REF!</definedName>
    <definedName name="FLOWS" localSheetId="29">#REF!</definedName>
    <definedName name="FLOWS" localSheetId="57">#REF!</definedName>
    <definedName name="FLOWS" localSheetId="64">#REF!</definedName>
    <definedName name="FLOWS" localSheetId="21">#REF!</definedName>
    <definedName name="FLOWS" localSheetId="85">'Tabla 58'!#REF!</definedName>
    <definedName name="FLOWS" localSheetId="88">#REF!</definedName>
    <definedName name="FLOWS" localSheetId="89">#REF!</definedName>
    <definedName name="FLOWS" localSheetId="90">#REF!</definedName>
    <definedName name="FLOWS" localSheetId="95">#REF!</definedName>
    <definedName name="FLOWS" localSheetId="96">#REF!</definedName>
    <definedName name="FLOWS">#REF!</definedName>
    <definedName name="fluct" localSheetId="15">#REF!</definedName>
    <definedName name="fluct" localSheetId="16">#REF!</definedName>
    <definedName name="fluct" localSheetId="17">#REF!</definedName>
    <definedName name="fluct" localSheetId="23">#REF!</definedName>
    <definedName name="fluct" localSheetId="27">#REF!</definedName>
    <definedName name="fluct" localSheetId="28">#REF!</definedName>
    <definedName name="fluct" localSheetId="29">#REF!</definedName>
    <definedName name="fluct" localSheetId="57">#REF!</definedName>
    <definedName name="fluct" localSheetId="64">#REF!</definedName>
    <definedName name="fluct" localSheetId="21">#REF!</definedName>
    <definedName name="fluct" localSheetId="85">'Tabla 58'!#REF!</definedName>
    <definedName name="fluct" localSheetId="88">#REF!</definedName>
    <definedName name="fluct" localSheetId="89">#REF!</definedName>
    <definedName name="fluct" localSheetId="90">#REF!</definedName>
    <definedName name="fluct" localSheetId="95">#REF!</definedName>
    <definedName name="fluct" localSheetId="96">#REF!</definedName>
    <definedName name="fluct">#REF!</definedName>
    <definedName name="Flujo" localSheetId="15">#REF!</definedName>
    <definedName name="Flujo" localSheetId="17">#REF!</definedName>
    <definedName name="Flujo" localSheetId="100">[90]Hoja5!$X$1:$AF$61</definedName>
    <definedName name="Flujo" localSheetId="23">[90]Hoja5!$X$1:$AF$61</definedName>
    <definedName name="Flujo" localSheetId="59">#REF!</definedName>
    <definedName name="Flujo" localSheetId="60">#REF!</definedName>
    <definedName name="Flujo" localSheetId="1">[90]Hoja5!$X$1:$AF$61</definedName>
    <definedName name="Flujo" localSheetId="27">#REF!</definedName>
    <definedName name="Flujo" localSheetId="28">#REF!</definedName>
    <definedName name="Flujo" localSheetId="29">#REF!</definedName>
    <definedName name="Flujo" localSheetId="57">[90]Hoja5!$X$1:$AF$61</definedName>
    <definedName name="Flujo" localSheetId="58">[90]Hoja5!$X$1:$AF$61</definedName>
    <definedName name="Flujo" localSheetId="91">#REF!</definedName>
    <definedName name="Flujo">#REF!</definedName>
    <definedName name="FLUXO" localSheetId="15">#REF!</definedName>
    <definedName name="FLUXO" localSheetId="16">#REF!</definedName>
    <definedName name="FLUXO" localSheetId="17">#REF!</definedName>
    <definedName name="FLUXO" localSheetId="20">#REF!</definedName>
    <definedName name="FLUXO" localSheetId="23">#REF!</definedName>
    <definedName name="FLUXO" localSheetId="59">#REF!</definedName>
    <definedName name="FLUXO" localSheetId="60">#REF!</definedName>
    <definedName name="FLUXO" localSheetId="27">#REF!</definedName>
    <definedName name="FLUXO" localSheetId="28">#REF!</definedName>
    <definedName name="FLUXO" localSheetId="29">#REF!</definedName>
    <definedName name="FLUXO" localSheetId="57">#REF!</definedName>
    <definedName name="FLUXO" localSheetId="64">#REF!</definedName>
    <definedName name="FLUXO" localSheetId="21">#REF!</definedName>
    <definedName name="FLUXO" localSheetId="85">'Tabla 58'!#REF!</definedName>
    <definedName name="FLUXO" localSheetId="88">#REF!</definedName>
    <definedName name="FLUXO" localSheetId="89">#REF!</definedName>
    <definedName name="FLUXO" localSheetId="90">#REF!</definedName>
    <definedName name="FLUXO" localSheetId="95">#REF!</definedName>
    <definedName name="FLUXO" localSheetId="96">#REF!</definedName>
    <definedName name="FLUXO" localSheetId="24">#REF!</definedName>
    <definedName name="FLUXO">#REF!</definedName>
    <definedName name="FMB" localSheetId="15">#REF!</definedName>
    <definedName name="FMB" localSheetId="16">#REF!</definedName>
    <definedName name="FMB" localSheetId="17">#REF!</definedName>
    <definedName name="FMB" localSheetId="23">#REF!</definedName>
    <definedName name="FMB" localSheetId="27">#REF!</definedName>
    <definedName name="FMB" localSheetId="28">#REF!</definedName>
    <definedName name="FMB" localSheetId="29">#REF!</definedName>
    <definedName name="FMB" localSheetId="57">#REF!</definedName>
    <definedName name="FMB" localSheetId="64">#REF!</definedName>
    <definedName name="FMB" localSheetId="21">#REF!</definedName>
    <definedName name="FMB" localSheetId="85">'Tabla 58'!#REF!</definedName>
    <definedName name="FMB" localSheetId="88">#REF!</definedName>
    <definedName name="FMB" localSheetId="89">#REF!</definedName>
    <definedName name="FMB" localSheetId="90">#REF!</definedName>
    <definedName name="FMB" localSheetId="95">#REF!</definedName>
    <definedName name="FMB" localSheetId="96">#REF!</definedName>
    <definedName name="FMB">#REF!</definedName>
    <definedName name="FMI" localSheetId="15">#REF!</definedName>
    <definedName name="FMI" localSheetId="16">#REF!</definedName>
    <definedName name="FMI" localSheetId="17">#REF!</definedName>
    <definedName name="FMI" localSheetId="19">#REF!</definedName>
    <definedName name="FMI" localSheetId="100">[69]BCP!#REF!</definedName>
    <definedName name="FMI" localSheetId="23">[69]BCP!#REF!</definedName>
    <definedName name="FMI" localSheetId="59">#REF!</definedName>
    <definedName name="FMI" localSheetId="60">#REF!</definedName>
    <definedName name="FMI" localSheetId="1">[69]BCP!#REF!</definedName>
    <definedName name="FMI" localSheetId="27">#REF!</definedName>
    <definedName name="FMI" localSheetId="28">[69]BCP!#REF!</definedName>
    <definedName name="FMI" localSheetId="29">[69]BCP!#REF!</definedName>
    <definedName name="FMI" localSheetId="41">[69]BCP!#REF!</definedName>
    <definedName name="FMI" localSheetId="44">[69]BCP!#REF!</definedName>
    <definedName name="FMI" localSheetId="57">[69]BCP!#REF!</definedName>
    <definedName name="FMI" localSheetId="58">[69]BCP!#REF!</definedName>
    <definedName name="FMI" localSheetId="18">#REF!</definedName>
    <definedName name="FMI" localSheetId="61">[69]BCP!#REF!</definedName>
    <definedName name="FMI" localSheetId="64">[69]BCP!#REF!</definedName>
    <definedName name="FMI" localSheetId="21">[69]BCP!#REF!</definedName>
    <definedName name="FMI" localSheetId="81">[69]BCP!#REF!</definedName>
    <definedName name="FMI" localSheetId="82">[69]BCP!#REF!</definedName>
    <definedName name="FMI" localSheetId="83">[69]BCP!#REF!</definedName>
    <definedName name="FMI" localSheetId="84">[69]BCP!#REF!</definedName>
    <definedName name="FMI" localSheetId="88">[69]BCP!#REF!</definedName>
    <definedName name="FMI" localSheetId="89">[69]BCP!#REF!</definedName>
    <definedName name="FMI" localSheetId="90">[69]BCP!#REF!</definedName>
    <definedName name="FMI" localSheetId="91">#REF!</definedName>
    <definedName name="FMI" localSheetId="95">[69]BCP!#REF!</definedName>
    <definedName name="FMI" localSheetId="96">[69]BCP!#REF!</definedName>
    <definedName name="FMI" localSheetId="24">[69]BCP!#REF!</definedName>
    <definedName name="FMI">#REF!</definedName>
    <definedName name="FMK" localSheetId="15">#REF!</definedName>
    <definedName name="FMK" localSheetId="16">#REF!</definedName>
    <definedName name="FMK" localSheetId="17">#REF!</definedName>
    <definedName name="FMK" localSheetId="19">#REF!</definedName>
    <definedName name="FMK" localSheetId="20">#REF!</definedName>
    <definedName name="FMK" localSheetId="100">#REF!</definedName>
    <definedName name="FMK" localSheetId="23">#REF!</definedName>
    <definedName name="FMK" localSheetId="27">#REF!</definedName>
    <definedName name="FMK" localSheetId="28">#REF!</definedName>
    <definedName name="FMK" localSheetId="29">#REF!</definedName>
    <definedName name="FMK" localSheetId="33">#REF!</definedName>
    <definedName name="FMK" localSheetId="57">#REF!</definedName>
    <definedName name="FMK" localSheetId="58">#REF!</definedName>
    <definedName name="FMK" localSheetId="18">#REF!</definedName>
    <definedName name="FMK" localSheetId="61">#REF!</definedName>
    <definedName name="FMK" localSheetId="62">#REF!</definedName>
    <definedName name="FMK" localSheetId="64">#REF!</definedName>
    <definedName name="FMK" localSheetId="21">#REF!</definedName>
    <definedName name="FMK" localSheetId="80">'Tabla 53'!#REF!</definedName>
    <definedName name="FMK" localSheetId="81">'Tabla 54'!#REF!</definedName>
    <definedName name="FMK" localSheetId="82">'Tabla 55'!#REF!</definedName>
    <definedName name="FMK" localSheetId="83">'Tabla 56'!#REF!</definedName>
    <definedName name="FMK" localSheetId="84">'Tabla 57'!#REF!</definedName>
    <definedName name="FMK" localSheetId="85">'Tabla 58'!#REF!</definedName>
    <definedName name="FMK" localSheetId="88">#REF!</definedName>
    <definedName name="FMK" localSheetId="89">#REF!</definedName>
    <definedName name="FMK" localSheetId="90">#REF!</definedName>
    <definedName name="FMK" localSheetId="95">#REF!</definedName>
    <definedName name="FMK" localSheetId="96">#REF!</definedName>
    <definedName name="FMK" localSheetId="24">#REF!</definedName>
    <definedName name="FMK" localSheetId="99">#REF!</definedName>
    <definedName name="FMK">#REF!</definedName>
    <definedName name="FODESEC" localSheetId="15">#REF!</definedName>
    <definedName name="FODESEC" localSheetId="16">#REF!</definedName>
    <definedName name="FODESEC" localSheetId="17">#REF!</definedName>
    <definedName name="FODESEC" localSheetId="23">#REF!</definedName>
    <definedName name="FODESEC" localSheetId="27">#REF!</definedName>
    <definedName name="FODESEC" localSheetId="28">#REF!</definedName>
    <definedName name="FODESEC" localSheetId="29">#REF!</definedName>
    <definedName name="FODESEC" localSheetId="57">#REF!</definedName>
    <definedName name="FODESEC" localSheetId="64">#REF!</definedName>
    <definedName name="FODESEC" localSheetId="21">#REF!</definedName>
    <definedName name="FODESEC" localSheetId="88">#REF!</definedName>
    <definedName name="FODESEC" localSheetId="89">#REF!</definedName>
    <definedName name="FODESEC" localSheetId="90">#REF!</definedName>
    <definedName name="FODESEC" localSheetId="95">#REF!</definedName>
    <definedName name="FODESEC">#REF!</definedName>
    <definedName name="FONDO_COMPENSADOR_DE_DESEQUILIBRIOS_FISCALES_PROVINCIALES" localSheetId="15">#REF!</definedName>
    <definedName name="FONDO_COMPENSADOR_DE_DESEQUILIBRIOS_FISCALES_PROVINCIALES" localSheetId="17">#REF!</definedName>
    <definedName name="FONDO_COMPENSADOR_DE_DESEQUILIBRIOS_FISCALES_PROVINCIALES" localSheetId="100">[4]C!$B$15:$N$15</definedName>
    <definedName name="FONDO_COMPENSADOR_DE_DESEQUILIBRIOS_FISCALES_PROVINCIALES" localSheetId="23">[4]C!$B$15:$N$15</definedName>
    <definedName name="FONDO_COMPENSADOR_DE_DESEQUILIBRIOS_FISCALES_PROVINCIALES" localSheetId="59">#REF!</definedName>
    <definedName name="FONDO_COMPENSADOR_DE_DESEQUILIBRIOS_FISCALES_PROVINCIALES" localSheetId="60">#REF!</definedName>
    <definedName name="FONDO_COMPENSADOR_DE_DESEQUILIBRIOS_FISCALES_PROVINCIALES" localSheetId="1">[4]C!$B$15:$N$15</definedName>
    <definedName name="FONDO_COMPENSADOR_DE_DESEQUILIBRIOS_FISCALES_PROVINCIALES" localSheetId="27">#REF!</definedName>
    <definedName name="FONDO_COMPENSADOR_DE_DESEQUILIBRIOS_FISCALES_PROVINCIALES" localSheetId="28">#REF!</definedName>
    <definedName name="FONDO_COMPENSADOR_DE_DESEQUILIBRIOS_FISCALES_PROVINCIALES" localSheetId="29">#REF!</definedName>
    <definedName name="FONDO_COMPENSADOR_DE_DESEQUILIBRIOS_FISCALES_PROVINCIALES" localSheetId="57">[4]C!$B$15:$N$15</definedName>
    <definedName name="FONDO_COMPENSADOR_DE_DESEQUILIBRIOS_FISCALES_PROVINCIALES" localSheetId="58">[4]C!$B$15:$N$15</definedName>
    <definedName name="FONDO_COMPENSADOR_DE_DESEQUILIBRIOS_FISCALES_PROVINCIALES" localSheetId="91">#REF!</definedName>
    <definedName name="FONDO_COMPENSADOR_DE_DESEQUILIBRIOS_FISCALES_PROVINCIALES">#REF!</definedName>
    <definedName name="FONDO_EDUCATIVO__LEY_N__23906_ART._3_Y_4" localSheetId="15">#REF!</definedName>
    <definedName name="FONDO_EDUCATIVO__LEY_N__23906_ART._3_Y_4" localSheetId="17">#REF!</definedName>
    <definedName name="FONDO_EDUCATIVO__LEY_N__23906_ART._3_Y_4" localSheetId="100">[4]C!$B$16:$N$16</definedName>
    <definedName name="FONDO_EDUCATIVO__LEY_N__23906_ART._3_Y_4" localSheetId="23">[4]C!$B$16:$N$16</definedName>
    <definedName name="FONDO_EDUCATIVO__LEY_N__23906_ART._3_Y_4" localSheetId="59">#REF!</definedName>
    <definedName name="FONDO_EDUCATIVO__LEY_N__23906_ART._3_Y_4" localSheetId="60">#REF!</definedName>
    <definedName name="FONDO_EDUCATIVO__LEY_N__23906_ART._3_Y_4" localSheetId="1">[4]C!$B$16:$N$16</definedName>
    <definedName name="FONDO_EDUCATIVO__LEY_N__23906_ART._3_Y_4" localSheetId="27">#REF!</definedName>
    <definedName name="FONDO_EDUCATIVO__LEY_N__23906_ART._3_Y_4" localSheetId="28">#REF!</definedName>
    <definedName name="FONDO_EDUCATIVO__LEY_N__23906_ART._3_Y_4" localSheetId="29">#REF!</definedName>
    <definedName name="FONDO_EDUCATIVO__LEY_N__23906_ART._3_Y_4" localSheetId="57">[4]C!$B$16:$N$16</definedName>
    <definedName name="FONDO_EDUCATIVO__LEY_N__23906_ART._3_Y_4" localSheetId="58">[4]C!$B$16:$N$16</definedName>
    <definedName name="FONDO_EDUCATIVO__LEY_N__23906_ART._3_Y_4" localSheetId="91">#REF!</definedName>
    <definedName name="FONDO_EDUCATIVO__LEY_N__23906_ART._3_Y_4">#REF!</definedName>
    <definedName name="FONDO_ESPECIAL_DE_DESARROLLO_ELECTRICO_DEL_INTERIOR__LEYES_NROS._23966_ART._19_Y_24065" localSheetId="15">#REF!</definedName>
    <definedName name="FONDO_ESPECIAL_DE_DESARROLLO_ELECTRICO_DEL_INTERIOR__LEYES_NROS._23966_ART._19_Y_24065" localSheetId="17">#REF!</definedName>
    <definedName name="FONDO_ESPECIAL_DE_DESARROLLO_ELECTRICO_DEL_INTERIOR__LEYES_NROS._23966_ART._19_Y_24065" localSheetId="100">[4]C!$B$26:$N$26</definedName>
    <definedName name="FONDO_ESPECIAL_DE_DESARROLLO_ELECTRICO_DEL_INTERIOR__LEYES_NROS._23966_ART._19_Y_24065" localSheetId="23">[4]C!$B$26:$N$26</definedName>
    <definedName name="FONDO_ESPECIAL_DE_DESARROLLO_ELECTRICO_DEL_INTERIOR__LEYES_NROS._23966_ART._19_Y_24065" localSheetId="59">#REF!</definedName>
    <definedName name="FONDO_ESPECIAL_DE_DESARROLLO_ELECTRICO_DEL_INTERIOR__LEYES_NROS._23966_ART._19_Y_24065" localSheetId="60">#REF!</definedName>
    <definedName name="FONDO_ESPECIAL_DE_DESARROLLO_ELECTRICO_DEL_INTERIOR__LEYES_NROS._23966_ART._19_Y_24065" localSheetId="1">[4]C!$B$26:$N$26</definedName>
    <definedName name="FONDO_ESPECIAL_DE_DESARROLLO_ELECTRICO_DEL_INTERIOR__LEYES_NROS._23966_ART._19_Y_24065" localSheetId="27">#REF!</definedName>
    <definedName name="FONDO_ESPECIAL_DE_DESARROLLO_ELECTRICO_DEL_INTERIOR__LEYES_NROS._23966_ART._19_Y_24065" localSheetId="28">#REF!</definedName>
    <definedName name="FONDO_ESPECIAL_DE_DESARROLLO_ELECTRICO_DEL_INTERIOR__LEYES_NROS._23966_ART._19_Y_24065" localSheetId="29">#REF!</definedName>
    <definedName name="FONDO_ESPECIAL_DE_DESARROLLO_ELECTRICO_DEL_INTERIOR__LEYES_NROS._23966_ART._19_Y_24065" localSheetId="57">[4]C!$B$26:$N$26</definedName>
    <definedName name="FONDO_ESPECIAL_DE_DESARROLLO_ELECTRICO_DEL_INTERIOR__LEYES_NROS._23966_ART._19_Y_24065" localSheetId="58">[4]C!$B$26:$N$26</definedName>
    <definedName name="FONDO_ESPECIAL_DE_DESARROLLO_ELECTRICO_DEL_INTERIOR__LEYES_NROS._23966_ART._19_Y_24065" localSheetId="91">#REF!</definedName>
    <definedName name="FONDO_ESPECIAL_DE_DESARROLLO_ELECTRICO_DEL_INTERIOR__LEYES_NROS._23966_ART._19_Y_24065">#REF!</definedName>
    <definedName name="FONDO_NACIONAL_DE_LA_VIVIENDA__LEY_N__23966_ART._18" localSheetId="15">#REF!</definedName>
    <definedName name="FONDO_NACIONAL_DE_LA_VIVIENDA__LEY_N__23966_ART._18" localSheetId="17">#REF!</definedName>
    <definedName name="FONDO_NACIONAL_DE_LA_VIVIENDA__LEY_N__23966_ART._18" localSheetId="100">[4]C!$B$25:$N$25</definedName>
    <definedName name="FONDO_NACIONAL_DE_LA_VIVIENDA__LEY_N__23966_ART._18" localSheetId="23">[4]C!$B$25:$N$25</definedName>
    <definedName name="FONDO_NACIONAL_DE_LA_VIVIENDA__LEY_N__23966_ART._18" localSheetId="59">#REF!</definedName>
    <definedName name="FONDO_NACIONAL_DE_LA_VIVIENDA__LEY_N__23966_ART._18" localSheetId="60">#REF!</definedName>
    <definedName name="FONDO_NACIONAL_DE_LA_VIVIENDA__LEY_N__23966_ART._18" localSheetId="1">[4]C!$B$25:$N$25</definedName>
    <definedName name="FONDO_NACIONAL_DE_LA_VIVIENDA__LEY_N__23966_ART._18" localSheetId="27">#REF!</definedName>
    <definedName name="FONDO_NACIONAL_DE_LA_VIVIENDA__LEY_N__23966_ART._18" localSheetId="28">#REF!</definedName>
    <definedName name="FONDO_NACIONAL_DE_LA_VIVIENDA__LEY_N__23966_ART._18" localSheetId="29">#REF!</definedName>
    <definedName name="FONDO_NACIONAL_DE_LA_VIVIENDA__LEY_N__23966_ART._18" localSheetId="57">[4]C!$B$25:$N$25</definedName>
    <definedName name="FONDO_NACIONAL_DE_LA_VIVIENDA__LEY_N__23966_ART._18" localSheetId="58">[4]C!$B$25:$N$25</definedName>
    <definedName name="FONDO_NACIONAL_DE_LA_VIVIENDA__LEY_N__23966_ART._18" localSheetId="91">#REF!</definedName>
    <definedName name="FONDO_NACIONAL_DE_LA_VIVIENDA__LEY_N__23966_ART._18">#REF!</definedName>
    <definedName name="Fondos" localSheetId="15">#REF!</definedName>
    <definedName name="Fondos" localSheetId="17">#REF!</definedName>
    <definedName name="Fondos" localSheetId="100">[90]Hoja5!$J$1:$U$44</definedName>
    <definedName name="Fondos" localSheetId="23">[90]Hoja5!$J$1:$U$44</definedName>
    <definedName name="Fondos" localSheetId="59">#REF!</definedName>
    <definedName name="Fondos" localSheetId="60">#REF!</definedName>
    <definedName name="Fondos" localSheetId="1">[90]Hoja5!$J$1:$U$44</definedName>
    <definedName name="Fondos" localSheetId="27">#REF!</definedName>
    <definedName name="Fondos" localSheetId="28">#REF!</definedName>
    <definedName name="Fondos" localSheetId="29">#REF!</definedName>
    <definedName name="Fondos" localSheetId="57">[90]Hoja5!$J$1:$U$44</definedName>
    <definedName name="Fondos" localSheetId="58">[90]Hoja5!$J$1:$U$44</definedName>
    <definedName name="Fondos" localSheetId="91">#REF!</definedName>
    <definedName name="Fondos">#REF!</definedName>
    <definedName name="FORMATO">#N/A</definedName>
    <definedName name="FRAMENO" localSheetId="15">#REF!</definedName>
    <definedName name="FRAMENO" localSheetId="16">#REF!</definedName>
    <definedName name="FRAMENO" localSheetId="17">#REF!</definedName>
    <definedName name="FRAMENO" localSheetId="19">#REF!</definedName>
    <definedName name="FRAMENO" localSheetId="20">#REF!</definedName>
    <definedName name="FRAMENO" localSheetId="100">#REF!</definedName>
    <definedName name="FRAMENO" localSheetId="23">#REF!</definedName>
    <definedName name="FRAMENO" localSheetId="27">#REF!</definedName>
    <definedName name="FRAMENO" localSheetId="28">#REF!</definedName>
    <definedName name="FRAMENO" localSheetId="29">#REF!</definedName>
    <definedName name="FRAMENO" localSheetId="41">#REF!</definedName>
    <definedName name="FRAMENO" localSheetId="44">#REF!</definedName>
    <definedName name="FRAMENO" localSheetId="46">#REF!</definedName>
    <definedName name="FRAMENO" localSheetId="57">#REF!</definedName>
    <definedName name="FRAMENO" localSheetId="58">#REF!</definedName>
    <definedName name="FRAMENO" localSheetId="18">#REF!</definedName>
    <definedName name="FRAMENO" localSheetId="61">#REF!</definedName>
    <definedName name="FRAMENO" localSheetId="62">#REF!</definedName>
    <definedName name="FRAMENO" localSheetId="64">#REF!</definedName>
    <definedName name="FRAMENO" localSheetId="21">#REF!</definedName>
    <definedName name="FRAMENO" localSheetId="80">'Tabla 53'!#REF!</definedName>
    <definedName name="FRAMENO" localSheetId="81">'Tabla 54'!#REF!</definedName>
    <definedName name="FRAMENO" localSheetId="82">'Tabla 55'!#REF!</definedName>
    <definedName name="FRAMENO" localSheetId="83">'Tabla 56'!#REF!</definedName>
    <definedName name="FRAMENO" localSheetId="84">'Tabla 57'!#REF!</definedName>
    <definedName name="FRAMENO" localSheetId="88">#REF!</definedName>
    <definedName name="FRAMENO" localSheetId="89">#REF!</definedName>
    <definedName name="FRAMENO" localSheetId="90">#REF!</definedName>
    <definedName name="FRAMENO" localSheetId="95">#REF!</definedName>
    <definedName name="FRAMENO" localSheetId="96">#REF!</definedName>
    <definedName name="FRAMENO" localSheetId="24">#REF!</definedName>
    <definedName name="FRAMENO" localSheetId="99">#REF!</definedName>
    <definedName name="FRAMENO">#REF!</definedName>
    <definedName name="framework_macro" localSheetId="15">#REF!</definedName>
    <definedName name="framework_macro" localSheetId="16">#REF!</definedName>
    <definedName name="framework_macro" localSheetId="17">#REF!</definedName>
    <definedName name="framework_macro" localSheetId="19">#REF!</definedName>
    <definedName name="framework_macro" localSheetId="23">#REF!</definedName>
    <definedName name="framework_macro" localSheetId="27">#REF!</definedName>
    <definedName name="framework_macro" localSheetId="28">#REF!</definedName>
    <definedName name="framework_macro" localSheetId="29">#REF!</definedName>
    <definedName name="framework_macro" localSheetId="41">#REF!</definedName>
    <definedName name="framework_macro" localSheetId="44">#REF!</definedName>
    <definedName name="framework_macro" localSheetId="57">#REF!</definedName>
    <definedName name="framework_macro" localSheetId="58">#REF!</definedName>
    <definedName name="framework_macro" localSheetId="18">#REF!</definedName>
    <definedName name="framework_macro" localSheetId="64">#REF!</definedName>
    <definedName name="framework_macro" localSheetId="21">#REF!</definedName>
    <definedName name="framework_macro" localSheetId="80">'Tabla 53'!#REF!</definedName>
    <definedName name="framework_macro" localSheetId="81">'Tabla 54'!#REF!</definedName>
    <definedName name="framework_macro" localSheetId="82">'Tabla 55'!#REF!</definedName>
    <definedName name="framework_macro" localSheetId="83">'Tabla 56'!#REF!</definedName>
    <definedName name="framework_macro" localSheetId="84">'Tabla 57'!#REF!</definedName>
    <definedName name="framework_macro" localSheetId="88">#REF!</definedName>
    <definedName name="framework_macro" localSheetId="89">#REF!</definedName>
    <definedName name="framework_macro" localSheetId="90">#REF!</definedName>
    <definedName name="framework_macro" localSheetId="95">#REF!</definedName>
    <definedName name="framework_macro" localSheetId="96">#REF!</definedName>
    <definedName name="framework_macro" localSheetId="24">#REF!</definedName>
    <definedName name="framework_macro">#REF!</definedName>
    <definedName name="framework_macro_new" localSheetId="15">#REF!</definedName>
    <definedName name="framework_macro_new" localSheetId="16">#REF!</definedName>
    <definedName name="framework_macro_new" localSheetId="17">#REF!</definedName>
    <definedName name="framework_macro_new" localSheetId="19">#REF!</definedName>
    <definedName name="framework_macro_new" localSheetId="23">#REF!</definedName>
    <definedName name="framework_macro_new" localSheetId="27">#REF!</definedName>
    <definedName name="framework_macro_new" localSheetId="28">#REF!</definedName>
    <definedName name="framework_macro_new" localSheetId="29">#REF!</definedName>
    <definedName name="framework_macro_new" localSheetId="41">#REF!</definedName>
    <definedName name="framework_macro_new" localSheetId="44">#REF!</definedName>
    <definedName name="framework_macro_new" localSheetId="57">#REF!</definedName>
    <definedName name="framework_macro_new" localSheetId="58">#REF!</definedName>
    <definedName name="framework_macro_new" localSheetId="18">#REF!</definedName>
    <definedName name="framework_macro_new" localSheetId="21">#REF!</definedName>
    <definedName name="framework_macro_new" localSheetId="80">'Tabla 53'!#REF!</definedName>
    <definedName name="framework_macro_new" localSheetId="81">'Tabla 54'!#REF!</definedName>
    <definedName name="framework_macro_new" localSheetId="82">'Tabla 55'!#REF!</definedName>
    <definedName name="framework_macro_new" localSheetId="83">'Tabla 56'!#REF!</definedName>
    <definedName name="framework_macro_new" localSheetId="84">'Tabla 57'!#REF!</definedName>
    <definedName name="framework_macro_new" localSheetId="88">#REF!</definedName>
    <definedName name="framework_macro_new" localSheetId="89">#REF!</definedName>
    <definedName name="framework_macro_new" localSheetId="90">#REF!</definedName>
    <definedName name="framework_macro_new" localSheetId="95">#REF!</definedName>
    <definedName name="framework_macro_new" localSheetId="96">#REF!</definedName>
    <definedName name="framework_macro_new" localSheetId="24">#REF!</definedName>
    <definedName name="framework_macro_new">#REF!</definedName>
    <definedName name="framework_monetary" localSheetId="15">#REF!</definedName>
    <definedName name="framework_monetary" localSheetId="17">#REF!</definedName>
    <definedName name="framework_monetary" localSheetId="23">#REF!</definedName>
    <definedName name="framework_monetary" localSheetId="27">#REF!</definedName>
    <definedName name="framework_monetary" localSheetId="28">#REF!</definedName>
    <definedName name="framework_monetary" localSheetId="29">#REF!</definedName>
    <definedName name="framework_monetary" localSheetId="41">#REF!</definedName>
    <definedName name="framework_monetary" localSheetId="44">#REF!</definedName>
    <definedName name="framework_monetary" localSheetId="21">#REF!</definedName>
    <definedName name="framework_monetary" localSheetId="80">'Tabla 53'!#REF!</definedName>
    <definedName name="framework_monetary" localSheetId="88">#REF!</definedName>
    <definedName name="framework_monetary" localSheetId="89">#REF!</definedName>
    <definedName name="framework_monetary" localSheetId="90">#REF!</definedName>
    <definedName name="framework_monetary" localSheetId="96">#REF!</definedName>
    <definedName name="framework_monetary">#REF!</definedName>
    <definedName name="FRAMEYES" localSheetId="15">#REF!</definedName>
    <definedName name="FRAMEYES" localSheetId="17">#REF!</definedName>
    <definedName name="FRAMEYES" localSheetId="23">#REF!</definedName>
    <definedName name="FRAMEYES" localSheetId="27">#REF!</definedName>
    <definedName name="FRAMEYES" localSheetId="28">#REF!</definedName>
    <definedName name="FRAMEYES" localSheetId="29">#REF!</definedName>
    <definedName name="FRAMEYES" localSheetId="41">#REF!</definedName>
    <definedName name="FRAMEYES" localSheetId="44">#REF!</definedName>
    <definedName name="FRAMEYES" localSheetId="21">#REF!</definedName>
    <definedName name="FRAMEYES" localSheetId="80">'Tabla 53'!#REF!</definedName>
    <definedName name="FRAMEYES" localSheetId="88">#REF!</definedName>
    <definedName name="FRAMEYES" localSheetId="89">#REF!</definedName>
    <definedName name="FRAMEYES" localSheetId="90">#REF!</definedName>
    <definedName name="FRAMEYES" localSheetId="96">#REF!</definedName>
    <definedName name="FRAMEYES">#REF!</definedName>
    <definedName name="France_wt" localSheetId="15">#REF!</definedName>
    <definedName name="France_wt" localSheetId="17">#REF!</definedName>
    <definedName name="France_wt" localSheetId="100">'[79]OECD wgt'!$B$7</definedName>
    <definedName name="France_wt" localSheetId="23">'[79]OECD wgt'!$B$7</definedName>
    <definedName name="France_wt" localSheetId="59">#REF!</definedName>
    <definedName name="France_wt" localSheetId="60">#REF!</definedName>
    <definedName name="France_wt" localSheetId="1">'[79]OECD wgt'!$B$7</definedName>
    <definedName name="France_wt" localSheetId="27">#REF!</definedName>
    <definedName name="France_wt" localSheetId="28">#REF!</definedName>
    <definedName name="France_wt" localSheetId="29">#REF!</definedName>
    <definedName name="France_wt" localSheetId="57">'[79]OECD wgt'!$B$7</definedName>
    <definedName name="France_wt" localSheetId="58">'[79]OECD wgt'!$B$7</definedName>
    <definedName name="France_wt" localSheetId="91">#REF!</definedName>
    <definedName name="France_wt">#REF!</definedName>
    <definedName name="fre" localSheetId="15" hidden="1">{"Tab1",#N/A,FALSE,"P";"Tab2",#N/A,FALSE,"P"}</definedName>
    <definedName name="fre" localSheetId="16" hidden="1">{"Tab1",#N/A,FALSE,"P";"Tab2",#N/A,FALSE,"P"}</definedName>
    <definedName name="fre" localSheetId="17" hidden="1">{"Tab1",#N/A,FALSE,"P";"Tab2",#N/A,FALSE,"P"}</definedName>
    <definedName name="fre" localSheetId="19" hidden="1">{"Tab1",#N/A,FALSE,"P";"Tab2",#N/A,FALSE,"P"}</definedName>
    <definedName name="fre" localSheetId="20" hidden="1">{"Tab1",#N/A,FALSE,"P";"Tab2",#N/A,FALSE,"P"}</definedName>
    <definedName name="fre" localSheetId="100" hidden="1">{"Tab1",#N/A,FALSE,"P";"Tab2",#N/A,FALSE,"P"}</definedName>
    <definedName name="fre" localSheetId="8" hidden="1">{"Tab1",#N/A,FALSE,"P";"Tab2",#N/A,FALSE,"P"}</definedName>
    <definedName name="fre" localSheetId="9" hidden="1">{"Tab1",#N/A,FALSE,"P";"Tab2",#N/A,FALSE,"P"}</definedName>
    <definedName name="fre" localSheetId="10" hidden="1">{"Tab1",#N/A,FALSE,"P";"Tab2",#N/A,FALSE,"P"}</definedName>
    <definedName name="fre" localSheetId="11" hidden="1">{"Tab1",#N/A,FALSE,"P";"Tab2",#N/A,FALSE,"P"}</definedName>
    <definedName name="fre" localSheetId="23" hidden="1">{"Tab1",#N/A,FALSE,"P";"Tab2",#N/A,FALSE,"P"}</definedName>
    <definedName name="fre" localSheetId="59" hidden="1">{"Tab1",#N/A,FALSE,"P";"Tab2",#N/A,FALSE,"P"}</definedName>
    <definedName name="fre" localSheetId="60" hidden="1">{"Tab1",#N/A,FALSE,"P";"Tab2",#N/A,FALSE,"P"}</definedName>
    <definedName name="fre" localSheetId="1" hidden="1">{"Tab1",#N/A,FALSE,"P";"Tab2",#N/A,FALSE,"P"}</definedName>
    <definedName name="fre" localSheetId="27" hidden="1">{"Tab1",#N/A,FALSE,"P";"Tab2",#N/A,FALSE,"P"}</definedName>
    <definedName name="fre" localSheetId="28" hidden="1">{"Tab1",#N/A,FALSE,"P";"Tab2",#N/A,FALSE,"P"}</definedName>
    <definedName name="fre" localSheetId="29" hidden="1">{"Tab1",#N/A,FALSE,"P";"Tab2",#N/A,FALSE,"P"}</definedName>
    <definedName name="fre" localSheetId="30" hidden="1">{"Tab1",#N/A,FALSE,"P";"Tab2",#N/A,FALSE,"P"}</definedName>
    <definedName name="fre" localSheetId="31" hidden="1">{"Tab1",#N/A,FALSE,"P";"Tab2",#N/A,FALSE,"P"}</definedName>
    <definedName name="fre" localSheetId="32" hidden="1">{"Tab1",#N/A,FALSE,"P";"Tab2",#N/A,FALSE,"P"}</definedName>
    <definedName name="fre" localSheetId="33" hidden="1">{"Tab1",#N/A,FALSE,"P";"Tab2",#N/A,FALSE,"P"}</definedName>
    <definedName name="fre" localSheetId="34" hidden="1">{"Tab1",#N/A,FALSE,"P";"Tab2",#N/A,FALSE,"P"}</definedName>
    <definedName name="fre" localSheetId="3" hidden="1">{"Tab1",#N/A,FALSE,"P";"Tab2",#N/A,FALSE,"P"}</definedName>
    <definedName name="fre" localSheetId="57" hidden="1">{"Tab1",#N/A,FALSE,"P";"Tab2",#N/A,FALSE,"P"}</definedName>
    <definedName name="fre" localSheetId="58" hidden="1">{"Tab1",#N/A,FALSE,"P";"Tab2",#N/A,FALSE,"P"}</definedName>
    <definedName name="fre" localSheetId="18" hidden="1">{"Tab1",#N/A,FALSE,"P";"Tab2",#N/A,FALSE,"P"}</definedName>
    <definedName name="fre" localSheetId="61" hidden="1">{"Tab1",#N/A,FALSE,"P";"Tab2",#N/A,FALSE,"P"}</definedName>
    <definedName name="fre" localSheetId="62" hidden="1">{"Tab1",#N/A,FALSE,"P";"Tab2",#N/A,FALSE,"P"}</definedName>
    <definedName name="fre" localSheetId="63" hidden="1">{"Tab1",#N/A,FALSE,"P";"Tab2",#N/A,FALSE,"P"}</definedName>
    <definedName name="fre" localSheetId="64" hidden="1">{"Tab1",#N/A,FALSE,"P";"Tab2",#N/A,FALSE,"P"}</definedName>
    <definedName name="fre" localSheetId="21" hidden="1">{"Tab1",#N/A,FALSE,"P";"Tab2",#N/A,FALSE,"P"}</definedName>
    <definedName name="fre" localSheetId="80" hidden="1">{"Tab1",#N/A,FALSE,"P";"Tab2",#N/A,FALSE,"P"}</definedName>
    <definedName name="fre" localSheetId="81" hidden="1">{"Tab1",#N/A,FALSE,"P";"Tab2",#N/A,FALSE,"P"}</definedName>
    <definedName name="fre" localSheetId="82" hidden="1">{"Tab1",#N/A,FALSE,"P";"Tab2",#N/A,FALSE,"P"}</definedName>
    <definedName name="fre" localSheetId="83" hidden="1">{"Tab1",#N/A,FALSE,"P";"Tab2",#N/A,FALSE,"P"}</definedName>
    <definedName name="fre" localSheetId="84" hidden="1">{"Tab1",#N/A,FALSE,"P";"Tab2",#N/A,FALSE,"P"}</definedName>
    <definedName name="fre" localSheetId="85" hidden="1">{"Tab1",#N/A,FALSE,"P";"Tab2",#N/A,FALSE,"P"}</definedName>
    <definedName name="fre" localSheetId="88" hidden="1">{"Tab1",#N/A,FALSE,"P";"Tab2",#N/A,FALSE,"P"}</definedName>
    <definedName name="fre" localSheetId="22" hidden="1">{"Tab1",#N/A,FALSE,"P";"Tab2",#N/A,FALSE,"P"}</definedName>
    <definedName name="fre" localSheetId="89" hidden="1">{"Tab1",#N/A,FALSE,"P";"Tab2",#N/A,FALSE,"P"}</definedName>
    <definedName name="fre" localSheetId="90" hidden="1">{"Tab1",#N/A,FALSE,"P";"Tab2",#N/A,FALSE,"P"}</definedName>
    <definedName name="fre" localSheetId="91" hidden="1">{"Tab1",#N/A,FALSE,"P";"Tab2",#N/A,FALSE,"P"}</definedName>
    <definedName name="fre" localSheetId="92" hidden="1">{"Tab1",#N/A,FALSE,"P";"Tab2",#N/A,FALSE,"P"}</definedName>
    <definedName name="fre" localSheetId="95" hidden="1">{"Tab1",#N/A,FALSE,"P";"Tab2",#N/A,FALSE,"P"}</definedName>
    <definedName name="fre" localSheetId="96" hidden="1">{"Tab1",#N/A,FALSE,"P";"Tab2",#N/A,FALSE,"P"}</definedName>
    <definedName name="fre" localSheetId="98" hidden="1">{"Tab1",#N/A,FALSE,"P";"Tab2",#N/A,FALSE,"P"}</definedName>
    <definedName name="fre" localSheetId="24" hidden="1">{"Tab1",#N/A,FALSE,"P";"Tab2",#N/A,FALSE,"P"}</definedName>
    <definedName name="fre" localSheetId="99" hidden="1">{"Tab1",#N/A,FALSE,"P";"Tab2",#N/A,FALSE,"P"}</definedName>
    <definedName name="fre" localSheetId="25" hidden="1">{"Tab1",#N/A,FALSE,"P";"Tab2",#N/A,FALSE,"P"}</definedName>
    <definedName name="fre" localSheetId="26" hidden="1">{"Tab1",#N/A,FALSE,"P";"Tab2",#N/A,FALSE,"P"}</definedName>
    <definedName name="fre" localSheetId="93" hidden="1">{"Tab1",#N/A,FALSE,"P";"Tab2",#N/A,FALSE,"P"}</definedName>
    <definedName name="fre" localSheetId="94" hidden="1">{"Tab1",#N/A,FALSE,"P";"Tab2",#N/A,FALSE,"P"}</definedName>
    <definedName name="fre" hidden="1">{"Tab1",#N/A,FALSE,"P";"Tab2",#N/A,FALSE,"P"}</definedName>
    <definedName name="FRF" localSheetId="15">#REF!</definedName>
    <definedName name="FRF" localSheetId="17">#REF!</definedName>
    <definedName name="FRF" localSheetId="20">#REF!</definedName>
    <definedName name="FRF" localSheetId="23">#REF!</definedName>
    <definedName name="FRF" localSheetId="59">#REF!</definedName>
    <definedName name="FRF" localSheetId="60">#REF!</definedName>
    <definedName name="FRF" localSheetId="27">#REF!</definedName>
    <definedName name="FRF" localSheetId="28">#REF!</definedName>
    <definedName name="FRF" localSheetId="29">#REF!</definedName>
    <definedName name="FRF" localSheetId="57">#REF!</definedName>
    <definedName name="FRF" localSheetId="64">#REF!</definedName>
    <definedName name="FRF" localSheetId="21">#REF!</definedName>
    <definedName name="FRF" localSheetId="85">'Tabla 58'!#REF!</definedName>
    <definedName name="FRF" localSheetId="88">#REF!</definedName>
    <definedName name="FRF" localSheetId="89">#REF!</definedName>
    <definedName name="FRF" localSheetId="90">#REF!</definedName>
    <definedName name="FRF" localSheetId="95">#REF!</definedName>
    <definedName name="FRF" localSheetId="96">#REF!</definedName>
    <definedName name="FRF">#REF!</definedName>
    <definedName name="FRFEURO" localSheetId="15">#REF!</definedName>
    <definedName name="FRFEURO" localSheetId="16">#REF!</definedName>
    <definedName name="FRFEURO" localSheetId="17">#REF!</definedName>
    <definedName name="FRFEURO" localSheetId="19">#REF!</definedName>
    <definedName name="FRFEURO" localSheetId="100">#REF!</definedName>
    <definedName name="FRFEURO" localSheetId="23">#REF!</definedName>
    <definedName name="FRFEURO" localSheetId="27">#REF!</definedName>
    <definedName name="FRFEURO" localSheetId="28">#REF!</definedName>
    <definedName name="FRFEURO" localSheetId="29">#REF!</definedName>
    <definedName name="FRFEURO" localSheetId="33">#REF!</definedName>
    <definedName name="FRFEURO" localSheetId="57">#REF!</definedName>
    <definedName name="FRFEURO" localSheetId="58">#REF!</definedName>
    <definedName name="FRFEURO" localSheetId="18">#REF!</definedName>
    <definedName name="FRFEURO" localSheetId="61">#REF!</definedName>
    <definedName name="FRFEURO" localSheetId="62">#REF!</definedName>
    <definedName name="FRFEURO" localSheetId="64">#REF!</definedName>
    <definedName name="FRFEURO" localSheetId="21">#REF!</definedName>
    <definedName name="FRFEURO" localSheetId="80">'Tabla 53'!#REF!</definedName>
    <definedName name="FRFEURO" localSheetId="81">'Tabla 54'!#REF!</definedName>
    <definedName name="FRFEURO" localSheetId="82">'Tabla 55'!#REF!</definedName>
    <definedName name="FRFEURO" localSheetId="83">'Tabla 56'!#REF!</definedName>
    <definedName name="FRFEURO" localSheetId="84">'Tabla 57'!#REF!</definedName>
    <definedName name="FRFEURO" localSheetId="85">'Tabla 58'!#REF!</definedName>
    <definedName name="FRFEURO" localSheetId="88">#REF!</definedName>
    <definedName name="FRFEURO" localSheetId="89">#REF!</definedName>
    <definedName name="FRFEURO" localSheetId="90">#REF!</definedName>
    <definedName name="FRFEURO" localSheetId="95">#REF!</definedName>
    <definedName name="FRFEURO" localSheetId="96">#REF!</definedName>
    <definedName name="FRFEURO" localSheetId="24">#REF!</definedName>
    <definedName name="FRFEURO" localSheetId="99">#REF!</definedName>
    <definedName name="FRFEURO">#REF!</definedName>
    <definedName name="FS" localSheetId="15">#REF!</definedName>
    <definedName name="FS" localSheetId="16">#REF!</definedName>
    <definedName name="FS" localSheetId="17">#REF!</definedName>
    <definedName name="FS" localSheetId="19">#REF!</definedName>
    <definedName name="FS" localSheetId="23">#REF!</definedName>
    <definedName name="FS" localSheetId="27">#REF!</definedName>
    <definedName name="FS" localSheetId="28">#REF!</definedName>
    <definedName name="FS" localSheetId="29">#REF!</definedName>
    <definedName name="FS" localSheetId="33">#REF!</definedName>
    <definedName name="FS" localSheetId="57">#REF!</definedName>
    <definedName name="FS" localSheetId="58">#REF!</definedName>
    <definedName name="FS" localSheetId="18">#REF!</definedName>
    <definedName name="FS" localSheetId="61">#REF!</definedName>
    <definedName name="FS" localSheetId="64">#REF!</definedName>
    <definedName name="FS" localSheetId="21">#REF!</definedName>
    <definedName name="FS" localSheetId="80">'Tabla 53'!#REF!</definedName>
    <definedName name="FS" localSheetId="81">'Tabla 54'!#REF!</definedName>
    <definedName name="FS" localSheetId="82">'Tabla 55'!#REF!</definedName>
    <definedName name="FS" localSheetId="83">'Tabla 56'!#REF!</definedName>
    <definedName name="FS" localSheetId="84">'Tabla 57'!#REF!</definedName>
    <definedName name="FS" localSheetId="85">'Tabla 58'!#REF!</definedName>
    <definedName name="FS" localSheetId="88">#REF!</definedName>
    <definedName name="FS" localSheetId="89">#REF!</definedName>
    <definedName name="FS" localSheetId="90">#REF!</definedName>
    <definedName name="FS" localSheetId="95">#REF!</definedName>
    <definedName name="FS" localSheetId="96">#REF!</definedName>
    <definedName name="FS" localSheetId="24">#REF!</definedName>
    <definedName name="FS">#REF!</definedName>
    <definedName name="FS1A" localSheetId="15">#REF!</definedName>
    <definedName name="FS1A" localSheetId="16">#REF!</definedName>
    <definedName name="FS1A" localSheetId="17">#REF!</definedName>
    <definedName name="FS1A" localSheetId="19">#REF!</definedName>
    <definedName name="FS1A" localSheetId="23">#REF!</definedName>
    <definedName name="FS1A" localSheetId="27">#REF!</definedName>
    <definedName name="FS1A" localSheetId="28">#REF!</definedName>
    <definedName name="FS1A" localSheetId="29">#REF!</definedName>
    <definedName name="FS1A" localSheetId="33">#REF!</definedName>
    <definedName name="FS1A" localSheetId="58">#REF!</definedName>
    <definedName name="FS1A" localSheetId="18">#REF!</definedName>
    <definedName name="FS1A" localSheetId="61">#REF!</definedName>
    <definedName name="FS1A" localSheetId="64">#REF!</definedName>
    <definedName name="FS1A" localSheetId="21">#REF!</definedName>
    <definedName name="FS1A" localSheetId="80">'Tabla 53'!#REF!</definedName>
    <definedName name="FS1A" localSheetId="81">'Tabla 54'!#REF!</definedName>
    <definedName name="FS1A" localSheetId="82">'Tabla 55'!#REF!</definedName>
    <definedName name="FS1A" localSheetId="83">'Tabla 56'!#REF!</definedName>
    <definedName name="FS1A" localSheetId="84">'Tabla 57'!#REF!</definedName>
    <definedName name="FS1A" localSheetId="85">'Tabla 58'!#REF!</definedName>
    <definedName name="FS1A" localSheetId="88">#REF!</definedName>
    <definedName name="FS1A" localSheetId="89">#REF!</definedName>
    <definedName name="FS1A" localSheetId="90">#REF!</definedName>
    <definedName name="FS1A" localSheetId="96">#REF!</definedName>
    <definedName name="FS1A" localSheetId="24">#REF!</definedName>
    <definedName name="FS1A">#REF!</definedName>
    <definedName name="fsdfsd" localSheetId="15" hidden="1">#REF!</definedName>
    <definedName name="fsdfsd" localSheetId="17" hidden="1">#REF!</definedName>
    <definedName name="fsdfsd" localSheetId="19" hidden="1">#REF!</definedName>
    <definedName name="fsdfsd" localSheetId="100" hidden="1">[128]C!#REF!</definedName>
    <definedName name="fsdfsd" localSheetId="23" hidden="1">[128]C!#REF!</definedName>
    <definedName name="fsdfsd" localSheetId="59" hidden="1">#REF!</definedName>
    <definedName name="fsdfsd" localSheetId="60" hidden="1">#REF!</definedName>
    <definedName name="fsdfsd" localSheetId="1" hidden="1">[128]C!#REF!</definedName>
    <definedName name="fsdfsd" localSheetId="27" hidden="1">#REF!</definedName>
    <definedName name="fsdfsd" localSheetId="28" hidden="1">#REF!</definedName>
    <definedName name="fsdfsd" localSheetId="29" hidden="1">[128]C!#REF!</definedName>
    <definedName name="fsdfsd" localSheetId="33" hidden="1">#REF!</definedName>
    <definedName name="fsdfsd" localSheetId="57" hidden="1">[128]C!#REF!</definedName>
    <definedName name="fsdfsd" localSheetId="58" hidden="1">[128]C!#REF!</definedName>
    <definedName name="fsdfsd" localSheetId="18" hidden="1">#REF!</definedName>
    <definedName name="fsdfsd" localSheetId="61" hidden="1">[128]C!#REF!</definedName>
    <definedName name="fsdfsd" localSheetId="64" hidden="1">[128]C!#REF!</definedName>
    <definedName name="fsdfsd" localSheetId="21" hidden="1">[128]C!#REF!</definedName>
    <definedName name="fsdfsd" localSheetId="81" hidden="1">[128]C!#REF!</definedName>
    <definedName name="fsdfsd" localSheetId="82" hidden="1">[128]C!#REF!</definedName>
    <definedName name="fsdfsd" localSheetId="83" hidden="1">[128]C!#REF!</definedName>
    <definedName name="fsdfsd" localSheetId="84" hidden="1">[128]C!#REF!</definedName>
    <definedName name="fsdfsd" localSheetId="85" hidden="1">[128]C!#REF!</definedName>
    <definedName name="fsdfsd" localSheetId="90" hidden="1">[128]C!#REF!</definedName>
    <definedName name="fsdfsd" localSheetId="91" hidden="1">#REF!</definedName>
    <definedName name="fsdfsd" localSheetId="96" hidden="1">[128]C!#REF!</definedName>
    <definedName name="fsdfsd" localSheetId="24" hidden="1">[128]C!#REF!</definedName>
    <definedName name="fsdfsd" hidden="1">#REF!</definedName>
    <definedName name="fsdsdfa" localSheetId="15" hidden="1">#REF!</definedName>
    <definedName name="fsdsdfa" localSheetId="17" hidden="1">#REF!</definedName>
    <definedName name="fsdsdfa" localSheetId="19" hidden="1">#REF!</definedName>
    <definedName name="fsdsdfa" localSheetId="100" hidden="1">'[113]Fax a enviar'!#REF!</definedName>
    <definedName name="fsdsdfa" localSheetId="23" hidden="1">'[113]Fax a enviar'!#REF!</definedName>
    <definedName name="fsdsdfa" localSheetId="59" hidden="1">#REF!</definedName>
    <definedName name="fsdsdfa" localSheetId="60" hidden="1">#REF!</definedName>
    <definedName name="fsdsdfa" localSheetId="1" hidden="1">'[113]Fax a enviar'!#REF!</definedName>
    <definedName name="fsdsdfa" localSheetId="27" hidden="1">#REF!</definedName>
    <definedName name="fsdsdfa" localSheetId="28" hidden="1">#REF!</definedName>
    <definedName name="fsdsdfa" localSheetId="29" hidden="1">'[113]Fax a enviar'!#REF!</definedName>
    <definedName name="fsdsdfa" localSheetId="33" hidden="1">#REF!</definedName>
    <definedName name="fsdsdfa" localSheetId="57" hidden="1">'[113]Fax a enviar'!#REF!</definedName>
    <definedName name="fsdsdfa" localSheetId="58" hidden="1">'[113]Fax a enviar'!#REF!</definedName>
    <definedName name="fsdsdfa" localSheetId="18" hidden="1">#REF!</definedName>
    <definedName name="fsdsdfa" localSheetId="61" hidden="1">'[113]Fax a enviar'!#REF!</definedName>
    <definedName name="fsdsdfa" localSheetId="64" hidden="1">'[113]Fax a enviar'!#REF!</definedName>
    <definedName name="fsdsdfa" localSheetId="21" hidden="1">'[113]Fax a enviar'!#REF!</definedName>
    <definedName name="fsdsdfa" localSheetId="81" hidden="1">'[113]Fax a enviar'!#REF!</definedName>
    <definedName name="fsdsdfa" localSheetId="82" hidden="1">'[113]Fax a enviar'!#REF!</definedName>
    <definedName name="fsdsdfa" localSheetId="83" hidden="1">'[113]Fax a enviar'!#REF!</definedName>
    <definedName name="fsdsdfa" localSheetId="84" hidden="1">'[113]Fax a enviar'!#REF!</definedName>
    <definedName name="fsdsdfa" localSheetId="85" hidden="1">'[113]Fax a enviar'!#REF!</definedName>
    <definedName name="fsdsdfa" localSheetId="90" hidden="1">'[113]Fax a enviar'!#REF!</definedName>
    <definedName name="fsdsdfa" localSheetId="91" hidden="1">#REF!</definedName>
    <definedName name="fsdsdfa" localSheetId="96" hidden="1">'[113]Fax a enviar'!#REF!</definedName>
    <definedName name="fsdsdfa" localSheetId="24" hidden="1">'[113]Fax a enviar'!#REF!</definedName>
    <definedName name="fsdsdfa" hidden="1">#REF!</definedName>
    <definedName name="FT" localSheetId="15">#REF!</definedName>
    <definedName name="FT" localSheetId="16">#REF!</definedName>
    <definedName name="FT" localSheetId="17">#REF!</definedName>
    <definedName name="FT" localSheetId="19">#REF!</definedName>
    <definedName name="FT" localSheetId="20">#REF!</definedName>
    <definedName name="FT" localSheetId="100">#REF!</definedName>
    <definedName name="FT" localSheetId="23">#REF!</definedName>
    <definedName name="FT" localSheetId="27">#REF!</definedName>
    <definedName name="FT" localSheetId="28">#REF!</definedName>
    <definedName name="FT" localSheetId="29">#REF!</definedName>
    <definedName name="FT" localSheetId="33">#REF!</definedName>
    <definedName name="FT" localSheetId="57">#REF!</definedName>
    <definedName name="FT" localSheetId="58">#REF!</definedName>
    <definedName name="FT" localSheetId="18">#REF!</definedName>
    <definedName name="FT" localSheetId="61">#REF!</definedName>
    <definedName name="FT" localSheetId="62">#REF!</definedName>
    <definedName name="FT" localSheetId="64">#REF!</definedName>
    <definedName name="FT" localSheetId="21">#REF!</definedName>
    <definedName name="FT" localSheetId="80">'Tabla 53'!#REF!</definedName>
    <definedName name="FT" localSheetId="81">'Tabla 54'!#REF!</definedName>
    <definedName name="FT" localSheetId="82">'Tabla 55'!#REF!</definedName>
    <definedName name="FT" localSheetId="83">'Tabla 56'!#REF!</definedName>
    <definedName name="FT" localSheetId="84">'Tabla 57'!#REF!</definedName>
    <definedName name="FT" localSheetId="85">'Tabla 58'!#REF!</definedName>
    <definedName name="FT" localSheetId="88">#REF!</definedName>
    <definedName name="FT" localSheetId="89">#REF!</definedName>
    <definedName name="FT" localSheetId="90">#REF!</definedName>
    <definedName name="FT" localSheetId="95">#REF!</definedName>
    <definedName name="FT" localSheetId="96">#REF!</definedName>
    <definedName name="FT" localSheetId="24">#REF!</definedName>
    <definedName name="FT" localSheetId="99">#REF!</definedName>
    <definedName name="FT">#REF!</definedName>
    <definedName name="FT1A" localSheetId="15">#REF!</definedName>
    <definedName name="FT1A" localSheetId="16">#REF!</definedName>
    <definedName name="FT1A" localSheetId="17">#REF!</definedName>
    <definedName name="FT1A" localSheetId="19">#REF!</definedName>
    <definedName name="FT1A" localSheetId="23">#REF!</definedName>
    <definedName name="FT1A" localSheetId="27">#REF!</definedName>
    <definedName name="FT1A" localSheetId="28">#REF!</definedName>
    <definedName name="FT1A" localSheetId="29">#REF!</definedName>
    <definedName name="FT1A" localSheetId="33">#REF!</definedName>
    <definedName name="FT1A" localSheetId="57">#REF!</definedName>
    <definedName name="FT1A" localSheetId="58">#REF!</definedName>
    <definedName name="FT1A" localSheetId="18">#REF!</definedName>
    <definedName name="FT1A" localSheetId="64">#REF!</definedName>
    <definedName name="FT1A" localSheetId="21">#REF!</definedName>
    <definedName name="FT1A" localSheetId="80">'Tabla 53'!#REF!</definedName>
    <definedName name="FT1A" localSheetId="81">'Tabla 54'!#REF!</definedName>
    <definedName name="FT1A" localSheetId="82">'Tabla 55'!#REF!</definedName>
    <definedName name="FT1A" localSheetId="83">'Tabla 56'!#REF!</definedName>
    <definedName name="FT1A" localSheetId="84">'Tabla 57'!#REF!</definedName>
    <definedName name="FT1A" localSheetId="85">'Tabla 58'!#REF!</definedName>
    <definedName name="FT1A" localSheetId="88">#REF!</definedName>
    <definedName name="FT1A" localSheetId="89">#REF!</definedName>
    <definedName name="FT1A" localSheetId="90">#REF!</definedName>
    <definedName name="FT1A" localSheetId="95">#REF!</definedName>
    <definedName name="FT1A" localSheetId="96">#REF!</definedName>
    <definedName name="FT1A" localSheetId="24">#REF!</definedName>
    <definedName name="FT1A">#REF!</definedName>
    <definedName name="ftaref" localSheetId="15">#REF!</definedName>
    <definedName name="ftaref" localSheetId="17">#REF!</definedName>
    <definedName name="ftaref" localSheetId="23">#REF!</definedName>
    <definedName name="ftaref" localSheetId="27">#REF!</definedName>
    <definedName name="ftaref" localSheetId="28">#REF!</definedName>
    <definedName name="ftaref" localSheetId="29">#REF!</definedName>
    <definedName name="ftaref" localSheetId="57">#REF!</definedName>
    <definedName name="ftaref" localSheetId="21">#REF!</definedName>
    <definedName name="ftaref" localSheetId="88">#REF!</definedName>
    <definedName name="ftaref" localSheetId="89">#REF!</definedName>
    <definedName name="ftaref" localSheetId="90">#REF!</definedName>
    <definedName name="ftaref" localSheetId="95">#REF!</definedName>
    <definedName name="ftaref">#REF!</definedName>
    <definedName name="ftconf" localSheetId="15">#REF!</definedName>
    <definedName name="ftconf" localSheetId="17">#REF!</definedName>
    <definedName name="ftconf" localSheetId="23">#REF!</definedName>
    <definedName name="ftconf" localSheetId="27">#REF!</definedName>
    <definedName name="ftconf" localSheetId="28">#REF!</definedName>
    <definedName name="ftconf" localSheetId="29">#REF!</definedName>
    <definedName name="ftconf" localSheetId="21">#REF!</definedName>
    <definedName name="ftconf" localSheetId="88">#REF!</definedName>
    <definedName name="ftconf" localSheetId="89">#REF!</definedName>
    <definedName name="ftconf" localSheetId="90">#REF!</definedName>
    <definedName name="ftconf">#REF!</definedName>
    <definedName name="ftima" localSheetId="15">#REF!</definedName>
    <definedName name="ftima" localSheetId="17">#REF!</definedName>
    <definedName name="ftima" localSheetId="23">#REF!</definedName>
    <definedName name="ftima" localSheetId="27">#REF!</definedName>
    <definedName name="ftima" localSheetId="28">#REF!</definedName>
    <definedName name="ftima" localSheetId="29">#REF!</definedName>
    <definedName name="ftima" localSheetId="21">#REF!</definedName>
    <definedName name="ftima" localSheetId="88">#REF!</definedName>
    <definedName name="ftima" localSheetId="89">#REF!</definedName>
    <definedName name="ftima" localSheetId="90">#REF!</definedName>
    <definedName name="ftima">#REF!</definedName>
    <definedName name="ftimaf" localSheetId="15">#REF!</definedName>
    <definedName name="ftimaf" localSheetId="17">#REF!</definedName>
    <definedName name="ftimaf" localSheetId="23">#REF!</definedName>
    <definedName name="ftimaf" localSheetId="27">#REF!</definedName>
    <definedName name="ftimaf" localSheetId="28">#REF!</definedName>
    <definedName name="ftimaf" localSheetId="29">#REF!</definedName>
    <definedName name="ftimaf" localSheetId="21">#REF!</definedName>
    <definedName name="ftimaf" localSheetId="88">#REF!</definedName>
    <definedName name="ftimaf" localSheetId="89">#REF!</definedName>
    <definedName name="ftimaf" localSheetId="90">#REF!</definedName>
    <definedName name="ftimaf">#REF!</definedName>
    <definedName name="ftr" localSheetId="15" hidden="1">{"Riqfin97",#N/A,FALSE,"Tran";"Riqfinpro",#N/A,FALSE,"Tran"}</definedName>
    <definedName name="ftr" localSheetId="16" hidden="1">{"Riqfin97",#N/A,FALSE,"Tran";"Riqfinpro",#N/A,FALSE,"Tran"}</definedName>
    <definedName name="ftr" localSheetId="17" hidden="1">{"Riqfin97",#N/A,FALSE,"Tran";"Riqfinpro",#N/A,FALSE,"Tran"}</definedName>
    <definedName name="ftr" localSheetId="19" hidden="1">{"Riqfin97",#N/A,FALSE,"Tran";"Riqfinpro",#N/A,FALSE,"Tran"}</definedName>
    <definedName name="ftr" localSheetId="20" hidden="1">{"Riqfin97",#N/A,FALSE,"Tran";"Riqfinpro",#N/A,FALSE,"Tran"}</definedName>
    <definedName name="ftr" localSheetId="100" hidden="1">{"Riqfin97",#N/A,FALSE,"Tran";"Riqfinpro",#N/A,FALSE,"Tran"}</definedName>
    <definedName name="ftr" localSheetId="8" hidden="1">{"Riqfin97",#N/A,FALSE,"Tran";"Riqfinpro",#N/A,FALSE,"Tran"}</definedName>
    <definedName name="ftr" localSheetId="9" hidden="1">{"Riqfin97",#N/A,FALSE,"Tran";"Riqfinpro",#N/A,FALSE,"Tran"}</definedName>
    <definedName name="ftr" localSheetId="10" hidden="1">{"Riqfin97",#N/A,FALSE,"Tran";"Riqfinpro",#N/A,FALSE,"Tran"}</definedName>
    <definedName name="ftr" localSheetId="11" hidden="1">{"Riqfin97",#N/A,FALSE,"Tran";"Riqfinpro",#N/A,FALSE,"Tran"}</definedName>
    <definedName name="ftr" localSheetId="23" hidden="1">{"Riqfin97",#N/A,FALSE,"Tran";"Riqfinpro",#N/A,FALSE,"Tran"}</definedName>
    <definedName name="ftr" localSheetId="59" hidden="1">{"Riqfin97",#N/A,FALSE,"Tran";"Riqfinpro",#N/A,FALSE,"Tran"}</definedName>
    <definedName name="ftr" localSheetId="60" hidden="1">{"Riqfin97",#N/A,FALSE,"Tran";"Riqfinpro",#N/A,FALSE,"Tran"}</definedName>
    <definedName name="ftr" localSheetId="1" hidden="1">{"Riqfin97",#N/A,FALSE,"Tran";"Riqfinpro",#N/A,FALSE,"Tran"}</definedName>
    <definedName name="ftr" localSheetId="27" hidden="1">{"Riqfin97",#N/A,FALSE,"Tran";"Riqfinpro",#N/A,FALSE,"Tran"}</definedName>
    <definedName name="ftr" localSheetId="28" hidden="1">{"Riqfin97",#N/A,FALSE,"Tran";"Riqfinpro",#N/A,FALSE,"Tran"}</definedName>
    <definedName name="ftr" localSheetId="29" hidden="1">{"Riqfin97",#N/A,FALSE,"Tran";"Riqfinpro",#N/A,FALSE,"Tran"}</definedName>
    <definedName name="ftr" localSheetId="30" hidden="1">{"Riqfin97",#N/A,FALSE,"Tran";"Riqfinpro",#N/A,FALSE,"Tran"}</definedName>
    <definedName name="ftr" localSheetId="31" hidden="1">{"Riqfin97",#N/A,FALSE,"Tran";"Riqfinpro",#N/A,FALSE,"Tran"}</definedName>
    <definedName name="ftr" localSheetId="32" hidden="1">{"Riqfin97",#N/A,FALSE,"Tran";"Riqfinpro",#N/A,FALSE,"Tran"}</definedName>
    <definedName name="ftr" localSheetId="33" hidden="1">{"Riqfin97",#N/A,FALSE,"Tran";"Riqfinpro",#N/A,FALSE,"Tran"}</definedName>
    <definedName name="ftr" localSheetId="34" hidden="1">{"Riqfin97",#N/A,FALSE,"Tran";"Riqfinpro",#N/A,FALSE,"Tran"}</definedName>
    <definedName name="ftr" localSheetId="3" hidden="1">{"Riqfin97",#N/A,FALSE,"Tran";"Riqfinpro",#N/A,FALSE,"Tran"}</definedName>
    <definedName name="ftr" localSheetId="57" hidden="1">{"Riqfin97",#N/A,FALSE,"Tran";"Riqfinpro",#N/A,FALSE,"Tran"}</definedName>
    <definedName name="ftr" localSheetId="58" hidden="1">{"Riqfin97",#N/A,FALSE,"Tran";"Riqfinpro",#N/A,FALSE,"Tran"}</definedName>
    <definedName name="ftr" localSheetId="18" hidden="1">{"Riqfin97",#N/A,FALSE,"Tran";"Riqfinpro",#N/A,FALSE,"Tran"}</definedName>
    <definedName name="ftr" localSheetId="61" hidden="1">{"Riqfin97",#N/A,FALSE,"Tran";"Riqfinpro",#N/A,FALSE,"Tran"}</definedName>
    <definedName name="ftr" localSheetId="62" hidden="1">{"Riqfin97",#N/A,FALSE,"Tran";"Riqfinpro",#N/A,FALSE,"Tran"}</definedName>
    <definedName name="ftr" localSheetId="63" hidden="1">{"Riqfin97",#N/A,FALSE,"Tran";"Riqfinpro",#N/A,FALSE,"Tran"}</definedName>
    <definedName name="ftr" localSheetId="64" hidden="1">{"Riqfin97",#N/A,FALSE,"Tran";"Riqfinpro",#N/A,FALSE,"Tran"}</definedName>
    <definedName name="ftr" localSheetId="21" hidden="1">{"Riqfin97",#N/A,FALSE,"Tran";"Riqfinpro",#N/A,FALSE,"Tran"}</definedName>
    <definedName name="ftr" localSheetId="80" hidden="1">{"Riqfin97",#N/A,FALSE,"Tran";"Riqfinpro",#N/A,FALSE,"Tran"}</definedName>
    <definedName name="ftr" localSheetId="81" hidden="1">{"Riqfin97",#N/A,FALSE,"Tran";"Riqfinpro",#N/A,FALSE,"Tran"}</definedName>
    <definedName name="ftr" localSheetId="82" hidden="1">{"Riqfin97",#N/A,FALSE,"Tran";"Riqfinpro",#N/A,FALSE,"Tran"}</definedName>
    <definedName name="ftr" localSheetId="83" hidden="1">{"Riqfin97",#N/A,FALSE,"Tran";"Riqfinpro",#N/A,FALSE,"Tran"}</definedName>
    <definedName name="ftr" localSheetId="84" hidden="1">{"Riqfin97",#N/A,FALSE,"Tran";"Riqfinpro",#N/A,FALSE,"Tran"}</definedName>
    <definedName name="ftr" localSheetId="85" hidden="1">{"Riqfin97",#N/A,FALSE,"Tran";"Riqfinpro",#N/A,FALSE,"Tran"}</definedName>
    <definedName name="ftr" localSheetId="88" hidden="1">{"Riqfin97",#N/A,FALSE,"Tran";"Riqfinpro",#N/A,FALSE,"Tran"}</definedName>
    <definedName name="ftr" localSheetId="22" hidden="1">{"Riqfin97",#N/A,FALSE,"Tran";"Riqfinpro",#N/A,FALSE,"Tran"}</definedName>
    <definedName name="ftr" localSheetId="89" hidden="1">{"Riqfin97",#N/A,FALSE,"Tran";"Riqfinpro",#N/A,FALSE,"Tran"}</definedName>
    <definedName name="ftr" localSheetId="90" hidden="1">{"Riqfin97",#N/A,FALSE,"Tran";"Riqfinpro",#N/A,FALSE,"Tran"}</definedName>
    <definedName name="ftr" localSheetId="91" hidden="1">{"Riqfin97",#N/A,FALSE,"Tran";"Riqfinpro",#N/A,FALSE,"Tran"}</definedName>
    <definedName name="ftr" localSheetId="92" hidden="1">{"Riqfin97",#N/A,FALSE,"Tran";"Riqfinpro",#N/A,FALSE,"Tran"}</definedName>
    <definedName name="ftr" localSheetId="95" hidden="1">{"Riqfin97",#N/A,FALSE,"Tran";"Riqfinpro",#N/A,FALSE,"Tran"}</definedName>
    <definedName name="ftr" localSheetId="96" hidden="1">{"Riqfin97",#N/A,FALSE,"Tran";"Riqfinpro",#N/A,FALSE,"Tran"}</definedName>
    <definedName name="ftr" localSheetId="98" hidden="1">{"Riqfin97",#N/A,FALSE,"Tran";"Riqfinpro",#N/A,FALSE,"Tran"}</definedName>
    <definedName name="ftr" localSheetId="24" hidden="1">{"Riqfin97",#N/A,FALSE,"Tran";"Riqfinpro",#N/A,FALSE,"Tran"}</definedName>
    <definedName name="ftr" localSheetId="99" hidden="1">{"Riqfin97",#N/A,FALSE,"Tran";"Riqfinpro",#N/A,FALSE,"Tran"}</definedName>
    <definedName name="ftr" localSheetId="25" hidden="1">{"Riqfin97",#N/A,FALSE,"Tran";"Riqfinpro",#N/A,FALSE,"Tran"}</definedName>
    <definedName name="ftr" localSheetId="26" hidden="1">{"Riqfin97",#N/A,FALSE,"Tran";"Riqfinpro",#N/A,FALSE,"Tran"}</definedName>
    <definedName name="ftr" localSheetId="93" hidden="1">{"Riqfin97",#N/A,FALSE,"Tran";"Riqfinpro",#N/A,FALSE,"Tran"}</definedName>
    <definedName name="ftr" localSheetId="94" hidden="1">{"Riqfin97",#N/A,FALSE,"Tran";"Riqfinpro",#N/A,FALSE,"Tran"}</definedName>
    <definedName name="ftr" hidden="1">{"Riqfin97",#N/A,FALSE,"Tran";"Riqfinpro",#N/A,FALSE,"Tran"}</definedName>
    <definedName name="fty" localSheetId="15" hidden="1">{"Riqfin97",#N/A,FALSE,"Tran";"Riqfinpro",#N/A,FALSE,"Tran"}</definedName>
    <definedName name="fty" localSheetId="16" hidden="1">{"Riqfin97",#N/A,FALSE,"Tran";"Riqfinpro",#N/A,FALSE,"Tran"}</definedName>
    <definedName name="fty" localSheetId="17" hidden="1">{"Riqfin97",#N/A,FALSE,"Tran";"Riqfinpro",#N/A,FALSE,"Tran"}</definedName>
    <definedName name="fty" localSheetId="19" hidden="1">{"Riqfin97",#N/A,FALSE,"Tran";"Riqfinpro",#N/A,FALSE,"Tran"}</definedName>
    <definedName name="fty" localSheetId="20" hidden="1">{"Riqfin97",#N/A,FALSE,"Tran";"Riqfinpro",#N/A,FALSE,"Tran"}</definedName>
    <definedName name="fty" localSheetId="100" hidden="1">{"Riqfin97",#N/A,FALSE,"Tran";"Riqfinpro",#N/A,FALSE,"Tran"}</definedName>
    <definedName name="fty" localSheetId="8" hidden="1">{"Riqfin97",#N/A,FALSE,"Tran";"Riqfinpro",#N/A,FALSE,"Tran"}</definedName>
    <definedName name="fty" localSheetId="9" hidden="1">{"Riqfin97",#N/A,FALSE,"Tran";"Riqfinpro",#N/A,FALSE,"Tran"}</definedName>
    <definedName name="fty" localSheetId="10" hidden="1">{"Riqfin97",#N/A,FALSE,"Tran";"Riqfinpro",#N/A,FALSE,"Tran"}</definedName>
    <definedName name="fty" localSheetId="11" hidden="1">{"Riqfin97",#N/A,FALSE,"Tran";"Riqfinpro",#N/A,FALSE,"Tran"}</definedName>
    <definedName name="fty" localSheetId="23" hidden="1">{"Riqfin97",#N/A,FALSE,"Tran";"Riqfinpro",#N/A,FALSE,"Tran"}</definedName>
    <definedName name="fty" localSheetId="59" hidden="1">{"Riqfin97",#N/A,FALSE,"Tran";"Riqfinpro",#N/A,FALSE,"Tran"}</definedName>
    <definedName name="fty" localSheetId="60" hidden="1">{"Riqfin97",#N/A,FALSE,"Tran";"Riqfinpro",#N/A,FALSE,"Tran"}</definedName>
    <definedName name="fty" localSheetId="1" hidden="1">{"Riqfin97",#N/A,FALSE,"Tran";"Riqfinpro",#N/A,FALSE,"Tran"}</definedName>
    <definedName name="fty" localSheetId="27" hidden="1">{"Riqfin97",#N/A,FALSE,"Tran";"Riqfinpro",#N/A,FALSE,"Tran"}</definedName>
    <definedName name="fty" localSheetId="28" hidden="1">{"Riqfin97",#N/A,FALSE,"Tran";"Riqfinpro",#N/A,FALSE,"Tran"}</definedName>
    <definedName name="fty" localSheetId="29" hidden="1">{"Riqfin97",#N/A,FALSE,"Tran";"Riqfinpro",#N/A,FALSE,"Tran"}</definedName>
    <definedName name="fty" localSheetId="30" hidden="1">{"Riqfin97",#N/A,FALSE,"Tran";"Riqfinpro",#N/A,FALSE,"Tran"}</definedName>
    <definedName name="fty" localSheetId="31" hidden="1">{"Riqfin97",#N/A,FALSE,"Tran";"Riqfinpro",#N/A,FALSE,"Tran"}</definedName>
    <definedName name="fty" localSheetId="32" hidden="1">{"Riqfin97",#N/A,FALSE,"Tran";"Riqfinpro",#N/A,FALSE,"Tran"}</definedName>
    <definedName name="fty" localSheetId="33" hidden="1">{"Riqfin97",#N/A,FALSE,"Tran";"Riqfinpro",#N/A,FALSE,"Tran"}</definedName>
    <definedName name="fty" localSheetId="34" hidden="1">{"Riqfin97",#N/A,FALSE,"Tran";"Riqfinpro",#N/A,FALSE,"Tran"}</definedName>
    <definedName name="fty" localSheetId="3" hidden="1">{"Riqfin97",#N/A,FALSE,"Tran";"Riqfinpro",#N/A,FALSE,"Tran"}</definedName>
    <definedName name="fty" localSheetId="57" hidden="1">{"Riqfin97",#N/A,FALSE,"Tran";"Riqfinpro",#N/A,FALSE,"Tran"}</definedName>
    <definedName name="fty" localSheetId="58" hidden="1">{"Riqfin97",#N/A,FALSE,"Tran";"Riqfinpro",#N/A,FALSE,"Tran"}</definedName>
    <definedName name="fty" localSheetId="18" hidden="1">{"Riqfin97",#N/A,FALSE,"Tran";"Riqfinpro",#N/A,FALSE,"Tran"}</definedName>
    <definedName name="fty" localSheetId="61" hidden="1">{"Riqfin97",#N/A,FALSE,"Tran";"Riqfinpro",#N/A,FALSE,"Tran"}</definedName>
    <definedName name="fty" localSheetId="62" hidden="1">{"Riqfin97",#N/A,FALSE,"Tran";"Riqfinpro",#N/A,FALSE,"Tran"}</definedName>
    <definedName name="fty" localSheetId="63" hidden="1">{"Riqfin97",#N/A,FALSE,"Tran";"Riqfinpro",#N/A,FALSE,"Tran"}</definedName>
    <definedName name="fty" localSheetId="64" hidden="1">{"Riqfin97",#N/A,FALSE,"Tran";"Riqfinpro",#N/A,FALSE,"Tran"}</definedName>
    <definedName name="fty" localSheetId="21" hidden="1">{"Riqfin97",#N/A,FALSE,"Tran";"Riqfinpro",#N/A,FALSE,"Tran"}</definedName>
    <definedName name="fty" localSheetId="80" hidden="1">{"Riqfin97",#N/A,FALSE,"Tran";"Riqfinpro",#N/A,FALSE,"Tran"}</definedName>
    <definedName name="fty" localSheetId="81" hidden="1">{"Riqfin97",#N/A,FALSE,"Tran";"Riqfinpro",#N/A,FALSE,"Tran"}</definedName>
    <definedName name="fty" localSheetId="82" hidden="1">{"Riqfin97",#N/A,FALSE,"Tran";"Riqfinpro",#N/A,FALSE,"Tran"}</definedName>
    <definedName name="fty" localSheetId="83" hidden="1">{"Riqfin97",#N/A,FALSE,"Tran";"Riqfinpro",#N/A,FALSE,"Tran"}</definedName>
    <definedName name="fty" localSheetId="84" hidden="1">{"Riqfin97",#N/A,FALSE,"Tran";"Riqfinpro",#N/A,FALSE,"Tran"}</definedName>
    <definedName name="fty" localSheetId="85" hidden="1">{"Riqfin97",#N/A,FALSE,"Tran";"Riqfinpro",#N/A,FALSE,"Tran"}</definedName>
    <definedName name="fty" localSheetId="88" hidden="1">{"Riqfin97",#N/A,FALSE,"Tran";"Riqfinpro",#N/A,FALSE,"Tran"}</definedName>
    <definedName name="fty" localSheetId="22" hidden="1">{"Riqfin97",#N/A,FALSE,"Tran";"Riqfinpro",#N/A,FALSE,"Tran"}</definedName>
    <definedName name="fty" localSheetId="89" hidden="1">{"Riqfin97",#N/A,FALSE,"Tran";"Riqfinpro",#N/A,FALSE,"Tran"}</definedName>
    <definedName name="fty" localSheetId="90" hidden="1">{"Riqfin97",#N/A,FALSE,"Tran";"Riqfinpro",#N/A,FALSE,"Tran"}</definedName>
    <definedName name="fty" localSheetId="91" hidden="1">{"Riqfin97",#N/A,FALSE,"Tran";"Riqfinpro",#N/A,FALSE,"Tran"}</definedName>
    <definedName name="fty" localSheetId="92" hidden="1">{"Riqfin97",#N/A,FALSE,"Tran";"Riqfinpro",#N/A,FALSE,"Tran"}</definedName>
    <definedName name="fty" localSheetId="95" hidden="1">{"Riqfin97",#N/A,FALSE,"Tran";"Riqfinpro",#N/A,FALSE,"Tran"}</definedName>
    <definedName name="fty" localSheetId="96" hidden="1">{"Riqfin97",#N/A,FALSE,"Tran";"Riqfinpro",#N/A,FALSE,"Tran"}</definedName>
    <definedName name="fty" localSheetId="98" hidden="1">{"Riqfin97",#N/A,FALSE,"Tran";"Riqfinpro",#N/A,FALSE,"Tran"}</definedName>
    <definedName name="fty" localSheetId="24" hidden="1">{"Riqfin97",#N/A,FALSE,"Tran";"Riqfinpro",#N/A,FALSE,"Tran"}</definedName>
    <definedName name="fty" localSheetId="99" hidden="1">{"Riqfin97",#N/A,FALSE,"Tran";"Riqfinpro",#N/A,FALSE,"Tran"}</definedName>
    <definedName name="fty" localSheetId="25" hidden="1">{"Riqfin97",#N/A,FALSE,"Tran";"Riqfinpro",#N/A,FALSE,"Tran"}</definedName>
    <definedName name="fty" localSheetId="26" hidden="1">{"Riqfin97",#N/A,FALSE,"Tran";"Riqfinpro",#N/A,FALSE,"Tran"}</definedName>
    <definedName name="fty" localSheetId="93" hidden="1">{"Riqfin97",#N/A,FALSE,"Tran";"Riqfinpro",#N/A,FALSE,"Tran"}</definedName>
    <definedName name="fty" localSheetId="94" hidden="1">{"Riqfin97",#N/A,FALSE,"Tran";"Riqfinpro",#N/A,FALSE,"Tran"}</definedName>
    <definedName name="fty" hidden="1">{"Riqfin97",#N/A,FALSE,"Tran";"Riqfinpro",#N/A,FALSE,"Tran"}</definedName>
    <definedName name="FUENTE" localSheetId="15">#REF!</definedName>
    <definedName name="FUENTE" localSheetId="16">#REF!</definedName>
    <definedName name="FUENTE" localSheetId="17">#REF!</definedName>
    <definedName name="FUENTE" localSheetId="19">#REF!</definedName>
    <definedName name="FUENTE" localSheetId="20">#REF!</definedName>
    <definedName name="FUENTE" localSheetId="100">#REF!</definedName>
    <definedName name="FUENTE" localSheetId="23">#REF!</definedName>
    <definedName name="FUENTE" localSheetId="27">#REF!</definedName>
    <definedName name="FUENTE" localSheetId="28">#REF!</definedName>
    <definedName name="FUENTE" localSheetId="29">#REF!</definedName>
    <definedName name="FUENTE" localSheetId="33">#REF!</definedName>
    <definedName name="FUENTE" localSheetId="41">#REF!</definedName>
    <definedName name="FUENTE" localSheetId="43">#REF!</definedName>
    <definedName name="FUENTE" localSheetId="44">#REF!</definedName>
    <definedName name="FUENTE" localSheetId="57">#REF!</definedName>
    <definedName name="FUENTE" localSheetId="58">#REF!</definedName>
    <definedName name="FUENTE" localSheetId="18">#REF!</definedName>
    <definedName name="FUENTE" localSheetId="61">#REF!</definedName>
    <definedName name="FUENTE" localSheetId="62">#REF!</definedName>
    <definedName name="FUENTE" localSheetId="64">#REF!</definedName>
    <definedName name="FUENTE" localSheetId="21">#REF!</definedName>
    <definedName name="FUENTE" localSheetId="80">'Tabla 53'!#REF!</definedName>
    <definedName name="FUENTE" localSheetId="81">'Tabla 54'!#REF!</definedName>
    <definedName name="FUENTE" localSheetId="82">'Tabla 55'!#REF!</definedName>
    <definedName name="FUENTE" localSheetId="83">'Tabla 56'!#REF!</definedName>
    <definedName name="FUENTE" localSheetId="84">'Tabla 57'!#REF!</definedName>
    <definedName name="FUENTE" localSheetId="85">'Tabla 58'!#REF!</definedName>
    <definedName name="FUENTE" localSheetId="88">#REF!</definedName>
    <definedName name="FUENTE" localSheetId="89">#REF!</definedName>
    <definedName name="FUENTE" localSheetId="90">#REF!</definedName>
    <definedName name="FUENTE" localSheetId="95">#REF!</definedName>
    <definedName name="FUENTE" localSheetId="96">#REF!</definedName>
    <definedName name="FUENTE" localSheetId="24">#REF!</definedName>
    <definedName name="FUENTE" localSheetId="99">#REF!</definedName>
    <definedName name="FUENTE">#REF!</definedName>
    <definedName name="fuente1" localSheetId="15">#REF!</definedName>
    <definedName name="fuente1" localSheetId="16">#REF!</definedName>
    <definedName name="fuente1" localSheetId="17">#REF!</definedName>
    <definedName name="fuente1" localSheetId="19">#REF!</definedName>
    <definedName name="fuente1" localSheetId="23">#REF!</definedName>
    <definedName name="fuente1" localSheetId="27">#REF!</definedName>
    <definedName name="fuente1" localSheetId="28">#REF!</definedName>
    <definedName name="fuente1" localSheetId="29">#REF!</definedName>
    <definedName name="fuente1" localSheetId="33">#REF!</definedName>
    <definedName name="fuente1" localSheetId="41">#REF!</definedName>
    <definedName name="fuente1" localSheetId="44">#REF!</definedName>
    <definedName name="fuente1" localSheetId="57">#REF!</definedName>
    <definedName name="fuente1" localSheetId="58">#REF!</definedName>
    <definedName name="fuente1" localSheetId="18">#REF!</definedName>
    <definedName name="fuente1" localSheetId="61">#REF!</definedName>
    <definedName name="fuente1" localSheetId="64">#REF!</definedName>
    <definedName name="fuente1" localSheetId="21">#REF!</definedName>
    <definedName name="fuente1" localSheetId="80">'Tabla 53'!#REF!</definedName>
    <definedName name="fuente1" localSheetId="81">'Tabla 54'!#REF!</definedName>
    <definedName name="fuente1" localSheetId="82">'Tabla 55'!#REF!</definedName>
    <definedName name="fuente1" localSheetId="83">'Tabla 56'!#REF!</definedName>
    <definedName name="fuente1" localSheetId="84">'Tabla 57'!#REF!</definedName>
    <definedName name="fuente1" localSheetId="85">'Tabla 58'!#REF!</definedName>
    <definedName name="fuente1" localSheetId="88">#REF!</definedName>
    <definedName name="fuente1" localSheetId="89">#REF!</definedName>
    <definedName name="fuente1" localSheetId="90">#REF!</definedName>
    <definedName name="fuente1" localSheetId="95">#REF!</definedName>
    <definedName name="fuente1" localSheetId="96">#REF!</definedName>
    <definedName name="fuente1" localSheetId="24">#REF!</definedName>
    <definedName name="fuente1">#REF!</definedName>
    <definedName name="FUENTE2" localSheetId="15">#REF!</definedName>
    <definedName name="FUENTE2" localSheetId="16">#REF!</definedName>
    <definedName name="FUENTE2" localSheetId="17">#REF!</definedName>
    <definedName name="FUENTE2" localSheetId="19">#REF!</definedName>
    <definedName name="FUENTE2" localSheetId="23">#REF!</definedName>
    <definedName name="FUENTE2" localSheetId="27">#REF!</definedName>
    <definedName name="FUENTE2" localSheetId="28">#REF!</definedName>
    <definedName name="FUENTE2" localSheetId="29">#REF!</definedName>
    <definedName name="FUENTE2" localSheetId="57">#REF!</definedName>
    <definedName name="FUENTE2" localSheetId="58">#REF!</definedName>
    <definedName name="FUENTE2" localSheetId="61">#REF!</definedName>
    <definedName name="FUENTE2" localSheetId="64">#REF!</definedName>
    <definedName name="FUENTE2" localSheetId="21">#REF!</definedName>
    <definedName name="FUENTE2" localSheetId="80">'Tabla 53'!#REF!</definedName>
    <definedName name="FUENTE2" localSheetId="81">'Tabla 54'!#REF!</definedName>
    <definedName name="FUENTE2" localSheetId="82">'Tabla 55'!#REF!</definedName>
    <definedName name="FUENTE2" localSheetId="83">'Tabla 56'!#REF!</definedName>
    <definedName name="FUENTE2" localSheetId="84">'Tabla 57'!#REF!</definedName>
    <definedName name="FUENTE2" localSheetId="88">#REF!</definedName>
    <definedName name="FUENTE2" localSheetId="89">#REF!</definedName>
    <definedName name="FUENTE2" localSheetId="90">#REF!</definedName>
    <definedName name="FUENTE2" localSheetId="95">#REF!</definedName>
    <definedName name="FUENTE2" localSheetId="96">#REF!</definedName>
    <definedName name="FUENTE2" localSheetId="24">#REF!</definedName>
    <definedName name="FUENTE2">#REF!</definedName>
    <definedName name="Fuentes" localSheetId="15">#REF!</definedName>
    <definedName name="Fuentes" localSheetId="17">#REF!</definedName>
    <definedName name="Fuentes" localSheetId="23">#REF!</definedName>
    <definedName name="Fuentes" localSheetId="27">#REF!</definedName>
    <definedName name="Fuentes" localSheetId="28">#REF!</definedName>
    <definedName name="Fuentes" localSheetId="29">#REF!</definedName>
    <definedName name="Fuentes" localSheetId="41">#REF!</definedName>
    <definedName name="Fuentes" localSheetId="44">#REF!</definedName>
    <definedName name="Fuentes" localSheetId="21">#REF!</definedName>
    <definedName name="Fuentes" localSheetId="80">'Tabla 53'!#REF!</definedName>
    <definedName name="Fuentes" localSheetId="88">#REF!</definedName>
    <definedName name="Fuentes" localSheetId="89">#REF!</definedName>
    <definedName name="Fuentes" localSheetId="90">#REF!</definedName>
    <definedName name="Fuentes" localSheetId="96">#REF!</definedName>
    <definedName name="Fuentes">#REF!</definedName>
    <definedName name="fx" localSheetId="15">#REF!</definedName>
    <definedName name="fx" localSheetId="17">#REF!</definedName>
    <definedName name="fx" localSheetId="23">#REF!</definedName>
    <definedName name="fx" localSheetId="27">#REF!</definedName>
    <definedName name="fx" localSheetId="28">#REF!</definedName>
    <definedName name="fx" localSheetId="29">#REF!</definedName>
    <definedName name="fx" localSheetId="33">#REF!</definedName>
    <definedName name="fx" localSheetId="18">#REF!</definedName>
    <definedName name="fx" localSheetId="21">#REF!</definedName>
    <definedName name="fx" localSheetId="80">'Tabla 53'!#REF!</definedName>
    <definedName name="fx" localSheetId="85">'Tabla 58'!#REF!</definedName>
    <definedName name="fx" localSheetId="88">#REF!</definedName>
    <definedName name="fx" localSheetId="89">#REF!</definedName>
    <definedName name="fx" localSheetId="90">#REF!</definedName>
    <definedName name="fx" localSheetId="96">#REF!</definedName>
    <definedName name="fx">#REF!</definedName>
    <definedName name="FX98IGP" localSheetId="15">#REF!</definedName>
    <definedName name="FX98IGP" localSheetId="17">#REF!</definedName>
    <definedName name="FX98IGP" localSheetId="23">#REF!</definedName>
    <definedName name="FX98IGP" localSheetId="27">#REF!</definedName>
    <definedName name="FX98IGP" localSheetId="28">#REF!</definedName>
    <definedName name="FX98IGP" localSheetId="29">#REF!</definedName>
    <definedName name="FX98IGP" localSheetId="21">#REF!</definedName>
    <definedName name="FX98IGP" localSheetId="88">#REF!</definedName>
    <definedName name="FX98IGP" localSheetId="89">#REF!</definedName>
    <definedName name="FX98IGP" localSheetId="90">#REF!</definedName>
    <definedName name="FX98IGP">#REF!</definedName>
    <definedName name="FX98RE" localSheetId="15">#REF!</definedName>
    <definedName name="FX98RE" localSheetId="17">#REF!</definedName>
    <definedName name="FX98RE" localSheetId="23">#REF!</definedName>
    <definedName name="FX98RE" localSheetId="27">#REF!</definedName>
    <definedName name="FX98RE" localSheetId="28">#REF!</definedName>
    <definedName name="FX98RE" localSheetId="29">#REF!</definedName>
    <definedName name="FX98RE" localSheetId="21">#REF!</definedName>
    <definedName name="FX98RE" localSheetId="88">#REF!</definedName>
    <definedName name="FX98RE" localSheetId="89">#REF!</definedName>
    <definedName name="FX98RE" localSheetId="90">#REF!</definedName>
    <definedName name="FX98RE">#REF!</definedName>
    <definedName name="FX99RE" localSheetId="15">#REF!</definedName>
    <definedName name="FX99RE" localSheetId="17">#REF!</definedName>
    <definedName name="FX99RE" localSheetId="23">#REF!</definedName>
    <definedName name="FX99RE" localSheetId="27">#REF!</definedName>
    <definedName name="FX99RE" localSheetId="28">#REF!</definedName>
    <definedName name="FX99RE" localSheetId="29">#REF!</definedName>
    <definedName name="FX99RE" localSheetId="21">#REF!</definedName>
    <definedName name="FX99RE" localSheetId="88">#REF!</definedName>
    <definedName name="FX99RE" localSheetId="89">#REF!</definedName>
    <definedName name="FX99RE" localSheetId="90">#REF!</definedName>
    <definedName name="FX99RE">#REF!</definedName>
    <definedName name="G" localSheetId="15" hidden="1">{"Main Economic Indicators",#N/A,FALSE,"C"}</definedName>
    <definedName name="g" localSheetId="16">#REF!</definedName>
    <definedName name="G" localSheetId="17" hidden="1">{"Main Economic Indicators",#N/A,FALSE,"C"}</definedName>
    <definedName name="G" localSheetId="19" hidden="1">{"Main Economic Indicators",#N/A,FALSE,"C"}</definedName>
    <definedName name="G" localSheetId="20" hidden="1">{"Main Economic Indicators",#N/A,FALSE,"C"}</definedName>
    <definedName name="G" localSheetId="100" hidden="1">{"Main Economic Indicators",#N/A,FALSE,"C"}</definedName>
    <definedName name="G" localSheetId="8" hidden="1">{"Main Economic Indicators",#N/A,FALSE,"C"}</definedName>
    <definedName name="G" localSheetId="9" hidden="1">{"Main Economic Indicators",#N/A,FALSE,"C"}</definedName>
    <definedName name="G" localSheetId="10" hidden="1">{"Main Economic Indicators",#N/A,FALSE,"C"}</definedName>
    <definedName name="G" localSheetId="11" hidden="1">{"Main Economic Indicators",#N/A,FALSE,"C"}</definedName>
    <definedName name="G" localSheetId="23" hidden="1">{"Main Economic Indicators",#N/A,FALSE,"C"}</definedName>
    <definedName name="G" localSheetId="59" hidden="1">{"Main Economic Indicators",#N/A,FALSE,"C"}</definedName>
    <definedName name="G" localSheetId="60" hidden="1">{"Main Economic Indicators",#N/A,FALSE,"C"}</definedName>
    <definedName name="G" localSheetId="1" hidden="1">{"Main Economic Indicators",#N/A,FALSE,"C"}</definedName>
    <definedName name="G" localSheetId="27" hidden="1">{"Main Economic Indicators",#N/A,FALSE,"C"}</definedName>
    <definedName name="G" localSheetId="28" hidden="1">{"Main Economic Indicators",#N/A,FALSE,"C"}</definedName>
    <definedName name="G" localSheetId="29" hidden="1">{"Main Economic Indicators",#N/A,FALSE,"C"}</definedName>
    <definedName name="G" localSheetId="30" hidden="1">{"Main Economic Indicators",#N/A,FALSE,"C"}</definedName>
    <definedName name="G" localSheetId="31" hidden="1">{"Main Economic Indicators",#N/A,FALSE,"C"}</definedName>
    <definedName name="G" localSheetId="32" hidden="1">{"Main Economic Indicators",#N/A,FALSE,"C"}</definedName>
    <definedName name="G" localSheetId="33" hidden="1">{"Main Economic Indicators",#N/A,FALSE,"C"}</definedName>
    <definedName name="G" localSheetId="34" hidden="1">{"Main Economic Indicators",#N/A,FALSE,"C"}</definedName>
    <definedName name="G" localSheetId="3" hidden="1">{"Main Economic Indicators",#N/A,FALSE,"C"}</definedName>
    <definedName name="G" localSheetId="57" hidden="1">{"Main Economic Indicators",#N/A,FALSE,"C"}</definedName>
    <definedName name="G" localSheetId="58" hidden="1">{"Main Economic Indicators",#N/A,FALSE,"C"}</definedName>
    <definedName name="G" localSheetId="18" hidden="1">{"Main Economic Indicators",#N/A,FALSE,"C"}</definedName>
    <definedName name="G" localSheetId="61" hidden="1">{"Main Economic Indicators",#N/A,FALSE,"C"}</definedName>
    <definedName name="G" localSheetId="62" hidden="1">{"Main Economic Indicators",#N/A,FALSE,"C"}</definedName>
    <definedName name="G" localSheetId="63" hidden="1">{"Main Economic Indicators",#N/A,FALSE,"C"}</definedName>
    <definedName name="G" localSheetId="64" hidden="1">{"Main Economic Indicators",#N/A,FALSE,"C"}</definedName>
    <definedName name="G" localSheetId="21" hidden="1">{"Main Economic Indicators",#N/A,FALSE,"C"}</definedName>
    <definedName name="G" localSheetId="80" hidden="1">{"Main Economic Indicators",#N/A,FALSE,"C"}</definedName>
    <definedName name="G" localSheetId="81" hidden="1">{"Main Economic Indicators",#N/A,FALSE,"C"}</definedName>
    <definedName name="G" localSheetId="82" hidden="1">{"Main Economic Indicators",#N/A,FALSE,"C"}</definedName>
    <definedName name="G" localSheetId="83" hidden="1">{"Main Economic Indicators",#N/A,FALSE,"C"}</definedName>
    <definedName name="G" localSheetId="84" hidden="1">{"Main Economic Indicators",#N/A,FALSE,"C"}</definedName>
    <definedName name="G" localSheetId="85" hidden="1">{"Main Economic Indicators",#N/A,FALSE,"C"}</definedName>
    <definedName name="G" localSheetId="88" hidden="1">{"Main Economic Indicators",#N/A,FALSE,"C"}</definedName>
    <definedName name="G" localSheetId="22" hidden="1">{"Main Economic Indicators",#N/A,FALSE,"C"}</definedName>
    <definedName name="G" localSheetId="89" hidden="1">{"Main Economic Indicators",#N/A,FALSE,"C"}</definedName>
    <definedName name="G" localSheetId="90" hidden="1">{"Main Economic Indicators",#N/A,FALSE,"C"}</definedName>
    <definedName name="G" localSheetId="91" hidden="1">{"Main Economic Indicators",#N/A,FALSE,"C"}</definedName>
    <definedName name="G" localSheetId="92" hidden="1">{"Main Economic Indicators",#N/A,FALSE,"C"}</definedName>
    <definedName name="G" localSheetId="95" hidden="1">{"Main Economic Indicators",#N/A,FALSE,"C"}</definedName>
    <definedName name="G" localSheetId="96" hidden="1">{"Main Economic Indicators",#N/A,FALSE,"C"}</definedName>
    <definedName name="G" localSheetId="98" hidden="1">{"Main Economic Indicators",#N/A,FALSE,"C"}</definedName>
    <definedName name="G" localSheetId="24" hidden="1">{"Main Economic Indicators",#N/A,FALSE,"C"}</definedName>
    <definedName name="G" localSheetId="99" hidden="1">{"Main Economic Indicators",#N/A,FALSE,"C"}</definedName>
    <definedName name="G" localSheetId="25" hidden="1">{"Main Economic Indicators",#N/A,FALSE,"C"}</definedName>
    <definedName name="G" localSheetId="26" hidden="1">{"Main Economic Indicators",#N/A,FALSE,"C"}</definedName>
    <definedName name="G" localSheetId="93" hidden="1">{"Main Economic Indicators",#N/A,FALSE,"C"}</definedName>
    <definedName name="G" localSheetId="94" hidden="1">{"Main Economic Indicators",#N/A,FALSE,"C"}</definedName>
    <definedName name="G" hidden="1">{"Main Economic Indicators",#N/A,FALSE,"C"}</definedName>
    <definedName name="g1std" localSheetId="15">#REF!</definedName>
    <definedName name="g1std" localSheetId="17">#REF!</definedName>
    <definedName name="g1std" localSheetId="20">#REF!</definedName>
    <definedName name="g1std" localSheetId="23">#REF!</definedName>
    <definedName name="g1std" localSheetId="59">#REF!</definedName>
    <definedName name="g1std" localSheetId="60">#REF!</definedName>
    <definedName name="g1std" localSheetId="27">#REF!</definedName>
    <definedName name="g1std" localSheetId="28">#REF!</definedName>
    <definedName name="g1std" localSheetId="29">#REF!</definedName>
    <definedName name="g1std" localSheetId="57">#REF!</definedName>
    <definedName name="g1std" localSheetId="64">#REF!</definedName>
    <definedName name="g1std" localSheetId="21">#REF!</definedName>
    <definedName name="g1std" localSheetId="85">'Tabla 58'!#REF!</definedName>
    <definedName name="g1std" localSheetId="88">#REF!</definedName>
    <definedName name="g1std" localSheetId="89">#REF!</definedName>
    <definedName name="g1std" localSheetId="90">#REF!</definedName>
    <definedName name="g1std" localSheetId="95">#REF!</definedName>
    <definedName name="g1std" localSheetId="96">#REF!</definedName>
    <definedName name="g1std">#REF!</definedName>
    <definedName name="g2std" localSheetId="15">#REF!</definedName>
    <definedName name="g2std" localSheetId="17">#REF!</definedName>
    <definedName name="g2std" localSheetId="23">#REF!</definedName>
    <definedName name="g2std" localSheetId="27">#REF!</definedName>
    <definedName name="g2std" localSheetId="28">#REF!</definedName>
    <definedName name="g2std" localSheetId="29">#REF!</definedName>
    <definedName name="g2std" localSheetId="57">#REF!</definedName>
    <definedName name="g2std" localSheetId="64">#REF!</definedName>
    <definedName name="g2std" localSheetId="21">#REF!</definedName>
    <definedName name="g2std" localSheetId="85">'Tabla 58'!#REF!</definedName>
    <definedName name="g2std" localSheetId="88">#REF!</definedName>
    <definedName name="g2std" localSheetId="89">#REF!</definedName>
    <definedName name="g2std" localSheetId="90">#REF!</definedName>
    <definedName name="g2std" localSheetId="95">#REF!</definedName>
    <definedName name="g2std" localSheetId="96">#REF!</definedName>
    <definedName name="g2std">#REF!</definedName>
    <definedName name="GAP" localSheetId="15">#REF!</definedName>
    <definedName name="GAP" localSheetId="16">#REF!</definedName>
    <definedName name="GAP" localSheetId="17">#REF!</definedName>
    <definedName name="GAP" localSheetId="19">#REF!</definedName>
    <definedName name="GAP" localSheetId="100">#REF!</definedName>
    <definedName name="GAP" localSheetId="23">#REF!</definedName>
    <definedName name="GAP" localSheetId="27">#REF!</definedName>
    <definedName name="GAP" localSheetId="28">#REF!</definedName>
    <definedName name="GAP" localSheetId="29">#REF!</definedName>
    <definedName name="GAP" localSheetId="41">#REF!</definedName>
    <definedName name="GAP" localSheetId="44">#REF!</definedName>
    <definedName name="GAP" localSheetId="57">#REF!</definedName>
    <definedName name="GAP" localSheetId="58">#REF!</definedName>
    <definedName name="GAP" localSheetId="18">#REF!</definedName>
    <definedName name="GAP" localSheetId="61">#REF!</definedName>
    <definedName name="GAP" localSheetId="62">#REF!</definedName>
    <definedName name="GAP" localSheetId="64">#REF!</definedName>
    <definedName name="GAP" localSheetId="21">#REF!</definedName>
    <definedName name="GAP" localSheetId="80">'Tabla 53'!#REF!</definedName>
    <definedName name="GAP" localSheetId="81">'Tabla 54'!#REF!</definedName>
    <definedName name="GAP" localSheetId="82">'Tabla 55'!#REF!</definedName>
    <definedName name="GAP" localSheetId="83">'Tabla 56'!#REF!</definedName>
    <definedName name="GAP" localSheetId="84">'Tabla 57'!#REF!</definedName>
    <definedName name="GAP" localSheetId="88">#REF!</definedName>
    <definedName name="GAP" localSheetId="89">#REF!</definedName>
    <definedName name="GAP" localSheetId="90">#REF!</definedName>
    <definedName name="GAP" localSheetId="95">#REF!</definedName>
    <definedName name="GAP" localSheetId="96">#REF!</definedName>
    <definedName name="GAP" localSheetId="24">#REF!</definedName>
    <definedName name="GAP" localSheetId="99">#REF!</definedName>
    <definedName name="GAP">#REF!</definedName>
    <definedName name="GAPFGFROM" localSheetId="15">#REF!</definedName>
    <definedName name="GAPFGFROM" localSheetId="17">#REF!</definedName>
    <definedName name="GAPFGFROM" localSheetId="19">#REF!</definedName>
    <definedName name="GAPFGFROM" localSheetId="23">#REF!</definedName>
    <definedName name="GAPFGFROM" localSheetId="27">#REF!</definedName>
    <definedName name="GAPFGFROM" localSheetId="28">#REF!</definedName>
    <definedName name="GAPFGFROM" localSheetId="29">#REF!</definedName>
    <definedName name="GAPFGFROM" localSheetId="41">#REF!</definedName>
    <definedName name="GAPFGFROM" localSheetId="44">#REF!</definedName>
    <definedName name="GAPFGFROM" localSheetId="58">#REF!</definedName>
    <definedName name="GAPFGFROM" localSheetId="18">#REF!</definedName>
    <definedName name="GAPFGFROM" localSheetId="61">#REF!</definedName>
    <definedName name="GAPFGFROM" localSheetId="64">#REF!</definedName>
    <definedName name="GAPFGFROM" localSheetId="21">#REF!</definedName>
    <definedName name="GAPFGFROM" localSheetId="80">'Tabla 53'!#REF!</definedName>
    <definedName name="GAPFGFROM" localSheetId="81">'Tabla 54'!#REF!</definedName>
    <definedName name="GAPFGFROM" localSheetId="82">'Tabla 55'!#REF!</definedName>
    <definedName name="GAPFGFROM" localSheetId="83">'Tabla 56'!#REF!</definedName>
    <definedName name="GAPFGFROM" localSheetId="84">'Tabla 57'!#REF!</definedName>
    <definedName name="GAPFGFROM" localSheetId="88">#REF!</definedName>
    <definedName name="GAPFGFROM" localSheetId="89">#REF!</definedName>
    <definedName name="GAPFGFROM" localSheetId="90">#REF!</definedName>
    <definedName name="GAPFGFROM" localSheetId="96">#REF!</definedName>
    <definedName name="GAPFGFROM" localSheetId="24">#REF!</definedName>
    <definedName name="GAPFGFROM">#REF!</definedName>
    <definedName name="GAPFGTO" localSheetId="15">#REF!</definedName>
    <definedName name="GAPFGTO" localSheetId="17">#REF!</definedName>
    <definedName name="GAPFGTO" localSheetId="19">#REF!</definedName>
    <definedName name="GAPFGTO" localSheetId="23">#REF!</definedName>
    <definedName name="GAPFGTO" localSheetId="27">#REF!</definedName>
    <definedName name="GAPFGTO" localSheetId="28">#REF!</definedName>
    <definedName name="GAPFGTO" localSheetId="29">#REF!</definedName>
    <definedName name="GAPFGTO" localSheetId="41">#REF!</definedName>
    <definedName name="GAPFGTO" localSheetId="44">#REF!</definedName>
    <definedName name="GAPFGTO" localSheetId="18">#REF!</definedName>
    <definedName name="GAPFGTO" localSheetId="61">#REF!</definedName>
    <definedName name="GAPFGTO" localSheetId="64">#REF!</definedName>
    <definedName name="GAPFGTO" localSheetId="21">#REF!</definedName>
    <definedName name="GAPFGTO" localSheetId="80">'Tabla 53'!#REF!</definedName>
    <definedName name="GAPFGTO" localSheetId="81">'Tabla 54'!#REF!</definedName>
    <definedName name="GAPFGTO" localSheetId="82">'Tabla 55'!#REF!</definedName>
    <definedName name="GAPFGTO" localSheetId="83">'Tabla 56'!#REF!</definedName>
    <definedName name="GAPFGTO" localSheetId="84">'Tabla 57'!#REF!</definedName>
    <definedName name="GAPFGTO" localSheetId="88">#REF!</definedName>
    <definedName name="GAPFGTO" localSheetId="89">#REF!</definedName>
    <definedName name="GAPFGTO" localSheetId="90">#REF!</definedName>
    <definedName name="GAPFGTO" localSheetId="96">#REF!</definedName>
    <definedName name="GAPFGTO" localSheetId="24">#REF!</definedName>
    <definedName name="GAPFGTO">#REF!</definedName>
    <definedName name="GAPSTFROM" localSheetId="15">#REF!</definedName>
    <definedName name="GAPSTFROM" localSheetId="17">#REF!</definedName>
    <definedName name="GAPSTFROM" localSheetId="23">#REF!</definedName>
    <definedName name="GAPSTFROM" localSheetId="27">#REF!</definedName>
    <definedName name="GAPSTFROM" localSheetId="28">#REF!</definedName>
    <definedName name="GAPSTFROM" localSheetId="29">#REF!</definedName>
    <definedName name="GAPSTFROM" localSheetId="41">#REF!</definedName>
    <definedName name="GAPSTFROM" localSheetId="44">#REF!</definedName>
    <definedName name="GAPSTFROM" localSheetId="21">#REF!</definedName>
    <definedName name="GAPSTFROM" localSheetId="80">'Tabla 53'!#REF!</definedName>
    <definedName name="GAPSTFROM" localSheetId="88">#REF!</definedName>
    <definedName name="GAPSTFROM" localSheetId="89">#REF!</definedName>
    <definedName name="GAPSTFROM" localSheetId="90">#REF!</definedName>
    <definedName name="GAPSTFROM" localSheetId="96">#REF!</definedName>
    <definedName name="GAPSTFROM">#REF!</definedName>
    <definedName name="GAPSTTO" localSheetId="15">#REF!</definedName>
    <definedName name="GAPSTTO" localSheetId="17">#REF!</definedName>
    <definedName name="GAPSTTO" localSheetId="23">#REF!</definedName>
    <definedName name="GAPSTTO" localSheetId="27">#REF!</definedName>
    <definedName name="GAPSTTO" localSheetId="28">#REF!</definedName>
    <definedName name="GAPSTTO" localSheetId="29">#REF!</definedName>
    <definedName name="GAPSTTO" localSheetId="41">#REF!</definedName>
    <definedName name="GAPSTTO" localSheetId="44">#REF!</definedName>
    <definedName name="GAPSTTO" localSheetId="21">#REF!</definedName>
    <definedName name="GAPSTTO" localSheetId="80">'Tabla 53'!#REF!</definedName>
    <definedName name="GAPSTTO" localSheetId="88">#REF!</definedName>
    <definedName name="GAPSTTO" localSheetId="89">#REF!</definedName>
    <definedName name="GAPSTTO" localSheetId="90">#REF!</definedName>
    <definedName name="GAPSTTO" localSheetId="96">#REF!</definedName>
    <definedName name="GAPSTTO">#REF!</definedName>
    <definedName name="GAPTEST" localSheetId="15">#REF!</definedName>
    <definedName name="GAPTEST" localSheetId="17">#REF!</definedName>
    <definedName name="GAPTEST" localSheetId="23">#REF!</definedName>
    <definedName name="GAPTEST" localSheetId="27">#REF!</definedName>
    <definedName name="GAPTEST" localSheetId="28">#REF!</definedName>
    <definedName name="GAPTEST" localSheetId="29">#REF!</definedName>
    <definedName name="GAPTEST" localSheetId="41">#REF!</definedName>
    <definedName name="GAPTEST" localSheetId="44">#REF!</definedName>
    <definedName name="GAPTEST" localSheetId="21">#REF!</definedName>
    <definedName name="GAPTEST" localSheetId="80">'Tabla 53'!#REF!</definedName>
    <definedName name="GAPTEST" localSheetId="88">#REF!</definedName>
    <definedName name="GAPTEST" localSheetId="89">#REF!</definedName>
    <definedName name="GAPTEST" localSheetId="90">#REF!</definedName>
    <definedName name="GAPTEST" localSheetId="96">#REF!</definedName>
    <definedName name="GAPTEST">#REF!</definedName>
    <definedName name="GAPTESTFG" localSheetId="15">#REF!</definedName>
    <definedName name="GAPTESTFG" localSheetId="17">#REF!</definedName>
    <definedName name="GAPTESTFG" localSheetId="23">#REF!</definedName>
    <definedName name="GAPTESTFG" localSheetId="27">#REF!</definedName>
    <definedName name="GAPTESTFG" localSheetId="28">#REF!</definedName>
    <definedName name="GAPTESTFG" localSheetId="29">#REF!</definedName>
    <definedName name="GAPTESTFG" localSheetId="41">#REF!</definedName>
    <definedName name="GAPTESTFG" localSheetId="44">#REF!</definedName>
    <definedName name="GAPTESTFG" localSheetId="21">#REF!</definedName>
    <definedName name="GAPTESTFG" localSheetId="80">'Tabla 53'!#REF!</definedName>
    <definedName name="GAPTESTFG" localSheetId="88">#REF!</definedName>
    <definedName name="GAPTESTFG" localSheetId="89">#REF!</definedName>
    <definedName name="GAPTESTFG" localSheetId="90">#REF!</definedName>
    <definedName name="GAPTESTFG" localSheetId="96">#REF!</definedName>
    <definedName name="GAPTESTFG">#REF!</definedName>
    <definedName name="gas">#N/A</definedName>
    <definedName name="GASO">#N/A</definedName>
    <definedName name="gasolinas">#N/A</definedName>
    <definedName name="gasolinas1">#N/A</definedName>
    <definedName name="GATO" localSheetId="15">#REF!</definedName>
    <definedName name="GATO" localSheetId="17">#REF!</definedName>
    <definedName name="GATO" localSheetId="20">#REF!</definedName>
    <definedName name="GATO" localSheetId="23">#REF!</definedName>
    <definedName name="GATO" localSheetId="59">#REF!</definedName>
    <definedName name="GATO" localSheetId="60">#REF!</definedName>
    <definedName name="GATO" localSheetId="27">#REF!</definedName>
    <definedName name="GATO" localSheetId="28">#REF!</definedName>
    <definedName name="GATO" localSheetId="29">#REF!</definedName>
    <definedName name="GATO" localSheetId="57">#REF!</definedName>
    <definedName name="GATO" localSheetId="64">#REF!</definedName>
    <definedName name="GATO" localSheetId="21">#REF!</definedName>
    <definedName name="GATO" localSheetId="85">'Tabla 58'!#REF!</definedName>
    <definedName name="GATO" localSheetId="88">#REF!</definedName>
    <definedName name="GATO" localSheetId="89">#REF!</definedName>
    <definedName name="GATO" localSheetId="90">#REF!</definedName>
    <definedName name="GATO" localSheetId="95">#REF!</definedName>
    <definedName name="GATO" localSheetId="96">#REF!</definedName>
    <definedName name="GATO">#REF!</definedName>
    <definedName name="Gave" localSheetId="15">#REF!</definedName>
    <definedName name="Gave" localSheetId="17">#REF!</definedName>
    <definedName name="Gave" localSheetId="23">#REF!</definedName>
    <definedName name="Gave" localSheetId="27">#REF!</definedName>
    <definedName name="Gave" localSheetId="28">#REF!</definedName>
    <definedName name="Gave" localSheetId="29">#REF!</definedName>
    <definedName name="Gave" localSheetId="57">#REF!</definedName>
    <definedName name="Gave" localSheetId="64">#REF!</definedName>
    <definedName name="Gave" localSheetId="21">#REF!</definedName>
    <definedName name="Gave" localSheetId="85">'Tabla 58'!#REF!</definedName>
    <definedName name="Gave" localSheetId="88">#REF!</definedName>
    <definedName name="Gave" localSheetId="89">#REF!</definedName>
    <definedName name="Gave" localSheetId="90">#REF!</definedName>
    <definedName name="Gave" localSheetId="95">#REF!</definedName>
    <definedName name="Gave" localSheetId="96">#REF!</definedName>
    <definedName name="Gave">#REF!</definedName>
    <definedName name="GAZZETTE" localSheetId="15">#REF!</definedName>
    <definedName name="GAZZETTE" localSheetId="16">#REF!</definedName>
    <definedName name="GAZZETTE" localSheetId="17">#REF!</definedName>
    <definedName name="GAZZETTE" localSheetId="23">#REF!</definedName>
    <definedName name="GAZZETTE" localSheetId="27">#REF!</definedName>
    <definedName name="GAZZETTE" localSheetId="28">#REF!</definedName>
    <definedName name="GAZZETTE" localSheetId="29">#REF!</definedName>
    <definedName name="GAZZETTE" localSheetId="41">#REF!</definedName>
    <definedName name="GAZZETTE" localSheetId="44">#REF!</definedName>
    <definedName name="GAZZETTE" localSheetId="57">#REF!</definedName>
    <definedName name="GAZZETTE" localSheetId="64">#REF!</definedName>
    <definedName name="GAZZETTE" localSheetId="21">#REF!</definedName>
    <definedName name="GAZZETTE" localSheetId="80">'Tabla 53'!#REF!</definedName>
    <definedName name="GAZZETTE" localSheetId="88">#REF!</definedName>
    <definedName name="GAZZETTE" localSheetId="89">#REF!</definedName>
    <definedName name="GAZZETTE" localSheetId="90">#REF!</definedName>
    <definedName name="GAZZETTE" localSheetId="95">#REF!</definedName>
    <definedName name="GAZZETTE" localSheetId="96">#REF!</definedName>
    <definedName name="GAZZETTE">#REF!</definedName>
    <definedName name="GBP" localSheetId="15">#REF!</definedName>
    <definedName name="GBP" localSheetId="16">#REF!</definedName>
    <definedName name="GBP" localSheetId="17">#REF!</definedName>
    <definedName name="GBP" localSheetId="23">#REF!</definedName>
    <definedName name="GBP" localSheetId="27">#REF!</definedName>
    <definedName name="GBP" localSheetId="28">#REF!</definedName>
    <definedName name="GBP" localSheetId="29">#REF!</definedName>
    <definedName name="GBP" localSheetId="33">#REF!</definedName>
    <definedName name="GBP" localSheetId="18">#REF!</definedName>
    <definedName name="GBP" localSheetId="21">#REF!</definedName>
    <definedName name="GBP" localSheetId="80">'Tabla 53'!#REF!</definedName>
    <definedName name="GBP" localSheetId="85">'Tabla 58'!#REF!</definedName>
    <definedName name="GBP" localSheetId="88">#REF!</definedName>
    <definedName name="GBP" localSheetId="89">#REF!</definedName>
    <definedName name="GBP" localSheetId="90">#REF!</definedName>
    <definedName name="GBP" localSheetId="96">#REF!</definedName>
    <definedName name="GBP">#REF!</definedName>
    <definedName name="GCB" localSheetId="15">#REF!</definedName>
    <definedName name="GCB" localSheetId="17">#REF!</definedName>
    <definedName name="GCB" localSheetId="100">[67]Q4!#REF!</definedName>
    <definedName name="GCB" localSheetId="10">[67]Q4!#REF!</definedName>
    <definedName name="GCB" localSheetId="11">[67]Q4!#REF!</definedName>
    <definedName name="GCB" localSheetId="23">[67]Q4!#REF!</definedName>
    <definedName name="GCB" localSheetId="59">#REF!</definedName>
    <definedName name="GCB" localSheetId="60">#REF!</definedName>
    <definedName name="GCB" localSheetId="1">[67]Q4!#REF!</definedName>
    <definedName name="GCB" localSheetId="27">#REF!</definedName>
    <definedName name="GCB" localSheetId="28">[67]Q4!#REF!</definedName>
    <definedName name="GCB" localSheetId="29">[67]Q4!#REF!</definedName>
    <definedName name="GCB" localSheetId="57">[67]Q4!#REF!</definedName>
    <definedName name="GCB" localSheetId="58">[67]Q4!#REF!</definedName>
    <definedName name="GCB" localSheetId="21">[67]Q4!#REF!</definedName>
    <definedName name="GCB" localSheetId="85">[67]Q4!#REF!</definedName>
    <definedName name="GCB" localSheetId="88">[67]Q4!#REF!</definedName>
    <definedName name="GCB" localSheetId="89">[67]Q4!#REF!</definedName>
    <definedName name="GCB" localSheetId="90">[67]Q4!#REF!</definedName>
    <definedName name="GCB" localSheetId="91">#REF!</definedName>
    <definedName name="GCB" localSheetId="24">[67]Q4!#REF!</definedName>
    <definedName name="GCB">#REF!</definedName>
    <definedName name="GCB_NGDP" localSheetId="16">#REF!</definedName>
    <definedName name="GCB_NGDP">#N/A</definedName>
    <definedName name="GCEC" localSheetId="15">#REF!</definedName>
    <definedName name="GCEC" localSheetId="17">#REF!</definedName>
    <definedName name="GCEC" localSheetId="20">#REF!</definedName>
    <definedName name="GCEC" localSheetId="23">#REF!</definedName>
    <definedName name="GCEC" localSheetId="59">#REF!</definedName>
    <definedName name="GCEC" localSheetId="60">#REF!</definedName>
    <definedName name="GCEC" localSheetId="27">#REF!</definedName>
    <definedName name="GCEC" localSheetId="28">#REF!</definedName>
    <definedName name="GCEC" localSheetId="29">#REF!</definedName>
    <definedName name="GCEC" localSheetId="57">#REF!</definedName>
    <definedName name="GCEC" localSheetId="64">#REF!</definedName>
    <definedName name="GCEC" localSheetId="21">#REF!</definedName>
    <definedName name="GCEC" localSheetId="85">'Tabla 58'!#REF!</definedName>
    <definedName name="GCEC" localSheetId="88">#REF!</definedName>
    <definedName name="GCEC" localSheetId="89">#REF!</definedName>
    <definedName name="GCEC" localSheetId="90">#REF!</definedName>
    <definedName name="GCEC" localSheetId="95">#REF!</definedName>
    <definedName name="GCEC" localSheetId="96">#REF!</definedName>
    <definedName name="GCEC">#REF!</definedName>
    <definedName name="GCED" localSheetId="15">#REF!</definedName>
    <definedName name="GCED" localSheetId="17">#REF!</definedName>
    <definedName name="GCED" localSheetId="23">#REF!</definedName>
    <definedName name="GCED" localSheetId="27">#REF!</definedName>
    <definedName name="GCED" localSheetId="28">#REF!</definedName>
    <definedName name="GCED" localSheetId="29">#REF!</definedName>
    <definedName name="GCED" localSheetId="57">#REF!</definedName>
    <definedName name="GCED" localSheetId="64">#REF!</definedName>
    <definedName name="GCED" localSheetId="21">#REF!</definedName>
    <definedName name="GCED" localSheetId="85">'Tabla 58'!#REF!</definedName>
    <definedName name="GCED" localSheetId="88">#REF!</definedName>
    <definedName name="GCED" localSheetId="89">#REF!</definedName>
    <definedName name="GCED" localSheetId="90">#REF!</definedName>
    <definedName name="GCED" localSheetId="95">#REF!</definedName>
    <definedName name="GCED" localSheetId="96">#REF!</definedName>
    <definedName name="GCED">#REF!</definedName>
    <definedName name="GCEE" localSheetId="15">#REF!</definedName>
    <definedName name="GCEE" localSheetId="17">#REF!</definedName>
    <definedName name="GCEE" localSheetId="23">#REF!</definedName>
    <definedName name="GCEE" localSheetId="27">#REF!</definedName>
    <definedName name="GCEE" localSheetId="28">#REF!</definedName>
    <definedName name="GCEE" localSheetId="29">#REF!</definedName>
    <definedName name="GCEE" localSheetId="57">#REF!</definedName>
    <definedName name="GCEE" localSheetId="64">#REF!</definedName>
    <definedName name="GCEE" localSheetId="21">#REF!</definedName>
    <definedName name="GCEE" localSheetId="85">'Tabla 58'!#REF!</definedName>
    <definedName name="GCEE" localSheetId="88">#REF!</definedName>
    <definedName name="GCEE" localSheetId="89">#REF!</definedName>
    <definedName name="GCEE" localSheetId="90">#REF!</definedName>
    <definedName name="GCEE" localSheetId="95">#REF!</definedName>
    <definedName name="GCEE" localSheetId="96">#REF!</definedName>
    <definedName name="GCEE">#REF!</definedName>
    <definedName name="GCEEP" localSheetId="15">#REF!</definedName>
    <definedName name="GCEEP" localSheetId="17">#REF!</definedName>
    <definedName name="GCEEP" localSheetId="23">#REF!</definedName>
    <definedName name="GCEEP" localSheetId="27">#REF!</definedName>
    <definedName name="GCEEP" localSheetId="28">#REF!</definedName>
    <definedName name="GCEEP" localSheetId="29">#REF!</definedName>
    <definedName name="GCEEP" localSheetId="21">#REF!</definedName>
    <definedName name="GCEEP" localSheetId="88">#REF!</definedName>
    <definedName name="GCEEP" localSheetId="89">#REF!</definedName>
    <definedName name="GCEEP" localSheetId="90">#REF!</definedName>
    <definedName name="GCEEP">#REF!</definedName>
    <definedName name="GCEES" localSheetId="15">#REF!</definedName>
    <definedName name="GCEES" localSheetId="17">#REF!</definedName>
    <definedName name="GCEES" localSheetId="23">#REF!</definedName>
    <definedName name="GCEES" localSheetId="27">#REF!</definedName>
    <definedName name="GCEES" localSheetId="28">#REF!</definedName>
    <definedName name="GCEES" localSheetId="29">#REF!</definedName>
    <definedName name="GCEES" localSheetId="21">#REF!</definedName>
    <definedName name="GCEES" localSheetId="88">#REF!</definedName>
    <definedName name="GCEES" localSheetId="89">#REF!</definedName>
    <definedName name="GCEES" localSheetId="90">#REF!</definedName>
    <definedName name="GCEES">#REF!</definedName>
    <definedName name="GCEG" localSheetId="15">#REF!</definedName>
    <definedName name="GCEG" localSheetId="17">#REF!</definedName>
    <definedName name="GCEG" localSheetId="23">#REF!</definedName>
    <definedName name="GCEG" localSheetId="27">#REF!</definedName>
    <definedName name="GCEG" localSheetId="28">#REF!</definedName>
    <definedName name="GCEG" localSheetId="29">#REF!</definedName>
    <definedName name="GCEG" localSheetId="21">#REF!</definedName>
    <definedName name="GCEG" localSheetId="88">#REF!</definedName>
    <definedName name="GCEG" localSheetId="89">#REF!</definedName>
    <definedName name="GCEG" localSheetId="90">#REF!</definedName>
    <definedName name="GCEG">#REF!</definedName>
    <definedName name="GCEH" localSheetId="15">#REF!</definedName>
    <definedName name="GCEH" localSheetId="17">#REF!</definedName>
    <definedName name="GCEH" localSheetId="23">#REF!</definedName>
    <definedName name="GCEH" localSheetId="27">#REF!</definedName>
    <definedName name="GCEH" localSheetId="28">#REF!</definedName>
    <definedName name="GCEH" localSheetId="29">#REF!</definedName>
    <definedName name="GCEH" localSheetId="21">#REF!</definedName>
    <definedName name="GCEH" localSheetId="88">#REF!</definedName>
    <definedName name="GCEH" localSheetId="89">#REF!</definedName>
    <definedName name="GCEH" localSheetId="90">#REF!</definedName>
    <definedName name="GCEH">#REF!</definedName>
    <definedName name="GCEHP" localSheetId="15">#REF!</definedName>
    <definedName name="GCEHP" localSheetId="17">#REF!</definedName>
    <definedName name="GCEHP" localSheetId="23">#REF!</definedName>
    <definedName name="GCEHP" localSheetId="27">#REF!</definedName>
    <definedName name="GCEHP" localSheetId="28">#REF!</definedName>
    <definedName name="GCEHP" localSheetId="29">#REF!</definedName>
    <definedName name="GCEHP" localSheetId="21">#REF!</definedName>
    <definedName name="GCEHP" localSheetId="88">#REF!</definedName>
    <definedName name="GCEHP" localSheetId="89">#REF!</definedName>
    <definedName name="GCEHP" localSheetId="90">#REF!</definedName>
    <definedName name="GCEHP">#REF!</definedName>
    <definedName name="GCEI_D" localSheetId="15">#REF!</definedName>
    <definedName name="GCEI_D" localSheetId="17">#REF!</definedName>
    <definedName name="GCEI_D" localSheetId="23">#REF!</definedName>
    <definedName name="GCEI_D" localSheetId="27">#REF!</definedName>
    <definedName name="GCEI_D" localSheetId="28">#REF!</definedName>
    <definedName name="GCEI_D" localSheetId="29">#REF!</definedName>
    <definedName name="GCEI_D" localSheetId="21">#REF!</definedName>
    <definedName name="GCEI_D" localSheetId="88">#REF!</definedName>
    <definedName name="GCEI_D" localSheetId="89">#REF!</definedName>
    <definedName name="GCEI_D" localSheetId="90">#REF!</definedName>
    <definedName name="GCEI_D">#REF!</definedName>
    <definedName name="GCEI_F" localSheetId="15">#REF!</definedName>
    <definedName name="GCEI_F" localSheetId="17">#REF!</definedName>
    <definedName name="GCEI_F" localSheetId="23">#REF!</definedName>
    <definedName name="GCEI_F" localSheetId="27">#REF!</definedName>
    <definedName name="GCEI_F" localSheetId="28">#REF!</definedName>
    <definedName name="GCEI_F" localSheetId="29">#REF!</definedName>
    <definedName name="GCEI_F" localSheetId="21">#REF!</definedName>
    <definedName name="GCEI_F" localSheetId="88">#REF!</definedName>
    <definedName name="GCEI_F" localSheetId="89">#REF!</definedName>
    <definedName name="GCEI_F" localSheetId="90">#REF!</definedName>
    <definedName name="GCEI_F">#REF!</definedName>
    <definedName name="GCENL" localSheetId="15">#REF!</definedName>
    <definedName name="GCENL" localSheetId="17">#REF!</definedName>
    <definedName name="GCENL" localSheetId="23">#REF!</definedName>
    <definedName name="GCENL" localSheetId="27">#REF!</definedName>
    <definedName name="GCENL" localSheetId="28">#REF!</definedName>
    <definedName name="GCENL" localSheetId="29">#REF!</definedName>
    <definedName name="GCENL" localSheetId="21">#REF!</definedName>
    <definedName name="GCENL" localSheetId="88">#REF!</definedName>
    <definedName name="GCENL" localSheetId="89">#REF!</definedName>
    <definedName name="GCENL" localSheetId="90">#REF!</definedName>
    <definedName name="GCENL">#REF!</definedName>
    <definedName name="GCEO" localSheetId="15">#REF!</definedName>
    <definedName name="GCEO" localSheetId="17">#REF!</definedName>
    <definedName name="GCEO" localSheetId="23">#REF!</definedName>
    <definedName name="GCEO" localSheetId="27">#REF!</definedName>
    <definedName name="GCEO" localSheetId="28">#REF!</definedName>
    <definedName name="GCEO" localSheetId="29">#REF!</definedName>
    <definedName name="GCEO" localSheetId="21">#REF!</definedName>
    <definedName name="GCEO" localSheetId="88">#REF!</definedName>
    <definedName name="GCEO" localSheetId="89">#REF!</definedName>
    <definedName name="GCEO" localSheetId="90">#REF!</definedName>
    <definedName name="GCEO">#REF!</definedName>
    <definedName name="GCESWH" localSheetId="15">#REF!</definedName>
    <definedName name="GCESWH" localSheetId="17">#REF!</definedName>
    <definedName name="GCESWH" localSheetId="23">#REF!</definedName>
    <definedName name="GCESWH" localSheetId="27">#REF!</definedName>
    <definedName name="GCESWH" localSheetId="28">#REF!</definedName>
    <definedName name="GCESWH" localSheetId="29">#REF!</definedName>
    <definedName name="GCESWH" localSheetId="21">#REF!</definedName>
    <definedName name="GCESWH" localSheetId="88">#REF!</definedName>
    <definedName name="GCESWH" localSheetId="89">#REF!</definedName>
    <definedName name="GCESWH" localSheetId="90">#REF!</definedName>
    <definedName name="GCESWH">#REF!</definedName>
    <definedName name="GCEW" localSheetId="15">#REF!</definedName>
    <definedName name="GCEW" localSheetId="17">#REF!</definedName>
    <definedName name="GCEW" localSheetId="23">#REF!</definedName>
    <definedName name="GCEW" localSheetId="27">#REF!</definedName>
    <definedName name="GCEW" localSheetId="28">#REF!</definedName>
    <definedName name="GCEW" localSheetId="29">#REF!</definedName>
    <definedName name="GCEW" localSheetId="21">#REF!</definedName>
    <definedName name="GCEW" localSheetId="88">#REF!</definedName>
    <definedName name="GCEW" localSheetId="89">#REF!</definedName>
    <definedName name="GCEW" localSheetId="90">#REF!</definedName>
    <definedName name="GCEW">#REF!</definedName>
    <definedName name="GCG" localSheetId="15">#REF!</definedName>
    <definedName name="GCG" localSheetId="17">#REF!</definedName>
    <definedName name="GCG" localSheetId="23">#REF!</definedName>
    <definedName name="GCG" localSheetId="27">#REF!</definedName>
    <definedName name="GCG" localSheetId="28">#REF!</definedName>
    <definedName name="GCG" localSheetId="29">#REF!</definedName>
    <definedName name="GCG" localSheetId="21">#REF!</definedName>
    <definedName name="GCG" localSheetId="88">#REF!</definedName>
    <definedName name="GCG" localSheetId="89">#REF!</definedName>
    <definedName name="GCG" localSheetId="90">#REF!</definedName>
    <definedName name="GCG">#REF!</definedName>
    <definedName name="GCGC" localSheetId="15">#REF!</definedName>
    <definedName name="GCGC" localSheetId="17">#REF!</definedName>
    <definedName name="GCGC" localSheetId="23">#REF!</definedName>
    <definedName name="GCGC" localSheetId="27">#REF!</definedName>
    <definedName name="GCGC" localSheetId="28">#REF!</definedName>
    <definedName name="GCGC" localSheetId="29">#REF!</definedName>
    <definedName name="GCGC" localSheetId="21">#REF!</definedName>
    <definedName name="GCGC" localSheetId="88">#REF!</definedName>
    <definedName name="GCGC" localSheetId="89">#REF!</definedName>
    <definedName name="GCGC" localSheetId="90">#REF!</definedName>
    <definedName name="GCGC">#REF!</definedName>
    <definedName name="GCND_NGDP" localSheetId="15">#REF!</definedName>
    <definedName name="GCND_NGDP" localSheetId="17">#REF!</definedName>
    <definedName name="GCND_NGDP" localSheetId="100">[67]Q4!#REF!</definedName>
    <definedName name="GCND_NGDP" localSheetId="10">[67]Q4!#REF!</definedName>
    <definedName name="GCND_NGDP" localSheetId="11">[67]Q4!#REF!</definedName>
    <definedName name="GCND_NGDP" localSheetId="23">[67]Q4!#REF!</definedName>
    <definedName name="GCND_NGDP" localSheetId="59">#REF!</definedName>
    <definedName name="GCND_NGDP" localSheetId="60">#REF!</definedName>
    <definedName name="GCND_NGDP" localSheetId="1">[67]Q4!#REF!</definedName>
    <definedName name="GCND_NGDP" localSheetId="27">#REF!</definedName>
    <definedName name="GCND_NGDP" localSheetId="28">[67]Q4!#REF!</definedName>
    <definedName name="GCND_NGDP" localSheetId="29">[67]Q4!#REF!</definedName>
    <definedName name="GCND_NGDP" localSheetId="57">[67]Q4!#REF!</definedName>
    <definedName name="GCND_NGDP" localSheetId="58">[67]Q4!#REF!</definedName>
    <definedName name="GCND_NGDP" localSheetId="21">[67]Q4!#REF!</definedName>
    <definedName name="GCND_NGDP" localSheetId="85">[67]Q4!#REF!</definedName>
    <definedName name="GCND_NGDP" localSheetId="88">[67]Q4!#REF!</definedName>
    <definedName name="GCND_NGDP" localSheetId="89">[67]Q4!#REF!</definedName>
    <definedName name="GCND_NGDP" localSheetId="90">[67]Q4!#REF!</definedName>
    <definedName name="GCND_NGDP" localSheetId="91">#REF!</definedName>
    <definedName name="GCND_NGDP" localSheetId="24">[67]Q4!#REF!</definedName>
    <definedName name="GCND_NGDP">#REF!</definedName>
    <definedName name="GCRG" localSheetId="15">#REF!</definedName>
    <definedName name="GCRG" localSheetId="16">#REF!</definedName>
    <definedName name="GCRG" localSheetId="17">#REF!</definedName>
    <definedName name="GCRG" localSheetId="20">#REF!</definedName>
    <definedName name="GCRG" localSheetId="23">#REF!</definedName>
    <definedName name="GCRG" localSheetId="59">#REF!</definedName>
    <definedName name="GCRG" localSheetId="60">#REF!</definedName>
    <definedName name="GCRG" localSheetId="27">#REF!</definedName>
    <definedName name="GCRG" localSheetId="28">#REF!</definedName>
    <definedName name="GCRG" localSheetId="29">#REF!</definedName>
    <definedName name="GCRG" localSheetId="57">#REF!</definedName>
    <definedName name="GCRG" localSheetId="64">#REF!</definedName>
    <definedName name="GCRG" localSheetId="21">#REF!</definedName>
    <definedName name="GCRG" localSheetId="85">'Tabla 58'!#REF!</definedName>
    <definedName name="GCRG" localSheetId="88">#REF!</definedName>
    <definedName name="GCRG" localSheetId="89">#REF!</definedName>
    <definedName name="GCRG" localSheetId="90">#REF!</definedName>
    <definedName name="GCRG" localSheetId="95">#REF!</definedName>
    <definedName name="GCRG" localSheetId="96">#REF!</definedName>
    <definedName name="GCRG" localSheetId="24">#REF!</definedName>
    <definedName name="GCRG">#REF!</definedName>
    <definedName name="gdg" localSheetId="15" hidden="1">#REF!</definedName>
    <definedName name="gdg" localSheetId="17" hidden="1">#REF!</definedName>
    <definedName name="gdg" localSheetId="19" hidden="1">#REF!</definedName>
    <definedName name="gdg" localSheetId="20" hidden="1">'[105]Fax a enviar'!#REF!</definedName>
    <definedName name="gdg" localSheetId="100" hidden="1">'[105]Fax a enviar'!#REF!</definedName>
    <definedName name="gdg" localSheetId="23" hidden="1">'[105]Fax a enviar'!#REF!</definedName>
    <definedName name="gdg" localSheetId="59" hidden="1">#REF!</definedName>
    <definedName name="gdg" localSheetId="60" hidden="1">#REF!</definedName>
    <definedName name="gdg" localSheetId="1" hidden="1">'[105]Fax a enviar'!#REF!</definedName>
    <definedName name="gdg" localSheetId="27" hidden="1">#REF!</definedName>
    <definedName name="gdg" localSheetId="28" hidden="1">#REF!</definedName>
    <definedName name="gdg" localSheetId="29" hidden="1">'[105]Fax a enviar'!#REF!</definedName>
    <definedName name="gdg" localSheetId="57" hidden="1">'[105]Fax a enviar'!#REF!</definedName>
    <definedName name="gdg" localSheetId="58" hidden="1">'[105]Fax a enviar'!#REF!</definedName>
    <definedName name="gdg" localSheetId="18" hidden="1">#REF!</definedName>
    <definedName name="gdg" localSheetId="61" hidden="1">'[105]Fax a enviar'!#REF!</definedName>
    <definedName name="gdg" localSheetId="64" hidden="1">'[105]Fax a enviar'!#REF!</definedName>
    <definedName name="gdg" localSheetId="21" hidden="1">'[105]Fax a enviar'!#REF!</definedName>
    <definedName name="gdg" localSheetId="80" hidden="1">'[105]Fax a enviar'!#REF!</definedName>
    <definedName name="gdg" localSheetId="90" hidden="1">'[105]Fax a enviar'!#REF!</definedName>
    <definedName name="gdg" localSheetId="91" hidden="1">#REF!</definedName>
    <definedName name="gdg" localSheetId="96" hidden="1">'[105]Fax a enviar'!#REF!</definedName>
    <definedName name="gdg" localSheetId="24" hidden="1">'[105]Fax a enviar'!#REF!</definedName>
    <definedName name="gdg" hidden="1">#REF!</definedName>
    <definedName name="gdgd" localSheetId="15" hidden="1">#REF!</definedName>
    <definedName name="gdgd" localSheetId="17" hidden="1">#REF!</definedName>
    <definedName name="gdgd" localSheetId="19" hidden="1">#REF!</definedName>
    <definedName name="gdgd" localSheetId="100" hidden="1">'[119]Fax a enviar'!#REF!</definedName>
    <definedName name="gdgd" localSheetId="23" hidden="1">'[119]Fax a enviar'!#REF!</definedName>
    <definedName name="gdgd" localSheetId="59" hidden="1">#REF!</definedName>
    <definedName name="gdgd" localSheetId="60" hidden="1">#REF!</definedName>
    <definedName name="gdgd" localSheetId="1" hidden="1">'[119]Fax a enviar'!#REF!</definedName>
    <definedName name="gdgd" localSheetId="27" hidden="1">#REF!</definedName>
    <definedName name="gdgd" localSheetId="28" hidden="1">#REF!</definedName>
    <definedName name="gdgd" localSheetId="29" hidden="1">#REF!</definedName>
    <definedName name="gdgd" localSheetId="57" hidden="1">'[119]Fax a enviar'!#REF!</definedName>
    <definedName name="gdgd" localSheetId="58" hidden="1">'[119]Fax a enviar'!#REF!</definedName>
    <definedName name="gdgd" localSheetId="18" hidden="1">#REF!</definedName>
    <definedName name="gdgd" localSheetId="64" hidden="1">'[119]Fax a enviar'!#REF!</definedName>
    <definedName name="gdgd" localSheetId="21" hidden="1">'[119]Fax a enviar'!#REF!</definedName>
    <definedName name="gdgd" localSheetId="91" hidden="1">#REF!</definedName>
    <definedName name="gdgd" localSheetId="24" hidden="1">'[119]Fax a enviar'!#REF!</definedName>
    <definedName name="gdgd" hidden="1">#REF!</definedName>
    <definedName name="gdp" localSheetId="15">#REF!</definedName>
    <definedName name="gdp" localSheetId="17">#REF!</definedName>
    <definedName name="gdp" localSheetId="19">#REF!</definedName>
    <definedName name="gdp" localSheetId="100">[129]GDP_WEO!$A$3:$AB$188</definedName>
    <definedName name="gdp" localSheetId="23">[129]GDP_WEO!$A$3:$AB$188</definedName>
    <definedName name="gdp" localSheetId="59">#REF!</definedName>
    <definedName name="gdp" localSheetId="60">#REF!</definedName>
    <definedName name="gdp" localSheetId="1">[129]GDP_WEO!$A$3:$AB$188</definedName>
    <definedName name="gdp" localSheetId="27">#REF!</definedName>
    <definedName name="gdp" localSheetId="28">#REF!</definedName>
    <definedName name="gdp" localSheetId="29">#REF!</definedName>
    <definedName name="GDP" localSheetId="41">'[130]Empresas Publicas detalle'!#REF!</definedName>
    <definedName name="GDP" localSheetId="44">'[130]Empresas Publicas detalle'!#REF!</definedName>
    <definedName name="gdp" localSheetId="57">[129]GDP_WEO!$A$3:$AB$188</definedName>
    <definedName name="gdp" localSheetId="58">[129]GDP_WEO!$A$3:$AB$188</definedName>
    <definedName name="gdp" localSheetId="18">#REF!</definedName>
    <definedName name="gdp" localSheetId="91">#REF!</definedName>
    <definedName name="gdp">#REF!</definedName>
    <definedName name="gdpall" localSheetId="15">#REF!</definedName>
    <definedName name="gdpall" localSheetId="17">#REF!</definedName>
    <definedName name="gdpall" localSheetId="19">#REF!</definedName>
    <definedName name="gdpall" localSheetId="100">[129]GDP!$B$2:$AD$134</definedName>
    <definedName name="gdpall" localSheetId="23">[129]GDP!$B$2:$AD$134</definedName>
    <definedName name="gdpall" localSheetId="59">#REF!</definedName>
    <definedName name="gdpall" localSheetId="60">#REF!</definedName>
    <definedName name="gdpall" localSheetId="1">[129]GDP!$B$2:$AD$134</definedName>
    <definedName name="gdpall" localSheetId="27">#REF!</definedName>
    <definedName name="gdpall" localSheetId="28">#REF!</definedName>
    <definedName name="gdpall" localSheetId="29">#REF!</definedName>
    <definedName name="gdpall" localSheetId="57">[129]GDP!$B$2:$AD$134</definedName>
    <definedName name="gdpall" localSheetId="58">[129]GDP!$B$2:$AD$134</definedName>
    <definedName name="gdpall" localSheetId="18">#REF!</definedName>
    <definedName name="gdpall" localSheetId="91">#REF!</definedName>
    <definedName name="gdpall">#REF!</definedName>
    <definedName name="GDPDEFL" localSheetId="15">#REF!</definedName>
    <definedName name="GDPDEFL" localSheetId="17">#REF!</definedName>
    <definedName name="GDPDEFL" localSheetId="20">[131]NA!#REF!</definedName>
    <definedName name="GDPDEFL" localSheetId="100">[131]NA!#REF!</definedName>
    <definedName name="GDPDEFL" localSheetId="10">[131]NA!#REF!</definedName>
    <definedName name="GDPDEFL" localSheetId="11">[131]NA!#REF!</definedName>
    <definedName name="GDPDEFL" localSheetId="23">[131]NA!#REF!</definedName>
    <definedName name="GDPDEFL" localSheetId="59">#REF!</definedName>
    <definedName name="GDPDEFL" localSheetId="60">#REF!</definedName>
    <definedName name="GDPDEFL" localSheetId="1">[131]NA!#REF!</definedName>
    <definedName name="GDPDEFL" localSheetId="27">#REF!</definedName>
    <definedName name="GDPDEFL" localSheetId="28">[131]NA!#REF!</definedName>
    <definedName name="GDPDEFL" localSheetId="29">[131]NA!#REF!</definedName>
    <definedName name="GDPDEFL" localSheetId="57">[131]NA!#REF!</definedName>
    <definedName name="GDPDEFL" localSheetId="58">[131]NA!#REF!</definedName>
    <definedName name="GDPDEFL" localSheetId="64">[131]NA!#REF!</definedName>
    <definedName name="GDPDEFL" localSheetId="21">[131]NA!#REF!</definedName>
    <definedName name="GDPDEFL" localSheetId="85">[131]NA!#REF!</definedName>
    <definedName name="GDPDEFL" localSheetId="88">[131]NA!#REF!</definedName>
    <definedName name="GDPDEFL" localSheetId="89">[131]NA!#REF!</definedName>
    <definedName name="GDPDEFL" localSheetId="90">[131]NA!#REF!</definedName>
    <definedName name="GDPDEFL" localSheetId="91">#REF!</definedName>
    <definedName name="GDPDEFL" localSheetId="95">[131]NA!#REF!</definedName>
    <definedName name="GDPDEFL" localSheetId="96">[131]NA!#REF!</definedName>
    <definedName name="GDPDEFL" localSheetId="24">[131]NA!#REF!</definedName>
    <definedName name="GDPDEFL">#REF!</definedName>
    <definedName name="GDPOR" localSheetId="15">#REF!</definedName>
    <definedName name="GDPOR" localSheetId="17">#REF!</definedName>
    <definedName name="GDPOR" localSheetId="20">[131]NA!#REF!</definedName>
    <definedName name="GDPOR" localSheetId="100">[131]NA!#REF!</definedName>
    <definedName name="GDPOR" localSheetId="10">[131]NA!#REF!</definedName>
    <definedName name="GDPOR" localSheetId="11">[131]NA!#REF!</definedName>
    <definedName name="GDPOR" localSheetId="23">[131]NA!#REF!</definedName>
    <definedName name="GDPOR" localSheetId="59">#REF!</definedName>
    <definedName name="GDPOR" localSheetId="60">#REF!</definedName>
    <definedName name="GDPOR" localSheetId="1">[131]NA!#REF!</definedName>
    <definedName name="GDPOR" localSheetId="27">#REF!</definedName>
    <definedName name="GDPOR" localSheetId="28">[131]NA!#REF!</definedName>
    <definedName name="GDPOR" localSheetId="29">[131]NA!#REF!</definedName>
    <definedName name="GDPOR" localSheetId="57">[131]NA!#REF!</definedName>
    <definedName name="GDPOR" localSheetId="58">[131]NA!#REF!</definedName>
    <definedName name="GDPOR" localSheetId="64">[131]NA!#REF!</definedName>
    <definedName name="GDPOR" localSheetId="21">[131]NA!#REF!</definedName>
    <definedName name="GDPOR" localSheetId="85">[131]NA!#REF!</definedName>
    <definedName name="GDPOR" localSheetId="88">[131]NA!#REF!</definedName>
    <definedName name="GDPOR" localSheetId="89">[131]NA!#REF!</definedName>
    <definedName name="GDPOR" localSheetId="90">[131]NA!#REF!</definedName>
    <definedName name="GDPOR" localSheetId="91">#REF!</definedName>
    <definedName name="GDPOR" localSheetId="95">[131]NA!#REF!</definedName>
    <definedName name="GDPOR" localSheetId="96">[131]NA!#REF!</definedName>
    <definedName name="GDPOR" localSheetId="24">[131]NA!#REF!</definedName>
    <definedName name="GDPOR">#REF!</definedName>
    <definedName name="GDPOR_" localSheetId="15">#REF!</definedName>
    <definedName name="GDPOR_" localSheetId="17">#REF!</definedName>
    <definedName name="GDPOR_" localSheetId="100">[131]NA!#REF!</definedName>
    <definedName name="GDPOR_" localSheetId="10">[131]NA!#REF!</definedName>
    <definedName name="GDPOR_" localSheetId="11">[131]NA!#REF!</definedName>
    <definedName name="GDPOR_" localSheetId="23">[131]NA!#REF!</definedName>
    <definedName name="GDPOR_" localSheetId="59">#REF!</definedName>
    <definedName name="GDPOR_" localSheetId="60">#REF!</definedName>
    <definedName name="GDPOR_" localSheetId="1">[131]NA!#REF!</definedName>
    <definedName name="GDPOR_" localSheetId="27">#REF!</definedName>
    <definedName name="GDPOR_" localSheetId="28">[131]NA!#REF!</definedName>
    <definedName name="GDPOR_" localSheetId="29">[131]NA!#REF!</definedName>
    <definedName name="GDPOR_" localSheetId="57">[131]NA!#REF!</definedName>
    <definedName name="GDPOR_" localSheetId="58">[131]NA!#REF!</definedName>
    <definedName name="GDPOR_" localSheetId="64">[131]NA!#REF!</definedName>
    <definedName name="GDPOR_" localSheetId="21">[131]NA!#REF!</definedName>
    <definedName name="GDPOR_" localSheetId="85">[131]NA!#REF!</definedName>
    <definedName name="GDPOR_" localSheetId="88">[131]NA!#REF!</definedName>
    <definedName name="GDPOR_" localSheetId="89">[131]NA!#REF!</definedName>
    <definedName name="GDPOR_" localSheetId="90">[131]NA!#REF!</definedName>
    <definedName name="GDPOR_" localSheetId="91">#REF!</definedName>
    <definedName name="GDPOR_" localSheetId="95">[131]NA!#REF!</definedName>
    <definedName name="GDPOR_" localSheetId="96">[131]NA!#REF!</definedName>
    <definedName name="GDPOR_" localSheetId="24">[131]NA!#REF!</definedName>
    <definedName name="GDPOR_">#REF!</definedName>
    <definedName name="gdppc" localSheetId="15">#REF!</definedName>
    <definedName name="gdppc" localSheetId="17">#REF!</definedName>
    <definedName name="gdppc" localSheetId="19">#REF!</definedName>
    <definedName name="gdppc" localSheetId="100">[129]GDPpc_WEO!$A$3:$AC$188</definedName>
    <definedName name="gdppc" localSheetId="23">[129]GDPpc_WEO!$A$3:$AC$188</definedName>
    <definedName name="gdppc" localSheetId="59">#REF!</definedName>
    <definedName name="gdppc" localSheetId="60">#REF!</definedName>
    <definedName name="gdppc" localSheetId="1">[129]GDPpc_WEO!$A$3:$AC$188</definedName>
    <definedName name="gdppc" localSheetId="27">#REF!</definedName>
    <definedName name="gdppc" localSheetId="28">#REF!</definedName>
    <definedName name="gdppc" localSheetId="29">#REF!</definedName>
    <definedName name="gdppc" localSheetId="57">[129]GDPpc_WEO!$A$3:$AC$188</definedName>
    <definedName name="gdppc" localSheetId="58">[129]GDPpc_WEO!$A$3:$AC$188</definedName>
    <definedName name="gdppc" localSheetId="18">#REF!</definedName>
    <definedName name="gdppc" localSheetId="91">#REF!</definedName>
    <definedName name="gdppc">#REF!</definedName>
    <definedName name="Germany_wt" localSheetId="15">#REF!</definedName>
    <definedName name="Germany_wt" localSheetId="17">#REF!</definedName>
    <definedName name="Germany_wt" localSheetId="100">'[79]OECD wgt'!$B$6</definedName>
    <definedName name="Germany_wt" localSheetId="23">'[79]OECD wgt'!$B$6</definedName>
    <definedName name="Germany_wt" localSheetId="59">#REF!</definedName>
    <definedName name="Germany_wt" localSheetId="60">#REF!</definedName>
    <definedName name="Germany_wt" localSheetId="1">'[79]OECD wgt'!$B$6</definedName>
    <definedName name="Germany_wt" localSheetId="27">#REF!</definedName>
    <definedName name="Germany_wt" localSheetId="28">#REF!</definedName>
    <definedName name="Germany_wt" localSheetId="29">#REF!</definedName>
    <definedName name="Germany_wt" localSheetId="57">'[79]OECD wgt'!$B$6</definedName>
    <definedName name="Germany_wt" localSheetId="58">'[79]OECD wgt'!$B$6</definedName>
    <definedName name="Germany_wt" localSheetId="91">#REF!</definedName>
    <definedName name="Germany_wt">#REF!</definedName>
    <definedName name="Gestión" localSheetId="15">#REF!</definedName>
    <definedName name="Gestión" localSheetId="17">#REF!</definedName>
    <definedName name="Gestión" localSheetId="100">[90]Hoja2!$A$1:$L$76</definedName>
    <definedName name="Gestión" localSheetId="23">[90]Hoja2!$A$1:$L$76</definedName>
    <definedName name="Gestión" localSheetId="59">#REF!</definedName>
    <definedName name="Gestión" localSheetId="60">#REF!</definedName>
    <definedName name="Gestión" localSheetId="1">[90]Hoja2!$A$1:$L$76</definedName>
    <definedName name="Gestión" localSheetId="27">#REF!</definedName>
    <definedName name="Gestión" localSheetId="28">#REF!</definedName>
    <definedName name="Gestión" localSheetId="29">#REF!</definedName>
    <definedName name="Gestión" localSheetId="57">[90]Hoja2!$A$1:$L$76</definedName>
    <definedName name="Gestión" localSheetId="58">[90]Hoja2!$A$1:$L$76</definedName>
    <definedName name="Gestión" localSheetId="91">#REF!</definedName>
    <definedName name="Gestión">#REF!</definedName>
    <definedName name="gfdsgfsa" localSheetId="15" hidden="1">{"Riqfin97",#N/A,FALSE,"Tran";"Riqfinpro",#N/A,FALSE,"Tran"}</definedName>
    <definedName name="gfdsgfsa" localSheetId="16" hidden="1">{"Riqfin97",#N/A,FALSE,"Tran";"Riqfinpro",#N/A,FALSE,"Tran"}</definedName>
    <definedName name="gfdsgfsa" localSheetId="17" hidden="1">{"Riqfin97",#N/A,FALSE,"Tran";"Riqfinpro",#N/A,FALSE,"Tran"}</definedName>
    <definedName name="gfdsgfsa" localSheetId="19" hidden="1">{"Riqfin97",#N/A,FALSE,"Tran";"Riqfinpro",#N/A,FALSE,"Tran"}</definedName>
    <definedName name="gfdsgfsa" localSheetId="20" hidden="1">{"Riqfin97",#N/A,FALSE,"Tran";"Riqfinpro",#N/A,FALSE,"Tran"}</definedName>
    <definedName name="gfdsgfsa" localSheetId="100" hidden="1">{"Riqfin97",#N/A,FALSE,"Tran";"Riqfinpro",#N/A,FALSE,"Tran"}</definedName>
    <definedName name="gfdsgfsa" localSheetId="8" hidden="1">{"Riqfin97",#N/A,FALSE,"Tran";"Riqfinpro",#N/A,FALSE,"Tran"}</definedName>
    <definedName name="gfdsgfsa" localSheetId="9" hidden="1">{"Riqfin97",#N/A,FALSE,"Tran";"Riqfinpro",#N/A,FALSE,"Tran"}</definedName>
    <definedName name="gfdsgfsa" localSheetId="10" hidden="1">{"Riqfin97",#N/A,FALSE,"Tran";"Riqfinpro",#N/A,FALSE,"Tran"}</definedName>
    <definedName name="gfdsgfsa" localSheetId="11" hidden="1">{"Riqfin97",#N/A,FALSE,"Tran";"Riqfinpro",#N/A,FALSE,"Tran"}</definedName>
    <definedName name="gfdsgfsa" localSheetId="23" hidden="1">{"Riqfin97",#N/A,FALSE,"Tran";"Riqfinpro",#N/A,FALSE,"Tran"}</definedName>
    <definedName name="gfdsgfsa" localSheetId="59" hidden="1">{"Riqfin97",#N/A,FALSE,"Tran";"Riqfinpro",#N/A,FALSE,"Tran"}</definedName>
    <definedName name="gfdsgfsa" localSheetId="60" hidden="1">{"Riqfin97",#N/A,FALSE,"Tran";"Riqfinpro",#N/A,FALSE,"Tran"}</definedName>
    <definedName name="gfdsgfsa" localSheetId="1" hidden="1">{"Riqfin97",#N/A,FALSE,"Tran";"Riqfinpro",#N/A,FALSE,"Tran"}</definedName>
    <definedName name="gfdsgfsa" localSheetId="27" hidden="1">{"Riqfin97",#N/A,FALSE,"Tran";"Riqfinpro",#N/A,FALSE,"Tran"}</definedName>
    <definedName name="gfdsgfsa" localSheetId="28" hidden="1">{"Riqfin97",#N/A,FALSE,"Tran";"Riqfinpro",#N/A,FALSE,"Tran"}</definedName>
    <definedName name="gfdsgfsa" localSheetId="29" hidden="1">{"Riqfin97",#N/A,FALSE,"Tran";"Riqfinpro",#N/A,FALSE,"Tran"}</definedName>
    <definedName name="gfdsgfsa" localSheetId="30" hidden="1">{"Riqfin97",#N/A,FALSE,"Tran";"Riqfinpro",#N/A,FALSE,"Tran"}</definedName>
    <definedName name="gfdsgfsa" localSheetId="31" hidden="1">{"Riqfin97",#N/A,FALSE,"Tran";"Riqfinpro",#N/A,FALSE,"Tran"}</definedName>
    <definedName name="gfdsgfsa" localSheetId="32" hidden="1">{"Riqfin97",#N/A,FALSE,"Tran";"Riqfinpro",#N/A,FALSE,"Tran"}</definedName>
    <definedName name="gfdsgfsa" localSheetId="33" hidden="1">{"Riqfin97",#N/A,FALSE,"Tran";"Riqfinpro",#N/A,FALSE,"Tran"}</definedName>
    <definedName name="gfdsgfsa" localSheetId="3" hidden="1">{"Riqfin97",#N/A,FALSE,"Tran";"Riqfinpro",#N/A,FALSE,"Tran"}</definedName>
    <definedName name="gfdsgfsa" localSheetId="57" hidden="1">{"Riqfin97",#N/A,FALSE,"Tran";"Riqfinpro",#N/A,FALSE,"Tran"}</definedName>
    <definedName name="gfdsgfsa" localSheetId="58" hidden="1">{"Riqfin97",#N/A,FALSE,"Tran";"Riqfinpro",#N/A,FALSE,"Tran"}</definedName>
    <definedName name="gfdsgfsa" localSheetId="61" hidden="1">{"Riqfin97",#N/A,FALSE,"Tran";"Riqfinpro",#N/A,FALSE,"Tran"}</definedName>
    <definedName name="gfdsgfsa" localSheetId="63" hidden="1">{"Riqfin97",#N/A,FALSE,"Tran";"Riqfinpro",#N/A,FALSE,"Tran"}</definedName>
    <definedName name="gfdsgfsa" localSheetId="64" hidden="1">{"Riqfin97",#N/A,FALSE,"Tran";"Riqfinpro",#N/A,FALSE,"Tran"}</definedName>
    <definedName name="gfdsgfsa" localSheetId="21" hidden="1">{"Riqfin97",#N/A,FALSE,"Tran";"Riqfinpro",#N/A,FALSE,"Tran"}</definedName>
    <definedName name="gfdsgfsa" localSheetId="85" hidden="1">{"Riqfin97",#N/A,FALSE,"Tran";"Riqfinpro",#N/A,FALSE,"Tran"}</definedName>
    <definedName name="gfdsgfsa" localSheetId="88" hidden="1">{"Riqfin97",#N/A,FALSE,"Tran";"Riqfinpro",#N/A,FALSE,"Tran"}</definedName>
    <definedName name="gfdsgfsa" localSheetId="22" hidden="1">{"Riqfin97",#N/A,FALSE,"Tran";"Riqfinpro",#N/A,FALSE,"Tran"}</definedName>
    <definedName name="gfdsgfsa" localSheetId="89" hidden="1">{"Riqfin97",#N/A,FALSE,"Tran";"Riqfinpro",#N/A,FALSE,"Tran"}</definedName>
    <definedName name="gfdsgfsa" localSheetId="90" hidden="1">{"Riqfin97",#N/A,FALSE,"Tran";"Riqfinpro",#N/A,FALSE,"Tran"}</definedName>
    <definedName name="gfdsgfsa" localSheetId="91" hidden="1">{"Riqfin97",#N/A,FALSE,"Tran";"Riqfinpro",#N/A,FALSE,"Tran"}</definedName>
    <definedName name="gfdsgfsa" localSheetId="95" hidden="1">{"Riqfin97",#N/A,FALSE,"Tran";"Riqfinpro",#N/A,FALSE,"Tran"}</definedName>
    <definedName name="gfdsgfsa" localSheetId="96" hidden="1">{"Riqfin97",#N/A,FALSE,"Tran";"Riqfinpro",#N/A,FALSE,"Tran"}</definedName>
    <definedName name="gfdsgfsa" localSheetId="98" hidden="1">{"Riqfin97",#N/A,FALSE,"Tran";"Riqfinpro",#N/A,FALSE,"Tran"}</definedName>
    <definedName name="gfdsgfsa" localSheetId="24" hidden="1">{"Riqfin97",#N/A,FALSE,"Tran";"Riqfinpro",#N/A,FALSE,"Tran"}</definedName>
    <definedName name="gfdsgfsa" localSheetId="25" hidden="1">{"Riqfin97",#N/A,FALSE,"Tran";"Riqfinpro",#N/A,FALSE,"Tran"}</definedName>
    <definedName name="gfdsgfsa" localSheetId="26" hidden="1">{"Riqfin97",#N/A,FALSE,"Tran";"Riqfinpro",#N/A,FALSE,"Tran"}</definedName>
    <definedName name="gfdsgfsa" hidden="1">{"Riqfin97",#N/A,FALSE,"Tran";"Riqfinpro",#N/A,FALSE,"Tran"}</definedName>
    <definedName name="GG" localSheetId="15">#REF!</definedName>
    <definedName name="GG" localSheetId="17">#REF!</definedName>
    <definedName name="GG" localSheetId="20">#REF!</definedName>
    <definedName name="GG" localSheetId="23">#REF!</definedName>
    <definedName name="GG" localSheetId="59">#REF!</definedName>
    <definedName name="GG" localSheetId="60">#REF!</definedName>
    <definedName name="GG" localSheetId="27">#REF!</definedName>
    <definedName name="GG" localSheetId="28">#REF!</definedName>
    <definedName name="GG" localSheetId="29">#REF!</definedName>
    <definedName name="GG" localSheetId="57">#REF!</definedName>
    <definedName name="GG" localSheetId="64">#REF!</definedName>
    <definedName name="GG" localSheetId="21">#REF!</definedName>
    <definedName name="GG" localSheetId="85">'Tabla 58'!#REF!</definedName>
    <definedName name="GG" localSheetId="88">#REF!</definedName>
    <definedName name="GG" localSheetId="89">#REF!</definedName>
    <definedName name="GG" localSheetId="90">#REF!</definedName>
    <definedName name="GG" localSheetId="95">#REF!</definedName>
    <definedName name="GG" localSheetId="96">#REF!</definedName>
    <definedName name="GG">#REF!</definedName>
    <definedName name="GGB" localSheetId="15">#REF!</definedName>
    <definedName name="GGB" localSheetId="17">#REF!</definedName>
    <definedName name="GGB" localSheetId="20">[67]Q4!#REF!</definedName>
    <definedName name="GGB" localSheetId="100">[67]Q4!#REF!</definedName>
    <definedName name="GGB" localSheetId="10">[67]Q4!#REF!</definedName>
    <definedName name="GGB" localSheetId="11">[67]Q4!#REF!</definedName>
    <definedName name="GGB" localSheetId="23">[67]Q4!#REF!</definedName>
    <definedName name="GGB" localSheetId="59">#REF!</definedName>
    <definedName name="GGB" localSheetId="60">#REF!</definedName>
    <definedName name="GGB" localSheetId="1">[67]Q4!#REF!</definedName>
    <definedName name="GGB" localSheetId="27">#REF!</definedName>
    <definedName name="GGB" localSheetId="28">[67]Q4!#REF!</definedName>
    <definedName name="GGB" localSheetId="29">[67]Q4!#REF!</definedName>
    <definedName name="GGB" localSheetId="57">[67]Q4!#REF!</definedName>
    <definedName name="GGB" localSheetId="58">[67]Q4!#REF!</definedName>
    <definedName name="GGB" localSheetId="64">[67]Q4!#REF!</definedName>
    <definedName name="GGB" localSheetId="21">[67]Q4!#REF!</definedName>
    <definedName name="GGB" localSheetId="85">[67]Q4!#REF!</definedName>
    <definedName name="GGB" localSheetId="88">[67]Q4!#REF!</definedName>
    <definedName name="GGB" localSheetId="89">[67]Q4!#REF!</definedName>
    <definedName name="GGB" localSheetId="90">[67]Q4!#REF!</definedName>
    <definedName name="GGB" localSheetId="91">#REF!</definedName>
    <definedName name="GGB" localSheetId="95">[67]Q4!#REF!</definedName>
    <definedName name="GGB" localSheetId="96">[67]Q4!#REF!</definedName>
    <definedName name="GGB" localSheetId="24">[67]Q4!#REF!</definedName>
    <definedName name="GGB">#REF!</definedName>
    <definedName name="GGB_NGDP" localSheetId="16">#REF!</definedName>
    <definedName name="GGB_NGDP">#N/A</definedName>
    <definedName name="GGBXI" localSheetId="15">#REF!</definedName>
    <definedName name="GGBXI" localSheetId="16">#REF!</definedName>
    <definedName name="GGBXI" localSheetId="17">#REF!</definedName>
    <definedName name="GGBXI" localSheetId="20">[127]Q4!#REF!</definedName>
    <definedName name="GGBXI" localSheetId="100">[127]Q4!#REF!</definedName>
    <definedName name="GGBXI" localSheetId="23">[127]Q4!#REF!</definedName>
    <definedName name="GGBXI" localSheetId="59">#REF!</definedName>
    <definedName name="GGBXI" localSheetId="60">#REF!</definedName>
    <definedName name="GGBXI" localSheetId="1">[127]Q4!#REF!</definedName>
    <definedName name="GGBXI" localSheetId="27">#REF!</definedName>
    <definedName name="GGBXI" localSheetId="28">[127]Q4!#REF!</definedName>
    <definedName name="GGBXI" localSheetId="29">[127]Q4!#REF!</definedName>
    <definedName name="GGBXI" localSheetId="57">[127]Q4!#REF!</definedName>
    <definedName name="GGBXI" localSheetId="58">[127]Q4!#REF!</definedName>
    <definedName name="GGBXI" localSheetId="64">[127]Q4!#REF!</definedName>
    <definedName name="GGBXI" localSheetId="21">[127]Q4!#REF!</definedName>
    <definedName name="GGBXI" localSheetId="85">[127]Q4!#REF!</definedName>
    <definedName name="GGBXI" localSheetId="88">[127]Q4!#REF!</definedName>
    <definedName name="GGBXI" localSheetId="89">[127]Q4!#REF!</definedName>
    <definedName name="GGBXI" localSheetId="90">[127]Q4!#REF!</definedName>
    <definedName name="GGBXI" localSheetId="91">#REF!</definedName>
    <definedName name="GGBXI" localSheetId="96">[127]Q4!#REF!</definedName>
    <definedName name="GGBXI">#REF!</definedName>
    <definedName name="GGEC" localSheetId="15">#REF!</definedName>
    <definedName name="GGEC" localSheetId="16">#REF!</definedName>
    <definedName name="GGEC" localSheetId="17">#REF!</definedName>
    <definedName name="GGEC" localSheetId="20">#REF!</definedName>
    <definedName name="GGEC" localSheetId="23">#REF!</definedName>
    <definedName name="GGEC" localSheetId="59">#REF!</definedName>
    <definedName name="GGEC" localSheetId="60">#REF!</definedName>
    <definedName name="GGEC" localSheetId="27">#REF!</definedName>
    <definedName name="GGEC" localSheetId="28">#REF!</definedName>
    <definedName name="GGEC" localSheetId="29">#REF!</definedName>
    <definedName name="GGEC" localSheetId="57">#REF!</definedName>
    <definedName name="GGEC" localSheetId="64">#REF!</definedName>
    <definedName name="GGEC" localSheetId="21">#REF!</definedName>
    <definedName name="GGEC" localSheetId="85">'Tabla 58'!#REF!</definedName>
    <definedName name="GGEC" localSheetId="88">#REF!</definedName>
    <definedName name="GGEC" localSheetId="89">#REF!</definedName>
    <definedName name="GGEC" localSheetId="90">#REF!</definedName>
    <definedName name="GGEC" localSheetId="95">#REF!</definedName>
    <definedName name="GGEC" localSheetId="96">#REF!</definedName>
    <definedName name="GGEC" localSheetId="24">#REF!</definedName>
    <definedName name="GGEC">#REF!</definedName>
    <definedName name="GGENL" localSheetId="15">#REF!</definedName>
    <definedName name="GGENL" localSheetId="16">#REF!</definedName>
    <definedName name="GGENL" localSheetId="17">#REF!</definedName>
    <definedName name="GGENL" localSheetId="23">#REF!</definedName>
    <definedName name="GGENL" localSheetId="27">#REF!</definedName>
    <definedName name="GGENL" localSheetId="28">#REF!</definedName>
    <definedName name="GGENL" localSheetId="29">#REF!</definedName>
    <definedName name="GGENL" localSheetId="57">#REF!</definedName>
    <definedName name="GGENL" localSheetId="64">#REF!</definedName>
    <definedName name="GGENL" localSheetId="21">#REF!</definedName>
    <definedName name="GGENL" localSheetId="85">'Tabla 58'!#REF!</definedName>
    <definedName name="GGENL" localSheetId="88">#REF!</definedName>
    <definedName name="GGENL" localSheetId="89">#REF!</definedName>
    <definedName name="GGENL" localSheetId="90">#REF!</definedName>
    <definedName name="GGENL" localSheetId="95">#REF!</definedName>
    <definedName name="GGENL" localSheetId="96">#REF!</definedName>
    <definedName name="GGENL">#REF!</definedName>
    <definedName name="ggfrfff" localSheetId="15" hidden="1">#REF!</definedName>
    <definedName name="ggfrfff" localSheetId="16" hidden="1">#REF!</definedName>
    <definedName name="ggfrfff" localSheetId="17" hidden="1">#REF!</definedName>
    <definedName name="ggfrfff" localSheetId="19" hidden="1">#REF!</definedName>
    <definedName name="ggfrfff" localSheetId="100" hidden="1">#REF!</definedName>
    <definedName name="ggfrfff" localSheetId="23" hidden="1">#REF!</definedName>
    <definedName name="ggfrfff" localSheetId="27" hidden="1">#REF!</definedName>
    <definedName name="ggfrfff" localSheetId="28" hidden="1">#REF!</definedName>
    <definedName name="ggfrfff" localSheetId="29" hidden="1">#REF!</definedName>
    <definedName name="ggfrfff" localSheetId="33" hidden="1">#REF!</definedName>
    <definedName name="ggfrfff" localSheetId="57" hidden="1">#REF!</definedName>
    <definedName name="ggfrfff" localSheetId="58" hidden="1">#REF!</definedName>
    <definedName name="ggfrfff" localSheetId="18" hidden="1">#REF!</definedName>
    <definedName name="ggfrfff" localSheetId="61" hidden="1">#REF!</definedName>
    <definedName name="ggfrfff" localSheetId="62" hidden="1">#REF!</definedName>
    <definedName name="ggfrfff" localSheetId="64" hidden="1">#REF!</definedName>
    <definedName name="ggfrfff" localSheetId="21" hidden="1">#REF!</definedName>
    <definedName name="ggfrfff" localSheetId="80" hidden="1">'Tabla 53'!#REF!</definedName>
    <definedName name="ggfrfff" localSheetId="81" hidden="1">'Tabla 54'!#REF!</definedName>
    <definedName name="ggfrfff" localSheetId="82" hidden="1">'Tabla 55'!#REF!</definedName>
    <definedName name="ggfrfff" localSheetId="83" hidden="1">'Tabla 56'!#REF!</definedName>
    <definedName name="ggfrfff" localSheetId="84" hidden="1">'Tabla 57'!#REF!</definedName>
    <definedName name="ggfrfff" localSheetId="85" hidden="1">'Tabla 58'!#REF!</definedName>
    <definedName name="ggfrfff" localSheetId="88" hidden="1">#REF!</definedName>
    <definedName name="ggfrfff" localSheetId="89" hidden="1">#REF!</definedName>
    <definedName name="ggfrfff" localSheetId="90" hidden="1">#REF!</definedName>
    <definedName name="ggfrfff" localSheetId="95" hidden="1">#REF!</definedName>
    <definedName name="ggfrfff" localSheetId="96" hidden="1">#REF!</definedName>
    <definedName name="ggfrfff" localSheetId="24" hidden="1">#REF!</definedName>
    <definedName name="ggfrfff" localSheetId="99" hidden="1">#REF!</definedName>
    <definedName name="ggfrfff" hidden="1">#REF!</definedName>
    <definedName name="ggg" localSheetId="15" hidden="1">{"Riqfin97",#N/A,FALSE,"Tran";"Riqfinpro",#N/A,FALSE,"Tran"}</definedName>
    <definedName name="ggg" localSheetId="16" hidden="1">{"Riqfin97",#N/A,FALSE,"Tran";"Riqfinpro",#N/A,FALSE,"Tran"}</definedName>
    <definedName name="ggg" localSheetId="17" hidden="1">{"Riqfin97",#N/A,FALSE,"Tran";"Riqfinpro",#N/A,FALSE,"Tran"}</definedName>
    <definedName name="ggg" localSheetId="19" hidden="1">{"Riqfin97",#N/A,FALSE,"Tran";"Riqfinpro",#N/A,FALSE,"Tran"}</definedName>
    <definedName name="ggg" localSheetId="20" hidden="1">{"Riqfin97",#N/A,FALSE,"Tran";"Riqfinpro",#N/A,FALSE,"Tran"}</definedName>
    <definedName name="ggg" localSheetId="100" hidden="1">{"Riqfin97",#N/A,FALSE,"Tran";"Riqfinpro",#N/A,FALSE,"Tran"}</definedName>
    <definedName name="ggg" localSheetId="8" hidden="1">{"Riqfin97",#N/A,FALSE,"Tran";"Riqfinpro",#N/A,FALSE,"Tran"}</definedName>
    <definedName name="ggg" localSheetId="9" hidden="1">{"Riqfin97",#N/A,FALSE,"Tran";"Riqfinpro",#N/A,FALSE,"Tran"}</definedName>
    <definedName name="ggg" localSheetId="10" hidden="1">{"Riqfin97",#N/A,FALSE,"Tran";"Riqfinpro",#N/A,FALSE,"Tran"}</definedName>
    <definedName name="ggg" localSheetId="11" hidden="1">{"Riqfin97",#N/A,FALSE,"Tran";"Riqfinpro",#N/A,FALSE,"Tran"}</definedName>
    <definedName name="ggg" localSheetId="23" hidden="1">{"Riqfin97",#N/A,FALSE,"Tran";"Riqfinpro",#N/A,FALSE,"Tran"}</definedName>
    <definedName name="ggg" localSheetId="59" hidden="1">{"Riqfin97",#N/A,FALSE,"Tran";"Riqfinpro",#N/A,FALSE,"Tran"}</definedName>
    <definedName name="ggg" localSheetId="60" hidden="1">{"Riqfin97",#N/A,FALSE,"Tran";"Riqfinpro",#N/A,FALSE,"Tran"}</definedName>
    <definedName name="ggg" localSheetId="1" hidden="1">{"Riqfin97",#N/A,FALSE,"Tran";"Riqfinpro",#N/A,FALSE,"Tran"}</definedName>
    <definedName name="ggg" localSheetId="27" hidden="1">{"Riqfin97",#N/A,FALSE,"Tran";"Riqfinpro",#N/A,FALSE,"Tran"}</definedName>
    <definedName name="ggg" localSheetId="28" hidden="1">{"Riqfin97",#N/A,FALSE,"Tran";"Riqfinpro",#N/A,FALSE,"Tran"}</definedName>
    <definedName name="ggg" localSheetId="29" hidden="1">{"Riqfin97",#N/A,FALSE,"Tran";"Riqfinpro",#N/A,FALSE,"Tran"}</definedName>
    <definedName name="ggg" localSheetId="30" hidden="1">{"Riqfin97",#N/A,FALSE,"Tran";"Riqfinpro",#N/A,FALSE,"Tran"}</definedName>
    <definedName name="ggg" localSheetId="31" hidden="1">{"Riqfin97",#N/A,FALSE,"Tran";"Riqfinpro",#N/A,FALSE,"Tran"}</definedName>
    <definedName name="ggg" localSheetId="32" hidden="1">{"Riqfin97",#N/A,FALSE,"Tran";"Riqfinpro",#N/A,FALSE,"Tran"}</definedName>
    <definedName name="ggg" localSheetId="33" hidden="1">{"Riqfin97",#N/A,FALSE,"Tran";"Riqfinpro",#N/A,FALSE,"Tran"}</definedName>
    <definedName name="ggg" localSheetId="34" hidden="1">{"Riqfin97",#N/A,FALSE,"Tran";"Riqfinpro",#N/A,FALSE,"Tran"}</definedName>
    <definedName name="ggg" localSheetId="3" hidden="1">{"Riqfin97",#N/A,FALSE,"Tran";"Riqfinpro",#N/A,FALSE,"Tran"}</definedName>
    <definedName name="ggg" localSheetId="57" hidden="1">{"Riqfin97",#N/A,FALSE,"Tran";"Riqfinpro",#N/A,FALSE,"Tran"}</definedName>
    <definedName name="ggg" localSheetId="58" hidden="1">{"Riqfin97",#N/A,FALSE,"Tran";"Riqfinpro",#N/A,FALSE,"Tran"}</definedName>
    <definedName name="ggg" localSheetId="18" hidden="1">{"Riqfin97",#N/A,FALSE,"Tran";"Riqfinpro",#N/A,FALSE,"Tran"}</definedName>
    <definedName name="ggg" localSheetId="61" hidden="1">{"Riqfin97",#N/A,FALSE,"Tran";"Riqfinpro",#N/A,FALSE,"Tran"}</definedName>
    <definedName name="ggg" localSheetId="62" hidden="1">{"Riqfin97",#N/A,FALSE,"Tran";"Riqfinpro",#N/A,FALSE,"Tran"}</definedName>
    <definedName name="ggg" localSheetId="63" hidden="1">{"Riqfin97",#N/A,FALSE,"Tran";"Riqfinpro",#N/A,FALSE,"Tran"}</definedName>
    <definedName name="ggg" localSheetId="64" hidden="1">{"Riqfin97",#N/A,FALSE,"Tran";"Riqfinpro",#N/A,FALSE,"Tran"}</definedName>
    <definedName name="ggg" localSheetId="21" hidden="1">{"Riqfin97",#N/A,FALSE,"Tran";"Riqfinpro",#N/A,FALSE,"Tran"}</definedName>
    <definedName name="ggg" localSheetId="80" hidden="1">{"Riqfin97",#N/A,FALSE,"Tran";"Riqfinpro",#N/A,FALSE,"Tran"}</definedName>
    <definedName name="ggg" localSheetId="81" hidden="1">{"Riqfin97",#N/A,FALSE,"Tran";"Riqfinpro",#N/A,FALSE,"Tran"}</definedName>
    <definedName name="ggg" localSheetId="82" hidden="1">{"Riqfin97",#N/A,FALSE,"Tran";"Riqfinpro",#N/A,FALSE,"Tran"}</definedName>
    <definedName name="ggg" localSheetId="83" hidden="1">{"Riqfin97",#N/A,FALSE,"Tran";"Riqfinpro",#N/A,FALSE,"Tran"}</definedName>
    <definedName name="ggg" localSheetId="84" hidden="1">{"Riqfin97",#N/A,FALSE,"Tran";"Riqfinpro",#N/A,FALSE,"Tran"}</definedName>
    <definedName name="ggg" localSheetId="85" hidden="1">{"Riqfin97",#N/A,FALSE,"Tran";"Riqfinpro",#N/A,FALSE,"Tran"}</definedName>
    <definedName name="ggg" localSheetId="88" hidden="1">{"Riqfin97",#N/A,FALSE,"Tran";"Riqfinpro",#N/A,FALSE,"Tran"}</definedName>
    <definedName name="ggg" localSheetId="22" hidden="1">{"Riqfin97",#N/A,FALSE,"Tran";"Riqfinpro",#N/A,FALSE,"Tran"}</definedName>
    <definedName name="ggg" localSheetId="89" hidden="1">{"Riqfin97",#N/A,FALSE,"Tran";"Riqfinpro",#N/A,FALSE,"Tran"}</definedName>
    <definedName name="ggg" localSheetId="90" hidden="1">{"Riqfin97",#N/A,FALSE,"Tran";"Riqfinpro",#N/A,FALSE,"Tran"}</definedName>
    <definedName name="ggg" localSheetId="91" hidden="1">{"Riqfin97",#N/A,FALSE,"Tran";"Riqfinpro",#N/A,FALSE,"Tran"}</definedName>
    <definedName name="ggg" localSheetId="92" hidden="1">{"Riqfin97",#N/A,FALSE,"Tran";"Riqfinpro",#N/A,FALSE,"Tran"}</definedName>
    <definedName name="ggg" localSheetId="95" hidden="1">{"Riqfin97",#N/A,FALSE,"Tran";"Riqfinpro",#N/A,FALSE,"Tran"}</definedName>
    <definedName name="ggg" localSheetId="96" hidden="1">{"Riqfin97",#N/A,FALSE,"Tran";"Riqfinpro",#N/A,FALSE,"Tran"}</definedName>
    <definedName name="ggg" localSheetId="98" hidden="1">{"Riqfin97",#N/A,FALSE,"Tran";"Riqfinpro",#N/A,FALSE,"Tran"}</definedName>
    <definedName name="ggg" localSheetId="24" hidden="1">{"Riqfin97",#N/A,FALSE,"Tran";"Riqfinpro",#N/A,FALSE,"Tran"}</definedName>
    <definedName name="ggg" localSheetId="99" hidden="1">{"Riqfin97",#N/A,FALSE,"Tran";"Riqfinpro",#N/A,FALSE,"Tran"}</definedName>
    <definedName name="ggg" localSheetId="25" hidden="1">{"Riqfin97",#N/A,FALSE,"Tran";"Riqfinpro",#N/A,FALSE,"Tran"}</definedName>
    <definedName name="ggg" localSheetId="26" hidden="1">{"Riqfin97",#N/A,FALSE,"Tran";"Riqfinpro",#N/A,FALSE,"Tran"}</definedName>
    <definedName name="ggg" localSheetId="93" hidden="1">{"Riqfin97",#N/A,FALSE,"Tran";"Riqfinpro",#N/A,FALSE,"Tran"}</definedName>
    <definedName name="ggg" localSheetId="94" hidden="1">{"Riqfin97",#N/A,FALSE,"Tran";"Riqfinpro",#N/A,FALSE,"Tran"}</definedName>
    <definedName name="ggg" hidden="1">{"Riqfin97",#N/A,FALSE,"Tran";"Riqfinpro",#N/A,FALSE,"Tran"}</definedName>
    <definedName name="gggg" localSheetId="15" hidden="1">{"bop94-99",#N/A,FALSE,"BOP";"bgdp94-99",#N/A,FALSE,"BOPGDP";"exp94-99",#N/A,FALSE,"EXP";"imp94-99",#N/A,FALSE,"IMP";"tt9499",#N/A,FALSE,"TT";"ss94-99",#N/A,FALSE,"SERV";"tran94-99",#N/A,FALSE,"TRAN";"dis95-98",#N/A,FALSE,"DISB";"amor94-99",#N/A,FALSE,"AMOR";"int94-98",#N/A,FALSE,"INT";"debt94-99",#N/A,FALSE,"DEBT"}</definedName>
    <definedName name="gggg" localSheetId="16" hidden="1">{"bop94-99",#N/A,FALSE,"BOP";"bgdp94-99",#N/A,FALSE,"BOPGDP";"exp94-99",#N/A,FALSE,"EXP";"imp94-99",#N/A,FALSE,"IMP";"tt9499",#N/A,FALSE,"TT";"ss94-99",#N/A,FALSE,"SERV";"tran94-99",#N/A,FALSE,"TRAN";"dis95-98",#N/A,FALSE,"DISB";"amor94-99",#N/A,FALSE,"AMOR";"int94-98",#N/A,FALSE,"INT";"debt94-99",#N/A,FALSE,"DEBT"}</definedName>
    <definedName name="gggg" localSheetId="17" hidden="1">{"bop94-99",#N/A,FALSE,"BOP";"bgdp94-99",#N/A,FALSE,"BOPGDP";"exp94-99",#N/A,FALSE,"EXP";"imp94-99",#N/A,FALSE,"IMP";"tt9499",#N/A,FALSE,"TT";"ss94-99",#N/A,FALSE,"SERV";"tran94-99",#N/A,FALSE,"TRAN";"dis95-98",#N/A,FALSE,"DISB";"amor94-99",#N/A,FALSE,"AMOR";"int94-98",#N/A,FALSE,"INT";"debt94-99",#N/A,FALSE,"DEBT"}</definedName>
    <definedName name="gggg" localSheetId="19" hidden="1">{"bop94-99",#N/A,FALSE,"BOP";"bgdp94-99",#N/A,FALSE,"BOPGDP";"exp94-99",#N/A,FALSE,"EXP";"imp94-99",#N/A,FALSE,"IMP";"tt9499",#N/A,FALSE,"TT";"ss94-99",#N/A,FALSE,"SERV";"tran94-99",#N/A,FALSE,"TRAN";"dis95-98",#N/A,FALSE,"DISB";"amor94-99",#N/A,FALSE,"AMOR";"int94-98",#N/A,FALSE,"INT";"debt94-99",#N/A,FALSE,"DEBT"}</definedName>
    <definedName name="gggg" localSheetId="20" hidden="1">{"bop94-99",#N/A,FALSE,"BOP";"bgdp94-99",#N/A,FALSE,"BOPGDP";"exp94-99",#N/A,FALSE,"EXP";"imp94-99",#N/A,FALSE,"IMP";"tt9499",#N/A,FALSE,"TT";"ss94-99",#N/A,FALSE,"SERV";"tran94-99",#N/A,FALSE,"TRAN";"dis95-98",#N/A,FALSE,"DISB";"amor94-99",#N/A,FALSE,"AMOR";"int94-98",#N/A,FALSE,"INT";"debt94-99",#N/A,FALSE,"DEBT"}</definedName>
    <definedName name="gggg" localSheetId="100" hidden="1">{"bop94-99",#N/A,FALSE,"BOP";"bgdp94-99",#N/A,FALSE,"BOPGDP";"exp94-99",#N/A,FALSE,"EXP";"imp94-99",#N/A,FALSE,"IMP";"tt9499",#N/A,FALSE,"TT";"ss94-99",#N/A,FALSE,"SERV";"tran94-99",#N/A,FALSE,"TRAN";"dis95-98",#N/A,FALSE,"DISB";"amor94-99",#N/A,FALSE,"AMOR";"int94-98",#N/A,FALSE,"INT";"debt94-99",#N/A,FALSE,"DEBT"}</definedName>
    <definedName name="gggg" localSheetId="8" hidden="1">{"bop94-99",#N/A,FALSE,"BOP";"bgdp94-99",#N/A,FALSE,"BOPGDP";"exp94-99",#N/A,FALSE,"EXP";"imp94-99",#N/A,FALSE,"IMP";"tt9499",#N/A,FALSE,"TT";"ss94-99",#N/A,FALSE,"SERV";"tran94-99",#N/A,FALSE,"TRAN";"dis95-98",#N/A,FALSE,"DISB";"amor94-99",#N/A,FALSE,"AMOR";"int94-98",#N/A,FALSE,"INT";"debt94-99",#N/A,FALSE,"DEBT"}</definedName>
    <definedName name="gggg" localSheetId="9" hidden="1">{"bop94-99",#N/A,FALSE,"BOP";"bgdp94-99",#N/A,FALSE,"BOPGDP";"exp94-99",#N/A,FALSE,"EXP";"imp94-99",#N/A,FALSE,"IMP";"tt9499",#N/A,FALSE,"TT";"ss94-99",#N/A,FALSE,"SERV";"tran94-99",#N/A,FALSE,"TRAN";"dis95-98",#N/A,FALSE,"DISB";"amor94-99",#N/A,FALSE,"AMOR";"int94-98",#N/A,FALSE,"INT";"debt94-99",#N/A,FALSE,"DEBT"}</definedName>
    <definedName name="gggg" localSheetId="10" hidden="1">{"bop94-99",#N/A,FALSE,"BOP";"bgdp94-99",#N/A,FALSE,"BOPGDP";"exp94-99",#N/A,FALSE,"EXP";"imp94-99",#N/A,FALSE,"IMP";"tt9499",#N/A,FALSE,"TT";"ss94-99",#N/A,FALSE,"SERV";"tran94-99",#N/A,FALSE,"TRAN";"dis95-98",#N/A,FALSE,"DISB";"amor94-99",#N/A,FALSE,"AMOR";"int94-98",#N/A,FALSE,"INT";"debt94-99",#N/A,FALSE,"DEBT"}</definedName>
    <definedName name="gggg" localSheetId="11" hidden="1">{"bop94-99",#N/A,FALSE,"BOP";"bgdp94-99",#N/A,FALSE,"BOPGDP";"exp94-99",#N/A,FALSE,"EXP";"imp94-99",#N/A,FALSE,"IMP";"tt9499",#N/A,FALSE,"TT";"ss94-99",#N/A,FALSE,"SERV";"tran94-99",#N/A,FALSE,"TRAN";"dis95-98",#N/A,FALSE,"DISB";"amor94-99",#N/A,FALSE,"AMOR";"int94-98",#N/A,FALSE,"INT";"debt94-99",#N/A,FALSE,"DEBT"}</definedName>
    <definedName name="gggg" localSheetId="23" hidden="1">{"bop94-99",#N/A,FALSE,"BOP";"bgdp94-99",#N/A,FALSE,"BOPGDP";"exp94-99",#N/A,FALSE,"EXP";"imp94-99",#N/A,FALSE,"IMP";"tt9499",#N/A,FALSE,"TT";"ss94-99",#N/A,FALSE,"SERV";"tran94-99",#N/A,FALSE,"TRAN";"dis95-98",#N/A,FALSE,"DISB";"amor94-99",#N/A,FALSE,"AMOR";"int94-98",#N/A,FALSE,"INT";"debt94-99",#N/A,FALSE,"DEBT"}</definedName>
    <definedName name="gggg" localSheetId="59" hidden="1">{"bop94-99",#N/A,FALSE,"BOP";"bgdp94-99",#N/A,FALSE,"BOPGDP";"exp94-99",#N/A,FALSE,"EXP";"imp94-99",#N/A,FALSE,"IMP";"tt9499",#N/A,FALSE,"TT";"ss94-99",#N/A,FALSE,"SERV";"tran94-99",#N/A,FALSE,"TRAN";"dis95-98",#N/A,FALSE,"DISB";"amor94-99",#N/A,FALSE,"AMOR";"int94-98",#N/A,FALSE,"INT";"debt94-99",#N/A,FALSE,"DEBT"}</definedName>
    <definedName name="gggg" localSheetId="60" hidden="1">{"bop94-99",#N/A,FALSE,"BOP";"bgdp94-99",#N/A,FALSE,"BOPGDP";"exp94-99",#N/A,FALSE,"EXP";"imp94-99",#N/A,FALSE,"IMP";"tt9499",#N/A,FALSE,"TT";"ss94-99",#N/A,FALSE,"SERV";"tran94-99",#N/A,FALSE,"TRAN";"dis95-98",#N/A,FALSE,"DISB";"amor94-99",#N/A,FALSE,"AMOR";"int94-98",#N/A,FALSE,"INT";"debt94-99",#N/A,FALSE,"DEBT"}</definedName>
    <definedName name="gggg" localSheetId="1" hidden="1">{"bop94-99",#N/A,FALSE,"BOP";"bgdp94-99",#N/A,FALSE,"BOPGDP";"exp94-99",#N/A,FALSE,"EXP";"imp94-99",#N/A,FALSE,"IMP";"tt9499",#N/A,FALSE,"TT";"ss94-99",#N/A,FALSE,"SERV";"tran94-99",#N/A,FALSE,"TRAN";"dis95-98",#N/A,FALSE,"DISB";"amor94-99",#N/A,FALSE,"AMOR";"int94-98",#N/A,FALSE,"INT";"debt94-99",#N/A,FALSE,"DEBT"}</definedName>
    <definedName name="gggg" localSheetId="27" hidden="1">{"bop94-99",#N/A,FALSE,"BOP";"bgdp94-99",#N/A,FALSE,"BOPGDP";"exp94-99",#N/A,FALSE,"EXP";"imp94-99",#N/A,FALSE,"IMP";"tt9499",#N/A,FALSE,"TT";"ss94-99",#N/A,FALSE,"SERV";"tran94-99",#N/A,FALSE,"TRAN";"dis95-98",#N/A,FALSE,"DISB";"amor94-99",#N/A,FALSE,"AMOR";"int94-98",#N/A,FALSE,"INT";"debt94-99",#N/A,FALSE,"DEBT"}</definedName>
    <definedName name="gggg" localSheetId="28" hidden="1">{"bop94-99",#N/A,FALSE,"BOP";"bgdp94-99",#N/A,FALSE,"BOPGDP";"exp94-99",#N/A,FALSE,"EXP";"imp94-99",#N/A,FALSE,"IMP";"tt9499",#N/A,FALSE,"TT";"ss94-99",#N/A,FALSE,"SERV";"tran94-99",#N/A,FALSE,"TRAN";"dis95-98",#N/A,FALSE,"DISB";"amor94-99",#N/A,FALSE,"AMOR";"int94-98",#N/A,FALSE,"INT";"debt94-99",#N/A,FALSE,"DEBT"}</definedName>
    <definedName name="gggg" localSheetId="29" hidden="1">{"bop94-99",#N/A,FALSE,"BOP";"bgdp94-99",#N/A,FALSE,"BOPGDP";"exp94-99",#N/A,FALSE,"EXP";"imp94-99",#N/A,FALSE,"IMP";"tt9499",#N/A,FALSE,"TT";"ss94-99",#N/A,FALSE,"SERV";"tran94-99",#N/A,FALSE,"TRAN";"dis95-98",#N/A,FALSE,"DISB";"amor94-99",#N/A,FALSE,"AMOR";"int94-98",#N/A,FALSE,"INT";"debt94-99",#N/A,FALSE,"DEBT"}</definedName>
    <definedName name="gggg" localSheetId="30" hidden="1">{"bop94-99",#N/A,FALSE,"BOP";"bgdp94-99",#N/A,FALSE,"BOPGDP";"exp94-99",#N/A,FALSE,"EXP";"imp94-99",#N/A,FALSE,"IMP";"tt9499",#N/A,FALSE,"TT";"ss94-99",#N/A,FALSE,"SERV";"tran94-99",#N/A,FALSE,"TRAN";"dis95-98",#N/A,FALSE,"DISB";"amor94-99",#N/A,FALSE,"AMOR";"int94-98",#N/A,FALSE,"INT";"debt94-99",#N/A,FALSE,"DEBT"}</definedName>
    <definedName name="gggg" localSheetId="31" hidden="1">{"bop94-99",#N/A,FALSE,"BOP";"bgdp94-99",#N/A,FALSE,"BOPGDP";"exp94-99",#N/A,FALSE,"EXP";"imp94-99",#N/A,FALSE,"IMP";"tt9499",#N/A,FALSE,"TT";"ss94-99",#N/A,FALSE,"SERV";"tran94-99",#N/A,FALSE,"TRAN";"dis95-98",#N/A,FALSE,"DISB";"amor94-99",#N/A,FALSE,"AMOR";"int94-98",#N/A,FALSE,"INT";"debt94-99",#N/A,FALSE,"DEBT"}</definedName>
    <definedName name="gggg" localSheetId="32" hidden="1">{"bop94-99",#N/A,FALSE,"BOP";"bgdp94-99",#N/A,FALSE,"BOPGDP";"exp94-99",#N/A,FALSE,"EXP";"imp94-99",#N/A,FALSE,"IMP";"tt9499",#N/A,FALSE,"TT";"ss94-99",#N/A,FALSE,"SERV";"tran94-99",#N/A,FALSE,"TRAN";"dis95-98",#N/A,FALSE,"DISB";"amor94-99",#N/A,FALSE,"AMOR";"int94-98",#N/A,FALSE,"INT";"debt94-99",#N/A,FALSE,"DEBT"}</definedName>
    <definedName name="gggg" localSheetId="33" hidden="1">{"bop94-99",#N/A,FALSE,"BOP";"bgdp94-99",#N/A,FALSE,"BOPGDP";"exp94-99",#N/A,FALSE,"EXP";"imp94-99",#N/A,FALSE,"IMP";"tt9499",#N/A,FALSE,"TT";"ss94-99",#N/A,FALSE,"SERV";"tran94-99",#N/A,FALSE,"TRAN";"dis95-98",#N/A,FALSE,"DISB";"amor94-99",#N/A,FALSE,"AMOR";"int94-98",#N/A,FALSE,"INT";"debt94-99",#N/A,FALSE,"DEBT"}</definedName>
    <definedName name="gggg" localSheetId="34" hidden="1">{"bop94-99",#N/A,FALSE,"BOP";"bgdp94-99",#N/A,FALSE,"BOPGDP";"exp94-99",#N/A,FALSE,"EXP";"imp94-99",#N/A,FALSE,"IMP";"tt9499",#N/A,FALSE,"TT";"ss94-99",#N/A,FALSE,"SERV";"tran94-99",#N/A,FALSE,"TRAN";"dis95-98",#N/A,FALSE,"DISB";"amor94-99",#N/A,FALSE,"AMOR";"int94-98",#N/A,FALSE,"INT";"debt94-99",#N/A,FALSE,"DEBT"}</definedName>
    <definedName name="gggg" localSheetId="3" hidden="1">{"bop94-99",#N/A,FALSE,"BOP";"bgdp94-99",#N/A,FALSE,"BOPGDP";"exp94-99",#N/A,FALSE,"EXP";"imp94-99",#N/A,FALSE,"IMP";"tt9499",#N/A,FALSE,"TT";"ss94-99",#N/A,FALSE,"SERV";"tran94-99",#N/A,FALSE,"TRAN";"dis95-98",#N/A,FALSE,"DISB";"amor94-99",#N/A,FALSE,"AMOR";"int94-98",#N/A,FALSE,"INT";"debt94-99",#N/A,FALSE,"DEBT"}</definedName>
    <definedName name="gggg" localSheetId="57" hidden="1">{"bop94-99",#N/A,FALSE,"BOP";"bgdp94-99",#N/A,FALSE,"BOPGDP";"exp94-99",#N/A,FALSE,"EXP";"imp94-99",#N/A,FALSE,"IMP";"tt9499",#N/A,FALSE,"TT";"ss94-99",#N/A,FALSE,"SERV";"tran94-99",#N/A,FALSE,"TRAN";"dis95-98",#N/A,FALSE,"DISB";"amor94-99",#N/A,FALSE,"AMOR";"int94-98",#N/A,FALSE,"INT";"debt94-99",#N/A,FALSE,"DEBT"}</definedName>
    <definedName name="gggg" localSheetId="58" hidden="1">{"bop94-99",#N/A,FALSE,"BOP";"bgdp94-99",#N/A,FALSE,"BOPGDP";"exp94-99",#N/A,FALSE,"EXP";"imp94-99",#N/A,FALSE,"IMP";"tt9499",#N/A,FALSE,"TT";"ss94-99",#N/A,FALSE,"SERV";"tran94-99",#N/A,FALSE,"TRAN";"dis95-98",#N/A,FALSE,"DISB";"amor94-99",#N/A,FALSE,"AMOR";"int94-98",#N/A,FALSE,"INT";"debt94-99",#N/A,FALSE,"DEBT"}</definedName>
    <definedName name="gggg" localSheetId="18" hidden="1">{"bop94-99",#N/A,FALSE,"BOP";"bgdp94-99",#N/A,FALSE,"BOPGDP";"exp94-99",#N/A,FALSE,"EXP";"imp94-99",#N/A,FALSE,"IMP";"tt9499",#N/A,FALSE,"TT";"ss94-99",#N/A,FALSE,"SERV";"tran94-99",#N/A,FALSE,"TRAN";"dis95-98",#N/A,FALSE,"DISB";"amor94-99",#N/A,FALSE,"AMOR";"int94-98",#N/A,FALSE,"INT";"debt94-99",#N/A,FALSE,"DEBT"}</definedName>
    <definedName name="gggg" localSheetId="61" hidden="1">{"bop94-99",#N/A,FALSE,"BOP";"bgdp94-99",#N/A,FALSE,"BOPGDP";"exp94-99",#N/A,FALSE,"EXP";"imp94-99",#N/A,FALSE,"IMP";"tt9499",#N/A,FALSE,"TT";"ss94-99",#N/A,FALSE,"SERV";"tran94-99",#N/A,FALSE,"TRAN";"dis95-98",#N/A,FALSE,"DISB";"amor94-99",#N/A,FALSE,"AMOR";"int94-98",#N/A,FALSE,"INT";"debt94-99",#N/A,FALSE,"DEBT"}</definedName>
    <definedName name="gggg" localSheetId="62" hidden="1">{"bop94-99",#N/A,FALSE,"BOP";"bgdp94-99",#N/A,FALSE,"BOPGDP";"exp94-99",#N/A,FALSE,"EXP";"imp94-99",#N/A,FALSE,"IMP";"tt9499",#N/A,FALSE,"TT";"ss94-99",#N/A,FALSE,"SERV";"tran94-99",#N/A,FALSE,"TRAN";"dis95-98",#N/A,FALSE,"DISB";"amor94-99",#N/A,FALSE,"AMOR";"int94-98",#N/A,FALSE,"INT";"debt94-99",#N/A,FALSE,"DEBT"}</definedName>
    <definedName name="gggg" localSheetId="63" hidden="1">{"bop94-99",#N/A,FALSE,"BOP";"bgdp94-99",#N/A,FALSE,"BOPGDP";"exp94-99",#N/A,FALSE,"EXP";"imp94-99",#N/A,FALSE,"IMP";"tt9499",#N/A,FALSE,"TT";"ss94-99",#N/A,FALSE,"SERV";"tran94-99",#N/A,FALSE,"TRAN";"dis95-98",#N/A,FALSE,"DISB";"amor94-99",#N/A,FALSE,"AMOR";"int94-98",#N/A,FALSE,"INT";"debt94-99",#N/A,FALSE,"DEBT"}</definedName>
    <definedName name="gggg" localSheetId="64" hidden="1">{"bop94-99",#N/A,FALSE,"BOP";"bgdp94-99",#N/A,FALSE,"BOPGDP";"exp94-99",#N/A,FALSE,"EXP";"imp94-99",#N/A,FALSE,"IMP";"tt9499",#N/A,FALSE,"TT";"ss94-99",#N/A,FALSE,"SERV";"tran94-99",#N/A,FALSE,"TRAN";"dis95-98",#N/A,FALSE,"DISB";"amor94-99",#N/A,FALSE,"AMOR";"int94-98",#N/A,FALSE,"INT";"debt94-99",#N/A,FALSE,"DEBT"}</definedName>
    <definedName name="gggg" localSheetId="21" hidden="1">{"bop94-99",#N/A,FALSE,"BOP";"bgdp94-99",#N/A,FALSE,"BOPGDP";"exp94-99",#N/A,FALSE,"EXP";"imp94-99",#N/A,FALSE,"IMP";"tt9499",#N/A,FALSE,"TT";"ss94-99",#N/A,FALSE,"SERV";"tran94-99",#N/A,FALSE,"TRAN";"dis95-98",#N/A,FALSE,"DISB";"amor94-99",#N/A,FALSE,"AMOR";"int94-98",#N/A,FALSE,"INT";"debt94-99",#N/A,FALSE,"DEBT"}</definedName>
    <definedName name="gggg" localSheetId="80" hidden="1">{"bop94-99",#N/A,FALSE,"BOP";"bgdp94-99",#N/A,FALSE,"BOPGDP";"exp94-99",#N/A,FALSE,"EXP";"imp94-99",#N/A,FALSE,"IMP";"tt9499",#N/A,FALSE,"TT";"ss94-99",#N/A,FALSE,"SERV";"tran94-99",#N/A,FALSE,"TRAN";"dis95-98",#N/A,FALSE,"DISB";"amor94-99",#N/A,FALSE,"AMOR";"int94-98",#N/A,FALSE,"INT";"debt94-99",#N/A,FALSE,"DEBT"}</definedName>
    <definedName name="gggg" localSheetId="81" hidden="1">{"bop94-99",#N/A,FALSE,"BOP";"bgdp94-99",#N/A,FALSE,"BOPGDP";"exp94-99",#N/A,FALSE,"EXP";"imp94-99",#N/A,FALSE,"IMP";"tt9499",#N/A,FALSE,"TT";"ss94-99",#N/A,FALSE,"SERV";"tran94-99",#N/A,FALSE,"TRAN";"dis95-98",#N/A,FALSE,"DISB";"amor94-99",#N/A,FALSE,"AMOR";"int94-98",#N/A,FALSE,"INT";"debt94-99",#N/A,FALSE,"DEBT"}</definedName>
    <definedName name="gggg" localSheetId="82" hidden="1">{"bop94-99",#N/A,FALSE,"BOP";"bgdp94-99",#N/A,FALSE,"BOPGDP";"exp94-99",#N/A,FALSE,"EXP";"imp94-99",#N/A,FALSE,"IMP";"tt9499",#N/A,FALSE,"TT";"ss94-99",#N/A,FALSE,"SERV";"tran94-99",#N/A,FALSE,"TRAN";"dis95-98",#N/A,FALSE,"DISB";"amor94-99",#N/A,FALSE,"AMOR";"int94-98",#N/A,FALSE,"INT";"debt94-99",#N/A,FALSE,"DEBT"}</definedName>
    <definedName name="gggg" localSheetId="83" hidden="1">{"bop94-99",#N/A,FALSE,"BOP";"bgdp94-99",#N/A,FALSE,"BOPGDP";"exp94-99",#N/A,FALSE,"EXP";"imp94-99",#N/A,FALSE,"IMP";"tt9499",#N/A,FALSE,"TT";"ss94-99",#N/A,FALSE,"SERV";"tran94-99",#N/A,FALSE,"TRAN";"dis95-98",#N/A,FALSE,"DISB";"amor94-99",#N/A,FALSE,"AMOR";"int94-98",#N/A,FALSE,"INT";"debt94-99",#N/A,FALSE,"DEBT"}</definedName>
    <definedName name="gggg" localSheetId="84" hidden="1">{"bop94-99",#N/A,FALSE,"BOP";"bgdp94-99",#N/A,FALSE,"BOPGDP";"exp94-99",#N/A,FALSE,"EXP";"imp94-99",#N/A,FALSE,"IMP";"tt9499",#N/A,FALSE,"TT";"ss94-99",#N/A,FALSE,"SERV";"tran94-99",#N/A,FALSE,"TRAN";"dis95-98",#N/A,FALSE,"DISB";"amor94-99",#N/A,FALSE,"AMOR";"int94-98",#N/A,FALSE,"INT";"debt94-99",#N/A,FALSE,"DEBT"}</definedName>
    <definedName name="gggg" localSheetId="85" hidden="1">{"bop94-99",#N/A,FALSE,"BOP";"bgdp94-99",#N/A,FALSE,"BOPGDP";"exp94-99",#N/A,FALSE,"EXP";"imp94-99",#N/A,FALSE,"IMP";"tt9499",#N/A,FALSE,"TT";"ss94-99",#N/A,FALSE,"SERV";"tran94-99",#N/A,FALSE,"TRAN";"dis95-98",#N/A,FALSE,"DISB";"amor94-99",#N/A,FALSE,"AMOR";"int94-98",#N/A,FALSE,"INT";"debt94-99",#N/A,FALSE,"DEBT"}</definedName>
    <definedName name="gggg" localSheetId="88" hidden="1">{"bop94-99",#N/A,FALSE,"BOP";"bgdp94-99",#N/A,FALSE,"BOPGDP";"exp94-99",#N/A,FALSE,"EXP";"imp94-99",#N/A,FALSE,"IMP";"tt9499",#N/A,FALSE,"TT";"ss94-99",#N/A,FALSE,"SERV";"tran94-99",#N/A,FALSE,"TRAN";"dis95-98",#N/A,FALSE,"DISB";"amor94-99",#N/A,FALSE,"AMOR";"int94-98",#N/A,FALSE,"INT";"debt94-99",#N/A,FALSE,"DEBT"}</definedName>
    <definedName name="gggg" localSheetId="22" hidden="1">{"bop94-99",#N/A,FALSE,"BOP";"bgdp94-99",#N/A,FALSE,"BOPGDP";"exp94-99",#N/A,FALSE,"EXP";"imp94-99",#N/A,FALSE,"IMP";"tt9499",#N/A,FALSE,"TT";"ss94-99",#N/A,FALSE,"SERV";"tran94-99",#N/A,FALSE,"TRAN";"dis95-98",#N/A,FALSE,"DISB";"amor94-99",#N/A,FALSE,"AMOR";"int94-98",#N/A,FALSE,"INT";"debt94-99",#N/A,FALSE,"DEBT"}</definedName>
    <definedName name="gggg" localSheetId="89" hidden="1">{"bop94-99",#N/A,FALSE,"BOP";"bgdp94-99",#N/A,FALSE,"BOPGDP";"exp94-99",#N/A,FALSE,"EXP";"imp94-99",#N/A,FALSE,"IMP";"tt9499",#N/A,FALSE,"TT";"ss94-99",#N/A,FALSE,"SERV";"tran94-99",#N/A,FALSE,"TRAN";"dis95-98",#N/A,FALSE,"DISB";"amor94-99",#N/A,FALSE,"AMOR";"int94-98",#N/A,FALSE,"INT";"debt94-99",#N/A,FALSE,"DEBT"}</definedName>
    <definedName name="gggg" localSheetId="90" hidden="1">{"bop94-99",#N/A,FALSE,"BOP";"bgdp94-99",#N/A,FALSE,"BOPGDP";"exp94-99",#N/A,FALSE,"EXP";"imp94-99",#N/A,FALSE,"IMP";"tt9499",#N/A,FALSE,"TT";"ss94-99",#N/A,FALSE,"SERV";"tran94-99",#N/A,FALSE,"TRAN";"dis95-98",#N/A,FALSE,"DISB";"amor94-99",#N/A,FALSE,"AMOR";"int94-98",#N/A,FALSE,"INT";"debt94-99",#N/A,FALSE,"DEBT"}</definedName>
    <definedName name="gggg" localSheetId="91" hidden="1">{"bop94-99",#N/A,FALSE,"BOP";"bgdp94-99",#N/A,FALSE,"BOPGDP";"exp94-99",#N/A,FALSE,"EXP";"imp94-99",#N/A,FALSE,"IMP";"tt9499",#N/A,FALSE,"TT";"ss94-99",#N/A,FALSE,"SERV";"tran94-99",#N/A,FALSE,"TRAN";"dis95-98",#N/A,FALSE,"DISB";"amor94-99",#N/A,FALSE,"AMOR";"int94-98",#N/A,FALSE,"INT";"debt94-99",#N/A,FALSE,"DEBT"}</definedName>
    <definedName name="gggg" localSheetId="92" hidden="1">{"bop94-99",#N/A,FALSE,"BOP";"bgdp94-99",#N/A,FALSE,"BOPGDP";"exp94-99",#N/A,FALSE,"EXP";"imp94-99",#N/A,FALSE,"IMP";"tt9499",#N/A,FALSE,"TT";"ss94-99",#N/A,FALSE,"SERV";"tran94-99",#N/A,FALSE,"TRAN";"dis95-98",#N/A,FALSE,"DISB";"amor94-99",#N/A,FALSE,"AMOR";"int94-98",#N/A,FALSE,"INT";"debt94-99",#N/A,FALSE,"DEBT"}</definedName>
    <definedName name="gggg" localSheetId="95" hidden="1">{"bop94-99",#N/A,FALSE,"BOP";"bgdp94-99",#N/A,FALSE,"BOPGDP";"exp94-99",#N/A,FALSE,"EXP";"imp94-99",#N/A,FALSE,"IMP";"tt9499",#N/A,FALSE,"TT";"ss94-99",#N/A,FALSE,"SERV";"tran94-99",#N/A,FALSE,"TRAN";"dis95-98",#N/A,FALSE,"DISB";"amor94-99",#N/A,FALSE,"AMOR";"int94-98",#N/A,FALSE,"INT";"debt94-99",#N/A,FALSE,"DEBT"}</definedName>
    <definedName name="gggg" localSheetId="96" hidden="1">{"bop94-99",#N/A,FALSE,"BOP";"bgdp94-99",#N/A,FALSE,"BOPGDP";"exp94-99",#N/A,FALSE,"EXP";"imp94-99",#N/A,FALSE,"IMP";"tt9499",#N/A,FALSE,"TT";"ss94-99",#N/A,FALSE,"SERV";"tran94-99",#N/A,FALSE,"TRAN";"dis95-98",#N/A,FALSE,"DISB";"amor94-99",#N/A,FALSE,"AMOR";"int94-98",#N/A,FALSE,"INT";"debt94-99",#N/A,FALSE,"DEBT"}</definedName>
    <definedName name="gggg" localSheetId="98" hidden="1">{"bop94-99",#N/A,FALSE,"BOP";"bgdp94-99",#N/A,FALSE,"BOPGDP";"exp94-99",#N/A,FALSE,"EXP";"imp94-99",#N/A,FALSE,"IMP";"tt9499",#N/A,FALSE,"TT";"ss94-99",#N/A,FALSE,"SERV";"tran94-99",#N/A,FALSE,"TRAN";"dis95-98",#N/A,FALSE,"DISB";"amor94-99",#N/A,FALSE,"AMOR";"int94-98",#N/A,FALSE,"INT";"debt94-99",#N/A,FALSE,"DEBT"}</definedName>
    <definedName name="gggg" localSheetId="24" hidden="1">{"bop94-99",#N/A,FALSE,"BOP";"bgdp94-99",#N/A,FALSE,"BOPGDP";"exp94-99",#N/A,FALSE,"EXP";"imp94-99",#N/A,FALSE,"IMP";"tt9499",#N/A,FALSE,"TT";"ss94-99",#N/A,FALSE,"SERV";"tran94-99",#N/A,FALSE,"TRAN";"dis95-98",#N/A,FALSE,"DISB";"amor94-99",#N/A,FALSE,"AMOR";"int94-98",#N/A,FALSE,"INT";"debt94-99",#N/A,FALSE,"DEBT"}</definedName>
    <definedName name="gggg" localSheetId="99" hidden="1">{"bop94-99",#N/A,FALSE,"BOP";"bgdp94-99",#N/A,FALSE,"BOPGDP";"exp94-99",#N/A,FALSE,"EXP";"imp94-99",#N/A,FALSE,"IMP";"tt9499",#N/A,FALSE,"TT";"ss94-99",#N/A,FALSE,"SERV";"tran94-99",#N/A,FALSE,"TRAN";"dis95-98",#N/A,FALSE,"DISB";"amor94-99",#N/A,FALSE,"AMOR";"int94-98",#N/A,FALSE,"INT";"debt94-99",#N/A,FALSE,"DEBT"}</definedName>
    <definedName name="gggg" localSheetId="25" hidden="1">{"bop94-99",#N/A,FALSE,"BOP";"bgdp94-99",#N/A,FALSE,"BOPGDP";"exp94-99",#N/A,FALSE,"EXP";"imp94-99",#N/A,FALSE,"IMP";"tt9499",#N/A,FALSE,"TT";"ss94-99",#N/A,FALSE,"SERV";"tran94-99",#N/A,FALSE,"TRAN";"dis95-98",#N/A,FALSE,"DISB";"amor94-99",#N/A,FALSE,"AMOR";"int94-98",#N/A,FALSE,"INT";"debt94-99",#N/A,FALSE,"DEBT"}</definedName>
    <definedName name="gggg" localSheetId="26" hidden="1">{"bop94-99",#N/A,FALSE,"BOP";"bgdp94-99",#N/A,FALSE,"BOPGDP";"exp94-99",#N/A,FALSE,"EXP";"imp94-99",#N/A,FALSE,"IMP";"tt9499",#N/A,FALSE,"TT";"ss94-99",#N/A,FALSE,"SERV";"tran94-99",#N/A,FALSE,"TRAN";"dis95-98",#N/A,FALSE,"DISB";"amor94-99",#N/A,FALSE,"AMOR";"int94-98",#N/A,FALSE,"INT";"debt94-99",#N/A,FALSE,"DEBT"}</definedName>
    <definedName name="gggg" localSheetId="93" hidden="1">{"bop94-99",#N/A,FALSE,"BOP";"bgdp94-99",#N/A,FALSE,"BOPGDP";"exp94-99",#N/A,FALSE,"EXP";"imp94-99",#N/A,FALSE,"IMP";"tt9499",#N/A,FALSE,"TT";"ss94-99",#N/A,FALSE,"SERV";"tran94-99",#N/A,FALSE,"TRAN";"dis95-98",#N/A,FALSE,"DISB";"amor94-99",#N/A,FALSE,"AMOR";"int94-98",#N/A,FALSE,"INT";"debt94-99",#N/A,FALSE,"DEBT"}</definedName>
    <definedName name="gggg" localSheetId="94" hidden="1">{"bop94-99",#N/A,FALSE,"BOP";"bgdp94-99",#N/A,FALSE,"BOPGDP";"exp94-99",#N/A,FALSE,"EXP";"imp94-99",#N/A,FALSE,"IMP";"tt9499",#N/A,FALSE,"TT";"ss94-99",#N/A,FALSE,"SERV";"tran94-99",#N/A,FALSE,"TRAN";"dis95-98",#N/A,FALSE,"DISB";"amor94-99",#N/A,FALSE,"AMOR";"int94-98",#N/A,FALSE,"INT";"debt94-99",#N/A,FALSE,"DEBT"}</definedName>
    <definedName name="gggg" hidden="1">{"bop94-99",#N/A,FALSE,"BOP";"bgdp94-99",#N/A,FALSE,"BOPGDP";"exp94-99",#N/A,FALSE,"EXP";"imp94-99",#N/A,FALSE,"IMP";"tt9499",#N/A,FALSE,"TT";"ss94-99",#N/A,FALSE,"SERV";"tran94-99",#N/A,FALSE,"TRAN";"dis95-98",#N/A,FALSE,"DISB";"amor94-99",#N/A,FALSE,"AMOR";"int94-98",#N/A,FALSE,"INT";"debt94-99",#N/A,FALSE,"DEBT"}</definedName>
    <definedName name="ggggg" localSheetId="15" hidden="1">#REF!</definedName>
    <definedName name="ggggg" localSheetId="16" hidden="1">#REF!</definedName>
    <definedName name="ggggg" localSheetId="17" hidden="1">#REF!</definedName>
    <definedName name="ggggg" localSheetId="19" hidden="1">#REF!</definedName>
    <definedName name="ggggg" localSheetId="100" hidden="1">'[132]J(Priv.Cap)'!#REF!</definedName>
    <definedName name="ggggg" localSheetId="23" hidden="1">'[132]J(Priv.Cap)'!#REF!</definedName>
    <definedName name="ggggg" localSheetId="59" hidden="1">#REF!</definedName>
    <definedName name="ggggg" localSheetId="60" hidden="1">#REF!</definedName>
    <definedName name="ggggg" localSheetId="1" hidden="1">'[132]J(Priv.Cap)'!#REF!</definedName>
    <definedName name="ggggg" localSheetId="27" hidden="1">#REF!</definedName>
    <definedName name="ggggg" localSheetId="28" hidden="1">#REF!</definedName>
    <definedName name="ggggg" localSheetId="29" hidden="1">#REF!</definedName>
    <definedName name="ggggg" localSheetId="57" hidden="1">'[132]J(Priv.Cap)'!#REF!</definedName>
    <definedName name="ggggg" localSheetId="58" hidden="1">'[132]J(Priv.Cap)'!#REF!</definedName>
    <definedName name="ggggg" localSheetId="18" hidden="1">#REF!</definedName>
    <definedName name="ggggg" localSheetId="61" hidden="1">'[132]J(Priv.Cap)'!#REF!</definedName>
    <definedName name="ggggg" localSheetId="64" hidden="1">'[132]J(Priv.Cap)'!#REF!</definedName>
    <definedName name="ggggg" localSheetId="91" hidden="1">#REF!</definedName>
    <definedName name="ggggg" localSheetId="96" hidden="1">'[132]J(Priv.Cap)'!#REF!</definedName>
    <definedName name="ggggg" localSheetId="24" hidden="1">'[132]J(Priv.Cap)'!#REF!</definedName>
    <definedName name="ggggg" hidden="1">#REF!</definedName>
    <definedName name="ggggggggggggggg" localSheetId="15" hidden="1">#REF!</definedName>
    <definedName name="ggggggggggggggg" localSheetId="16" hidden="1">#REF!</definedName>
    <definedName name="ggggggggggggggg" localSheetId="17" hidden="1">#REF!</definedName>
    <definedName name="ggggggggggggggg" localSheetId="19" hidden="1">#REF!</definedName>
    <definedName name="ggggggggggggggg" localSheetId="20" hidden="1">#REF!</definedName>
    <definedName name="ggggggggggggggg" localSheetId="100" hidden="1">#REF!</definedName>
    <definedName name="ggggggggggggggg" localSheetId="23" hidden="1">#REF!</definedName>
    <definedName name="ggggggggggggggg" localSheetId="27" hidden="1">#REF!</definedName>
    <definedName name="ggggggggggggggg" localSheetId="28" hidden="1">#REF!</definedName>
    <definedName name="ggggggggggggggg" localSheetId="29" hidden="1">#REF!</definedName>
    <definedName name="ggggggggggggggg" localSheetId="33" hidden="1">#REF!</definedName>
    <definedName name="ggggggggggggggg" localSheetId="57" hidden="1">#REF!</definedName>
    <definedName name="ggggggggggggggg" localSheetId="58" hidden="1">#REF!</definedName>
    <definedName name="ggggggggggggggg" localSheetId="18" hidden="1">#REF!</definedName>
    <definedName name="ggggggggggggggg" localSheetId="61" hidden="1">#REF!</definedName>
    <definedName name="ggggggggggggggg" localSheetId="62" hidden="1">#REF!</definedName>
    <definedName name="ggggggggggggggg" localSheetId="64" hidden="1">#REF!</definedName>
    <definedName name="ggggggggggggggg" localSheetId="21" hidden="1">#REF!</definedName>
    <definedName name="ggggggggggggggg" localSheetId="80" hidden="1">'Tabla 53'!#REF!</definedName>
    <definedName name="ggggggggggggggg" localSheetId="81" hidden="1">'Tabla 54'!#REF!</definedName>
    <definedName name="ggggggggggggggg" localSheetId="82" hidden="1">'Tabla 55'!#REF!</definedName>
    <definedName name="ggggggggggggggg" localSheetId="83" hidden="1">'Tabla 56'!#REF!</definedName>
    <definedName name="ggggggggggggggg" localSheetId="84" hidden="1">'Tabla 57'!#REF!</definedName>
    <definedName name="ggggggggggggggg" localSheetId="85" hidden="1">'Tabla 58'!#REF!</definedName>
    <definedName name="ggggggggggggggg" localSheetId="88" hidden="1">#REF!</definedName>
    <definedName name="ggggggggggggggg" localSheetId="89" hidden="1">#REF!</definedName>
    <definedName name="ggggggggggggggg" localSheetId="90" hidden="1">#REF!</definedName>
    <definedName name="ggggggggggggggg" localSheetId="95" hidden="1">#REF!</definedName>
    <definedName name="ggggggggggggggg" localSheetId="96" hidden="1">#REF!</definedName>
    <definedName name="ggggggggggggggg" localSheetId="24" hidden="1">#REF!</definedName>
    <definedName name="ggggggggggggggg" localSheetId="99" hidden="1">#REF!</definedName>
    <definedName name="ggggggggggggggg" hidden="1">#REF!</definedName>
    <definedName name="GGperc" localSheetId="15">#REF!</definedName>
    <definedName name="GGperc" localSheetId="16">#REF!</definedName>
    <definedName name="GGperc" localSheetId="17">#REF!</definedName>
    <definedName name="GGperc" localSheetId="23">#REF!</definedName>
    <definedName name="GGperc" localSheetId="27">#REF!</definedName>
    <definedName name="GGperc" localSheetId="28">#REF!</definedName>
    <definedName name="GGperc" localSheetId="29">#REF!</definedName>
    <definedName name="GGperc" localSheetId="57">#REF!</definedName>
    <definedName name="GGperc" localSheetId="64">#REF!</definedName>
    <definedName name="GGperc" localSheetId="21">#REF!</definedName>
    <definedName name="GGperc" localSheetId="88">#REF!</definedName>
    <definedName name="GGperc" localSheetId="89">#REF!</definedName>
    <definedName name="GGperc" localSheetId="90">#REF!</definedName>
    <definedName name="GGperc" localSheetId="95">#REF!</definedName>
    <definedName name="GGperc">#REF!</definedName>
    <definedName name="GGRG" localSheetId="15">#REF!</definedName>
    <definedName name="GGRG" localSheetId="16">#REF!</definedName>
    <definedName name="GGRG" localSheetId="17">#REF!</definedName>
    <definedName name="GGRG" localSheetId="23">#REF!</definedName>
    <definedName name="GGRG" localSheetId="27">#REF!</definedName>
    <definedName name="GGRG" localSheetId="28">#REF!</definedName>
    <definedName name="GGRG" localSheetId="29">#REF!</definedName>
    <definedName name="GGRG" localSheetId="57">#REF!</definedName>
    <definedName name="GGRG" localSheetId="21">#REF!</definedName>
    <definedName name="GGRG" localSheetId="88">#REF!</definedName>
    <definedName name="GGRG" localSheetId="89">#REF!</definedName>
    <definedName name="GGRG" localSheetId="90">#REF!</definedName>
    <definedName name="GGRG" localSheetId="95">#REF!</definedName>
    <definedName name="GGRG">#REF!</definedName>
    <definedName name="GGSB" localSheetId="15">#REF!</definedName>
    <definedName name="GGSB" localSheetId="16">#REF!</definedName>
    <definedName name="GGSB" localSheetId="17">#REF!</definedName>
    <definedName name="GGSB" localSheetId="100">[127]Q4!#REF!</definedName>
    <definedName name="GGSB" localSheetId="23">[127]Q4!#REF!</definedName>
    <definedName name="GGSB" localSheetId="59">#REF!</definedName>
    <definedName name="GGSB" localSheetId="60">#REF!</definedName>
    <definedName name="GGSB" localSheetId="1">[127]Q4!#REF!</definedName>
    <definedName name="GGSB" localSheetId="27">#REF!</definedName>
    <definedName name="GGSB" localSheetId="28">[127]Q4!#REF!</definedName>
    <definedName name="GGSB" localSheetId="29">[127]Q4!#REF!</definedName>
    <definedName name="GGSB" localSheetId="57">[127]Q4!#REF!</definedName>
    <definedName name="GGSB" localSheetId="58">[127]Q4!#REF!</definedName>
    <definedName name="GGSB" localSheetId="21">[127]Q4!#REF!</definedName>
    <definedName name="GGSB" localSheetId="85">[127]Q4!#REF!</definedName>
    <definedName name="GGSB" localSheetId="88">[127]Q4!#REF!</definedName>
    <definedName name="GGSB" localSheetId="89">[127]Q4!#REF!</definedName>
    <definedName name="GGSB" localSheetId="90">[127]Q4!#REF!</definedName>
    <definedName name="GGSB" localSheetId="91">#REF!</definedName>
    <definedName name="GGSB" localSheetId="95">[127]Q4!#REF!</definedName>
    <definedName name="GGSB">#REF!</definedName>
    <definedName name="GGSBXS" localSheetId="15">#REF!</definedName>
    <definedName name="GGSBXS" localSheetId="16">#REF!</definedName>
    <definedName name="GGSBXS" localSheetId="17">#REF!</definedName>
    <definedName name="GGSBXS" localSheetId="100">[127]Q4!#REF!</definedName>
    <definedName name="GGSBXS" localSheetId="23">[127]Q4!#REF!</definedName>
    <definedName name="GGSBXS" localSheetId="59">#REF!</definedName>
    <definedName name="GGSBXS" localSheetId="60">#REF!</definedName>
    <definedName name="GGSBXS" localSheetId="1">[127]Q4!#REF!</definedName>
    <definedName name="GGSBXS" localSheetId="27">#REF!</definedName>
    <definedName name="GGSBXS" localSheetId="28">[127]Q4!#REF!</definedName>
    <definedName name="GGSBXS" localSheetId="29">[127]Q4!#REF!</definedName>
    <definedName name="GGSBXS" localSheetId="57">[127]Q4!#REF!</definedName>
    <definedName name="GGSBXS" localSheetId="58">[127]Q4!#REF!</definedName>
    <definedName name="GGSBXS" localSheetId="21">[127]Q4!#REF!</definedName>
    <definedName name="GGSBXS" localSheetId="85">[127]Q4!#REF!</definedName>
    <definedName name="GGSBXS" localSheetId="88">[127]Q4!#REF!</definedName>
    <definedName name="GGSBXS" localSheetId="89">[127]Q4!#REF!</definedName>
    <definedName name="GGSBXS" localSheetId="90">[127]Q4!#REF!</definedName>
    <definedName name="GGSBXS" localSheetId="91">#REF!</definedName>
    <definedName name="GGSBXS" localSheetId="95">[127]Q4!#REF!</definedName>
    <definedName name="GGSBXS">#REF!</definedName>
    <definedName name="ght" localSheetId="15" hidden="1">{"Tab1",#N/A,FALSE,"P";"Tab2",#N/A,FALSE,"P"}</definedName>
    <definedName name="ght" localSheetId="16" hidden="1">{"Tab1",#N/A,FALSE,"P";"Tab2",#N/A,FALSE,"P"}</definedName>
    <definedName name="ght" localSheetId="17" hidden="1">{"Tab1",#N/A,FALSE,"P";"Tab2",#N/A,FALSE,"P"}</definedName>
    <definedName name="ght" localSheetId="19" hidden="1">{"Tab1",#N/A,FALSE,"P";"Tab2",#N/A,FALSE,"P"}</definedName>
    <definedName name="ght" localSheetId="20" hidden="1">{"Tab1",#N/A,FALSE,"P";"Tab2",#N/A,FALSE,"P"}</definedName>
    <definedName name="ght" localSheetId="100" hidden="1">{"Tab1",#N/A,FALSE,"P";"Tab2",#N/A,FALSE,"P"}</definedName>
    <definedName name="ght" localSheetId="8" hidden="1">{"Tab1",#N/A,FALSE,"P";"Tab2",#N/A,FALSE,"P"}</definedName>
    <definedName name="ght" localSheetId="9" hidden="1">{"Tab1",#N/A,FALSE,"P";"Tab2",#N/A,FALSE,"P"}</definedName>
    <definedName name="ght" localSheetId="10" hidden="1">{"Tab1",#N/A,FALSE,"P";"Tab2",#N/A,FALSE,"P"}</definedName>
    <definedName name="ght" localSheetId="11" hidden="1">{"Tab1",#N/A,FALSE,"P";"Tab2",#N/A,FALSE,"P"}</definedName>
    <definedName name="ght" localSheetId="23" hidden="1">{"Tab1",#N/A,FALSE,"P";"Tab2",#N/A,FALSE,"P"}</definedName>
    <definedName name="ght" localSheetId="59" hidden="1">{"Tab1",#N/A,FALSE,"P";"Tab2",#N/A,FALSE,"P"}</definedName>
    <definedName name="ght" localSheetId="60" hidden="1">{"Tab1",#N/A,FALSE,"P";"Tab2",#N/A,FALSE,"P"}</definedName>
    <definedName name="ght" localSheetId="1" hidden="1">{"Tab1",#N/A,FALSE,"P";"Tab2",#N/A,FALSE,"P"}</definedName>
    <definedName name="ght" localSheetId="27" hidden="1">{"Tab1",#N/A,FALSE,"P";"Tab2",#N/A,FALSE,"P"}</definedName>
    <definedName name="ght" localSheetId="28" hidden="1">{"Tab1",#N/A,FALSE,"P";"Tab2",#N/A,FALSE,"P"}</definedName>
    <definedName name="ght" localSheetId="29" hidden="1">{"Tab1",#N/A,FALSE,"P";"Tab2",#N/A,FALSE,"P"}</definedName>
    <definedName name="ght" localSheetId="30" hidden="1">{"Tab1",#N/A,FALSE,"P";"Tab2",#N/A,FALSE,"P"}</definedName>
    <definedName name="ght" localSheetId="31" hidden="1">{"Tab1",#N/A,FALSE,"P";"Tab2",#N/A,FALSE,"P"}</definedName>
    <definedName name="ght" localSheetId="32" hidden="1">{"Tab1",#N/A,FALSE,"P";"Tab2",#N/A,FALSE,"P"}</definedName>
    <definedName name="ght" localSheetId="33" hidden="1">{"Tab1",#N/A,FALSE,"P";"Tab2",#N/A,FALSE,"P"}</definedName>
    <definedName name="ght" localSheetId="34" hidden="1">{"Tab1",#N/A,FALSE,"P";"Tab2",#N/A,FALSE,"P"}</definedName>
    <definedName name="ght" localSheetId="3" hidden="1">{"Tab1",#N/A,FALSE,"P";"Tab2",#N/A,FALSE,"P"}</definedName>
    <definedName name="ght" localSheetId="57" hidden="1">{"Tab1",#N/A,FALSE,"P";"Tab2",#N/A,FALSE,"P"}</definedName>
    <definedName name="ght" localSheetId="58" hidden="1">{"Tab1",#N/A,FALSE,"P";"Tab2",#N/A,FALSE,"P"}</definedName>
    <definedName name="ght" localSheetId="18" hidden="1">{"Tab1",#N/A,FALSE,"P";"Tab2",#N/A,FALSE,"P"}</definedName>
    <definedName name="ght" localSheetId="61" hidden="1">{"Tab1",#N/A,FALSE,"P";"Tab2",#N/A,FALSE,"P"}</definedName>
    <definedName name="ght" localSheetId="62" hidden="1">{"Tab1",#N/A,FALSE,"P";"Tab2",#N/A,FALSE,"P"}</definedName>
    <definedName name="ght" localSheetId="63" hidden="1">{"Tab1",#N/A,FALSE,"P";"Tab2",#N/A,FALSE,"P"}</definedName>
    <definedName name="ght" localSheetId="64" hidden="1">{"Tab1",#N/A,FALSE,"P";"Tab2",#N/A,FALSE,"P"}</definedName>
    <definedName name="ght" localSheetId="21" hidden="1">{"Tab1",#N/A,FALSE,"P";"Tab2",#N/A,FALSE,"P"}</definedName>
    <definedName name="ght" localSheetId="80" hidden="1">{"Tab1",#N/A,FALSE,"P";"Tab2",#N/A,FALSE,"P"}</definedName>
    <definedName name="ght" localSheetId="81" hidden="1">{"Tab1",#N/A,FALSE,"P";"Tab2",#N/A,FALSE,"P"}</definedName>
    <definedName name="ght" localSheetId="82" hidden="1">{"Tab1",#N/A,FALSE,"P";"Tab2",#N/A,FALSE,"P"}</definedName>
    <definedName name="ght" localSheetId="83" hidden="1">{"Tab1",#N/A,FALSE,"P";"Tab2",#N/A,FALSE,"P"}</definedName>
    <definedName name="ght" localSheetId="84" hidden="1">{"Tab1",#N/A,FALSE,"P";"Tab2",#N/A,FALSE,"P"}</definedName>
    <definedName name="ght" localSheetId="85" hidden="1">{"Tab1",#N/A,FALSE,"P";"Tab2",#N/A,FALSE,"P"}</definedName>
    <definedName name="ght" localSheetId="88" hidden="1">{"Tab1",#N/A,FALSE,"P";"Tab2",#N/A,FALSE,"P"}</definedName>
    <definedName name="ght" localSheetId="22" hidden="1">{"Tab1",#N/A,FALSE,"P";"Tab2",#N/A,FALSE,"P"}</definedName>
    <definedName name="ght" localSheetId="89" hidden="1">{"Tab1",#N/A,FALSE,"P";"Tab2",#N/A,FALSE,"P"}</definedName>
    <definedName name="ght" localSheetId="90" hidden="1">{"Tab1",#N/A,FALSE,"P";"Tab2",#N/A,FALSE,"P"}</definedName>
    <definedName name="ght" localSheetId="91" hidden="1">{"Tab1",#N/A,FALSE,"P";"Tab2",#N/A,FALSE,"P"}</definedName>
    <definedName name="ght" localSheetId="92" hidden="1">{"Tab1",#N/A,FALSE,"P";"Tab2",#N/A,FALSE,"P"}</definedName>
    <definedName name="ght" localSheetId="95" hidden="1">{"Tab1",#N/A,FALSE,"P";"Tab2",#N/A,FALSE,"P"}</definedName>
    <definedName name="ght" localSheetId="96" hidden="1">{"Tab1",#N/A,FALSE,"P";"Tab2",#N/A,FALSE,"P"}</definedName>
    <definedName name="ght" localSheetId="98" hidden="1">{"Tab1",#N/A,FALSE,"P";"Tab2",#N/A,FALSE,"P"}</definedName>
    <definedName name="ght" localSheetId="24" hidden="1">{"Tab1",#N/A,FALSE,"P";"Tab2",#N/A,FALSE,"P"}</definedName>
    <definedName name="ght" localSheetId="99" hidden="1">{"Tab1",#N/A,FALSE,"P";"Tab2",#N/A,FALSE,"P"}</definedName>
    <definedName name="ght" localSheetId="25" hidden="1">{"Tab1",#N/A,FALSE,"P";"Tab2",#N/A,FALSE,"P"}</definedName>
    <definedName name="ght" localSheetId="26" hidden="1">{"Tab1",#N/A,FALSE,"P";"Tab2",#N/A,FALSE,"P"}</definedName>
    <definedName name="ght" localSheetId="93" hidden="1">{"Tab1",#N/A,FALSE,"P";"Tab2",#N/A,FALSE,"P"}</definedName>
    <definedName name="ght" localSheetId="94" hidden="1">{"Tab1",#N/A,FALSE,"P";"Tab2",#N/A,FALSE,"P"}</definedName>
    <definedName name="ght" hidden="1">{"Tab1",#N/A,FALSE,"P";"Tab2",#N/A,FALSE,"P"}</definedName>
    <definedName name="GL_Z" localSheetId="15">#REF!</definedName>
    <definedName name="GL_Z" localSheetId="16">#REF!</definedName>
    <definedName name="GL_Z" localSheetId="17">#REF!</definedName>
    <definedName name="GL_Z" localSheetId="19">#REF!</definedName>
    <definedName name="GL_Z" localSheetId="20">#REF!</definedName>
    <definedName name="GL_Z" localSheetId="100">#REF!</definedName>
    <definedName name="GL_Z" localSheetId="23">#REF!</definedName>
    <definedName name="GL_Z" localSheetId="27">#REF!</definedName>
    <definedName name="GL_Z" localSheetId="28">#REF!</definedName>
    <definedName name="GL_Z" localSheetId="29">#REF!</definedName>
    <definedName name="GL_Z" localSheetId="41">#REF!</definedName>
    <definedName name="GL_Z" localSheetId="44">#REF!</definedName>
    <definedName name="GL_Z" localSheetId="46">#REF!</definedName>
    <definedName name="GL_Z" localSheetId="57">#REF!</definedName>
    <definedName name="GL_Z" localSheetId="58">#REF!</definedName>
    <definedName name="GL_Z" localSheetId="18">#REF!</definedName>
    <definedName name="GL_Z" localSheetId="61">#REF!</definedName>
    <definedName name="GL_Z" localSheetId="62">#REF!</definedName>
    <definedName name="GL_Z" localSheetId="64">#REF!</definedName>
    <definedName name="GL_Z" localSheetId="21">#REF!</definedName>
    <definedName name="GL_Z" localSheetId="80">'Tabla 53'!#REF!</definedName>
    <definedName name="GL_Z" localSheetId="81">'Tabla 54'!#REF!</definedName>
    <definedName name="GL_Z" localSheetId="82">'Tabla 55'!#REF!</definedName>
    <definedName name="GL_Z" localSheetId="83">'Tabla 56'!#REF!</definedName>
    <definedName name="GL_Z" localSheetId="84">'Tabla 57'!#REF!</definedName>
    <definedName name="GL_Z" localSheetId="88">#REF!</definedName>
    <definedName name="GL_Z" localSheetId="89">#REF!</definedName>
    <definedName name="GL_Z" localSheetId="90">#REF!</definedName>
    <definedName name="GL_Z" localSheetId="95">#REF!</definedName>
    <definedName name="GL_Z" localSheetId="96">#REF!</definedName>
    <definedName name="GL_Z" localSheetId="24">#REF!</definedName>
    <definedName name="GL_Z" localSheetId="99">#REF!</definedName>
    <definedName name="GL_Z">#REF!</definedName>
    <definedName name="gni" localSheetId="15">#REF!</definedName>
    <definedName name="gni" localSheetId="17">#REF!</definedName>
    <definedName name="gni" localSheetId="19">#REF!</definedName>
    <definedName name="gni" localSheetId="100">[102]GNIpc!$A$1:$R$235</definedName>
    <definedName name="gni" localSheetId="23">[102]GNIpc!$A$1:$R$235</definedName>
    <definedName name="gni" localSheetId="59">#REF!</definedName>
    <definedName name="gni" localSheetId="60">#REF!</definedName>
    <definedName name="gni" localSheetId="1">[102]GNIpc!$A$1:$R$235</definedName>
    <definedName name="gni" localSheetId="27">#REF!</definedName>
    <definedName name="gni" localSheetId="28">#REF!</definedName>
    <definedName name="gni" localSheetId="29">#REF!</definedName>
    <definedName name="gni" localSheetId="57">[102]GNIpc!$A$1:$R$235</definedName>
    <definedName name="gni" localSheetId="58">[102]GNIpc!$A$1:$R$235</definedName>
    <definedName name="gni" localSheetId="18">#REF!</definedName>
    <definedName name="gni" localSheetId="91">#REF!</definedName>
    <definedName name="gni">#REF!</definedName>
    <definedName name="goafrica" localSheetId="15">#REF!</definedName>
    <definedName name="goafrica" localSheetId="17">#REF!</definedName>
    <definedName name="goafrica" localSheetId="19">#REF!</definedName>
    <definedName name="goafrica" localSheetId="100">[133]!goafrica</definedName>
    <definedName name="goafrica" localSheetId="7">[133]!goafrica</definedName>
    <definedName name="goafrica" localSheetId="11">[133]!goafrica</definedName>
    <definedName name="goafrica" localSheetId="23">[133]!goafrica</definedName>
    <definedName name="goafrica" localSheetId="59">#REF!</definedName>
    <definedName name="goafrica" localSheetId="60">#REF!</definedName>
    <definedName name="goafrica" localSheetId="1">[133]!goafrica</definedName>
    <definedName name="goafrica" localSheetId="27">#REF!</definedName>
    <definedName name="goafrica" localSheetId="28">#REF!</definedName>
    <definedName name="goafrica" localSheetId="29">[133]!goafrica</definedName>
    <definedName name="goafrica" localSheetId="33">#REF!</definedName>
    <definedName name="goafrica" localSheetId="34">[133]!goafrica</definedName>
    <definedName name="goafrica" localSheetId="57">[133]!goafrica</definedName>
    <definedName name="goafrica" localSheetId="58">[133]!goafrica</definedName>
    <definedName name="goafrica" localSheetId="18">#REF!</definedName>
    <definedName name="goafrica" localSheetId="61">[133]!goafrica</definedName>
    <definedName name="goafrica" localSheetId="21">[133]!goafrica</definedName>
    <definedName name="goafrica" localSheetId="80">[133]!goafrica</definedName>
    <definedName name="goafrica" localSheetId="81">[133]!goafrica</definedName>
    <definedName name="goafrica" localSheetId="85">[133]!goafrica</definedName>
    <definedName name="goafrica" localSheetId="90">[133]!goafrica</definedName>
    <definedName name="goafrica" localSheetId="91">#REF!</definedName>
    <definedName name="goafrica" localSheetId="93">[133]!goafrica</definedName>
    <definedName name="goafrica" localSheetId="94">[133]!goafrica</definedName>
    <definedName name="goafrica">#REF!</definedName>
    <definedName name="goasia" localSheetId="15">#REF!</definedName>
    <definedName name="goasia" localSheetId="17">#REF!</definedName>
    <definedName name="goasia" localSheetId="19">#REF!</definedName>
    <definedName name="goasia" localSheetId="100">[133]!goasia</definedName>
    <definedName name="goasia" localSheetId="7">[133]!goasia</definedName>
    <definedName name="goasia" localSheetId="11">[133]!goasia</definedName>
    <definedName name="goasia" localSheetId="23">[133]!goasia</definedName>
    <definedName name="goasia" localSheetId="59">#REF!</definedName>
    <definedName name="goasia" localSheetId="60">#REF!</definedName>
    <definedName name="goasia" localSheetId="1">[133]!goasia</definedName>
    <definedName name="goasia" localSheetId="27">#REF!</definedName>
    <definedName name="goasia" localSheetId="28">#REF!</definedName>
    <definedName name="goasia" localSheetId="29">[133]!goasia</definedName>
    <definedName name="goasia" localSheetId="33">#REF!</definedName>
    <definedName name="goasia" localSheetId="34">[133]!goasia</definedName>
    <definedName name="goasia" localSheetId="57">[133]!goasia</definedName>
    <definedName name="goasia" localSheetId="58">[133]!goasia</definedName>
    <definedName name="goasia" localSheetId="18">#REF!</definedName>
    <definedName name="goasia" localSheetId="61">[133]!goasia</definedName>
    <definedName name="goasia" localSheetId="21">[133]!goasia</definedName>
    <definedName name="goasia" localSheetId="80">[133]!goasia</definedName>
    <definedName name="goasia" localSheetId="81">[133]!goasia</definedName>
    <definedName name="goasia" localSheetId="85">[133]!goasia</definedName>
    <definedName name="goasia" localSheetId="90">[133]!goasia</definedName>
    <definedName name="goasia" localSheetId="91">#REF!</definedName>
    <definedName name="goasia" localSheetId="93">[133]!goasia</definedName>
    <definedName name="goasia" localSheetId="94">[133]!goasia</definedName>
    <definedName name="goasia">#REF!</definedName>
    <definedName name="GOB" localSheetId="15">#REF!</definedName>
    <definedName name="GOB" localSheetId="16">#REF!</definedName>
    <definedName name="GOB" localSheetId="17">#REF!</definedName>
    <definedName name="GOB" localSheetId="19">#REF!</definedName>
    <definedName name="GOB" localSheetId="20">#REF!</definedName>
    <definedName name="GOB" localSheetId="100">#REF!</definedName>
    <definedName name="GOB" localSheetId="23">#REF!</definedName>
    <definedName name="GOB" localSheetId="27">#REF!</definedName>
    <definedName name="GOB" localSheetId="28">#REF!</definedName>
    <definedName name="GOB" localSheetId="29">#REF!</definedName>
    <definedName name="GOB" localSheetId="33">#REF!</definedName>
    <definedName name="GOB" localSheetId="57">#REF!</definedName>
    <definedName name="GOB" localSheetId="58">#REF!</definedName>
    <definedName name="GOB" localSheetId="18">#REF!</definedName>
    <definedName name="GOB" localSheetId="61">#REF!</definedName>
    <definedName name="GOB" localSheetId="62">#REF!</definedName>
    <definedName name="GOB" localSheetId="64">#REF!</definedName>
    <definedName name="GOB" localSheetId="21">#REF!</definedName>
    <definedName name="GOB" localSheetId="80">'Tabla 53'!#REF!</definedName>
    <definedName name="GOB" localSheetId="81">'Tabla 54'!#REF!</definedName>
    <definedName name="GOB" localSheetId="82">'Tabla 55'!#REF!</definedName>
    <definedName name="GOB" localSheetId="83">'Tabla 56'!#REF!</definedName>
    <definedName name="GOB" localSheetId="84">'Tabla 57'!#REF!</definedName>
    <definedName name="GOB" localSheetId="85">'Tabla 58'!#REF!</definedName>
    <definedName name="GOB" localSheetId="88">#REF!</definedName>
    <definedName name="GOB" localSheetId="89">#REF!</definedName>
    <definedName name="GOB" localSheetId="90">#REF!</definedName>
    <definedName name="GOB" localSheetId="95">#REF!</definedName>
    <definedName name="GOB" localSheetId="96">#REF!</definedName>
    <definedName name="GOB" localSheetId="24">#REF!</definedName>
    <definedName name="GOB" localSheetId="99">#REF!</definedName>
    <definedName name="GOB">#REF!</definedName>
    <definedName name="goeeup" localSheetId="15">#REF!</definedName>
    <definedName name="goeeup" localSheetId="17">#REF!</definedName>
    <definedName name="goeeup" localSheetId="19">#REF!</definedName>
    <definedName name="goeeup" localSheetId="100">[133]!goeeup</definedName>
    <definedName name="goeeup" localSheetId="7">[133]!goeeup</definedName>
    <definedName name="goeeup" localSheetId="11">[133]!goeeup</definedName>
    <definedName name="goeeup" localSheetId="23">[133]!goeeup</definedName>
    <definedName name="goeeup" localSheetId="59">#REF!</definedName>
    <definedName name="goeeup" localSheetId="60">#REF!</definedName>
    <definedName name="goeeup" localSheetId="1">[133]!goeeup</definedName>
    <definedName name="goeeup" localSheetId="27">#REF!</definedName>
    <definedName name="goeeup" localSheetId="28">#REF!</definedName>
    <definedName name="goeeup" localSheetId="29">[133]!goeeup</definedName>
    <definedName name="goeeup" localSheetId="33">#REF!</definedName>
    <definedName name="goeeup" localSheetId="34">[133]!goeeup</definedName>
    <definedName name="goeeup" localSheetId="57">[133]!goeeup</definedName>
    <definedName name="goeeup" localSheetId="58">[133]!goeeup</definedName>
    <definedName name="goeeup" localSheetId="18">#REF!</definedName>
    <definedName name="goeeup" localSheetId="61">[133]!goeeup</definedName>
    <definedName name="goeeup" localSheetId="21">[133]!goeeup</definedName>
    <definedName name="goeeup" localSheetId="80">[133]!goeeup</definedName>
    <definedName name="goeeup" localSheetId="81">[133]!goeeup</definedName>
    <definedName name="goeeup" localSheetId="85">[133]!goeeup</definedName>
    <definedName name="goeeup" localSheetId="90">[133]!goeeup</definedName>
    <definedName name="goeeup" localSheetId="91">#REF!</definedName>
    <definedName name="goeeup" localSheetId="93">[133]!goeeup</definedName>
    <definedName name="goeeup" localSheetId="94">[133]!goeeup</definedName>
    <definedName name="goeeup">#REF!</definedName>
    <definedName name="GOESC96" localSheetId="15">#REF!</definedName>
    <definedName name="GOESC96" localSheetId="16">#REF!</definedName>
    <definedName name="GOESC96" localSheetId="17">#REF!</definedName>
    <definedName name="GOESC96" localSheetId="20">#REF!</definedName>
    <definedName name="GOESC96" localSheetId="23">#REF!</definedName>
    <definedName name="GOESC96" localSheetId="59">#REF!</definedName>
    <definedName name="GOESC96" localSheetId="60">#REF!</definedName>
    <definedName name="GOESC96" localSheetId="27">#REF!</definedName>
    <definedName name="GOESC96" localSheetId="28">#REF!</definedName>
    <definedName name="GOESC96" localSheetId="29">#REF!</definedName>
    <definedName name="GOESC96" localSheetId="57">#REF!</definedName>
    <definedName name="GOESC96" localSheetId="64">#REF!</definedName>
    <definedName name="GOESC96" localSheetId="21">#REF!</definedName>
    <definedName name="GOESC96" localSheetId="85">'Tabla 58'!#REF!</definedName>
    <definedName name="GOESC96" localSheetId="88">#REF!</definedName>
    <definedName name="GOESC96" localSheetId="89">#REF!</definedName>
    <definedName name="GOESC96" localSheetId="90">#REF!</definedName>
    <definedName name="GOESC96" localSheetId="95">#REF!</definedName>
    <definedName name="GOESC96" localSheetId="96">#REF!</definedName>
    <definedName name="GOESC96" localSheetId="24">#REF!</definedName>
    <definedName name="GOESC96">#REF!</definedName>
    <definedName name="goeurope" localSheetId="15">#REF!</definedName>
    <definedName name="goeurope" localSheetId="17">#REF!</definedName>
    <definedName name="goeurope" localSheetId="19">#REF!</definedName>
    <definedName name="goeurope" localSheetId="100">[133]!goeurope</definedName>
    <definedName name="goeurope" localSheetId="7">[133]!goeurope</definedName>
    <definedName name="goeurope" localSheetId="11">[133]!goeurope</definedName>
    <definedName name="goeurope" localSheetId="23">[133]!goeurope</definedName>
    <definedName name="goeurope" localSheetId="59">#REF!</definedName>
    <definedName name="goeurope" localSheetId="60">#REF!</definedName>
    <definedName name="goeurope" localSheetId="1">[133]!goeurope</definedName>
    <definedName name="goeurope" localSheetId="27">#REF!</definedName>
    <definedName name="goeurope" localSheetId="28">#REF!</definedName>
    <definedName name="goeurope" localSheetId="29">[133]!goeurope</definedName>
    <definedName name="goeurope" localSheetId="33">#REF!</definedName>
    <definedName name="goeurope" localSheetId="34">[133]!goeurope</definedName>
    <definedName name="goeurope" localSheetId="57">[133]!goeurope</definedName>
    <definedName name="goeurope" localSheetId="58">[133]!goeurope</definedName>
    <definedName name="goeurope" localSheetId="18">#REF!</definedName>
    <definedName name="goeurope" localSheetId="61">[133]!goeurope</definedName>
    <definedName name="goeurope" localSheetId="21">[133]!goeurope</definedName>
    <definedName name="goeurope" localSheetId="80">[133]!goeurope</definedName>
    <definedName name="goeurope" localSheetId="81">[133]!goeurope</definedName>
    <definedName name="goeurope" localSheetId="85">[133]!goeurope</definedName>
    <definedName name="goeurope" localSheetId="90">[133]!goeurope</definedName>
    <definedName name="goeurope" localSheetId="91">#REF!</definedName>
    <definedName name="goeurope" localSheetId="93">[133]!goeurope</definedName>
    <definedName name="goeurope" localSheetId="94">[133]!goeurope</definedName>
    <definedName name="goeurope">#REF!</definedName>
    <definedName name="golamerica" localSheetId="15">#REF!</definedName>
    <definedName name="golamerica" localSheetId="17">#REF!</definedName>
    <definedName name="golamerica" localSheetId="19">#REF!</definedName>
    <definedName name="golamerica" localSheetId="100">[133]!golamerica</definedName>
    <definedName name="golamerica" localSheetId="7">[133]!golamerica</definedName>
    <definedName name="golamerica" localSheetId="11">[133]!golamerica</definedName>
    <definedName name="golamerica" localSheetId="23">[133]!golamerica</definedName>
    <definedName name="golamerica" localSheetId="59">#REF!</definedName>
    <definedName name="golamerica" localSheetId="60">#REF!</definedName>
    <definedName name="golamerica" localSheetId="1">[133]!golamerica</definedName>
    <definedName name="golamerica" localSheetId="27">#REF!</definedName>
    <definedName name="golamerica" localSheetId="28">#REF!</definedName>
    <definedName name="golamerica" localSheetId="29">[133]!golamerica</definedName>
    <definedName name="golamerica" localSheetId="33">#REF!</definedName>
    <definedName name="golamerica" localSheetId="34">[133]!golamerica</definedName>
    <definedName name="golamerica" localSheetId="57">[133]!golamerica</definedName>
    <definedName name="golamerica" localSheetId="58">[133]!golamerica</definedName>
    <definedName name="golamerica" localSheetId="18">#REF!</definedName>
    <definedName name="golamerica" localSheetId="61">[133]!golamerica</definedName>
    <definedName name="golamerica" localSheetId="21">[133]!golamerica</definedName>
    <definedName name="golamerica" localSheetId="80">[133]!golamerica</definedName>
    <definedName name="golamerica" localSheetId="81">[133]!golamerica</definedName>
    <definedName name="golamerica" localSheetId="85">[133]!golamerica</definedName>
    <definedName name="golamerica" localSheetId="90">[133]!golamerica</definedName>
    <definedName name="golamerica" localSheetId="91">#REF!</definedName>
    <definedName name="golamerica" localSheetId="93">[133]!golamerica</definedName>
    <definedName name="golamerica" localSheetId="94">[133]!golamerica</definedName>
    <definedName name="golamerica">#REF!</definedName>
    <definedName name="gomeast" localSheetId="15">#REF!</definedName>
    <definedName name="gomeast" localSheetId="17">#REF!</definedName>
    <definedName name="gomeast" localSheetId="19">#REF!</definedName>
    <definedName name="gomeast" localSheetId="100">[133]!gomeast</definedName>
    <definedName name="gomeast" localSheetId="7">[133]!gomeast</definedName>
    <definedName name="gomeast" localSheetId="11">[133]!gomeast</definedName>
    <definedName name="gomeast" localSheetId="23">[133]!gomeast</definedName>
    <definedName name="gomeast" localSheetId="59">#REF!</definedName>
    <definedName name="gomeast" localSheetId="60">#REF!</definedName>
    <definedName name="gomeast" localSheetId="1">[133]!gomeast</definedName>
    <definedName name="gomeast" localSheetId="27">#REF!</definedName>
    <definedName name="gomeast" localSheetId="28">#REF!</definedName>
    <definedName name="gomeast" localSheetId="29">[133]!gomeast</definedName>
    <definedName name="gomeast" localSheetId="33">#REF!</definedName>
    <definedName name="gomeast" localSheetId="34">[133]!gomeast</definedName>
    <definedName name="gomeast" localSheetId="57">[133]!gomeast</definedName>
    <definedName name="gomeast" localSheetId="58">[133]!gomeast</definedName>
    <definedName name="gomeast" localSheetId="18">#REF!</definedName>
    <definedName name="gomeast" localSheetId="61">[133]!gomeast</definedName>
    <definedName name="gomeast" localSheetId="21">[133]!gomeast</definedName>
    <definedName name="gomeast" localSheetId="80">[133]!gomeast</definedName>
    <definedName name="gomeast" localSheetId="81">[133]!gomeast</definedName>
    <definedName name="gomeast" localSheetId="85">[133]!gomeast</definedName>
    <definedName name="gomeast" localSheetId="90">[133]!gomeast</definedName>
    <definedName name="gomeast" localSheetId="91">#REF!</definedName>
    <definedName name="gomeast" localSheetId="93">[133]!gomeast</definedName>
    <definedName name="gomeast" localSheetId="94">[133]!gomeast</definedName>
    <definedName name="gomeast">#REF!</definedName>
    <definedName name="gooecd" localSheetId="15">#REF!</definedName>
    <definedName name="gooecd" localSheetId="17">#REF!</definedName>
    <definedName name="gooecd" localSheetId="19">#REF!</definedName>
    <definedName name="gooecd" localSheetId="100">[133]!gooecd</definedName>
    <definedName name="gooecd" localSheetId="7">[133]!gooecd</definedName>
    <definedName name="gooecd" localSheetId="11">[133]!gooecd</definedName>
    <definedName name="gooecd" localSheetId="23">[133]!gooecd</definedName>
    <definedName name="gooecd" localSheetId="59">#REF!</definedName>
    <definedName name="gooecd" localSheetId="60">#REF!</definedName>
    <definedName name="gooecd" localSheetId="1">[133]!gooecd</definedName>
    <definedName name="gooecd" localSheetId="27">#REF!</definedName>
    <definedName name="gooecd" localSheetId="28">#REF!</definedName>
    <definedName name="gooecd" localSheetId="29">[133]!gooecd</definedName>
    <definedName name="gooecd" localSheetId="33">#REF!</definedName>
    <definedName name="gooecd" localSheetId="34">[133]!gooecd</definedName>
    <definedName name="gooecd" localSheetId="57">[133]!gooecd</definedName>
    <definedName name="gooecd" localSheetId="58">[133]!gooecd</definedName>
    <definedName name="gooecd" localSheetId="18">#REF!</definedName>
    <definedName name="gooecd" localSheetId="61">[133]!gooecd</definedName>
    <definedName name="gooecd" localSheetId="21">[133]!gooecd</definedName>
    <definedName name="gooecd" localSheetId="80">[133]!gooecd</definedName>
    <definedName name="gooecd" localSheetId="81">[133]!gooecd</definedName>
    <definedName name="gooecd" localSheetId="85">[133]!gooecd</definedName>
    <definedName name="gooecd" localSheetId="90">[133]!gooecd</definedName>
    <definedName name="gooecd" localSheetId="91">#REF!</definedName>
    <definedName name="gooecd" localSheetId="93">[133]!gooecd</definedName>
    <definedName name="gooecd" localSheetId="94">[133]!gooecd</definedName>
    <definedName name="gooecd">#REF!</definedName>
    <definedName name="goopec" localSheetId="15">#REF!</definedName>
    <definedName name="goopec" localSheetId="17">#REF!</definedName>
    <definedName name="goopec" localSheetId="19">#REF!</definedName>
    <definedName name="goopec" localSheetId="100">[133]!goopec</definedName>
    <definedName name="goopec" localSheetId="7">[133]!goopec</definedName>
    <definedName name="goopec" localSheetId="11">[133]!goopec</definedName>
    <definedName name="goopec" localSheetId="23">[133]!goopec</definedName>
    <definedName name="goopec" localSheetId="59">#REF!</definedName>
    <definedName name="goopec" localSheetId="60">#REF!</definedName>
    <definedName name="goopec" localSheetId="1">[133]!goopec</definedName>
    <definedName name="goopec" localSheetId="27">#REF!</definedName>
    <definedName name="goopec" localSheetId="28">#REF!</definedName>
    <definedName name="goopec" localSheetId="29">[133]!goopec</definedName>
    <definedName name="goopec" localSheetId="33">#REF!</definedName>
    <definedName name="goopec" localSheetId="34">[133]!goopec</definedName>
    <definedName name="goopec" localSheetId="57">[133]!goopec</definedName>
    <definedName name="goopec" localSheetId="58">[133]!goopec</definedName>
    <definedName name="goopec" localSheetId="18">#REF!</definedName>
    <definedName name="goopec" localSheetId="61">[133]!goopec</definedName>
    <definedName name="goopec" localSheetId="21">[133]!goopec</definedName>
    <definedName name="goopec" localSheetId="80">[133]!goopec</definedName>
    <definedName name="goopec" localSheetId="81">[133]!goopec</definedName>
    <definedName name="goopec" localSheetId="85">[133]!goopec</definedName>
    <definedName name="goopec" localSheetId="90">[133]!goopec</definedName>
    <definedName name="goopec" localSheetId="91">#REF!</definedName>
    <definedName name="goopec" localSheetId="93">[133]!goopec</definedName>
    <definedName name="goopec" localSheetId="94">[133]!goopec</definedName>
    <definedName name="goopec">#REF!</definedName>
    <definedName name="gosummary" localSheetId="15">#REF!</definedName>
    <definedName name="gosummary" localSheetId="17">#REF!</definedName>
    <definedName name="gosummary" localSheetId="19">#REF!</definedName>
    <definedName name="gosummary" localSheetId="100">[133]!gosummary</definedName>
    <definedName name="gosummary" localSheetId="7">[133]!gosummary</definedName>
    <definedName name="gosummary" localSheetId="11">[133]!gosummary</definedName>
    <definedName name="gosummary" localSheetId="23">[133]!gosummary</definedName>
    <definedName name="gosummary" localSheetId="59">#REF!</definedName>
    <definedName name="gosummary" localSheetId="60">#REF!</definedName>
    <definedName name="gosummary" localSheetId="1">[133]!gosummary</definedName>
    <definedName name="gosummary" localSheetId="27">#REF!</definedName>
    <definedName name="gosummary" localSheetId="28">#REF!</definedName>
    <definedName name="gosummary" localSheetId="29">[133]!gosummary</definedName>
    <definedName name="gosummary" localSheetId="33">#REF!</definedName>
    <definedName name="gosummary" localSheetId="34">[133]!gosummary</definedName>
    <definedName name="gosummary" localSheetId="57">[133]!gosummary</definedName>
    <definedName name="gosummary" localSheetId="58">[133]!gosummary</definedName>
    <definedName name="gosummary" localSheetId="18">#REF!</definedName>
    <definedName name="gosummary" localSheetId="61">[133]!gosummary</definedName>
    <definedName name="gosummary" localSheetId="21">[133]!gosummary</definedName>
    <definedName name="gosummary" localSheetId="80">[133]!gosummary</definedName>
    <definedName name="gosummary" localSheetId="81">[133]!gosummary</definedName>
    <definedName name="gosummary" localSheetId="85">[133]!gosummary</definedName>
    <definedName name="gosummary" localSheetId="90">[133]!gosummary</definedName>
    <definedName name="gosummary" localSheetId="91">#REF!</definedName>
    <definedName name="gosummary" localSheetId="93">[133]!gosummary</definedName>
    <definedName name="gosummary" localSheetId="94">[133]!gosummary</definedName>
    <definedName name="gosummary">#REF!</definedName>
    <definedName name="_xlnm.Recorder" localSheetId="15">#REF!</definedName>
    <definedName name="_xlnm.Recorder" localSheetId="16">#REF!</definedName>
    <definedName name="_xlnm.Recorder" localSheetId="17">#REF!</definedName>
    <definedName name="_xlnm.Recorder" localSheetId="23">#REF!</definedName>
    <definedName name="_xlnm.Recorder" localSheetId="59">#REF!</definedName>
    <definedName name="_xlnm.Recorder" localSheetId="60">#REF!</definedName>
    <definedName name="_xlnm.Recorder" localSheetId="27">#REF!</definedName>
    <definedName name="_xlnm.Recorder" localSheetId="28">#REF!</definedName>
    <definedName name="_xlnm.Recorder" localSheetId="29">#REF!</definedName>
    <definedName name="_xlnm.Recorder" localSheetId="57">#REF!</definedName>
    <definedName name="_xlnm.Recorder" localSheetId="64">#REF!</definedName>
    <definedName name="_xlnm.Recorder" localSheetId="21">#REF!</definedName>
    <definedName name="_xlnm.Recorder" localSheetId="85">'Tabla 58'!#REF!</definedName>
    <definedName name="_xlnm.Recorder" localSheetId="88">#REF!</definedName>
    <definedName name="_xlnm.Recorder" localSheetId="89">#REF!</definedName>
    <definedName name="_xlnm.Recorder" localSheetId="90">#REF!</definedName>
    <definedName name="_xlnm.Recorder" localSheetId="95">#REF!</definedName>
    <definedName name="_xlnm.Recorder" localSheetId="96">#REF!</definedName>
    <definedName name="_xlnm.Recorder" localSheetId="24">#REF!</definedName>
    <definedName name="_xlnm.Recorder">#REF!</definedName>
    <definedName name="Grace_IDA" localSheetId="15">#REF!</definedName>
    <definedName name="Grace_IDA" localSheetId="17">#REF!</definedName>
    <definedName name="Grace_IDA" localSheetId="19">#REF!</definedName>
    <definedName name="Grace_IDA" localSheetId="100">[116]NPV!$B$25</definedName>
    <definedName name="Grace_IDA" localSheetId="23">[116]NPV!$B$25</definedName>
    <definedName name="Grace_IDA" localSheetId="59">#REF!</definedName>
    <definedName name="Grace_IDA" localSheetId="60">#REF!</definedName>
    <definedName name="Grace_IDA" localSheetId="1">[116]NPV!$B$25</definedName>
    <definedName name="Grace_IDA" localSheetId="27">#REF!</definedName>
    <definedName name="Grace_IDA" localSheetId="28">#REF!</definedName>
    <definedName name="Grace_IDA" localSheetId="29">#REF!</definedName>
    <definedName name="Grace_IDA" localSheetId="57">[116]NPV!$B$25</definedName>
    <definedName name="Grace_IDA" localSheetId="58">[116]NPV!$B$25</definedName>
    <definedName name="Grace_IDA" localSheetId="18">#REF!</definedName>
    <definedName name="Grace_IDA" localSheetId="91">#REF!</definedName>
    <definedName name="Grace_IDA">#REF!</definedName>
    <definedName name="Grace_IDA1" localSheetId="15">#REF!</definedName>
    <definedName name="Grace_IDA1" localSheetId="16">#REF!</definedName>
    <definedName name="Grace_IDA1" localSheetId="17">#REF!</definedName>
    <definedName name="Grace_IDA1" localSheetId="20">#REF!</definedName>
    <definedName name="Grace_IDA1" localSheetId="23">#REF!</definedName>
    <definedName name="Grace_IDA1" localSheetId="59">#REF!</definedName>
    <definedName name="Grace_IDA1" localSheetId="60">#REF!</definedName>
    <definedName name="Grace_IDA1" localSheetId="27">#REF!</definedName>
    <definedName name="Grace_IDA1" localSheetId="28">#REF!</definedName>
    <definedName name="Grace_IDA1" localSheetId="29">#REF!</definedName>
    <definedName name="Grace_IDA1" localSheetId="57">#REF!</definedName>
    <definedName name="Grace_IDA1" localSheetId="64">#REF!</definedName>
    <definedName name="Grace_IDA1" localSheetId="21">#REF!</definedName>
    <definedName name="Grace_IDA1" localSheetId="85">'Tabla 58'!#REF!</definedName>
    <definedName name="Grace_IDA1" localSheetId="88">#REF!</definedName>
    <definedName name="Grace_IDA1" localSheetId="89">#REF!</definedName>
    <definedName name="Grace_IDA1" localSheetId="90">#REF!</definedName>
    <definedName name="Grace_IDA1" localSheetId="95">#REF!</definedName>
    <definedName name="Grace_IDA1" localSheetId="96">#REF!</definedName>
    <definedName name="Grace_IDA1" localSheetId="24">#REF!</definedName>
    <definedName name="Grace_IDA1">#REF!</definedName>
    <definedName name="Grace_NC" localSheetId="15">#REF!</definedName>
    <definedName name="Grace_NC" localSheetId="16">#REF!</definedName>
    <definedName name="Grace_NC" localSheetId="17">#REF!</definedName>
    <definedName name="Grace_NC" localSheetId="19">#REF!</definedName>
    <definedName name="Grace_NC" localSheetId="20">[116]NPV!#REF!</definedName>
    <definedName name="Grace_NC" localSheetId="100">[116]NPV!#REF!</definedName>
    <definedName name="Grace_NC" localSheetId="23">[116]NPV!#REF!</definedName>
    <definedName name="Grace_NC" localSheetId="59">#REF!</definedName>
    <definedName name="Grace_NC" localSheetId="60">#REF!</definedName>
    <definedName name="Grace_NC" localSheetId="1">[116]NPV!#REF!</definedName>
    <definedName name="Grace_NC" localSheetId="27">#REF!</definedName>
    <definedName name="Grace_NC" localSheetId="28">[116]NPV!#REF!</definedName>
    <definedName name="Grace_NC" localSheetId="29">[116]NPV!#REF!</definedName>
    <definedName name="Grace_NC" localSheetId="41">[116]NPV!#REF!</definedName>
    <definedName name="Grace_NC" localSheetId="44">[116]NPV!#REF!</definedName>
    <definedName name="Grace_NC" localSheetId="46">[116]NPV!#REF!</definedName>
    <definedName name="Grace_NC" localSheetId="57">[116]NPV!#REF!</definedName>
    <definedName name="Grace_NC" localSheetId="58">[116]NPV!#REF!</definedName>
    <definedName name="Grace_NC" localSheetId="18">#REF!</definedName>
    <definedName name="Grace_NC" localSheetId="61">[116]NPV!#REF!</definedName>
    <definedName name="Grace_NC" localSheetId="62">#REF!</definedName>
    <definedName name="Grace_NC" localSheetId="64">[116]NPV!#REF!</definedName>
    <definedName name="Grace_NC" localSheetId="21">[116]NPV!#REF!</definedName>
    <definedName name="Grace_NC" localSheetId="80">[116]NPV!#REF!</definedName>
    <definedName name="Grace_NC" localSheetId="81">[116]NPV!#REF!</definedName>
    <definedName name="Grace_NC" localSheetId="82">[116]NPV!#REF!</definedName>
    <definedName name="Grace_NC" localSheetId="83">[116]NPV!#REF!</definedName>
    <definedName name="Grace_NC" localSheetId="84">[116]NPV!#REF!</definedName>
    <definedName name="Grace_NC" localSheetId="85">[116]NPV!#REF!</definedName>
    <definedName name="Grace_NC" localSheetId="88">[116]NPV!#REF!</definedName>
    <definedName name="Grace_NC" localSheetId="89">[116]NPV!#REF!</definedName>
    <definedName name="Grace_NC" localSheetId="90">[116]NPV!#REF!</definedName>
    <definedName name="Grace_NC" localSheetId="91">#REF!</definedName>
    <definedName name="Grace_NC" localSheetId="95">[116]NPV!#REF!</definedName>
    <definedName name="Grace_NC" localSheetId="96">[116]NPV!#REF!</definedName>
    <definedName name="Grace_NC" localSheetId="24">[116]NPV!#REF!</definedName>
    <definedName name="Grace_NC" localSheetId="99">[116]NPV!#REF!</definedName>
    <definedName name="Grace_NC">#REF!</definedName>
    <definedName name="Grace1_IDA" localSheetId="15">#REF!</definedName>
    <definedName name="Grace1_IDA" localSheetId="16">#REF!</definedName>
    <definedName name="Grace1_IDA" localSheetId="17">#REF!</definedName>
    <definedName name="Grace1_IDA" localSheetId="20">#REF!</definedName>
    <definedName name="Grace1_IDA" localSheetId="23">#REF!</definedName>
    <definedName name="Grace1_IDA" localSheetId="59">#REF!</definedName>
    <definedName name="Grace1_IDA" localSheetId="60">#REF!</definedName>
    <definedName name="Grace1_IDA" localSheetId="27">#REF!</definedName>
    <definedName name="Grace1_IDA" localSheetId="28">#REF!</definedName>
    <definedName name="Grace1_IDA" localSheetId="29">#REF!</definedName>
    <definedName name="Grace1_IDA" localSheetId="57">#REF!</definedName>
    <definedName name="Grace1_IDA" localSheetId="64">#REF!</definedName>
    <definedName name="Grace1_IDA" localSheetId="21">#REF!</definedName>
    <definedName name="Grace1_IDA" localSheetId="85">'Tabla 58'!#REF!</definedName>
    <definedName name="Grace1_IDA" localSheetId="88">#REF!</definedName>
    <definedName name="Grace1_IDA" localSheetId="89">#REF!</definedName>
    <definedName name="Grace1_IDA" localSheetId="90">#REF!</definedName>
    <definedName name="Grace1_IDA" localSheetId="95">#REF!</definedName>
    <definedName name="Grace1_IDA" localSheetId="96">#REF!</definedName>
    <definedName name="Grace1_IDA" localSheetId="24">#REF!</definedName>
    <definedName name="Grace1_IDA">#REF!</definedName>
    <definedName name="graf">#N/A</definedName>
    <definedName name="GRAF2">#N/A</definedName>
    <definedName name="GRAFDOM">#N/A</definedName>
    <definedName name="grafico" localSheetId="15">#REF!</definedName>
    <definedName name="grafico" localSheetId="17">#REF!</definedName>
    <definedName name="grafico" localSheetId="100">[5]!grafico</definedName>
    <definedName name="grafico" localSheetId="10">[5]!grafico</definedName>
    <definedName name="grafico" localSheetId="11">[5]!grafico</definedName>
    <definedName name="grafico" localSheetId="23">[5]!grafico</definedName>
    <definedName name="grafico" localSheetId="59">#REF!</definedName>
    <definedName name="grafico" localSheetId="60">#REF!</definedName>
    <definedName name="grafico" localSheetId="1">[5]!grafico</definedName>
    <definedName name="grafico" localSheetId="27">#REF!</definedName>
    <definedName name="grafico" localSheetId="28">[5]!grafico</definedName>
    <definedName name="grafico" localSheetId="29">[5]!grafico</definedName>
    <definedName name="grafico" localSheetId="57">[5]!grafico</definedName>
    <definedName name="grafico" localSheetId="58">[5]!grafico</definedName>
    <definedName name="grafico" localSheetId="21">[5]!grafico</definedName>
    <definedName name="grafico" localSheetId="88">[5]!grafico</definedName>
    <definedName name="grafico" localSheetId="89">[5]!grafico</definedName>
    <definedName name="grafico" localSheetId="90">[5]!grafico</definedName>
    <definedName name="grafico" localSheetId="91">#REF!</definedName>
    <definedName name="grafico" localSheetId="24">[5]!grafico</definedName>
    <definedName name="grafico">#REF!</definedName>
    <definedName name="GRÁFICO_10.3.1." localSheetId="15">#REF!</definedName>
    <definedName name="GRÁFICO_10.3.1." localSheetId="17">#REF!</definedName>
    <definedName name="GRÁFICO_10.3.1." localSheetId="100">'[99]GRÁFICO DE FONDO POR AFILIADO'!$A$3:$H$35</definedName>
    <definedName name="GRÁFICO_10.3.1." localSheetId="23">'[99]GRÁFICO DE FONDO POR AFILIADO'!$A$3:$H$35</definedName>
    <definedName name="GRÁFICO_10.3.1." localSheetId="59">#REF!</definedName>
    <definedName name="GRÁFICO_10.3.1." localSheetId="60">#REF!</definedName>
    <definedName name="GRÁFICO_10.3.1." localSheetId="1">'[99]GRÁFICO DE FONDO POR AFILIADO'!$A$3:$H$35</definedName>
    <definedName name="GRÁFICO_10.3.1." localSheetId="27">#REF!</definedName>
    <definedName name="GRÁFICO_10.3.1." localSheetId="28">#REF!</definedName>
    <definedName name="GRÁFICO_10.3.1." localSheetId="29">#REF!</definedName>
    <definedName name="GRÁFICO_10.3.1." localSheetId="57">'[99]GRÁFICO DE FONDO POR AFILIADO'!$A$3:$H$35</definedName>
    <definedName name="GRÁFICO_10.3.1." localSheetId="58">'[99]GRÁFICO DE FONDO POR AFILIADO'!$A$3:$H$35</definedName>
    <definedName name="GRÁFICO_10.3.1." localSheetId="91">#REF!</definedName>
    <definedName name="GRÁFICO_10.3.1.">#REF!</definedName>
    <definedName name="GRÁFICO_10.3.2" localSheetId="15">#REF!</definedName>
    <definedName name="GRÁFICO_10.3.2" localSheetId="17">#REF!</definedName>
    <definedName name="GRÁFICO_10.3.2" localSheetId="100">'[99]GRÁFICO DE FONDO POR AFILIADO'!$A$36:$H$68</definedName>
    <definedName name="GRÁFICO_10.3.2" localSheetId="23">'[99]GRÁFICO DE FONDO POR AFILIADO'!$A$36:$H$68</definedName>
    <definedName name="GRÁFICO_10.3.2" localSheetId="59">#REF!</definedName>
    <definedName name="GRÁFICO_10.3.2" localSheetId="60">#REF!</definedName>
    <definedName name="GRÁFICO_10.3.2" localSheetId="1">'[99]GRÁFICO DE FONDO POR AFILIADO'!$A$36:$H$68</definedName>
    <definedName name="GRÁFICO_10.3.2" localSheetId="27">#REF!</definedName>
    <definedName name="GRÁFICO_10.3.2" localSheetId="28">#REF!</definedName>
    <definedName name="GRÁFICO_10.3.2" localSheetId="29">#REF!</definedName>
    <definedName name="GRÁFICO_10.3.2" localSheetId="57">'[99]GRÁFICO DE FONDO POR AFILIADO'!$A$36:$H$68</definedName>
    <definedName name="GRÁFICO_10.3.2" localSheetId="58">'[99]GRÁFICO DE FONDO POR AFILIADO'!$A$36:$H$68</definedName>
    <definedName name="GRÁFICO_10.3.2" localSheetId="91">#REF!</definedName>
    <definedName name="GRÁFICO_10.3.2">#REF!</definedName>
    <definedName name="GRÁFICO_10.3.3" localSheetId="15">#REF!</definedName>
    <definedName name="GRÁFICO_10.3.3" localSheetId="17">#REF!</definedName>
    <definedName name="GRÁFICO_10.3.3" localSheetId="100">'[99]GRÁFICO DE FONDO POR AFILIADO'!$A$69:$H$101</definedName>
    <definedName name="GRÁFICO_10.3.3" localSheetId="23">'[99]GRÁFICO DE FONDO POR AFILIADO'!$A$69:$H$101</definedName>
    <definedName name="GRÁFICO_10.3.3" localSheetId="59">#REF!</definedName>
    <definedName name="GRÁFICO_10.3.3" localSheetId="60">#REF!</definedName>
    <definedName name="GRÁFICO_10.3.3" localSheetId="1">'[99]GRÁFICO DE FONDO POR AFILIADO'!$A$69:$H$101</definedName>
    <definedName name="GRÁFICO_10.3.3" localSheetId="27">#REF!</definedName>
    <definedName name="GRÁFICO_10.3.3" localSheetId="28">#REF!</definedName>
    <definedName name="GRÁFICO_10.3.3" localSheetId="29">#REF!</definedName>
    <definedName name="GRÁFICO_10.3.3" localSheetId="57">'[99]GRÁFICO DE FONDO POR AFILIADO'!$A$69:$H$101</definedName>
    <definedName name="GRÁFICO_10.3.3" localSheetId="58">'[99]GRÁFICO DE FONDO POR AFILIADO'!$A$69:$H$101</definedName>
    <definedName name="GRÁFICO_10.3.3" localSheetId="91">#REF!</definedName>
    <definedName name="GRÁFICO_10.3.3">#REF!</definedName>
    <definedName name="GRÁFICO_10.3.4." localSheetId="15">#REF!</definedName>
    <definedName name="GRÁFICO_10.3.4." localSheetId="17">#REF!</definedName>
    <definedName name="GRÁFICO_10.3.4." localSheetId="100">'[99]GRÁFICO DE FONDO POR AFILIADO'!$A$103:$H$135</definedName>
    <definedName name="GRÁFICO_10.3.4." localSheetId="23">'[99]GRÁFICO DE FONDO POR AFILIADO'!$A$103:$H$135</definedName>
    <definedName name="GRÁFICO_10.3.4." localSheetId="59">#REF!</definedName>
    <definedName name="GRÁFICO_10.3.4." localSheetId="60">#REF!</definedName>
    <definedName name="GRÁFICO_10.3.4." localSheetId="1">'[99]GRÁFICO DE FONDO POR AFILIADO'!$A$103:$H$135</definedName>
    <definedName name="GRÁFICO_10.3.4." localSheetId="27">#REF!</definedName>
    <definedName name="GRÁFICO_10.3.4." localSheetId="28">#REF!</definedName>
    <definedName name="GRÁFICO_10.3.4." localSheetId="29">#REF!</definedName>
    <definedName name="GRÁFICO_10.3.4." localSheetId="57">'[99]GRÁFICO DE FONDO POR AFILIADO'!$A$103:$H$135</definedName>
    <definedName name="GRÁFICO_10.3.4." localSheetId="58">'[99]GRÁFICO DE FONDO POR AFILIADO'!$A$103:$H$135</definedName>
    <definedName name="GRÁFICO_10.3.4." localSheetId="91">#REF!</definedName>
    <definedName name="GRÁFICO_10.3.4.">#REF!</definedName>
    <definedName name="GRÁFICO_N_10.2.4." localSheetId="15">#REF!</definedName>
    <definedName name="GRÁFICO_N_10.2.4." localSheetId="16">#REF!</definedName>
    <definedName name="GRÁFICO_N_10.2.4." localSheetId="17">#REF!</definedName>
    <definedName name="GRÁFICO_N_10.2.4." localSheetId="20">#REF!</definedName>
    <definedName name="GRÁFICO_N_10.2.4." localSheetId="23">#REF!</definedName>
    <definedName name="GRÁFICO_N_10.2.4." localSheetId="59">#REF!</definedName>
    <definedName name="GRÁFICO_N_10.2.4." localSheetId="60">#REF!</definedName>
    <definedName name="GRÁFICO_N_10.2.4." localSheetId="27">#REF!</definedName>
    <definedName name="GRÁFICO_N_10.2.4." localSheetId="28">#REF!</definedName>
    <definedName name="GRÁFICO_N_10.2.4." localSheetId="29">#REF!</definedName>
    <definedName name="GRÁFICO_N_10.2.4." localSheetId="57">#REF!</definedName>
    <definedName name="GRÁFICO_N_10.2.4." localSheetId="64">#REF!</definedName>
    <definedName name="GRÁFICO_N_10.2.4." localSheetId="21">#REF!</definedName>
    <definedName name="GRÁFICO_N_10.2.4." localSheetId="85">'Tabla 58'!#REF!</definedName>
    <definedName name="GRÁFICO_N_10.2.4." localSheetId="88">#REF!</definedName>
    <definedName name="GRÁFICO_N_10.2.4." localSheetId="89">#REF!</definedName>
    <definedName name="GRÁFICO_N_10.2.4." localSheetId="90">#REF!</definedName>
    <definedName name="GRÁFICO_N_10.2.4." localSheetId="95">#REF!</definedName>
    <definedName name="GRÁFICO_N_10.2.4." localSheetId="96">#REF!</definedName>
    <definedName name="GRÁFICO_N_10.2.4." localSheetId="24">#REF!</definedName>
    <definedName name="GRÁFICO_N_10.2.4.">#REF!</definedName>
    <definedName name="GRAFICO2">#N/A</definedName>
    <definedName name="gre" localSheetId="15" hidden="1">{"Riqfin97",#N/A,FALSE,"Tran";"Riqfinpro",#N/A,FALSE,"Tran"}</definedName>
    <definedName name="gre" localSheetId="16" hidden="1">{"Riqfin97",#N/A,FALSE,"Tran";"Riqfinpro",#N/A,FALSE,"Tran"}</definedName>
    <definedName name="gre" localSheetId="17" hidden="1">{"Riqfin97",#N/A,FALSE,"Tran";"Riqfinpro",#N/A,FALSE,"Tran"}</definedName>
    <definedName name="gre" localSheetId="19" hidden="1">{"Riqfin97",#N/A,FALSE,"Tran";"Riqfinpro",#N/A,FALSE,"Tran"}</definedName>
    <definedName name="gre" localSheetId="20" hidden="1">{"Riqfin97",#N/A,FALSE,"Tran";"Riqfinpro",#N/A,FALSE,"Tran"}</definedName>
    <definedName name="gre" localSheetId="100" hidden="1">{"Riqfin97",#N/A,FALSE,"Tran";"Riqfinpro",#N/A,FALSE,"Tran"}</definedName>
    <definedName name="gre" localSheetId="8" hidden="1">{"Riqfin97",#N/A,FALSE,"Tran";"Riqfinpro",#N/A,FALSE,"Tran"}</definedName>
    <definedName name="gre" localSheetId="9" hidden="1">{"Riqfin97",#N/A,FALSE,"Tran";"Riqfinpro",#N/A,FALSE,"Tran"}</definedName>
    <definedName name="gre" localSheetId="10" hidden="1">{"Riqfin97",#N/A,FALSE,"Tran";"Riqfinpro",#N/A,FALSE,"Tran"}</definedName>
    <definedName name="gre" localSheetId="11" hidden="1">{"Riqfin97",#N/A,FALSE,"Tran";"Riqfinpro",#N/A,FALSE,"Tran"}</definedName>
    <definedName name="gre" localSheetId="23" hidden="1">{"Riqfin97",#N/A,FALSE,"Tran";"Riqfinpro",#N/A,FALSE,"Tran"}</definedName>
    <definedName name="gre" localSheetId="59" hidden="1">{"Riqfin97",#N/A,FALSE,"Tran";"Riqfinpro",#N/A,FALSE,"Tran"}</definedName>
    <definedName name="gre" localSheetId="60" hidden="1">{"Riqfin97",#N/A,FALSE,"Tran";"Riqfinpro",#N/A,FALSE,"Tran"}</definedName>
    <definedName name="gre" localSheetId="1" hidden="1">{"Riqfin97",#N/A,FALSE,"Tran";"Riqfinpro",#N/A,FALSE,"Tran"}</definedName>
    <definedName name="gre" localSheetId="27" hidden="1">{"Riqfin97",#N/A,FALSE,"Tran";"Riqfinpro",#N/A,FALSE,"Tran"}</definedName>
    <definedName name="gre" localSheetId="28" hidden="1">{"Riqfin97",#N/A,FALSE,"Tran";"Riqfinpro",#N/A,FALSE,"Tran"}</definedName>
    <definedName name="gre" localSheetId="29" hidden="1">{"Riqfin97",#N/A,FALSE,"Tran";"Riqfinpro",#N/A,FALSE,"Tran"}</definedName>
    <definedName name="gre" localSheetId="30" hidden="1">{"Riqfin97",#N/A,FALSE,"Tran";"Riqfinpro",#N/A,FALSE,"Tran"}</definedName>
    <definedName name="gre" localSheetId="31" hidden="1">{"Riqfin97",#N/A,FALSE,"Tran";"Riqfinpro",#N/A,FALSE,"Tran"}</definedName>
    <definedName name="gre" localSheetId="32" hidden="1">{"Riqfin97",#N/A,FALSE,"Tran";"Riqfinpro",#N/A,FALSE,"Tran"}</definedName>
    <definedName name="gre" localSheetId="33" hidden="1">{"Riqfin97",#N/A,FALSE,"Tran";"Riqfinpro",#N/A,FALSE,"Tran"}</definedName>
    <definedName name="gre" localSheetId="34" hidden="1">{"Riqfin97",#N/A,FALSE,"Tran";"Riqfinpro",#N/A,FALSE,"Tran"}</definedName>
    <definedName name="gre" localSheetId="3" hidden="1">{"Riqfin97",#N/A,FALSE,"Tran";"Riqfinpro",#N/A,FALSE,"Tran"}</definedName>
    <definedName name="gre" localSheetId="57" hidden="1">{"Riqfin97",#N/A,FALSE,"Tran";"Riqfinpro",#N/A,FALSE,"Tran"}</definedName>
    <definedName name="gre" localSheetId="58" hidden="1">{"Riqfin97",#N/A,FALSE,"Tran";"Riqfinpro",#N/A,FALSE,"Tran"}</definedName>
    <definedName name="gre" localSheetId="18" hidden="1">{"Riqfin97",#N/A,FALSE,"Tran";"Riqfinpro",#N/A,FALSE,"Tran"}</definedName>
    <definedName name="gre" localSheetId="61" hidden="1">{"Riqfin97",#N/A,FALSE,"Tran";"Riqfinpro",#N/A,FALSE,"Tran"}</definedName>
    <definedName name="gre" localSheetId="62" hidden="1">{"Riqfin97",#N/A,FALSE,"Tran";"Riqfinpro",#N/A,FALSE,"Tran"}</definedName>
    <definedName name="gre" localSheetId="63" hidden="1">{"Riqfin97",#N/A,FALSE,"Tran";"Riqfinpro",#N/A,FALSE,"Tran"}</definedName>
    <definedName name="gre" localSheetId="64" hidden="1">{"Riqfin97",#N/A,FALSE,"Tran";"Riqfinpro",#N/A,FALSE,"Tran"}</definedName>
    <definedName name="gre" localSheetId="21" hidden="1">{"Riqfin97",#N/A,FALSE,"Tran";"Riqfinpro",#N/A,FALSE,"Tran"}</definedName>
    <definedName name="gre" localSheetId="80" hidden="1">{"Riqfin97",#N/A,FALSE,"Tran";"Riqfinpro",#N/A,FALSE,"Tran"}</definedName>
    <definedName name="gre" localSheetId="81" hidden="1">{"Riqfin97",#N/A,FALSE,"Tran";"Riqfinpro",#N/A,FALSE,"Tran"}</definedName>
    <definedName name="gre" localSheetId="82" hidden="1">{"Riqfin97",#N/A,FALSE,"Tran";"Riqfinpro",#N/A,FALSE,"Tran"}</definedName>
    <definedName name="gre" localSheetId="83" hidden="1">{"Riqfin97",#N/A,FALSE,"Tran";"Riqfinpro",#N/A,FALSE,"Tran"}</definedName>
    <definedName name="gre" localSheetId="84" hidden="1">{"Riqfin97",#N/A,FALSE,"Tran";"Riqfinpro",#N/A,FALSE,"Tran"}</definedName>
    <definedName name="gre" localSheetId="85" hidden="1">{"Riqfin97",#N/A,FALSE,"Tran";"Riqfinpro",#N/A,FALSE,"Tran"}</definedName>
    <definedName name="gre" localSheetId="88" hidden="1">{"Riqfin97",#N/A,FALSE,"Tran";"Riqfinpro",#N/A,FALSE,"Tran"}</definedName>
    <definedName name="gre" localSheetId="22" hidden="1">{"Riqfin97",#N/A,FALSE,"Tran";"Riqfinpro",#N/A,FALSE,"Tran"}</definedName>
    <definedName name="gre" localSheetId="89" hidden="1">{"Riqfin97",#N/A,FALSE,"Tran";"Riqfinpro",#N/A,FALSE,"Tran"}</definedName>
    <definedName name="gre" localSheetId="90" hidden="1">{"Riqfin97",#N/A,FALSE,"Tran";"Riqfinpro",#N/A,FALSE,"Tran"}</definedName>
    <definedName name="gre" localSheetId="91" hidden="1">{"Riqfin97",#N/A,FALSE,"Tran";"Riqfinpro",#N/A,FALSE,"Tran"}</definedName>
    <definedName name="gre" localSheetId="92" hidden="1">{"Riqfin97",#N/A,FALSE,"Tran";"Riqfinpro",#N/A,FALSE,"Tran"}</definedName>
    <definedName name="gre" localSheetId="95" hidden="1">{"Riqfin97",#N/A,FALSE,"Tran";"Riqfinpro",#N/A,FALSE,"Tran"}</definedName>
    <definedName name="gre" localSheetId="96" hidden="1">{"Riqfin97",#N/A,FALSE,"Tran";"Riqfinpro",#N/A,FALSE,"Tran"}</definedName>
    <definedName name="gre" localSheetId="98" hidden="1">{"Riqfin97",#N/A,FALSE,"Tran";"Riqfinpro",#N/A,FALSE,"Tran"}</definedName>
    <definedName name="gre" localSheetId="24" hidden="1">{"Riqfin97",#N/A,FALSE,"Tran";"Riqfinpro",#N/A,FALSE,"Tran"}</definedName>
    <definedName name="gre" localSheetId="99" hidden="1">{"Riqfin97",#N/A,FALSE,"Tran";"Riqfinpro",#N/A,FALSE,"Tran"}</definedName>
    <definedName name="gre" localSheetId="25" hidden="1">{"Riqfin97",#N/A,FALSE,"Tran";"Riqfinpro",#N/A,FALSE,"Tran"}</definedName>
    <definedName name="gre" localSheetId="26" hidden="1">{"Riqfin97",#N/A,FALSE,"Tran";"Riqfinpro",#N/A,FALSE,"Tran"}</definedName>
    <definedName name="gre" localSheetId="93" hidden="1">{"Riqfin97",#N/A,FALSE,"Tran";"Riqfinpro",#N/A,FALSE,"Tran"}</definedName>
    <definedName name="gre" localSheetId="94" hidden="1">{"Riqfin97",#N/A,FALSE,"Tran";"Riqfinpro",#N/A,FALSE,"Tran"}</definedName>
    <definedName name="gre" hidden="1">{"Riqfin97",#N/A,FALSE,"Tran";"Riqfinpro",#N/A,FALSE,"Tran"}</definedName>
    <definedName name="Greece_wt" localSheetId="15">#REF!</definedName>
    <definedName name="Greece_wt" localSheetId="17">#REF!</definedName>
    <definedName name="Greece_wt" localSheetId="100">'[79]OECD wgt'!$B$19</definedName>
    <definedName name="Greece_wt" localSheetId="23">'[79]OECD wgt'!$B$19</definedName>
    <definedName name="Greece_wt" localSheetId="59">#REF!</definedName>
    <definedName name="Greece_wt" localSheetId="60">#REF!</definedName>
    <definedName name="Greece_wt" localSheetId="1">'[79]OECD wgt'!$B$19</definedName>
    <definedName name="Greece_wt" localSheetId="27">#REF!</definedName>
    <definedName name="Greece_wt" localSheetId="28">#REF!</definedName>
    <definedName name="Greece_wt" localSheetId="29">#REF!</definedName>
    <definedName name="Greece_wt" localSheetId="57">'[79]OECD wgt'!$B$19</definedName>
    <definedName name="Greece_wt" localSheetId="58">'[79]OECD wgt'!$B$19</definedName>
    <definedName name="Greece_wt" localSheetId="91">#REF!</definedName>
    <definedName name="Greece_wt">#REF!</definedName>
    <definedName name="grtrt" localSheetId="15" hidden="1">#REF!</definedName>
    <definedName name="grtrt" localSheetId="16" hidden="1">#REF!</definedName>
    <definedName name="grtrt" localSheetId="17" hidden="1">#REF!</definedName>
    <definedName name="grtrt" localSheetId="19" hidden="1">#REF!</definedName>
    <definedName name="grtrt" localSheetId="20" hidden="1">'[114]Fax a enviar'!#REF!</definedName>
    <definedName name="grtrt" localSheetId="100" hidden="1">'[114]Fax a enviar'!#REF!</definedName>
    <definedName name="grtrt" localSheetId="23" hidden="1">'[114]Fax a enviar'!#REF!</definedName>
    <definedName name="grtrt" localSheetId="59" hidden="1">#REF!</definedName>
    <definedName name="grtrt" localSheetId="60" hidden="1">#REF!</definedName>
    <definedName name="grtrt" localSheetId="1" hidden="1">'[114]Fax a enviar'!#REF!</definedName>
    <definedName name="grtrt" localSheetId="27" hidden="1">#REF!</definedName>
    <definedName name="grtrt" localSheetId="28" hidden="1">'[114]Fax a enviar'!#REF!</definedName>
    <definedName name="grtrt" localSheetId="29" hidden="1">'[114]Fax a enviar'!#REF!</definedName>
    <definedName name="grtrt" localSheetId="57" hidden="1">'[114]Fax a enviar'!#REF!</definedName>
    <definedName name="grtrt" localSheetId="58" hidden="1">'[114]Fax a enviar'!#REF!</definedName>
    <definedName name="grtrt" localSheetId="18" hidden="1">#REF!</definedName>
    <definedName name="grtrt" localSheetId="64" hidden="1">'[114]Fax a enviar'!#REF!</definedName>
    <definedName name="grtrt" localSheetId="21" hidden="1">'[114]Fax a enviar'!#REF!</definedName>
    <definedName name="grtrt" localSheetId="85" hidden="1">'[114]Fax a enviar'!#REF!</definedName>
    <definedName name="grtrt" localSheetId="88" hidden="1">'[114]Fax a enviar'!#REF!</definedName>
    <definedName name="grtrt" localSheetId="89" hidden="1">'[114]Fax a enviar'!#REF!</definedName>
    <definedName name="grtrt" localSheetId="90" hidden="1">'[114]Fax a enviar'!#REF!</definedName>
    <definedName name="grtrt" localSheetId="91" hidden="1">#REF!</definedName>
    <definedName name="grtrt" localSheetId="95" hidden="1">'[114]Fax a enviar'!#REF!</definedName>
    <definedName name="grtrt" localSheetId="96" hidden="1">'[114]Fax a enviar'!#REF!</definedName>
    <definedName name="grtrt" localSheetId="24" hidden="1">'[114]Fax a enviar'!#REF!</definedName>
    <definedName name="grtrt" hidden="1">#REF!</definedName>
    <definedName name="Gstd" localSheetId="15">#REF!</definedName>
    <definedName name="Gstd" localSheetId="16">#REF!</definedName>
    <definedName name="Gstd" localSheetId="17">#REF!</definedName>
    <definedName name="Gstd" localSheetId="20">#REF!</definedName>
    <definedName name="Gstd" localSheetId="23">#REF!</definedName>
    <definedName name="Gstd" localSheetId="59">#REF!</definedName>
    <definedName name="Gstd" localSheetId="60">#REF!</definedName>
    <definedName name="Gstd" localSheetId="27">#REF!</definedName>
    <definedName name="Gstd" localSheetId="28">#REF!</definedName>
    <definedName name="Gstd" localSheetId="29">#REF!</definedName>
    <definedName name="Gstd" localSheetId="57">#REF!</definedName>
    <definedName name="Gstd" localSheetId="64">#REF!</definedName>
    <definedName name="Gstd" localSheetId="21">#REF!</definedName>
    <definedName name="Gstd" localSheetId="85">'Tabla 58'!#REF!</definedName>
    <definedName name="Gstd" localSheetId="88">#REF!</definedName>
    <definedName name="Gstd" localSheetId="89">#REF!</definedName>
    <definedName name="Gstd" localSheetId="90">#REF!</definedName>
    <definedName name="Gstd" localSheetId="95">#REF!</definedName>
    <definedName name="Gstd" localSheetId="96">#REF!</definedName>
    <definedName name="Gstd" localSheetId="24">#REF!</definedName>
    <definedName name="Gstd">#REF!</definedName>
    <definedName name="GT" localSheetId="15">#REF!</definedName>
    <definedName name="GT" localSheetId="17">#REF!</definedName>
    <definedName name="GT" localSheetId="100">'[72]GT%'!$C$5</definedName>
    <definedName name="GT" localSheetId="23">'[72]GT%'!$C$5</definedName>
    <definedName name="GT" localSheetId="59">#REF!</definedName>
    <definedName name="GT" localSheetId="60">#REF!</definedName>
    <definedName name="GT" localSheetId="1">'[72]GT%'!$C$5</definedName>
    <definedName name="GT" localSheetId="27">#REF!</definedName>
    <definedName name="GT" localSheetId="28">#REF!</definedName>
    <definedName name="GT" localSheetId="29">#REF!</definedName>
    <definedName name="GT" localSheetId="57">'[72]GT%'!$C$5</definedName>
    <definedName name="GT" localSheetId="58">'[72]GT%'!$C$5</definedName>
    <definedName name="GT" localSheetId="91">#REF!</definedName>
    <definedName name="GT">#REF!</definedName>
    <definedName name="gtryrtyr" localSheetId="15" hidden="1">#REF!</definedName>
    <definedName name="gtryrtyr" localSheetId="16" hidden="1">#REF!</definedName>
    <definedName name="gtryrtyr" localSheetId="17" hidden="1">#REF!</definedName>
    <definedName name="gtryrtyr" localSheetId="19" hidden="1">#REF!</definedName>
    <definedName name="gtryrtyr" localSheetId="20" hidden="1">#REF!</definedName>
    <definedName name="gtryrtyr" localSheetId="100" hidden="1">#REF!</definedName>
    <definedName name="gtryrtyr" localSheetId="23" hidden="1">#REF!</definedName>
    <definedName name="gtryrtyr" localSheetId="27" hidden="1">#REF!</definedName>
    <definedName name="gtryrtyr" localSheetId="28" hidden="1">#REF!</definedName>
    <definedName name="gtryrtyr" localSheetId="29" hidden="1">#REF!</definedName>
    <definedName name="gtryrtyr" localSheetId="33" hidden="1">#REF!</definedName>
    <definedName name="gtryrtyr" localSheetId="57" hidden="1">#REF!</definedName>
    <definedName name="gtryrtyr" localSheetId="58" hidden="1">#REF!</definedName>
    <definedName name="gtryrtyr" localSheetId="18" hidden="1">#REF!</definedName>
    <definedName name="gtryrtyr" localSheetId="61" hidden="1">#REF!</definedName>
    <definedName name="gtryrtyr" localSheetId="62" hidden="1">#REF!</definedName>
    <definedName name="gtryrtyr" localSheetId="64" hidden="1">#REF!</definedName>
    <definedName name="gtryrtyr" localSheetId="21" hidden="1">#REF!</definedName>
    <definedName name="gtryrtyr" localSheetId="80" hidden="1">'Tabla 53'!#REF!</definedName>
    <definedName name="gtryrtyr" localSheetId="81" hidden="1">'Tabla 54'!#REF!</definedName>
    <definedName name="gtryrtyr" localSheetId="82" hidden="1">'Tabla 55'!#REF!</definedName>
    <definedName name="gtryrtyr" localSheetId="83" hidden="1">'Tabla 56'!#REF!</definedName>
    <definedName name="gtryrtyr" localSheetId="84" hidden="1">'Tabla 57'!#REF!</definedName>
    <definedName name="gtryrtyr" localSheetId="85" hidden="1">'Tabla 58'!#REF!</definedName>
    <definedName name="gtryrtyr" localSheetId="88" hidden="1">#REF!</definedName>
    <definedName name="gtryrtyr" localSheetId="89" hidden="1">#REF!</definedName>
    <definedName name="gtryrtyr" localSheetId="90" hidden="1">#REF!</definedName>
    <definedName name="gtryrtyr" localSheetId="95" hidden="1">#REF!</definedName>
    <definedName name="gtryrtyr" localSheetId="96" hidden="1">#REF!</definedName>
    <definedName name="gtryrtyr" localSheetId="24" hidden="1">#REF!</definedName>
    <definedName name="gtryrtyr" localSheetId="99" hidden="1">#REF!</definedName>
    <definedName name="gtryrtyr" hidden="1">#REF!</definedName>
    <definedName name="GUEBVIO" localSheetId="15" hidden="1">#REF!</definedName>
    <definedName name="GUEBVIO" localSheetId="16" hidden="1">#REF!</definedName>
    <definedName name="GUEBVIO" localSheetId="17" hidden="1">#REF!</definedName>
    <definedName name="GUEBVIO" localSheetId="23" hidden="1">#REF!</definedName>
    <definedName name="GUEBVIO" localSheetId="27" hidden="1">#REF!</definedName>
    <definedName name="GUEBVIO" localSheetId="28" hidden="1">#REF!</definedName>
    <definedName name="GUEBVIO" localSheetId="29" hidden="1">#REF!</definedName>
    <definedName name="GUEBVIO" localSheetId="57" hidden="1">#REF!</definedName>
    <definedName name="GUEBVIO" localSheetId="64" hidden="1">#REF!</definedName>
    <definedName name="GUEBVIO" localSheetId="21" hidden="1">#REF!</definedName>
    <definedName name="GUEBVIO" localSheetId="88" hidden="1">#REF!</definedName>
    <definedName name="GUEBVIO" localSheetId="89" hidden="1">#REF!</definedName>
    <definedName name="GUEBVIO" localSheetId="90" hidden="1">#REF!</definedName>
    <definedName name="GUEBVIO" localSheetId="95" hidden="1">#REF!</definedName>
    <definedName name="GUEBVIO" hidden="1">#REF!</definedName>
    <definedName name="GUIL" localSheetId="15">#REF!</definedName>
    <definedName name="GUIL" localSheetId="16">#REF!</definedName>
    <definedName name="GUIL" localSheetId="17">#REF!</definedName>
    <definedName name="GUIL" localSheetId="19">#REF!</definedName>
    <definedName name="GUIL" localSheetId="23">#REF!</definedName>
    <definedName name="GUIL" localSheetId="27">#REF!</definedName>
    <definedName name="GUIL" localSheetId="28">#REF!</definedName>
    <definedName name="GUIL" localSheetId="29">#REF!</definedName>
    <definedName name="GUIL" localSheetId="33">#REF!</definedName>
    <definedName name="GUIL" localSheetId="57">#REF!</definedName>
    <definedName name="GUIL" localSheetId="58">#REF!</definedName>
    <definedName name="GUIL" localSheetId="18">#REF!</definedName>
    <definedName name="GUIL" localSheetId="64">#REF!</definedName>
    <definedName name="GUIL" localSheetId="21">#REF!</definedName>
    <definedName name="GUIL" localSheetId="80">'Tabla 53'!#REF!</definedName>
    <definedName name="GUIL" localSheetId="81">'Tabla 54'!#REF!</definedName>
    <definedName name="GUIL" localSheetId="82">'Tabla 55'!#REF!</definedName>
    <definedName name="GUIL" localSheetId="83">'Tabla 56'!#REF!</definedName>
    <definedName name="GUIL" localSheetId="84">'Tabla 57'!#REF!</definedName>
    <definedName name="GUIL" localSheetId="85">'Tabla 58'!#REF!</definedName>
    <definedName name="GUIL" localSheetId="88">#REF!</definedName>
    <definedName name="GUIL" localSheetId="89">#REF!</definedName>
    <definedName name="GUIL" localSheetId="90">#REF!</definedName>
    <definedName name="GUIL" localSheetId="95">#REF!</definedName>
    <definedName name="GUIL" localSheetId="96">#REF!</definedName>
    <definedName name="GUIL" localSheetId="24">#REF!</definedName>
    <definedName name="GUIL">#REF!</definedName>
    <definedName name="GUIL1" localSheetId="15">#REF!</definedName>
    <definedName name="GUIL1" localSheetId="16">#REF!</definedName>
    <definedName name="GUIL1" localSheetId="17">#REF!</definedName>
    <definedName name="GUIL1" localSheetId="19">#REF!</definedName>
    <definedName name="GUIL1" localSheetId="23">#REF!</definedName>
    <definedName name="GUIL1" localSheetId="27">#REF!</definedName>
    <definedName name="GUIL1" localSheetId="28">#REF!</definedName>
    <definedName name="GUIL1" localSheetId="29">#REF!</definedName>
    <definedName name="GUIL1" localSheetId="33">#REF!</definedName>
    <definedName name="GUIL1" localSheetId="58">#REF!</definedName>
    <definedName name="GUIL1" localSheetId="18">#REF!</definedName>
    <definedName name="GUIL1" localSheetId="64">#REF!</definedName>
    <definedName name="GUIL1" localSheetId="21">#REF!</definedName>
    <definedName name="GUIL1" localSheetId="80">'Tabla 53'!#REF!</definedName>
    <definedName name="GUIL1" localSheetId="81">'Tabla 54'!#REF!</definedName>
    <definedName name="GUIL1" localSheetId="82">'Tabla 55'!#REF!</definedName>
    <definedName name="GUIL1" localSheetId="83">'Tabla 56'!#REF!</definedName>
    <definedName name="GUIL1" localSheetId="84">'Tabla 57'!#REF!</definedName>
    <definedName name="GUIL1" localSheetId="85">'Tabla 58'!#REF!</definedName>
    <definedName name="GUIL1" localSheetId="88">#REF!</definedName>
    <definedName name="GUIL1" localSheetId="89">#REF!</definedName>
    <definedName name="GUIL1" localSheetId="90">#REF!</definedName>
    <definedName name="GUIL1" localSheetId="96">#REF!</definedName>
    <definedName name="GUIL1" localSheetId="24">#REF!</definedName>
    <definedName name="GUIL1">#REF!</definedName>
    <definedName name="GYEAR2021" localSheetId="15">#REF!</definedName>
    <definedName name="GYEAR2021" localSheetId="17">#REF!</definedName>
    <definedName name="GYEAR2021" localSheetId="100">[103]Gold!$B$583:$J$583</definedName>
    <definedName name="GYEAR2021" localSheetId="10">[103]Gold!$B$583:$J$583</definedName>
    <definedName name="GYEAR2021" localSheetId="11">[103]Gold!$B$583:$J$583</definedName>
    <definedName name="GYEAR2021" localSheetId="23">[103]Gold!$B$583:$J$583</definedName>
    <definedName name="GYEAR2021" localSheetId="59">#REF!</definedName>
    <definedName name="GYEAR2021" localSheetId="60">#REF!</definedName>
    <definedName name="GYEAR2021" localSheetId="1">[103]Gold!$B$583:$J$583</definedName>
    <definedName name="GYEAR2021" localSheetId="27">#REF!</definedName>
    <definedName name="GYEAR2021" localSheetId="28">[103]Gold!$B$583:$J$583</definedName>
    <definedName name="GYEAR2021" localSheetId="29">[103]Gold!$B$583:$J$583</definedName>
    <definedName name="GYEAR2021" localSheetId="57">[103]Gold!$B$583:$J$583</definedName>
    <definedName name="GYEAR2021" localSheetId="58">[103]Gold!$B$583:$J$583</definedName>
    <definedName name="GYEAR2021" localSheetId="61">[104]Gold!$B$583:$J$583</definedName>
    <definedName name="GYEAR2021" localSheetId="62">#REF!</definedName>
    <definedName name="GYEAR2021" localSheetId="64">[103]Gold!$B$583:$J$583</definedName>
    <definedName name="GYEAR2021" localSheetId="21">[103]Gold!$B$583:$J$583</definedName>
    <definedName name="GYEAR2021" localSheetId="81">[103]Gold!$B$583:$J$583</definedName>
    <definedName name="GYEAR2021" localSheetId="85">[103]Gold!$B$583:$J$583</definedName>
    <definedName name="GYEAR2021" localSheetId="88">[103]Gold!$B$583:$J$583</definedName>
    <definedName name="GYEAR2021" localSheetId="89">[103]Gold!$B$583:$J$583</definedName>
    <definedName name="GYEAR2021" localSheetId="90">[103]Gold!$B$583:$J$583</definedName>
    <definedName name="GYEAR2021" localSheetId="91">#REF!</definedName>
    <definedName name="GYEAR2021">#REF!</definedName>
    <definedName name="GYEAR2022" localSheetId="15">#REF!</definedName>
    <definedName name="GYEAR2022" localSheetId="17">#REF!</definedName>
    <definedName name="GYEAR2022" localSheetId="100">[103]Gold!$K$583:$U$583</definedName>
    <definedName name="GYEAR2022" localSheetId="10">[103]Gold!$K$583:$U$583</definedName>
    <definedName name="GYEAR2022" localSheetId="11">[103]Gold!$K$583:$U$583</definedName>
    <definedName name="GYEAR2022" localSheetId="23">[103]Gold!$K$583:$U$583</definedName>
    <definedName name="GYEAR2022" localSheetId="59">#REF!</definedName>
    <definedName name="GYEAR2022" localSheetId="60">#REF!</definedName>
    <definedName name="GYEAR2022" localSheetId="1">[103]Gold!$K$583:$U$583</definedName>
    <definedName name="GYEAR2022" localSheetId="27">#REF!</definedName>
    <definedName name="GYEAR2022" localSheetId="28">[103]Gold!$K$583:$U$583</definedName>
    <definedName name="GYEAR2022" localSheetId="29">[103]Gold!$K$583:$U$583</definedName>
    <definedName name="GYEAR2022" localSheetId="57">[103]Gold!$K$583:$U$583</definedName>
    <definedName name="GYEAR2022" localSheetId="58">[103]Gold!$K$583:$U$583</definedName>
    <definedName name="GYEAR2022" localSheetId="61">[104]Gold!$K$583:$U$583</definedName>
    <definedName name="GYEAR2022" localSheetId="62">#REF!</definedName>
    <definedName name="GYEAR2022" localSheetId="64">[103]Gold!$K$583:$U$583</definedName>
    <definedName name="GYEAR2022" localSheetId="21">[103]Gold!$K$583:$U$583</definedName>
    <definedName name="GYEAR2022" localSheetId="81">[103]Gold!$K$583:$U$583</definedName>
    <definedName name="GYEAR2022" localSheetId="85">[103]Gold!$K$583:$U$583</definedName>
    <definedName name="GYEAR2022" localSheetId="88">[103]Gold!$K$583:$U$583</definedName>
    <definedName name="GYEAR2022" localSheetId="89">[103]Gold!$K$583:$U$583</definedName>
    <definedName name="GYEAR2022" localSheetId="90">[103]Gold!$K$583:$U$583</definedName>
    <definedName name="GYEAR2022" localSheetId="91">#REF!</definedName>
    <definedName name="GYEAR2022">#REF!</definedName>
    <definedName name="gyu" localSheetId="15" hidden="1">{"Tab1",#N/A,FALSE,"P";"Tab2",#N/A,FALSE,"P"}</definedName>
    <definedName name="gyu" localSheetId="16" hidden="1">{"Tab1",#N/A,FALSE,"P";"Tab2",#N/A,FALSE,"P"}</definedName>
    <definedName name="gyu" localSheetId="17" hidden="1">{"Tab1",#N/A,FALSE,"P";"Tab2",#N/A,FALSE,"P"}</definedName>
    <definedName name="gyu" localSheetId="19" hidden="1">{"Tab1",#N/A,FALSE,"P";"Tab2",#N/A,FALSE,"P"}</definedName>
    <definedName name="gyu" localSheetId="20" hidden="1">{"Tab1",#N/A,FALSE,"P";"Tab2",#N/A,FALSE,"P"}</definedName>
    <definedName name="gyu" localSheetId="100" hidden="1">{"Tab1",#N/A,FALSE,"P";"Tab2",#N/A,FALSE,"P"}</definedName>
    <definedName name="gyu" localSheetId="8" hidden="1">{"Tab1",#N/A,FALSE,"P";"Tab2",#N/A,FALSE,"P"}</definedName>
    <definedName name="gyu" localSheetId="9" hidden="1">{"Tab1",#N/A,FALSE,"P";"Tab2",#N/A,FALSE,"P"}</definedName>
    <definedName name="gyu" localSheetId="10" hidden="1">{"Tab1",#N/A,FALSE,"P";"Tab2",#N/A,FALSE,"P"}</definedName>
    <definedName name="gyu" localSheetId="11" hidden="1">{"Tab1",#N/A,FALSE,"P";"Tab2",#N/A,FALSE,"P"}</definedName>
    <definedName name="gyu" localSheetId="23" hidden="1">{"Tab1",#N/A,FALSE,"P";"Tab2",#N/A,FALSE,"P"}</definedName>
    <definedName name="gyu" localSheetId="59" hidden="1">{"Tab1",#N/A,FALSE,"P";"Tab2",#N/A,FALSE,"P"}</definedName>
    <definedName name="gyu" localSheetId="60" hidden="1">{"Tab1",#N/A,FALSE,"P";"Tab2",#N/A,FALSE,"P"}</definedName>
    <definedName name="gyu" localSheetId="1" hidden="1">{"Tab1",#N/A,FALSE,"P";"Tab2",#N/A,FALSE,"P"}</definedName>
    <definedName name="gyu" localSheetId="27" hidden="1">{"Tab1",#N/A,FALSE,"P";"Tab2",#N/A,FALSE,"P"}</definedName>
    <definedName name="gyu" localSheetId="28" hidden="1">{"Tab1",#N/A,FALSE,"P";"Tab2",#N/A,FALSE,"P"}</definedName>
    <definedName name="gyu" localSheetId="29" hidden="1">{"Tab1",#N/A,FALSE,"P";"Tab2",#N/A,FALSE,"P"}</definedName>
    <definedName name="gyu" localSheetId="30" hidden="1">{"Tab1",#N/A,FALSE,"P";"Tab2",#N/A,FALSE,"P"}</definedName>
    <definedName name="gyu" localSheetId="31" hidden="1">{"Tab1",#N/A,FALSE,"P";"Tab2",#N/A,FALSE,"P"}</definedName>
    <definedName name="gyu" localSheetId="32" hidden="1">{"Tab1",#N/A,FALSE,"P";"Tab2",#N/A,FALSE,"P"}</definedName>
    <definedName name="gyu" localSheetId="33" hidden="1">{"Tab1",#N/A,FALSE,"P";"Tab2",#N/A,FALSE,"P"}</definedName>
    <definedName name="gyu" localSheetId="34" hidden="1">{"Tab1",#N/A,FALSE,"P";"Tab2",#N/A,FALSE,"P"}</definedName>
    <definedName name="gyu" localSheetId="3" hidden="1">{"Tab1",#N/A,FALSE,"P";"Tab2",#N/A,FALSE,"P"}</definedName>
    <definedName name="gyu" localSheetId="57" hidden="1">{"Tab1",#N/A,FALSE,"P";"Tab2",#N/A,FALSE,"P"}</definedName>
    <definedName name="gyu" localSheetId="58" hidden="1">{"Tab1",#N/A,FALSE,"P";"Tab2",#N/A,FALSE,"P"}</definedName>
    <definedName name="gyu" localSheetId="18" hidden="1">{"Tab1",#N/A,FALSE,"P";"Tab2",#N/A,FALSE,"P"}</definedName>
    <definedName name="gyu" localSheetId="61" hidden="1">{"Tab1",#N/A,FALSE,"P";"Tab2",#N/A,FALSE,"P"}</definedName>
    <definedName name="gyu" localSheetId="62" hidden="1">{"Tab1",#N/A,FALSE,"P";"Tab2",#N/A,FALSE,"P"}</definedName>
    <definedName name="gyu" localSheetId="63" hidden="1">{"Tab1",#N/A,FALSE,"P";"Tab2",#N/A,FALSE,"P"}</definedName>
    <definedName name="gyu" localSheetId="64" hidden="1">{"Tab1",#N/A,FALSE,"P";"Tab2",#N/A,FALSE,"P"}</definedName>
    <definedName name="gyu" localSheetId="21" hidden="1">{"Tab1",#N/A,FALSE,"P";"Tab2",#N/A,FALSE,"P"}</definedName>
    <definedName name="gyu" localSheetId="80" hidden="1">{"Tab1",#N/A,FALSE,"P";"Tab2",#N/A,FALSE,"P"}</definedName>
    <definedName name="gyu" localSheetId="81" hidden="1">{"Tab1",#N/A,FALSE,"P";"Tab2",#N/A,FALSE,"P"}</definedName>
    <definedName name="gyu" localSheetId="82" hidden="1">{"Tab1",#N/A,FALSE,"P";"Tab2",#N/A,FALSE,"P"}</definedName>
    <definedName name="gyu" localSheetId="83" hidden="1">{"Tab1",#N/A,FALSE,"P";"Tab2",#N/A,FALSE,"P"}</definedName>
    <definedName name="gyu" localSheetId="84" hidden="1">{"Tab1",#N/A,FALSE,"P";"Tab2",#N/A,FALSE,"P"}</definedName>
    <definedName name="gyu" localSheetId="85" hidden="1">{"Tab1",#N/A,FALSE,"P";"Tab2",#N/A,FALSE,"P"}</definedName>
    <definedName name="gyu" localSheetId="88" hidden="1">{"Tab1",#N/A,FALSE,"P";"Tab2",#N/A,FALSE,"P"}</definedName>
    <definedName name="gyu" localSheetId="22" hidden="1">{"Tab1",#N/A,FALSE,"P";"Tab2",#N/A,FALSE,"P"}</definedName>
    <definedName name="gyu" localSheetId="89" hidden="1">{"Tab1",#N/A,FALSE,"P";"Tab2",#N/A,FALSE,"P"}</definedName>
    <definedName name="gyu" localSheetId="90" hidden="1">{"Tab1",#N/A,FALSE,"P";"Tab2",#N/A,FALSE,"P"}</definedName>
    <definedName name="gyu" localSheetId="91" hidden="1">{"Tab1",#N/A,FALSE,"P";"Tab2",#N/A,FALSE,"P"}</definedName>
    <definedName name="gyu" localSheetId="92" hidden="1">{"Tab1",#N/A,FALSE,"P";"Tab2",#N/A,FALSE,"P"}</definedName>
    <definedName name="gyu" localSheetId="95" hidden="1">{"Tab1",#N/A,FALSE,"P";"Tab2",#N/A,FALSE,"P"}</definedName>
    <definedName name="gyu" localSheetId="96" hidden="1">{"Tab1",#N/A,FALSE,"P";"Tab2",#N/A,FALSE,"P"}</definedName>
    <definedName name="gyu" localSheetId="98" hidden="1">{"Tab1",#N/A,FALSE,"P";"Tab2",#N/A,FALSE,"P"}</definedName>
    <definedName name="gyu" localSheetId="24" hidden="1">{"Tab1",#N/A,FALSE,"P";"Tab2",#N/A,FALSE,"P"}</definedName>
    <definedName name="gyu" localSheetId="99" hidden="1">{"Tab1",#N/A,FALSE,"P";"Tab2",#N/A,FALSE,"P"}</definedName>
    <definedName name="gyu" localSheetId="25" hidden="1">{"Tab1",#N/A,FALSE,"P";"Tab2",#N/A,FALSE,"P"}</definedName>
    <definedName name="gyu" localSheetId="26" hidden="1">{"Tab1",#N/A,FALSE,"P";"Tab2",#N/A,FALSE,"P"}</definedName>
    <definedName name="gyu" localSheetId="93" hidden="1">{"Tab1",#N/A,FALSE,"P";"Tab2",#N/A,FALSE,"P"}</definedName>
    <definedName name="gyu" localSheetId="94" hidden="1">{"Tab1",#N/A,FALSE,"P";"Tab2",#N/A,FALSE,"P"}</definedName>
    <definedName name="gyu" hidden="1">{"Tab1",#N/A,FALSE,"P";"Tab2",#N/A,FALSE,"P"}</definedName>
    <definedName name="h" localSheetId="15" hidden="1">#REF!</definedName>
    <definedName name="h" localSheetId="16" hidden="1">#REF!</definedName>
    <definedName name="h" localSheetId="17" hidden="1">#REF!</definedName>
    <definedName name="h" localSheetId="19" hidden="1">#REF!</definedName>
    <definedName name="h" localSheetId="20" hidden="1">#REF!</definedName>
    <definedName name="h" localSheetId="100" hidden="1">#REF!</definedName>
    <definedName name="h" localSheetId="23" hidden="1">#REF!</definedName>
    <definedName name="h" localSheetId="27" hidden="1">#REF!</definedName>
    <definedName name="h" localSheetId="28" hidden="1">#REF!</definedName>
    <definedName name="h" localSheetId="29" hidden="1">#REF!</definedName>
    <definedName name="h" localSheetId="33" hidden="1">#REF!</definedName>
    <definedName name="h" localSheetId="57" hidden="1">#REF!</definedName>
    <definedName name="h" localSheetId="58" hidden="1">#REF!</definedName>
    <definedName name="h" localSheetId="18" hidden="1">#REF!</definedName>
    <definedName name="h" localSheetId="61" hidden="1">#REF!</definedName>
    <definedName name="h" localSheetId="62" hidden="1">#REF!</definedName>
    <definedName name="h" localSheetId="64" hidden="1">#REF!</definedName>
    <definedName name="h" localSheetId="21" hidden="1">#REF!</definedName>
    <definedName name="h" localSheetId="80" hidden="1">'Tabla 53'!#REF!</definedName>
    <definedName name="h" localSheetId="81" hidden="1">'Tabla 54'!#REF!</definedName>
    <definedName name="h" localSheetId="82" hidden="1">'Tabla 55'!#REF!</definedName>
    <definedName name="h" localSheetId="83" hidden="1">'Tabla 56'!#REF!</definedName>
    <definedName name="h" localSheetId="84" hidden="1">'Tabla 57'!#REF!</definedName>
    <definedName name="h" localSheetId="85" hidden="1">'Tabla 58'!#REF!</definedName>
    <definedName name="h" localSheetId="88" hidden="1">#REF!</definedName>
    <definedName name="h" localSheetId="89" hidden="1">#REF!</definedName>
    <definedName name="h" localSheetId="90" hidden="1">#REF!</definedName>
    <definedName name="h" localSheetId="95" hidden="1">#REF!</definedName>
    <definedName name="h" localSheetId="96" hidden="1">#REF!</definedName>
    <definedName name="h" localSheetId="24" hidden="1">#REF!</definedName>
    <definedName name="h" localSheetId="99" hidden="1">#REF!</definedName>
    <definedName name="h" hidden="1">#REF!</definedName>
    <definedName name="hdhdfghdf" localSheetId="15" hidden="1">{"Minpmon",#N/A,FALSE,"Monthinput"}</definedName>
    <definedName name="hdhdfghdf" localSheetId="16" hidden="1">{"Minpmon",#N/A,FALSE,"Monthinput"}</definedName>
    <definedName name="hdhdfghdf" localSheetId="17" hidden="1">{"Minpmon",#N/A,FALSE,"Monthinput"}</definedName>
    <definedName name="hdhdfghdf" localSheetId="19" hidden="1">{"Minpmon",#N/A,FALSE,"Monthinput"}</definedName>
    <definedName name="hdhdfghdf" localSheetId="20" hidden="1">{"Minpmon",#N/A,FALSE,"Monthinput"}</definedName>
    <definedName name="hdhdfghdf" localSheetId="100" hidden="1">{"Minpmon",#N/A,FALSE,"Monthinput"}</definedName>
    <definedName name="hdhdfghdf" localSheetId="8" hidden="1">{"Minpmon",#N/A,FALSE,"Monthinput"}</definedName>
    <definedName name="hdhdfghdf" localSheetId="9" hidden="1">{"Minpmon",#N/A,FALSE,"Monthinput"}</definedName>
    <definedName name="hdhdfghdf" localSheetId="10" hidden="1">{"Minpmon",#N/A,FALSE,"Monthinput"}</definedName>
    <definedName name="hdhdfghdf" localSheetId="11" hidden="1">{"Minpmon",#N/A,FALSE,"Monthinput"}</definedName>
    <definedName name="hdhdfghdf" localSheetId="23" hidden="1">{"Minpmon",#N/A,FALSE,"Monthinput"}</definedName>
    <definedName name="hdhdfghdf" localSheetId="59" hidden="1">{"Minpmon",#N/A,FALSE,"Monthinput"}</definedName>
    <definedName name="hdhdfghdf" localSheetId="60" hidden="1">{"Minpmon",#N/A,FALSE,"Monthinput"}</definedName>
    <definedName name="hdhdfghdf" localSheetId="1" hidden="1">{"Minpmon",#N/A,FALSE,"Monthinput"}</definedName>
    <definedName name="hdhdfghdf" localSheetId="27" hidden="1">{"Minpmon",#N/A,FALSE,"Monthinput"}</definedName>
    <definedName name="hdhdfghdf" localSheetId="28" hidden="1">{"Minpmon",#N/A,FALSE,"Monthinput"}</definedName>
    <definedName name="hdhdfghdf" localSheetId="29" hidden="1">{"Minpmon",#N/A,FALSE,"Monthinput"}</definedName>
    <definedName name="hdhdfghdf" localSheetId="30" hidden="1">{"Minpmon",#N/A,FALSE,"Monthinput"}</definedName>
    <definedName name="hdhdfghdf" localSheetId="31" hidden="1">{"Minpmon",#N/A,FALSE,"Monthinput"}</definedName>
    <definedName name="hdhdfghdf" localSheetId="32" hidden="1">{"Minpmon",#N/A,FALSE,"Monthinput"}</definedName>
    <definedName name="hdhdfghdf" localSheetId="33" hidden="1">{"Minpmon",#N/A,FALSE,"Monthinput"}</definedName>
    <definedName name="hdhdfghdf" localSheetId="3" hidden="1">{"Minpmon",#N/A,FALSE,"Monthinput"}</definedName>
    <definedName name="hdhdfghdf" localSheetId="57" hidden="1">{"Minpmon",#N/A,FALSE,"Monthinput"}</definedName>
    <definedName name="hdhdfghdf" localSheetId="58" hidden="1">{"Minpmon",#N/A,FALSE,"Monthinput"}</definedName>
    <definedName name="hdhdfghdf" localSheetId="61" hidden="1">{"Minpmon",#N/A,FALSE,"Monthinput"}</definedName>
    <definedName name="hdhdfghdf" localSheetId="63" hidden="1">{"Minpmon",#N/A,FALSE,"Monthinput"}</definedName>
    <definedName name="hdhdfghdf" localSheetId="64" hidden="1">{"Minpmon",#N/A,FALSE,"Monthinput"}</definedName>
    <definedName name="hdhdfghdf" localSheetId="21" hidden="1">{"Minpmon",#N/A,FALSE,"Monthinput"}</definedName>
    <definedName name="hdhdfghdf" localSheetId="85" hidden="1">{"Minpmon",#N/A,FALSE,"Monthinput"}</definedName>
    <definedName name="hdhdfghdf" localSheetId="88" hidden="1">{"Minpmon",#N/A,FALSE,"Monthinput"}</definedName>
    <definedName name="hdhdfghdf" localSheetId="22" hidden="1">{"Minpmon",#N/A,FALSE,"Monthinput"}</definedName>
    <definedName name="hdhdfghdf" localSheetId="89" hidden="1">{"Minpmon",#N/A,FALSE,"Monthinput"}</definedName>
    <definedName name="hdhdfghdf" localSheetId="90" hidden="1">{"Minpmon",#N/A,FALSE,"Monthinput"}</definedName>
    <definedName name="hdhdfghdf" localSheetId="91" hidden="1">{"Minpmon",#N/A,FALSE,"Monthinput"}</definedName>
    <definedName name="hdhdfghdf" localSheetId="95" hidden="1">{"Minpmon",#N/A,FALSE,"Monthinput"}</definedName>
    <definedName name="hdhdfghdf" localSheetId="96" hidden="1">{"Minpmon",#N/A,FALSE,"Monthinput"}</definedName>
    <definedName name="hdhdfghdf" localSheetId="98" hidden="1">{"Minpmon",#N/A,FALSE,"Monthinput"}</definedName>
    <definedName name="hdhdfghdf" localSheetId="24" hidden="1">{"Minpmon",#N/A,FALSE,"Monthinput"}</definedName>
    <definedName name="hdhdfghdf" localSheetId="25" hidden="1">{"Minpmon",#N/A,FALSE,"Monthinput"}</definedName>
    <definedName name="hdhdfghdf" localSheetId="26" hidden="1">{"Minpmon",#N/A,FALSE,"Monthinput"}</definedName>
    <definedName name="hdhdfghdf" hidden="1">{"Minpmon",#N/A,FALSE,"Monthinput"}</definedName>
    <definedName name="HEADING" localSheetId="15">#REF!</definedName>
    <definedName name="Heading" localSheetId="16">#REF!</definedName>
    <definedName name="HEADING" localSheetId="17">#REF!</definedName>
    <definedName name="HEADING" localSheetId="19">#REF!</definedName>
    <definedName name="HEADING" localSheetId="20">#REF!</definedName>
    <definedName name="HEADING" localSheetId="23">#REF!</definedName>
    <definedName name="HEADING" localSheetId="27">#REF!</definedName>
    <definedName name="HEADING" localSheetId="28">#REF!</definedName>
    <definedName name="HEADING" localSheetId="29">#REF!</definedName>
    <definedName name="HEADING" localSheetId="41">#REF!</definedName>
    <definedName name="HEADING" localSheetId="44">#REF!</definedName>
    <definedName name="HEADING" localSheetId="46">#REF!</definedName>
    <definedName name="HEADING" localSheetId="57">#REF!</definedName>
    <definedName name="HEADING" localSheetId="58">#REF!</definedName>
    <definedName name="HEADING" localSheetId="18">#REF!</definedName>
    <definedName name="HEADING" localSheetId="61">#REF!</definedName>
    <definedName name="HEADING" localSheetId="64">#REF!</definedName>
    <definedName name="HEADING" localSheetId="21">#REF!</definedName>
    <definedName name="HEADING" localSheetId="80">'Tabla 53'!#REF!</definedName>
    <definedName name="HEADING" localSheetId="81">'Tabla 54'!#REF!</definedName>
    <definedName name="HEADING" localSheetId="82">'Tabla 55'!#REF!</definedName>
    <definedName name="HEADING" localSheetId="83">'Tabla 56'!#REF!</definedName>
    <definedName name="HEADING" localSheetId="84">'Tabla 57'!#REF!</definedName>
    <definedName name="HEADING" localSheetId="88">#REF!</definedName>
    <definedName name="HEADING" localSheetId="89">#REF!</definedName>
    <definedName name="HEADING" localSheetId="90">#REF!</definedName>
    <definedName name="HEADING" localSheetId="95">#REF!</definedName>
    <definedName name="HEADING" localSheetId="96">#REF!</definedName>
    <definedName name="HEADING" localSheetId="24">#REF!</definedName>
    <definedName name="HEADING">#REF!</definedName>
    <definedName name="Heading2" localSheetId="15">#REF!</definedName>
    <definedName name="Heading2" localSheetId="16">#REF!</definedName>
    <definedName name="Heading2" localSheetId="17">#REF!</definedName>
    <definedName name="Heading2" localSheetId="23">#REF!</definedName>
    <definedName name="Heading2" localSheetId="27">#REF!</definedName>
    <definedName name="Heading2" localSheetId="28">#REF!</definedName>
    <definedName name="Heading2" localSheetId="29">#REF!</definedName>
    <definedName name="Heading2" localSheetId="57">#REF!</definedName>
    <definedName name="Heading2" localSheetId="64">#REF!</definedName>
    <definedName name="Heading2" localSheetId="21">#REF!</definedName>
    <definedName name="Heading2" localSheetId="88">#REF!</definedName>
    <definedName name="Heading2" localSheetId="89">#REF!</definedName>
    <definedName name="Heading2" localSheetId="90">#REF!</definedName>
    <definedName name="Heading2" localSheetId="95">#REF!</definedName>
    <definedName name="Heading2" localSheetId="96">#REF!</definedName>
    <definedName name="Heading2">#REF!</definedName>
    <definedName name="Heading39" localSheetId="15">#REF!</definedName>
    <definedName name="Heading39" localSheetId="16">#REF!</definedName>
    <definedName name="Heading39" localSheetId="17">#REF!</definedName>
    <definedName name="Heading39" localSheetId="19">#REF!</definedName>
    <definedName name="Heading39" localSheetId="100">'[55]shared data'!$A$1:$G$5</definedName>
    <definedName name="Heading39" localSheetId="23">'[55]shared data'!$A$1:$G$5</definedName>
    <definedName name="Heading39" localSheetId="59">#REF!</definedName>
    <definedName name="Heading39" localSheetId="60">#REF!</definedName>
    <definedName name="Heading39" localSheetId="1">'[55]shared data'!$A$1:$G$5</definedName>
    <definedName name="Heading39" localSheetId="27">#REF!</definedName>
    <definedName name="Heading39" localSheetId="28">#REF!</definedName>
    <definedName name="Heading39" localSheetId="29">#REF!</definedName>
    <definedName name="Heading39" localSheetId="57">'[55]shared data'!$A$1:$G$5</definedName>
    <definedName name="Heading39" localSheetId="58">'[55]shared data'!$A$1:$G$5</definedName>
    <definedName name="Heading39" localSheetId="18">#REF!</definedName>
    <definedName name="Heading39" localSheetId="91">#REF!</definedName>
    <definedName name="Heading39">#REF!</definedName>
    <definedName name="hfhf" localSheetId="15">#REF!</definedName>
    <definedName name="hfhf" localSheetId="16">#REF!</definedName>
    <definedName name="hfhf" localSheetId="17">#REF!</definedName>
    <definedName name="hfhf" localSheetId="19">#REF!</definedName>
    <definedName name="hfhf" localSheetId="20">#REF!</definedName>
    <definedName name="hfhf" localSheetId="100">#REF!</definedName>
    <definedName name="hfhf" localSheetId="23">#REF!</definedName>
    <definedName name="hfhf" localSheetId="27">#REF!</definedName>
    <definedName name="hfhf" localSheetId="28">#REF!</definedName>
    <definedName name="hfhf" localSheetId="29">#REF!</definedName>
    <definedName name="hfhf" localSheetId="57">#REF!</definedName>
    <definedName name="hfhf" localSheetId="58">#REF!</definedName>
    <definedName name="hfhf" localSheetId="18">#REF!</definedName>
    <definedName name="hfhf" localSheetId="61">#REF!</definedName>
    <definedName name="hfhf" localSheetId="62">#REF!</definedName>
    <definedName name="hfhf" localSheetId="64">#REF!</definedName>
    <definedName name="hfhf" localSheetId="21">#REF!</definedName>
    <definedName name="hfhf" localSheetId="80">'Tabla 53'!#REF!</definedName>
    <definedName name="hfhf" localSheetId="81">'Tabla 54'!#REF!</definedName>
    <definedName name="hfhf" localSheetId="82">'Tabla 55'!#REF!</definedName>
    <definedName name="hfhf" localSheetId="83">'Tabla 56'!#REF!</definedName>
    <definedName name="hfhf" localSheetId="84">'Tabla 57'!#REF!</definedName>
    <definedName name="hfhf" localSheetId="85">'Tabla 58'!#REF!</definedName>
    <definedName name="hfhf" localSheetId="88">#REF!</definedName>
    <definedName name="hfhf" localSheetId="89">#REF!</definedName>
    <definedName name="hfhf" localSheetId="90">#REF!</definedName>
    <definedName name="hfhf" localSheetId="95">#REF!</definedName>
    <definedName name="hfhf" localSheetId="96">#REF!</definedName>
    <definedName name="hfhf" localSheetId="24">#REF!</definedName>
    <definedName name="hfhf" localSheetId="99">#REF!</definedName>
    <definedName name="hfhf">#REF!</definedName>
    <definedName name="hfhfhf" localSheetId="15" hidden="1">#REF!</definedName>
    <definedName name="hfhfhf" localSheetId="17" hidden="1">#REF!</definedName>
    <definedName name="hfhfhf" localSheetId="19" hidden="1">#REF!</definedName>
    <definedName name="hfhfhf" localSheetId="20" hidden="1">'[105]Fax a enviar'!#REF!</definedName>
    <definedName name="hfhfhf" localSheetId="100" hidden="1">'[105]Fax a enviar'!#REF!</definedName>
    <definedName name="hfhfhf" localSheetId="23" hidden="1">'[105]Fax a enviar'!#REF!</definedName>
    <definedName name="hfhfhf" localSheetId="59" hidden="1">#REF!</definedName>
    <definedName name="hfhfhf" localSheetId="60" hidden="1">#REF!</definedName>
    <definedName name="hfhfhf" localSheetId="1" hidden="1">'[105]Fax a enviar'!#REF!</definedName>
    <definedName name="hfhfhf" localSheetId="27" hidden="1">#REF!</definedName>
    <definedName name="hfhfhf" localSheetId="28" hidden="1">#REF!</definedName>
    <definedName name="hfhfhf" localSheetId="29" hidden="1">'[105]Fax a enviar'!#REF!</definedName>
    <definedName name="hfhfhf" localSheetId="33" hidden="1">#REF!</definedName>
    <definedName name="hfhfhf" localSheetId="57" hidden="1">'[105]Fax a enviar'!#REF!</definedName>
    <definedName name="hfhfhf" localSheetId="58" hidden="1">'[105]Fax a enviar'!#REF!</definedName>
    <definedName name="hfhfhf" localSheetId="18" hidden="1">#REF!</definedName>
    <definedName name="hfhfhf" localSheetId="61" hidden="1">'[105]Fax a enviar'!#REF!</definedName>
    <definedName name="hfhfhf" localSheetId="62" hidden="1">#REF!</definedName>
    <definedName name="hfhfhf" localSheetId="64" hidden="1">'[105]Fax a enviar'!#REF!</definedName>
    <definedName name="hfhfhf" localSheetId="21" hidden="1">'[105]Fax a enviar'!#REF!</definedName>
    <definedName name="hfhfhf" localSheetId="85" hidden="1">'[105]Fax a enviar'!#REF!</definedName>
    <definedName name="hfhfhf" localSheetId="90" hidden="1">'[105]Fax a enviar'!#REF!</definedName>
    <definedName name="hfhfhf" localSheetId="91" hidden="1">#REF!</definedName>
    <definedName name="hfhfhf" localSheetId="96" hidden="1">'[105]Fax a enviar'!#REF!</definedName>
    <definedName name="hfhfhf" localSheetId="24" hidden="1">'[105]Fax a enviar'!#REF!</definedName>
    <definedName name="hfhfhf" localSheetId="99" hidden="1">'[105]Fax a enviar'!#REF!</definedName>
    <definedName name="hfhfhf" hidden="1">#REF!</definedName>
    <definedName name="hhh" localSheetId="15" hidden="1">#REF!</definedName>
    <definedName name="hhh" localSheetId="16" hidden="1">{"Minpmon",#N/A,FALSE,"Monthinput"}</definedName>
    <definedName name="hhh" localSheetId="17" hidden="1">#REF!</definedName>
    <definedName name="hhh" localSheetId="19" hidden="1">#REF!</definedName>
    <definedName name="hhh" localSheetId="100" hidden="1">'[134]J(Priv.Cap)'!#REF!</definedName>
    <definedName name="hhh" localSheetId="23" hidden="1">'[134]J(Priv.Cap)'!#REF!</definedName>
    <definedName name="hhh" localSheetId="59" hidden="1">#REF!</definedName>
    <definedName name="hhh" localSheetId="60" hidden="1">#REF!</definedName>
    <definedName name="hhh" localSheetId="1" hidden="1">'[134]J(Priv.Cap)'!#REF!</definedName>
    <definedName name="hhh" localSheetId="27" hidden="1">#REF!</definedName>
    <definedName name="hhh" localSheetId="28" hidden="1">#REF!</definedName>
    <definedName name="hhh" localSheetId="29" hidden="1">'[134]J(Priv.Cap)'!#REF!</definedName>
    <definedName name="hhh" localSheetId="33" hidden="1">#REF!</definedName>
    <definedName name="hhh" localSheetId="57" hidden="1">'[134]J(Priv.Cap)'!#REF!</definedName>
    <definedName name="hhh" localSheetId="58" hidden="1">'[134]J(Priv.Cap)'!#REF!</definedName>
    <definedName name="hhh" localSheetId="18" hidden="1">#REF!</definedName>
    <definedName name="hhh" localSheetId="61" hidden="1">'[134]J(Priv.Cap)'!#REF!</definedName>
    <definedName name="hhh" localSheetId="64" hidden="1">'[134]J(Priv.Cap)'!#REF!</definedName>
    <definedName name="hhh" localSheetId="21" hidden="1">'[134]J(Priv.Cap)'!#REF!</definedName>
    <definedName name="hhh" localSheetId="85" hidden="1">'[134]J(Priv.Cap)'!#REF!</definedName>
    <definedName name="hhh" localSheetId="90" hidden="1">'[134]J(Priv.Cap)'!#REF!</definedName>
    <definedName name="hhh" localSheetId="91" hidden="1">#REF!</definedName>
    <definedName name="hhh" localSheetId="96" hidden="1">'[134]J(Priv.Cap)'!#REF!</definedName>
    <definedName name="hhh" localSheetId="24" hidden="1">'[134]J(Priv.Cap)'!#REF!</definedName>
    <definedName name="hhh" localSheetId="99" hidden="1">'[134]J(Priv.Cap)'!#REF!</definedName>
    <definedName name="hhh" hidden="1">#REF!</definedName>
    <definedName name="HHHH" localSheetId="15" hidden="1">#REF!</definedName>
    <definedName name="hhhh" localSheetId="16">#N/A</definedName>
    <definedName name="HHHH" localSheetId="17" hidden="1">#REF!</definedName>
    <definedName name="HHHH" localSheetId="19" hidden="1">#REF!</definedName>
    <definedName name="HHHH" localSheetId="20" hidden="1">#REF!</definedName>
    <definedName name="HHHH" localSheetId="100" hidden="1">#REF!</definedName>
    <definedName name="HHHH" localSheetId="23" hidden="1">#REF!</definedName>
    <definedName name="HHHH" localSheetId="27" hidden="1">#REF!</definedName>
    <definedName name="HHHH" localSheetId="28" hidden="1">#REF!</definedName>
    <definedName name="HHHH" localSheetId="29" hidden="1">#REF!</definedName>
    <definedName name="HHHH" localSheetId="33" hidden="1">#REF!</definedName>
    <definedName name="HHHH" localSheetId="57" hidden="1">#REF!</definedName>
    <definedName name="HHHH" localSheetId="58" hidden="1">#REF!</definedName>
    <definedName name="HHHH" localSheetId="18" hidden="1">#REF!</definedName>
    <definedName name="HHHH" localSheetId="61" hidden="1">#REF!</definedName>
    <definedName name="HHHH" localSheetId="62" hidden="1">#REF!</definedName>
    <definedName name="HHHH" localSheetId="64" hidden="1">#REF!</definedName>
    <definedName name="HHHH" localSheetId="21" hidden="1">#REF!</definedName>
    <definedName name="HHHH" localSheetId="80" hidden="1">'Tabla 53'!#REF!</definedName>
    <definedName name="HHHH" localSheetId="81" hidden="1">'Tabla 54'!#REF!</definedName>
    <definedName name="HHHH" localSheetId="82" hidden="1">'Tabla 55'!#REF!</definedName>
    <definedName name="HHHH" localSheetId="83" hidden="1">'Tabla 56'!#REF!</definedName>
    <definedName name="HHHH" localSheetId="84" hidden="1">'Tabla 57'!#REF!</definedName>
    <definedName name="HHHH" localSheetId="85" hidden="1">'Tabla 58'!#REF!</definedName>
    <definedName name="HHHH" localSheetId="88" hidden="1">#REF!</definedName>
    <definedName name="HHHH" localSheetId="89" hidden="1">#REF!</definedName>
    <definedName name="HHHH" localSheetId="90" hidden="1">#REF!</definedName>
    <definedName name="HHHH" localSheetId="95" hidden="1">#REF!</definedName>
    <definedName name="HHHH" localSheetId="96" hidden="1">#REF!</definedName>
    <definedName name="HHHH" localSheetId="24" hidden="1">#REF!</definedName>
    <definedName name="HHHH" localSheetId="99" hidden="1">#REF!</definedName>
    <definedName name="HHHH" hidden="1">#REF!</definedName>
    <definedName name="hhhhh" localSheetId="15" hidden="1">{"Tab1",#N/A,FALSE,"P";"Tab2",#N/A,FALSE,"P"}</definedName>
    <definedName name="hhhhh" localSheetId="16" hidden="1">{"Tab1",#N/A,FALSE,"P";"Tab2",#N/A,FALSE,"P"}</definedName>
    <definedName name="hhhhh" localSheetId="17" hidden="1">{"Tab1",#N/A,FALSE,"P";"Tab2",#N/A,FALSE,"P"}</definedName>
    <definedName name="hhhhh" localSheetId="19" hidden="1">{"Tab1",#N/A,FALSE,"P";"Tab2",#N/A,FALSE,"P"}</definedName>
    <definedName name="hhhhh" localSheetId="20" hidden="1">{"Tab1",#N/A,FALSE,"P";"Tab2",#N/A,FALSE,"P"}</definedName>
    <definedName name="hhhhh" localSheetId="100" hidden="1">{"Tab1",#N/A,FALSE,"P";"Tab2",#N/A,FALSE,"P"}</definedName>
    <definedName name="hhhhh" localSheetId="8" hidden="1">{"Tab1",#N/A,FALSE,"P";"Tab2",#N/A,FALSE,"P"}</definedName>
    <definedName name="hhhhh" localSheetId="9" hidden="1">{"Tab1",#N/A,FALSE,"P";"Tab2",#N/A,FALSE,"P"}</definedName>
    <definedName name="hhhhh" localSheetId="10" hidden="1">{"Tab1",#N/A,FALSE,"P";"Tab2",#N/A,FALSE,"P"}</definedName>
    <definedName name="hhhhh" localSheetId="11" hidden="1">{"Tab1",#N/A,FALSE,"P";"Tab2",#N/A,FALSE,"P"}</definedName>
    <definedName name="hhhhh" localSheetId="23" hidden="1">{"Tab1",#N/A,FALSE,"P";"Tab2",#N/A,FALSE,"P"}</definedName>
    <definedName name="hhhhh" localSheetId="59" hidden="1">{"Tab1",#N/A,FALSE,"P";"Tab2",#N/A,FALSE,"P"}</definedName>
    <definedName name="hhhhh" localSheetId="60" hidden="1">{"Tab1",#N/A,FALSE,"P";"Tab2",#N/A,FALSE,"P"}</definedName>
    <definedName name="hhhhh" localSheetId="1" hidden="1">{"Tab1",#N/A,FALSE,"P";"Tab2",#N/A,FALSE,"P"}</definedName>
    <definedName name="hhhhh" localSheetId="27" hidden="1">{"Tab1",#N/A,FALSE,"P";"Tab2",#N/A,FALSE,"P"}</definedName>
    <definedName name="hhhhh" localSheetId="28" hidden="1">{"Tab1",#N/A,FALSE,"P";"Tab2",#N/A,FALSE,"P"}</definedName>
    <definedName name="hhhhh" localSheetId="29" hidden="1">{"Tab1",#N/A,FALSE,"P";"Tab2",#N/A,FALSE,"P"}</definedName>
    <definedName name="hhhhh" localSheetId="30" hidden="1">{"Tab1",#N/A,FALSE,"P";"Tab2",#N/A,FALSE,"P"}</definedName>
    <definedName name="hhhhh" localSheetId="31" hidden="1">{"Tab1",#N/A,FALSE,"P";"Tab2",#N/A,FALSE,"P"}</definedName>
    <definedName name="hhhhh" localSheetId="32" hidden="1">{"Tab1",#N/A,FALSE,"P";"Tab2",#N/A,FALSE,"P"}</definedName>
    <definedName name="hhhhh" localSheetId="33" hidden="1">{"Tab1",#N/A,FALSE,"P";"Tab2",#N/A,FALSE,"P"}</definedName>
    <definedName name="hhhhh" localSheetId="34" hidden="1">{"Tab1",#N/A,FALSE,"P";"Tab2",#N/A,FALSE,"P"}</definedName>
    <definedName name="hhhhh" localSheetId="3" hidden="1">{"Tab1",#N/A,FALSE,"P";"Tab2",#N/A,FALSE,"P"}</definedName>
    <definedName name="hhhhh" localSheetId="57" hidden="1">{"Tab1",#N/A,FALSE,"P";"Tab2",#N/A,FALSE,"P"}</definedName>
    <definedName name="hhhhh" localSheetId="58" hidden="1">{"Tab1",#N/A,FALSE,"P";"Tab2",#N/A,FALSE,"P"}</definedName>
    <definedName name="hhhhh" localSheetId="18" hidden="1">{"Tab1",#N/A,FALSE,"P";"Tab2",#N/A,FALSE,"P"}</definedName>
    <definedName name="hhhhh" localSheetId="61" hidden="1">{"Tab1",#N/A,FALSE,"P";"Tab2",#N/A,FALSE,"P"}</definedName>
    <definedName name="hhhhh" localSheetId="62" hidden="1">{"Tab1",#N/A,FALSE,"P";"Tab2",#N/A,FALSE,"P"}</definedName>
    <definedName name="hhhhh" localSheetId="63" hidden="1">{"Tab1",#N/A,FALSE,"P";"Tab2",#N/A,FALSE,"P"}</definedName>
    <definedName name="hhhhh" localSheetId="64" hidden="1">{"Tab1",#N/A,FALSE,"P";"Tab2",#N/A,FALSE,"P"}</definedName>
    <definedName name="hhhhh" localSheetId="21" hidden="1">{"Tab1",#N/A,FALSE,"P";"Tab2",#N/A,FALSE,"P"}</definedName>
    <definedName name="hhhhh" localSheetId="80" hidden="1">{"Tab1",#N/A,FALSE,"P";"Tab2",#N/A,FALSE,"P"}</definedName>
    <definedName name="hhhhh" localSheetId="81" hidden="1">{"Tab1",#N/A,FALSE,"P";"Tab2",#N/A,FALSE,"P"}</definedName>
    <definedName name="hhhhh" localSheetId="82" hidden="1">{"Tab1",#N/A,FALSE,"P";"Tab2",#N/A,FALSE,"P"}</definedName>
    <definedName name="hhhhh" localSheetId="83" hidden="1">{"Tab1",#N/A,FALSE,"P";"Tab2",#N/A,FALSE,"P"}</definedName>
    <definedName name="hhhhh" localSheetId="84" hidden="1">{"Tab1",#N/A,FALSE,"P";"Tab2",#N/A,FALSE,"P"}</definedName>
    <definedName name="hhhhh" localSheetId="85" hidden="1">{"Tab1",#N/A,FALSE,"P";"Tab2",#N/A,FALSE,"P"}</definedName>
    <definedName name="hhhhh" localSheetId="88" hidden="1">{"Tab1",#N/A,FALSE,"P";"Tab2",#N/A,FALSE,"P"}</definedName>
    <definedName name="hhhhh" localSheetId="22" hidden="1">{"Tab1",#N/A,FALSE,"P";"Tab2",#N/A,FALSE,"P"}</definedName>
    <definedName name="hhhhh" localSheetId="89" hidden="1">{"Tab1",#N/A,FALSE,"P";"Tab2",#N/A,FALSE,"P"}</definedName>
    <definedName name="hhhhh" localSheetId="90" hidden="1">{"Tab1",#N/A,FALSE,"P";"Tab2",#N/A,FALSE,"P"}</definedName>
    <definedName name="hhhhh" localSheetId="91" hidden="1">{"Tab1",#N/A,FALSE,"P";"Tab2",#N/A,FALSE,"P"}</definedName>
    <definedName name="hhhhh" localSheetId="92" hidden="1">{"Tab1",#N/A,FALSE,"P";"Tab2",#N/A,FALSE,"P"}</definedName>
    <definedName name="hhhhh" localSheetId="95" hidden="1">{"Tab1",#N/A,FALSE,"P";"Tab2",#N/A,FALSE,"P"}</definedName>
    <definedName name="hhhhh" localSheetId="96" hidden="1">{"Tab1",#N/A,FALSE,"P";"Tab2",#N/A,FALSE,"P"}</definedName>
    <definedName name="hhhhh" localSheetId="98" hidden="1">{"Tab1",#N/A,FALSE,"P";"Tab2",#N/A,FALSE,"P"}</definedName>
    <definedName name="hhhhh" localSheetId="24" hidden="1">{"Tab1",#N/A,FALSE,"P";"Tab2",#N/A,FALSE,"P"}</definedName>
    <definedName name="hhhhh" localSheetId="99" hidden="1">{"Tab1",#N/A,FALSE,"P";"Tab2",#N/A,FALSE,"P"}</definedName>
    <definedName name="hhhhh" localSheetId="25" hidden="1">{"Tab1",#N/A,FALSE,"P";"Tab2",#N/A,FALSE,"P"}</definedName>
    <definedName name="hhhhh" localSheetId="26" hidden="1">{"Tab1",#N/A,FALSE,"P";"Tab2",#N/A,FALSE,"P"}</definedName>
    <definedName name="hhhhh" localSheetId="93" hidden="1">{"Tab1",#N/A,FALSE,"P";"Tab2",#N/A,FALSE,"P"}</definedName>
    <definedName name="hhhhh" localSheetId="94" hidden="1">{"Tab1",#N/A,FALSE,"P";"Tab2",#N/A,FALSE,"P"}</definedName>
    <definedName name="hhhhh" hidden="1">{"Tab1",#N/A,FALSE,"P";"Tab2",#N/A,FALSE,"P"}</definedName>
    <definedName name="hhhhhh" localSheetId="15" hidden="1">{"bop94-99",#N/A,FALSE,"BOP";"bgdp94-99",#N/A,FALSE,"BOPGDP";"exp94-99",#N/A,FALSE,"EXP";"imp94-99",#N/A,FALSE,"IMP";"tt9499",#N/A,FALSE,"TT";"ss94-99",#N/A,FALSE,"SERV";"tran94-99",#N/A,FALSE,"TRAN";"dis95-98",#N/A,FALSE,"DISB";"amor94-99",#N/A,FALSE,"AMOR";"int94-98",#N/A,FALSE,"INT";"debt94-99",#N/A,FALSE,"DEBT"}</definedName>
    <definedName name="hhhhhh" localSheetId="16" hidden="1">{"bop94-99",#N/A,FALSE,"BOP";"bgdp94-99",#N/A,FALSE,"BOPGDP";"exp94-99",#N/A,FALSE,"EXP";"imp94-99",#N/A,FALSE,"IMP";"tt9499",#N/A,FALSE,"TT";"ss94-99",#N/A,FALSE,"SERV";"tran94-99",#N/A,FALSE,"TRAN";"dis95-98",#N/A,FALSE,"DISB";"amor94-99",#N/A,FALSE,"AMOR";"int94-98",#N/A,FALSE,"INT";"debt94-99",#N/A,FALSE,"DEBT"}</definedName>
    <definedName name="hhhhhh" localSheetId="17" hidden="1">{"bop94-99",#N/A,FALSE,"BOP";"bgdp94-99",#N/A,FALSE,"BOPGDP";"exp94-99",#N/A,FALSE,"EXP";"imp94-99",#N/A,FALSE,"IMP";"tt9499",#N/A,FALSE,"TT";"ss94-99",#N/A,FALSE,"SERV";"tran94-99",#N/A,FALSE,"TRAN";"dis95-98",#N/A,FALSE,"DISB";"amor94-99",#N/A,FALSE,"AMOR";"int94-98",#N/A,FALSE,"INT";"debt94-99",#N/A,FALSE,"DEBT"}</definedName>
    <definedName name="hhhhhh" localSheetId="19" hidden="1">{"bop94-99",#N/A,FALSE,"BOP";"bgdp94-99",#N/A,FALSE,"BOPGDP";"exp94-99",#N/A,FALSE,"EXP";"imp94-99",#N/A,FALSE,"IMP";"tt9499",#N/A,FALSE,"TT";"ss94-99",#N/A,FALSE,"SERV";"tran94-99",#N/A,FALSE,"TRAN";"dis95-98",#N/A,FALSE,"DISB";"amor94-99",#N/A,FALSE,"AMOR";"int94-98",#N/A,FALSE,"INT";"debt94-99",#N/A,FALSE,"DEBT"}</definedName>
    <definedName name="hhhhhh" localSheetId="20" hidden="1">{"bop94-99",#N/A,FALSE,"BOP";"bgdp94-99",#N/A,FALSE,"BOPGDP";"exp94-99",#N/A,FALSE,"EXP";"imp94-99",#N/A,FALSE,"IMP";"tt9499",#N/A,FALSE,"TT";"ss94-99",#N/A,FALSE,"SERV";"tran94-99",#N/A,FALSE,"TRAN";"dis95-98",#N/A,FALSE,"DISB";"amor94-99",#N/A,FALSE,"AMOR";"int94-98",#N/A,FALSE,"INT";"debt94-99",#N/A,FALSE,"DEBT"}</definedName>
    <definedName name="hhhhhh" localSheetId="100" hidden="1">{"bop94-99",#N/A,FALSE,"BOP";"bgdp94-99",#N/A,FALSE,"BOPGDP";"exp94-99",#N/A,FALSE,"EXP";"imp94-99",#N/A,FALSE,"IMP";"tt9499",#N/A,FALSE,"TT";"ss94-99",#N/A,FALSE,"SERV";"tran94-99",#N/A,FALSE,"TRAN";"dis95-98",#N/A,FALSE,"DISB";"amor94-99",#N/A,FALSE,"AMOR";"int94-98",#N/A,FALSE,"INT";"debt94-99",#N/A,FALSE,"DEBT"}</definedName>
    <definedName name="hhhhhh" localSheetId="8" hidden="1">{"bop94-99",#N/A,FALSE,"BOP";"bgdp94-99",#N/A,FALSE,"BOPGDP";"exp94-99",#N/A,FALSE,"EXP";"imp94-99",#N/A,FALSE,"IMP";"tt9499",#N/A,FALSE,"TT";"ss94-99",#N/A,FALSE,"SERV";"tran94-99",#N/A,FALSE,"TRAN";"dis95-98",#N/A,FALSE,"DISB";"amor94-99",#N/A,FALSE,"AMOR";"int94-98",#N/A,FALSE,"INT";"debt94-99",#N/A,FALSE,"DEBT"}</definedName>
    <definedName name="hhhhhh" localSheetId="9" hidden="1">{"bop94-99",#N/A,FALSE,"BOP";"bgdp94-99",#N/A,FALSE,"BOPGDP";"exp94-99",#N/A,FALSE,"EXP";"imp94-99",#N/A,FALSE,"IMP";"tt9499",#N/A,FALSE,"TT";"ss94-99",#N/A,FALSE,"SERV";"tran94-99",#N/A,FALSE,"TRAN";"dis95-98",#N/A,FALSE,"DISB";"amor94-99",#N/A,FALSE,"AMOR";"int94-98",#N/A,FALSE,"INT";"debt94-99",#N/A,FALSE,"DEBT"}</definedName>
    <definedName name="hhhhhh" localSheetId="10" hidden="1">{"bop94-99",#N/A,FALSE,"BOP";"bgdp94-99",#N/A,FALSE,"BOPGDP";"exp94-99",#N/A,FALSE,"EXP";"imp94-99",#N/A,FALSE,"IMP";"tt9499",#N/A,FALSE,"TT";"ss94-99",#N/A,FALSE,"SERV";"tran94-99",#N/A,FALSE,"TRAN";"dis95-98",#N/A,FALSE,"DISB";"amor94-99",#N/A,FALSE,"AMOR";"int94-98",#N/A,FALSE,"INT";"debt94-99",#N/A,FALSE,"DEBT"}</definedName>
    <definedName name="hhhhhh" localSheetId="11" hidden="1">{"bop94-99",#N/A,FALSE,"BOP";"bgdp94-99",#N/A,FALSE,"BOPGDP";"exp94-99",#N/A,FALSE,"EXP";"imp94-99",#N/A,FALSE,"IMP";"tt9499",#N/A,FALSE,"TT";"ss94-99",#N/A,FALSE,"SERV";"tran94-99",#N/A,FALSE,"TRAN";"dis95-98",#N/A,FALSE,"DISB";"amor94-99",#N/A,FALSE,"AMOR";"int94-98",#N/A,FALSE,"INT";"debt94-99",#N/A,FALSE,"DEBT"}</definedName>
    <definedName name="hhhhhh" localSheetId="23" hidden="1">{"bop94-99",#N/A,FALSE,"BOP";"bgdp94-99",#N/A,FALSE,"BOPGDP";"exp94-99",#N/A,FALSE,"EXP";"imp94-99",#N/A,FALSE,"IMP";"tt9499",#N/A,FALSE,"TT";"ss94-99",#N/A,FALSE,"SERV";"tran94-99",#N/A,FALSE,"TRAN";"dis95-98",#N/A,FALSE,"DISB";"amor94-99",#N/A,FALSE,"AMOR";"int94-98",#N/A,FALSE,"INT";"debt94-99",#N/A,FALSE,"DEBT"}</definedName>
    <definedName name="hhhhhh" localSheetId="59" hidden="1">{"bop94-99",#N/A,FALSE,"BOP";"bgdp94-99",#N/A,FALSE,"BOPGDP";"exp94-99",#N/A,FALSE,"EXP";"imp94-99",#N/A,FALSE,"IMP";"tt9499",#N/A,FALSE,"TT";"ss94-99",#N/A,FALSE,"SERV";"tran94-99",#N/A,FALSE,"TRAN";"dis95-98",#N/A,FALSE,"DISB";"amor94-99",#N/A,FALSE,"AMOR";"int94-98",#N/A,FALSE,"INT";"debt94-99",#N/A,FALSE,"DEBT"}</definedName>
    <definedName name="hhhhhh" localSheetId="60" hidden="1">{"bop94-99",#N/A,FALSE,"BOP";"bgdp94-99",#N/A,FALSE,"BOPGDP";"exp94-99",#N/A,FALSE,"EXP";"imp94-99",#N/A,FALSE,"IMP";"tt9499",#N/A,FALSE,"TT";"ss94-99",#N/A,FALSE,"SERV";"tran94-99",#N/A,FALSE,"TRAN";"dis95-98",#N/A,FALSE,"DISB";"amor94-99",#N/A,FALSE,"AMOR";"int94-98",#N/A,FALSE,"INT";"debt94-99",#N/A,FALSE,"DEBT"}</definedName>
    <definedName name="hhhhhh" localSheetId="1" hidden="1">{"bop94-99",#N/A,FALSE,"BOP";"bgdp94-99",#N/A,FALSE,"BOPGDP";"exp94-99",#N/A,FALSE,"EXP";"imp94-99",#N/A,FALSE,"IMP";"tt9499",#N/A,FALSE,"TT";"ss94-99",#N/A,FALSE,"SERV";"tran94-99",#N/A,FALSE,"TRAN";"dis95-98",#N/A,FALSE,"DISB";"amor94-99",#N/A,FALSE,"AMOR";"int94-98",#N/A,FALSE,"INT";"debt94-99",#N/A,FALSE,"DEBT"}</definedName>
    <definedName name="hhhhhh" localSheetId="27" hidden="1">{"bop94-99",#N/A,FALSE,"BOP";"bgdp94-99",#N/A,FALSE,"BOPGDP";"exp94-99",#N/A,FALSE,"EXP";"imp94-99",#N/A,FALSE,"IMP";"tt9499",#N/A,FALSE,"TT";"ss94-99",#N/A,FALSE,"SERV";"tran94-99",#N/A,FALSE,"TRAN";"dis95-98",#N/A,FALSE,"DISB";"amor94-99",#N/A,FALSE,"AMOR";"int94-98",#N/A,FALSE,"INT";"debt94-99",#N/A,FALSE,"DEBT"}</definedName>
    <definedName name="hhhhhh" localSheetId="28" hidden="1">{"bop94-99",#N/A,FALSE,"BOP";"bgdp94-99",#N/A,FALSE,"BOPGDP";"exp94-99",#N/A,FALSE,"EXP";"imp94-99",#N/A,FALSE,"IMP";"tt9499",#N/A,FALSE,"TT";"ss94-99",#N/A,FALSE,"SERV";"tran94-99",#N/A,FALSE,"TRAN";"dis95-98",#N/A,FALSE,"DISB";"amor94-99",#N/A,FALSE,"AMOR";"int94-98",#N/A,FALSE,"INT";"debt94-99",#N/A,FALSE,"DEBT"}</definedName>
    <definedName name="hhhhhh" localSheetId="29" hidden="1">{"bop94-99",#N/A,FALSE,"BOP";"bgdp94-99",#N/A,FALSE,"BOPGDP";"exp94-99",#N/A,FALSE,"EXP";"imp94-99",#N/A,FALSE,"IMP";"tt9499",#N/A,FALSE,"TT";"ss94-99",#N/A,FALSE,"SERV";"tran94-99",#N/A,FALSE,"TRAN";"dis95-98",#N/A,FALSE,"DISB";"amor94-99",#N/A,FALSE,"AMOR";"int94-98",#N/A,FALSE,"INT";"debt94-99",#N/A,FALSE,"DEBT"}</definedName>
    <definedName name="hhhhhh" localSheetId="30" hidden="1">{"bop94-99",#N/A,FALSE,"BOP";"bgdp94-99",#N/A,FALSE,"BOPGDP";"exp94-99",#N/A,FALSE,"EXP";"imp94-99",#N/A,FALSE,"IMP";"tt9499",#N/A,FALSE,"TT";"ss94-99",#N/A,FALSE,"SERV";"tran94-99",#N/A,FALSE,"TRAN";"dis95-98",#N/A,FALSE,"DISB";"amor94-99",#N/A,FALSE,"AMOR";"int94-98",#N/A,FALSE,"INT";"debt94-99",#N/A,FALSE,"DEBT"}</definedName>
    <definedName name="hhhhhh" localSheetId="31" hidden="1">{"bop94-99",#N/A,FALSE,"BOP";"bgdp94-99",#N/A,FALSE,"BOPGDP";"exp94-99",#N/A,FALSE,"EXP";"imp94-99",#N/A,FALSE,"IMP";"tt9499",#N/A,FALSE,"TT";"ss94-99",#N/A,FALSE,"SERV";"tran94-99",#N/A,FALSE,"TRAN";"dis95-98",#N/A,FALSE,"DISB";"amor94-99",#N/A,FALSE,"AMOR";"int94-98",#N/A,FALSE,"INT";"debt94-99",#N/A,FALSE,"DEBT"}</definedName>
    <definedName name="hhhhhh" localSheetId="32" hidden="1">{"bop94-99",#N/A,FALSE,"BOP";"bgdp94-99",#N/A,FALSE,"BOPGDP";"exp94-99",#N/A,FALSE,"EXP";"imp94-99",#N/A,FALSE,"IMP";"tt9499",#N/A,FALSE,"TT";"ss94-99",#N/A,FALSE,"SERV";"tran94-99",#N/A,FALSE,"TRAN";"dis95-98",#N/A,FALSE,"DISB";"amor94-99",#N/A,FALSE,"AMOR";"int94-98",#N/A,FALSE,"INT";"debt94-99",#N/A,FALSE,"DEBT"}</definedName>
    <definedName name="hhhhhh" localSheetId="33" hidden="1">{"bop94-99",#N/A,FALSE,"BOP";"bgdp94-99",#N/A,FALSE,"BOPGDP";"exp94-99",#N/A,FALSE,"EXP";"imp94-99",#N/A,FALSE,"IMP";"tt9499",#N/A,FALSE,"TT";"ss94-99",#N/A,FALSE,"SERV";"tran94-99",#N/A,FALSE,"TRAN";"dis95-98",#N/A,FALSE,"DISB";"amor94-99",#N/A,FALSE,"AMOR";"int94-98",#N/A,FALSE,"INT";"debt94-99",#N/A,FALSE,"DEBT"}</definedName>
    <definedName name="hhhhhh" localSheetId="34" hidden="1">{"bop94-99",#N/A,FALSE,"BOP";"bgdp94-99",#N/A,FALSE,"BOPGDP";"exp94-99",#N/A,FALSE,"EXP";"imp94-99",#N/A,FALSE,"IMP";"tt9499",#N/A,FALSE,"TT";"ss94-99",#N/A,FALSE,"SERV";"tran94-99",#N/A,FALSE,"TRAN";"dis95-98",#N/A,FALSE,"DISB";"amor94-99",#N/A,FALSE,"AMOR";"int94-98",#N/A,FALSE,"INT";"debt94-99",#N/A,FALSE,"DEBT"}</definedName>
    <definedName name="hhhhhh" localSheetId="3" hidden="1">{"bop94-99",#N/A,FALSE,"BOP";"bgdp94-99",#N/A,FALSE,"BOPGDP";"exp94-99",#N/A,FALSE,"EXP";"imp94-99",#N/A,FALSE,"IMP";"tt9499",#N/A,FALSE,"TT";"ss94-99",#N/A,FALSE,"SERV";"tran94-99",#N/A,FALSE,"TRAN";"dis95-98",#N/A,FALSE,"DISB";"amor94-99",#N/A,FALSE,"AMOR";"int94-98",#N/A,FALSE,"INT";"debt94-99",#N/A,FALSE,"DEBT"}</definedName>
    <definedName name="hhhhhh" localSheetId="57" hidden="1">{"bop94-99",#N/A,FALSE,"BOP";"bgdp94-99",#N/A,FALSE,"BOPGDP";"exp94-99",#N/A,FALSE,"EXP";"imp94-99",#N/A,FALSE,"IMP";"tt9499",#N/A,FALSE,"TT";"ss94-99",#N/A,FALSE,"SERV";"tran94-99",#N/A,FALSE,"TRAN";"dis95-98",#N/A,FALSE,"DISB";"amor94-99",#N/A,FALSE,"AMOR";"int94-98",#N/A,FALSE,"INT";"debt94-99",#N/A,FALSE,"DEBT"}</definedName>
    <definedName name="hhhhhh" localSheetId="58" hidden="1">{"bop94-99",#N/A,FALSE,"BOP";"bgdp94-99",#N/A,FALSE,"BOPGDP";"exp94-99",#N/A,FALSE,"EXP";"imp94-99",#N/A,FALSE,"IMP";"tt9499",#N/A,FALSE,"TT";"ss94-99",#N/A,FALSE,"SERV";"tran94-99",#N/A,FALSE,"TRAN";"dis95-98",#N/A,FALSE,"DISB";"amor94-99",#N/A,FALSE,"AMOR";"int94-98",#N/A,FALSE,"INT";"debt94-99",#N/A,FALSE,"DEBT"}</definedName>
    <definedName name="hhhhhh" localSheetId="18" hidden="1">{"bop94-99",#N/A,FALSE,"BOP";"bgdp94-99",#N/A,FALSE,"BOPGDP";"exp94-99",#N/A,FALSE,"EXP";"imp94-99",#N/A,FALSE,"IMP";"tt9499",#N/A,FALSE,"TT";"ss94-99",#N/A,FALSE,"SERV";"tran94-99",#N/A,FALSE,"TRAN";"dis95-98",#N/A,FALSE,"DISB";"amor94-99",#N/A,FALSE,"AMOR";"int94-98",#N/A,FALSE,"INT";"debt94-99",#N/A,FALSE,"DEBT"}</definedName>
    <definedName name="hhhhhh" localSheetId="61" hidden="1">{"bop94-99",#N/A,FALSE,"BOP";"bgdp94-99",#N/A,FALSE,"BOPGDP";"exp94-99",#N/A,FALSE,"EXP";"imp94-99",#N/A,FALSE,"IMP";"tt9499",#N/A,FALSE,"TT";"ss94-99",#N/A,FALSE,"SERV";"tran94-99",#N/A,FALSE,"TRAN";"dis95-98",#N/A,FALSE,"DISB";"amor94-99",#N/A,FALSE,"AMOR";"int94-98",#N/A,FALSE,"INT";"debt94-99",#N/A,FALSE,"DEBT"}</definedName>
    <definedName name="hhhhhh" localSheetId="62" hidden="1">{"bop94-99",#N/A,FALSE,"BOP";"bgdp94-99",#N/A,FALSE,"BOPGDP";"exp94-99",#N/A,FALSE,"EXP";"imp94-99",#N/A,FALSE,"IMP";"tt9499",#N/A,FALSE,"TT";"ss94-99",#N/A,FALSE,"SERV";"tran94-99",#N/A,FALSE,"TRAN";"dis95-98",#N/A,FALSE,"DISB";"amor94-99",#N/A,FALSE,"AMOR";"int94-98",#N/A,FALSE,"INT";"debt94-99",#N/A,FALSE,"DEBT"}</definedName>
    <definedName name="hhhhhh" localSheetId="63" hidden="1">{"bop94-99",#N/A,FALSE,"BOP";"bgdp94-99",#N/A,FALSE,"BOPGDP";"exp94-99",#N/A,FALSE,"EXP";"imp94-99",#N/A,FALSE,"IMP";"tt9499",#N/A,FALSE,"TT";"ss94-99",#N/A,FALSE,"SERV";"tran94-99",#N/A,FALSE,"TRAN";"dis95-98",#N/A,FALSE,"DISB";"amor94-99",#N/A,FALSE,"AMOR";"int94-98",#N/A,FALSE,"INT";"debt94-99",#N/A,FALSE,"DEBT"}</definedName>
    <definedName name="hhhhhh" localSheetId="64" hidden="1">{"bop94-99",#N/A,FALSE,"BOP";"bgdp94-99",#N/A,FALSE,"BOPGDP";"exp94-99",#N/A,FALSE,"EXP";"imp94-99",#N/A,FALSE,"IMP";"tt9499",#N/A,FALSE,"TT";"ss94-99",#N/A,FALSE,"SERV";"tran94-99",#N/A,FALSE,"TRAN";"dis95-98",#N/A,FALSE,"DISB";"amor94-99",#N/A,FALSE,"AMOR";"int94-98",#N/A,FALSE,"INT";"debt94-99",#N/A,FALSE,"DEBT"}</definedName>
    <definedName name="hhhhhh" localSheetId="21" hidden="1">{"bop94-99",#N/A,FALSE,"BOP";"bgdp94-99",#N/A,FALSE,"BOPGDP";"exp94-99",#N/A,FALSE,"EXP";"imp94-99",#N/A,FALSE,"IMP";"tt9499",#N/A,FALSE,"TT";"ss94-99",#N/A,FALSE,"SERV";"tran94-99",#N/A,FALSE,"TRAN";"dis95-98",#N/A,FALSE,"DISB";"amor94-99",#N/A,FALSE,"AMOR";"int94-98",#N/A,FALSE,"INT";"debt94-99",#N/A,FALSE,"DEBT"}</definedName>
    <definedName name="hhhhhh" localSheetId="80" hidden="1">{"bop94-99",#N/A,FALSE,"BOP";"bgdp94-99",#N/A,FALSE,"BOPGDP";"exp94-99",#N/A,FALSE,"EXP";"imp94-99",#N/A,FALSE,"IMP";"tt9499",#N/A,FALSE,"TT";"ss94-99",#N/A,FALSE,"SERV";"tran94-99",#N/A,FALSE,"TRAN";"dis95-98",#N/A,FALSE,"DISB";"amor94-99",#N/A,FALSE,"AMOR";"int94-98",#N/A,FALSE,"INT";"debt94-99",#N/A,FALSE,"DEBT"}</definedName>
    <definedName name="hhhhhh" localSheetId="81" hidden="1">{"bop94-99",#N/A,FALSE,"BOP";"bgdp94-99",#N/A,FALSE,"BOPGDP";"exp94-99",#N/A,FALSE,"EXP";"imp94-99",#N/A,FALSE,"IMP";"tt9499",#N/A,FALSE,"TT";"ss94-99",#N/A,FALSE,"SERV";"tran94-99",#N/A,FALSE,"TRAN";"dis95-98",#N/A,FALSE,"DISB";"amor94-99",#N/A,FALSE,"AMOR";"int94-98",#N/A,FALSE,"INT";"debt94-99",#N/A,FALSE,"DEBT"}</definedName>
    <definedName name="hhhhhh" localSheetId="82" hidden="1">{"bop94-99",#N/A,FALSE,"BOP";"bgdp94-99",#N/A,FALSE,"BOPGDP";"exp94-99",#N/A,FALSE,"EXP";"imp94-99",#N/A,FALSE,"IMP";"tt9499",#N/A,FALSE,"TT";"ss94-99",#N/A,FALSE,"SERV";"tran94-99",#N/A,FALSE,"TRAN";"dis95-98",#N/A,FALSE,"DISB";"amor94-99",#N/A,FALSE,"AMOR";"int94-98",#N/A,FALSE,"INT";"debt94-99",#N/A,FALSE,"DEBT"}</definedName>
    <definedName name="hhhhhh" localSheetId="83" hidden="1">{"bop94-99",#N/A,FALSE,"BOP";"bgdp94-99",#N/A,FALSE,"BOPGDP";"exp94-99",#N/A,FALSE,"EXP";"imp94-99",#N/A,FALSE,"IMP";"tt9499",#N/A,FALSE,"TT";"ss94-99",#N/A,FALSE,"SERV";"tran94-99",#N/A,FALSE,"TRAN";"dis95-98",#N/A,FALSE,"DISB";"amor94-99",#N/A,FALSE,"AMOR";"int94-98",#N/A,FALSE,"INT";"debt94-99",#N/A,FALSE,"DEBT"}</definedName>
    <definedName name="hhhhhh" localSheetId="84" hidden="1">{"bop94-99",#N/A,FALSE,"BOP";"bgdp94-99",#N/A,FALSE,"BOPGDP";"exp94-99",#N/A,FALSE,"EXP";"imp94-99",#N/A,FALSE,"IMP";"tt9499",#N/A,FALSE,"TT";"ss94-99",#N/A,FALSE,"SERV";"tran94-99",#N/A,FALSE,"TRAN";"dis95-98",#N/A,FALSE,"DISB";"amor94-99",#N/A,FALSE,"AMOR";"int94-98",#N/A,FALSE,"INT";"debt94-99",#N/A,FALSE,"DEBT"}</definedName>
    <definedName name="hhhhhh" localSheetId="85" hidden="1">{"bop94-99",#N/A,FALSE,"BOP";"bgdp94-99",#N/A,FALSE,"BOPGDP";"exp94-99",#N/A,FALSE,"EXP";"imp94-99",#N/A,FALSE,"IMP";"tt9499",#N/A,FALSE,"TT";"ss94-99",#N/A,FALSE,"SERV";"tran94-99",#N/A,FALSE,"TRAN";"dis95-98",#N/A,FALSE,"DISB";"amor94-99",#N/A,FALSE,"AMOR";"int94-98",#N/A,FALSE,"INT";"debt94-99",#N/A,FALSE,"DEBT"}</definedName>
    <definedName name="hhhhhh" localSheetId="88" hidden="1">{"bop94-99",#N/A,FALSE,"BOP";"bgdp94-99",#N/A,FALSE,"BOPGDP";"exp94-99",#N/A,FALSE,"EXP";"imp94-99",#N/A,FALSE,"IMP";"tt9499",#N/A,FALSE,"TT";"ss94-99",#N/A,FALSE,"SERV";"tran94-99",#N/A,FALSE,"TRAN";"dis95-98",#N/A,FALSE,"DISB";"amor94-99",#N/A,FALSE,"AMOR";"int94-98",#N/A,FALSE,"INT";"debt94-99",#N/A,FALSE,"DEBT"}</definedName>
    <definedName name="hhhhhh" localSheetId="22" hidden="1">{"bop94-99",#N/A,FALSE,"BOP";"bgdp94-99",#N/A,FALSE,"BOPGDP";"exp94-99",#N/A,FALSE,"EXP";"imp94-99",#N/A,FALSE,"IMP";"tt9499",#N/A,FALSE,"TT";"ss94-99",#N/A,FALSE,"SERV";"tran94-99",#N/A,FALSE,"TRAN";"dis95-98",#N/A,FALSE,"DISB";"amor94-99",#N/A,FALSE,"AMOR";"int94-98",#N/A,FALSE,"INT";"debt94-99",#N/A,FALSE,"DEBT"}</definedName>
    <definedName name="hhhhhh" localSheetId="89" hidden="1">{"bop94-99",#N/A,FALSE,"BOP";"bgdp94-99",#N/A,FALSE,"BOPGDP";"exp94-99",#N/A,FALSE,"EXP";"imp94-99",#N/A,FALSE,"IMP";"tt9499",#N/A,FALSE,"TT";"ss94-99",#N/A,FALSE,"SERV";"tran94-99",#N/A,FALSE,"TRAN";"dis95-98",#N/A,FALSE,"DISB";"amor94-99",#N/A,FALSE,"AMOR";"int94-98",#N/A,FALSE,"INT";"debt94-99",#N/A,FALSE,"DEBT"}</definedName>
    <definedName name="hhhhhh" localSheetId="90" hidden="1">{"bop94-99",#N/A,FALSE,"BOP";"bgdp94-99",#N/A,FALSE,"BOPGDP";"exp94-99",#N/A,FALSE,"EXP";"imp94-99",#N/A,FALSE,"IMP";"tt9499",#N/A,FALSE,"TT";"ss94-99",#N/A,FALSE,"SERV";"tran94-99",#N/A,FALSE,"TRAN";"dis95-98",#N/A,FALSE,"DISB";"amor94-99",#N/A,FALSE,"AMOR";"int94-98",#N/A,FALSE,"INT";"debt94-99",#N/A,FALSE,"DEBT"}</definedName>
    <definedName name="hhhhhh" localSheetId="91" hidden="1">{"bop94-99",#N/A,FALSE,"BOP";"bgdp94-99",#N/A,FALSE,"BOPGDP";"exp94-99",#N/A,FALSE,"EXP";"imp94-99",#N/A,FALSE,"IMP";"tt9499",#N/A,FALSE,"TT";"ss94-99",#N/A,FALSE,"SERV";"tran94-99",#N/A,FALSE,"TRAN";"dis95-98",#N/A,FALSE,"DISB";"amor94-99",#N/A,FALSE,"AMOR";"int94-98",#N/A,FALSE,"INT";"debt94-99",#N/A,FALSE,"DEBT"}</definedName>
    <definedName name="hhhhhh" localSheetId="92" hidden="1">{"bop94-99",#N/A,FALSE,"BOP";"bgdp94-99",#N/A,FALSE,"BOPGDP";"exp94-99",#N/A,FALSE,"EXP";"imp94-99",#N/A,FALSE,"IMP";"tt9499",#N/A,FALSE,"TT";"ss94-99",#N/A,FALSE,"SERV";"tran94-99",#N/A,FALSE,"TRAN";"dis95-98",#N/A,FALSE,"DISB";"amor94-99",#N/A,FALSE,"AMOR";"int94-98",#N/A,FALSE,"INT";"debt94-99",#N/A,FALSE,"DEBT"}</definedName>
    <definedName name="hhhhhh" localSheetId="95" hidden="1">{"bop94-99",#N/A,FALSE,"BOP";"bgdp94-99",#N/A,FALSE,"BOPGDP";"exp94-99",#N/A,FALSE,"EXP";"imp94-99",#N/A,FALSE,"IMP";"tt9499",#N/A,FALSE,"TT";"ss94-99",#N/A,FALSE,"SERV";"tran94-99",#N/A,FALSE,"TRAN";"dis95-98",#N/A,FALSE,"DISB";"amor94-99",#N/A,FALSE,"AMOR";"int94-98",#N/A,FALSE,"INT";"debt94-99",#N/A,FALSE,"DEBT"}</definedName>
    <definedName name="hhhhhh" localSheetId="96" hidden="1">{"bop94-99",#N/A,FALSE,"BOP";"bgdp94-99",#N/A,FALSE,"BOPGDP";"exp94-99",#N/A,FALSE,"EXP";"imp94-99",#N/A,FALSE,"IMP";"tt9499",#N/A,FALSE,"TT";"ss94-99",#N/A,FALSE,"SERV";"tran94-99",#N/A,FALSE,"TRAN";"dis95-98",#N/A,FALSE,"DISB";"amor94-99",#N/A,FALSE,"AMOR";"int94-98",#N/A,FALSE,"INT";"debt94-99",#N/A,FALSE,"DEBT"}</definedName>
    <definedName name="hhhhhh" localSheetId="98" hidden="1">{"bop94-99",#N/A,FALSE,"BOP";"bgdp94-99",#N/A,FALSE,"BOPGDP";"exp94-99",#N/A,FALSE,"EXP";"imp94-99",#N/A,FALSE,"IMP";"tt9499",#N/A,FALSE,"TT";"ss94-99",#N/A,FALSE,"SERV";"tran94-99",#N/A,FALSE,"TRAN";"dis95-98",#N/A,FALSE,"DISB";"amor94-99",#N/A,FALSE,"AMOR";"int94-98",#N/A,FALSE,"INT";"debt94-99",#N/A,FALSE,"DEBT"}</definedName>
    <definedName name="hhhhhh" localSheetId="24" hidden="1">{"bop94-99",#N/A,FALSE,"BOP";"bgdp94-99",#N/A,FALSE,"BOPGDP";"exp94-99",#N/A,FALSE,"EXP";"imp94-99",#N/A,FALSE,"IMP";"tt9499",#N/A,FALSE,"TT";"ss94-99",#N/A,FALSE,"SERV";"tran94-99",#N/A,FALSE,"TRAN";"dis95-98",#N/A,FALSE,"DISB";"amor94-99",#N/A,FALSE,"AMOR";"int94-98",#N/A,FALSE,"INT";"debt94-99",#N/A,FALSE,"DEBT"}</definedName>
    <definedName name="hhhhhh" localSheetId="99" hidden="1">{"bop94-99",#N/A,FALSE,"BOP";"bgdp94-99",#N/A,FALSE,"BOPGDP";"exp94-99",#N/A,FALSE,"EXP";"imp94-99",#N/A,FALSE,"IMP";"tt9499",#N/A,FALSE,"TT";"ss94-99",#N/A,FALSE,"SERV";"tran94-99",#N/A,FALSE,"TRAN";"dis95-98",#N/A,FALSE,"DISB";"amor94-99",#N/A,FALSE,"AMOR";"int94-98",#N/A,FALSE,"INT";"debt94-99",#N/A,FALSE,"DEBT"}</definedName>
    <definedName name="hhhhhh" localSheetId="25" hidden="1">{"bop94-99",#N/A,FALSE,"BOP";"bgdp94-99",#N/A,FALSE,"BOPGDP";"exp94-99",#N/A,FALSE,"EXP";"imp94-99",#N/A,FALSE,"IMP";"tt9499",#N/A,FALSE,"TT";"ss94-99",#N/A,FALSE,"SERV";"tran94-99",#N/A,FALSE,"TRAN";"dis95-98",#N/A,FALSE,"DISB";"amor94-99",#N/A,FALSE,"AMOR";"int94-98",#N/A,FALSE,"INT";"debt94-99",#N/A,FALSE,"DEBT"}</definedName>
    <definedName name="hhhhhh" localSheetId="26" hidden="1">{"bop94-99",#N/A,FALSE,"BOP";"bgdp94-99",#N/A,FALSE,"BOPGDP";"exp94-99",#N/A,FALSE,"EXP";"imp94-99",#N/A,FALSE,"IMP";"tt9499",#N/A,FALSE,"TT";"ss94-99",#N/A,FALSE,"SERV";"tran94-99",#N/A,FALSE,"TRAN";"dis95-98",#N/A,FALSE,"DISB";"amor94-99",#N/A,FALSE,"AMOR";"int94-98",#N/A,FALSE,"INT";"debt94-99",#N/A,FALSE,"DEBT"}</definedName>
    <definedName name="hhhhhh" localSheetId="93" hidden="1">{"bop94-99",#N/A,FALSE,"BOP";"bgdp94-99",#N/A,FALSE,"BOPGDP";"exp94-99",#N/A,FALSE,"EXP";"imp94-99",#N/A,FALSE,"IMP";"tt9499",#N/A,FALSE,"TT";"ss94-99",#N/A,FALSE,"SERV";"tran94-99",#N/A,FALSE,"TRAN";"dis95-98",#N/A,FALSE,"DISB";"amor94-99",#N/A,FALSE,"AMOR";"int94-98",#N/A,FALSE,"INT";"debt94-99",#N/A,FALSE,"DEBT"}</definedName>
    <definedName name="hhhhhh" localSheetId="94" hidden="1">{"bop94-99",#N/A,FALSE,"BOP";"bgdp94-99",#N/A,FALSE,"BOPGDP";"exp94-99",#N/A,FALSE,"EXP";"imp94-99",#N/A,FALSE,"IMP";"tt9499",#N/A,FALSE,"TT";"ss94-99",#N/A,FALSE,"SERV";"tran94-99",#N/A,FALSE,"TRAN";"dis95-98",#N/A,FALSE,"DISB";"amor94-99",#N/A,FALSE,"AMOR";"int94-98",#N/A,FALSE,"INT";"debt94-99",#N/A,FALSE,"DEBT"}</definedName>
    <definedName name="hhhhhh" hidden="1">{"bop94-99",#N/A,FALSE,"BOP";"bgdp94-99",#N/A,FALSE,"BOPGDP";"exp94-99",#N/A,FALSE,"EXP";"imp94-99",#N/A,FALSE,"IMP";"tt9499",#N/A,FALSE,"TT";"ss94-99",#N/A,FALSE,"SERV";"tran94-99",#N/A,FALSE,"TRAN";"dis95-98",#N/A,FALSE,"DISB";"amor94-99",#N/A,FALSE,"AMOR";"int94-98",#N/A,FALSE,"INT";"debt94-99",#N/A,FALSE,"DEBT"}</definedName>
    <definedName name="High_external" localSheetId="15">#REF!</definedName>
    <definedName name="High_external" localSheetId="17">#REF!</definedName>
    <definedName name="High_external" localSheetId="20">#REF!</definedName>
    <definedName name="High_external" localSheetId="23">#REF!</definedName>
    <definedName name="High_external" localSheetId="59">#REF!</definedName>
    <definedName name="High_external" localSheetId="60">#REF!</definedName>
    <definedName name="High_external" localSheetId="27">#REF!</definedName>
    <definedName name="High_external" localSheetId="28">#REF!</definedName>
    <definedName name="High_external" localSheetId="29">#REF!</definedName>
    <definedName name="High_external" localSheetId="57">#REF!</definedName>
    <definedName name="High_external" localSheetId="64">#REF!</definedName>
    <definedName name="High_external" localSheetId="21">#REF!</definedName>
    <definedName name="High_external" localSheetId="85">'Tabla 58'!#REF!</definedName>
    <definedName name="High_external" localSheetId="88">#REF!</definedName>
    <definedName name="High_external" localSheetId="89">#REF!</definedName>
    <definedName name="High_external" localSheetId="90">#REF!</definedName>
    <definedName name="High_external" localSheetId="95">#REF!</definedName>
    <definedName name="High_external" localSheetId="96">#REF!</definedName>
    <definedName name="High_external">#REF!</definedName>
    <definedName name="High_fiscal" localSheetId="15">#REF!</definedName>
    <definedName name="High_fiscal" localSheetId="17">#REF!</definedName>
    <definedName name="High_fiscal" localSheetId="23">#REF!</definedName>
    <definedName name="High_fiscal" localSheetId="27">#REF!</definedName>
    <definedName name="High_fiscal" localSheetId="28">#REF!</definedName>
    <definedName name="High_fiscal" localSheetId="29">#REF!</definedName>
    <definedName name="High_fiscal" localSheetId="57">#REF!</definedName>
    <definedName name="High_fiscal" localSheetId="64">#REF!</definedName>
    <definedName name="High_fiscal" localSheetId="21">#REF!</definedName>
    <definedName name="High_fiscal" localSheetId="85">'Tabla 58'!#REF!</definedName>
    <definedName name="High_fiscal" localSheetId="88">#REF!</definedName>
    <definedName name="High_fiscal" localSheetId="89">#REF!</definedName>
    <definedName name="High_fiscal" localSheetId="90">#REF!</definedName>
    <definedName name="High_fiscal" localSheetId="95">#REF!</definedName>
    <definedName name="High_fiscal" localSheetId="96">#REF!</definedName>
    <definedName name="High_fiscal">#REF!</definedName>
    <definedName name="High_growth_extended" localSheetId="15">#REF!</definedName>
    <definedName name="High_growth_extended" localSheetId="17">#REF!</definedName>
    <definedName name="High_growth_extended" localSheetId="23">#REF!</definedName>
    <definedName name="High_growth_extended" localSheetId="27">#REF!</definedName>
    <definedName name="High_growth_extended" localSheetId="28">#REF!</definedName>
    <definedName name="High_growth_extended" localSheetId="29">#REF!</definedName>
    <definedName name="High_growth_extended" localSheetId="57">#REF!</definedName>
    <definedName name="High_growth_extended" localSheetId="64">#REF!</definedName>
    <definedName name="High_growth_extended" localSheetId="21">#REF!</definedName>
    <definedName name="High_growth_extended" localSheetId="85">'Tabla 58'!#REF!</definedName>
    <definedName name="High_growth_extended" localSheetId="88">#REF!</definedName>
    <definedName name="High_growth_extended" localSheetId="89">#REF!</definedName>
    <definedName name="High_growth_extended" localSheetId="90">#REF!</definedName>
    <definedName name="High_growth_extended" localSheetId="95">#REF!</definedName>
    <definedName name="High_growth_extended" localSheetId="96">#REF!</definedName>
    <definedName name="High_growth_extended">#REF!</definedName>
    <definedName name="High_growth_summary" localSheetId="15">#REF!</definedName>
    <definedName name="High_growth_summary" localSheetId="17">#REF!</definedName>
    <definedName name="High_growth_summary" localSheetId="23">#REF!</definedName>
    <definedName name="High_growth_summary" localSheetId="27">#REF!</definedName>
    <definedName name="High_growth_summary" localSheetId="28">#REF!</definedName>
    <definedName name="High_growth_summary" localSheetId="29">#REF!</definedName>
    <definedName name="High_growth_summary" localSheetId="21">#REF!</definedName>
    <definedName name="High_growth_summary" localSheetId="88">#REF!</definedName>
    <definedName name="High_growth_summary" localSheetId="89">#REF!</definedName>
    <definedName name="High_growth_summary" localSheetId="90">#REF!</definedName>
    <definedName name="High_growth_summary">#REF!</definedName>
    <definedName name="High_monetary" localSheetId="15">#REF!</definedName>
    <definedName name="High_monetary" localSheetId="17">#REF!</definedName>
    <definedName name="High_monetary" localSheetId="23">#REF!</definedName>
    <definedName name="High_monetary" localSheetId="27">#REF!</definedName>
    <definedName name="High_monetary" localSheetId="28">#REF!</definedName>
    <definedName name="High_monetary" localSheetId="29">#REF!</definedName>
    <definedName name="High_monetary" localSheetId="21">#REF!</definedName>
    <definedName name="High_monetary" localSheetId="88">#REF!</definedName>
    <definedName name="High_monetary" localSheetId="89">#REF!</definedName>
    <definedName name="High_monetary" localSheetId="90">#REF!</definedName>
    <definedName name="High_monetary">#REF!</definedName>
    <definedName name="High_real" localSheetId="15">#REF!</definedName>
    <definedName name="High_real" localSheetId="17">#REF!</definedName>
    <definedName name="High_real" localSheetId="23">#REF!</definedName>
    <definedName name="High_real" localSheetId="27">#REF!</definedName>
    <definedName name="High_real" localSheetId="28">#REF!</definedName>
    <definedName name="High_real" localSheetId="29">#REF!</definedName>
    <definedName name="High_real" localSheetId="21">#REF!</definedName>
    <definedName name="High_real" localSheetId="88">#REF!</definedName>
    <definedName name="High_real" localSheetId="89">#REF!</definedName>
    <definedName name="High_real" localSheetId="90">#REF!</definedName>
    <definedName name="High_real">#REF!</definedName>
    <definedName name="High_summary" localSheetId="15">#REF!</definedName>
    <definedName name="High_summary" localSheetId="17">#REF!</definedName>
    <definedName name="High_summary" localSheetId="23">#REF!</definedName>
    <definedName name="High_summary" localSheetId="27">#REF!</definedName>
    <definedName name="High_summary" localSheetId="28">#REF!</definedName>
    <definedName name="High_summary" localSheetId="29">#REF!</definedName>
    <definedName name="High_summary" localSheetId="21">#REF!</definedName>
    <definedName name="High_summary" localSheetId="88">#REF!</definedName>
    <definedName name="High_summary" localSheetId="89">#REF!</definedName>
    <definedName name="High_summary" localSheetId="90">#REF!</definedName>
    <definedName name="High_summary">#REF!</definedName>
    <definedName name="Highest_Inter_Bank_Rate" localSheetId="15">#REF!</definedName>
    <definedName name="Highest_Inter_Bank_Rate" localSheetId="17">#REF!</definedName>
    <definedName name="Highest_Inter_Bank_Rate" localSheetId="19">#REF!</definedName>
    <definedName name="Highest_Inter_Bank_Rate" localSheetId="100">'[80]Inter-Bank'!$L$5</definedName>
    <definedName name="Highest_Inter_Bank_Rate" localSheetId="23">'[80]Inter-Bank'!$L$5</definedName>
    <definedName name="Highest_Inter_Bank_Rate" localSheetId="59">#REF!</definedName>
    <definedName name="Highest_Inter_Bank_Rate" localSheetId="60">#REF!</definedName>
    <definedName name="Highest_Inter_Bank_Rate" localSheetId="1">'[80]Inter-Bank'!$L$5</definedName>
    <definedName name="Highest_Inter_Bank_Rate" localSheetId="27">#REF!</definedName>
    <definedName name="Highest_Inter_Bank_Rate" localSheetId="28">#REF!</definedName>
    <definedName name="Highest_Inter_Bank_Rate" localSheetId="29">#REF!</definedName>
    <definedName name="Highest_Inter_Bank_Rate" localSheetId="57">'[80]Inter-Bank'!$L$5</definedName>
    <definedName name="Highest_Inter_Bank_Rate" localSheetId="58">'[80]Inter-Bank'!$L$5</definedName>
    <definedName name="Highest_Inter_Bank_Rate" localSheetId="18">#REF!</definedName>
    <definedName name="Highest_Inter_Bank_Rate" localSheetId="91">#REF!</definedName>
    <definedName name="Highest_Inter_Bank_Rate">#REF!</definedName>
    <definedName name="hio" localSheetId="15" hidden="1">{"Tab1",#N/A,FALSE,"P";"Tab2",#N/A,FALSE,"P"}</definedName>
    <definedName name="hio" localSheetId="16" hidden="1">{"Tab1",#N/A,FALSE,"P";"Tab2",#N/A,FALSE,"P"}</definedName>
    <definedName name="hio" localSheetId="17" hidden="1">{"Tab1",#N/A,FALSE,"P";"Tab2",#N/A,FALSE,"P"}</definedName>
    <definedName name="hio" localSheetId="19" hidden="1">{"Tab1",#N/A,FALSE,"P";"Tab2",#N/A,FALSE,"P"}</definedName>
    <definedName name="hio" localSheetId="20" hidden="1">{"Tab1",#N/A,FALSE,"P";"Tab2",#N/A,FALSE,"P"}</definedName>
    <definedName name="hio" localSheetId="100" hidden="1">{"Tab1",#N/A,FALSE,"P";"Tab2",#N/A,FALSE,"P"}</definedName>
    <definedName name="hio" localSheetId="8" hidden="1">{"Tab1",#N/A,FALSE,"P";"Tab2",#N/A,FALSE,"P"}</definedName>
    <definedName name="hio" localSheetId="9" hidden="1">{"Tab1",#N/A,FALSE,"P";"Tab2",#N/A,FALSE,"P"}</definedName>
    <definedName name="hio" localSheetId="10" hidden="1">{"Tab1",#N/A,FALSE,"P";"Tab2",#N/A,FALSE,"P"}</definedName>
    <definedName name="hio" localSheetId="11" hidden="1">{"Tab1",#N/A,FALSE,"P";"Tab2",#N/A,FALSE,"P"}</definedName>
    <definedName name="hio" localSheetId="23" hidden="1">{"Tab1",#N/A,FALSE,"P";"Tab2",#N/A,FALSE,"P"}</definedName>
    <definedName name="hio" localSheetId="59" hidden="1">{"Tab1",#N/A,FALSE,"P";"Tab2",#N/A,FALSE,"P"}</definedName>
    <definedName name="hio" localSheetId="60" hidden="1">{"Tab1",#N/A,FALSE,"P";"Tab2",#N/A,FALSE,"P"}</definedName>
    <definedName name="hio" localSheetId="1" hidden="1">{"Tab1",#N/A,FALSE,"P";"Tab2",#N/A,FALSE,"P"}</definedName>
    <definedName name="hio" localSheetId="27" hidden="1">{"Tab1",#N/A,FALSE,"P";"Tab2",#N/A,FALSE,"P"}</definedName>
    <definedName name="hio" localSheetId="28" hidden="1">{"Tab1",#N/A,FALSE,"P";"Tab2",#N/A,FALSE,"P"}</definedName>
    <definedName name="hio" localSheetId="29" hidden="1">{"Tab1",#N/A,FALSE,"P";"Tab2",#N/A,FALSE,"P"}</definedName>
    <definedName name="hio" localSheetId="30" hidden="1">{"Tab1",#N/A,FALSE,"P";"Tab2",#N/A,FALSE,"P"}</definedName>
    <definedName name="hio" localSheetId="31" hidden="1">{"Tab1",#N/A,FALSE,"P";"Tab2",#N/A,FALSE,"P"}</definedName>
    <definedName name="hio" localSheetId="32" hidden="1">{"Tab1",#N/A,FALSE,"P";"Tab2",#N/A,FALSE,"P"}</definedName>
    <definedName name="hio" localSheetId="33" hidden="1">{"Tab1",#N/A,FALSE,"P";"Tab2",#N/A,FALSE,"P"}</definedName>
    <definedName name="hio" localSheetId="34" hidden="1">{"Tab1",#N/A,FALSE,"P";"Tab2",#N/A,FALSE,"P"}</definedName>
    <definedName name="hio" localSheetId="3" hidden="1">{"Tab1",#N/A,FALSE,"P";"Tab2",#N/A,FALSE,"P"}</definedName>
    <definedName name="hio" localSheetId="57" hidden="1">{"Tab1",#N/A,FALSE,"P";"Tab2",#N/A,FALSE,"P"}</definedName>
    <definedName name="hio" localSheetId="58" hidden="1">{"Tab1",#N/A,FALSE,"P";"Tab2",#N/A,FALSE,"P"}</definedName>
    <definedName name="hio" localSheetId="18" hidden="1">{"Tab1",#N/A,FALSE,"P";"Tab2",#N/A,FALSE,"P"}</definedName>
    <definedName name="hio" localSheetId="61" hidden="1">{"Tab1",#N/A,FALSE,"P";"Tab2",#N/A,FALSE,"P"}</definedName>
    <definedName name="hio" localSheetId="62" hidden="1">{"Tab1",#N/A,FALSE,"P";"Tab2",#N/A,FALSE,"P"}</definedName>
    <definedName name="hio" localSheetId="63" hidden="1">{"Tab1",#N/A,FALSE,"P";"Tab2",#N/A,FALSE,"P"}</definedName>
    <definedName name="hio" localSheetId="64" hidden="1">{"Tab1",#N/A,FALSE,"P";"Tab2",#N/A,FALSE,"P"}</definedName>
    <definedName name="hio" localSheetId="21" hidden="1">{"Tab1",#N/A,FALSE,"P";"Tab2",#N/A,FALSE,"P"}</definedName>
    <definedName name="hio" localSheetId="80" hidden="1">{"Tab1",#N/A,FALSE,"P";"Tab2",#N/A,FALSE,"P"}</definedName>
    <definedName name="hio" localSheetId="81" hidden="1">{"Tab1",#N/A,FALSE,"P";"Tab2",#N/A,FALSE,"P"}</definedName>
    <definedName name="hio" localSheetId="82" hidden="1">{"Tab1",#N/A,FALSE,"P";"Tab2",#N/A,FALSE,"P"}</definedName>
    <definedName name="hio" localSheetId="83" hidden="1">{"Tab1",#N/A,FALSE,"P";"Tab2",#N/A,FALSE,"P"}</definedName>
    <definedName name="hio" localSheetId="84" hidden="1">{"Tab1",#N/A,FALSE,"P";"Tab2",#N/A,FALSE,"P"}</definedName>
    <definedName name="hio" localSheetId="85" hidden="1">{"Tab1",#N/A,FALSE,"P";"Tab2",#N/A,FALSE,"P"}</definedName>
    <definedName name="hio" localSheetId="88" hidden="1">{"Tab1",#N/A,FALSE,"P";"Tab2",#N/A,FALSE,"P"}</definedName>
    <definedName name="hio" localSheetId="22" hidden="1">{"Tab1",#N/A,FALSE,"P";"Tab2",#N/A,FALSE,"P"}</definedName>
    <definedName name="hio" localSheetId="89" hidden="1">{"Tab1",#N/A,FALSE,"P";"Tab2",#N/A,FALSE,"P"}</definedName>
    <definedName name="hio" localSheetId="90" hidden="1">{"Tab1",#N/A,FALSE,"P";"Tab2",#N/A,FALSE,"P"}</definedName>
    <definedName name="hio" localSheetId="91" hidden="1">{"Tab1",#N/A,FALSE,"P";"Tab2",#N/A,FALSE,"P"}</definedName>
    <definedName name="hio" localSheetId="92" hidden="1">{"Tab1",#N/A,FALSE,"P";"Tab2",#N/A,FALSE,"P"}</definedName>
    <definedName name="hio" localSheetId="95" hidden="1">{"Tab1",#N/A,FALSE,"P";"Tab2",#N/A,FALSE,"P"}</definedName>
    <definedName name="hio" localSheetId="96" hidden="1">{"Tab1",#N/A,FALSE,"P";"Tab2",#N/A,FALSE,"P"}</definedName>
    <definedName name="hio" localSheetId="98" hidden="1">{"Tab1",#N/A,FALSE,"P";"Tab2",#N/A,FALSE,"P"}</definedName>
    <definedName name="hio" localSheetId="24" hidden="1">{"Tab1",#N/A,FALSE,"P";"Tab2",#N/A,FALSE,"P"}</definedName>
    <definedName name="hio" localSheetId="99" hidden="1">{"Tab1",#N/A,FALSE,"P";"Tab2",#N/A,FALSE,"P"}</definedName>
    <definedName name="hio" localSheetId="25" hidden="1">{"Tab1",#N/A,FALSE,"P";"Tab2",#N/A,FALSE,"P"}</definedName>
    <definedName name="hio" localSheetId="26" hidden="1">{"Tab1",#N/A,FALSE,"P";"Tab2",#N/A,FALSE,"P"}</definedName>
    <definedName name="hio" localSheetId="93" hidden="1">{"Tab1",#N/A,FALSE,"P";"Tab2",#N/A,FALSE,"P"}</definedName>
    <definedName name="hio" localSheetId="94" hidden="1">{"Tab1",#N/A,FALSE,"P";"Tab2",#N/A,FALSE,"P"}</definedName>
    <definedName name="hio" hidden="1">{"Tab1",#N/A,FALSE,"P";"Tab2",#N/A,FALSE,"P"}</definedName>
    <definedName name="Hip_BancaINT_DOP_PIC">#REF!</definedName>
    <definedName name="Hip_Bilat_PI">#REF!</definedName>
    <definedName name="Hip_Bilat_PI_1er_Año">#REF!</definedName>
    <definedName name="Hip_Bilat_PI_AP">#REF!</definedName>
    <definedName name="Hip_Bilt_CO">#REF!</definedName>
    <definedName name="Hip_Bilt_CO_1er_Año">#REF!</definedName>
    <definedName name="Hip_Bilt_CO_AP">#REF!</definedName>
    <definedName name="Hip_Bonos_CO">#REF!</definedName>
    <definedName name="Hip_Bonos_PI">#REF!</definedName>
    <definedName name="Hip_Bonosext_CO">#REF!</definedName>
    <definedName name="Hip_Bonosext_PI">#REF!</definedName>
    <definedName name="Hip_BonosextDOP_CO">#REF!</definedName>
    <definedName name="Hip_BonosextDOP_PI">#REF!</definedName>
    <definedName name="Hip_Mult_CO">#REF!</definedName>
    <definedName name="Hip_Mult_PI">#REF!</definedName>
    <definedName name="Hip_MultAP_CO">#REF!</definedName>
    <definedName name="Hip_MultAP_PI">#REF!</definedName>
    <definedName name="HIPCDATA" localSheetId="15">#REF!</definedName>
    <definedName name="HIPCDATA" localSheetId="17">#REF!</definedName>
    <definedName name="HIPCDATA" localSheetId="20">#REF!</definedName>
    <definedName name="HIPCDATA" localSheetId="23">#REF!</definedName>
    <definedName name="HIPCDATA" localSheetId="59">#REF!</definedName>
    <definedName name="HIPCDATA" localSheetId="60">#REF!</definedName>
    <definedName name="HIPCDATA" localSheetId="27">#REF!</definedName>
    <definedName name="HIPCDATA" localSheetId="28">#REF!</definedName>
    <definedName name="HIPCDATA" localSheetId="29">#REF!</definedName>
    <definedName name="HIPCDATA" localSheetId="57">#REF!</definedName>
    <definedName name="HIPCDATA" localSheetId="64">#REF!</definedName>
    <definedName name="HIPCDATA" localSheetId="21">#REF!</definedName>
    <definedName name="HIPCDATA" localSheetId="85">'Tabla 58'!#REF!</definedName>
    <definedName name="HIPCDATA" localSheetId="88">#REF!</definedName>
    <definedName name="HIPCDATA" localSheetId="89">#REF!</definedName>
    <definedName name="HIPCDATA" localSheetId="90">#REF!</definedName>
    <definedName name="HIPCDATA" localSheetId="95">#REF!</definedName>
    <definedName name="HIPCDATA" localSheetId="96">#REF!</definedName>
    <definedName name="HIPCDATA">#REF!</definedName>
    <definedName name="hjkhgkky" localSheetId="15" hidden="1">#REF!</definedName>
    <definedName name="hjkhgkky" localSheetId="16" hidden="1">#REF!</definedName>
    <definedName name="hjkhgkky" localSheetId="17" hidden="1">#REF!</definedName>
    <definedName name="hjkhgkky" localSheetId="19" hidden="1">#REF!</definedName>
    <definedName name="hjkhgkky" localSheetId="20" hidden="1">'[114]Fax a enviar'!#REF!</definedName>
    <definedName name="hjkhgkky" localSheetId="100" hidden="1">'[114]Fax a enviar'!#REF!</definedName>
    <definedName name="hjkhgkky" localSheetId="23" hidden="1">'[114]Fax a enviar'!#REF!</definedName>
    <definedName name="hjkhgkky" localSheetId="59" hidden="1">#REF!</definedName>
    <definedName name="hjkhgkky" localSheetId="60" hidden="1">#REF!</definedName>
    <definedName name="hjkhgkky" localSheetId="1" hidden="1">'[114]Fax a enviar'!#REF!</definedName>
    <definedName name="hjkhgkky" localSheetId="27" hidden="1">#REF!</definedName>
    <definedName name="hjkhgkky" localSheetId="28" hidden="1">'[114]Fax a enviar'!#REF!</definedName>
    <definedName name="hjkhgkky" localSheetId="29" hidden="1">'[114]Fax a enviar'!#REF!</definedName>
    <definedName name="hjkhgkky" localSheetId="57" hidden="1">'[114]Fax a enviar'!#REF!</definedName>
    <definedName name="hjkhgkky" localSheetId="58" hidden="1">'[114]Fax a enviar'!#REF!</definedName>
    <definedName name="hjkhgkky" localSheetId="18" hidden="1">#REF!</definedName>
    <definedName name="hjkhgkky" localSheetId="64" hidden="1">'[114]Fax a enviar'!#REF!</definedName>
    <definedName name="hjkhgkky" localSheetId="21" hidden="1">'[114]Fax a enviar'!#REF!</definedName>
    <definedName name="hjkhgkky" localSheetId="85" hidden="1">'[114]Fax a enviar'!#REF!</definedName>
    <definedName name="hjkhgkky" localSheetId="88" hidden="1">'[114]Fax a enviar'!#REF!</definedName>
    <definedName name="hjkhgkky" localSheetId="89" hidden="1">'[114]Fax a enviar'!#REF!</definedName>
    <definedName name="hjkhgkky" localSheetId="90" hidden="1">'[114]Fax a enviar'!#REF!</definedName>
    <definedName name="hjkhgkky" localSheetId="91" hidden="1">#REF!</definedName>
    <definedName name="hjkhgkky" localSheetId="95" hidden="1">'[114]Fax a enviar'!#REF!</definedName>
    <definedName name="hjkhgkky" localSheetId="96" hidden="1">'[114]Fax a enviar'!#REF!</definedName>
    <definedName name="hjkhgkky" localSheetId="24" hidden="1">'[114]Fax a enviar'!#REF!</definedName>
    <definedName name="hjkhgkky" hidden="1">#REF!</definedName>
    <definedName name="hkh" localSheetId="15" hidden="1">#REF!</definedName>
    <definedName name="hkh" localSheetId="16" hidden="1">#REF!</definedName>
    <definedName name="hkh" localSheetId="17" hidden="1">#REF!</definedName>
    <definedName name="hkh" localSheetId="19" hidden="1">#REF!</definedName>
    <definedName name="hkh" localSheetId="20" hidden="1">#REF!</definedName>
    <definedName name="hkh" localSheetId="100" hidden="1">#REF!</definedName>
    <definedName name="hkh" localSheetId="23" hidden="1">#REF!</definedName>
    <definedName name="hkh" localSheetId="27" hidden="1">#REF!</definedName>
    <definedName name="hkh" localSheetId="28" hidden="1">#REF!</definedName>
    <definedName name="hkh" localSheetId="29" hidden="1">#REF!</definedName>
    <definedName name="hkh" localSheetId="33" hidden="1">#REF!</definedName>
    <definedName name="hkh" localSheetId="57" hidden="1">#REF!</definedName>
    <definedName name="hkh" localSheetId="58" hidden="1">#REF!</definedName>
    <definedName name="hkh" localSheetId="18" hidden="1">#REF!</definedName>
    <definedName name="hkh" localSheetId="61" hidden="1">#REF!</definedName>
    <definedName name="hkh" localSheetId="62" hidden="1">#REF!</definedName>
    <definedName name="hkh" localSheetId="64" hidden="1">#REF!</definedName>
    <definedName name="hkh" localSheetId="21" hidden="1">#REF!</definedName>
    <definedName name="hkh" localSheetId="80" hidden="1">'Tabla 53'!#REF!</definedName>
    <definedName name="hkh" localSheetId="81" hidden="1">'Tabla 54'!#REF!</definedName>
    <definedName name="hkh" localSheetId="82" hidden="1">'Tabla 55'!#REF!</definedName>
    <definedName name="hkh" localSheetId="83" hidden="1">'Tabla 56'!#REF!</definedName>
    <definedName name="hkh" localSheetId="84" hidden="1">'Tabla 57'!#REF!</definedName>
    <definedName name="hkh" localSheetId="85" hidden="1">'Tabla 58'!#REF!</definedName>
    <definedName name="hkh" localSheetId="88" hidden="1">#REF!</definedName>
    <definedName name="hkh" localSheetId="89" hidden="1">#REF!</definedName>
    <definedName name="hkh" localSheetId="90" hidden="1">#REF!</definedName>
    <definedName name="hkh" localSheetId="95" hidden="1">#REF!</definedName>
    <definedName name="hkh" localSheetId="96" hidden="1">#REF!</definedName>
    <definedName name="hkh" localSheetId="24" hidden="1">#REF!</definedName>
    <definedName name="hkh" localSheetId="99" hidden="1">#REF!</definedName>
    <definedName name="hkh" hidden="1">#REF!</definedName>
    <definedName name="hkhkh" localSheetId="15" hidden="1">#REF!</definedName>
    <definedName name="hkhkh" localSheetId="16" hidden="1">#REF!</definedName>
    <definedName name="hkhkh" localSheetId="17" hidden="1">#REF!</definedName>
    <definedName name="hkhkh" localSheetId="19" hidden="1">#REF!</definedName>
    <definedName name="hkhkh" localSheetId="23" hidden="1">#REF!</definedName>
    <definedName name="hkhkh" localSheetId="27" hidden="1">#REF!</definedName>
    <definedName name="hkhkh" localSheetId="28" hidden="1">#REF!</definedName>
    <definedName name="hkhkh" localSheetId="29" hidden="1">#REF!</definedName>
    <definedName name="hkhkh" localSheetId="33" hidden="1">#REF!</definedName>
    <definedName name="hkhkh" localSheetId="57" hidden="1">#REF!</definedName>
    <definedName name="hkhkh" localSheetId="58" hidden="1">#REF!</definedName>
    <definedName name="hkhkh" localSheetId="18" hidden="1">#REF!</definedName>
    <definedName name="hkhkh" localSheetId="64" hidden="1">#REF!</definedName>
    <definedName name="hkhkh" localSheetId="21" hidden="1">#REF!</definedName>
    <definedName name="hkhkh" localSheetId="80" hidden="1">'Tabla 53'!#REF!</definedName>
    <definedName name="hkhkh" localSheetId="81" hidden="1">'Tabla 54'!#REF!</definedName>
    <definedName name="hkhkh" localSheetId="82" hidden="1">'Tabla 55'!#REF!</definedName>
    <definedName name="hkhkh" localSheetId="83" hidden="1">'Tabla 56'!#REF!</definedName>
    <definedName name="hkhkh" localSheetId="84" hidden="1">'Tabla 57'!#REF!</definedName>
    <definedName name="hkhkh" localSheetId="85" hidden="1">'Tabla 58'!#REF!</definedName>
    <definedName name="hkhkh" localSheetId="88" hidden="1">#REF!</definedName>
    <definedName name="hkhkh" localSheetId="89" hidden="1">#REF!</definedName>
    <definedName name="hkhkh" localSheetId="90" hidden="1">#REF!</definedName>
    <definedName name="hkhkh" localSheetId="95" hidden="1">#REF!</definedName>
    <definedName name="hkhkh" localSheetId="96" hidden="1">#REF!</definedName>
    <definedName name="hkhkh" localSheetId="24" hidden="1">#REF!</definedName>
    <definedName name="hkhkh" hidden="1">#REF!</definedName>
    <definedName name="hola" localSheetId="15">#REF!</definedName>
    <definedName name="hola" localSheetId="16">#REF!</definedName>
    <definedName name="hola" localSheetId="17">#REF!</definedName>
    <definedName name="hola" localSheetId="19">#REF!</definedName>
    <definedName name="hola" localSheetId="23">#REF!</definedName>
    <definedName name="hola" localSheetId="27">#REF!</definedName>
    <definedName name="hola" localSheetId="28">#REF!</definedName>
    <definedName name="hola" localSheetId="29">#REF!</definedName>
    <definedName name="hola" localSheetId="33">#REF!</definedName>
    <definedName name="hola" localSheetId="57">#REF!</definedName>
    <definedName name="hola" localSheetId="58">#REF!</definedName>
    <definedName name="hola" localSheetId="18">#REF!</definedName>
    <definedName name="hola" localSheetId="64">#REF!</definedName>
    <definedName name="hola" localSheetId="21">#REF!</definedName>
    <definedName name="hola" localSheetId="80">'Tabla 53'!#REF!</definedName>
    <definedName name="hola" localSheetId="81">'Tabla 54'!#REF!</definedName>
    <definedName name="hola" localSheetId="82">'Tabla 55'!#REF!</definedName>
    <definedName name="hola" localSheetId="83">'Tabla 56'!#REF!</definedName>
    <definedName name="hola" localSheetId="84">'Tabla 57'!#REF!</definedName>
    <definedName name="hola" localSheetId="85">'Tabla 58'!#REF!</definedName>
    <definedName name="hola" localSheetId="88">#REF!</definedName>
    <definedName name="hola" localSheetId="89">#REF!</definedName>
    <definedName name="hola" localSheetId="90">#REF!</definedName>
    <definedName name="hola" localSheetId="95">#REF!</definedName>
    <definedName name="hola" localSheetId="96">#REF!</definedName>
    <definedName name="hola" localSheetId="24">#REF!</definedName>
    <definedName name="hola">#REF!</definedName>
    <definedName name="holalalala" localSheetId="15" hidden="1">#REF!</definedName>
    <definedName name="holalalala" localSheetId="16" hidden="1">#REF!</definedName>
    <definedName name="holalalala" localSheetId="17" hidden="1">#REF!</definedName>
    <definedName name="holalalala" localSheetId="19" hidden="1">#REF!</definedName>
    <definedName name="holalalala" localSheetId="100" hidden="1">'[43]Fax a enviar'!#REF!</definedName>
    <definedName name="holalalala" localSheetId="23" hidden="1">'[43]Fax a enviar'!#REF!</definedName>
    <definedName name="holalalala" localSheetId="59" hidden="1">#REF!</definedName>
    <definedName name="holalalala" localSheetId="60" hidden="1">#REF!</definedName>
    <definedName name="holalalala" localSheetId="1" hidden="1">'[43]Fax a enviar'!#REF!</definedName>
    <definedName name="holalalala" localSheetId="27" hidden="1">#REF!</definedName>
    <definedName name="holalalala" localSheetId="28" hidden="1">'[43]Fax a enviar'!#REF!</definedName>
    <definedName name="holalalala" localSheetId="29" hidden="1">'[43]Fax a enviar'!#REF!</definedName>
    <definedName name="holalalala" localSheetId="33" hidden="1">#REF!</definedName>
    <definedName name="holalalala" localSheetId="57" hidden="1">'[43]Fax a enviar'!#REF!</definedName>
    <definedName name="holalalala" localSheetId="58" hidden="1">'[43]Fax a enviar'!#REF!</definedName>
    <definedName name="holalalala" localSheetId="18" hidden="1">#REF!</definedName>
    <definedName name="holalalala" localSheetId="64" hidden="1">'[43]Fax a enviar'!#REF!</definedName>
    <definedName name="holalalala" localSheetId="21" hidden="1">'[43]Fax a enviar'!#REF!</definedName>
    <definedName name="holalalala" localSheetId="81" hidden="1">'[43]Fax a enviar'!#REF!</definedName>
    <definedName name="holalalala" localSheetId="82" hidden="1">'[43]Fax a enviar'!#REF!</definedName>
    <definedName name="holalalala" localSheetId="83" hidden="1">'[43]Fax a enviar'!#REF!</definedName>
    <definedName name="holalalala" localSheetId="84" hidden="1">'[43]Fax a enviar'!#REF!</definedName>
    <definedName name="holalalala" localSheetId="85" hidden="1">'[43]Fax a enviar'!#REF!</definedName>
    <definedName name="holalalala" localSheetId="88" hidden="1">'[43]Fax a enviar'!#REF!</definedName>
    <definedName name="holalalala" localSheetId="89" hidden="1">'[43]Fax a enviar'!#REF!</definedName>
    <definedName name="holalalala" localSheetId="90" hidden="1">'[43]Fax a enviar'!#REF!</definedName>
    <definedName name="holalalala" localSheetId="91" hidden="1">#REF!</definedName>
    <definedName name="holalalala" localSheetId="95" hidden="1">'[43]Fax a enviar'!#REF!</definedName>
    <definedName name="holalalala" localSheetId="96" hidden="1">'[43]Fax a enviar'!#REF!</definedName>
    <definedName name="holalalala" localSheetId="24" hidden="1">'[43]Fax a enviar'!#REF!</definedName>
    <definedName name="holalalala" hidden="1">#REF!</definedName>
    <definedName name="holallll" localSheetId="15">#REF!</definedName>
    <definedName name="holallll" localSheetId="16">#REF!</definedName>
    <definedName name="holallll" localSheetId="17">#REF!</definedName>
    <definedName name="holallll" localSheetId="19">#REF!</definedName>
    <definedName name="holallll" localSheetId="20">#REF!</definedName>
    <definedName name="holallll" localSheetId="100">#REF!</definedName>
    <definedName name="holallll" localSheetId="23">#REF!</definedName>
    <definedName name="holallll" localSheetId="27">#REF!</definedName>
    <definedName name="holallll" localSheetId="28">#REF!</definedName>
    <definedName name="holallll" localSheetId="29">#REF!</definedName>
    <definedName name="holallll" localSheetId="33">#REF!</definedName>
    <definedName name="holallll" localSheetId="57">#REF!</definedName>
    <definedName name="holallll" localSheetId="58">#REF!</definedName>
    <definedName name="holallll" localSheetId="18">#REF!</definedName>
    <definedName name="holallll" localSheetId="61">#REF!</definedName>
    <definedName name="holallll" localSheetId="62">#REF!</definedName>
    <definedName name="holallll" localSheetId="64">#REF!</definedName>
    <definedName name="holallll" localSheetId="21">#REF!</definedName>
    <definedName name="holallll" localSheetId="80">'Tabla 53'!#REF!</definedName>
    <definedName name="holallll" localSheetId="81">'Tabla 54'!#REF!</definedName>
    <definedName name="holallll" localSheetId="82">'Tabla 55'!#REF!</definedName>
    <definedName name="holallll" localSheetId="83">'Tabla 56'!#REF!</definedName>
    <definedName name="holallll" localSheetId="84">'Tabla 57'!#REF!</definedName>
    <definedName name="holallll" localSheetId="85">'Tabla 58'!#REF!</definedName>
    <definedName name="holallll" localSheetId="88">#REF!</definedName>
    <definedName name="holallll" localSheetId="89">#REF!</definedName>
    <definedName name="holallll" localSheetId="90">#REF!</definedName>
    <definedName name="holallll" localSheetId="95">#REF!</definedName>
    <definedName name="holallll" localSheetId="96">#REF!</definedName>
    <definedName name="holallll" localSheetId="24">#REF!</definedName>
    <definedName name="holallll" localSheetId="99">#REF!</definedName>
    <definedName name="holallll">#REF!</definedName>
    <definedName name="hora" localSheetId="15">#REF!</definedName>
    <definedName name="hora" localSheetId="16">#REF!</definedName>
    <definedName name="hora" localSheetId="17">#REF!</definedName>
    <definedName name="hora" localSheetId="20">[27]Programa!#REF!</definedName>
    <definedName name="hora" localSheetId="100">[27]Programa!#REF!</definedName>
    <definedName name="hora" localSheetId="10">[27]Programa!#REF!</definedName>
    <definedName name="hora" localSheetId="11">[27]Programa!#REF!</definedName>
    <definedName name="hora" localSheetId="23">[27]Programa!#REF!</definedName>
    <definedName name="hora" localSheetId="59">#REF!</definedName>
    <definedName name="hora" localSheetId="60">#REF!</definedName>
    <definedName name="hora" localSheetId="1">[27]Programa!#REF!</definedName>
    <definedName name="hora" localSheetId="27">#REF!</definedName>
    <definedName name="hora" localSheetId="28">[27]Programa!#REF!</definedName>
    <definedName name="hora" localSheetId="29">[27]Programa!#REF!</definedName>
    <definedName name="hora" localSheetId="57">[27]Programa!#REF!</definedName>
    <definedName name="hora" localSheetId="58">[27]Programa!#REF!</definedName>
    <definedName name="hora" localSheetId="64">[27]Programa!#REF!</definedName>
    <definedName name="hora" localSheetId="21">[27]Programa!#REF!</definedName>
    <definedName name="hora" localSheetId="85">[27]Programa!#REF!</definedName>
    <definedName name="hora" localSheetId="88">[27]Programa!#REF!</definedName>
    <definedName name="hora" localSheetId="89">[27]Programa!#REF!</definedName>
    <definedName name="hora" localSheetId="90">[27]Programa!#REF!</definedName>
    <definedName name="hora" localSheetId="91">#REF!</definedName>
    <definedName name="hora" localSheetId="95">[27]Programa!#REF!</definedName>
    <definedName name="hora" localSheetId="96">[27]Programa!#REF!</definedName>
    <definedName name="hora" localSheetId="24">[27]Programa!#REF!</definedName>
    <definedName name="hora">#REF!</definedName>
    <definedName name="HOSP96" localSheetId="15">#REF!</definedName>
    <definedName name="HOSP96" localSheetId="16">#REF!</definedName>
    <definedName name="HOSP96" localSheetId="17">#REF!</definedName>
    <definedName name="HOSP96" localSheetId="20">#REF!</definedName>
    <definedName name="HOSP96" localSheetId="23">#REF!</definedName>
    <definedName name="HOSP96" localSheetId="59">#REF!</definedName>
    <definedName name="HOSP96" localSheetId="60">#REF!</definedName>
    <definedName name="HOSP96" localSheetId="27">#REF!</definedName>
    <definedName name="HOSP96" localSheetId="28">#REF!</definedName>
    <definedName name="HOSP96" localSheetId="29">#REF!</definedName>
    <definedName name="HOSP96" localSheetId="57">#REF!</definedName>
    <definedName name="HOSP96" localSheetId="64">#REF!</definedName>
    <definedName name="HOSP96" localSheetId="21">#REF!</definedName>
    <definedName name="HOSP96" localSheetId="85">'Tabla 58'!#REF!</definedName>
    <definedName name="HOSP96" localSheetId="88">#REF!</definedName>
    <definedName name="HOSP96" localSheetId="89">#REF!</definedName>
    <definedName name="HOSP96" localSheetId="90">#REF!</definedName>
    <definedName name="HOSP96" localSheetId="95">#REF!</definedName>
    <definedName name="HOSP96" localSheetId="96">#REF!</definedName>
    <definedName name="HOSP96" localSheetId="24">#REF!</definedName>
    <definedName name="HOSP96">#REF!</definedName>
    <definedName name="hpu" localSheetId="15" hidden="1">{"Tab1",#N/A,FALSE,"P";"Tab2",#N/A,FALSE,"P"}</definedName>
    <definedName name="hpu" localSheetId="16" hidden="1">{"Tab1",#N/A,FALSE,"P";"Tab2",#N/A,FALSE,"P"}</definedName>
    <definedName name="hpu" localSheetId="17" hidden="1">{"Tab1",#N/A,FALSE,"P";"Tab2",#N/A,FALSE,"P"}</definedName>
    <definedName name="hpu" localSheetId="19" hidden="1">{"Tab1",#N/A,FALSE,"P";"Tab2",#N/A,FALSE,"P"}</definedName>
    <definedName name="hpu" localSheetId="20" hidden="1">{"Tab1",#N/A,FALSE,"P";"Tab2",#N/A,FALSE,"P"}</definedName>
    <definedName name="hpu" localSheetId="100" hidden="1">{"Tab1",#N/A,FALSE,"P";"Tab2",#N/A,FALSE,"P"}</definedName>
    <definedName name="hpu" localSheetId="8" hidden="1">{"Tab1",#N/A,FALSE,"P";"Tab2",#N/A,FALSE,"P"}</definedName>
    <definedName name="hpu" localSheetId="9" hidden="1">{"Tab1",#N/A,FALSE,"P";"Tab2",#N/A,FALSE,"P"}</definedName>
    <definedName name="hpu" localSheetId="10" hidden="1">{"Tab1",#N/A,FALSE,"P";"Tab2",#N/A,FALSE,"P"}</definedName>
    <definedName name="hpu" localSheetId="11" hidden="1">{"Tab1",#N/A,FALSE,"P";"Tab2",#N/A,FALSE,"P"}</definedName>
    <definedName name="hpu" localSheetId="23" hidden="1">{"Tab1",#N/A,FALSE,"P";"Tab2",#N/A,FALSE,"P"}</definedName>
    <definedName name="hpu" localSheetId="59" hidden="1">{"Tab1",#N/A,FALSE,"P";"Tab2",#N/A,FALSE,"P"}</definedName>
    <definedName name="hpu" localSheetId="60" hidden="1">{"Tab1",#N/A,FALSE,"P";"Tab2",#N/A,FALSE,"P"}</definedName>
    <definedName name="hpu" localSheetId="1" hidden="1">{"Tab1",#N/A,FALSE,"P";"Tab2",#N/A,FALSE,"P"}</definedName>
    <definedName name="hpu" localSheetId="27" hidden="1">{"Tab1",#N/A,FALSE,"P";"Tab2",#N/A,FALSE,"P"}</definedName>
    <definedName name="hpu" localSheetId="28" hidden="1">{"Tab1",#N/A,FALSE,"P";"Tab2",#N/A,FALSE,"P"}</definedName>
    <definedName name="hpu" localSheetId="29" hidden="1">{"Tab1",#N/A,FALSE,"P";"Tab2",#N/A,FALSE,"P"}</definedName>
    <definedName name="hpu" localSheetId="30" hidden="1">{"Tab1",#N/A,FALSE,"P";"Tab2",#N/A,FALSE,"P"}</definedName>
    <definedName name="hpu" localSheetId="31" hidden="1">{"Tab1",#N/A,FALSE,"P";"Tab2",#N/A,FALSE,"P"}</definedName>
    <definedName name="hpu" localSheetId="32" hidden="1">{"Tab1",#N/A,FALSE,"P";"Tab2",#N/A,FALSE,"P"}</definedName>
    <definedName name="hpu" localSheetId="33" hidden="1">{"Tab1",#N/A,FALSE,"P";"Tab2",#N/A,FALSE,"P"}</definedName>
    <definedName name="hpu" localSheetId="34" hidden="1">{"Tab1",#N/A,FALSE,"P";"Tab2",#N/A,FALSE,"P"}</definedName>
    <definedName name="hpu" localSheetId="3" hidden="1">{"Tab1",#N/A,FALSE,"P";"Tab2",#N/A,FALSE,"P"}</definedName>
    <definedName name="hpu" localSheetId="57" hidden="1">{"Tab1",#N/A,FALSE,"P";"Tab2",#N/A,FALSE,"P"}</definedName>
    <definedName name="hpu" localSheetId="58" hidden="1">{"Tab1",#N/A,FALSE,"P";"Tab2",#N/A,FALSE,"P"}</definedName>
    <definedName name="hpu" localSheetId="18" hidden="1">{"Tab1",#N/A,FALSE,"P";"Tab2",#N/A,FALSE,"P"}</definedName>
    <definedName name="hpu" localSheetId="61" hidden="1">{"Tab1",#N/A,FALSE,"P";"Tab2",#N/A,FALSE,"P"}</definedName>
    <definedName name="hpu" localSheetId="62" hidden="1">{"Tab1",#N/A,FALSE,"P";"Tab2",#N/A,FALSE,"P"}</definedName>
    <definedName name="hpu" localSheetId="63" hidden="1">{"Tab1",#N/A,FALSE,"P";"Tab2",#N/A,FALSE,"P"}</definedName>
    <definedName name="hpu" localSheetId="64" hidden="1">{"Tab1",#N/A,FALSE,"P";"Tab2",#N/A,FALSE,"P"}</definedName>
    <definedName name="hpu" localSheetId="21" hidden="1">{"Tab1",#N/A,FALSE,"P";"Tab2",#N/A,FALSE,"P"}</definedName>
    <definedName name="hpu" localSheetId="80" hidden="1">{"Tab1",#N/A,FALSE,"P";"Tab2",#N/A,FALSE,"P"}</definedName>
    <definedName name="hpu" localSheetId="81" hidden="1">{"Tab1",#N/A,FALSE,"P";"Tab2",#N/A,FALSE,"P"}</definedName>
    <definedName name="hpu" localSheetId="82" hidden="1">{"Tab1",#N/A,FALSE,"P";"Tab2",#N/A,FALSE,"P"}</definedName>
    <definedName name="hpu" localSheetId="83" hidden="1">{"Tab1",#N/A,FALSE,"P";"Tab2",#N/A,FALSE,"P"}</definedName>
    <definedName name="hpu" localSheetId="84" hidden="1">{"Tab1",#N/A,FALSE,"P";"Tab2",#N/A,FALSE,"P"}</definedName>
    <definedName name="hpu" localSheetId="85" hidden="1">{"Tab1",#N/A,FALSE,"P";"Tab2",#N/A,FALSE,"P"}</definedName>
    <definedName name="hpu" localSheetId="88" hidden="1">{"Tab1",#N/A,FALSE,"P";"Tab2",#N/A,FALSE,"P"}</definedName>
    <definedName name="hpu" localSheetId="22" hidden="1">{"Tab1",#N/A,FALSE,"P";"Tab2",#N/A,FALSE,"P"}</definedName>
    <definedName name="hpu" localSheetId="89" hidden="1">{"Tab1",#N/A,FALSE,"P";"Tab2",#N/A,FALSE,"P"}</definedName>
    <definedName name="hpu" localSheetId="90" hidden="1">{"Tab1",#N/A,FALSE,"P";"Tab2",#N/A,FALSE,"P"}</definedName>
    <definedName name="hpu" localSheetId="91" hidden="1">{"Tab1",#N/A,FALSE,"P";"Tab2",#N/A,FALSE,"P"}</definedName>
    <definedName name="hpu" localSheetId="92" hidden="1">{"Tab1",#N/A,FALSE,"P";"Tab2",#N/A,FALSE,"P"}</definedName>
    <definedName name="hpu" localSheetId="95" hidden="1">{"Tab1",#N/A,FALSE,"P";"Tab2",#N/A,FALSE,"P"}</definedName>
    <definedName name="hpu" localSheetId="96" hidden="1">{"Tab1",#N/A,FALSE,"P";"Tab2",#N/A,FALSE,"P"}</definedName>
    <definedName name="hpu" localSheetId="98" hidden="1">{"Tab1",#N/A,FALSE,"P";"Tab2",#N/A,FALSE,"P"}</definedName>
    <definedName name="hpu" localSheetId="24" hidden="1">{"Tab1",#N/A,FALSE,"P";"Tab2",#N/A,FALSE,"P"}</definedName>
    <definedName name="hpu" localSheetId="99" hidden="1">{"Tab1",#N/A,FALSE,"P";"Tab2",#N/A,FALSE,"P"}</definedName>
    <definedName name="hpu" localSheetId="25" hidden="1">{"Tab1",#N/A,FALSE,"P";"Tab2",#N/A,FALSE,"P"}</definedName>
    <definedName name="hpu" localSheetId="26" hidden="1">{"Tab1",#N/A,FALSE,"P";"Tab2",#N/A,FALSE,"P"}</definedName>
    <definedName name="hpu" localSheetId="93" hidden="1">{"Tab1",#N/A,FALSE,"P";"Tab2",#N/A,FALSE,"P"}</definedName>
    <definedName name="hpu" localSheetId="94" hidden="1">{"Tab1",#N/A,FALSE,"P";"Tab2",#N/A,FALSE,"P"}</definedName>
    <definedName name="hpu" hidden="1">{"Tab1",#N/A,FALSE,"P";"Tab2",#N/A,FALSE,"P"}</definedName>
    <definedName name="HTML_CodePage" hidden="1">1252</definedName>
    <definedName name="HTML_Control" localSheetId="15" hidden="1">{"'para SB'!$A$1318:$F$1381"}</definedName>
    <definedName name="HTML_Control" localSheetId="16" hidden="1">{"'para SB'!$A$1318:$F$1381"}</definedName>
    <definedName name="HTML_Control" localSheetId="17" hidden="1">{"'para SB'!$A$1318:$F$1381"}</definedName>
    <definedName name="HTML_Control" localSheetId="19" hidden="1">{"'para SB'!$A$1318:$F$1381"}</definedName>
    <definedName name="HTML_Control" localSheetId="20" hidden="1">{"'para SB'!$A$1318:$F$1381"}</definedName>
    <definedName name="HTML_Control" localSheetId="100" hidden="1">{"'para SB'!$A$1318:$F$1381"}</definedName>
    <definedName name="HTML_Control" localSheetId="8" hidden="1">{"'para SB'!$A$1318:$F$1381"}</definedName>
    <definedName name="HTML_Control" localSheetId="9" hidden="1">{"'para SB'!$A$1318:$F$1381"}</definedName>
    <definedName name="HTML_Control" localSheetId="10" hidden="1">{"'para SB'!$A$1318:$F$1381"}</definedName>
    <definedName name="HTML_Control" localSheetId="11" hidden="1">{"'para SB'!$A$1318:$F$1381"}</definedName>
    <definedName name="HTML_Control" localSheetId="23" hidden="1">{"'para SB'!$A$1318:$F$1381"}</definedName>
    <definedName name="HTML_Control" localSheetId="59" hidden="1">{"'para SB'!$A$1318:$F$1381"}</definedName>
    <definedName name="HTML_Control" localSheetId="60" hidden="1">{"'para SB'!$A$1318:$F$1381"}</definedName>
    <definedName name="HTML_Control" localSheetId="1" hidden="1">{"'para SB'!$A$1318:$F$1381"}</definedName>
    <definedName name="HTML_Control" localSheetId="27" hidden="1">{"'para SB'!$A$1318:$F$1381"}</definedName>
    <definedName name="HTML_Control" localSheetId="28" hidden="1">{"'para SB'!$A$1318:$F$1381"}</definedName>
    <definedName name="HTML_Control" localSheetId="29" hidden="1">{"'para SB'!$A$1318:$F$1381"}</definedName>
    <definedName name="HTML_Control" localSheetId="30" hidden="1">{"'para SB'!$A$1318:$F$1381"}</definedName>
    <definedName name="HTML_Control" localSheetId="31" hidden="1">{"'para SB'!$A$1318:$F$1381"}</definedName>
    <definedName name="HTML_Control" localSheetId="32" hidden="1">{"'para SB'!$A$1318:$F$1381"}</definedName>
    <definedName name="HTML_Control" localSheetId="33" hidden="1">{"'para SB'!$A$1318:$F$1381"}</definedName>
    <definedName name="HTML_Control" localSheetId="3" hidden="1">{"'para SB'!$A$1318:$F$1381"}</definedName>
    <definedName name="HTML_Control" localSheetId="41" hidden="1">{"'para SB'!$A$1318:$F$1381"}</definedName>
    <definedName name="HTML_Control" localSheetId="42" hidden="1">{"'para SB'!$A$1318:$F$1381"}</definedName>
    <definedName name="HTML_Control" localSheetId="43" hidden="1">{"'para SB'!$A$1318:$F$1381"}</definedName>
    <definedName name="HTML_Control" localSheetId="44" hidden="1">{"'para SB'!$A$1318:$F$1381"}</definedName>
    <definedName name="HTML_Control" localSheetId="45" hidden="1">{"'para SB'!$A$1318:$F$1381"}</definedName>
    <definedName name="HTML_Control" localSheetId="46" hidden="1">{"'para SB'!$A$1318:$F$1381"}</definedName>
    <definedName name="HTML_Control" localSheetId="57" hidden="1">{"'para SB'!$A$1318:$F$1381"}</definedName>
    <definedName name="HTML_Control" localSheetId="58" hidden="1">{"'para SB'!$A$1318:$F$1381"}</definedName>
    <definedName name="HTML_Control" localSheetId="18" hidden="1">{"'para SB'!$A$1318:$F$1381"}</definedName>
    <definedName name="HTML_Control" localSheetId="61" hidden="1">{"'para SB'!$A$1318:$F$1381"}</definedName>
    <definedName name="HTML_Control" localSheetId="62" hidden="1">{"'para SB'!$A$1318:$F$1381"}</definedName>
    <definedName name="HTML_Control" localSheetId="63" hidden="1">{"'para SB'!$A$1318:$F$1381"}</definedName>
    <definedName name="HTML_Control" localSheetId="64" hidden="1">{"'para SB'!$A$1318:$F$1381"}</definedName>
    <definedName name="HTML_Control" localSheetId="21" hidden="1">{"'para SB'!$A$1318:$F$1381"}</definedName>
    <definedName name="HTML_Control" localSheetId="80" hidden="1">{"'para SB'!$A$1318:$F$1381"}</definedName>
    <definedName name="HTML_Control" localSheetId="81" hidden="1">{"'para SB'!$A$1318:$F$1381"}</definedName>
    <definedName name="HTML_Control" localSheetId="82" hidden="1">{"'para SB'!$A$1318:$F$1381"}</definedName>
    <definedName name="HTML_Control" localSheetId="83" hidden="1">{"'para SB'!$A$1318:$F$1381"}</definedName>
    <definedName name="HTML_Control" localSheetId="84" hidden="1">{"'para SB'!$A$1318:$F$1381"}</definedName>
    <definedName name="HTML_Control" localSheetId="85" hidden="1">{"'para SB'!$A$1318:$F$1381"}</definedName>
    <definedName name="HTML_Control" localSheetId="88" hidden="1">{"'para SB'!$A$1318:$F$1381"}</definedName>
    <definedName name="HTML_Control" localSheetId="22" hidden="1">{"'para SB'!$A$1318:$F$1381"}</definedName>
    <definedName name="HTML_Control" localSheetId="89" hidden="1">{"'para SB'!$A$1318:$F$1381"}</definedName>
    <definedName name="HTML_Control" localSheetId="90" hidden="1">{"'para SB'!$A$1318:$F$1381"}</definedName>
    <definedName name="HTML_Control" localSheetId="91" hidden="1">{"'para SB'!$A$1318:$F$1381"}</definedName>
    <definedName name="HTML_Control" localSheetId="92" hidden="1">{"'para SB'!$A$1318:$F$1381"}</definedName>
    <definedName name="HTML_Control" localSheetId="95" hidden="1">{"'para SB'!$A$1318:$F$1381"}</definedName>
    <definedName name="HTML_Control" localSheetId="96" hidden="1">{"'para SB'!$A$1318:$F$1381"}</definedName>
    <definedName name="HTML_Control" localSheetId="98" hidden="1">{"'para SB'!$A$1318:$F$1381"}</definedName>
    <definedName name="HTML_Control" localSheetId="24" hidden="1">{"'para SB'!$A$1318:$F$1381"}</definedName>
    <definedName name="HTML_Control" localSheetId="99" hidden="1">{"'para SB'!$A$1318:$F$1381"}</definedName>
    <definedName name="HTML_Control" localSheetId="25" hidden="1">{"'para SB'!$A$1318:$F$1381"}</definedName>
    <definedName name="HTML_Control" localSheetId="26" hidden="1">{"'para SB'!$A$1318:$F$1381"}</definedName>
    <definedName name="HTML_Control" localSheetId="93" hidden="1">{"'para SB'!$A$1318:$F$1381"}</definedName>
    <definedName name="HTML_Control" localSheetId="94" hidden="1">{"'para SB'!$A$1318:$F$1381"}</definedName>
    <definedName name="HTML_Control" hidden="1">{"'para SB'!$A$1318:$F$1381"}</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hui" localSheetId="15" hidden="1">{"Tab1",#N/A,FALSE,"P";"Tab2",#N/A,FALSE,"P"}</definedName>
    <definedName name="hui" localSheetId="16" hidden="1">{"Tab1",#N/A,FALSE,"P";"Tab2",#N/A,FALSE,"P"}</definedName>
    <definedName name="hui" localSheetId="17" hidden="1">{"Tab1",#N/A,FALSE,"P";"Tab2",#N/A,FALSE,"P"}</definedName>
    <definedName name="hui" localSheetId="19" hidden="1">{"Tab1",#N/A,FALSE,"P";"Tab2",#N/A,FALSE,"P"}</definedName>
    <definedName name="hui" localSheetId="20" hidden="1">{"Tab1",#N/A,FALSE,"P";"Tab2",#N/A,FALSE,"P"}</definedName>
    <definedName name="hui" localSheetId="100" hidden="1">{"Tab1",#N/A,FALSE,"P";"Tab2",#N/A,FALSE,"P"}</definedName>
    <definedName name="hui" localSheetId="8" hidden="1">{"Tab1",#N/A,FALSE,"P";"Tab2",#N/A,FALSE,"P"}</definedName>
    <definedName name="hui" localSheetId="9" hidden="1">{"Tab1",#N/A,FALSE,"P";"Tab2",#N/A,FALSE,"P"}</definedName>
    <definedName name="hui" localSheetId="10" hidden="1">{"Tab1",#N/A,FALSE,"P";"Tab2",#N/A,FALSE,"P"}</definedName>
    <definedName name="hui" localSheetId="11" hidden="1">{"Tab1",#N/A,FALSE,"P";"Tab2",#N/A,FALSE,"P"}</definedName>
    <definedName name="hui" localSheetId="23" hidden="1">{"Tab1",#N/A,FALSE,"P";"Tab2",#N/A,FALSE,"P"}</definedName>
    <definedName name="hui" localSheetId="59" hidden="1">{"Tab1",#N/A,FALSE,"P";"Tab2",#N/A,FALSE,"P"}</definedName>
    <definedName name="hui" localSheetId="60" hidden="1">{"Tab1",#N/A,FALSE,"P";"Tab2",#N/A,FALSE,"P"}</definedName>
    <definedName name="hui" localSheetId="1" hidden="1">{"Tab1",#N/A,FALSE,"P";"Tab2",#N/A,FALSE,"P"}</definedName>
    <definedName name="hui" localSheetId="27" hidden="1">{"Tab1",#N/A,FALSE,"P";"Tab2",#N/A,FALSE,"P"}</definedName>
    <definedName name="hui" localSheetId="28" hidden="1">{"Tab1",#N/A,FALSE,"P";"Tab2",#N/A,FALSE,"P"}</definedName>
    <definedName name="hui" localSheetId="29" hidden="1">{"Tab1",#N/A,FALSE,"P";"Tab2",#N/A,FALSE,"P"}</definedName>
    <definedName name="hui" localSheetId="30" hidden="1">{"Tab1",#N/A,FALSE,"P";"Tab2",#N/A,FALSE,"P"}</definedName>
    <definedName name="hui" localSheetId="31" hidden="1">{"Tab1",#N/A,FALSE,"P";"Tab2",#N/A,FALSE,"P"}</definedName>
    <definedName name="hui" localSheetId="32" hidden="1">{"Tab1",#N/A,FALSE,"P";"Tab2",#N/A,FALSE,"P"}</definedName>
    <definedName name="hui" localSheetId="33" hidden="1">{"Tab1",#N/A,FALSE,"P";"Tab2",#N/A,FALSE,"P"}</definedName>
    <definedName name="hui" localSheetId="34" hidden="1">{"Tab1",#N/A,FALSE,"P";"Tab2",#N/A,FALSE,"P"}</definedName>
    <definedName name="hui" localSheetId="3" hidden="1">{"Tab1",#N/A,FALSE,"P";"Tab2",#N/A,FALSE,"P"}</definedName>
    <definedName name="hui" localSheetId="57" hidden="1">{"Tab1",#N/A,FALSE,"P";"Tab2",#N/A,FALSE,"P"}</definedName>
    <definedName name="hui" localSheetId="58" hidden="1">{"Tab1",#N/A,FALSE,"P";"Tab2",#N/A,FALSE,"P"}</definedName>
    <definedName name="hui" localSheetId="18" hidden="1">{"Tab1",#N/A,FALSE,"P";"Tab2",#N/A,FALSE,"P"}</definedName>
    <definedName name="hui" localSheetId="61" hidden="1">{"Tab1",#N/A,FALSE,"P";"Tab2",#N/A,FALSE,"P"}</definedName>
    <definedName name="hui" localSheetId="62" hidden="1">{"Tab1",#N/A,FALSE,"P";"Tab2",#N/A,FALSE,"P"}</definedName>
    <definedName name="hui" localSheetId="63" hidden="1">{"Tab1",#N/A,FALSE,"P";"Tab2",#N/A,FALSE,"P"}</definedName>
    <definedName name="hui" localSheetId="64" hidden="1">{"Tab1",#N/A,FALSE,"P";"Tab2",#N/A,FALSE,"P"}</definedName>
    <definedName name="hui" localSheetId="21" hidden="1">{"Tab1",#N/A,FALSE,"P";"Tab2",#N/A,FALSE,"P"}</definedName>
    <definedName name="hui" localSheetId="80" hidden="1">{"Tab1",#N/A,FALSE,"P";"Tab2",#N/A,FALSE,"P"}</definedName>
    <definedName name="hui" localSheetId="81" hidden="1">{"Tab1",#N/A,FALSE,"P";"Tab2",#N/A,FALSE,"P"}</definedName>
    <definedName name="hui" localSheetId="82" hidden="1">{"Tab1",#N/A,FALSE,"P";"Tab2",#N/A,FALSE,"P"}</definedName>
    <definedName name="hui" localSheetId="83" hidden="1">{"Tab1",#N/A,FALSE,"P";"Tab2",#N/A,FALSE,"P"}</definedName>
    <definedName name="hui" localSheetId="84" hidden="1">{"Tab1",#N/A,FALSE,"P";"Tab2",#N/A,FALSE,"P"}</definedName>
    <definedName name="hui" localSheetId="85" hidden="1">{"Tab1",#N/A,FALSE,"P";"Tab2",#N/A,FALSE,"P"}</definedName>
    <definedName name="hui" localSheetId="88" hidden="1">{"Tab1",#N/A,FALSE,"P";"Tab2",#N/A,FALSE,"P"}</definedName>
    <definedName name="hui" localSheetId="22" hidden="1">{"Tab1",#N/A,FALSE,"P";"Tab2",#N/A,FALSE,"P"}</definedName>
    <definedName name="hui" localSheetId="89" hidden="1">{"Tab1",#N/A,FALSE,"P";"Tab2",#N/A,FALSE,"P"}</definedName>
    <definedName name="hui" localSheetId="90" hidden="1">{"Tab1",#N/A,FALSE,"P";"Tab2",#N/A,FALSE,"P"}</definedName>
    <definedName name="hui" localSheetId="91" hidden="1">{"Tab1",#N/A,FALSE,"P";"Tab2",#N/A,FALSE,"P"}</definedName>
    <definedName name="hui" localSheetId="92" hidden="1">{"Tab1",#N/A,FALSE,"P";"Tab2",#N/A,FALSE,"P"}</definedName>
    <definedName name="hui" localSheetId="95" hidden="1">{"Tab1",#N/A,FALSE,"P";"Tab2",#N/A,FALSE,"P"}</definedName>
    <definedName name="hui" localSheetId="96" hidden="1">{"Tab1",#N/A,FALSE,"P";"Tab2",#N/A,FALSE,"P"}</definedName>
    <definedName name="hui" localSheetId="98" hidden="1">{"Tab1",#N/A,FALSE,"P";"Tab2",#N/A,FALSE,"P"}</definedName>
    <definedName name="hui" localSheetId="24" hidden="1">{"Tab1",#N/A,FALSE,"P";"Tab2",#N/A,FALSE,"P"}</definedName>
    <definedName name="hui" localSheetId="99" hidden="1">{"Tab1",#N/A,FALSE,"P";"Tab2",#N/A,FALSE,"P"}</definedName>
    <definedName name="hui" localSheetId="25" hidden="1">{"Tab1",#N/A,FALSE,"P";"Tab2",#N/A,FALSE,"P"}</definedName>
    <definedName name="hui" localSheetId="26" hidden="1">{"Tab1",#N/A,FALSE,"P";"Tab2",#N/A,FALSE,"P"}</definedName>
    <definedName name="hui" localSheetId="93" hidden="1">{"Tab1",#N/A,FALSE,"P";"Tab2",#N/A,FALSE,"P"}</definedName>
    <definedName name="hui" localSheetId="94" hidden="1">{"Tab1",#N/A,FALSE,"P";"Tab2",#N/A,FALSE,"P"}</definedName>
    <definedName name="hui" hidden="1">{"Tab1",#N/A,FALSE,"P";"Tab2",#N/A,FALSE,"P"}</definedName>
    <definedName name="huo" localSheetId="15" hidden="1">{"Tab1",#N/A,FALSE,"P";"Tab2",#N/A,FALSE,"P"}</definedName>
    <definedName name="huo" localSheetId="16" hidden="1">{"Tab1",#N/A,FALSE,"P";"Tab2",#N/A,FALSE,"P"}</definedName>
    <definedName name="huo" localSheetId="17" hidden="1">{"Tab1",#N/A,FALSE,"P";"Tab2",#N/A,FALSE,"P"}</definedName>
    <definedName name="huo" localSheetId="19" hidden="1">{"Tab1",#N/A,FALSE,"P";"Tab2",#N/A,FALSE,"P"}</definedName>
    <definedName name="huo" localSheetId="20" hidden="1">{"Tab1",#N/A,FALSE,"P";"Tab2",#N/A,FALSE,"P"}</definedName>
    <definedName name="huo" localSheetId="100" hidden="1">{"Tab1",#N/A,FALSE,"P";"Tab2",#N/A,FALSE,"P"}</definedName>
    <definedName name="huo" localSheetId="8" hidden="1">{"Tab1",#N/A,FALSE,"P";"Tab2",#N/A,FALSE,"P"}</definedName>
    <definedName name="huo" localSheetId="9" hidden="1">{"Tab1",#N/A,FALSE,"P";"Tab2",#N/A,FALSE,"P"}</definedName>
    <definedName name="huo" localSheetId="10" hidden="1">{"Tab1",#N/A,FALSE,"P";"Tab2",#N/A,FALSE,"P"}</definedName>
    <definedName name="huo" localSheetId="11" hidden="1">{"Tab1",#N/A,FALSE,"P";"Tab2",#N/A,FALSE,"P"}</definedName>
    <definedName name="huo" localSheetId="23" hidden="1">{"Tab1",#N/A,FALSE,"P";"Tab2",#N/A,FALSE,"P"}</definedName>
    <definedName name="huo" localSheetId="59" hidden="1">{"Tab1",#N/A,FALSE,"P";"Tab2",#N/A,FALSE,"P"}</definedName>
    <definedName name="huo" localSheetId="60" hidden="1">{"Tab1",#N/A,FALSE,"P";"Tab2",#N/A,FALSE,"P"}</definedName>
    <definedName name="huo" localSheetId="1" hidden="1">{"Tab1",#N/A,FALSE,"P";"Tab2",#N/A,FALSE,"P"}</definedName>
    <definedName name="huo" localSheetId="27" hidden="1">{"Tab1",#N/A,FALSE,"P";"Tab2",#N/A,FALSE,"P"}</definedName>
    <definedName name="huo" localSheetId="28" hidden="1">{"Tab1",#N/A,FALSE,"P";"Tab2",#N/A,FALSE,"P"}</definedName>
    <definedName name="huo" localSheetId="29" hidden="1">{"Tab1",#N/A,FALSE,"P";"Tab2",#N/A,FALSE,"P"}</definedName>
    <definedName name="huo" localSheetId="30" hidden="1">{"Tab1",#N/A,FALSE,"P";"Tab2",#N/A,FALSE,"P"}</definedName>
    <definedName name="huo" localSheetId="31" hidden="1">{"Tab1",#N/A,FALSE,"P";"Tab2",#N/A,FALSE,"P"}</definedName>
    <definedName name="huo" localSheetId="32" hidden="1">{"Tab1",#N/A,FALSE,"P";"Tab2",#N/A,FALSE,"P"}</definedName>
    <definedName name="huo" localSheetId="33" hidden="1">{"Tab1",#N/A,FALSE,"P";"Tab2",#N/A,FALSE,"P"}</definedName>
    <definedName name="huo" localSheetId="34" hidden="1">{"Tab1",#N/A,FALSE,"P";"Tab2",#N/A,FALSE,"P"}</definedName>
    <definedName name="huo" localSheetId="3" hidden="1">{"Tab1",#N/A,FALSE,"P";"Tab2",#N/A,FALSE,"P"}</definedName>
    <definedName name="huo" localSheetId="57" hidden="1">{"Tab1",#N/A,FALSE,"P";"Tab2",#N/A,FALSE,"P"}</definedName>
    <definedName name="huo" localSheetId="58" hidden="1">{"Tab1",#N/A,FALSE,"P";"Tab2",#N/A,FALSE,"P"}</definedName>
    <definedName name="huo" localSheetId="18" hidden="1">{"Tab1",#N/A,FALSE,"P";"Tab2",#N/A,FALSE,"P"}</definedName>
    <definedName name="huo" localSheetId="61" hidden="1">{"Tab1",#N/A,FALSE,"P";"Tab2",#N/A,FALSE,"P"}</definedName>
    <definedName name="huo" localSheetId="62" hidden="1">{"Tab1",#N/A,FALSE,"P";"Tab2",#N/A,FALSE,"P"}</definedName>
    <definedName name="huo" localSheetId="63" hidden="1">{"Tab1",#N/A,FALSE,"P";"Tab2",#N/A,FALSE,"P"}</definedName>
    <definedName name="huo" localSheetId="64" hidden="1">{"Tab1",#N/A,FALSE,"P";"Tab2",#N/A,FALSE,"P"}</definedName>
    <definedName name="huo" localSheetId="21" hidden="1">{"Tab1",#N/A,FALSE,"P";"Tab2",#N/A,FALSE,"P"}</definedName>
    <definedName name="huo" localSheetId="80" hidden="1">{"Tab1",#N/A,FALSE,"P";"Tab2",#N/A,FALSE,"P"}</definedName>
    <definedName name="huo" localSheetId="81" hidden="1">{"Tab1",#N/A,FALSE,"P";"Tab2",#N/A,FALSE,"P"}</definedName>
    <definedName name="huo" localSheetId="82" hidden="1">{"Tab1",#N/A,FALSE,"P";"Tab2",#N/A,FALSE,"P"}</definedName>
    <definedName name="huo" localSheetId="83" hidden="1">{"Tab1",#N/A,FALSE,"P";"Tab2",#N/A,FALSE,"P"}</definedName>
    <definedName name="huo" localSheetId="84" hidden="1">{"Tab1",#N/A,FALSE,"P";"Tab2",#N/A,FALSE,"P"}</definedName>
    <definedName name="huo" localSheetId="85" hidden="1">{"Tab1",#N/A,FALSE,"P";"Tab2",#N/A,FALSE,"P"}</definedName>
    <definedName name="huo" localSheetId="88" hidden="1">{"Tab1",#N/A,FALSE,"P";"Tab2",#N/A,FALSE,"P"}</definedName>
    <definedName name="huo" localSheetId="22" hidden="1">{"Tab1",#N/A,FALSE,"P";"Tab2",#N/A,FALSE,"P"}</definedName>
    <definedName name="huo" localSheetId="89" hidden="1">{"Tab1",#N/A,FALSE,"P";"Tab2",#N/A,FALSE,"P"}</definedName>
    <definedName name="huo" localSheetId="90" hidden="1">{"Tab1",#N/A,FALSE,"P";"Tab2",#N/A,FALSE,"P"}</definedName>
    <definedName name="huo" localSheetId="91" hidden="1">{"Tab1",#N/A,FALSE,"P";"Tab2",#N/A,FALSE,"P"}</definedName>
    <definedName name="huo" localSheetId="92" hidden="1">{"Tab1",#N/A,FALSE,"P";"Tab2",#N/A,FALSE,"P"}</definedName>
    <definedName name="huo" localSheetId="95" hidden="1">{"Tab1",#N/A,FALSE,"P";"Tab2",#N/A,FALSE,"P"}</definedName>
    <definedName name="huo" localSheetId="96" hidden="1">{"Tab1",#N/A,FALSE,"P";"Tab2",#N/A,FALSE,"P"}</definedName>
    <definedName name="huo" localSheetId="98" hidden="1">{"Tab1",#N/A,FALSE,"P";"Tab2",#N/A,FALSE,"P"}</definedName>
    <definedName name="huo" localSheetId="24" hidden="1">{"Tab1",#N/A,FALSE,"P";"Tab2",#N/A,FALSE,"P"}</definedName>
    <definedName name="huo" localSheetId="99" hidden="1">{"Tab1",#N/A,FALSE,"P";"Tab2",#N/A,FALSE,"P"}</definedName>
    <definedName name="huo" localSheetId="25" hidden="1">{"Tab1",#N/A,FALSE,"P";"Tab2",#N/A,FALSE,"P"}</definedName>
    <definedName name="huo" localSheetId="26" hidden="1">{"Tab1",#N/A,FALSE,"P";"Tab2",#N/A,FALSE,"P"}</definedName>
    <definedName name="huo" localSheetId="93" hidden="1">{"Tab1",#N/A,FALSE,"P";"Tab2",#N/A,FALSE,"P"}</definedName>
    <definedName name="huo" localSheetId="94" hidden="1">{"Tab1",#N/A,FALSE,"P";"Tab2",#N/A,FALSE,"P"}</definedName>
    <definedName name="huo" hidden="1">{"Tab1",#N/A,FALSE,"P";"Tab2",#N/A,FALSE,"P"}</definedName>
    <definedName name="hutyu7" localSheetId="15" hidden="1">#REF!</definedName>
    <definedName name="hutyu7" localSheetId="16" hidden="1">#REF!</definedName>
    <definedName name="hutyu7" localSheetId="17" hidden="1">#REF!</definedName>
    <definedName name="hutyu7" localSheetId="19" hidden="1">#REF!</definedName>
    <definedName name="hutyu7" localSheetId="20" hidden="1">#REF!</definedName>
    <definedName name="hutyu7" localSheetId="100" hidden="1">#REF!</definedName>
    <definedName name="hutyu7" localSheetId="23" hidden="1">#REF!</definedName>
    <definedName name="hutyu7" localSheetId="27" hidden="1">#REF!</definedName>
    <definedName name="hutyu7" localSheetId="28" hidden="1">#REF!</definedName>
    <definedName name="hutyu7" localSheetId="29" hidden="1">#REF!</definedName>
    <definedName name="hutyu7" localSheetId="33" hidden="1">#REF!</definedName>
    <definedName name="hutyu7" localSheetId="57" hidden="1">#REF!</definedName>
    <definedName name="hutyu7" localSheetId="58" hidden="1">#REF!</definedName>
    <definedName name="hutyu7" localSheetId="18" hidden="1">#REF!</definedName>
    <definedName name="hutyu7" localSheetId="61" hidden="1">#REF!</definedName>
    <definedName name="hutyu7" localSheetId="62" hidden="1">#REF!</definedName>
    <definedName name="hutyu7" localSheetId="64" hidden="1">#REF!</definedName>
    <definedName name="hutyu7" localSheetId="21" hidden="1">#REF!</definedName>
    <definedName name="hutyu7" localSheetId="80" hidden="1">'Tabla 53'!#REF!</definedName>
    <definedName name="hutyu7" localSheetId="81" hidden="1">'Tabla 54'!#REF!</definedName>
    <definedName name="hutyu7" localSheetId="82" hidden="1">'Tabla 55'!#REF!</definedName>
    <definedName name="hutyu7" localSheetId="83" hidden="1">'Tabla 56'!#REF!</definedName>
    <definedName name="hutyu7" localSheetId="84" hidden="1">'Tabla 57'!#REF!</definedName>
    <definedName name="hutyu7" localSheetId="85" hidden="1">'Tabla 58'!#REF!</definedName>
    <definedName name="hutyu7" localSheetId="88" hidden="1">#REF!</definedName>
    <definedName name="hutyu7" localSheetId="89" hidden="1">#REF!</definedName>
    <definedName name="hutyu7" localSheetId="90" hidden="1">#REF!</definedName>
    <definedName name="hutyu7" localSheetId="95" hidden="1">#REF!</definedName>
    <definedName name="hutyu7" localSheetId="96" hidden="1">#REF!</definedName>
    <definedName name="hutyu7" localSheetId="24" hidden="1">#REF!</definedName>
    <definedName name="hutyu7" localSheetId="99" hidden="1">#REF!</definedName>
    <definedName name="hutyu7" hidden="1">#REF!</definedName>
    <definedName name="HVYNONO1" localSheetId="15">#REF!</definedName>
    <definedName name="HVYNONO1" localSheetId="16">#REF!</definedName>
    <definedName name="HVYNONO1" localSheetId="17">#REF!</definedName>
    <definedName name="HVYNONO1" localSheetId="19">#REF!</definedName>
    <definedName name="HVYNONO1" localSheetId="20">[78]nonopec!#REF!</definedName>
    <definedName name="HVYNONO1" localSheetId="100">[78]nonopec!#REF!</definedName>
    <definedName name="HVYNONO1" localSheetId="23">[78]nonopec!#REF!</definedName>
    <definedName name="HVYNONO1" localSheetId="59">#REF!</definedName>
    <definedName name="HVYNONO1" localSheetId="60">#REF!</definedName>
    <definedName name="HVYNONO1" localSheetId="1">[78]nonopec!#REF!</definedName>
    <definedName name="HVYNONO1" localSheetId="27">#REF!</definedName>
    <definedName name="HVYNONO1" localSheetId="28">[78]nonopec!#REF!</definedName>
    <definedName name="HVYNONO1" localSheetId="29">[78]nonopec!#REF!</definedName>
    <definedName name="HVYNONO1" localSheetId="33">#REF!</definedName>
    <definedName name="HVYNONO1" localSheetId="57">[78]nonopec!#REF!</definedName>
    <definedName name="HVYNONO1" localSheetId="58">[78]nonopec!#REF!</definedName>
    <definedName name="HVYNONO1" localSheetId="18">#REF!</definedName>
    <definedName name="HVYNONO1" localSheetId="61">[78]nonopec!#REF!</definedName>
    <definedName name="HVYNONO1" localSheetId="62">#REF!</definedName>
    <definedName name="HVYNONO1" localSheetId="64">[78]nonopec!#REF!</definedName>
    <definedName name="HVYNONO1" localSheetId="21">[78]nonopec!#REF!</definedName>
    <definedName name="HVYNONO1" localSheetId="81">[78]nonopec!#REF!</definedName>
    <definedName name="HVYNONO1" localSheetId="82">[78]nonopec!#REF!</definedName>
    <definedName name="HVYNONO1" localSheetId="83">[78]nonopec!#REF!</definedName>
    <definedName name="HVYNONO1" localSheetId="84">[78]nonopec!#REF!</definedName>
    <definedName name="HVYNONO1" localSheetId="85">[78]nonopec!#REF!</definedName>
    <definedName name="HVYNONO1" localSheetId="88">[78]nonopec!#REF!</definedName>
    <definedName name="HVYNONO1" localSheetId="89">[78]nonopec!#REF!</definedName>
    <definedName name="HVYNONO1" localSheetId="90">[78]nonopec!#REF!</definedName>
    <definedName name="HVYNONO1" localSheetId="91">#REF!</definedName>
    <definedName name="HVYNONO1" localSheetId="95">[78]nonopec!#REF!</definedName>
    <definedName name="HVYNONO1" localSheetId="96">[78]nonopec!#REF!</definedName>
    <definedName name="HVYNONO1" localSheetId="24">[78]nonopec!#REF!</definedName>
    <definedName name="HVYNONO1" localSheetId="99">[78]nonopec!#REF!</definedName>
    <definedName name="HVYNONO1">#REF!</definedName>
    <definedName name="HVYNONO2" localSheetId="15">#REF!</definedName>
    <definedName name="HVYNONO2" localSheetId="16">#REF!</definedName>
    <definedName name="HVYNONO2" localSheetId="17">#REF!</definedName>
    <definedName name="HVYNONO2" localSheetId="19">#REF!</definedName>
    <definedName name="HVYNONO2" localSheetId="20">[78]nonopec!#REF!</definedName>
    <definedName name="HVYNONO2" localSheetId="100">[78]nonopec!#REF!</definedName>
    <definedName name="HVYNONO2" localSheetId="23">[78]nonopec!#REF!</definedName>
    <definedName name="HVYNONO2" localSheetId="59">#REF!</definedName>
    <definedName name="HVYNONO2" localSheetId="60">#REF!</definedName>
    <definedName name="HVYNONO2" localSheetId="1">[78]nonopec!#REF!</definedName>
    <definedName name="HVYNONO2" localSheetId="27">#REF!</definedName>
    <definedName name="HVYNONO2" localSheetId="28">[78]nonopec!#REF!</definedName>
    <definedName name="HVYNONO2" localSheetId="29">[78]nonopec!#REF!</definedName>
    <definedName name="HVYNONO2" localSheetId="33">#REF!</definedName>
    <definedName name="HVYNONO2" localSheetId="57">[78]nonopec!#REF!</definedName>
    <definedName name="HVYNONO2" localSheetId="58">[78]nonopec!#REF!</definedName>
    <definedName name="HVYNONO2" localSheetId="18">#REF!</definedName>
    <definedName name="HVYNONO2" localSheetId="61">[78]nonopec!#REF!</definedName>
    <definedName name="HVYNONO2" localSheetId="62">#REF!</definedName>
    <definedName name="HVYNONO2" localSheetId="64">[78]nonopec!#REF!</definedName>
    <definedName name="HVYNONO2" localSheetId="21">[78]nonopec!#REF!</definedName>
    <definedName name="HVYNONO2" localSheetId="81">[78]nonopec!#REF!</definedName>
    <definedName name="HVYNONO2" localSheetId="82">[78]nonopec!#REF!</definedName>
    <definedName name="HVYNONO2" localSheetId="83">[78]nonopec!#REF!</definedName>
    <definedName name="HVYNONO2" localSheetId="84">[78]nonopec!#REF!</definedName>
    <definedName name="HVYNONO2" localSheetId="85">[78]nonopec!#REF!</definedName>
    <definedName name="HVYNONO2" localSheetId="88">[78]nonopec!#REF!</definedName>
    <definedName name="HVYNONO2" localSheetId="89">[78]nonopec!#REF!</definedName>
    <definedName name="HVYNONO2" localSheetId="90">[78]nonopec!#REF!</definedName>
    <definedName name="HVYNONO2" localSheetId="91">#REF!</definedName>
    <definedName name="HVYNONO2" localSheetId="95">[78]nonopec!#REF!</definedName>
    <definedName name="HVYNONO2" localSheetId="96">[78]nonopec!#REF!</definedName>
    <definedName name="HVYNONO2" localSheetId="24">[78]nonopec!#REF!</definedName>
    <definedName name="HVYNONO2" localSheetId="99">[78]nonopec!#REF!</definedName>
    <definedName name="HVYNONO2">#REF!</definedName>
    <definedName name="HVYNONOPEC" localSheetId="15">#REF!</definedName>
    <definedName name="HVYNONOPEC" localSheetId="17">#REF!</definedName>
    <definedName name="HVYNONOPEC" localSheetId="19">#REF!</definedName>
    <definedName name="HVYNONOPEC" localSheetId="100">[78]nonopec!#REF!</definedName>
    <definedName name="HVYNONOPEC" localSheetId="23">[78]nonopec!#REF!</definedName>
    <definedName name="HVYNONOPEC" localSheetId="59">#REF!</definedName>
    <definedName name="HVYNONOPEC" localSheetId="60">#REF!</definedName>
    <definedName name="HVYNONOPEC" localSheetId="1">[78]nonopec!#REF!</definedName>
    <definedName name="HVYNONOPEC" localSheetId="27">#REF!</definedName>
    <definedName name="HVYNONOPEC" localSheetId="28">#REF!</definedName>
    <definedName name="HVYNONOPEC" localSheetId="29">[78]nonopec!#REF!</definedName>
    <definedName name="HVYNONOPEC" localSheetId="57">[78]nonopec!#REF!</definedName>
    <definedName name="HVYNONOPEC" localSheetId="58">[78]nonopec!#REF!</definedName>
    <definedName name="HVYNONOPEC" localSheetId="18">#REF!</definedName>
    <definedName name="HVYNONOPEC" localSheetId="21">[78]nonopec!#REF!</definedName>
    <definedName name="HVYNONOPEC" localSheetId="90">[78]nonopec!#REF!</definedName>
    <definedName name="HVYNONOPEC" localSheetId="91">#REF!</definedName>
    <definedName name="HVYNONOPEC" localSheetId="96">[78]nonopec!#REF!</definedName>
    <definedName name="HVYNONOPEC" localSheetId="24">[78]nonopec!#REF!</definedName>
    <definedName name="HVYNONOPEC">#REF!</definedName>
    <definedName name="HVYOECD" localSheetId="15">#REF!</definedName>
    <definedName name="HVYOECD" localSheetId="17">#REF!</definedName>
    <definedName name="HVYOECD" localSheetId="19">#REF!</definedName>
    <definedName name="HVYOECD" localSheetId="100">[78]nonopec!#REF!</definedName>
    <definedName name="HVYOECD" localSheetId="23">[78]nonopec!#REF!</definedName>
    <definedName name="HVYOECD" localSheetId="59">#REF!</definedName>
    <definedName name="HVYOECD" localSheetId="60">#REF!</definedName>
    <definedName name="HVYOECD" localSheetId="1">[78]nonopec!#REF!</definedName>
    <definedName name="HVYOECD" localSheetId="27">#REF!</definedName>
    <definedName name="HVYOECD" localSheetId="28">#REF!</definedName>
    <definedName name="HVYOECD" localSheetId="29">#REF!</definedName>
    <definedName name="HVYOECD" localSheetId="57">[78]nonopec!#REF!</definedName>
    <definedName name="HVYOECD" localSheetId="58">[78]nonopec!#REF!</definedName>
    <definedName name="HVYOECD" localSheetId="18">#REF!</definedName>
    <definedName name="HVYOECD" localSheetId="91">#REF!</definedName>
    <definedName name="HVYOECD" localSheetId="96">[78]nonopec!#REF!</definedName>
    <definedName name="HVYOECD" localSheetId="24">[78]nonopec!#REF!</definedName>
    <definedName name="HVYOECD">#REF!</definedName>
    <definedName name="HVYOPEC" localSheetId="15">#REF!</definedName>
    <definedName name="HVYOPEC" localSheetId="17">#REF!</definedName>
    <definedName name="HVYOPEC" localSheetId="19">#REF!</definedName>
    <definedName name="HVYOPEC" localSheetId="100">[78]nonopec!#REF!</definedName>
    <definedName name="HVYOPEC" localSheetId="23">[78]nonopec!#REF!</definedName>
    <definedName name="HVYOPEC" localSheetId="59">#REF!</definedName>
    <definedName name="HVYOPEC" localSheetId="60">#REF!</definedName>
    <definedName name="HVYOPEC" localSheetId="1">[78]nonopec!#REF!</definedName>
    <definedName name="HVYOPEC" localSheetId="27">#REF!</definedName>
    <definedName name="HVYOPEC" localSheetId="28">#REF!</definedName>
    <definedName name="HVYOPEC" localSheetId="29">#REF!</definedName>
    <definedName name="HVYOPEC" localSheetId="57">[78]nonopec!#REF!</definedName>
    <definedName name="HVYOPEC" localSheetId="58">[78]nonopec!#REF!</definedName>
    <definedName name="HVYOPEC" localSheetId="18">#REF!</definedName>
    <definedName name="HVYOPEC" localSheetId="61">[78]nonopec!#REF!</definedName>
    <definedName name="HVYOPEC" localSheetId="64">[78]nonopec!#REF!</definedName>
    <definedName name="HVYOPEC" localSheetId="91">#REF!</definedName>
    <definedName name="HVYOPEC" localSheetId="96">[78]nonopec!#REF!</definedName>
    <definedName name="HVYOPEC">#REF!</definedName>
    <definedName name="HVYSUMM" localSheetId="15">#REF!</definedName>
    <definedName name="HVYSUMM" localSheetId="17">#REF!</definedName>
    <definedName name="HVYSUMM" localSheetId="19">#REF!</definedName>
    <definedName name="HVYSUMM" localSheetId="100">[78]nonopec!#REF!</definedName>
    <definedName name="HVYSUMM" localSheetId="23">[78]nonopec!#REF!</definedName>
    <definedName name="HVYSUMM" localSheetId="59">#REF!</definedName>
    <definedName name="HVYSUMM" localSheetId="60">#REF!</definedName>
    <definedName name="HVYSUMM" localSheetId="1">[78]nonopec!#REF!</definedName>
    <definedName name="HVYSUMM" localSheetId="27">#REF!</definedName>
    <definedName name="HVYSUMM" localSheetId="28">#REF!</definedName>
    <definedName name="HVYSUMM" localSheetId="29">#REF!</definedName>
    <definedName name="HVYSUMM" localSheetId="57">[78]nonopec!#REF!</definedName>
    <definedName name="HVYSUMM" localSheetId="58">[78]nonopec!#REF!</definedName>
    <definedName name="HVYSUMM" localSheetId="18">#REF!</definedName>
    <definedName name="HVYSUMM" localSheetId="61">[78]nonopec!#REF!</definedName>
    <definedName name="HVYSUMM" localSheetId="64">[78]nonopec!#REF!</definedName>
    <definedName name="HVYSUMM" localSheetId="91">#REF!</definedName>
    <definedName name="HVYSUMM" localSheetId="96">[78]nonopec!#REF!</definedName>
    <definedName name="HVYSUMM">#REF!</definedName>
    <definedName name="i" localSheetId="15">#REF!</definedName>
    <definedName name="i" localSheetId="16">#REF!</definedName>
    <definedName name="i" localSheetId="17">#REF!</definedName>
    <definedName name="i" localSheetId="20">#REF!</definedName>
    <definedName name="i" localSheetId="23">#REF!</definedName>
    <definedName name="i" localSheetId="59">#REF!</definedName>
    <definedName name="i" localSheetId="60">#REF!</definedName>
    <definedName name="i" localSheetId="27">#REF!</definedName>
    <definedName name="i" localSheetId="28">#REF!</definedName>
    <definedName name="i" localSheetId="29">#REF!</definedName>
    <definedName name="i" localSheetId="57">#REF!</definedName>
    <definedName name="i" localSheetId="64">#REF!</definedName>
    <definedName name="i" localSheetId="21">#REF!</definedName>
    <definedName name="i" localSheetId="85">'Tabla 58'!#REF!</definedName>
    <definedName name="i" localSheetId="88">#REF!</definedName>
    <definedName name="i" localSheetId="89">#REF!</definedName>
    <definedName name="i" localSheetId="90">#REF!</definedName>
    <definedName name="i" localSheetId="95">#REF!</definedName>
    <definedName name="i" localSheetId="96">#REF!</definedName>
    <definedName name="i" localSheetId="24">#REF!</definedName>
    <definedName name="i">#REF!</definedName>
    <definedName name="i2std" localSheetId="15">#REF!</definedName>
    <definedName name="i2std" localSheetId="16">#REF!</definedName>
    <definedName name="i2std" localSheetId="17">#REF!</definedName>
    <definedName name="i2std" localSheetId="23">#REF!</definedName>
    <definedName name="i2std" localSheetId="27">#REF!</definedName>
    <definedName name="i2std" localSheetId="28">#REF!</definedName>
    <definedName name="i2std" localSheetId="29">#REF!</definedName>
    <definedName name="i2std" localSheetId="57">#REF!</definedName>
    <definedName name="i2std" localSheetId="64">#REF!</definedName>
    <definedName name="i2std" localSheetId="21">#REF!</definedName>
    <definedName name="i2std" localSheetId="85">'Tabla 58'!#REF!</definedName>
    <definedName name="i2std" localSheetId="88">#REF!</definedName>
    <definedName name="i2std" localSheetId="89">#REF!</definedName>
    <definedName name="i2std" localSheetId="90">#REF!</definedName>
    <definedName name="i2std" localSheetId="95">#REF!</definedName>
    <definedName name="i2std" localSheetId="96">#REF!</definedName>
    <definedName name="i2std">#REF!</definedName>
    <definedName name="iave" localSheetId="15">#REF!</definedName>
    <definedName name="iave" localSheetId="16">#REF!</definedName>
    <definedName name="iave" localSheetId="17">#REF!</definedName>
    <definedName name="iave" localSheetId="23">#REF!</definedName>
    <definedName name="iave" localSheetId="27">#REF!</definedName>
    <definedName name="iave" localSheetId="28">#REF!</definedName>
    <definedName name="iave" localSheetId="29">#REF!</definedName>
    <definedName name="iave" localSheetId="57">#REF!</definedName>
    <definedName name="iave" localSheetId="64">#REF!</definedName>
    <definedName name="iave" localSheetId="21">#REF!</definedName>
    <definedName name="iave" localSheetId="85">'Tabla 58'!#REF!</definedName>
    <definedName name="iave" localSheetId="88">#REF!</definedName>
    <definedName name="iave" localSheetId="89">#REF!</definedName>
    <definedName name="iave" localSheetId="90">#REF!</definedName>
    <definedName name="iave" localSheetId="95">#REF!</definedName>
    <definedName name="iave" localSheetId="96">#REF!</definedName>
    <definedName name="iave">#REF!</definedName>
    <definedName name="ibank1" localSheetId="15">#REF!</definedName>
    <definedName name="ibank1" localSheetId="17">#REF!</definedName>
    <definedName name="ibank1" localSheetId="23">#REF!</definedName>
    <definedName name="ibank1" localSheetId="27">#REF!</definedName>
    <definedName name="ibank1" localSheetId="28">#REF!</definedName>
    <definedName name="ibank1" localSheetId="29">#REF!</definedName>
    <definedName name="ibank1" localSheetId="21">#REF!</definedName>
    <definedName name="ibank1" localSheetId="88">#REF!</definedName>
    <definedName name="ibank1" localSheetId="89">#REF!</definedName>
    <definedName name="ibank1" localSheetId="90">#REF!</definedName>
    <definedName name="ibank1">#REF!</definedName>
    <definedName name="ibank2" localSheetId="15">#REF!</definedName>
    <definedName name="ibank2" localSheetId="17">#REF!</definedName>
    <definedName name="ibank2" localSheetId="23">#REF!</definedName>
    <definedName name="ibank2" localSheetId="27">#REF!</definedName>
    <definedName name="ibank2" localSheetId="28">#REF!</definedName>
    <definedName name="ibank2" localSheetId="29">#REF!</definedName>
    <definedName name="ibank2" localSheetId="21">#REF!</definedName>
    <definedName name="ibank2" localSheetId="88">#REF!</definedName>
    <definedName name="ibank2" localSheetId="89">#REF!</definedName>
    <definedName name="ibank2" localSheetId="90">#REF!</definedName>
    <definedName name="ibank2">#REF!</definedName>
    <definedName name="ibank3" localSheetId="15">#REF!</definedName>
    <definedName name="ibank3" localSheetId="17">#REF!</definedName>
    <definedName name="ibank3" localSheetId="23">#REF!</definedName>
    <definedName name="ibank3" localSheetId="27">#REF!</definedName>
    <definedName name="ibank3" localSheetId="28">#REF!</definedName>
    <definedName name="ibank3" localSheetId="29">#REF!</definedName>
    <definedName name="ibank3" localSheetId="21">#REF!</definedName>
    <definedName name="ibank3" localSheetId="88">#REF!</definedName>
    <definedName name="ibank3" localSheetId="89">#REF!</definedName>
    <definedName name="ibank3" localSheetId="90">#REF!</definedName>
    <definedName name="ibank3">#REF!</definedName>
    <definedName name="IBCA" localSheetId="15">#REF!</definedName>
    <definedName name="IBCA" localSheetId="17">#REF!</definedName>
    <definedName name="IBCA" localSheetId="100">'[72]IBCA-MOODY´S'!$C$4</definedName>
    <definedName name="IBCA" localSheetId="23">'[72]IBCA-MOODY´S'!$C$4</definedName>
    <definedName name="IBCA" localSheetId="59">#REF!</definedName>
    <definedName name="IBCA" localSheetId="60">#REF!</definedName>
    <definedName name="IBCA" localSheetId="1">'[72]IBCA-MOODY´S'!$C$4</definedName>
    <definedName name="IBCA" localSheetId="27">#REF!</definedName>
    <definedName name="IBCA" localSheetId="28">#REF!</definedName>
    <definedName name="IBCA" localSheetId="29">#REF!</definedName>
    <definedName name="IBCA" localSheetId="57">'[72]IBCA-MOODY´S'!$C$4</definedName>
    <definedName name="IBCA" localSheetId="58">'[72]IBCA-MOODY´S'!$C$4</definedName>
    <definedName name="IBCA" localSheetId="91">#REF!</definedName>
    <definedName name="IBCA">#REF!</definedName>
    <definedName name="Ibrd" localSheetId="15">#REF!</definedName>
    <definedName name="Ibrd" localSheetId="17">#REF!</definedName>
    <definedName name="Ibrd" localSheetId="100">[62]CIRRs!$C$63</definedName>
    <definedName name="Ibrd" localSheetId="23">[62]CIRRs!$C$63</definedName>
    <definedName name="Ibrd" localSheetId="59">#REF!</definedName>
    <definedName name="Ibrd" localSheetId="60">#REF!</definedName>
    <definedName name="Ibrd" localSheetId="1">[62]CIRRs!$C$63</definedName>
    <definedName name="Ibrd" localSheetId="27">#REF!</definedName>
    <definedName name="Ibrd" localSheetId="28">#REF!</definedName>
    <definedName name="Ibrd" localSheetId="29">#REF!</definedName>
    <definedName name="Ibrd" localSheetId="57">[62]CIRRs!$C$63</definedName>
    <definedName name="Ibrd" localSheetId="58">[62]CIRRs!$C$63</definedName>
    <definedName name="Ibrd" localSheetId="91">#REF!</definedName>
    <definedName name="Ibrd">#REF!</definedName>
    <definedName name="Iceland_wt" localSheetId="15">#REF!</definedName>
    <definedName name="Iceland_wt" localSheetId="17">#REF!</definedName>
    <definedName name="Iceland_wt" localSheetId="100">'[79]OECD wgt'!$B$21</definedName>
    <definedName name="Iceland_wt" localSheetId="23">'[79]OECD wgt'!$B$21</definedName>
    <definedName name="Iceland_wt" localSheetId="59">#REF!</definedName>
    <definedName name="Iceland_wt" localSheetId="60">#REF!</definedName>
    <definedName name="Iceland_wt" localSheetId="1">'[79]OECD wgt'!$B$21</definedName>
    <definedName name="Iceland_wt" localSheetId="27">#REF!</definedName>
    <definedName name="Iceland_wt" localSheetId="28">#REF!</definedName>
    <definedName name="Iceland_wt" localSheetId="29">#REF!</definedName>
    <definedName name="Iceland_wt" localSheetId="57">'[79]OECD wgt'!$B$21</definedName>
    <definedName name="Iceland_wt" localSheetId="58">'[79]OECD wgt'!$B$21</definedName>
    <definedName name="Iceland_wt" localSheetId="91">#REF!</definedName>
    <definedName name="Iceland_wt">#REF!</definedName>
    <definedName name="IDA" localSheetId="15">#REF!</definedName>
    <definedName name="IDA" localSheetId="17">#REF!</definedName>
    <definedName name="IDA" localSheetId="100">[62]CIRRs!$C$64</definedName>
    <definedName name="IDA" localSheetId="23">[62]CIRRs!$C$64</definedName>
    <definedName name="IDA" localSheetId="59">#REF!</definedName>
    <definedName name="IDA" localSheetId="60">#REF!</definedName>
    <definedName name="IDA" localSheetId="1">[62]CIRRs!$C$64</definedName>
    <definedName name="IDA" localSheetId="27">#REF!</definedName>
    <definedName name="IDA" localSheetId="28">#REF!</definedName>
    <definedName name="IDA" localSheetId="29">#REF!</definedName>
    <definedName name="IDA" localSheetId="57">[62]CIRRs!$C$64</definedName>
    <definedName name="IDA" localSheetId="58">[62]CIRRs!$C$64</definedName>
    <definedName name="IDA" localSheetId="91">#REF!</definedName>
    <definedName name="IDA">#REF!</definedName>
    <definedName name="IDA_assistance" localSheetId="15">#REF!</definedName>
    <definedName name="IDA_assistance" localSheetId="17">#REF!</definedName>
    <definedName name="IDA_assistance" localSheetId="100">'[135]tab 14'!$B$6:$U$25</definedName>
    <definedName name="IDA_assistance" localSheetId="23">'[135]tab 14'!$B$6:$U$25</definedName>
    <definedName name="IDA_assistance" localSheetId="59">#REF!</definedName>
    <definedName name="IDA_assistance" localSheetId="60">#REF!</definedName>
    <definedName name="IDA_assistance" localSheetId="1">'[135]tab 14'!$B$6:$U$25</definedName>
    <definedName name="IDA_assistance" localSheetId="27">#REF!</definedName>
    <definedName name="IDA_assistance" localSheetId="28">#REF!</definedName>
    <definedName name="IDA_assistance" localSheetId="29">#REF!</definedName>
    <definedName name="IDA_assistance" localSheetId="35">'[136]tab 14'!$B$6:$U$25</definedName>
    <definedName name="IDA_assistance" localSheetId="57">'[135]tab 14'!$B$6:$U$25</definedName>
    <definedName name="IDA_assistance" localSheetId="58">'[135]tab 14'!$B$6:$U$25</definedName>
    <definedName name="IDA_assistance" localSheetId="67">#REF!</definedName>
    <definedName name="IDA_assistance" localSheetId="91">#REF!</definedName>
    <definedName name="IDA_assistance">#REF!</definedName>
    <definedName name="IDAr" localSheetId="15">#REF!</definedName>
    <definedName name="IDAr" localSheetId="16">#REF!</definedName>
    <definedName name="IDAr" localSheetId="17">#REF!</definedName>
    <definedName name="IDAr" localSheetId="19">#REF!</definedName>
    <definedName name="IDAr" localSheetId="20">#REF!</definedName>
    <definedName name="IDAr" localSheetId="100">#REF!</definedName>
    <definedName name="IDAr" localSheetId="23">#REF!</definedName>
    <definedName name="IDAr" localSheetId="27">#REF!</definedName>
    <definedName name="IDAr" localSheetId="28">#REF!</definedName>
    <definedName name="IDAr" localSheetId="29">#REF!</definedName>
    <definedName name="IDAr" localSheetId="41">#REF!</definedName>
    <definedName name="IDAr" localSheetId="44">#REF!</definedName>
    <definedName name="IDAr" localSheetId="46">#REF!</definedName>
    <definedName name="IDAr" localSheetId="57">#REF!</definedName>
    <definedName name="IDAr" localSheetId="58">#REF!</definedName>
    <definedName name="IDAr" localSheetId="18">#REF!</definedName>
    <definedName name="IDAr" localSheetId="61">#REF!</definedName>
    <definedName name="IDAr" localSheetId="62">#REF!</definedName>
    <definedName name="IDAr" localSheetId="64">#REF!</definedName>
    <definedName name="IDAr" localSheetId="21">#REF!</definedName>
    <definedName name="IDAr" localSheetId="80">'Tabla 53'!#REF!</definedName>
    <definedName name="IDAr" localSheetId="81">'Tabla 54'!#REF!</definedName>
    <definedName name="IDAr" localSheetId="82">'Tabla 55'!#REF!</definedName>
    <definedName name="IDAr" localSheetId="83">'Tabla 56'!#REF!</definedName>
    <definedName name="IDAr" localSheetId="84">'Tabla 57'!#REF!</definedName>
    <definedName name="IDAr" localSheetId="88">#REF!</definedName>
    <definedName name="IDAr" localSheetId="89">#REF!</definedName>
    <definedName name="IDAr" localSheetId="90">#REF!</definedName>
    <definedName name="IDAr" localSheetId="95">#REF!</definedName>
    <definedName name="IDAr" localSheetId="96">#REF!</definedName>
    <definedName name="IDAr" localSheetId="24">#REF!</definedName>
    <definedName name="IDAr" localSheetId="99">#REF!</definedName>
    <definedName name="IDAr">#REF!</definedName>
    <definedName name="IDB" localSheetId="15">#REF!</definedName>
    <definedName name="IDB" localSheetId="16">#REF!</definedName>
    <definedName name="IDB" localSheetId="17">#REF!</definedName>
    <definedName name="IDB" localSheetId="19">#REF!</definedName>
    <definedName name="IDB" localSheetId="23">#REF!</definedName>
    <definedName name="IDB" localSheetId="27">#REF!</definedName>
    <definedName name="IDB" localSheetId="28">#REF!</definedName>
    <definedName name="IDB" localSheetId="29">#REF!</definedName>
    <definedName name="IDB" localSheetId="33">#REF!</definedName>
    <definedName name="IDB" localSheetId="57">#REF!</definedName>
    <definedName name="IDB" localSheetId="58">#REF!</definedName>
    <definedName name="IDB" localSheetId="18">#REF!</definedName>
    <definedName name="IDB" localSheetId="64">#REF!</definedName>
    <definedName name="IDB" localSheetId="21">#REF!</definedName>
    <definedName name="IDB" localSheetId="80">'Tabla 53'!#REF!</definedName>
    <definedName name="IDB" localSheetId="81">'Tabla 54'!#REF!</definedName>
    <definedName name="IDB" localSheetId="82">'Tabla 55'!#REF!</definedName>
    <definedName name="IDB" localSheetId="83">'Tabla 56'!#REF!</definedName>
    <definedName name="IDB" localSheetId="84">'Tabla 57'!#REF!</definedName>
    <definedName name="IDB" localSheetId="85">'Tabla 58'!#REF!</definedName>
    <definedName name="IDB" localSheetId="88">#REF!</definedName>
    <definedName name="IDB" localSheetId="89">#REF!</definedName>
    <definedName name="IDB" localSheetId="90">#REF!</definedName>
    <definedName name="IDB" localSheetId="95">#REF!</definedName>
    <definedName name="IDB" localSheetId="96">#REF!</definedName>
    <definedName name="IDB" localSheetId="24">#REF!</definedName>
    <definedName name="IDB">#REF!</definedName>
    <definedName name="IESS" localSheetId="15">#REF!</definedName>
    <definedName name="IESS" localSheetId="17">#REF!</definedName>
    <definedName name="IESS" localSheetId="23">#REF!</definedName>
    <definedName name="IESS" localSheetId="27">#REF!</definedName>
    <definedName name="IESS" localSheetId="28">#REF!</definedName>
    <definedName name="IESS" localSheetId="29">#REF!</definedName>
    <definedName name="IESS" localSheetId="57">#REF!</definedName>
    <definedName name="IESS" localSheetId="21">#REF!</definedName>
    <definedName name="IESS" localSheetId="88">#REF!</definedName>
    <definedName name="IESS" localSheetId="89">#REF!</definedName>
    <definedName name="IESS" localSheetId="90">#REF!</definedName>
    <definedName name="IESS" localSheetId="95">#REF!</definedName>
    <definedName name="IESS">#REF!</definedName>
    <definedName name="Ifad" localSheetId="15">#REF!</definedName>
    <definedName name="Ifad" localSheetId="17">#REF!</definedName>
    <definedName name="Ifad" localSheetId="100">[62]CIRRs!$C$65</definedName>
    <definedName name="Ifad" localSheetId="23">[62]CIRRs!$C$65</definedName>
    <definedName name="Ifad" localSheetId="59">#REF!</definedName>
    <definedName name="Ifad" localSheetId="60">#REF!</definedName>
    <definedName name="Ifad" localSheetId="1">[62]CIRRs!$C$65</definedName>
    <definedName name="Ifad" localSheetId="27">#REF!</definedName>
    <definedName name="Ifad" localSheetId="28">#REF!</definedName>
    <definedName name="Ifad" localSheetId="29">#REF!</definedName>
    <definedName name="Ifad" localSheetId="57">[62]CIRRs!$C$65</definedName>
    <definedName name="Ifad" localSheetId="58">[62]CIRRs!$C$65</definedName>
    <definedName name="Ifad" localSheetId="91">#REF!</definedName>
    <definedName name="Ifad">#REF!</definedName>
    <definedName name="IFSASSETS" localSheetId="15">#REF!</definedName>
    <definedName name="IFSASSETS" localSheetId="16">#REF!</definedName>
    <definedName name="IFSASSETS" localSheetId="17">#REF!</definedName>
    <definedName name="IFSASSETS" localSheetId="19">#REF!</definedName>
    <definedName name="IFSASSETS" localSheetId="20">#REF!</definedName>
    <definedName name="IFSASSETS" localSheetId="23">#REF!</definedName>
    <definedName name="IFSASSETS" localSheetId="27">#REF!</definedName>
    <definedName name="IFSASSETS" localSheetId="28">#REF!</definedName>
    <definedName name="IFSASSETS" localSheetId="29">#REF!</definedName>
    <definedName name="IFSASSETS" localSheetId="41">#REF!</definedName>
    <definedName name="IFSASSETS" localSheetId="44">#REF!</definedName>
    <definedName name="IFSASSETS" localSheetId="57">#REF!</definedName>
    <definedName name="IFSASSETS" localSheetId="58">#REF!</definedName>
    <definedName name="IFSASSETS" localSheetId="64">#REF!</definedName>
    <definedName name="IFSASSETS" localSheetId="21">#REF!</definedName>
    <definedName name="IFSASSETS" localSheetId="80">'Tabla 53'!#REF!</definedName>
    <definedName name="IFSASSETS" localSheetId="81">'Tabla 54'!#REF!</definedName>
    <definedName name="IFSASSETS" localSheetId="82">'Tabla 55'!#REF!</definedName>
    <definedName name="IFSASSETS" localSheetId="83">'Tabla 56'!#REF!</definedName>
    <definedName name="IFSASSETS" localSheetId="84">'Tabla 57'!#REF!</definedName>
    <definedName name="IFSASSETS" localSheetId="88">#REF!</definedName>
    <definedName name="IFSASSETS" localSheetId="89">#REF!</definedName>
    <definedName name="IFSASSETS" localSheetId="90">#REF!</definedName>
    <definedName name="IFSASSETS" localSheetId="95">#REF!</definedName>
    <definedName name="IFSASSETS" localSheetId="96">#REF!</definedName>
    <definedName name="IFSASSETS" localSheetId="24">#REF!</definedName>
    <definedName name="IFSASSETS">#REF!</definedName>
    <definedName name="IFSLIABS" localSheetId="15">#REF!</definedName>
    <definedName name="IFSLIABS" localSheetId="16">#REF!</definedName>
    <definedName name="IFSLIABS" localSheetId="17">#REF!</definedName>
    <definedName name="IFSLIABS" localSheetId="23">#REF!</definedName>
    <definedName name="IFSLIABS" localSheetId="27">#REF!</definedName>
    <definedName name="IFSLIABS" localSheetId="28">#REF!</definedName>
    <definedName name="IFSLIABS" localSheetId="29">#REF!</definedName>
    <definedName name="IFSLIABS" localSheetId="41">#REF!</definedName>
    <definedName name="IFSLIABS" localSheetId="44">#REF!</definedName>
    <definedName name="IFSLIABS" localSheetId="57">#REF!</definedName>
    <definedName name="IFSLIABS" localSheetId="64">#REF!</definedName>
    <definedName name="IFSLIABS" localSheetId="21">#REF!</definedName>
    <definedName name="IFSLIABS" localSheetId="80">'Tabla 53'!#REF!</definedName>
    <definedName name="IFSLIABS" localSheetId="88">#REF!</definedName>
    <definedName name="IFSLIABS" localSheetId="89">#REF!</definedName>
    <definedName name="IFSLIABS" localSheetId="90">#REF!</definedName>
    <definedName name="IFSLIABS" localSheetId="95">#REF!</definedName>
    <definedName name="IFSLIABS" localSheetId="96">#REF!</definedName>
    <definedName name="IFSLIABS">#REF!</definedName>
    <definedName name="ii" localSheetId="15" hidden="1">{"Tab1",#N/A,FALSE,"P";"Tab2",#N/A,FALSE,"P"}</definedName>
    <definedName name="ii" localSheetId="16" hidden="1">{"Tab1",#N/A,FALSE,"P";"Tab2",#N/A,FALSE,"P"}</definedName>
    <definedName name="ii" localSheetId="17" hidden="1">{"Tab1",#N/A,FALSE,"P";"Tab2",#N/A,FALSE,"P"}</definedName>
    <definedName name="ii" localSheetId="19" hidden="1">{"Tab1",#N/A,FALSE,"P";"Tab2",#N/A,FALSE,"P"}</definedName>
    <definedName name="ii" localSheetId="20" hidden="1">{"Tab1",#N/A,FALSE,"P";"Tab2",#N/A,FALSE,"P"}</definedName>
    <definedName name="ii" localSheetId="100" hidden="1">{"Tab1",#N/A,FALSE,"P";"Tab2",#N/A,FALSE,"P"}</definedName>
    <definedName name="ii" localSheetId="8" hidden="1">{"Tab1",#N/A,FALSE,"P";"Tab2",#N/A,FALSE,"P"}</definedName>
    <definedName name="ii" localSheetId="9" hidden="1">{"Tab1",#N/A,FALSE,"P";"Tab2",#N/A,FALSE,"P"}</definedName>
    <definedName name="ii" localSheetId="10" hidden="1">{"Tab1",#N/A,FALSE,"P";"Tab2",#N/A,FALSE,"P"}</definedName>
    <definedName name="ii" localSheetId="11" hidden="1">{"Tab1",#N/A,FALSE,"P";"Tab2",#N/A,FALSE,"P"}</definedName>
    <definedName name="ii" localSheetId="23" hidden="1">{"Tab1",#N/A,FALSE,"P";"Tab2",#N/A,FALSE,"P"}</definedName>
    <definedName name="ii" localSheetId="59" hidden="1">{"Tab1",#N/A,FALSE,"P";"Tab2",#N/A,FALSE,"P"}</definedName>
    <definedName name="ii" localSheetId="60" hidden="1">{"Tab1",#N/A,FALSE,"P";"Tab2",#N/A,FALSE,"P"}</definedName>
    <definedName name="ii" localSheetId="1" hidden="1">{"Tab1",#N/A,FALSE,"P";"Tab2",#N/A,FALSE,"P"}</definedName>
    <definedName name="ii" localSheetId="27" hidden="1">{"Tab1",#N/A,FALSE,"P";"Tab2",#N/A,FALSE,"P"}</definedName>
    <definedName name="ii" localSheetId="28" hidden="1">{"Tab1",#N/A,FALSE,"P";"Tab2",#N/A,FALSE,"P"}</definedName>
    <definedName name="ii" localSheetId="29" hidden="1">{"Tab1",#N/A,FALSE,"P";"Tab2",#N/A,FALSE,"P"}</definedName>
    <definedName name="ii" localSheetId="30" hidden="1">{"Tab1",#N/A,FALSE,"P";"Tab2",#N/A,FALSE,"P"}</definedName>
    <definedName name="ii" localSheetId="31" hidden="1">{"Tab1",#N/A,FALSE,"P";"Tab2",#N/A,FALSE,"P"}</definedName>
    <definedName name="ii" localSheetId="32" hidden="1">{"Tab1",#N/A,FALSE,"P";"Tab2",#N/A,FALSE,"P"}</definedName>
    <definedName name="ii" localSheetId="33" hidden="1">{"Tab1",#N/A,FALSE,"P";"Tab2",#N/A,FALSE,"P"}</definedName>
    <definedName name="ii" localSheetId="34" hidden="1">{"Tab1",#N/A,FALSE,"P";"Tab2",#N/A,FALSE,"P"}</definedName>
    <definedName name="ii" localSheetId="3" hidden="1">{"Tab1",#N/A,FALSE,"P";"Tab2",#N/A,FALSE,"P"}</definedName>
    <definedName name="ii" localSheetId="57" hidden="1">{"Tab1",#N/A,FALSE,"P";"Tab2",#N/A,FALSE,"P"}</definedName>
    <definedName name="ii" localSheetId="58" hidden="1">{"Tab1",#N/A,FALSE,"P";"Tab2",#N/A,FALSE,"P"}</definedName>
    <definedName name="ii" localSheetId="18" hidden="1">{"Tab1",#N/A,FALSE,"P";"Tab2",#N/A,FALSE,"P"}</definedName>
    <definedName name="ii" localSheetId="61" hidden="1">{"Tab1",#N/A,FALSE,"P";"Tab2",#N/A,FALSE,"P"}</definedName>
    <definedName name="ii" localSheetId="62" hidden="1">{"Tab1",#N/A,FALSE,"P";"Tab2",#N/A,FALSE,"P"}</definedName>
    <definedName name="ii" localSheetId="63" hidden="1">{"Tab1",#N/A,FALSE,"P";"Tab2",#N/A,FALSE,"P"}</definedName>
    <definedName name="ii" localSheetId="64" hidden="1">{"Tab1",#N/A,FALSE,"P";"Tab2",#N/A,FALSE,"P"}</definedName>
    <definedName name="ii" localSheetId="21" hidden="1">{"Tab1",#N/A,FALSE,"P";"Tab2",#N/A,FALSE,"P"}</definedName>
    <definedName name="ii" localSheetId="80" hidden="1">{"Tab1",#N/A,FALSE,"P";"Tab2",#N/A,FALSE,"P"}</definedName>
    <definedName name="ii" localSheetId="81" hidden="1">{"Tab1",#N/A,FALSE,"P";"Tab2",#N/A,FALSE,"P"}</definedName>
    <definedName name="ii" localSheetId="82" hidden="1">{"Tab1",#N/A,FALSE,"P";"Tab2",#N/A,FALSE,"P"}</definedName>
    <definedName name="ii" localSheetId="83" hidden="1">{"Tab1",#N/A,FALSE,"P";"Tab2",#N/A,FALSE,"P"}</definedName>
    <definedName name="ii" localSheetId="84" hidden="1">{"Tab1",#N/A,FALSE,"P";"Tab2",#N/A,FALSE,"P"}</definedName>
    <definedName name="ii" localSheetId="85" hidden="1">{"Tab1",#N/A,FALSE,"P";"Tab2",#N/A,FALSE,"P"}</definedName>
    <definedName name="ii" localSheetId="88" hidden="1">{"Tab1",#N/A,FALSE,"P";"Tab2",#N/A,FALSE,"P"}</definedName>
    <definedName name="ii" localSheetId="22" hidden="1">{"Tab1",#N/A,FALSE,"P";"Tab2",#N/A,FALSE,"P"}</definedName>
    <definedName name="ii" localSheetId="89" hidden="1">{"Tab1",#N/A,FALSE,"P";"Tab2",#N/A,FALSE,"P"}</definedName>
    <definedName name="ii" localSheetId="90" hidden="1">{"Tab1",#N/A,FALSE,"P";"Tab2",#N/A,FALSE,"P"}</definedName>
    <definedName name="ii" localSheetId="91" hidden="1">{"Tab1",#N/A,FALSE,"P";"Tab2",#N/A,FALSE,"P"}</definedName>
    <definedName name="ii" localSheetId="92" hidden="1">{"Tab1",#N/A,FALSE,"P";"Tab2",#N/A,FALSE,"P"}</definedName>
    <definedName name="ii" localSheetId="95" hidden="1">{"Tab1",#N/A,FALSE,"P";"Tab2",#N/A,FALSE,"P"}</definedName>
    <definedName name="ii" localSheetId="96" hidden="1">{"Tab1",#N/A,FALSE,"P";"Tab2",#N/A,FALSE,"P"}</definedName>
    <definedName name="ii" localSheetId="98" hidden="1">{"Tab1",#N/A,FALSE,"P";"Tab2",#N/A,FALSE,"P"}</definedName>
    <definedName name="ii" localSheetId="24" hidden="1">{"Tab1",#N/A,FALSE,"P";"Tab2",#N/A,FALSE,"P"}</definedName>
    <definedName name="ii" localSheetId="99" hidden="1">{"Tab1",#N/A,FALSE,"P";"Tab2",#N/A,FALSE,"P"}</definedName>
    <definedName name="ii" localSheetId="25" hidden="1">{"Tab1",#N/A,FALSE,"P";"Tab2",#N/A,FALSE,"P"}</definedName>
    <definedName name="ii" localSheetId="26" hidden="1">{"Tab1",#N/A,FALSE,"P";"Tab2",#N/A,FALSE,"P"}</definedName>
    <definedName name="ii" localSheetId="93" hidden="1">{"Tab1",#N/A,FALSE,"P";"Tab2",#N/A,FALSE,"P"}</definedName>
    <definedName name="ii" localSheetId="94" hidden="1">{"Tab1",#N/A,FALSE,"P";"Tab2",#N/A,FALSE,"P"}</definedName>
    <definedName name="ii" hidden="1">{"Tab1",#N/A,FALSE,"P";"Tab2",#N/A,FALSE,"P"}</definedName>
    <definedName name="iii" localSheetId="15" hidden="1">{"Riqfin97",#N/A,FALSE,"Tran";"Riqfinpro",#N/A,FALSE,"Tran"}</definedName>
    <definedName name="iii" localSheetId="16" hidden="1">{"Riqfin97",#N/A,FALSE,"Tran";"Riqfinpro",#N/A,FALSE,"Tran"}</definedName>
    <definedName name="iii" localSheetId="17" hidden="1">{"Riqfin97",#N/A,FALSE,"Tran";"Riqfinpro",#N/A,FALSE,"Tran"}</definedName>
    <definedName name="iii" localSheetId="19" hidden="1">{"Riqfin97",#N/A,FALSE,"Tran";"Riqfinpro",#N/A,FALSE,"Tran"}</definedName>
    <definedName name="iii" localSheetId="20" hidden="1">{"Riqfin97",#N/A,FALSE,"Tran";"Riqfinpro",#N/A,FALSE,"Tran"}</definedName>
    <definedName name="iii" localSheetId="100" hidden="1">{"Riqfin97",#N/A,FALSE,"Tran";"Riqfinpro",#N/A,FALSE,"Tran"}</definedName>
    <definedName name="iii" localSheetId="8" hidden="1">{"Riqfin97",#N/A,FALSE,"Tran";"Riqfinpro",#N/A,FALSE,"Tran"}</definedName>
    <definedName name="iii" localSheetId="9" hidden="1">{"Riqfin97",#N/A,FALSE,"Tran";"Riqfinpro",#N/A,FALSE,"Tran"}</definedName>
    <definedName name="iii" localSheetId="10" hidden="1">{"Riqfin97",#N/A,FALSE,"Tran";"Riqfinpro",#N/A,FALSE,"Tran"}</definedName>
    <definedName name="iii" localSheetId="11" hidden="1">{"Riqfin97",#N/A,FALSE,"Tran";"Riqfinpro",#N/A,FALSE,"Tran"}</definedName>
    <definedName name="iii" localSheetId="23" hidden="1">{"Riqfin97",#N/A,FALSE,"Tran";"Riqfinpro",#N/A,FALSE,"Tran"}</definedName>
    <definedName name="iii" localSheetId="59" hidden="1">{"Riqfin97",#N/A,FALSE,"Tran";"Riqfinpro",#N/A,FALSE,"Tran"}</definedName>
    <definedName name="iii" localSheetId="60" hidden="1">{"Riqfin97",#N/A,FALSE,"Tran";"Riqfinpro",#N/A,FALSE,"Tran"}</definedName>
    <definedName name="iii" localSheetId="1" hidden="1">{"Riqfin97",#N/A,FALSE,"Tran";"Riqfinpro",#N/A,FALSE,"Tran"}</definedName>
    <definedName name="iii" localSheetId="27" hidden="1">{"Riqfin97",#N/A,FALSE,"Tran";"Riqfinpro",#N/A,FALSE,"Tran"}</definedName>
    <definedName name="iii" localSheetId="28" hidden="1">{"Riqfin97",#N/A,FALSE,"Tran";"Riqfinpro",#N/A,FALSE,"Tran"}</definedName>
    <definedName name="iii" localSheetId="29" hidden="1">{"Riqfin97",#N/A,FALSE,"Tran";"Riqfinpro",#N/A,FALSE,"Tran"}</definedName>
    <definedName name="iii" localSheetId="30" hidden="1">{"Riqfin97",#N/A,FALSE,"Tran";"Riqfinpro",#N/A,FALSE,"Tran"}</definedName>
    <definedName name="iii" localSheetId="31" hidden="1">{"Riqfin97",#N/A,FALSE,"Tran";"Riqfinpro",#N/A,FALSE,"Tran"}</definedName>
    <definedName name="iii" localSheetId="32" hidden="1">{"Riqfin97",#N/A,FALSE,"Tran";"Riqfinpro",#N/A,FALSE,"Tran"}</definedName>
    <definedName name="iii" localSheetId="33" hidden="1">{"Riqfin97",#N/A,FALSE,"Tran";"Riqfinpro",#N/A,FALSE,"Tran"}</definedName>
    <definedName name="iii" localSheetId="34" hidden="1">{"Riqfin97",#N/A,FALSE,"Tran";"Riqfinpro",#N/A,FALSE,"Tran"}</definedName>
    <definedName name="iii" localSheetId="3" hidden="1">{"Riqfin97",#N/A,FALSE,"Tran";"Riqfinpro",#N/A,FALSE,"Tran"}</definedName>
    <definedName name="iii" localSheetId="57" hidden="1">{"Riqfin97",#N/A,FALSE,"Tran";"Riqfinpro",#N/A,FALSE,"Tran"}</definedName>
    <definedName name="iii" localSheetId="58" hidden="1">{"Riqfin97",#N/A,FALSE,"Tran";"Riqfinpro",#N/A,FALSE,"Tran"}</definedName>
    <definedName name="iii" localSheetId="18" hidden="1">{"Riqfin97",#N/A,FALSE,"Tran";"Riqfinpro",#N/A,FALSE,"Tran"}</definedName>
    <definedName name="iii" localSheetId="61" hidden="1">{"Riqfin97",#N/A,FALSE,"Tran";"Riqfinpro",#N/A,FALSE,"Tran"}</definedName>
    <definedName name="iii" localSheetId="62" hidden="1">{"Riqfin97",#N/A,FALSE,"Tran";"Riqfinpro",#N/A,FALSE,"Tran"}</definedName>
    <definedName name="iii" localSheetId="63" hidden="1">{"Riqfin97",#N/A,FALSE,"Tran";"Riqfinpro",#N/A,FALSE,"Tran"}</definedName>
    <definedName name="iii" localSheetId="64" hidden="1">{"Riqfin97",#N/A,FALSE,"Tran";"Riqfinpro",#N/A,FALSE,"Tran"}</definedName>
    <definedName name="iii" localSheetId="21" hidden="1">{"Riqfin97",#N/A,FALSE,"Tran";"Riqfinpro",#N/A,FALSE,"Tran"}</definedName>
    <definedName name="iii" localSheetId="80" hidden="1">{"Riqfin97",#N/A,FALSE,"Tran";"Riqfinpro",#N/A,FALSE,"Tran"}</definedName>
    <definedName name="iii" localSheetId="81" hidden="1">{"Riqfin97",#N/A,FALSE,"Tran";"Riqfinpro",#N/A,FALSE,"Tran"}</definedName>
    <definedName name="iii" localSheetId="82" hidden="1">{"Riqfin97",#N/A,FALSE,"Tran";"Riqfinpro",#N/A,FALSE,"Tran"}</definedName>
    <definedName name="iii" localSheetId="83" hidden="1">{"Riqfin97",#N/A,FALSE,"Tran";"Riqfinpro",#N/A,FALSE,"Tran"}</definedName>
    <definedName name="iii" localSheetId="84" hidden="1">{"Riqfin97",#N/A,FALSE,"Tran";"Riqfinpro",#N/A,FALSE,"Tran"}</definedName>
    <definedName name="iii" localSheetId="85" hidden="1">{"Riqfin97",#N/A,FALSE,"Tran";"Riqfinpro",#N/A,FALSE,"Tran"}</definedName>
    <definedName name="iii" localSheetId="88" hidden="1">{"Riqfin97",#N/A,FALSE,"Tran";"Riqfinpro",#N/A,FALSE,"Tran"}</definedName>
    <definedName name="iii" localSheetId="22" hidden="1">{"Riqfin97",#N/A,FALSE,"Tran";"Riqfinpro",#N/A,FALSE,"Tran"}</definedName>
    <definedName name="iii" localSheetId="89" hidden="1">{"Riqfin97",#N/A,FALSE,"Tran";"Riqfinpro",#N/A,FALSE,"Tran"}</definedName>
    <definedName name="iii" localSheetId="90" hidden="1">{"Riqfin97",#N/A,FALSE,"Tran";"Riqfinpro",#N/A,FALSE,"Tran"}</definedName>
    <definedName name="iii" localSheetId="91" hidden="1">{"Riqfin97",#N/A,FALSE,"Tran";"Riqfinpro",#N/A,FALSE,"Tran"}</definedName>
    <definedName name="iii" localSheetId="92" hidden="1">{"Riqfin97",#N/A,FALSE,"Tran";"Riqfinpro",#N/A,FALSE,"Tran"}</definedName>
    <definedName name="iii" localSheetId="95" hidden="1">{"Riqfin97",#N/A,FALSE,"Tran";"Riqfinpro",#N/A,FALSE,"Tran"}</definedName>
    <definedName name="iii" localSheetId="96" hidden="1">{"Riqfin97",#N/A,FALSE,"Tran";"Riqfinpro",#N/A,FALSE,"Tran"}</definedName>
    <definedName name="iii" localSheetId="98" hidden="1">{"Riqfin97",#N/A,FALSE,"Tran";"Riqfinpro",#N/A,FALSE,"Tran"}</definedName>
    <definedName name="iii" localSheetId="24" hidden="1">{"Riqfin97",#N/A,FALSE,"Tran";"Riqfinpro",#N/A,FALSE,"Tran"}</definedName>
    <definedName name="iii" localSheetId="99" hidden="1">{"Riqfin97",#N/A,FALSE,"Tran";"Riqfinpro",#N/A,FALSE,"Tran"}</definedName>
    <definedName name="iii" localSheetId="25" hidden="1">{"Riqfin97",#N/A,FALSE,"Tran";"Riqfinpro",#N/A,FALSE,"Tran"}</definedName>
    <definedName name="iii" localSheetId="26" hidden="1">{"Riqfin97",#N/A,FALSE,"Tran";"Riqfinpro",#N/A,FALSE,"Tran"}</definedName>
    <definedName name="iii" localSheetId="93" hidden="1">{"Riqfin97",#N/A,FALSE,"Tran";"Riqfinpro",#N/A,FALSE,"Tran"}</definedName>
    <definedName name="iii" localSheetId="94" hidden="1">{"Riqfin97",#N/A,FALSE,"Tran";"Riqfinpro",#N/A,FALSE,"Tran"}</definedName>
    <definedName name="iii" hidden="1">{"Riqfin97",#N/A,FALSE,"Tran";"Riqfinpro",#N/A,FALSE,"Tran"}</definedName>
    <definedName name="iiiiiiiiiii" localSheetId="15" hidden="1">#REF!</definedName>
    <definedName name="iiiiiiiiiii" localSheetId="16" hidden="1">#REF!</definedName>
    <definedName name="iiiiiiiiiii" localSheetId="17" hidden="1">#REF!</definedName>
    <definedName name="iiiiiiiiiii" localSheetId="19" hidden="1">#REF!</definedName>
    <definedName name="iiiiiiiiiii" localSheetId="20" hidden="1">#REF!</definedName>
    <definedName name="iiiiiiiiiii" localSheetId="100" hidden="1">#REF!</definedName>
    <definedName name="iiiiiiiiiii" localSheetId="23" hidden="1">#REF!</definedName>
    <definedName name="iiiiiiiiiii" localSheetId="27" hidden="1">#REF!</definedName>
    <definedName name="iiiiiiiiiii" localSheetId="28" hidden="1">#REF!</definedName>
    <definedName name="iiiiiiiiiii" localSheetId="29" hidden="1">#REF!</definedName>
    <definedName name="iiiiiiiiiii" localSheetId="33" hidden="1">#REF!</definedName>
    <definedName name="iiiiiiiiiii" localSheetId="57" hidden="1">#REF!</definedName>
    <definedName name="iiiiiiiiiii" localSheetId="58" hidden="1">#REF!</definedName>
    <definedName name="iiiiiiiiiii" localSheetId="18" hidden="1">#REF!</definedName>
    <definedName name="iiiiiiiiiii" localSheetId="61" hidden="1">#REF!</definedName>
    <definedName name="iiiiiiiiiii" localSheetId="62" hidden="1">#REF!</definedName>
    <definedName name="iiiiiiiiiii" localSheetId="64" hidden="1">#REF!</definedName>
    <definedName name="iiiiiiiiiii" localSheetId="21" hidden="1">#REF!</definedName>
    <definedName name="iiiiiiiiiii" localSheetId="80" hidden="1">'Tabla 53'!#REF!</definedName>
    <definedName name="iiiiiiiiiii" localSheetId="81" hidden="1">'Tabla 54'!#REF!</definedName>
    <definedName name="iiiiiiiiiii" localSheetId="82" hidden="1">'Tabla 55'!#REF!</definedName>
    <definedName name="iiiiiiiiiii" localSheetId="83" hidden="1">'Tabla 56'!#REF!</definedName>
    <definedName name="iiiiiiiiiii" localSheetId="84" hidden="1">'Tabla 57'!#REF!</definedName>
    <definedName name="iiiiiiiiiii" localSheetId="85" hidden="1">'Tabla 58'!#REF!</definedName>
    <definedName name="iiiiiiiiiii" localSheetId="88" hidden="1">#REF!</definedName>
    <definedName name="iiiiiiiiiii" localSheetId="89" hidden="1">#REF!</definedName>
    <definedName name="iiiiiiiiiii" localSheetId="90" hidden="1">#REF!</definedName>
    <definedName name="iiiiiiiiiii" localSheetId="95" hidden="1">#REF!</definedName>
    <definedName name="iiiiiiiiiii" localSheetId="96" hidden="1">#REF!</definedName>
    <definedName name="iiiiiiiiiii" localSheetId="24" hidden="1">#REF!</definedName>
    <definedName name="iiiiiiiiiii" localSheetId="99" hidden="1">#REF!</definedName>
    <definedName name="iiiiiiiiiii" hidden="1">#REF!</definedName>
    <definedName name="iiiiiiiiiiii" localSheetId="15" hidden="1">#REF!</definedName>
    <definedName name="iiiiiiiiiiii" localSheetId="16" hidden="1">#REF!</definedName>
    <definedName name="iiiiiiiiiiii" localSheetId="17" hidden="1">#REF!</definedName>
    <definedName name="iiiiiiiiiiii" localSheetId="19" hidden="1">#REF!</definedName>
    <definedName name="iiiiiiiiiiii" localSheetId="20" hidden="1">'[105]Fax a enviar'!#REF!</definedName>
    <definedName name="iiiiiiiiiiii" localSheetId="100" hidden="1">'[105]Fax a enviar'!#REF!</definedName>
    <definedName name="iiiiiiiiiiii" localSheetId="23" hidden="1">'[105]Fax a enviar'!#REF!</definedName>
    <definedName name="iiiiiiiiiiii" localSheetId="59" hidden="1">#REF!</definedName>
    <definedName name="iiiiiiiiiiii" localSheetId="60" hidden="1">#REF!</definedName>
    <definedName name="iiiiiiiiiiii" localSheetId="1" hidden="1">'[105]Fax a enviar'!#REF!</definedName>
    <definedName name="iiiiiiiiiiii" localSheetId="27" hidden="1">#REF!</definedName>
    <definedName name="iiiiiiiiiiii" localSheetId="28" hidden="1">'[105]Fax a enviar'!#REF!</definedName>
    <definedName name="iiiiiiiiiiii" localSheetId="29" hidden="1">'[105]Fax a enviar'!#REF!</definedName>
    <definedName name="iiiiiiiiiiii" localSheetId="33" hidden="1">#REF!</definedName>
    <definedName name="iiiiiiiiiiii" localSheetId="57" hidden="1">'[105]Fax a enviar'!#REF!</definedName>
    <definedName name="iiiiiiiiiiii" localSheetId="58" hidden="1">'[105]Fax a enviar'!#REF!</definedName>
    <definedName name="iiiiiiiiiiii" localSheetId="18" hidden="1">#REF!</definedName>
    <definedName name="iiiiiiiiiiii" localSheetId="61" hidden="1">'[105]Fax a enviar'!#REF!</definedName>
    <definedName name="iiiiiiiiiiii" localSheetId="62" hidden="1">#REF!</definedName>
    <definedName name="iiiiiiiiiiii" localSheetId="64" hidden="1">'[105]Fax a enviar'!#REF!</definedName>
    <definedName name="iiiiiiiiiiii" localSheetId="21" hidden="1">'[105]Fax a enviar'!#REF!</definedName>
    <definedName name="iiiiiiiiiiii" localSheetId="81" hidden="1">'[105]Fax a enviar'!#REF!</definedName>
    <definedName name="iiiiiiiiiiii" localSheetId="82" hidden="1">'[105]Fax a enviar'!#REF!</definedName>
    <definedName name="iiiiiiiiiiii" localSheetId="83" hidden="1">'[105]Fax a enviar'!#REF!</definedName>
    <definedName name="iiiiiiiiiiii" localSheetId="84" hidden="1">'[105]Fax a enviar'!#REF!</definedName>
    <definedName name="iiiiiiiiiiii" localSheetId="85" hidden="1">'[105]Fax a enviar'!#REF!</definedName>
    <definedName name="iiiiiiiiiiii" localSheetId="88" hidden="1">'[105]Fax a enviar'!#REF!</definedName>
    <definedName name="iiiiiiiiiiii" localSheetId="89" hidden="1">'[105]Fax a enviar'!#REF!</definedName>
    <definedName name="iiiiiiiiiiii" localSheetId="90" hidden="1">'[105]Fax a enviar'!#REF!</definedName>
    <definedName name="iiiiiiiiiiii" localSheetId="91" hidden="1">#REF!</definedName>
    <definedName name="iiiiiiiiiiii" localSheetId="95" hidden="1">'[105]Fax a enviar'!#REF!</definedName>
    <definedName name="iiiiiiiiiiii" localSheetId="96" hidden="1">'[105]Fax a enviar'!#REF!</definedName>
    <definedName name="iiiiiiiiiiii" localSheetId="24" hidden="1">'[105]Fax a enviar'!#REF!</definedName>
    <definedName name="iiiiiiiiiiii" localSheetId="99" hidden="1">'[105]Fax a enviar'!#REF!</definedName>
    <definedName name="iiiiiiiiiiii" hidden="1">#REF!</definedName>
    <definedName name="iiiiiiiiiiiiiiiii" localSheetId="15" hidden="1">#REF!</definedName>
    <definedName name="iiiiiiiiiiiiiiiii" localSheetId="16" hidden="1">#REF!</definedName>
    <definedName name="iiiiiiiiiiiiiiiii" localSheetId="17" hidden="1">#REF!</definedName>
    <definedName name="iiiiiiiiiiiiiiiii" localSheetId="19" hidden="1">#REF!</definedName>
    <definedName name="iiiiiiiiiiiiiiiii" localSheetId="20" hidden="1">'[105]Fax a enviar'!#REF!</definedName>
    <definedName name="iiiiiiiiiiiiiiiii" localSheetId="100" hidden="1">'[105]Fax a enviar'!#REF!</definedName>
    <definedName name="iiiiiiiiiiiiiiiii" localSheetId="23" hidden="1">'[105]Fax a enviar'!#REF!</definedName>
    <definedName name="iiiiiiiiiiiiiiiii" localSheetId="59" hidden="1">#REF!</definedName>
    <definedName name="iiiiiiiiiiiiiiiii" localSheetId="60" hidden="1">#REF!</definedName>
    <definedName name="iiiiiiiiiiiiiiiii" localSheetId="1" hidden="1">'[105]Fax a enviar'!#REF!</definedName>
    <definedName name="iiiiiiiiiiiiiiiii" localSheetId="27" hidden="1">#REF!</definedName>
    <definedName name="iiiiiiiiiiiiiiiii" localSheetId="28" hidden="1">'[105]Fax a enviar'!#REF!</definedName>
    <definedName name="iiiiiiiiiiiiiiiii" localSheetId="29" hidden="1">'[105]Fax a enviar'!#REF!</definedName>
    <definedName name="iiiiiiiiiiiiiiiii" localSheetId="33" hidden="1">#REF!</definedName>
    <definedName name="iiiiiiiiiiiiiiiii" localSheetId="57" hidden="1">'[105]Fax a enviar'!#REF!</definedName>
    <definedName name="iiiiiiiiiiiiiiiii" localSheetId="58" hidden="1">'[105]Fax a enviar'!#REF!</definedName>
    <definedName name="iiiiiiiiiiiiiiiii" localSheetId="18" hidden="1">#REF!</definedName>
    <definedName name="iiiiiiiiiiiiiiiii" localSheetId="61" hidden="1">'[105]Fax a enviar'!#REF!</definedName>
    <definedName name="iiiiiiiiiiiiiiiii" localSheetId="62" hidden="1">#REF!</definedName>
    <definedName name="iiiiiiiiiiiiiiiii" localSheetId="64" hidden="1">'[105]Fax a enviar'!#REF!</definedName>
    <definedName name="iiiiiiiiiiiiiiiii" localSheetId="21" hidden="1">'[105]Fax a enviar'!#REF!</definedName>
    <definedName name="iiiiiiiiiiiiiiiii" localSheetId="81" hidden="1">'[105]Fax a enviar'!#REF!</definedName>
    <definedName name="iiiiiiiiiiiiiiiii" localSheetId="82" hidden="1">'[105]Fax a enviar'!#REF!</definedName>
    <definedName name="iiiiiiiiiiiiiiiii" localSheetId="83" hidden="1">'[105]Fax a enviar'!#REF!</definedName>
    <definedName name="iiiiiiiiiiiiiiiii" localSheetId="84" hidden="1">'[105]Fax a enviar'!#REF!</definedName>
    <definedName name="iiiiiiiiiiiiiiiii" localSheetId="85" hidden="1">'[105]Fax a enviar'!#REF!</definedName>
    <definedName name="iiiiiiiiiiiiiiiii" localSheetId="88" hidden="1">'[105]Fax a enviar'!#REF!</definedName>
    <definedName name="iiiiiiiiiiiiiiiii" localSheetId="89" hidden="1">'[105]Fax a enviar'!#REF!</definedName>
    <definedName name="iiiiiiiiiiiiiiiii" localSheetId="90" hidden="1">'[105]Fax a enviar'!#REF!</definedName>
    <definedName name="iiiiiiiiiiiiiiiii" localSheetId="91" hidden="1">#REF!</definedName>
    <definedName name="iiiiiiiiiiiiiiiii" localSheetId="95" hidden="1">'[105]Fax a enviar'!#REF!</definedName>
    <definedName name="iiiiiiiiiiiiiiiii" localSheetId="96" hidden="1">'[105]Fax a enviar'!#REF!</definedName>
    <definedName name="iiiiiiiiiiiiiiiii" localSheetId="24" hidden="1">'[105]Fax a enviar'!#REF!</definedName>
    <definedName name="iiiiiiiiiiiiiiiii" localSheetId="99" hidden="1">'[105]Fax a enviar'!#REF!</definedName>
    <definedName name="iiiiiiiiiiiiiiiii" hidden="1">#REF!</definedName>
    <definedName name="iiiiiiiiiiiiiiiiiiiiiiiiii" localSheetId="15" hidden="1">#REF!</definedName>
    <definedName name="iiiiiiiiiiiiiiiiiiiiiiiiii" localSheetId="16" hidden="1">#REF!</definedName>
    <definedName name="iiiiiiiiiiiiiiiiiiiiiiiiii" localSheetId="17" hidden="1">#REF!</definedName>
    <definedName name="iiiiiiiiiiiiiiiiiiiiiiiiii" localSheetId="19" hidden="1">#REF!</definedName>
    <definedName name="iiiiiiiiiiiiiiiiiiiiiiiiii" localSheetId="20" hidden="1">#REF!</definedName>
    <definedName name="iiiiiiiiiiiiiiiiiiiiiiiiii" localSheetId="100" hidden="1">#REF!</definedName>
    <definedName name="iiiiiiiiiiiiiiiiiiiiiiiiii" localSheetId="23" hidden="1">#REF!</definedName>
    <definedName name="iiiiiiiiiiiiiiiiiiiiiiiiii" localSheetId="27" hidden="1">#REF!</definedName>
    <definedName name="iiiiiiiiiiiiiiiiiiiiiiiiii" localSheetId="28" hidden="1">#REF!</definedName>
    <definedName name="iiiiiiiiiiiiiiiiiiiiiiiiii" localSheetId="29" hidden="1">#REF!</definedName>
    <definedName name="iiiiiiiiiiiiiiiiiiiiiiiiii" localSheetId="33" hidden="1">#REF!</definedName>
    <definedName name="iiiiiiiiiiiiiiiiiiiiiiiiii" localSheetId="57" hidden="1">#REF!</definedName>
    <definedName name="iiiiiiiiiiiiiiiiiiiiiiiiii" localSheetId="58" hidden="1">#REF!</definedName>
    <definedName name="iiiiiiiiiiiiiiiiiiiiiiiiii" localSheetId="18" hidden="1">#REF!</definedName>
    <definedName name="iiiiiiiiiiiiiiiiiiiiiiiiii" localSheetId="61" hidden="1">#REF!</definedName>
    <definedName name="iiiiiiiiiiiiiiiiiiiiiiiiii" localSheetId="62" hidden="1">#REF!</definedName>
    <definedName name="iiiiiiiiiiiiiiiiiiiiiiiiii" localSheetId="64" hidden="1">#REF!</definedName>
    <definedName name="iiiiiiiiiiiiiiiiiiiiiiiiii" localSheetId="21" hidden="1">#REF!</definedName>
    <definedName name="iiiiiiiiiiiiiiiiiiiiiiiiii" localSheetId="80" hidden="1">'Tabla 53'!#REF!</definedName>
    <definedName name="iiiiiiiiiiiiiiiiiiiiiiiiii" localSheetId="81" hidden="1">'Tabla 54'!#REF!</definedName>
    <definedName name="iiiiiiiiiiiiiiiiiiiiiiiiii" localSheetId="82" hidden="1">'Tabla 55'!#REF!</definedName>
    <definedName name="iiiiiiiiiiiiiiiiiiiiiiiiii" localSheetId="83" hidden="1">'Tabla 56'!#REF!</definedName>
    <definedName name="iiiiiiiiiiiiiiiiiiiiiiiiii" localSheetId="84" hidden="1">'Tabla 57'!#REF!</definedName>
    <definedName name="iiiiiiiiiiiiiiiiiiiiiiiiii" localSheetId="85" hidden="1">'Tabla 58'!#REF!</definedName>
    <definedName name="iiiiiiiiiiiiiiiiiiiiiiiiii" localSheetId="88" hidden="1">#REF!</definedName>
    <definedName name="iiiiiiiiiiiiiiiiiiiiiiiiii" localSheetId="89" hidden="1">#REF!</definedName>
    <definedName name="iiiiiiiiiiiiiiiiiiiiiiiiii" localSheetId="90" hidden="1">#REF!</definedName>
    <definedName name="iiiiiiiiiiiiiiiiiiiiiiiiii" localSheetId="95" hidden="1">#REF!</definedName>
    <definedName name="iiiiiiiiiiiiiiiiiiiiiiiiii" localSheetId="96" hidden="1">#REF!</definedName>
    <definedName name="iiiiiiiiiiiiiiiiiiiiiiiiii" localSheetId="24" hidden="1">#REF!</definedName>
    <definedName name="iiiiiiiiiiiiiiiiiiiiiiiiii" localSheetId="99" hidden="1">#REF!</definedName>
    <definedName name="iiiiiiiiiiiiiiiiiiiiiiiiii" hidden="1">#REF!</definedName>
    <definedName name="iiiooo" localSheetId="15">#REF!</definedName>
    <definedName name="iiiooo" localSheetId="16">#REF!</definedName>
    <definedName name="iiiooo" localSheetId="17">#REF!</definedName>
    <definedName name="iiiooo" localSheetId="19">#REF!</definedName>
    <definedName name="iiiooo" localSheetId="23">#REF!</definedName>
    <definedName name="iiiooo" localSheetId="27">#REF!</definedName>
    <definedName name="iiiooo" localSheetId="28">#REF!</definedName>
    <definedName name="iiiooo" localSheetId="29">#REF!</definedName>
    <definedName name="iiiooo" localSheetId="33">#REF!</definedName>
    <definedName name="iiiooo" localSheetId="57">#REF!</definedName>
    <definedName name="iiiooo" localSheetId="58">#REF!</definedName>
    <definedName name="iiiooo" localSheetId="18">#REF!</definedName>
    <definedName name="iiiooo" localSheetId="64">#REF!</definedName>
    <definedName name="iiiooo" localSheetId="21">#REF!</definedName>
    <definedName name="iiiooo" localSheetId="80">'Tabla 53'!#REF!</definedName>
    <definedName name="iiiooo" localSheetId="81">'Tabla 54'!#REF!</definedName>
    <definedName name="iiiooo" localSheetId="82">'Tabla 55'!#REF!</definedName>
    <definedName name="iiiooo" localSheetId="83">'Tabla 56'!#REF!</definedName>
    <definedName name="iiiooo" localSheetId="84">'Tabla 57'!#REF!</definedName>
    <definedName name="iiiooo" localSheetId="85">'Tabla 58'!#REF!</definedName>
    <definedName name="iiiooo" localSheetId="88">#REF!</definedName>
    <definedName name="iiiooo" localSheetId="89">#REF!</definedName>
    <definedName name="iiiooo" localSheetId="90">#REF!</definedName>
    <definedName name="iiiooo" localSheetId="95">#REF!</definedName>
    <definedName name="iiiooo" localSheetId="96">#REF!</definedName>
    <definedName name="iiiooo" localSheetId="24">#REF!</definedName>
    <definedName name="iiiooo">#REF!</definedName>
    <definedName name="IKR" localSheetId="15">#REF!</definedName>
    <definedName name="IKR" localSheetId="16">#REF!</definedName>
    <definedName name="IKR" localSheetId="17">#REF!</definedName>
    <definedName name="IKR" localSheetId="19">#REF!</definedName>
    <definedName name="IKR" localSheetId="23">#REF!</definedName>
    <definedName name="IKR" localSheetId="27">#REF!</definedName>
    <definedName name="IKR" localSheetId="28">#REF!</definedName>
    <definedName name="IKR" localSheetId="29">#REF!</definedName>
    <definedName name="IKR" localSheetId="33">#REF!</definedName>
    <definedName name="IKR" localSheetId="57">#REF!</definedName>
    <definedName name="IKR" localSheetId="58">#REF!</definedName>
    <definedName name="IKR" localSheetId="18">#REF!</definedName>
    <definedName name="IKR" localSheetId="64">#REF!</definedName>
    <definedName name="IKR" localSheetId="21">#REF!</definedName>
    <definedName name="IKR" localSheetId="80">'Tabla 53'!#REF!</definedName>
    <definedName name="IKR" localSheetId="81">'Tabla 54'!#REF!</definedName>
    <definedName name="IKR" localSheetId="82">'Tabla 55'!#REF!</definedName>
    <definedName name="IKR" localSheetId="83">'Tabla 56'!#REF!</definedName>
    <definedName name="IKR" localSheetId="84">'Tabla 57'!#REF!</definedName>
    <definedName name="IKR" localSheetId="85">'Tabla 58'!#REF!</definedName>
    <definedName name="IKR" localSheetId="88">#REF!</definedName>
    <definedName name="IKR" localSheetId="89">#REF!</definedName>
    <definedName name="IKR" localSheetId="90">#REF!</definedName>
    <definedName name="IKR" localSheetId="95">#REF!</definedName>
    <definedName name="IKR" localSheetId="96">#REF!</definedName>
    <definedName name="IKR" localSheetId="24">#REF!</definedName>
    <definedName name="IKR">#REF!</definedName>
    <definedName name="ilo" localSheetId="15" hidden="1">{"Riqfin97",#N/A,FALSE,"Tran";"Riqfinpro",#N/A,FALSE,"Tran"}</definedName>
    <definedName name="ilo" localSheetId="16" hidden="1">{"Riqfin97",#N/A,FALSE,"Tran";"Riqfinpro",#N/A,FALSE,"Tran"}</definedName>
    <definedName name="ilo" localSheetId="17" hidden="1">{"Riqfin97",#N/A,FALSE,"Tran";"Riqfinpro",#N/A,FALSE,"Tran"}</definedName>
    <definedName name="ilo" localSheetId="19" hidden="1">{"Riqfin97",#N/A,FALSE,"Tran";"Riqfinpro",#N/A,FALSE,"Tran"}</definedName>
    <definedName name="ilo" localSheetId="20" hidden="1">{"Riqfin97",#N/A,FALSE,"Tran";"Riqfinpro",#N/A,FALSE,"Tran"}</definedName>
    <definedName name="ilo" localSheetId="100" hidden="1">{"Riqfin97",#N/A,FALSE,"Tran";"Riqfinpro",#N/A,FALSE,"Tran"}</definedName>
    <definedName name="ilo" localSheetId="8" hidden="1">{"Riqfin97",#N/A,FALSE,"Tran";"Riqfinpro",#N/A,FALSE,"Tran"}</definedName>
    <definedName name="ilo" localSheetId="9" hidden="1">{"Riqfin97",#N/A,FALSE,"Tran";"Riqfinpro",#N/A,FALSE,"Tran"}</definedName>
    <definedName name="ilo" localSheetId="10" hidden="1">{"Riqfin97",#N/A,FALSE,"Tran";"Riqfinpro",#N/A,FALSE,"Tran"}</definedName>
    <definedName name="ilo" localSheetId="11" hidden="1">{"Riqfin97",#N/A,FALSE,"Tran";"Riqfinpro",#N/A,FALSE,"Tran"}</definedName>
    <definedName name="ilo" localSheetId="23" hidden="1">{"Riqfin97",#N/A,FALSE,"Tran";"Riqfinpro",#N/A,FALSE,"Tran"}</definedName>
    <definedName name="ilo" localSheetId="59" hidden="1">{"Riqfin97",#N/A,FALSE,"Tran";"Riqfinpro",#N/A,FALSE,"Tran"}</definedName>
    <definedName name="ilo" localSheetId="60" hidden="1">{"Riqfin97",#N/A,FALSE,"Tran";"Riqfinpro",#N/A,FALSE,"Tran"}</definedName>
    <definedName name="ilo" localSheetId="1" hidden="1">{"Riqfin97",#N/A,FALSE,"Tran";"Riqfinpro",#N/A,FALSE,"Tran"}</definedName>
    <definedName name="ilo" localSheetId="27" hidden="1">{"Riqfin97",#N/A,FALSE,"Tran";"Riqfinpro",#N/A,FALSE,"Tran"}</definedName>
    <definedName name="ilo" localSheetId="28" hidden="1">{"Riqfin97",#N/A,FALSE,"Tran";"Riqfinpro",#N/A,FALSE,"Tran"}</definedName>
    <definedName name="ilo" localSheetId="29" hidden="1">{"Riqfin97",#N/A,FALSE,"Tran";"Riqfinpro",#N/A,FALSE,"Tran"}</definedName>
    <definedName name="ilo" localSheetId="30" hidden="1">{"Riqfin97",#N/A,FALSE,"Tran";"Riqfinpro",#N/A,FALSE,"Tran"}</definedName>
    <definedName name="ilo" localSheetId="31" hidden="1">{"Riqfin97",#N/A,FALSE,"Tran";"Riqfinpro",#N/A,FALSE,"Tran"}</definedName>
    <definedName name="ilo" localSheetId="32" hidden="1">{"Riqfin97",#N/A,FALSE,"Tran";"Riqfinpro",#N/A,FALSE,"Tran"}</definedName>
    <definedName name="ilo" localSheetId="33" hidden="1">{"Riqfin97",#N/A,FALSE,"Tran";"Riqfinpro",#N/A,FALSE,"Tran"}</definedName>
    <definedName name="ilo" localSheetId="34" hidden="1">{"Riqfin97",#N/A,FALSE,"Tran";"Riqfinpro",#N/A,FALSE,"Tran"}</definedName>
    <definedName name="ilo" localSheetId="3" hidden="1">{"Riqfin97",#N/A,FALSE,"Tran";"Riqfinpro",#N/A,FALSE,"Tran"}</definedName>
    <definedName name="ilo" localSheetId="57" hidden="1">{"Riqfin97",#N/A,FALSE,"Tran";"Riqfinpro",#N/A,FALSE,"Tran"}</definedName>
    <definedName name="ilo" localSheetId="58" hidden="1">{"Riqfin97",#N/A,FALSE,"Tran";"Riqfinpro",#N/A,FALSE,"Tran"}</definedName>
    <definedName name="ilo" localSheetId="18" hidden="1">{"Riqfin97",#N/A,FALSE,"Tran";"Riqfinpro",#N/A,FALSE,"Tran"}</definedName>
    <definedName name="ilo" localSheetId="61" hidden="1">{"Riqfin97",#N/A,FALSE,"Tran";"Riqfinpro",#N/A,FALSE,"Tran"}</definedName>
    <definedName name="ilo" localSheetId="62" hidden="1">{"Riqfin97",#N/A,FALSE,"Tran";"Riqfinpro",#N/A,FALSE,"Tran"}</definedName>
    <definedName name="ilo" localSheetId="63" hidden="1">{"Riqfin97",#N/A,FALSE,"Tran";"Riqfinpro",#N/A,FALSE,"Tran"}</definedName>
    <definedName name="ilo" localSheetId="64" hidden="1">{"Riqfin97",#N/A,FALSE,"Tran";"Riqfinpro",#N/A,FALSE,"Tran"}</definedName>
    <definedName name="ilo" localSheetId="21" hidden="1">{"Riqfin97",#N/A,FALSE,"Tran";"Riqfinpro",#N/A,FALSE,"Tran"}</definedName>
    <definedName name="ilo" localSheetId="80" hidden="1">{"Riqfin97",#N/A,FALSE,"Tran";"Riqfinpro",#N/A,FALSE,"Tran"}</definedName>
    <definedName name="ilo" localSheetId="81" hidden="1">{"Riqfin97",#N/A,FALSE,"Tran";"Riqfinpro",#N/A,FALSE,"Tran"}</definedName>
    <definedName name="ilo" localSheetId="82" hidden="1">{"Riqfin97",#N/A,FALSE,"Tran";"Riqfinpro",#N/A,FALSE,"Tran"}</definedName>
    <definedName name="ilo" localSheetId="83" hidden="1">{"Riqfin97",#N/A,FALSE,"Tran";"Riqfinpro",#N/A,FALSE,"Tran"}</definedName>
    <definedName name="ilo" localSheetId="84" hidden="1">{"Riqfin97",#N/A,FALSE,"Tran";"Riqfinpro",#N/A,FALSE,"Tran"}</definedName>
    <definedName name="ilo" localSheetId="85" hidden="1">{"Riqfin97",#N/A,FALSE,"Tran";"Riqfinpro",#N/A,FALSE,"Tran"}</definedName>
    <definedName name="ilo" localSheetId="88" hidden="1">{"Riqfin97",#N/A,FALSE,"Tran";"Riqfinpro",#N/A,FALSE,"Tran"}</definedName>
    <definedName name="ilo" localSheetId="22" hidden="1">{"Riqfin97",#N/A,FALSE,"Tran";"Riqfinpro",#N/A,FALSE,"Tran"}</definedName>
    <definedName name="ilo" localSheetId="89" hidden="1">{"Riqfin97",#N/A,FALSE,"Tran";"Riqfinpro",#N/A,FALSE,"Tran"}</definedName>
    <definedName name="ilo" localSheetId="90" hidden="1">{"Riqfin97",#N/A,FALSE,"Tran";"Riqfinpro",#N/A,FALSE,"Tran"}</definedName>
    <definedName name="ilo" localSheetId="91" hidden="1">{"Riqfin97",#N/A,FALSE,"Tran";"Riqfinpro",#N/A,FALSE,"Tran"}</definedName>
    <definedName name="ilo" localSheetId="92" hidden="1">{"Riqfin97",#N/A,FALSE,"Tran";"Riqfinpro",#N/A,FALSE,"Tran"}</definedName>
    <definedName name="ilo" localSheetId="95" hidden="1">{"Riqfin97",#N/A,FALSE,"Tran";"Riqfinpro",#N/A,FALSE,"Tran"}</definedName>
    <definedName name="ilo" localSheetId="96" hidden="1">{"Riqfin97",#N/A,FALSE,"Tran";"Riqfinpro",#N/A,FALSE,"Tran"}</definedName>
    <definedName name="ilo" localSheetId="98" hidden="1">{"Riqfin97",#N/A,FALSE,"Tran";"Riqfinpro",#N/A,FALSE,"Tran"}</definedName>
    <definedName name="ilo" localSheetId="24" hidden="1">{"Riqfin97",#N/A,FALSE,"Tran";"Riqfinpro",#N/A,FALSE,"Tran"}</definedName>
    <definedName name="ilo" localSheetId="99" hidden="1">{"Riqfin97",#N/A,FALSE,"Tran";"Riqfinpro",#N/A,FALSE,"Tran"}</definedName>
    <definedName name="ilo" localSheetId="25" hidden="1">{"Riqfin97",#N/A,FALSE,"Tran";"Riqfinpro",#N/A,FALSE,"Tran"}</definedName>
    <definedName name="ilo" localSheetId="26" hidden="1">{"Riqfin97",#N/A,FALSE,"Tran";"Riqfinpro",#N/A,FALSE,"Tran"}</definedName>
    <definedName name="ilo" localSheetId="93" hidden="1">{"Riqfin97",#N/A,FALSE,"Tran";"Riqfinpro",#N/A,FALSE,"Tran"}</definedName>
    <definedName name="ilo" localSheetId="94" hidden="1">{"Riqfin97",#N/A,FALSE,"Tran";"Riqfinpro",#N/A,FALSE,"Tran"}</definedName>
    <definedName name="ilo" hidden="1">{"Riqfin97",#N/A,FALSE,"Tran";"Riqfinpro",#N/A,FALSE,"Tran"}</definedName>
    <definedName name="ilu" localSheetId="15" hidden="1">{"Riqfin97",#N/A,FALSE,"Tran";"Riqfinpro",#N/A,FALSE,"Tran"}</definedName>
    <definedName name="ilu" localSheetId="16" hidden="1">{"Riqfin97",#N/A,FALSE,"Tran";"Riqfinpro",#N/A,FALSE,"Tran"}</definedName>
    <definedName name="ilu" localSheetId="17" hidden="1">{"Riqfin97",#N/A,FALSE,"Tran";"Riqfinpro",#N/A,FALSE,"Tran"}</definedName>
    <definedName name="ilu" localSheetId="19" hidden="1">{"Riqfin97",#N/A,FALSE,"Tran";"Riqfinpro",#N/A,FALSE,"Tran"}</definedName>
    <definedName name="ilu" localSheetId="20" hidden="1">{"Riqfin97",#N/A,FALSE,"Tran";"Riqfinpro",#N/A,FALSE,"Tran"}</definedName>
    <definedName name="ilu" localSheetId="100" hidden="1">{"Riqfin97",#N/A,FALSE,"Tran";"Riqfinpro",#N/A,FALSE,"Tran"}</definedName>
    <definedName name="ilu" localSheetId="8" hidden="1">{"Riqfin97",#N/A,FALSE,"Tran";"Riqfinpro",#N/A,FALSE,"Tran"}</definedName>
    <definedName name="ilu" localSheetId="9" hidden="1">{"Riqfin97",#N/A,FALSE,"Tran";"Riqfinpro",#N/A,FALSE,"Tran"}</definedName>
    <definedName name="ilu" localSheetId="10" hidden="1">{"Riqfin97",#N/A,FALSE,"Tran";"Riqfinpro",#N/A,FALSE,"Tran"}</definedName>
    <definedName name="ilu" localSheetId="11" hidden="1">{"Riqfin97",#N/A,FALSE,"Tran";"Riqfinpro",#N/A,FALSE,"Tran"}</definedName>
    <definedName name="ilu" localSheetId="23" hidden="1">{"Riqfin97",#N/A,FALSE,"Tran";"Riqfinpro",#N/A,FALSE,"Tran"}</definedName>
    <definedName name="ilu" localSheetId="59" hidden="1">{"Riqfin97",#N/A,FALSE,"Tran";"Riqfinpro",#N/A,FALSE,"Tran"}</definedName>
    <definedName name="ilu" localSheetId="60" hidden="1">{"Riqfin97",#N/A,FALSE,"Tran";"Riqfinpro",#N/A,FALSE,"Tran"}</definedName>
    <definedName name="ilu" localSheetId="1" hidden="1">{"Riqfin97",#N/A,FALSE,"Tran";"Riqfinpro",#N/A,FALSE,"Tran"}</definedName>
    <definedName name="ilu" localSheetId="27" hidden="1">{"Riqfin97",#N/A,FALSE,"Tran";"Riqfinpro",#N/A,FALSE,"Tran"}</definedName>
    <definedName name="ilu" localSheetId="28" hidden="1">{"Riqfin97",#N/A,FALSE,"Tran";"Riqfinpro",#N/A,FALSE,"Tran"}</definedName>
    <definedName name="ilu" localSheetId="29" hidden="1">{"Riqfin97",#N/A,FALSE,"Tran";"Riqfinpro",#N/A,FALSE,"Tran"}</definedName>
    <definedName name="ilu" localSheetId="30" hidden="1">{"Riqfin97",#N/A,FALSE,"Tran";"Riqfinpro",#N/A,FALSE,"Tran"}</definedName>
    <definedName name="ilu" localSheetId="31" hidden="1">{"Riqfin97",#N/A,FALSE,"Tran";"Riqfinpro",#N/A,FALSE,"Tran"}</definedName>
    <definedName name="ilu" localSheetId="32" hidden="1">{"Riqfin97",#N/A,FALSE,"Tran";"Riqfinpro",#N/A,FALSE,"Tran"}</definedName>
    <definedName name="ilu" localSheetId="33" hidden="1">{"Riqfin97",#N/A,FALSE,"Tran";"Riqfinpro",#N/A,FALSE,"Tran"}</definedName>
    <definedName name="ilu" localSheetId="34" hidden="1">{"Riqfin97",#N/A,FALSE,"Tran";"Riqfinpro",#N/A,FALSE,"Tran"}</definedName>
    <definedName name="ilu" localSheetId="3" hidden="1">{"Riqfin97",#N/A,FALSE,"Tran";"Riqfinpro",#N/A,FALSE,"Tran"}</definedName>
    <definedName name="ilu" localSheetId="57" hidden="1">{"Riqfin97",#N/A,FALSE,"Tran";"Riqfinpro",#N/A,FALSE,"Tran"}</definedName>
    <definedName name="ilu" localSheetId="58" hidden="1">{"Riqfin97",#N/A,FALSE,"Tran";"Riqfinpro",#N/A,FALSE,"Tran"}</definedName>
    <definedName name="ilu" localSheetId="18" hidden="1">{"Riqfin97",#N/A,FALSE,"Tran";"Riqfinpro",#N/A,FALSE,"Tran"}</definedName>
    <definedName name="ilu" localSheetId="61" hidden="1">{"Riqfin97",#N/A,FALSE,"Tran";"Riqfinpro",#N/A,FALSE,"Tran"}</definedName>
    <definedName name="ilu" localSheetId="62" hidden="1">{"Riqfin97",#N/A,FALSE,"Tran";"Riqfinpro",#N/A,FALSE,"Tran"}</definedName>
    <definedName name="ilu" localSheetId="63" hidden="1">{"Riqfin97",#N/A,FALSE,"Tran";"Riqfinpro",#N/A,FALSE,"Tran"}</definedName>
    <definedName name="ilu" localSheetId="64" hidden="1">{"Riqfin97",#N/A,FALSE,"Tran";"Riqfinpro",#N/A,FALSE,"Tran"}</definedName>
    <definedName name="ilu" localSheetId="21" hidden="1">{"Riqfin97",#N/A,FALSE,"Tran";"Riqfinpro",#N/A,FALSE,"Tran"}</definedName>
    <definedName name="ilu" localSheetId="80" hidden="1">{"Riqfin97",#N/A,FALSE,"Tran";"Riqfinpro",#N/A,FALSE,"Tran"}</definedName>
    <definedName name="ilu" localSheetId="81" hidden="1">{"Riqfin97",#N/A,FALSE,"Tran";"Riqfinpro",#N/A,FALSE,"Tran"}</definedName>
    <definedName name="ilu" localSheetId="82" hidden="1">{"Riqfin97",#N/A,FALSE,"Tran";"Riqfinpro",#N/A,FALSE,"Tran"}</definedName>
    <definedName name="ilu" localSheetId="83" hidden="1">{"Riqfin97",#N/A,FALSE,"Tran";"Riqfinpro",#N/A,FALSE,"Tran"}</definedName>
    <definedName name="ilu" localSheetId="84" hidden="1">{"Riqfin97",#N/A,FALSE,"Tran";"Riqfinpro",#N/A,FALSE,"Tran"}</definedName>
    <definedName name="ilu" localSheetId="85" hidden="1">{"Riqfin97",#N/A,FALSE,"Tran";"Riqfinpro",#N/A,FALSE,"Tran"}</definedName>
    <definedName name="ilu" localSheetId="88" hidden="1">{"Riqfin97",#N/A,FALSE,"Tran";"Riqfinpro",#N/A,FALSE,"Tran"}</definedName>
    <definedName name="ilu" localSheetId="22" hidden="1">{"Riqfin97",#N/A,FALSE,"Tran";"Riqfinpro",#N/A,FALSE,"Tran"}</definedName>
    <definedName name="ilu" localSheetId="89" hidden="1">{"Riqfin97",#N/A,FALSE,"Tran";"Riqfinpro",#N/A,FALSE,"Tran"}</definedName>
    <definedName name="ilu" localSheetId="90" hidden="1">{"Riqfin97",#N/A,FALSE,"Tran";"Riqfinpro",#N/A,FALSE,"Tran"}</definedName>
    <definedName name="ilu" localSheetId="91" hidden="1">{"Riqfin97",#N/A,FALSE,"Tran";"Riqfinpro",#N/A,FALSE,"Tran"}</definedName>
    <definedName name="ilu" localSheetId="92" hidden="1">{"Riqfin97",#N/A,FALSE,"Tran";"Riqfinpro",#N/A,FALSE,"Tran"}</definedName>
    <definedName name="ilu" localSheetId="95" hidden="1">{"Riqfin97",#N/A,FALSE,"Tran";"Riqfinpro",#N/A,FALSE,"Tran"}</definedName>
    <definedName name="ilu" localSheetId="96" hidden="1">{"Riqfin97",#N/A,FALSE,"Tran";"Riqfinpro",#N/A,FALSE,"Tran"}</definedName>
    <definedName name="ilu" localSheetId="98" hidden="1">{"Riqfin97",#N/A,FALSE,"Tran";"Riqfinpro",#N/A,FALSE,"Tran"}</definedName>
    <definedName name="ilu" localSheetId="24" hidden="1">{"Riqfin97",#N/A,FALSE,"Tran";"Riqfinpro",#N/A,FALSE,"Tran"}</definedName>
    <definedName name="ilu" localSheetId="99" hidden="1">{"Riqfin97",#N/A,FALSE,"Tran";"Riqfinpro",#N/A,FALSE,"Tran"}</definedName>
    <definedName name="ilu" localSheetId="25" hidden="1">{"Riqfin97",#N/A,FALSE,"Tran";"Riqfinpro",#N/A,FALSE,"Tran"}</definedName>
    <definedName name="ilu" localSheetId="26" hidden="1">{"Riqfin97",#N/A,FALSE,"Tran";"Riqfinpro",#N/A,FALSE,"Tran"}</definedName>
    <definedName name="ilu" localSheetId="93" hidden="1">{"Riqfin97",#N/A,FALSE,"Tran";"Riqfinpro",#N/A,FALSE,"Tran"}</definedName>
    <definedName name="ilu" localSheetId="94" hidden="1">{"Riqfin97",#N/A,FALSE,"Tran";"Riqfinpro",#N/A,FALSE,"Tran"}</definedName>
    <definedName name="ilu" hidden="1">{"Riqfin97",#N/A,FALSE,"Tran";"Riqfinpro",#N/A,FALSE,"Tran"}</definedName>
    <definedName name="IM" localSheetId="15">#REF!</definedName>
    <definedName name="IM" localSheetId="16">#REF!</definedName>
    <definedName name="IM" localSheetId="17">#REF!</definedName>
    <definedName name="IM" localSheetId="19">#REF!</definedName>
    <definedName name="IM" localSheetId="20">#REF!</definedName>
    <definedName name="IM" localSheetId="100">#REF!</definedName>
    <definedName name="IM" localSheetId="23">#REF!</definedName>
    <definedName name="IM" localSheetId="27">#REF!</definedName>
    <definedName name="IM" localSheetId="28">#REF!</definedName>
    <definedName name="IM" localSheetId="29">#REF!</definedName>
    <definedName name="IM" localSheetId="41">#REF!</definedName>
    <definedName name="IM" localSheetId="44">#REF!</definedName>
    <definedName name="IM" localSheetId="57">#REF!</definedName>
    <definedName name="IM" localSheetId="58">#REF!</definedName>
    <definedName name="IM" localSheetId="18">#REF!</definedName>
    <definedName name="IM" localSheetId="61">#REF!</definedName>
    <definedName name="IM" localSheetId="62">#REF!</definedName>
    <definedName name="IM" localSheetId="64">#REF!</definedName>
    <definedName name="IM" localSheetId="21">#REF!</definedName>
    <definedName name="IM" localSheetId="80">'Tabla 53'!#REF!</definedName>
    <definedName name="IM" localSheetId="81">'Tabla 54'!#REF!</definedName>
    <definedName name="IM" localSheetId="82">'Tabla 55'!#REF!</definedName>
    <definedName name="IM" localSheetId="83">'Tabla 56'!#REF!</definedName>
    <definedName name="IM" localSheetId="84">'Tabla 57'!#REF!</definedName>
    <definedName name="IM" localSheetId="88">#REF!</definedName>
    <definedName name="IM" localSheetId="89">#REF!</definedName>
    <definedName name="IM" localSheetId="90">#REF!</definedName>
    <definedName name="IM" localSheetId="95">#REF!</definedName>
    <definedName name="IM" localSheetId="96">#REF!</definedName>
    <definedName name="IM" localSheetId="24">#REF!</definedName>
    <definedName name="IM" localSheetId="99">#REF!</definedName>
    <definedName name="IM">#REF!</definedName>
    <definedName name="ima" localSheetId="15">#REF!</definedName>
    <definedName name="ima" localSheetId="16">#REF!</definedName>
    <definedName name="ima" localSheetId="17">#REF!</definedName>
    <definedName name="ima" localSheetId="23">#REF!</definedName>
    <definedName name="ima" localSheetId="27">#REF!</definedName>
    <definedName name="ima" localSheetId="28">#REF!</definedName>
    <definedName name="ima" localSheetId="29">#REF!</definedName>
    <definedName name="ima" localSheetId="57">#REF!</definedName>
    <definedName name="ima" localSheetId="64">#REF!</definedName>
    <definedName name="ima" localSheetId="21">#REF!</definedName>
    <definedName name="ima" localSheetId="88">#REF!</definedName>
    <definedName name="ima" localSheetId="89">#REF!</definedName>
    <definedName name="ima" localSheetId="90">#REF!</definedName>
    <definedName name="ima" localSheetId="95">#REF!</definedName>
    <definedName name="ima">#REF!</definedName>
    <definedName name="imaor" localSheetId="15">#REF!</definedName>
    <definedName name="imaor" localSheetId="16">#REF!</definedName>
    <definedName name="imaor" localSheetId="17">#REF!</definedName>
    <definedName name="imaor" localSheetId="23">#REF!</definedName>
    <definedName name="imaor" localSheetId="27">#REF!</definedName>
    <definedName name="imaor" localSheetId="28">#REF!</definedName>
    <definedName name="imaor" localSheetId="29">#REF!</definedName>
    <definedName name="imaor" localSheetId="57">#REF!</definedName>
    <definedName name="imaor" localSheetId="21">#REF!</definedName>
    <definedName name="imaor" localSheetId="88">#REF!</definedName>
    <definedName name="imaor" localSheetId="89">#REF!</definedName>
    <definedName name="imaor" localSheetId="90">#REF!</definedName>
    <definedName name="imaor" localSheetId="95">#REF!</definedName>
    <definedName name="imaor">#REF!</definedName>
    <definedName name="IMF" localSheetId="15">#REF!</definedName>
    <definedName name="IMF" localSheetId="17">#REF!</definedName>
    <definedName name="IMF" localSheetId="19">#REF!</definedName>
    <definedName name="IMF" localSheetId="23">#REF!</definedName>
    <definedName name="IMF" localSheetId="27">#REF!</definedName>
    <definedName name="IMF" localSheetId="28">#REF!</definedName>
    <definedName name="IMF" localSheetId="29">#REF!</definedName>
    <definedName name="IMF" localSheetId="41">#REF!</definedName>
    <definedName name="IMF" localSheetId="44">#REF!</definedName>
    <definedName name="IMF" localSheetId="58">#REF!</definedName>
    <definedName name="IMF" localSheetId="18">#REF!</definedName>
    <definedName name="IMF" localSheetId="61">#REF!</definedName>
    <definedName name="IMF" localSheetId="64">#REF!</definedName>
    <definedName name="IMF" localSheetId="21">#REF!</definedName>
    <definedName name="IMF" localSheetId="80">'Tabla 53'!#REF!</definedName>
    <definedName name="IMF" localSheetId="81">'Tabla 54'!#REF!</definedName>
    <definedName name="IMF" localSheetId="82">'Tabla 55'!#REF!</definedName>
    <definedName name="IMF" localSheetId="83">'Tabla 56'!#REF!</definedName>
    <definedName name="IMF" localSheetId="84">'Tabla 57'!#REF!</definedName>
    <definedName name="IMF" localSheetId="88">#REF!</definedName>
    <definedName name="IMF" localSheetId="89">#REF!</definedName>
    <definedName name="IMF" localSheetId="90">#REF!</definedName>
    <definedName name="IMF" localSheetId="96">#REF!</definedName>
    <definedName name="IMF" localSheetId="24">#REF!</definedName>
    <definedName name="IMF">#REF!</definedName>
    <definedName name="impacto" localSheetId="15">#REF!</definedName>
    <definedName name="impacto" localSheetId="17">#REF!</definedName>
    <definedName name="impacto" localSheetId="23">#REF!</definedName>
    <definedName name="impacto" localSheetId="27">#REF!</definedName>
    <definedName name="impacto" localSheetId="28">#REF!</definedName>
    <definedName name="impacto" localSheetId="29">#REF!</definedName>
    <definedName name="impacto" localSheetId="21">#REF!</definedName>
    <definedName name="impacto" localSheetId="88">#REF!</definedName>
    <definedName name="impacto" localSheetId="89">#REF!</definedName>
    <definedName name="impacto" localSheetId="90">#REF!</definedName>
    <definedName name="impacto">#REF!</definedName>
    <definedName name="Importaciones" localSheetId="15" hidden="1">#REF!</definedName>
    <definedName name="Importaciones" localSheetId="17" hidden="1">#REF!</definedName>
    <definedName name="Importaciones" localSheetId="19" hidden="1">#REF!</definedName>
    <definedName name="Importaciones" localSheetId="100" hidden="1">'[19]Base Original'!#REF!</definedName>
    <definedName name="Importaciones" localSheetId="23" hidden="1">'[19]Base Original'!#REF!</definedName>
    <definedName name="Importaciones" localSheetId="59" hidden="1">#REF!</definedName>
    <definedName name="Importaciones" localSheetId="60" hidden="1">#REF!</definedName>
    <definedName name="Importaciones" localSheetId="1" hidden="1">'[19]Base Original'!#REF!</definedName>
    <definedName name="Importaciones" localSheetId="27" hidden="1">#REF!</definedName>
    <definedName name="Importaciones" localSheetId="28" hidden="1">#REF!</definedName>
    <definedName name="Importaciones" localSheetId="29" hidden="1">'[19]Base Original'!#REF!</definedName>
    <definedName name="Importaciones" localSheetId="57" hidden="1">'[19]Base Original'!#REF!</definedName>
    <definedName name="Importaciones" localSheetId="58" hidden="1">'[19]Base Original'!#REF!</definedName>
    <definedName name="Importaciones" localSheetId="18" hidden="1">#REF!</definedName>
    <definedName name="Importaciones" localSheetId="61" hidden="1">'[19]Base Original'!#REF!</definedName>
    <definedName name="Importaciones" localSheetId="64" hidden="1">'[19]Base Original'!#REF!</definedName>
    <definedName name="Importaciones" localSheetId="21" hidden="1">'[19]Base Original'!#REF!</definedName>
    <definedName name="Importaciones" localSheetId="81" hidden="1">'[19]Base Original'!#REF!</definedName>
    <definedName name="Importaciones" localSheetId="82" hidden="1">'[19]Base Original'!#REF!</definedName>
    <definedName name="Importaciones" localSheetId="83" hidden="1">'[19]Base Original'!#REF!</definedName>
    <definedName name="Importaciones" localSheetId="84" hidden="1">'[19]Base Original'!#REF!</definedName>
    <definedName name="Importaciones" localSheetId="90" hidden="1">'[19]Base Original'!#REF!</definedName>
    <definedName name="Importaciones" localSheetId="91" hidden="1">#REF!</definedName>
    <definedName name="Importaciones" localSheetId="96" hidden="1">'[19]Base Original'!#REF!</definedName>
    <definedName name="Importaciones" localSheetId="24" hidden="1">'[19]Base Original'!#REF!</definedName>
    <definedName name="Importaciones" hidden="1">#REF!</definedName>
    <definedName name="impresionueva" localSheetId="15">#REF!</definedName>
    <definedName name="impresionueva" localSheetId="17">#REF!</definedName>
    <definedName name="impresionueva" localSheetId="20">#REF!</definedName>
    <definedName name="impresionueva" localSheetId="23">#REF!</definedName>
    <definedName name="impresionueva" localSheetId="59">#REF!</definedName>
    <definedName name="impresionueva" localSheetId="60">#REF!</definedName>
    <definedName name="impresionueva" localSheetId="27">#REF!</definedName>
    <definedName name="impresionueva" localSheetId="28">#REF!</definedName>
    <definedName name="impresionueva" localSheetId="29">#REF!</definedName>
    <definedName name="impresionueva" localSheetId="57">#REF!</definedName>
    <definedName name="impresionueva" localSheetId="64">#REF!</definedName>
    <definedName name="impresionueva" localSheetId="21">#REF!</definedName>
    <definedName name="impresionueva" localSheetId="85">'Tabla 58'!#REF!</definedName>
    <definedName name="impresionueva" localSheetId="88">#REF!</definedName>
    <definedName name="impresionueva" localSheetId="89">#REF!</definedName>
    <definedName name="impresionueva" localSheetId="90">#REF!</definedName>
    <definedName name="impresionueva" localSheetId="95">#REF!</definedName>
    <definedName name="impresionueva" localSheetId="96">#REF!</definedName>
    <definedName name="impresionueva" localSheetId="24">#REF!</definedName>
    <definedName name="impresionueva">#REF!</definedName>
    <definedName name="Imprimir_área_IM" localSheetId="15">#REF!</definedName>
    <definedName name="Imprimir_área_IM" localSheetId="17">#REF!</definedName>
    <definedName name="Imprimir_área_IM" localSheetId="23">#REF!</definedName>
    <definedName name="Imprimir_área_IM" localSheetId="27">#REF!</definedName>
    <definedName name="Imprimir_área_IM" localSheetId="28">#REF!</definedName>
    <definedName name="Imprimir_área_IM" localSheetId="29">#REF!</definedName>
    <definedName name="Imprimir_área_IM" localSheetId="57">#REF!</definedName>
    <definedName name="Imprimir_área_IM" localSheetId="64">#REF!</definedName>
    <definedName name="Imprimir_área_IM" localSheetId="21">#REF!</definedName>
    <definedName name="Imprimir_área_IM" localSheetId="85">'Tabla 58'!#REF!</definedName>
    <definedName name="Imprimir_área_IM" localSheetId="88">#REF!</definedName>
    <definedName name="Imprimir_área_IM" localSheetId="89">#REF!</definedName>
    <definedName name="Imprimir_área_IM" localSheetId="90">#REF!</definedName>
    <definedName name="Imprimir_área_IM" localSheetId="95">#REF!</definedName>
    <definedName name="Imprimir_área_IM" localSheetId="96">#REF!</definedName>
    <definedName name="Imprimir_área_IM">#REF!</definedName>
    <definedName name="ind" localSheetId="15">#REF!</definedName>
    <definedName name="ind" localSheetId="17">#REF!</definedName>
    <definedName name="ind" localSheetId="23">#REF!</definedName>
    <definedName name="ind" localSheetId="27">#REF!</definedName>
    <definedName name="ind" localSheetId="28">#REF!</definedName>
    <definedName name="ind" localSheetId="29">#REF!</definedName>
    <definedName name="ind" localSheetId="57">#REF!</definedName>
    <definedName name="ind" localSheetId="64">#REF!</definedName>
    <definedName name="ind" localSheetId="21">#REF!</definedName>
    <definedName name="ind" localSheetId="85">'Tabla 58'!#REF!</definedName>
    <definedName name="ind" localSheetId="88">#REF!</definedName>
    <definedName name="ind" localSheetId="89">#REF!</definedName>
    <definedName name="ind" localSheetId="90">#REF!</definedName>
    <definedName name="ind" localSheetId="95">#REF!</definedName>
    <definedName name="ind" localSheetId="96">#REF!</definedName>
    <definedName name="ind">#REF!</definedName>
    <definedName name="INDICE" localSheetId="15">#REF!</definedName>
    <definedName name="INDICE" localSheetId="17">#REF!</definedName>
    <definedName name="INDICE" localSheetId="100">[27]Programa!#REF!</definedName>
    <definedName name="INDICE" localSheetId="10">[27]Programa!#REF!</definedName>
    <definedName name="INDICE" localSheetId="11">[27]Programa!#REF!</definedName>
    <definedName name="INDICE" localSheetId="23">[27]Programa!#REF!</definedName>
    <definedName name="INDICE" localSheetId="59">#REF!</definedName>
    <definedName name="INDICE" localSheetId="60">#REF!</definedName>
    <definedName name="INDICE" localSheetId="1">[27]Programa!#REF!</definedName>
    <definedName name="INDICE" localSheetId="27">#REF!</definedName>
    <definedName name="INDICE" localSheetId="28">[27]Programa!#REF!</definedName>
    <definedName name="INDICE" localSheetId="29">[27]Programa!#REF!</definedName>
    <definedName name="INDICE" localSheetId="57">[27]Programa!#REF!</definedName>
    <definedName name="INDICE" localSheetId="58">[27]Programa!#REF!</definedName>
    <definedName name="INDICE" localSheetId="64">[27]Programa!#REF!</definedName>
    <definedName name="INDICE" localSheetId="21">[27]Programa!#REF!</definedName>
    <definedName name="INDICE" localSheetId="85">[27]Programa!#REF!</definedName>
    <definedName name="INDICE" localSheetId="88">[27]Programa!#REF!</definedName>
    <definedName name="INDICE" localSheetId="89">[27]Programa!#REF!</definedName>
    <definedName name="INDICE" localSheetId="90">[27]Programa!#REF!</definedName>
    <definedName name="INDICE" localSheetId="91">#REF!</definedName>
    <definedName name="INDICE" localSheetId="95">[27]Programa!#REF!</definedName>
    <definedName name="INDICE" localSheetId="96">[27]Programa!#REF!</definedName>
    <definedName name="INDICE" localSheetId="24">[27]Programa!#REF!</definedName>
    <definedName name="INDICE">#REF!</definedName>
    <definedName name="INDICEPRODUCCIO" localSheetId="15">#REF!</definedName>
    <definedName name="INDICEPRODUCCIO" localSheetId="16">#REF!</definedName>
    <definedName name="INDICEPRODUCCIO" localSheetId="17">#REF!</definedName>
    <definedName name="INDICEPRODUCCIO" localSheetId="19">#REF!</definedName>
    <definedName name="INDICEPRODUCCIO" localSheetId="20">#REF!</definedName>
    <definedName name="INDICEPRODUCCIO" localSheetId="100">#REF!</definedName>
    <definedName name="INDICEPRODUCCIO" localSheetId="23">#REF!</definedName>
    <definedName name="INDICEPRODUCCIO" localSheetId="27">#REF!</definedName>
    <definedName name="INDICEPRODUCCIO" localSheetId="28">#REF!</definedName>
    <definedName name="INDICEPRODUCCIO" localSheetId="29">#REF!</definedName>
    <definedName name="INDICEPRODUCCIO" localSheetId="41">#REF!</definedName>
    <definedName name="INDICEPRODUCCIO" localSheetId="44">#REF!</definedName>
    <definedName name="INDICEPRODUCCIO" localSheetId="57">#REF!</definedName>
    <definedName name="INDICEPRODUCCIO" localSheetId="58">#REF!</definedName>
    <definedName name="INDICEPRODUCCIO" localSheetId="18">#REF!</definedName>
    <definedName name="INDICEPRODUCCIO" localSheetId="61">#REF!</definedName>
    <definedName name="INDICEPRODUCCIO" localSheetId="62">#REF!</definedName>
    <definedName name="INDICEPRODUCCIO" localSheetId="64">#REF!</definedName>
    <definedName name="INDICEPRODUCCIO" localSheetId="21">#REF!</definedName>
    <definedName name="INDICEPRODUCCIO" localSheetId="80">'Tabla 53'!#REF!</definedName>
    <definedName name="INDICEPRODUCCIO" localSheetId="81">'Tabla 54'!#REF!</definedName>
    <definedName name="INDICEPRODUCCIO" localSheetId="82">'Tabla 55'!#REF!</definedName>
    <definedName name="INDICEPRODUCCIO" localSheetId="83">'Tabla 56'!#REF!</definedName>
    <definedName name="INDICEPRODUCCIO" localSheetId="84">'Tabla 57'!#REF!</definedName>
    <definedName name="INDICEPRODUCCIO" localSheetId="88">#REF!</definedName>
    <definedName name="INDICEPRODUCCIO" localSheetId="89">#REF!</definedName>
    <definedName name="INDICEPRODUCCIO" localSheetId="90">#REF!</definedName>
    <definedName name="INDICEPRODUCCIO" localSheetId="95">#REF!</definedName>
    <definedName name="INDICEPRODUCCIO" localSheetId="96">#REF!</definedName>
    <definedName name="INDICEPRODUCCIO" localSheetId="24">#REF!</definedName>
    <definedName name="INDICEPRODUCCIO" localSheetId="99">#REF!</definedName>
    <definedName name="INDICEPRODUCCIO">#REF!</definedName>
    <definedName name="indigo">#N/A</definedName>
    <definedName name="INE" localSheetId="15">#REF!</definedName>
    <definedName name="INE" localSheetId="16">#REF!</definedName>
    <definedName name="INE" localSheetId="17">#REF!</definedName>
    <definedName name="INE" localSheetId="20">#REF!</definedName>
    <definedName name="INE" localSheetId="23">#REF!</definedName>
    <definedName name="INE" localSheetId="59">#REF!</definedName>
    <definedName name="INE" localSheetId="60">#REF!</definedName>
    <definedName name="INE" localSheetId="27">#REF!</definedName>
    <definedName name="INE" localSheetId="28">#REF!</definedName>
    <definedName name="INE" localSheetId="29">#REF!</definedName>
    <definedName name="INE" localSheetId="57">#REF!</definedName>
    <definedName name="INE" localSheetId="64">#REF!</definedName>
    <definedName name="INE" localSheetId="21">#REF!</definedName>
    <definedName name="INE" localSheetId="85">'Tabla 58'!#REF!</definedName>
    <definedName name="INE" localSheetId="88">#REF!</definedName>
    <definedName name="INE" localSheetId="89">#REF!</definedName>
    <definedName name="INE" localSheetId="90">#REF!</definedName>
    <definedName name="INE" localSheetId="95">#REF!</definedName>
    <definedName name="INE" localSheetId="96">#REF!</definedName>
    <definedName name="INE">#REF!</definedName>
    <definedName name="INECEL" localSheetId="15">#REF!</definedName>
    <definedName name="INECEL" localSheetId="16">#REF!</definedName>
    <definedName name="INECEL" localSheetId="17">#REF!</definedName>
    <definedName name="INECEL" localSheetId="23">#REF!</definedName>
    <definedName name="INECEL" localSheetId="27">#REF!</definedName>
    <definedName name="INECEL" localSheetId="28">#REF!</definedName>
    <definedName name="INECEL" localSheetId="29">#REF!</definedName>
    <definedName name="INECEL" localSheetId="57">#REF!</definedName>
    <definedName name="INECEL" localSheetId="64">#REF!</definedName>
    <definedName name="INECEL" localSheetId="21">#REF!</definedName>
    <definedName name="INECEL" localSheetId="85">'Tabla 58'!#REF!</definedName>
    <definedName name="INECEL" localSheetId="88">#REF!</definedName>
    <definedName name="INECEL" localSheetId="89">#REF!</definedName>
    <definedName name="INECEL" localSheetId="90">#REF!</definedName>
    <definedName name="INECEL" localSheetId="95">#REF!</definedName>
    <definedName name="INECEL" localSheetId="96">#REF!</definedName>
    <definedName name="INECEL">#REF!</definedName>
    <definedName name="INF" localSheetId="15">#REF!</definedName>
    <definedName name="INF" localSheetId="17">#REF!</definedName>
    <definedName name="INF" localSheetId="100">[98]SUPUESTOS!A$21</definedName>
    <definedName name="INF" localSheetId="23">[98]SUPUESTOS!A$21</definedName>
    <definedName name="INF" localSheetId="59">#REF!</definedName>
    <definedName name="INF" localSheetId="60">#REF!</definedName>
    <definedName name="INF" localSheetId="1">[98]SUPUESTOS!A$21</definedName>
    <definedName name="INF" localSheetId="27">#REF!</definedName>
    <definedName name="INF" localSheetId="28">#REF!</definedName>
    <definedName name="INF" localSheetId="29">#REF!</definedName>
    <definedName name="INF" localSheetId="57">[98]SUPUESTOS!A$21</definedName>
    <definedName name="INF" localSheetId="58">[98]SUPUESTOS!A$21</definedName>
    <definedName name="INF" localSheetId="91">#REF!</definedName>
    <definedName name="INF">#REF!</definedName>
    <definedName name="INFISC1" localSheetId="15">#REF!</definedName>
    <definedName name="INFISC1" localSheetId="16">#REF!</definedName>
    <definedName name="INFISC1" localSheetId="17">#REF!</definedName>
    <definedName name="INFISC1" localSheetId="20">#REF!</definedName>
    <definedName name="INFISC1" localSheetId="23">#REF!</definedName>
    <definedName name="INFISC1" localSheetId="59">#REF!</definedName>
    <definedName name="INFISC1" localSheetId="60">#REF!</definedName>
    <definedName name="INFISC1" localSheetId="27">#REF!</definedName>
    <definedName name="INFISC1" localSheetId="28">#REF!</definedName>
    <definedName name="INFISC1" localSheetId="29">#REF!</definedName>
    <definedName name="INFISC1" localSheetId="57">#REF!</definedName>
    <definedName name="INFISC1" localSheetId="64">#REF!</definedName>
    <definedName name="INFISC1" localSheetId="21">#REF!</definedName>
    <definedName name="INFISC1" localSheetId="85">'Tabla 58'!#REF!</definedName>
    <definedName name="INFISC1" localSheetId="88">#REF!</definedName>
    <definedName name="INFISC1" localSheetId="89">#REF!</definedName>
    <definedName name="INFISC1" localSheetId="90">#REF!</definedName>
    <definedName name="INFISC1" localSheetId="95">#REF!</definedName>
    <definedName name="INFISC1" localSheetId="96">#REF!</definedName>
    <definedName name="INFISC1" localSheetId="24">#REF!</definedName>
    <definedName name="INFISC1">#REF!</definedName>
    <definedName name="INFISC2" localSheetId="15">#REF!</definedName>
    <definedName name="INFISC2" localSheetId="16">#REF!</definedName>
    <definedName name="INFISC2" localSheetId="17">#REF!</definedName>
    <definedName name="INFISC2" localSheetId="23">#REF!</definedName>
    <definedName name="INFISC2" localSheetId="27">#REF!</definedName>
    <definedName name="INFISC2" localSheetId="28">#REF!</definedName>
    <definedName name="INFISC2" localSheetId="29">#REF!</definedName>
    <definedName name="INFISC2" localSheetId="57">#REF!</definedName>
    <definedName name="INFISC2" localSheetId="64">#REF!</definedName>
    <definedName name="INFISC2" localSheetId="21">#REF!</definedName>
    <definedName name="INFISC2" localSheetId="85">'Tabla 58'!#REF!</definedName>
    <definedName name="INFISC2" localSheetId="88">#REF!</definedName>
    <definedName name="INFISC2" localSheetId="89">#REF!</definedName>
    <definedName name="INFISC2" localSheetId="90">#REF!</definedName>
    <definedName name="INFISC2" localSheetId="95">#REF!</definedName>
    <definedName name="INFISC2" localSheetId="96">#REF!</definedName>
    <definedName name="INFISC2">#REF!</definedName>
    <definedName name="Inflation" localSheetId="15">#REF!</definedName>
    <definedName name="Inflation" localSheetId="17">#REF!</definedName>
    <definedName name="Inflation" localSheetId="100">[97]CPI!$A$210:$M$354</definedName>
    <definedName name="Inflation" localSheetId="23">[97]CPI!$A$210:$M$354</definedName>
    <definedName name="Inflation" localSheetId="59">#REF!</definedName>
    <definedName name="Inflation" localSheetId="60">#REF!</definedName>
    <definedName name="Inflation" localSheetId="1">[97]CPI!$A$210:$M$354</definedName>
    <definedName name="Inflation" localSheetId="27">#REF!</definedName>
    <definedName name="Inflation" localSheetId="28">#REF!</definedName>
    <definedName name="Inflation" localSheetId="29">#REF!</definedName>
    <definedName name="Inflation" localSheetId="57">[97]CPI!$A$210:$M$354</definedName>
    <definedName name="Inflation" localSheetId="58">[97]CPI!$A$210:$M$354</definedName>
    <definedName name="Inflation" localSheetId="91">#REF!</definedName>
    <definedName name="Inflation">#REF!</definedName>
    <definedName name="info" localSheetId="15">#REF!</definedName>
    <definedName name="info" localSheetId="16">#REF!</definedName>
    <definedName name="info" localSheetId="17">#REF!</definedName>
    <definedName name="info" localSheetId="20">#REF!</definedName>
    <definedName name="info" localSheetId="23">#REF!</definedName>
    <definedName name="info" localSheetId="59">#REF!</definedName>
    <definedName name="info" localSheetId="60">#REF!</definedName>
    <definedName name="info" localSheetId="27">#REF!</definedName>
    <definedName name="info" localSheetId="28">#REF!</definedName>
    <definedName name="info" localSheetId="29">#REF!</definedName>
    <definedName name="info" localSheetId="57">#REF!</definedName>
    <definedName name="info" localSheetId="64">#REF!</definedName>
    <definedName name="info" localSheetId="21">#REF!</definedName>
    <definedName name="info" localSheetId="85">'Tabla 58'!#REF!</definedName>
    <definedName name="info" localSheetId="88">#REF!</definedName>
    <definedName name="info" localSheetId="89">#REF!</definedName>
    <definedName name="info" localSheetId="90">#REF!</definedName>
    <definedName name="info" localSheetId="95">#REF!</definedName>
    <definedName name="info" localSheetId="96">#REF!</definedName>
    <definedName name="info" localSheetId="24">#REF!</definedName>
    <definedName name="info">#REF!</definedName>
    <definedName name="INFOGER" localSheetId="15">#REF!</definedName>
    <definedName name="INFOGER" localSheetId="16">#REF!</definedName>
    <definedName name="INFOGER" localSheetId="17">#REF!</definedName>
    <definedName name="INFOGER" localSheetId="19">#REF!</definedName>
    <definedName name="INFOGER" localSheetId="20">[69]BCP!#REF!</definedName>
    <definedName name="INFOGER" localSheetId="100">[69]BCP!#REF!</definedName>
    <definedName name="INFOGER" localSheetId="23">[69]BCP!#REF!</definedName>
    <definedName name="INFOGER" localSheetId="59">#REF!</definedName>
    <definedName name="INFOGER" localSheetId="60">#REF!</definedName>
    <definedName name="INFOGER" localSheetId="1">[69]BCP!#REF!</definedName>
    <definedName name="INFOGER" localSheetId="27">#REF!</definedName>
    <definedName name="INFOGER" localSheetId="28">[69]BCP!#REF!</definedName>
    <definedName name="INFOGER" localSheetId="29">[69]BCP!#REF!</definedName>
    <definedName name="INFOGER" localSheetId="41">[69]BCP!#REF!</definedName>
    <definedName name="INFOGER" localSheetId="44">[69]BCP!#REF!</definedName>
    <definedName name="INFOGER" localSheetId="46">[69]BCP!#REF!</definedName>
    <definedName name="INFOGER" localSheetId="57">[69]BCP!#REF!</definedName>
    <definedName name="INFOGER" localSheetId="58">[69]BCP!#REF!</definedName>
    <definedName name="INFOGER" localSheetId="18">#REF!</definedName>
    <definedName name="INFOGER" localSheetId="61">[69]BCP!#REF!</definedName>
    <definedName name="INFOGER" localSheetId="62">#REF!</definedName>
    <definedName name="INFOGER" localSheetId="64">[69]BCP!#REF!</definedName>
    <definedName name="INFOGER" localSheetId="21">[69]BCP!#REF!</definedName>
    <definedName name="INFOGER" localSheetId="81">[69]BCP!#REF!</definedName>
    <definedName name="INFOGER" localSheetId="82">[69]BCP!#REF!</definedName>
    <definedName name="INFOGER" localSheetId="83">[69]BCP!#REF!</definedName>
    <definedName name="INFOGER" localSheetId="84">[69]BCP!#REF!</definedName>
    <definedName name="INFOGER" localSheetId="88">[69]BCP!#REF!</definedName>
    <definedName name="INFOGER" localSheetId="89">[69]BCP!#REF!</definedName>
    <definedName name="INFOGER" localSheetId="90">[69]BCP!#REF!</definedName>
    <definedName name="INFOGER" localSheetId="91">#REF!</definedName>
    <definedName name="INFOGER" localSheetId="95">[69]BCP!#REF!</definedName>
    <definedName name="INFOGER" localSheetId="96">[69]BCP!#REF!</definedName>
    <definedName name="INFOGER" localSheetId="24">[69]BCP!#REF!</definedName>
    <definedName name="INFOGER" localSheetId="99">[69]BCP!#REF!</definedName>
    <definedName name="INFOGER">#REF!</definedName>
    <definedName name="infonotes" localSheetId="15">#REF!</definedName>
    <definedName name="infonotes" localSheetId="16">#REF!</definedName>
    <definedName name="infonotes" localSheetId="17">#REF!</definedName>
    <definedName name="infonotes" localSheetId="20">#REF!</definedName>
    <definedName name="infonotes" localSheetId="23">#REF!</definedName>
    <definedName name="infonotes" localSheetId="59">#REF!</definedName>
    <definedName name="infonotes" localSheetId="60">#REF!</definedName>
    <definedName name="infonotes" localSheetId="27">#REF!</definedName>
    <definedName name="infonotes" localSheetId="28">#REF!</definedName>
    <definedName name="infonotes" localSheetId="29">#REF!</definedName>
    <definedName name="infonotes" localSheetId="57">#REF!</definedName>
    <definedName name="infonotes" localSheetId="64">#REF!</definedName>
    <definedName name="infonotes" localSheetId="21">#REF!</definedName>
    <definedName name="infonotes" localSheetId="85">'Tabla 58'!#REF!</definedName>
    <definedName name="infonotes" localSheetId="88">#REF!</definedName>
    <definedName name="infonotes" localSheetId="89">#REF!</definedName>
    <definedName name="infonotes" localSheetId="90">#REF!</definedName>
    <definedName name="infonotes" localSheetId="95">#REF!</definedName>
    <definedName name="infonotes" localSheetId="96">#REF!</definedName>
    <definedName name="infonotes" localSheetId="24">#REF!</definedName>
    <definedName name="infonotes">#REF!</definedName>
    <definedName name="INGOES96" localSheetId="15">#REF!</definedName>
    <definedName name="INGOES96" localSheetId="16">#REF!</definedName>
    <definedName name="INGOES96" localSheetId="17">#REF!</definedName>
    <definedName name="INGOES96" localSheetId="23">#REF!</definedName>
    <definedName name="INGOES96" localSheetId="27">#REF!</definedName>
    <definedName name="INGOES96" localSheetId="28">#REF!</definedName>
    <definedName name="INGOES96" localSheetId="29">#REF!</definedName>
    <definedName name="INGOES96" localSheetId="57">#REF!</definedName>
    <definedName name="INGOES96" localSheetId="64">#REF!</definedName>
    <definedName name="INGOES96" localSheetId="21">#REF!</definedName>
    <definedName name="INGOES96" localSheetId="85">'Tabla 58'!#REF!</definedName>
    <definedName name="INGOES96" localSheetId="88">#REF!</definedName>
    <definedName name="INGOES96" localSheetId="89">#REF!</definedName>
    <definedName name="INGOES96" localSheetId="90">#REF!</definedName>
    <definedName name="INGOES96" localSheetId="95">#REF!</definedName>
    <definedName name="INGOES96" localSheetId="96">#REF!</definedName>
    <definedName name="INGOES96">#REF!</definedName>
    <definedName name="INGRESOS" localSheetId="15">#REF!</definedName>
    <definedName name="INGRESOS" localSheetId="16">#REF!</definedName>
    <definedName name="INGRESOS" localSheetId="17">#REF!</definedName>
    <definedName name="INGRESOS" localSheetId="19">#REF!</definedName>
    <definedName name="INGRESOS" localSheetId="100">#REF!</definedName>
    <definedName name="INGRESOS" localSheetId="23">#REF!</definedName>
    <definedName name="INGRESOS" localSheetId="27">#REF!</definedName>
    <definedName name="INGRESOS" localSheetId="28">#REF!</definedName>
    <definedName name="INGRESOS" localSheetId="29">#REF!</definedName>
    <definedName name="INGRESOS" localSheetId="41">#REF!</definedName>
    <definedName name="INGRESOS" localSheetId="44">#REF!</definedName>
    <definedName name="INGRESOS" localSheetId="46">#REF!</definedName>
    <definedName name="INGRESOS" localSheetId="57">#REF!</definedName>
    <definedName name="INGRESOS" localSheetId="58">#REF!</definedName>
    <definedName name="INGRESOS" localSheetId="18">#REF!</definedName>
    <definedName name="INGRESOS" localSheetId="61">#REF!</definedName>
    <definedName name="INGRESOS" localSheetId="62">#REF!</definedName>
    <definedName name="INGRESOS" localSheetId="64">#REF!</definedName>
    <definedName name="INGRESOS" localSheetId="21">#REF!</definedName>
    <definedName name="INGRESOS" localSheetId="80">'Tabla 53'!#REF!</definedName>
    <definedName name="INGRESOS" localSheetId="81">'Tabla 54'!#REF!</definedName>
    <definedName name="INGRESOS" localSheetId="82">'Tabla 55'!#REF!</definedName>
    <definedName name="INGRESOS" localSheetId="83">'Tabla 56'!#REF!</definedName>
    <definedName name="INGRESOS" localSheetId="84">'Tabla 57'!#REF!</definedName>
    <definedName name="INGRESOS" localSheetId="88">#REF!</definedName>
    <definedName name="INGRESOS" localSheetId="89">#REF!</definedName>
    <definedName name="INGRESOS" localSheetId="90">#REF!</definedName>
    <definedName name="INGRESOS" localSheetId="95">#REF!</definedName>
    <definedName name="INGRESOS" localSheetId="96">#REF!</definedName>
    <definedName name="INGRESOS" localSheetId="24">#REF!</definedName>
    <definedName name="INGRESOS" localSheetId="99">#REF!</definedName>
    <definedName name="INGRESOS">#REF!</definedName>
    <definedName name="INIT" localSheetId="15">#REF!</definedName>
    <definedName name="INIT" localSheetId="17">#REF!</definedName>
    <definedName name="INIT" localSheetId="19">#REF!</definedName>
    <definedName name="INIT" localSheetId="23">#REF!</definedName>
    <definedName name="INIT" localSheetId="27">#REF!</definedName>
    <definedName name="INIT" localSheetId="28">#REF!</definedName>
    <definedName name="INIT" localSheetId="29">#REF!</definedName>
    <definedName name="INIT" localSheetId="33">#REF!</definedName>
    <definedName name="INIT" localSheetId="58">#REF!</definedName>
    <definedName name="INIT" localSheetId="18">#REF!</definedName>
    <definedName name="INIT" localSheetId="64">#REF!</definedName>
    <definedName name="INIT" localSheetId="21">#REF!</definedName>
    <definedName name="INIT" localSheetId="80">'Tabla 53'!#REF!</definedName>
    <definedName name="INIT" localSheetId="81">'Tabla 54'!#REF!</definedName>
    <definedName name="INIT" localSheetId="82">'Tabla 55'!#REF!</definedName>
    <definedName name="INIT" localSheetId="83">'Tabla 56'!#REF!</definedName>
    <definedName name="INIT" localSheetId="84">'Tabla 57'!#REF!</definedName>
    <definedName name="INIT" localSheetId="85">'Tabla 58'!#REF!</definedName>
    <definedName name="INIT" localSheetId="88">#REF!</definedName>
    <definedName name="INIT" localSheetId="89">#REF!</definedName>
    <definedName name="INIT" localSheetId="90">#REF!</definedName>
    <definedName name="INIT" localSheetId="96">#REF!</definedName>
    <definedName name="INIT" localSheetId="24">#REF!</definedName>
    <definedName name="INIT">#REF!</definedName>
    <definedName name="INMN" localSheetId="15">#REF!</definedName>
    <definedName name="INMN" localSheetId="17">#REF!</definedName>
    <definedName name="INMN" localSheetId="23">#REF!</definedName>
    <definedName name="INMN" localSheetId="27">#REF!</definedName>
    <definedName name="INMN" localSheetId="28">#REF!</definedName>
    <definedName name="INMN" localSheetId="29">#REF!</definedName>
    <definedName name="INMN" localSheetId="21">#REF!</definedName>
    <definedName name="INMN" localSheetId="88">#REF!</definedName>
    <definedName name="INMN" localSheetId="89">#REF!</definedName>
    <definedName name="INMN" localSheetId="90">#REF!</definedName>
    <definedName name="INMN">#REF!</definedName>
    <definedName name="INPROJ" localSheetId="15">#REF!</definedName>
    <definedName name="INPROJ" localSheetId="17">#REF!</definedName>
    <definedName name="INPROJ" localSheetId="23">#REF!</definedName>
    <definedName name="INPROJ" localSheetId="27">#REF!</definedName>
    <definedName name="INPROJ" localSheetId="28">#REF!</definedName>
    <definedName name="INPROJ" localSheetId="29">#REF!</definedName>
    <definedName name="INPROJ" localSheetId="21">#REF!</definedName>
    <definedName name="INPROJ" localSheetId="88">#REF!</definedName>
    <definedName name="INPROJ" localSheetId="89">#REF!</definedName>
    <definedName name="INPROJ" localSheetId="90">#REF!</definedName>
    <definedName name="INPROJ">#REF!</definedName>
    <definedName name="INPUT_2" localSheetId="15">#REF!</definedName>
    <definedName name="INPUT_2" localSheetId="16">#REF!</definedName>
    <definedName name="INPUT_2" localSheetId="17">#REF!</definedName>
    <definedName name="INPUT_2" localSheetId="19">#REF!</definedName>
    <definedName name="INPUT_2" localSheetId="100">[24]Input!#REF!</definedName>
    <definedName name="INPUT_2" localSheetId="23">[24]Input!#REF!</definedName>
    <definedName name="INPUT_2" localSheetId="59">#REF!</definedName>
    <definedName name="INPUT_2" localSheetId="60">#REF!</definedName>
    <definedName name="INPUT_2" localSheetId="1">[24]Input!#REF!</definedName>
    <definedName name="INPUT_2" localSheetId="27">#REF!</definedName>
    <definedName name="INPUT_2" localSheetId="28">#REF!</definedName>
    <definedName name="INPUT_2" localSheetId="29">[24]Input!#REF!</definedName>
    <definedName name="INPUT_2" localSheetId="41">[24]Input!#REF!</definedName>
    <definedName name="INPUT_2" localSheetId="44">[24]Input!#REF!</definedName>
    <definedName name="INPUT_2" localSheetId="46">[24]Input!#REF!</definedName>
    <definedName name="INPUT_2" localSheetId="57">[24]Input!#REF!</definedName>
    <definedName name="INPUT_2" localSheetId="58">[24]Input!#REF!</definedName>
    <definedName name="INPUT_2" localSheetId="18">#REF!</definedName>
    <definedName name="INPUT_2" localSheetId="64">[24]Input!#REF!</definedName>
    <definedName name="INPUT_2" localSheetId="21">[24]Input!#REF!</definedName>
    <definedName name="INPUT_2" localSheetId="81">[24]Input!#REF!</definedName>
    <definedName name="INPUT_2" localSheetId="82">[24]Input!#REF!</definedName>
    <definedName name="INPUT_2" localSheetId="83">[24]Input!#REF!</definedName>
    <definedName name="INPUT_2" localSheetId="84">[24]Input!#REF!</definedName>
    <definedName name="INPUT_2" localSheetId="90">[24]Input!#REF!</definedName>
    <definedName name="INPUT_2" localSheetId="91">#REF!</definedName>
    <definedName name="INPUT_2" localSheetId="96">[24]Input!#REF!</definedName>
    <definedName name="INPUT_2" localSheetId="24">[24]Input!#REF!</definedName>
    <definedName name="INPUT_2">#REF!</definedName>
    <definedName name="INPUT_4" localSheetId="15">#REF!</definedName>
    <definedName name="INPUT_4" localSheetId="16">#REF!</definedName>
    <definedName name="INPUT_4" localSheetId="17">#REF!</definedName>
    <definedName name="INPUT_4" localSheetId="19">#REF!</definedName>
    <definedName name="INPUT_4" localSheetId="100">[24]Input!#REF!</definedName>
    <definedName name="INPUT_4" localSheetId="23">[24]Input!#REF!</definedName>
    <definedName name="INPUT_4" localSheetId="59">#REF!</definedName>
    <definedName name="INPUT_4" localSheetId="60">#REF!</definedName>
    <definedName name="INPUT_4" localSheetId="1">[24]Input!#REF!</definedName>
    <definedName name="INPUT_4" localSheetId="27">#REF!</definedName>
    <definedName name="INPUT_4" localSheetId="28">#REF!</definedName>
    <definedName name="INPUT_4" localSheetId="29">[24]Input!#REF!</definedName>
    <definedName name="INPUT_4" localSheetId="41">[24]Input!#REF!</definedName>
    <definedName name="INPUT_4" localSheetId="44">[24]Input!#REF!</definedName>
    <definedName name="INPUT_4" localSheetId="46">[24]Input!#REF!</definedName>
    <definedName name="INPUT_4" localSheetId="57">[24]Input!#REF!</definedName>
    <definedName name="INPUT_4" localSheetId="58">[24]Input!#REF!</definedName>
    <definedName name="INPUT_4" localSheetId="18">#REF!</definedName>
    <definedName name="INPUT_4" localSheetId="64">[24]Input!#REF!</definedName>
    <definedName name="INPUT_4" localSheetId="21">[24]Input!#REF!</definedName>
    <definedName name="INPUT_4" localSheetId="81">[24]Input!#REF!</definedName>
    <definedName name="INPUT_4" localSheetId="82">[24]Input!#REF!</definedName>
    <definedName name="INPUT_4" localSheetId="83">[24]Input!#REF!</definedName>
    <definedName name="INPUT_4" localSheetId="84">[24]Input!#REF!</definedName>
    <definedName name="INPUT_4" localSheetId="90">[24]Input!#REF!</definedName>
    <definedName name="INPUT_4" localSheetId="91">#REF!</definedName>
    <definedName name="INPUT_4" localSheetId="96">[24]Input!#REF!</definedName>
    <definedName name="INPUT_4" localSheetId="24">[24]Input!#REF!</definedName>
    <definedName name="INPUT_4">#REF!</definedName>
    <definedName name="INPUTSB" localSheetId="15">#REF!</definedName>
    <definedName name="INPUTSB" localSheetId="16">#REF!</definedName>
    <definedName name="INPUTSB" localSheetId="17">#REF!</definedName>
    <definedName name="INPUTSB" localSheetId="20">#REF!</definedName>
    <definedName name="INPUTSB" localSheetId="23">#REF!</definedName>
    <definedName name="INPUTSB" localSheetId="59">#REF!</definedName>
    <definedName name="INPUTSB" localSheetId="60">#REF!</definedName>
    <definedName name="INPUTSB" localSheetId="27">#REF!</definedName>
    <definedName name="INPUTSB" localSheetId="28">#REF!</definedName>
    <definedName name="INPUTSB" localSheetId="29">#REF!</definedName>
    <definedName name="INPUTSB" localSheetId="57">#REF!</definedName>
    <definedName name="INPUTSB" localSheetId="64">#REF!</definedName>
    <definedName name="INPUTSB" localSheetId="21">#REF!</definedName>
    <definedName name="INPUTSB" localSheetId="85">'Tabla 58'!#REF!</definedName>
    <definedName name="INPUTSB" localSheetId="88">#REF!</definedName>
    <definedName name="INPUTSB" localSheetId="89">#REF!</definedName>
    <definedName name="INPUTSB" localSheetId="90">#REF!</definedName>
    <definedName name="INPUTSB" localSheetId="95">#REF!</definedName>
    <definedName name="INPUTSB" localSheetId="96">#REF!</definedName>
    <definedName name="INPUTSB" localSheetId="24">#REF!</definedName>
    <definedName name="INPUTSB">#REF!</definedName>
    <definedName name="Inst_ReportHeader" localSheetId="23">#REF!</definedName>
    <definedName name="Inst_ReportHeader" localSheetId="27">#REF!</definedName>
    <definedName name="Inst_ReportHeader" localSheetId="28">#REF!</definedName>
    <definedName name="Inst_ReportHeader" localSheetId="29">#REF!</definedName>
    <definedName name="Inst_ReportHeader" localSheetId="57">#REF!</definedName>
    <definedName name="Inst_ReportHeader" localSheetId="64">#REF!</definedName>
    <definedName name="Inst_ReportHeader" localSheetId="21">#REF!</definedName>
    <definedName name="Inst_ReportHeader" localSheetId="85">'Tabla 58'!#REF!</definedName>
    <definedName name="Inst_ReportHeader" localSheetId="88">#REF!</definedName>
    <definedName name="Inst_ReportHeader" localSheetId="89">#REF!</definedName>
    <definedName name="Inst_ReportHeader" localSheetId="90">#REF!</definedName>
    <definedName name="Inst_ReportHeader" localSheetId="95">#REF!</definedName>
    <definedName name="Inst_ReportHeader" localSheetId="96">#REF!</definedName>
    <definedName name="Inst_ReportHeader">#REF!</definedName>
    <definedName name="Inst_Response" localSheetId="57">[137]Master!$AK$5:$AK$10</definedName>
    <definedName name="Inst_Response" localSheetId="61">#REF!</definedName>
    <definedName name="Inst_Response" localSheetId="64">#REF!</definedName>
    <definedName name="Inst_Response" localSheetId="21">[138]Master!$AK$5:$AK$10</definedName>
    <definedName name="Inst_Response">[137]Master!$AK$5:$AK$10</definedName>
    <definedName name="InstitutionName" localSheetId="20">#REF!</definedName>
    <definedName name="InstitutionName" localSheetId="23">#REF!</definedName>
    <definedName name="InstitutionName" localSheetId="59">#REF!</definedName>
    <definedName name="InstitutionName" localSheetId="60">#REF!</definedName>
    <definedName name="InstitutionName" localSheetId="27">#REF!</definedName>
    <definedName name="InstitutionName" localSheetId="28">#REF!</definedName>
    <definedName name="InstitutionName" localSheetId="29">#REF!</definedName>
    <definedName name="InstitutionName" localSheetId="57">#REF!</definedName>
    <definedName name="InstitutionName" localSheetId="64">#REF!</definedName>
    <definedName name="InstitutionName" localSheetId="21">#REF!</definedName>
    <definedName name="InstitutionName" localSheetId="85">'Tabla 58'!#REF!</definedName>
    <definedName name="InstitutionName" localSheetId="88">#REF!</definedName>
    <definedName name="InstitutionName" localSheetId="89">#REF!</definedName>
    <definedName name="InstitutionName" localSheetId="90">#REF!</definedName>
    <definedName name="InstitutionName" localSheetId="95">#REF!</definedName>
    <definedName name="InstitutionName" localSheetId="96">#REF!</definedName>
    <definedName name="InstitutionName" localSheetId="24">#REF!</definedName>
    <definedName name="InstitutionName">#REF!</definedName>
    <definedName name="int" localSheetId="15">#REF!</definedName>
    <definedName name="int" localSheetId="16">#REF!</definedName>
    <definedName name="int" localSheetId="17">#REF!</definedName>
    <definedName name="int" localSheetId="23">#REF!</definedName>
    <definedName name="int" localSheetId="27">#REF!</definedName>
    <definedName name="int" localSheetId="28">#REF!</definedName>
    <definedName name="int" localSheetId="29">#REF!</definedName>
    <definedName name="int" localSheetId="57">#REF!</definedName>
    <definedName name="int" localSheetId="64">#REF!</definedName>
    <definedName name="int" localSheetId="21">#REF!</definedName>
    <definedName name="int" localSheetId="85">'Tabla 58'!#REF!</definedName>
    <definedName name="int" localSheetId="88">#REF!</definedName>
    <definedName name="int" localSheetId="89">#REF!</definedName>
    <definedName name="int" localSheetId="90">#REF!</definedName>
    <definedName name="int" localSheetId="95">#REF!</definedName>
    <definedName name="int" localSheetId="96">#REF!</definedName>
    <definedName name="int">#REF!</definedName>
    <definedName name="Int.Crédito" localSheetId="15">#REF!</definedName>
    <definedName name="Int.Crédito" localSheetId="17">#REF!</definedName>
    <definedName name="Int.Crédito" localSheetId="100">'[60]Ranking Bancario'!$BF$5:$BJ$54</definedName>
    <definedName name="Int.Crédito" localSheetId="23">'[60]Ranking Bancario'!$BF$5:$BJ$54</definedName>
    <definedName name="Int.Crédito" localSheetId="59">#REF!</definedName>
    <definedName name="Int.Crédito" localSheetId="60">#REF!</definedName>
    <definedName name="Int.Crédito" localSheetId="1">'[60]Ranking Bancario'!$BF$5:$BJ$54</definedName>
    <definedName name="Int.Crédito" localSheetId="27">#REF!</definedName>
    <definedName name="Int.Crédito" localSheetId="28">#REF!</definedName>
    <definedName name="Int.Crédito" localSheetId="29">#REF!</definedName>
    <definedName name="Int.Crédito" localSheetId="57">'[60]Ranking Bancario'!$BF$5:$BJ$54</definedName>
    <definedName name="Int.Crédito" localSheetId="58">'[60]Ranking Bancario'!$BF$5:$BJ$54</definedName>
    <definedName name="Int.Crédito" localSheetId="91">#REF!</definedName>
    <definedName name="Int.Crédito">#REF!</definedName>
    <definedName name="Int.Inv" localSheetId="15">#REF!</definedName>
    <definedName name="Int.Inv" localSheetId="17">#REF!</definedName>
    <definedName name="Int.Inv" localSheetId="100">'[60]Ranking Bancario'!$BN$5:$BR$54</definedName>
    <definedName name="Int.Inv" localSheetId="23">'[60]Ranking Bancario'!$BN$5:$BR$54</definedName>
    <definedName name="Int.Inv" localSheetId="59">#REF!</definedName>
    <definedName name="Int.Inv" localSheetId="60">#REF!</definedName>
    <definedName name="Int.Inv" localSheetId="1">'[60]Ranking Bancario'!$BN$5:$BR$54</definedName>
    <definedName name="Int.Inv" localSheetId="27">#REF!</definedName>
    <definedName name="Int.Inv" localSheetId="28">#REF!</definedName>
    <definedName name="Int.Inv" localSheetId="29">#REF!</definedName>
    <definedName name="Int.Inv" localSheetId="57">'[60]Ranking Bancario'!$BN$5:$BR$54</definedName>
    <definedName name="Int.Inv" localSheetId="58">'[60]Ranking Bancario'!$BN$5:$BR$54</definedName>
    <definedName name="Int.Inv" localSheetId="91">#REF!</definedName>
    <definedName name="Int.Inv">#REF!</definedName>
    <definedName name="INTERES" localSheetId="15">#REF!</definedName>
    <definedName name="INTERES" localSheetId="16">#REF!</definedName>
    <definedName name="INTERES" localSheetId="17">#REF!</definedName>
    <definedName name="INTERES" localSheetId="19">#REF!</definedName>
    <definedName name="INTERES" localSheetId="20">#REF!</definedName>
    <definedName name="INTERES" localSheetId="100">#REF!</definedName>
    <definedName name="INTERES" localSheetId="23">#REF!</definedName>
    <definedName name="INTERES" localSheetId="27">#REF!</definedName>
    <definedName name="INTERES" localSheetId="28">#REF!</definedName>
    <definedName name="INTERES" localSheetId="29">#REF!</definedName>
    <definedName name="INTERES" localSheetId="33">#REF!</definedName>
    <definedName name="INTERES" localSheetId="57">#REF!</definedName>
    <definedName name="INTERES" localSheetId="58">#REF!</definedName>
    <definedName name="INTERES" localSheetId="18">#REF!</definedName>
    <definedName name="INTERES" localSheetId="61">#REF!</definedName>
    <definedName name="INTERES" localSheetId="62">#REF!</definedName>
    <definedName name="INTERES" localSheetId="64">#REF!</definedName>
    <definedName name="INTERES" localSheetId="21">#REF!</definedName>
    <definedName name="INTERES" localSheetId="80">'Tabla 53'!#REF!</definedName>
    <definedName name="INTERES" localSheetId="81">'Tabla 54'!#REF!</definedName>
    <definedName name="INTERES" localSheetId="82">'Tabla 55'!#REF!</definedName>
    <definedName name="INTERES" localSheetId="83">'Tabla 56'!#REF!</definedName>
    <definedName name="INTERES" localSheetId="84">'Tabla 57'!#REF!</definedName>
    <definedName name="INTERES" localSheetId="85">'Tabla 58'!#REF!</definedName>
    <definedName name="INTERES" localSheetId="88">#REF!</definedName>
    <definedName name="INTERES" localSheetId="89">#REF!</definedName>
    <definedName name="INTERES" localSheetId="90">#REF!</definedName>
    <definedName name="INTERES" localSheetId="95">#REF!</definedName>
    <definedName name="INTERES" localSheetId="96">#REF!</definedName>
    <definedName name="INTERES" localSheetId="24">#REF!</definedName>
    <definedName name="INTERES" localSheetId="99">#REF!</definedName>
    <definedName name="INTERES">#REF!</definedName>
    <definedName name="INTEREST" localSheetId="15">#REF!</definedName>
    <definedName name="INTEREST" localSheetId="16">#REF!</definedName>
    <definedName name="INTEREST" localSheetId="17">#REF!</definedName>
    <definedName name="INTEREST" localSheetId="19">#REF!</definedName>
    <definedName name="INTEREST" localSheetId="23">#REF!</definedName>
    <definedName name="INTEREST" localSheetId="27">#REF!</definedName>
    <definedName name="INTEREST" localSheetId="28">#REF!</definedName>
    <definedName name="INTEREST" localSheetId="29">#REF!</definedName>
    <definedName name="INTEREST" localSheetId="33">#REF!</definedName>
    <definedName name="INTEREST" localSheetId="57">#REF!</definedName>
    <definedName name="INTEREST" localSheetId="58">#REF!</definedName>
    <definedName name="INTEREST" localSheetId="18">#REF!</definedName>
    <definedName name="INTEREST" localSheetId="64">#REF!</definedName>
    <definedName name="INTEREST" localSheetId="21">#REF!</definedName>
    <definedName name="INTEREST" localSheetId="80">'Tabla 53'!#REF!</definedName>
    <definedName name="INTEREST" localSheetId="81">'Tabla 54'!#REF!</definedName>
    <definedName name="INTEREST" localSheetId="82">'Tabla 55'!#REF!</definedName>
    <definedName name="INTEREST" localSheetId="83">'Tabla 56'!#REF!</definedName>
    <definedName name="INTEREST" localSheetId="84">'Tabla 57'!#REF!</definedName>
    <definedName name="INTEREST" localSheetId="85">'Tabla 58'!#REF!</definedName>
    <definedName name="INTEREST" localSheetId="88">#REF!</definedName>
    <definedName name="INTEREST" localSheetId="89">#REF!</definedName>
    <definedName name="INTEREST" localSheetId="90">#REF!</definedName>
    <definedName name="INTEREST" localSheetId="95">#REF!</definedName>
    <definedName name="INTEREST" localSheetId="96">#REF!</definedName>
    <definedName name="INTEREST" localSheetId="24">#REF!</definedName>
    <definedName name="INTEREST">#REF!</definedName>
    <definedName name="Interest_IDA" localSheetId="15">#REF!</definedName>
    <definedName name="Interest_IDA" localSheetId="17">#REF!</definedName>
    <definedName name="Interest_IDA" localSheetId="19">#REF!</definedName>
    <definedName name="Interest_IDA" localSheetId="100">[116]NPV!$B$27</definedName>
    <definedName name="Interest_IDA" localSheetId="23">[116]NPV!$B$27</definedName>
    <definedName name="Interest_IDA" localSheetId="59">#REF!</definedName>
    <definedName name="Interest_IDA" localSheetId="60">#REF!</definedName>
    <definedName name="Interest_IDA" localSheetId="1">[116]NPV!$B$27</definedName>
    <definedName name="Interest_IDA" localSheetId="27">#REF!</definedName>
    <definedName name="Interest_IDA" localSheetId="28">#REF!</definedName>
    <definedName name="Interest_IDA" localSheetId="29">#REF!</definedName>
    <definedName name="Interest_IDA" localSheetId="57">[116]NPV!$B$27</definedName>
    <definedName name="Interest_IDA" localSheetId="58">[116]NPV!$B$27</definedName>
    <definedName name="Interest_IDA" localSheetId="18">#REF!</definedName>
    <definedName name="Interest_IDA" localSheetId="91">#REF!</definedName>
    <definedName name="Interest_IDA">#REF!</definedName>
    <definedName name="Interest_IDA1" localSheetId="15">#REF!</definedName>
    <definedName name="Interest_IDA1" localSheetId="16">#REF!</definedName>
    <definedName name="Interest_IDA1" localSheetId="17">#REF!</definedName>
    <definedName name="Interest_IDA1" localSheetId="20">#REF!</definedName>
    <definedName name="Interest_IDA1" localSheetId="23">#REF!</definedName>
    <definedName name="Interest_IDA1" localSheetId="59">#REF!</definedName>
    <definedName name="Interest_IDA1" localSheetId="60">#REF!</definedName>
    <definedName name="Interest_IDA1" localSheetId="27">#REF!</definedName>
    <definedName name="Interest_IDA1" localSheetId="28">#REF!</definedName>
    <definedName name="Interest_IDA1" localSheetId="29">#REF!</definedName>
    <definedName name="Interest_IDA1" localSheetId="57">#REF!</definedName>
    <definedName name="Interest_IDA1" localSheetId="64">#REF!</definedName>
    <definedName name="Interest_IDA1" localSheetId="21">#REF!</definedName>
    <definedName name="Interest_IDA1" localSheetId="85">'Tabla 58'!#REF!</definedName>
    <definedName name="Interest_IDA1" localSheetId="88">#REF!</definedName>
    <definedName name="Interest_IDA1" localSheetId="89">#REF!</definedName>
    <definedName name="Interest_IDA1" localSheetId="90">#REF!</definedName>
    <definedName name="Interest_IDA1" localSheetId="95">#REF!</definedName>
    <definedName name="Interest_IDA1" localSheetId="96">#REF!</definedName>
    <definedName name="Interest_IDA1" localSheetId="24">#REF!</definedName>
    <definedName name="Interest_IDA1">#REF!</definedName>
    <definedName name="Interest_NC" localSheetId="15">#REF!</definedName>
    <definedName name="Interest_NC" localSheetId="16">#REF!</definedName>
    <definedName name="Interest_NC" localSheetId="17">#REF!</definedName>
    <definedName name="Interest_NC" localSheetId="19">#REF!</definedName>
    <definedName name="Interest_NC" localSheetId="20">[116]NPV!#REF!</definedName>
    <definedName name="Interest_NC" localSheetId="100">[116]NPV!#REF!</definedName>
    <definedName name="Interest_NC" localSheetId="23">[116]NPV!#REF!</definedName>
    <definedName name="Interest_NC" localSheetId="59">#REF!</definedName>
    <definedName name="Interest_NC" localSheetId="60">#REF!</definedName>
    <definedName name="Interest_NC" localSheetId="1">[116]NPV!#REF!</definedName>
    <definedName name="Interest_NC" localSheetId="27">#REF!</definedName>
    <definedName name="Interest_NC" localSheetId="28">[116]NPV!#REF!</definedName>
    <definedName name="Interest_NC" localSheetId="29">[116]NPV!#REF!</definedName>
    <definedName name="Interest_NC" localSheetId="41">[116]NPV!#REF!</definedName>
    <definedName name="Interest_NC" localSheetId="44">[116]NPV!#REF!</definedName>
    <definedName name="Interest_NC" localSheetId="46">[116]NPV!#REF!</definedName>
    <definedName name="Interest_NC" localSheetId="57">[116]NPV!#REF!</definedName>
    <definedName name="Interest_NC" localSheetId="58">[116]NPV!#REF!</definedName>
    <definedName name="Interest_NC" localSheetId="18">#REF!</definedName>
    <definedName name="Interest_NC" localSheetId="61">[116]NPV!#REF!</definedName>
    <definedName name="Interest_NC" localSheetId="62">#REF!</definedName>
    <definedName name="Interest_NC" localSheetId="64">[116]NPV!#REF!</definedName>
    <definedName name="Interest_NC" localSheetId="21">[116]NPV!#REF!</definedName>
    <definedName name="Interest_NC" localSheetId="80">[116]NPV!#REF!</definedName>
    <definedName name="Interest_NC" localSheetId="81">[116]NPV!#REF!</definedName>
    <definedName name="Interest_NC" localSheetId="82">[116]NPV!#REF!</definedName>
    <definedName name="Interest_NC" localSheetId="83">[116]NPV!#REF!</definedName>
    <definedName name="Interest_NC" localSheetId="84">[116]NPV!#REF!</definedName>
    <definedName name="Interest_NC" localSheetId="85">[116]NPV!#REF!</definedName>
    <definedName name="Interest_NC" localSheetId="88">[116]NPV!#REF!</definedName>
    <definedName name="Interest_NC" localSheetId="89">[116]NPV!#REF!</definedName>
    <definedName name="Interest_NC" localSheetId="90">[116]NPV!#REF!</definedName>
    <definedName name="Interest_NC" localSheetId="91">#REF!</definedName>
    <definedName name="Interest_NC" localSheetId="95">[116]NPV!#REF!</definedName>
    <definedName name="Interest_NC" localSheetId="96">[116]NPV!#REF!</definedName>
    <definedName name="Interest_NC" localSheetId="24">[116]NPV!#REF!</definedName>
    <definedName name="Interest_NC" localSheetId="99">[116]NPV!#REF!</definedName>
    <definedName name="Interest_NC">#REF!</definedName>
    <definedName name="InterestRate" localSheetId="15">#REF!</definedName>
    <definedName name="InterestRate" localSheetId="16">#REF!</definedName>
    <definedName name="InterestRate" localSheetId="17">#REF!</definedName>
    <definedName name="InterestRate" localSheetId="19">#REF!</definedName>
    <definedName name="InterestRate" localSheetId="20">#REF!</definedName>
    <definedName name="InterestRate" localSheetId="100">#REF!</definedName>
    <definedName name="InterestRate" localSheetId="23">#REF!</definedName>
    <definedName name="InterestRate" localSheetId="27">#REF!</definedName>
    <definedName name="InterestRate" localSheetId="28">#REF!</definedName>
    <definedName name="InterestRate" localSheetId="29">#REF!</definedName>
    <definedName name="InterestRate" localSheetId="41">#REF!</definedName>
    <definedName name="InterestRate" localSheetId="44">#REF!</definedName>
    <definedName name="InterestRate" localSheetId="46">#REF!</definedName>
    <definedName name="InterestRate" localSheetId="57">#REF!</definedName>
    <definedName name="InterestRate" localSheetId="58">#REF!</definedName>
    <definedName name="InterestRate" localSheetId="18">#REF!</definedName>
    <definedName name="InterestRate" localSheetId="61">#REF!</definedName>
    <definedName name="InterestRate" localSheetId="62">#REF!</definedName>
    <definedName name="InterestRate" localSheetId="64">#REF!</definedName>
    <definedName name="InterestRate" localSheetId="21">#REF!</definedName>
    <definedName name="InterestRate" localSheetId="80">'Tabla 53'!#REF!</definedName>
    <definedName name="InterestRate" localSheetId="81">'Tabla 54'!#REF!</definedName>
    <definedName name="InterestRate" localSheetId="82">'Tabla 55'!#REF!</definedName>
    <definedName name="InterestRate" localSheetId="83">'Tabla 56'!#REF!</definedName>
    <definedName name="InterestRate" localSheetId="84">'Tabla 57'!#REF!</definedName>
    <definedName name="InterestRate" localSheetId="88">#REF!</definedName>
    <definedName name="InterestRate" localSheetId="89">#REF!</definedName>
    <definedName name="InterestRate" localSheetId="90">#REF!</definedName>
    <definedName name="InterestRate" localSheetId="95">#REF!</definedName>
    <definedName name="InterestRate" localSheetId="96">#REF!</definedName>
    <definedName name="InterestRate" localSheetId="24">#REF!</definedName>
    <definedName name="InterestRate" localSheetId="99">#REF!</definedName>
    <definedName name="InterestRate">#REF!</definedName>
    <definedName name="inthalf" localSheetId="15">#REF!</definedName>
    <definedName name="inthalf" localSheetId="17">#REF!</definedName>
    <definedName name="inthalf" localSheetId="100">[139]Sheet4!$C$58:$G$112</definedName>
    <definedName name="inthalf" localSheetId="23">[139]Sheet4!$C$58:$G$112</definedName>
    <definedName name="inthalf" localSheetId="59">#REF!</definedName>
    <definedName name="inthalf" localSheetId="60">#REF!</definedName>
    <definedName name="inthalf" localSheetId="1">[139]Sheet4!$C$58:$G$112</definedName>
    <definedName name="inthalf" localSheetId="27">#REF!</definedName>
    <definedName name="inthalf" localSheetId="28">#REF!</definedName>
    <definedName name="inthalf" localSheetId="29">#REF!</definedName>
    <definedName name="inthalf" localSheetId="57">[139]Sheet4!$C$58:$G$112</definedName>
    <definedName name="inthalf" localSheetId="58">[139]Sheet4!$C$58:$G$112</definedName>
    <definedName name="inthalf" localSheetId="91">#REF!</definedName>
    <definedName name="inthalf">#REF!</definedName>
    <definedName name="INTR_NEW" localSheetId="15">#REF!</definedName>
    <definedName name="INTR_NEW" localSheetId="17">#REF!</definedName>
    <definedName name="INTR_NEW" localSheetId="20">[68]Debt!#REF!</definedName>
    <definedName name="INTR_NEW" localSheetId="100">[68]Debt!#REF!</definedName>
    <definedName name="INTR_NEW" localSheetId="23">[68]Debt!#REF!</definedName>
    <definedName name="INTR_NEW" localSheetId="59">#REF!</definedName>
    <definedName name="INTR_NEW" localSheetId="60">#REF!</definedName>
    <definedName name="INTR_NEW" localSheetId="1">[68]Debt!#REF!</definedName>
    <definedName name="INTR_NEW" localSheetId="27">#REF!</definedName>
    <definedName name="INTR_NEW" localSheetId="28">[68]Debt!#REF!</definedName>
    <definedName name="INTR_NEW" localSheetId="29">[68]Debt!#REF!</definedName>
    <definedName name="INTR_NEW" localSheetId="57">[68]Debt!#REF!</definedName>
    <definedName name="INTR_NEW" localSheetId="58">[68]Debt!#REF!</definedName>
    <definedName name="INTR_NEW" localSheetId="64">[68]Debt!#REF!</definedName>
    <definedName name="INTR_NEW" localSheetId="21">[68]Debt!#REF!</definedName>
    <definedName name="INTR_NEW" localSheetId="85">[68]Debt!#REF!</definedName>
    <definedName name="INTR_NEW" localSheetId="88">[68]Debt!#REF!</definedName>
    <definedName name="INTR_NEW" localSheetId="89">[68]Debt!#REF!</definedName>
    <definedName name="INTR_NEW" localSheetId="90">[68]Debt!#REF!</definedName>
    <definedName name="INTR_NEW" localSheetId="91">#REF!</definedName>
    <definedName name="INTR_NEW" localSheetId="95">[68]Debt!#REF!</definedName>
    <definedName name="INTR_NEW" localSheetId="96">[68]Debt!#REF!</definedName>
    <definedName name="INTR_NEW" localSheetId="24">[68]Debt!#REF!</definedName>
    <definedName name="INTR_NEW">#REF!</definedName>
    <definedName name="INTR_OLD" localSheetId="15">#REF!</definedName>
    <definedName name="INTR_OLD" localSheetId="17">#REF!</definedName>
    <definedName name="INTR_OLD" localSheetId="20">[68]Debt!#REF!</definedName>
    <definedName name="INTR_OLD" localSheetId="100">[68]Debt!#REF!</definedName>
    <definedName name="INTR_OLD" localSheetId="23">[68]Debt!#REF!</definedName>
    <definedName name="INTR_OLD" localSheetId="59">#REF!</definedName>
    <definedName name="INTR_OLD" localSheetId="60">#REF!</definedName>
    <definedName name="INTR_OLD" localSheetId="1">[68]Debt!#REF!</definedName>
    <definedName name="INTR_OLD" localSheetId="27">#REF!</definedName>
    <definedName name="INTR_OLD" localSheetId="28">[68]Debt!#REF!</definedName>
    <definedName name="INTR_OLD" localSheetId="29">[68]Debt!#REF!</definedName>
    <definedName name="INTR_OLD" localSheetId="57">[68]Debt!#REF!</definedName>
    <definedName name="INTR_OLD" localSheetId="58">[68]Debt!#REF!</definedName>
    <definedName name="INTR_OLD" localSheetId="64">[68]Debt!#REF!</definedName>
    <definedName name="INTR_OLD" localSheetId="21">[68]Debt!#REF!</definedName>
    <definedName name="INTR_OLD" localSheetId="85">[68]Debt!#REF!</definedName>
    <definedName name="INTR_OLD" localSheetId="88">[68]Debt!#REF!</definedName>
    <definedName name="INTR_OLD" localSheetId="89">[68]Debt!#REF!</definedName>
    <definedName name="INTR_OLD" localSheetId="90">[68]Debt!#REF!</definedName>
    <definedName name="INTR_OLD" localSheetId="91">#REF!</definedName>
    <definedName name="INTR_OLD" localSheetId="95">[68]Debt!#REF!</definedName>
    <definedName name="INTR_OLD" localSheetId="96">[68]Debt!#REF!</definedName>
    <definedName name="INTR_OLD" localSheetId="24">[68]Debt!#REF!</definedName>
    <definedName name="INTR_OLD">#REF!</definedName>
    <definedName name="INTR_RAT" localSheetId="15">#REF!</definedName>
    <definedName name="INTR_RAT" localSheetId="17">#REF!</definedName>
    <definedName name="INTR_RAT" localSheetId="20">[68]Debt!#REF!</definedName>
    <definedName name="INTR_RAT" localSheetId="100">[68]Debt!#REF!</definedName>
    <definedName name="INTR_RAT" localSheetId="23">[68]Debt!#REF!</definedName>
    <definedName name="INTR_RAT" localSheetId="59">#REF!</definedName>
    <definedName name="INTR_RAT" localSheetId="60">#REF!</definedName>
    <definedName name="INTR_RAT" localSheetId="1">[68]Debt!#REF!</definedName>
    <definedName name="INTR_RAT" localSheetId="27">#REF!</definedName>
    <definedName name="INTR_RAT" localSheetId="28">[68]Debt!#REF!</definedName>
    <definedName name="INTR_RAT" localSheetId="29">[68]Debt!#REF!</definedName>
    <definedName name="INTR_RAT" localSheetId="57">[68]Debt!#REF!</definedName>
    <definedName name="INTR_RAT" localSheetId="58">[68]Debt!#REF!</definedName>
    <definedName name="INTR_RAT" localSheetId="64">[68]Debt!#REF!</definedName>
    <definedName name="INTR_RAT" localSheetId="21">[68]Debt!#REF!</definedName>
    <definedName name="INTR_RAT" localSheetId="85">[68]Debt!#REF!</definedName>
    <definedName name="INTR_RAT" localSheetId="88">[68]Debt!#REF!</definedName>
    <definedName name="INTR_RAT" localSheetId="89">[68]Debt!#REF!</definedName>
    <definedName name="INTR_RAT" localSheetId="90">[68]Debt!#REF!</definedName>
    <definedName name="INTR_RAT" localSheetId="91">#REF!</definedName>
    <definedName name="INTR_RAT" localSheetId="95">[68]Debt!#REF!</definedName>
    <definedName name="INTR_RAT" localSheetId="96">[68]Debt!#REF!</definedName>
    <definedName name="INTR_RAT" localSheetId="24">[68]Debt!#REF!</definedName>
    <definedName name="INTR_RAT">#REF!</definedName>
    <definedName name="INTR_TOT" localSheetId="15">#REF!</definedName>
    <definedName name="INTR_TOT" localSheetId="17">#REF!</definedName>
    <definedName name="INTR_TOT" localSheetId="20">[68]Debt!#REF!</definedName>
    <definedName name="INTR_TOT" localSheetId="100">[68]Debt!#REF!</definedName>
    <definedName name="INTR_TOT" localSheetId="23">[68]Debt!#REF!</definedName>
    <definedName name="INTR_TOT" localSheetId="59">#REF!</definedName>
    <definedName name="INTR_TOT" localSheetId="60">#REF!</definedName>
    <definedName name="INTR_TOT" localSheetId="1">[68]Debt!#REF!</definedName>
    <definedName name="INTR_TOT" localSheetId="27">#REF!</definedName>
    <definedName name="INTR_TOT" localSheetId="28">[68]Debt!#REF!</definedName>
    <definedName name="INTR_TOT" localSheetId="29">[68]Debt!#REF!</definedName>
    <definedName name="INTR_TOT" localSheetId="57">[68]Debt!#REF!</definedName>
    <definedName name="INTR_TOT" localSheetId="58">[68]Debt!#REF!</definedName>
    <definedName name="INTR_TOT" localSheetId="64">[68]Debt!#REF!</definedName>
    <definedName name="INTR_TOT" localSheetId="21">[68]Debt!#REF!</definedName>
    <definedName name="INTR_TOT" localSheetId="85">[68]Debt!#REF!</definedName>
    <definedName name="INTR_TOT" localSheetId="88">[68]Debt!#REF!</definedName>
    <definedName name="INTR_TOT" localSheetId="89">[68]Debt!#REF!</definedName>
    <definedName name="INTR_TOT" localSheetId="90">[68]Debt!#REF!</definedName>
    <definedName name="INTR_TOT" localSheetId="91">#REF!</definedName>
    <definedName name="INTR_TOT" localSheetId="95">[68]Debt!#REF!</definedName>
    <definedName name="INTR_TOT" localSheetId="96">[68]Debt!#REF!</definedName>
    <definedName name="INTR_TOT" localSheetId="24">[68]Debt!#REF!</definedName>
    <definedName name="INTR_TOT">#REF!</definedName>
    <definedName name="IPC" localSheetId="15">#REF!</definedName>
    <definedName name="ipc" localSheetId="16">#REF!</definedName>
    <definedName name="IPC" localSheetId="17">#REF!</definedName>
    <definedName name="IPC" localSheetId="19">#REF!</definedName>
    <definedName name="IPC" localSheetId="100">[140]ipc!#REF!</definedName>
    <definedName name="IPC" localSheetId="23">[140]ipc!#REF!</definedName>
    <definedName name="IPC" localSheetId="59">#REF!</definedName>
    <definedName name="IPC" localSheetId="60">#REF!</definedName>
    <definedName name="IPC" localSheetId="1">[140]ipc!#REF!</definedName>
    <definedName name="IPC" localSheetId="27">#REF!</definedName>
    <definedName name="IPC" localSheetId="28">#REF!</definedName>
    <definedName name="IPC" localSheetId="29">[140]ipc!#REF!</definedName>
    <definedName name="IPC" localSheetId="41">[140]ipc!#REF!</definedName>
    <definedName name="IPC" localSheetId="44">[140]ipc!#REF!</definedName>
    <definedName name="IPC" localSheetId="46">[140]ipc!#REF!</definedName>
    <definedName name="IPC" localSheetId="57">[140]ipc!#REF!</definedName>
    <definedName name="IPC" localSheetId="58">[140]ipc!#REF!</definedName>
    <definedName name="IPC" localSheetId="18">#REF!</definedName>
    <definedName name="IPC" localSheetId="61">[140]ipc!#REF!</definedName>
    <definedName name="IPC" localSheetId="62">#REF!</definedName>
    <definedName name="IPC" localSheetId="64">[140]ipc!#REF!</definedName>
    <definedName name="IPC" localSheetId="21">[140]ipc!#REF!</definedName>
    <definedName name="IPC" localSheetId="81">[140]ipc!#REF!</definedName>
    <definedName name="IPC" localSheetId="82">[140]ipc!#REF!</definedName>
    <definedName name="IPC" localSheetId="83">[140]ipc!#REF!</definedName>
    <definedName name="IPC" localSheetId="84">[140]ipc!#REF!</definedName>
    <definedName name="IPC" localSheetId="90">[140]ipc!#REF!</definedName>
    <definedName name="IPC" localSheetId="91">#REF!</definedName>
    <definedName name="IPC" localSheetId="96">[140]ipc!#REF!</definedName>
    <definedName name="IPC" localSheetId="24">[140]ipc!#REF!</definedName>
    <definedName name="IPC" localSheetId="99">[140]ipc!#REF!</definedName>
    <definedName name="IPC">#REF!</definedName>
    <definedName name="ipc98j" localSheetId="15">#REF!</definedName>
    <definedName name="ipc98j" localSheetId="16">#REF!</definedName>
    <definedName name="ipc98j" localSheetId="17">#REF!</definedName>
    <definedName name="ipc98j" localSheetId="100">[27]Programa!#REF!</definedName>
    <definedName name="ipc98j" localSheetId="10">[27]Programa!#REF!</definedName>
    <definedName name="ipc98j" localSheetId="11">[27]Programa!#REF!</definedName>
    <definedName name="ipc98j" localSheetId="23">[27]Programa!#REF!</definedName>
    <definedName name="ipc98j" localSheetId="59">#REF!</definedName>
    <definedName name="ipc98j" localSheetId="60">#REF!</definedName>
    <definedName name="ipc98j" localSheetId="1">[27]Programa!#REF!</definedName>
    <definedName name="ipc98j" localSheetId="27">#REF!</definedName>
    <definedName name="ipc98j" localSheetId="28">[27]Programa!#REF!</definedName>
    <definedName name="ipc98j" localSheetId="29">[27]Programa!#REF!</definedName>
    <definedName name="ipc98j" localSheetId="57">[27]Programa!#REF!</definedName>
    <definedName name="ipc98j" localSheetId="58">[27]Programa!#REF!</definedName>
    <definedName name="ipc98j" localSheetId="21">[27]Programa!#REF!</definedName>
    <definedName name="ipc98j" localSheetId="85">[27]Programa!#REF!</definedName>
    <definedName name="ipc98j" localSheetId="88">[27]Programa!#REF!</definedName>
    <definedName name="ipc98j" localSheetId="89">[27]Programa!#REF!</definedName>
    <definedName name="ipc98j" localSheetId="90">[27]Programa!#REF!</definedName>
    <definedName name="ipc98j" localSheetId="91">#REF!</definedName>
    <definedName name="ipc98j" localSheetId="24">[27]Programa!#REF!</definedName>
    <definedName name="ipc98j">#REF!</definedName>
    <definedName name="ipc98s" localSheetId="15">#REF!</definedName>
    <definedName name="ipc98s" localSheetId="16">#REF!</definedName>
    <definedName name="ipc98s" localSheetId="17">#REF!</definedName>
    <definedName name="ipc98s" localSheetId="20">#REF!</definedName>
    <definedName name="ipc98s" localSheetId="23">#REF!</definedName>
    <definedName name="ipc98s" localSheetId="59">#REF!</definedName>
    <definedName name="ipc98s" localSheetId="60">#REF!</definedName>
    <definedName name="ipc98s" localSheetId="27">#REF!</definedName>
    <definedName name="ipc98s" localSheetId="28">#REF!</definedName>
    <definedName name="ipc98s" localSheetId="29">#REF!</definedName>
    <definedName name="ipc98s" localSheetId="57">#REF!</definedName>
    <definedName name="ipc98s" localSheetId="64">#REF!</definedName>
    <definedName name="ipc98s" localSheetId="21">#REF!</definedName>
    <definedName name="ipc98s" localSheetId="85">'Tabla 58'!#REF!</definedName>
    <definedName name="ipc98s" localSheetId="88">#REF!</definedName>
    <definedName name="ipc98s" localSheetId="89">#REF!</definedName>
    <definedName name="ipc98s" localSheetId="90">#REF!</definedName>
    <definedName name="ipc98s" localSheetId="95">#REF!</definedName>
    <definedName name="ipc98s" localSheetId="96">#REF!</definedName>
    <definedName name="ipc98s" localSheetId="24">#REF!</definedName>
    <definedName name="ipc98s">#REF!</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39926.455</definedName>
    <definedName name="IQ_NTM" hidden="1">6000</definedName>
    <definedName name="IQ_TODAY" hidden="1">0</definedName>
    <definedName name="IQ_WEEK" hidden="1">50000</definedName>
    <definedName name="IQ_YTD" hidden="1">3000</definedName>
    <definedName name="Ireland_wt" localSheetId="15">#REF!</definedName>
    <definedName name="Ireland_wt" localSheetId="17">#REF!</definedName>
    <definedName name="Ireland_wt" localSheetId="100">'[79]OECD wgt'!$B$22</definedName>
    <definedName name="Ireland_wt" localSheetId="23">'[79]OECD wgt'!$B$22</definedName>
    <definedName name="Ireland_wt" localSheetId="59">#REF!</definedName>
    <definedName name="Ireland_wt" localSheetId="60">#REF!</definedName>
    <definedName name="Ireland_wt" localSheetId="1">'[79]OECD wgt'!$B$22</definedName>
    <definedName name="Ireland_wt" localSheetId="27">#REF!</definedName>
    <definedName name="Ireland_wt" localSheetId="28">#REF!</definedName>
    <definedName name="Ireland_wt" localSheetId="29">#REF!</definedName>
    <definedName name="Ireland_wt" localSheetId="57">'[79]OECD wgt'!$B$22</definedName>
    <definedName name="Ireland_wt" localSheetId="58">'[79]OECD wgt'!$B$22</definedName>
    <definedName name="Ireland_wt" localSheetId="91">#REF!</definedName>
    <definedName name="Ireland_wt">#REF!</definedName>
    <definedName name="IRLS" localSheetId="15">#REF!</definedName>
    <definedName name="IRLS" localSheetId="16">#REF!</definedName>
    <definedName name="IRLS" localSheetId="17">#REF!</definedName>
    <definedName name="IRLS" localSheetId="19">#REF!</definedName>
    <definedName name="IRLS" localSheetId="20">#REF!</definedName>
    <definedName name="IRLS" localSheetId="100">#REF!</definedName>
    <definedName name="IRLS" localSheetId="23">#REF!</definedName>
    <definedName name="IRLS" localSheetId="27">#REF!</definedName>
    <definedName name="IRLS" localSheetId="28">#REF!</definedName>
    <definedName name="IRLS" localSheetId="29">#REF!</definedName>
    <definedName name="IRLS" localSheetId="33">#REF!</definedName>
    <definedName name="IRLS" localSheetId="57">#REF!</definedName>
    <definedName name="IRLS" localSheetId="58">#REF!</definedName>
    <definedName name="IRLS" localSheetId="18">#REF!</definedName>
    <definedName name="IRLS" localSheetId="61">#REF!</definedName>
    <definedName name="IRLS" localSheetId="62">#REF!</definedName>
    <definedName name="IRLS" localSheetId="64">#REF!</definedName>
    <definedName name="IRLS" localSheetId="21">#REF!</definedName>
    <definedName name="IRLS" localSheetId="80">'Tabla 53'!#REF!</definedName>
    <definedName name="IRLS" localSheetId="81">'Tabla 54'!#REF!</definedName>
    <definedName name="IRLS" localSheetId="82">'Tabla 55'!#REF!</definedName>
    <definedName name="IRLS" localSheetId="83">'Tabla 56'!#REF!</definedName>
    <definedName name="IRLS" localSheetId="84">'Tabla 57'!#REF!</definedName>
    <definedName name="IRLS" localSheetId="85">'Tabla 58'!#REF!</definedName>
    <definedName name="IRLS" localSheetId="88">#REF!</definedName>
    <definedName name="IRLS" localSheetId="89">#REF!</definedName>
    <definedName name="IRLS" localSheetId="90">#REF!</definedName>
    <definedName name="IRLS" localSheetId="95">#REF!</definedName>
    <definedName name="IRLS" localSheetId="96">#REF!</definedName>
    <definedName name="IRLS" localSheetId="24">#REF!</definedName>
    <definedName name="IRLS" localSheetId="99">#REF!</definedName>
    <definedName name="IRLS">#REF!</definedName>
    <definedName name="IRLS1" localSheetId="15">#REF!</definedName>
    <definedName name="IRLS1" localSheetId="16">#REF!</definedName>
    <definedName name="IRLS1" localSheetId="17">#REF!</definedName>
    <definedName name="IRLS1" localSheetId="19">#REF!</definedName>
    <definedName name="IRLS1" localSheetId="23">#REF!</definedName>
    <definedName name="IRLS1" localSheetId="27">#REF!</definedName>
    <definedName name="IRLS1" localSheetId="28">#REF!</definedName>
    <definedName name="IRLS1" localSheetId="29">#REF!</definedName>
    <definedName name="IRLS1" localSheetId="33">#REF!</definedName>
    <definedName name="IRLS1" localSheetId="57">#REF!</definedName>
    <definedName name="IRLS1" localSheetId="58">#REF!</definedName>
    <definedName name="IRLS1" localSheetId="18">#REF!</definedName>
    <definedName name="IRLS1" localSheetId="61">#REF!</definedName>
    <definedName name="IRLS1" localSheetId="64">#REF!</definedName>
    <definedName name="IRLS1" localSheetId="21">#REF!</definedName>
    <definedName name="IRLS1" localSheetId="80">'Tabla 53'!#REF!</definedName>
    <definedName name="IRLS1" localSheetId="81">'Tabla 54'!#REF!</definedName>
    <definedName name="IRLS1" localSheetId="82">'Tabla 55'!#REF!</definedName>
    <definedName name="IRLS1" localSheetId="83">'Tabla 56'!#REF!</definedName>
    <definedName name="IRLS1" localSheetId="84">'Tabla 57'!#REF!</definedName>
    <definedName name="IRLS1" localSheetId="85">'Tabla 58'!#REF!</definedName>
    <definedName name="IRLS1" localSheetId="88">#REF!</definedName>
    <definedName name="IRLS1" localSheetId="89">#REF!</definedName>
    <definedName name="IRLS1" localSheetId="90">#REF!</definedName>
    <definedName name="IRLS1" localSheetId="95">#REF!</definedName>
    <definedName name="IRLS1" localSheetId="96">#REF!</definedName>
    <definedName name="IRLS1" localSheetId="24">#REF!</definedName>
    <definedName name="IRLS1">#REF!</definedName>
    <definedName name="IRP" localSheetId="15">#REF!</definedName>
    <definedName name="IRP" localSheetId="16">#REF!</definedName>
    <definedName name="IRP" localSheetId="17">#REF!</definedName>
    <definedName name="IRP" localSheetId="19">#REF!</definedName>
    <definedName name="IRP" localSheetId="23">#REF!</definedName>
    <definedName name="IRP" localSheetId="27">#REF!</definedName>
    <definedName name="IRP" localSheetId="28">#REF!</definedName>
    <definedName name="IRP" localSheetId="29">#REF!</definedName>
    <definedName name="IRP" localSheetId="33">#REF!</definedName>
    <definedName name="IRP" localSheetId="57">#REF!</definedName>
    <definedName name="IRP" localSheetId="58">#REF!</definedName>
    <definedName name="IRP" localSheetId="18">#REF!</definedName>
    <definedName name="IRP" localSheetId="61">#REF!</definedName>
    <definedName name="IRP" localSheetId="64">#REF!</definedName>
    <definedName name="IRP" localSheetId="21">#REF!</definedName>
    <definedName name="IRP" localSheetId="80">'Tabla 53'!#REF!</definedName>
    <definedName name="IRP" localSheetId="81">'Tabla 54'!#REF!</definedName>
    <definedName name="IRP" localSheetId="82">'Tabla 55'!#REF!</definedName>
    <definedName name="IRP" localSheetId="83">'Tabla 56'!#REF!</definedName>
    <definedName name="IRP" localSheetId="84">'Tabla 57'!#REF!</definedName>
    <definedName name="IRP" localSheetId="85">'Tabla 58'!#REF!</definedName>
    <definedName name="IRP" localSheetId="88">#REF!</definedName>
    <definedName name="IRP" localSheetId="89">#REF!</definedName>
    <definedName name="IRP" localSheetId="90">#REF!</definedName>
    <definedName name="IRP" localSheetId="95">#REF!</definedName>
    <definedName name="IRP" localSheetId="96">#REF!</definedName>
    <definedName name="IRP" localSheetId="24">#REF!</definedName>
    <definedName name="IRP">#REF!</definedName>
    <definedName name="ISD" localSheetId="15">#REF!</definedName>
    <definedName name="ISD" localSheetId="17">#REF!</definedName>
    <definedName name="ISD" localSheetId="23">#REF!</definedName>
    <definedName name="ISD" localSheetId="27">#REF!</definedName>
    <definedName name="ISD" localSheetId="28">#REF!</definedName>
    <definedName name="ISD" localSheetId="29">#REF!</definedName>
    <definedName name="ISD" localSheetId="21">#REF!</definedName>
    <definedName name="ISD" localSheetId="88">#REF!</definedName>
    <definedName name="ISD" localSheetId="89">#REF!</definedName>
    <definedName name="ISD" localSheetId="90">#REF!</definedName>
    <definedName name="ISD">#REF!</definedName>
    <definedName name="IsDB" localSheetId="15">#REF!</definedName>
    <definedName name="IsDB" localSheetId="17">#REF!</definedName>
    <definedName name="IsDB" localSheetId="100">[62]CIRRs!$C$68</definedName>
    <definedName name="IsDB" localSheetId="23">[62]CIRRs!$C$68</definedName>
    <definedName name="IsDB" localSheetId="59">#REF!</definedName>
    <definedName name="IsDB" localSheetId="60">#REF!</definedName>
    <definedName name="IsDB" localSheetId="1">[62]CIRRs!$C$68</definedName>
    <definedName name="IsDB" localSheetId="27">#REF!</definedName>
    <definedName name="IsDB" localSheetId="28">#REF!</definedName>
    <definedName name="IsDB" localSheetId="29">#REF!</definedName>
    <definedName name="IsDB" localSheetId="57">[62]CIRRs!$C$68</definedName>
    <definedName name="IsDB" localSheetId="58">[62]CIRRs!$C$68</definedName>
    <definedName name="IsDB" localSheetId="91">#REF!</definedName>
    <definedName name="IsDB">#REF!</definedName>
    <definedName name="ishocked" localSheetId="15">#REF!</definedName>
    <definedName name="ishocked" localSheetId="16">#REF!</definedName>
    <definedName name="ishocked" localSheetId="17">#REF!</definedName>
    <definedName name="ishocked" localSheetId="20">#REF!</definedName>
    <definedName name="ishocked" localSheetId="23">#REF!</definedName>
    <definedName name="ishocked" localSheetId="59">#REF!</definedName>
    <definedName name="ishocked" localSheetId="60">#REF!</definedName>
    <definedName name="ishocked" localSheetId="27">#REF!</definedName>
    <definedName name="ishocked" localSheetId="28">#REF!</definedName>
    <definedName name="ishocked" localSheetId="29">#REF!</definedName>
    <definedName name="ishocked" localSheetId="57">#REF!</definedName>
    <definedName name="ishocked" localSheetId="64">#REF!</definedName>
    <definedName name="ishocked" localSheetId="21">#REF!</definedName>
    <definedName name="ishocked" localSheetId="85">'Tabla 58'!#REF!</definedName>
    <definedName name="ishocked" localSheetId="88">#REF!</definedName>
    <definedName name="ishocked" localSheetId="89">#REF!</definedName>
    <definedName name="ishocked" localSheetId="90">#REF!</definedName>
    <definedName name="ishocked" localSheetId="95">#REF!</definedName>
    <definedName name="ishocked" localSheetId="96">#REF!</definedName>
    <definedName name="ishocked" localSheetId="24">#REF!</definedName>
    <definedName name="ishocked">#REF!</definedName>
    <definedName name="ishocked2" localSheetId="15">#REF!</definedName>
    <definedName name="ishocked2" localSheetId="16">#REF!</definedName>
    <definedName name="ishocked2" localSheetId="17">#REF!</definedName>
    <definedName name="ishocked2" localSheetId="23">#REF!</definedName>
    <definedName name="ishocked2" localSheetId="27">#REF!</definedName>
    <definedName name="ishocked2" localSheetId="28">#REF!</definedName>
    <definedName name="ishocked2" localSheetId="29">#REF!</definedName>
    <definedName name="ishocked2" localSheetId="57">#REF!</definedName>
    <definedName name="ishocked2" localSheetId="64">#REF!</definedName>
    <definedName name="ishocked2" localSheetId="21">#REF!</definedName>
    <definedName name="ishocked2" localSheetId="85">'Tabla 58'!#REF!</definedName>
    <definedName name="ishocked2" localSheetId="88">#REF!</definedName>
    <definedName name="ishocked2" localSheetId="89">#REF!</definedName>
    <definedName name="ishocked2" localSheetId="90">#REF!</definedName>
    <definedName name="ishocked2" localSheetId="95">#REF!</definedName>
    <definedName name="ishocked2" localSheetId="96">#REF!</definedName>
    <definedName name="ishocked2">#REF!</definedName>
    <definedName name="ISSS96" localSheetId="15">#REF!</definedName>
    <definedName name="ISSS96" localSheetId="16">#REF!</definedName>
    <definedName name="ISSS96" localSheetId="17">#REF!</definedName>
    <definedName name="ISSS96" localSheetId="23">#REF!</definedName>
    <definedName name="ISSS96" localSheetId="27">#REF!</definedName>
    <definedName name="ISSS96" localSheetId="28">#REF!</definedName>
    <definedName name="ISSS96" localSheetId="29">#REF!</definedName>
    <definedName name="ISSS96" localSheetId="57">#REF!</definedName>
    <definedName name="ISSS96" localSheetId="64">#REF!</definedName>
    <definedName name="ISSS96" localSheetId="21">#REF!</definedName>
    <definedName name="ISSS96" localSheetId="85">'Tabla 58'!#REF!</definedName>
    <definedName name="ISSS96" localSheetId="88">#REF!</definedName>
    <definedName name="ISSS96" localSheetId="89">#REF!</definedName>
    <definedName name="ISSS96" localSheetId="90">#REF!</definedName>
    <definedName name="ISSS96" localSheetId="95">#REF!</definedName>
    <definedName name="ISSS96" localSheetId="96">#REF!</definedName>
    <definedName name="ISSS96">#REF!</definedName>
    <definedName name="ISTA96" localSheetId="15">#REF!</definedName>
    <definedName name="ISTA96" localSheetId="17">#REF!</definedName>
    <definedName name="ISTA96" localSheetId="23">#REF!</definedName>
    <definedName name="ISTA96" localSheetId="27">#REF!</definedName>
    <definedName name="ISTA96" localSheetId="28">#REF!</definedName>
    <definedName name="ISTA96" localSheetId="29">#REF!</definedName>
    <definedName name="ISTA96" localSheetId="21">#REF!</definedName>
    <definedName name="ISTA96" localSheetId="88">#REF!</definedName>
    <definedName name="ISTA96" localSheetId="89">#REF!</definedName>
    <definedName name="ISTA96" localSheetId="90">#REF!</definedName>
    <definedName name="ISTA96">#REF!</definedName>
    <definedName name="istd" localSheetId="15">#REF!</definedName>
    <definedName name="istd" localSheetId="17">#REF!</definedName>
    <definedName name="istd" localSheetId="23">#REF!</definedName>
    <definedName name="istd" localSheetId="27">#REF!</definedName>
    <definedName name="istd" localSheetId="28">#REF!</definedName>
    <definedName name="istd" localSheetId="29">#REF!</definedName>
    <definedName name="istd" localSheetId="21">#REF!</definedName>
    <definedName name="istd" localSheetId="88">#REF!</definedName>
    <definedName name="istd" localSheetId="89">#REF!</definedName>
    <definedName name="istd" localSheetId="90">#REF!</definedName>
    <definedName name="istd">#REF!</definedName>
    <definedName name="Italy_wt" localSheetId="15">#REF!</definedName>
    <definedName name="Italy_wt" localSheetId="17">#REF!</definedName>
    <definedName name="Italy_wt" localSheetId="100">'[79]OECD wgt'!$B$8</definedName>
    <definedName name="Italy_wt" localSheetId="23">'[79]OECD wgt'!$B$8</definedName>
    <definedName name="Italy_wt" localSheetId="59">#REF!</definedName>
    <definedName name="Italy_wt" localSheetId="60">#REF!</definedName>
    <definedName name="Italy_wt" localSheetId="1">'[79]OECD wgt'!$B$8</definedName>
    <definedName name="Italy_wt" localSheetId="27">#REF!</definedName>
    <definedName name="Italy_wt" localSheetId="28">#REF!</definedName>
    <definedName name="Italy_wt" localSheetId="29">#REF!</definedName>
    <definedName name="Italy_wt" localSheetId="57">'[79]OECD wgt'!$B$8</definedName>
    <definedName name="Italy_wt" localSheetId="58">'[79]OECD wgt'!$B$8</definedName>
    <definedName name="Italy_wt" localSheetId="91">#REF!</definedName>
    <definedName name="Italy_wt">#REF!</definedName>
    <definedName name="ITL" localSheetId="15">#REF!</definedName>
    <definedName name="ITL" localSheetId="16">#REF!</definedName>
    <definedName name="ITL" localSheetId="17">#REF!</definedName>
    <definedName name="ITL" localSheetId="20">#REF!</definedName>
    <definedName name="ITL" localSheetId="23">#REF!</definedName>
    <definedName name="ITL" localSheetId="59">#REF!</definedName>
    <definedName name="ITL" localSheetId="60">#REF!</definedName>
    <definedName name="ITL" localSheetId="27">#REF!</definedName>
    <definedName name="ITL" localSheetId="28">#REF!</definedName>
    <definedName name="ITL" localSheetId="29">#REF!</definedName>
    <definedName name="ITL" localSheetId="57">#REF!</definedName>
    <definedName name="ITL" localSheetId="64">#REF!</definedName>
    <definedName name="ITL" localSheetId="21">#REF!</definedName>
    <definedName name="ITL" localSheetId="85">'Tabla 58'!#REF!</definedName>
    <definedName name="ITL" localSheetId="88">#REF!</definedName>
    <definedName name="ITL" localSheetId="89">#REF!</definedName>
    <definedName name="ITL" localSheetId="90">#REF!</definedName>
    <definedName name="ITL" localSheetId="95">#REF!</definedName>
    <definedName name="ITL" localSheetId="96">#REF!</definedName>
    <definedName name="ITL" localSheetId="24">#REF!</definedName>
    <definedName name="ITL">#REF!</definedName>
    <definedName name="iuf.kugj">#N/A</definedName>
    <definedName name="iyiyiy" localSheetId="15" hidden="1">#REF!</definedName>
    <definedName name="iyiyiy" localSheetId="16" hidden="1">#REF!</definedName>
    <definedName name="iyiyiy" localSheetId="17" hidden="1">#REF!</definedName>
    <definedName name="iyiyiy" localSheetId="19" hidden="1">#REF!</definedName>
    <definedName name="iyiyiy" localSheetId="20" hidden="1">#REF!</definedName>
    <definedName name="iyiyiy" localSheetId="100" hidden="1">#REF!</definedName>
    <definedName name="iyiyiy" localSheetId="23" hidden="1">#REF!</definedName>
    <definedName name="iyiyiy" localSheetId="27" hidden="1">#REF!</definedName>
    <definedName name="iyiyiy" localSheetId="28" hidden="1">#REF!</definedName>
    <definedName name="iyiyiy" localSheetId="29" hidden="1">#REF!</definedName>
    <definedName name="iyiyiy" localSheetId="33" hidden="1">#REF!</definedName>
    <definedName name="iyiyiy" localSheetId="57" hidden="1">#REF!</definedName>
    <definedName name="iyiyiy" localSheetId="58" hidden="1">#REF!</definedName>
    <definedName name="iyiyiy" localSheetId="18" hidden="1">#REF!</definedName>
    <definedName name="iyiyiy" localSheetId="61" hidden="1">#REF!</definedName>
    <definedName name="iyiyiy" localSheetId="62" hidden="1">#REF!</definedName>
    <definedName name="iyiyiy" localSheetId="64" hidden="1">#REF!</definedName>
    <definedName name="iyiyiy" localSheetId="21" hidden="1">#REF!</definedName>
    <definedName name="iyiyiy" localSheetId="80" hidden="1">'Tabla 53'!#REF!</definedName>
    <definedName name="iyiyiy" localSheetId="81" hidden="1">'Tabla 54'!#REF!</definedName>
    <definedName name="iyiyiy" localSheetId="82" hidden="1">'Tabla 55'!#REF!</definedName>
    <definedName name="iyiyiy" localSheetId="83" hidden="1">'Tabla 56'!#REF!</definedName>
    <definedName name="iyiyiy" localSheetId="84" hidden="1">'Tabla 57'!#REF!</definedName>
    <definedName name="iyiyiy" localSheetId="85" hidden="1">'Tabla 58'!#REF!</definedName>
    <definedName name="iyiyiy" localSheetId="88" hidden="1">#REF!</definedName>
    <definedName name="iyiyiy" localSheetId="89" hidden="1">#REF!</definedName>
    <definedName name="iyiyiy" localSheetId="90" hidden="1">#REF!</definedName>
    <definedName name="iyiyiy" localSheetId="95" hidden="1">#REF!</definedName>
    <definedName name="iyiyiy" localSheetId="96" hidden="1">#REF!</definedName>
    <definedName name="iyiyiy" localSheetId="24" hidden="1">#REF!</definedName>
    <definedName name="iyiyiy" localSheetId="99" hidden="1">#REF!</definedName>
    <definedName name="iyiyiy" hidden="1">#REF!</definedName>
    <definedName name="JA" localSheetId="15">#REF!</definedName>
    <definedName name="JA" localSheetId="16">#REF!</definedName>
    <definedName name="JA" localSheetId="17">#REF!</definedName>
    <definedName name="JA" localSheetId="19">#REF!</definedName>
    <definedName name="JA" localSheetId="23">#REF!</definedName>
    <definedName name="JA" localSheetId="27">#REF!</definedName>
    <definedName name="JA" localSheetId="28">#REF!</definedName>
    <definedName name="JA" localSheetId="29">#REF!</definedName>
    <definedName name="JA" localSheetId="33">#REF!</definedName>
    <definedName name="JA" localSheetId="57">#REF!</definedName>
    <definedName name="JA" localSheetId="58">#REF!</definedName>
    <definedName name="JA" localSheetId="18">#REF!</definedName>
    <definedName name="JA" localSheetId="61">#REF!</definedName>
    <definedName name="JA" localSheetId="64">#REF!</definedName>
    <definedName name="JA" localSheetId="21">#REF!</definedName>
    <definedName name="JA" localSheetId="80">'Tabla 53'!#REF!</definedName>
    <definedName name="JA" localSheetId="81">'Tabla 54'!#REF!</definedName>
    <definedName name="JA" localSheetId="82">'Tabla 55'!#REF!</definedName>
    <definedName name="JA" localSheetId="83">'Tabla 56'!#REF!</definedName>
    <definedName name="JA" localSheetId="84">'Tabla 57'!#REF!</definedName>
    <definedName name="JA" localSheetId="85">'Tabla 58'!#REF!</definedName>
    <definedName name="JA" localSheetId="88">#REF!</definedName>
    <definedName name="JA" localSheetId="89">#REF!</definedName>
    <definedName name="JA" localSheetId="90">#REF!</definedName>
    <definedName name="JA" localSheetId="95">#REF!</definedName>
    <definedName name="JA" localSheetId="96">#REF!</definedName>
    <definedName name="JA" localSheetId="24">#REF!</definedName>
    <definedName name="JA">#REF!</definedName>
    <definedName name="jagu4" localSheetId="15">#REF!</definedName>
    <definedName name="jagu4" localSheetId="16">#REF!</definedName>
    <definedName name="jagu4" localSheetId="17">#REF!</definedName>
    <definedName name="jagu4" localSheetId="19">#REF!</definedName>
    <definedName name="jagu4" localSheetId="23">#REF!</definedName>
    <definedName name="jagu4" localSheetId="27">#REF!</definedName>
    <definedName name="jagu4" localSheetId="28">#REF!</definedName>
    <definedName name="jagu4" localSheetId="29">#REF!</definedName>
    <definedName name="jagu4" localSheetId="33">#REF!</definedName>
    <definedName name="jagu4" localSheetId="57">#REF!</definedName>
    <definedName name="jagu4" localSheetId="58">#REF!</definedName>
    <definedName name="jagu4" localSheetId="18">#REF!</definedName>
    <definedName name="jagu4" localSheetId="61">#REF!</definedName>
    <definedName name="jagu4" localSheetId="64">#REF!</definedName>
    <definedName name="jagu4" localSheetId="21">#REF!</definedName>
    <definedName name="jagu4" localSheetId="80">'Tabla 53'!#REF!</definedName>
    <definedName name="jagu4" localSheetId="81">'Tabla 54'!#REF!</definedName>
    <definedName name="jagu4" localSheetId="82">'Tabla 55'!#REF!</definedName>
    <definedName name="jagu4" localSheetId="83">'Tabla 56'!#REF!</definedName>
    <definedName name="jagu4" localSheetId="84">'Tabla 57'!#REF!</definedName>
    <definedName name="jagu4" localSheetId="85">'Tabla 58'!#REF!</definedName>
    <definedName name="jagu4" localSheetId="88">#REF!</definedName>
    <definedName name="jagu4" localSheetId="89">#REF!</definedName>
    <definedName name="jagu4" localSheetId="90">#REF!</definedName>
    <definedName name="jagu4" localSheetId="95">#REF!</definedName>
    <definedName name="jagu4" localSheetId="96">#REF!</definedName>
    <definedName name="jagu4" localSheetId="24">#REF!</definedName>
    <definedName name="jagu4">#REF!</definedName>
    <definedName name="JAPCRUDE87" localSheetId="15">#REF!</definedName>
    <definedName name="JAPCRUDE87" localSheetId="16">#REF!</definedName>
    <definedName name="JAPCRUDE87" localSheetId="17">#REF!</definedName>
    <definedName name="JAPCRUDE87" localSheetId="23">#REF!</definedName>
    <definedName name="JAPCRUDE87" localSheetId="27">#REF!</definedName>
    <definedName name="JAPCRUDE87" localSheetId="28">#REF!</definedName>
    <definedName name="JAPCRUDE87" localSheetId="29">#REF!</definedName>
    <definedName name="JAPCRUDE87" localSheetId="33">#REF!</definedName>
    <definedName name="JAPCRUDE87" localSheetId="18">#REF!</definedName>
    <definedName name="JAPCRUDE87" localSheetId="21">#REF!</definedName>
    <definedName name="JAPCRUDE87" localSheetId="80">'Tabla 53'!#REF!</definedName>
    <definedName name="JAPCRUDE87" localSheetId="88">#REF!</definedName>
    <definedName name="JAPCRUDE87" localSheetId="89">#REF!</definedName>
    <definedName name="JAPCRUDE87" localSheetId="90">#REF!</definedName>
    <definedName name="JAPCRUDE87" localSheetId="96">#REF!</definedName>
    <definedName name="JAPCRUDE87">#REF!</definedName>
    <definedName name="JAPCRUDE88" localSheetId="15">#REF!</definedName>
    <definedName name="JAPCRUDE88" localSheetId="17">#REF!</definedName>
    <definedName name="JAPCRUDE88" localSheetId="23">#REF!</definedName>
    <definedName name="JAPCRUDE88" localSheetId="27">#REF!</definedName>
    <definedName name="JAPCRUDE88" localSheetId="28">#REF!</definedName>
    <definedName name="JAPCRUDE88" localSheetId="29">#REF!</definedName>
    <definedName name="JAPCRUDE88" localSheetId="33">#REF!</definedName>
    <definedName name="JAPCRUDE88" localSheetId="18">#REF!</definedName>
    <definedName name="JAPCRUDE88" localSheetId="21">#REF!</definedName>
    <definedName name="JAPCRUDE88" localSheetId="80">'Tabla 53'!#REF!</definedName>
    <definedName name="JAPCRUDE88" localSheetId="88">#REF!</definedName>
    <definedName name="JAPCRUDE88" localSheetId="89">#REF!</definedName>
    <definedName name="JAPCRUDE88" localSheetId="90">#REF!</definedName>
    <definedName name="JAPCRUDE88" localSheetId="96">#REF!</definedName>
    <definedName name="JAPCRUDE88">#REF!</definedName>
    <definedName name="JAPPROD87" localSheetId="15">#REF!</definedName>
    <definedName name="JAPPROD87" localSheetId="17">#REF!</definedName>
    <definedName name="JAPPROD87" localSheetId="23">#REF!</definedName>
    <definedName name="JAPPROD87" localSheetId="27">#REF!</definedName>
    <definedName name="JAPPROD87" localSheetId="28">#REF!</definedName>
    <definedName name="JAPPROD87" localSheetId="29">#REF!</definedName>
    <definedName name="JAPPROD87" localSheetId="33">#REF!</definedName>
    <definedName name="JAPPROD87" localSheetId="18">#REF!</definedName>
    <definedName name="JAPPROD87" localSheetId="21">#REF!</definedName>
    <definedName name="JAPPROD87" localSheetId="80">'Tabla 53'!#REF!</definedName>
    <definedName name="JAPPROD87" localSheetId="88">#REF!</definedName>
    <definedName name="JAPPROD87" localSheetId="89">#REF!</definedName>
    <definedName name="JAPPROD87" localSheetId="90">#REF!</definedName>
    <definedName name="JAPPROD87" localSheetId="96">#REF!</definedName>
    <definedName name="JAPPROD87">#REF!</definedName>
    <definedName name="JAPPROD88" localSheetId="15">#REF!</definedName>
    <definedName name="JAPPROD88" localSheetId="17">#REF!</definedName>
    <definedName name="JAPPROD88" localSheetId="23">#REF!</definedName>
    <definedName name="JAPPROD88" localSheetId="27">#REF!</definedName>
    <definedName name="JAPPROD88" localSheetId="28">#REF!</definedName>
    <definedName name="JAPPROD88" localSheetId="29">#REF!</definedName>
    <definedName name="JAPPROD88" localSheetId="33">#REF!</definedName>
    <definedName name="JAPPROD88" localSheetId="18">#REF!</definedName>
    <definedName name="JAPPROD88" localSheetId="21">#REF!</definedName>
    <definedName name="JAPPROD88" localSheetId="80">'Tabla 53'!#REF!</definedName>
    <definedName name="JAPPROD88" localSheetId="88">#REF!</definedName>
    <definedName name="JAPPROD88" localSheetId="89">#REF!</definedName>
    <definedName name="JAPPROD88" localSheetId="90">#REF!</definedName>
    <definedName name="JAPPROD88" localSheetId="96">#REF!</definedName>
    <definedName name="JAPPROD88">#REF!</definedName>
    <definedName name="JAPTOT87" localSheetId="15">#REF!</definedName>
    <definedName name="JAPTOT87" localSheetId="17">#REF!</definedName>
    <definedName name="JAPTOT87" localSheetId="23">#REF!</definedName>
    <definedName name="JAPTOT87" localSheetId="27">#REF!</definedName>
    <definedName name="JAPTOT87" localSheetId="28">#REF!</definedName>
    <definedName name="JAPTOT87" localSheetId="29">#REF!</definedName>
    <definedName name="JAPTOT87" localSheetId="33">#REF!</definedName>
    <definedName name="JAPTOT87" localSheetId="18">#REF!</definedName>
    <definedName name="JAPTOT87" localSheetId="21">#REF!</definedName>
    <definedName name="JAPTOT87" localSheetId="80">'Tabla 53'!#REF!</definedName>
    <definedName name="JAPTOT87" localSheetId="88">#REF!</definedName>
    <definedName name="JAPTOT87" localSheetId="89">#REF!</definedName>
    <definedName name="JAPTOT87" localSheetId="90">#REF!</definedName>
    <definedName name="JAPTOT87" localSheetId="96">#REF!</definedName>
    <definedName name="JAPTOT87">#REF!</definedName>
    <definedName name="JAPTOT88" localSheetId="15">#REF!</definedName>
    <definedName name="JAPTOT88" localSheetId="17">#REF!</definedName>
    <definedName name="JAPTOT88" localSheetId="23">#REF!</definedName>
    <definedName name="JAPTOT88" localSheetId="27">#REF!</definedName>
    <definedName name="JAPTOT88" localSheetId="28">#REF!</definedName>
    <definedName name="JAPTOT88" localSheetId="29">#REF!</definedName>
    <definedName name="JAPTOT88" localSheetId="33">#REF!</definedName>
    <definedName name="JAPTOT88" localSheetId="18">#REF!</definedName>
    <definedName name="JAPTOT88" localSheetId="21">#REF!</definedName>
    <definedName name="JAPTOT88" localSheetId="80">'Tabla 53'!#REF!</definedName>
    <definedName name="JAPTOT88" localSheetId="88">#REF!</definedName>
    <definedName name="JAPTOT88" localSheetId="89">#REF!</definedName>
    <definedName name="JAPTOT88" localSheetId="90">#REF!</definedName>
    <definedName name="JAPTOT88" localSheetId="96">#REF!</definedName>
    <definedName name="JAPTOT88">#REF!</definedName>
    <definedName name="JHAN1" localSheetId="15">#REF!</definedName>
    <definedName name="JHAN1" localSheetId="17">#REF!</definedName>
    <definedName name="JHAN1" localSheetId="23">#REF!</definedName>
    <definedName name="JHAN1" localSheetId="27">#REF!</definedName>
    <definedName name="JHAN1" localSheetId="28">#REF!</definedName>
    <definedName name="JHAN1" localSheetId="29">#REF!</definedName>
    <definedName name="JHAN1" localSheetId="21">#REF!</definedName>
    <definedName name="JHAN1" localSheetId="88">#REF!</definedName>
    <definedName name="JHAN1" localSheetId="89">#REF!</definedName>
    <definedName name="JHAN1" localSheetId="90">#REF!</definedName>
    <definedName name="JHAN1">#REF!</definedName>
    <definedName name="JHAN2" localSheetId="15">#REF!</definedName>
    <definedName name="JHAN2" localSheetId="17">#REF!</definedName>
    <definedName name="JHAN2" localSheetId="23">#REF!</definedName>
    <definedName name="JHAN2" localSheetId="27">#REF!</definedName>
    <definedName name="JHAN2" localSheetId="28">#REF!</definedName>
    <definedName name="JHAN2" localSheetId="29">#REF!</definedName>
    <definedName name="JHAN2" localSheetId="21">#REF!</definedName>
    <definedName name="JHAN2" localSheetId="88">#REF!</definedName>
    <definedName name="JHAN2" localSheetId="89">#REF!</definedName>
    <definedName name="JHAN2" localSheetId="90">#REF!</definedName>
    <definedName name="JHAN2">#REF!</definedName>
    <definedName name="JHAN3" localSheetId="15">#REF!</definedName>
    <definedName name="JHAN3" localSheetId="17">#REF!</definedName>
    <definedName name="JHAN3" localSheetId="23">#REF!</definedName>
    <definedName name="JHAN3" localSheetId="27">#REF!</definedName>
    <definedName name="JHAN3" localSheetId="28">#REF!</definedName>
    <definedName name="JHAN3" localSheetId="29">#REF!</definedName>
    <definedName name="JHAN3" localSheetId="21">#REF!</definedName>
    <definedName name="JHAN3" localSheetId="88">#REF!</definedName>
    <definedName name="JHAN3" localSheetId="89">#REF!</definedName>
    <definedName name="JHAN3" localSheetId="90">#REF!</definedName>
    <definedName name="JHAN3">#REF!</definedName>
    <definedName name="JHAN4" localSheetId="15">#REF!</definedName>
    <definedName name="JHAN4" localSheetId="17">#REF!</definedName>
    <definedName name="JHAN4" localSheetId="23">#REF!</definedName>
    <definedName name="JHAN4" localSheetId="27">#REF!</definedName>
    <definedName name="JHAN4" localSheetId="28">#REF!</definedName>
    <definedName name="JHAN4" localSheetId="29">#REF!</definedName>
    <definedName name="JHAN4" localSheetId="21">#REF!</definedName>
    <definedName name="JHAN4" localSheetId="88">#REF!</definedName>
    <definedName name="JHAN4" localSheetId="89">#REF!</definedName>
    <definedName name="JHAN4" localSheetId="90">#REF!</definedName>
    <definedName name="JHAN4">#REF!</definedName>
    <definedName name="Jin" localSheetId="15">#REF!</definedName>
    <definedName name="Jin" localSheetId="17">#REF!</definedName>
    <definedName name="Jin" localSheetId="100">'[45]Proposed arrangements'!#REF!</definedName>
    <definedName name="Jin" localSheetId="23">'[45]Proposed arrangements'!#REF!</definedName>
    <definedName name="Jin" localSheetId="59">#REF!</definedName>
    <definedName name="Jin" localSheetId="60">#REF!</definedName>
    <definedName name="Jin" localSheetId="1">'[45]Proposed arrangements'!#REF!</definedName>
    <definedName name="Jin" localSheetId="27">#REF!</definedName>
    <definedName name="Jin" localSheetId="28">#REF!</definedName>
    <definedName name="Jin" localSheetId="29">#REF!</definedName>
    <definedName name="Jin" localSheetId="57">'[45]Proposed arrangements'!#REF!</definedName>
    <definedName name="Jin" localSheetId="58">'[45]Proposed arrangements'!#REF!</definedName>
    <definedName name="Jin" localSheetId="21">'[45]Proposed arrangements'!#REF!</definedName>
    <definedName name="Jin" localSheetId="85">'[45]Proposed arrangements'!#REF!</definedName>
    <definedName name="Jin" localSheetId="91">#REF!</definedName>
    <definedName name="Jin">#REF!</definedName>
    <definedName name="JJ" localSheetId="15">#REF!</definedName>
    <definedName name="jj" localSheetId="16" hidden="1">{"Riqfin97",#N/A,FALSE,"Tran";"Riqfinpro",#N/A,FALSE,"Tran"}</definedName>
    <definedName name="JJ" localSheetId="17">#REF!</definedName>
    <definedName name="JJ" localSheetId="19">#REF!</definedName>
    <definedName name="JJ" localSheetId="20">#REF!</definedName>
    <definedName name="JJ" localSheetId="23">#REF!</definedName>
    <definedName name="JJ" localSheetId="59">#REF!</definedName>
    <definedName name="JJ" localSheetId="60">#REF!</definedName>
    <definedName name="JJ" localSheetId="27">#REF!</definedName>
    <definedName name="JJ" localSheetId="28">#REF!</definedName>
    <definedName name="JJ" localSheetId="29">#REF!</definedName>
    <definedName name="JJ" localSheetId="33">#REF!</definedName>
    <definedName name="JJ" localSheetId="57">#REF!</definedName>
    <definedName name="JJ" localSheetId="18">#REF!</definedName>
    <definedName name="JJ" localSheetId="64">#REF!</definedName>
    <definedName name="JJ" localSheetId="21">#REF!</definedName>
    <definedName name="JJ" localSheetId="80">'Tabla 53'!#REF!</definedName>
    <definedName name="JJ" localSheetId="85">'Tabla 58'!#REF!</definedName>
    <definedName name="JJ" localSheetId="88">#REF!</definedName>
    <definedName name="JJ" localSheetId="89">#REF!</definedName>
    <definedName name="JJ" localSheetId="90">#REF!</definedName>
    <definedName name="JJ" localSheetId="95">#REF!</definedName>
    <definedName name="JJ" localSheetId="96">#REF!</definedName>
    <definedName name="JJ">#REF!</definedName>
    <definedName name="jjj" localSheetId="15" hidden="1">#REF!</definedName>
    <definedName name="jjj" localSheetId="16" hidden="1">{"Riqfin97",#N/A,FALSE,"Tran";"Riqfinpro",#N/A,FALSE,"Tran"}</definedName>
    <definedName name="jjj" localSheetId="17" hidden="1">#REF!</definedName>
    <definedName name="jjj" localSheetId="19" hidden="1">#REF!</definedName>
    <definedName name="jjj" localSheetId="20" hidden="1">'[75]Fax a enviar'!#REF!</definedName>
    <definedName name="jjj" localSheetId="100" hidden="1">'[75]Fax a enviar'!#REF!</definedName>
    <definedName name="jjj" localSheetId="23" hidden="1">'[75]Fax a enviar'!#REF!</definedName>
    <definedName name="jjj" localSheetId="59" hidden="1">#REF!</definedName>
    <definedName name="jjj" localSheetId="60" hidden="1">#REF!</definedName>
    <definedName name="jjj" localSheetId="1" hidden="1">'[75]Fax a enviar'!#REF!</definedName>
    <definedName name="jjj" localSheetId="27" hidden="1">#REF!</definedName>
    <definedName name="jjj" localSheetId="28" hidden="1">#REF!</definedName>
    <definedName name="jjj" localSheetId="29" hidden="1">'[75]Fax a enviar'!#REF!</definedName>
    <definedName name="jjj" localSheetId="33" hidden="1">#REF!</definedName>
    <definedName name="jjj" localSheetId="57" hidden="1">'[75]Fax a enviar'!#REF!</definedName>
    <definedName name="jjj" localSheetId="58" hidden="1">'[75]Fax a enviar'!#REF!</definedName>
    <definedName name="jjj" localSheetId="18" hidden="1">#REF!</definedName>
    <definedName name="jjj" localSheetId="61" hidden="1">'[75]Fax a enviar'!#REF!</definedName>
    <definedName name="jjj" localSheetId="62" hidden="1">#REF!</definedName>
    <definedName name="jjj" localSheetId="64" hidden="1">'[75]Fax a enviar'!#REF!</definedName>
    <definedName name="jjj" localSheetId="21" hidden="1">'[75]Fax a enviar'!#REF!</definedName>
    <definedName name="jjj" localSheetId="81" hidden="1">'[75]Fax a enviar'!#REF!</definedName>
    <definedName name="jjj" localSheetId="82" hidden="1">'[75]Fax a enviar'!#REF!</definedName>
    <definedName name="jjj" localSheetId="83" hidden="1">'[75]Fax a enviar'!#REF!</definedName>
    <definedName name="jjj" localSheetId="84" hidden="1">'[75]Fax a enviar'!#REF!</definedName>
    <definedName name="jjj" localSheetId="85" hidden="1">'[75]Fax a enviar'!#REF!</definedName>
    <definedName name="jjj" localSheetId="90" hidden="1">'[75]Fax a enviar'!#REF!</definedName>
    <definedName name="jjj" localSheetId="91" hidden="1">#REF!</definedName>
    <definedName name="jjj" localSheetId="92" hidden="1">'[75]Fax a enviar'!#REF!</definedName>
    <definedName name="jjj" localSheetId="95" hidden="1">'[75]Fax a enviar'!#REF!</definedName>
    <definedName name="jjj" localSheetId="96" hidden="1">'[75]Fax a enviar'!#REF!</definedName>
    <definedName name="jjj" localSheetId="24" hidden="1">'[75]Fax a enviar'!#REF!</definedName>
    <definedName name="jjj" localSheetId="99" hidden="1">'[75]Fax a enviar'!#REF!</definedName>
    <definedName name="jjj" hidden="1">#REF!</definedName>
    <definedName name="jjjj" localSheetId="15" hidden="1">{"Tab1",#N/A,FALSE,"P";"Tab2",#N/A,FALSE,"P"}</definedName>
    <definedName name="jjjj" localSheetId="16" hidden="1">{"Tab1",#N/A,FALSE,"P";"Tab2",#N/A,FALSE,"P"}</definedName>
    <definedName name="jjjj" localSheetId="17" hidden="1">{"Tab1",#N/A,FALSE,"P";"Tab2",#N/A,FALSE,"P"}</definedName>
    <definedName name="jjjj" localSheetId="19" hidden="1">{"Tab1",#N/A,FALSE,"P";"Tab2",#N/A,FALSE,"P"}</definedName>
    <definedName name="jjjj" localSheetId="20" hidden="1">{"Tab1",#N/A,FALSE,"P";"Tab2",#N/A,FALSE,"P"}</definedName>
    <definedName name="jjjj" localSheetId="100" hidden="1">{"Tab1",#N/A,FALSE,"P";"Tab2",#N/A,FALSE,"P"}</definedName>
    <definedName name="jjjj" localSheetId="8" hidden="1">{"Tab1",#N/A,FALSE,"P";"Tab2",#N/A,FALSE,"P"}</definedName>
    <definedName name="jjjj" localSheetId="9" hidden="1">{"Tab1",#N/A,FALSE,"P";"Tab2",#N/A,FALSE,"P"}</definedName>
    <definedName name="jjjj" localSheetId="10" hidden="1">{"Tab1",#N/A,FALSE,"P";"Tab2",#N/A,FALSE,"P"}</definedName>
    <definedName name="jjjj" localSheetId="11" hidden="1">{"Tab1",#N/A,FALSE,"P";"Tab2",#N/A,FALSE,"P"}</definedName>
    <definedName name="jjjj" localSheetId="23" hidden="1">{"Tab1",#N/A,FALSE,"P";"Tab2",#N/A,FALSE,"P"}</definedName>
    <definedName name="jjjj" localSheetId="59" hidden="1">{"Tab1",#N/A,FALSE,"P";"Tab2",#N/A,FALSE,"P"}</definedName>
    <definedName name="jjjj" localSheetId="60" hidden="1">{"Tab1",#N/A,FALSE,"P";"Tab2",#N/A,FALSE,"P"}</definedName>
    <definedName name="jjjj" localSheetId="1" hidden="1">{"Tab1",#N/A,FALSE,"P";"Tab2",#N/A,FALSE,"P"}</definedName>
    <definedName name="jjjj" localSheetId="27" hidden="1">{"Tab1",#N/A,FALSE,"P";"Tab2",#N/A,FALSE,"P"}</definedName>
    <definedName name="jjjj" localSheetId="28" hidden="1">{"Tab1",#N/A,FALSE,"P";"Tab2",#N/A,FALSE,"P"}</definedName>
    <definedName name="jjjj" localSheetId="29" hidden="1">{"Tab1",#N/A,FALSE,"P";"Tab2",#N/A,FALSE,"P"}</definedName>
    <definedName name="jjjj" localSheetId="30" hidden="1">{"Tab1",#N/A,FALSE,"P";"Tab2",#N/A,FALSE,"P"}</definedName>
    <definedName name="jjjj" localSheetId="31" hidden="1">{"Tab1",#N/A,FALSE,"P";"Tab2",#N/A,FALSE,"P"}</definedName>
    <definedName name="jjjj" localSheetId="32" hidden="1">{"Tab1",#N/A,FALSE,"P";"Tab2",#N/A,FALSE,"P"}</definedName>
    <definedName name="jjjj" localSheetId="33" hidden="1">{"Tab1",#N/A,FALSE,"P";"Tab2",#N/A,FALSE,"P"}</definedName>
    <definedName name="jjjj" localSheetId="34" hidden="1">{"Tab1",#N/A,FALSE,"P";"Tab2",#N/A,FALSE,"P"}</definedName>
    <definedName name="jjjj" localSheetId="3" hidden="1">{"Tab1",#N/A,FALSE,"P";"Tab2",#N/A,FALSE,"P"}</definedName>
    <definedName name="jjjj" localSheetId="57" hidden="1">{"Tab1",#N/A,FALSE,"P";"Tab2",#N/A,FALSE,"P"}</definedName>
    <definedName name="jjjj" localSheetId="58" hidden="1">{"Tab1",#N/A,FALSE,"P";"Tab2",#N/A,FALSE,"P"}</definedName>
    <definedName name="jjjj" localSheetId="18" hidden="1">{"Tab1",#N/A,FALSE,"P";"Tab2",#N/A,FALSE,"P"}</definedName>
    <definedName name="jjjj" localSheetId="61" hidden="1">{"Tab1",#N/A,FALSE,"P";"Tab2",#N/A,FALSE,"P"}</definedName>
    <definedName name="jjjj" localSheetId="62" hidden="1">{"Tab1",#N/A,FALSE,"P";"Tab2",#N/A,FALSE,"P"}</definedName>
    <definedName name="jjjj" localSheetId="63" hidden="1">{"Tab1",#N/A,FALSE,"P";"Tab2",#N/A,FALSE,"P"}</definedName>
    <definedName name="jjjj" localSheetId="64" hidden="1">{"Tab1",#N/A,FALSE,"P";"Tab2",#N/A,FALSE,"P"}</definedName>
    <definedName name="jjjj" localSheetId="21" hidden="1">{"Tab1",#N/A,FALSE,"P";"Tab2",#N/A,FALSE,"P"}</definedName>
    <definedName name="jjjj" localSheetId="80" hidden="1">{"Tab1",#N/A,FALSE,"P";"Tab2",#N/A,FALSE,"P"}</definedName>
    <definedName name="jjjj" localSheetId="81" hidden="1">{"Tab1",#N/A,FALSE,"P";"Tab2",#N/A,FALSE,"P"}</definedName>
    <definedName name="jjjj" localSheetId="82" hidden="1">{"Tab1",#N/A,FALSE,"P";"Tab2",#N/A,FALSE,"P"}</definedName>
    <definedName name="jjjj" localSheetId="83" hidden="1">{"Tab1",#N/A,FALSE,"P";"Tab2",#N/A,FALSE,"P"}</definedName>
    <definedName name="jjjj" localSheetId="84" hidden="1">{"Tab1",#N/A,FALSE,"P";"Tab2",#N/A,FALSE,"P"}</definedName>
    <definedName name="jjjj" localSheetId="85" hidden="1">{"Tab1",#N/A,FALSE,"P";"Tab2",#N/A,FALSE,"P"}</definedName>
    <definedName name="jjjj" localSheetId="88" hidden="1">{"Tab1",#N/A,FALSE,"P";"Tab2",#N/A,FALSE,"P"}</definedName>
    <definedName name="jjjj" localSheetId="22" hidden="1">{"Tab1",#N/A,FALSE,"P";"Tab2",#N/A,FALSE,"P"}</definedName>
    <definedName name="jjjj" localSheetId="89" hidden="1">{"Tab1",#N/A,FALSE,"P";"Tab2",#N/A,FALSE,"P"}</definedName>
    <definedName name="jjjj" localSheetId="90" hidden="1">{"Tab1",#N/A,FALSE,"P";"Tab2",#N/A,FALSE,"P"}</definedName>
    <definedName name="jjjj" localSheetId="91" hidden="1">{"Tab1",#N/A,FALSE,"P";"Tab2",#N/A,FALSE,"P"}</definedName>
    <definedName name="jjjj" localSheetId="92" hidden="1">{"Tab1",#N/A,FALSE,"P";"Tab2",#N/A,FALSE,"P"}</definedName>
    <definedName name="jjjj" localSheetId="95" hidden="1">{"Tab1",#N/A,FALSE,"P";"Tab2",#N/A,FALSE,"P"}</definedName>
    <definedName name="jjjj" localSheetId="96" hidden="1">{"Tab1",#N/A,FALSE,"P";"Tab2",#N/A,FALSE,"P"}</definedName>
    <definedName name="jjjj" localSheetId="98" hidden="1">{"Tab1",#N/A,FALSE,"P";"Tab2",#N/A,FALSE,"P"}</definedName>
    <definedName name="jjjj" localSheetId="24" hidden="1">{"Tab1",#N/A,FALSE,"P";"Tab2",#N/A,FALSE,"P"}</definedName>
    <definedName name="jjjj" localSheetId="99" hidden="1">{"Tab1",#N/A,FALSE,"P";"Tab2",#N/A,FALSE,"P"}</definedName>
    <definedName name="jjjj" localSheetId="25" hidden="1">{"Tab1",#N/A,FALSE,"P";"Tab2",#N/A,FALSE,"P"}</definedName>
    <definedName name="jjjj" localSheetId="26" hidden="1">{"Tab1",#N/A,FALSE,"P";"Tab2",#N/A,FALSE,"P"}</definedName>
    <definedName name="jjjj" localSheetId="93" hidden="1">{"Tab1",#N/A,FALSE,"P";"Tab2",#N/A,FALSE,"P"}</definedName>
    <definedName name="jjjj" localSheetId="94" hidden="1">{"Tab1",#N/A,FALSE,"P";"Tab2",#N/A,FALSE,"P"}</definedName>
    <definedName name="jjjj" hidden="1">{"Tab1",#N/A,FALSE,"P";"Tab2",#N/A,FALSE,"P"}</definedName>
    <definedName name="jjjjjj" localSheetId="15" hidden="1">#REF!</definedName>
    <definedName name="jjjjjj" localSheetId="16" hidden="1">#REF!</definedName>
    <definedName name="jjjjjj" localSheetId="17" hidden="1">#REF!</definedName>
    <definedName name="jjjjjj" localSheetId="19" hidden="1">#REF!</definedName>
    <definedName name="jjjjjj" localSheetId="100" hidden="1">'[132]J(Priv.Cap)'!#REF!</definedName>
    <definedName name="jjjjjj" localSheetId="23" hidden="1">'[132]J(Priv.Cap)'!#REF!</definedName>
    <definedName name="jjjjjj" localSheetId="59" hidden="1">#REF!</definedName>
    <definedName name="jjjjjj" localSheetId="60" hidden="1">#REF!</definedName>
    <definedName name="jjjjjj" localSheetId="1" hidden="1">'[132]J(Priv.Cap)'!#REF!</definedName>
    <definedName name="jjjjjj" localSheetId="27" hidden="1">#REF!</definedName>
    <definedName name="jjjjjj" localSheetId="28" hidden="1">#REF!</definedName>
    <definedName name="jjjjjj" localSheetId="29" hidden="1">#REF!</definedName>
    <definedName name="jjjjjj" localSheetId="57" hidden="1">'[132]J(Priv.Cap)'!#REF!</definedName>
    <definedName name="jjjjjj" localSheetId="58" hidden="1">'[132]J(Priv.Cap)'!#REF!</definedName>
    <definedName name="jjjjjj" localSheetId="18" hidden="1">#REF!</definedName>
    <definedName name="jjjjjj" localSheetId="61" hidden="1">'[132]J(Priv.Cap)'!#REF!</definedName>
    <definedName name="jjjjjj" localSheetId="64" hidden="1">'[132]J(Priv.Cap)'!#REF!</definedName>
    <definedName name="jjjjjj" localSheetId="91" hidden="1">#REF!</definedName>
    <definedName name="jjjjjj" localSheetId="96" hidden="1">'[132]J(Priv.Cap)'!#REF!</definedName>
    <definedName name="jjjjjj" localSheetId="24" hidden="1">'[132]J(Priv.Cap)'!#REF!</definedName>
    <definedName name="jjjjjj" hidden="1">#REF!</definedName>
    <definedName name="JJJJJJJJJJ" localSheetId="15" hidden="1">#REF!</definedName>
    <definedName name="JJJJJJJJJJ" localSheetId="16" hidden="1">#REF!</definedName>
    <definedName name="JJJJJJJJJJ" localSheetId="17" hidden="1">#REF!</definedName>
    <definedName name="JJJJJJJJJJ" localSheetId="19" hidden="1">#REF!</definedName>
    <definedName name="JJJJJJJJJJ" localSheetId="20" hidden="1">#REF!</definedName>
    <definedName name="JJJJJJJJJJ" localSheetId="100" hidden="1">#REF!</definedName>
    <definedName name="JJJJJJJJJJ" localSheetId="23" hidden="1">#REF!</definedName>
    <definedName name="JJJJJJJJJJ" localSheetId="27" hidden="1">#REF!</definedName>
    <definedName name="JJJJJJJJJJ" localSheetId="28" hidden="1">#REF!</definedName>
    <definedName name="JJJJJJJJJJ" localSheetId="29" hidden="1">#REF!</definedName>
    <definedName name="JJJJJJJJJJ" localSheetId="33" hidden="1">#REF!</definedName>
    <definedName name="JJJJJJJJJJ" localSheetId="57" hidden="1">#REF!</definedName>
    <definedName name="JJJJJJJJJJ" localSheetId="58" hidden="1">#REF!</definedName>
    <definedName name="JJJJJJJJJJ" localSheetId="18" hidden="1">#REF!</definedName>
    <definedName name="JJJJJJJJJJ" localSheetId="61" hidden="1">#REF!</definedName>
    <definedName name="JJJJJJJJJJ" localSheetId="62" hidden="1">#REF!</definedName>
    <definedName name="JJJJJJJJJJ" localSheetId="64" hidden="1">#REF!</definedName>
    <definedName name="JJJJJJJJJJ" localSheetId="21" hidden="1">#REF!</definedName>
    <definedName name="JJJJJJJJJJ" localSheetId="80" hidden="1">'Tabla 53'!#REF!</definedName>
    <definedName name="JJJJJJJJJJ" localSheetId="81" hidden="1">'Tabla 54'!#REF!</definedName>
    <definedName name="JJJJJJJJJJ" localSheetId="82" hidden="1">'Tabla 55'!#REF!</definedName>
    <definedName name="JJJJJJJJJJ" localSheetId="83" hidden="1">'Tabla 56'!#REF!</definedName>
    <definedName name="JJJJJJJJJJ" localSheetId="84" hidden="1">'Tabla 57'!#REF!</definedName>
    <definedName name="JJJJJJJJJJ" localSheetId="85" hidden="1">'Tabla 58'!#REF!</definedName>
    <definedName name="JJJJJJJJJJ" localSheetId="88" hidden="1">#REF!</definedName>
    <definedName name="JJJJJJJJJJ" localSheetId="89" hidden="1">#REF!</definedName>
    <definedName name="JJJJJJJJJJ" localSheetId="90" hidden="1">#REF!</definedName>
    <definedName name="JJJJJJJJJJ" localSheetId="95" hidden="1">#REF!</definedName>
    <definedName name="JJJJJJJJJJ" localSheetId="96" hidden="1">#REF!</definedName>
    <definedName name="JJJJJJJJJJ" localSheetId="24" hidden="1">#REF!</definedName>
    <definedName name="JJJJJJJJJJ" localSheetId="99" hidden="1">#REF!</definedName>
    <definedName name="JJJJJJJJJJ" hidden="1">#REF!</definedName>
    <definedName name="jjjjjjjjjjjjjjjjjj" localSheetId="15" hidden="1">{"Tab1",#N/A,FALSE,"P";"Tab2",#N/A,FALSE,"P"}</definedName>
    <definedName name="jjjjjjjjjjjjjjjjjj" localSheetId="16" hidden="1">{"Tab1",#N/A,FALSE,"P";"Tab2",#N/A,FALSE,"P"}</definedName>
    <definedName name="jjjjjjjjjjjjjjjjjj" localSheetId="17" hidden="1">{"Tab1",#N/A,FALSE,"P";"Tab2",#N/A,FALSE,"P"}</definedName>
    <definedName name="jjjjjjjjjjjjjjjjjj" localSheetId="19" hidden="1">{"Tab1",#N/A,FALSE,"P";"Tab2",#N/A,FALSE,"P"}</definedName>
    <definedName name="jjjjjjjjjjjjjjjjjj" localSheetId="20" hidden="1">{"Tab1",#N/A,FALSE,"P";"Tab2",#N/A,FALSE,"P"}</definedName>
    <definedName name="jjjjjjjjjjjjjjjjjj" localSheetId="100" hidden="1">{"Tab1",#N/A,FALSE,"P";"Tab2",#N/A,FALSE,"P"}</definedName>
    <definedName name="jjjjjjjjjjjjjjjjjj" localSheetId="8" hidden="1">{"Tab1",#N/A,FALSE,"P";"Tab2",#N/A,FALSE,"P"}</definedName>
    <definedName name="jjjjjjjjjjjjjjjjjj" localSheetId="9" hidden="1">{"Tab1",#N/A,FALSE,"P";"Tab2",#N/A,FALSE,"P"}</definedName>
    <definedName name="jjjjjjjjjjjjjjjjjj" localSheetId="10" hidden="1">{"Tab1",#N/A,FALSE,"P";"Tab2",#N/A,FALSE,"P"}</definedName>
    <definedName name="jjjjjjjjjjjjjjjjjj" localSheetId="11" hidden="1">{"Tab1",#N/A,FALSE,"P";"Tab2",#N/A,FALSE,"P"}</definedName>
    <definedName name="jjjjjjjjjjjjjjjjjj" localSheetId="23" hidden="1">{"Tab1",#N/A,FALSE,"P";"Tab2",#N/A,FALSE,"P"}</definedName>
    <definedName name="jjjjjjjjjjjjjjjjjj" localSheetId="59" hidden="1">{"Tab1",#N/A,FALSE,"P";"Tab2",#N/A,FALSE,"P"}</definedName>
    <definedName name="jjjjjjjjjjjjjjjjjj" localSheetId="60" hidden="1">{"Tab1",#N/A,FALSE,"P";"Tab2",#N/A,FALSE,"P"}</definedName>
    <definedName name="jjjjjjjjjjjjjjjjjj" localSheetId="1" hidden="1">{"Tab1",#N/A,FALSE,"P";"Tab2",#N/A,FALSE,"P"}</definedName>
    <definedName name="jjjjjjjjjjjjjjjjjj" localSheetId="27" hidden="1">{"Tab1",#N/A,FALSE,"P";"Tab2",#N/A,FALSE,"P"}</definedName>
    <definedName name="jjjjjjjjjjjjjjjjjj" localSheetId="28" hidden="1">{"Tab1",#N/A,FALSE,"P";"Tab2",#N/A,FALSE,"P"}</definedName>
    <definedName name="jjjjjjjjjjjjjjjjjj" localSheetId="29" hidden="1">{"Tab1",#N/A,FALSE,"P";"Tab2",#N/A,FALSE,"P"}</definedName>
    <definedName name="jjjjjjjjjjjjjjjjjj" localSheetId="30" hidden="1">{"Tab1",#N/A,FALSE,"P";"Tab2",#N/A,FALSE,"P"}</definedName>
    <definedName name="jjjjjjjjjjjjjjjjjj" localSheetId="31" hidden="1">{"Tab1",#N/A,FALSE,"P";"Tab2",#N/A,FALSE,"P"}</definedName>
    <definedName name="jjjjjjjjjjjjjjjjjj" localSheetId="32" hidden="1">{"Tab1",#N/A,FALSE,"P";"Tab2",#N/A,FALSE,"P"}</definedName>
    <definedName name="jjjjjjjjjjjjjjjjjj" localSheetId="33" hidden="1">{"Tab1",#N/A,FALSE,"P";"Tab2",#N/A,FALSE,"P"}</definedName>
    <definedName name="jjjjjjjjjjjjjjjjjj" localSheetId="34" hidden="1">{"Tab1",#N/A,FALSE,"P";"Tab2",#N/A,FALSE,"P"}</definedName>
    <definedName name="jjjjjjjjjjjjjjjjjj" localSheetId="3" hidden="1">{"Tab1",#N/A,FALSE,"P";"Tab2",#N/A,FALSE,"P"}</definedName>
    <definedName name="jjjjjjjjjjjjjjjjjj" localSheetId="57" hidden="1">{"Tab1",#N/A,FALSE,"P";"Tab2",#N/A,FALSE,"P"}</definedName>
    <definedName name="jjjjjjjjjjjjjjjjjj" localSheetId="58" hidden="1">{"Tab1",#N/A,FALSE,"P";"Tab2",#N/A,FALSE,"P"}</definedName>
    <definedName name="jjjjjjjjjjjjjjjjjj" localSheetId="18" hidden="1">{"Tab1",#N/A,FALSE,"P";"Tab2",#N/A,FALSE,"P"}</definedName>
    <definedName name="jjjjjjjjjjjjjjjjjj" localSheetId="61" hidden="1">{"Tab1",#N/A,FALSE,"P";"Tab2",#N/A,FALSE,"P"}</definedName>
    <definedName name="jjjjjjjjjjjjjjjjjj" localSheetId="62" hidden="1">{"Tab1",#N/A,FALSE,"P";"Tab2",#N/A,FALSE,"P"}</definedName>
    <definedName name="jjjjjjjjjjjjjjjjjj" localSheetId="63" hidden="1">{"Tab1",#N/A,FALSE,"P";"Tab2",#N/A,FALSE,"P"}</definedName>
    <definedName name="jjjjjjjjjjjjjjjjjj" localSheetId="64" hidden="1">{"Tab1",#N/A,FALSE,"P";"Tab2",#N/A,FALSE,"P"}</definedName>
    <definedName name="jjjjjjjjjjjjjjjjjj" localSheetId="21" hidden="1">{"Tab1",#N/A,FALSE,"P";"Tab2",#N/A,FALSE,"P"}</definedName>
    <definedName name="jjjjjjjjjjjjjjjjjj" localSheetId="80" hidden="1">{"Tab1",#N/A,FALSE,"P";"Tab2",#N/A,FALSE,"P"}</definedName>
    <definedName name="jjjjjjjjjjjjjjjjjj" localSheetId="81" hidden="1">{"Tab1",#N/A,FALSE,"P";"Tab2",#N/A,FALSE,"P"}</definedName>
    <definedName name="jjjjjjjjjjjjjjjjjj" localSheetId="82" hidden="1">{"Tab1",#N/A,FALSE,"P";"Tab2",#N/A,FALSE,"P"}</definedName>
    <definedName name="jjjjjjjjjjjjjjjjjj" localSheetId="83" hidden="1">{"Tab1",#N/A,FALSE,"P";"Tab2",#N/A,FALSE,"P"}</definedName>
    <definedName name="jjjjjjjjjjjjjjjjjj" localSheetId="84" hidden="1">{"Tab1",#N/A,FALSE,"P";"Tab2",#N/A,FALSE,"P"}</definedName>
    <definedName name="jjjjjjjjjjjjjjjjjj" localSheetId="85" hidden="1">{"Tab1",#N/A,FALSE,"P";"Tab2",#N/A,FALSE,"P"}</definedName>
    <definedName name="jjjjjjjjjjjjjjjjjj" localSheetId="88" hidden="1">{"Tab1",#N/A,FALSE,"P";"Tab2",#N/A,FALSE,"P"}</definedName>
    <definedName name="jjjjjjjjjjjjjjjjjj" localSheetId="22" hidden="1">{"Tab1",#N/A,FALSE,"P";"Tab2",#N/A,FALSE,"P"}</definedName>
    <definedName name="jjjjjjjjjjjjjjjjjj" localSheetId="89" hidden="1">{"Tab1",#N/A,FALSE,"P";"Tab2",#N/A,FALSE,"P"}</definedName>
    <definedName name="jjjjjjjjjjjjjjjjjj" localSheetId="90" hidden="1">{"Tab1",#N/A,FALSE,"P";"Tab2",#N/A,FALSE,"P"}</definedName>
    <definedName name="jjjjjjjjjjjjjjjjjj" localSheetId="91" hidden="1">{"Tab1",#N/A,FALSE,"P";"Tab2",#N/A,FALSE,"P"}</definedName>
    <definedName name="jjjjjjjjjjjjjjjjjj" localSheetId="92" hidden="1">{"Tab1",#N/A,FALSE,"P";"Tab2",#N/A,FALSE,"P"}</definedName>
    <definedName name="jjjjjjjjjjjjjjjjjj" localSheetId="95" hidden="1">{"Tab1",#N/A,FALSE,"P";"Tab2",#N/A,FALSE,"P"}</definedName>
    <definedName name="jjjjjjjjjjjjjjjjjj" localSheetId="96" hidden="1">{"Tab1",#N/A,FALSE,"P";"Tab2",#N/A,FALSE,"P"}</definedName>
    <definedName name="jjjjjjjjjjjjjjjjjj" localSheetId="98" hidden="1">{"Tab1",#N/A,FALSE,"P";"Tab2",#N/A,FALSE,"P"}</definedName>
    <definedName name="jjjjjjjjjjjjjjjjjj" localSheetId="24" hidden="1">{"Tab1",#N/A,FALSE,"P";"Tab2",#N/A,FALSE,"P"}</definedName>
    <definedName name="jjjjjjjjjjjjjjjjjj" localSheetId="99" hidden="1">{"Tab1",#N/A,FALSE,"P";"Tab2",#N/A,FALSE,"P"}</definedName>
    <definedName name="jjjjjjjjjjjjjjjjjj" localSheetId="25" hidden="1">{"Tab1",#N/A,FALSE,"P";"Tab2",#N/A,FALSE,"P"}</definedName>
    <definedName name="jjjjjjjjjjjjjjjjjj" localSheetId="26" hidden="1">{"Tab1",#N/A,FALSE,"P";"Tab2",#N/A,FALSE,"P"}</definedName>
    <definedName name="jjjjjjjjjjjjjjjjjj" localSheetId="93" hidden="1">{"Tab1",#N/A,FALSE,"P";"Tab2",#N/A,FALSE,"P"}</definedName>
    <definedName name="jjjjjjjjjjjjjjjjjj" localSheetId="94" hidden="1">{"Tab1",#N/A,FALSE,"P";"Tab2",#N/A,FALSE,"P"}</definedName>
    <definedName name="jjjjjjjjjjjjjjjjjj" hidden="1">{"Tab1",#N/A,FALSE,"P";"Tab2",#N/A,FALSE,"P"}</definedName>
    <definedName name="jkk" localSheetId="15" hidden="1">{#N/A,#N/A,FALSE,"NFPS GDP"}</definedName>
    <definedName name="jkk" localSheetId="16" hidden="1">{#N/A,#N/A,FALSE,"NFPS GDP"}</definedName>
    <definedName name="jkk" localSheetId="17" hidden="1">{#N/A,#N/A,FALSE,"NFPS GDP"}</definedName>
    <definedName name="jkk" localSheetId="19" hidden="1">{#N/A,#N/A,FALSE,"NFPS GDP"}</definedName>
    <definedName name="jkk" localSheetId="20" hidden="1">{#N/A,#N/A,FALSE,"NFPS GDP"}</definedName>
    <definedName name="jkk" localSheetId="100" hidden="1">{#N/A,#N/A,FALSE,"NFPS GDP"}</definedName>
    <definedName name="jkk" localSheetId="8" hidden="1">{#N/A,#N/A,FALSE,"NFPS GDP"}</definedName>
    <definedName name="jkk" localSheetId="9" hidden="1">{#N/A,#N/A,FALSE,"NFPS GDP"}</definedName>
    <definedName name="jkk" localSheetId="10" hidden="1">{#N/A,#N/A,FALSE,"NFPS GDP"}</definedName>
    <definedName name="jkk" localSheetId="11" hidden="1">{#N/A,#N/A,FALSE,"NFPS GDP"}</definedName>
    <definedName name="jkk" localSheetId="23" hidden="1">{#N/A,#N/A,FALSE,"NFPS GDP"}</definedName>
    <definedName name="jkk" localSheetId="59" hidden="1">{#N/A,#N/A,FALSE,"NFPS GDP"}</definedName>
    <definedName name="jkk" localSheetId="60" hidden="1">{#N/A,#N/A,FALSE,"NFPS GDP"}</definedName>
    <definedName name="jkk" localSheetId="1" hidden="1">{#N/A,#N/A,FALSE,"NFPS GDP"}</definedName>
    <definedName name="jkk" localSheetId="27" hidden="1">{#N/A,#N/A,FALSE,"NFPS GDP"}</definedName>
    <definedName name="jkk" localSheetId="28" hidden="1">{#N/A,#N/A,FALSE,"NFPS GDP"}</definedName>
    <definedName name="jkk" localSheetId="29" hidden="1">{#N/A,#N/A,FALSE,"NFPS GDP"}</definedName>
    <definedName name="jkk" localSheetId="30" hidden="1">{#N/A,#N/A,FALSE,"NFPS GDP"}</definedName>
    <definedName name="jkk" localSheetId="31" hidden="1">{#N/A,#N/A,FALSE,"NFPS GDP"}</definedName>
    <definedName name="jkk" localSheetId="32" hidden="1">{#N/A,#N/A,FALSE,"NFPS GDP"}</definedName>
    <definedName name="jkk" localSheetId="33" hidden="1">{#N/A,#N/A,FALSE,"NFPS GDP"}</definedName>
    <definedName name="jkk" localSheetId="34" hidden="1">{#N/A,#N/A,FALSE,"NFPS GDP"}</definedName>
    <definedName name="jkk" localSheetId="3" hidden="1">{#N/A,#N/A,FALSE,"NFPS GDP"}</definedName>
    <definedName name="jkk" localSheetId="57" hidden="1">{#N/A,#N/A,FALSE,"NFPS GDP"}</definedName>
    <definedName name="jkk" localSheetId="58" hidden="1">{#N/A,#N/A,FALSE,"NFPS GDP"}</definedName>
    <definedName name="jkk" localSheetId="18" hidden="1">{#N/A,#N/A,FALSE,"NFPS GDP"}</definedName>
    <definedName name="jkk" localSheetId="61" hidden="1">{#N/A,#N/A,FALSE,"NFPS GDP"}</definedName>
    <definedName name="jkk" localSheetId="62" hidden="1">{#N/A,#N/A,FALSE,"NFPS GDP"}</definedName>
    <definedName name="jkk" localSheetId="63" hidden="1">{#N/A,#N/A,FALSE,"NFPS GDP"}</definedName>
    <definedName name="jkk" localSheetId="64" hidden="1">{#N/A,#N/A,FALSE,"NFPS GDP"}</definedName>
    <definedName name="jkk" localSheetId="21" hidden="1">{#N/A,#N/A,FALSE,"NFPS GDP"}</definedName>
    <definedName name="jkk" localSheetId="80" hidden="1">{#N/A,#N/A,FALSE,"NFPS GDP"}</definedName>
    <definedName name="jkk" localSheetId="81" hidden="1">{#N/A,#N/A,FALSE,"NFPS GDP"}</definedName>
    <definedName name="jkk" localSheetId="82" hidden="1">{#N/A,#N/A,FALSE,"NFPS GDP"}</definedName>
    <definedName name="jkk" localSheetId="83" hidden="1">{#N/A,#N/A,FALSE,"NFPS GDP"}</definedName>
    <definedName name="jkk" localSheetId="84" hidden="1">{#N/A,#N/A,FALSE,"NFPS GDP"}</definedName>
    <definedName name="jkk" localSheetId="85" hidden="1">{#N/A,#N/A,FALSE,"NFPS GDP"}</definedName>
    <definedName name="jkk" localSheetId="88" hidden="1">{#N/A,#N/A,FALSE,"NFPS GDP"}</definedName>
    <definedName name="jkk" localSheetId="22" hidden="1">{#N/A,#N/A,FALSE,"NFPS GDP"}</definedName>
    <definedName name="jkk" localSheetId="89" hidden="1">{#N/A,#N/A,FALSE,"NFPS GDP"}</definedName>
    <definedName name="jkk" localSheetId="90" hidden="1">{#N/A,#N/A,FALSE,"NFPS GDP"}</definedName>
    <definedName name="jkk" localSheetId="91" hidden="1">{#N/A,#N/A,FALSE,"NFPS GDP"}</definedName>
    <definedName name="jkk" localSheetId="92" hidden="1">{#N/A,#N/A,FALSE,"NFPS GDP"}</definedName>
    <definedName name="jkk" localSheetId="95" hidden="1">{#N/A,#N/A,FALSE,"NFPS GDP"}</definedName>
    <definedName name="jkk" localSheetId="96" hidden="1">{#N/A,#N/A,FALSE,"NFPS GDP"}</definedName>
    <definedName name="jkk" localSheetId="98" hidden="1">{#N/A,#N/A,FALSE,"NFPS GDP"}</definedName>
    <definedName name="jkk" localSheetId="24" hidden="1">{#N/A,#N/A,FALSE,"NFPS GDP"}</definedName>
    <definedName name="jkk" localSheetId="99" hidden="1">{#N/A,#N/A,FALSE,"NFPS GDP"}</definedName>
    <definedName name="jkk" localSheetId="25" hidden="1">{#N/A,#N/A,FALSE,"NFPS GDP"}</definedName>
    <definedName name="jkk" localSheetId="26" hidden="1">{#N/A,#N/A,FALSE,"NFPS GDP"}</definedName>
    <definedName name="jkk" localSheetId="93" hidden="1">{#N/A,#N/A,FALSE,"NFPS GDP"}</definedName>
    <definedName name="jkk" localSheetId="94" hidden="1">{#N/A,#N/A,FALSE,"NFPS GDP"}</definedName>
    <definedName name="jkk" hidden="1">{#N/A,#N/A,FALSE,"NFPS GDP"}</definedName>
    <definedName name="JPY" localSheetId="15">#REF!</definedName>
    <definedName name="JPY" localSheetId="16">#REF!</definedName>
    <definedName name="JPY" localSheetId="17">#REF!</definedName>
    <definedName name="JPY" localSheetId="19">#REF!</definedName>
    <definedName name="JPY" localSheetId="20">#REF!</definedName>
    <definedName name="JPY" localSheetId="100">#REF!</definedName>
    <definedName name="JPY" localSheetId="23">#REF!</definedName>
    <definedName name="JPY" localSheetId="27">#REF!</definedName>
    <definedName name="JPY" localSheetId="28">#REF!</definedName>
    <definedName name="JPY" localSheetId="29">#REF!</definedName>
    <definedName name="JPY" localSheetId="33">#REF!</definedName>
    <definedName name="JPY" localSheetId="57">#REF!</definedName>
    <definedName name="JPY" localSheetId="58">#REF!</definedName>
    <definedName name="JPY" localSheetId="18">#REF!</definedName>
    <definedName name="JPY" localSheetId="61">#REF!</definedName>
    <definedName name="JPY" localSheetId="62">#REF!</definedName>
    <definedName name="JPY" localSheetId="64">#REF!</definedName>
    <definedName name="JPY" localSheetId="21">#REF!</definedName>
    <definedName name="JPY" localSheetId="80">'Tabla 53'!#REF!</definedName>
    <definedName name="JPY" localSheetId="81">'Tabla 54'!#REF!</definedName>
    <definedName name="JPY" localSheetId="82">'Tabla 55'!#REF!</definedName>
    <definedName name="JPY" localSheetId="83">'Tabla 56'!#REF!</definedName>
    <definedName name="JPY" localSheetId="84">'Tabla 57'!#REF!</definedName>
    <definedName name="JPY" localSheetId="85">'Tabla 58'!#REF!</definedName>
    <definedName name="JPY" localSheetId="88">#REF!</definedName>
    <definedName name="JPY" localSheetId="89">#REF!</definedName>
    <definedName name="JPY" localSheetId="90">#REF!</definedName>
    <definedName name="JPY" localSheetId="95">#REF!</definedName>
    <definedName name="JPY" localSheetId="96">#REF!</definedName>
    <definedName name="JPY" localSheetId="24">#REF!</definedName>
    <definedName name="JPY" localSheetId="99">#REF!</definedName>
    <definedName name="JPY">#REF!</definedName>
    <definedName name="JR" localSheetId="15">#REF!</definedName>
    <definedName name="JR" localSheetId="16">#REF!</definedName>
    <definedName name="JR" localSheetId="17">#REF!</definedName>
    <definedName name="JR" localSheetId="23">#REF!</definedName>
    <definedName name="JR" localSheetId="27">#REF!</definedName>
    <definedName name="JR" localSheetId="28">#REF!</definedName>
    <definedName name="JR" localSheetId="29">#REF!</definedName>
    <definedName name="JR" localSheetId="57">#REF!</definedName>
    <definedName name="JR" localSheetId="64">#REF!</definedName>
    <definedName name="JR" localSheetId="21">#REF!</definedName>
    <definedName name="JR" localSheetId="88">#REF!</definedName>
    <definedName name="JR" localSheetId="89">#REF!</definedName>
    <definedName name="JR" localSheetId="90">#REF!</definedName>
    <definedName name="JR" localSheetId="95">#REF!</definedName>
    <definedName name="JR">#REF!</definedName>
    <definedName name="jui" localSheetId="15" hidden="1">{"Riqfin97",#N/A,FALSE,"Tran";"Riqfinpro",#N/A,FALSE,"Tran"}</definedName>
    <definedName name="jui" localSheetId="16" hidden="1">{"Riqfin97",#N/A,FALSE,"Tran";"Riqfinpro",#N/A,FALSE,"Tran"}</definedName>
    <definedName name="jui" localSheetId="17" hidden="1">{"Riqfin97",#N/A,FALSE,"Tran";"Riqfinpro",#N/A,FALSE,"Tran"}</definedName>
    <definedName name="jui" localSheetId="19" hidden="1">{"Riqfin97",#N/A,FALSE,"Tran";"Riqfinpro",#N/A,FALSE,"Tran"}</definedName>
    <definedName name="jui" localSheetId="20" hidden="1">{"Riqfin97",#N/A,FALSE,"Tran";"Riqfinpro",#N/A,FALSE,"Tran"}</definedName>
    <definedName name="jui" localSheetId="100" hidden="1">{"Riqfin97",#N/A,FALSE,"Tran";"Riqfinpro",#N/A,FALSE,"Tran"}</definedName>
    <definedName name="jui" localSheetId="8" hidden="1">{"Riqfin97",#N/A,FALSE,"Tran";"Riqfinpro",#N/A,FALSE,"Tran"}</definedName>
    <definedName name="jui" localSheetId="9" hidden="1">{"Riqfin97",#N/A,FALSE,"Tran";"Riqfinpro",#N/A,FALSE,"Tran"}</definedName>
    <definedName name="jui" localSheetId="10" hidden="1">{"Riqfin97",#N/A,FALSE,"Tran";"Riqfinpro",#N/A,FALSE,"Tran"}</definedName>
    <definedName name="jui" localSheetId="11" hidden="1">{"Riqfin97",#N/A,FALSE,"Tran";"Riqfinpro",#N/A,FALSE,"Tran"}</definedName>
    <definedName name="jui" localSheetId="23" hidden="1">{"Riqfin97",#N/A,FALSE,"Tran";"Riqfinpro",#N/A,FALSE,"Tran"}</definedName>
    <definedName name="jui" localSheetId="59" hidden="1">{"Riqfin97",#N/A,FALSE,"Tran";"Riqfinpro",#N/A,FALSE,"Tran"}</definedName>
    <definedName name="jui" localSheetId="60" hidden="1">{"Riqfin97",#N/A,FALSE,"Tran";"Riqfinpro",#N/A,FALSE,"Tran"}</definedName>
    <definedName name="jui" localSheetId="1" hidden="1">{"Riqfin97",#N/A,FALSE,"Tran";"Riqfinpro",#N/A,FALSE,"Tran"}</definedName>
    <definedName name="jui" localSheetId="27" hidden="1">{"Riqfin97",#N/A,FALSE,"Tran";"Riqfinpro",#N/A,FALSE,"Tran"}</definedName>
    <definedName name="jui" localSheetId="28" hidden="1">{"Riqfin97",#N/A,FALSE,"Tran";"Riqfinpro",#N/A,FALSE,"Tran"}</definedName>
    <definedName name="jui" localSheetId="29" hidden="1">{"Riqfin97",#N/A,FALSE,"Tran";"Riqfinpro",#N/A,FALSE,"Tran"}</definedName>
    <definedName name="jui" localSheetId="30" hidden="1">{"Riqfin97",#N/A,FALSE,"Tran";"Riqfinpro",#N/A,FALSE,"Tran"}</definedName>
    <definedName name="jui" localSheetId="31" hidden="1">{"Riqfin97",#N/A,FALSE,"Tran";"Riqfinpro",#N/A,FALSE,"Tran"}</definedName>
    <definedName name="jui" localSheetId="32" hidden="1">{"Riqfin97",#N/A,FALSE,"Tran";"Riqfinpro",#N/A,FALSE,"Tran"}</definedName>
    <definedName name="jui" localSheetId="33" hidden="1">{"Riqfin97",#N/A,FALSE,"Tran";"Riqfinpro",#N/A,FALSE,"Tran"}</definedName>
    <definedName name="jui" localSheetId="34" hidden="1">{"Riqfin97",#N/A,FALSE,"Tran";"Riqfinpro",#N/A,FALSE,"Tran"}</definedName>
    <definedName name="jui" localSheetId="3" hidden="1">{"Riqfin97",#N/A,FALSE,"Tran";"Riqfinpro",#N/A,FALSE,"Tran"}</definedName>
    <definedName name="jui" localSheetId="57" hidden="1">{"Riqfin97",#N/A,FALSE,"Tran";"Riqfinpro",#N/A,FALSE,"Tran"}</definedName>
    <definedName name="jui" localSheetId="58" hidden="1">{"Riqfin97",#N/A,FALSE,"Tran";"Riqfinpro",#N/A,FALSE,"Tran"}</definedName>
    <definedName name="jui" localSheetId="18" hidden="1">{"Riqfin97",#N/A,FALSE,"Tran";"Riqfinpro",#N/A,FALSE,"Tran"}</definedName>
    <definedName name="jui" localSheetId="61" hidden="1">{"Riqfin97",#N/A,FALSE,"Tran";"Riqfinpro",#N/A,FALSE,"Tran"}</definedName>
    <definedName name="jui" localSheetId="62" hidden="1">{"Riqfin97",#N/A,FALSE,"Tran";"Riqfinpro",#N/A,FALSE,"Tran"}</definedName>
    <definedName name="jui" localSheetId="63" hidden="1">{"Riqfin97",#N/A,FALSE,"Tran";"Riqfinpro",#N/A,FALSE,"Tran"}</definedName>
    <definedName name="jui" localSheetId="64" hidden="1">{"Riqfin97",#N/A,FALSE,"Tran";"Riqfinpro",#N/A,FALSE,"Tran"}</definedName>
    <definedName name="jui" localSheetId="21" hidden="1">{"Riqfin97",#N/A,FALSE,"Tran";"Riqfinpro",#N/A,FALSE,"Tran"}</definedName>
    <definedName name="jui" localSheetId="80" hidden="1">{"Riqfin97",#N/A,FALSE,"Tran";"Riqfinpro",#N/A,FALSE,"Tran"}</definedName>
    <definedName name="jui" localSheetId="81" hidden="1">{"Riqfin97",#N/A,FALSE,"Tran";"Riqfinpro",#N/A,FALSE,"Tran"}</definedName>
    <definedName name="jui" localSheetId="82" hidden="1">{"Riqfin97",#N/A,FALSE,"Tran";"Riqfinpro",#N/A,FALSE,"Tran"}</definedName>
    <definedName name="jui" localSheetId="83" hidden="1">{"Riqfin97",#N/A,FALSE,"Tran";"Riqfinpro",#N/A,FALSE,"Tran"}</definedName>
    <definedName name="jui" localSheetId="84" hidden="1">{"Riqfin97",#N/A,FALSE,"Tran";"Riqfinpro",#N/A,FALSE,"Tran"}</definedName>
    <definedName name="jui" localSheetId="85" hidden="1">{"Riqfin97",#N/A,FALSE,"Tran";"Riqfinpro",#N/A,FALSE,"Tran"}</definedName>
    <definedName name="jui" localSheetId="88" hidden="1">{"Riqfin97",#N/A,FALSE,"Tran";"Riqfinpro",#N/A,FALSE,"Tran"}</definedName>
    <definedName name="jui" localSheetId="22" hidden="1">{"Riqfin97",#N/A,FALSE,"Tran";"Riqfinpro",#N/A,FALSE,"Tran"}</definedName>
    <definedName name="jui" localSheetId="89" hidden="1">{"Riqfin97",#N/A,FALSE,"Tran";"Riqfinpro",#N/A,FALSE,"Tran"}</definedName>
    <definedName name="jui" localSheetId="90" hidden="1">{"Riqfin97",#N/A,FALSE,"Tran";"Riqfinpro",#N/A,FALSE,"Tran"}</definedName>
    <definedName name="jui" localSheetId="91" hidden="1">{"Riqfin97",#N/A,FALSE,"Tran";"Riqfinpro",#N/A,FALSE,"Tran"}</definedName>
    <definedName name="jui" localSheetId="92" hidden="1">{"Riqfin97",#N/A,FALSE,"Tran";"Riqfinpro",#N/A,FALSE,"Tran"}</definedName>
    <definedName name="jui" localSheetId="95" hidden="1">{"Riqfin97",#N/A,FALSE,"Tran";"Riqfinpro",#N/A,FALSE,"Tran"}</definedName>
    <definedName name="jui" localSheetId="96" hidden="1">{"Riqfin97",#N/A,FALSE,"Tran";"Riqfinpro",#N/A,FALSE,"Tran"}</definedName>
    <definedName name="jui" localSheetId="98" hidden="1">{"Riqfin97",#N/A,FALSE,"Tran";"Riqfinpro",#N/A,FALSE,"Tran"}</definedName>
    <definedName name="jui" localSheetId="24" hidden="1">{"Riqfin97",#N/A,FALSE,"Tran";"Riqfinpro",#N/A,FALSE,"Tran"}</definedName>
    <definedName name="jui" localSheetId="99" hidden="1">{"Riqfin97",#N/A,FALSE,"Tran";"Riqfinpro",#N/A,FALSE,"Tran"}</definedName>
    <definedName name="jui" localSheetId="25" hidden="1">{"Riqfin97",#N/A,FALSE,"Tran";"Riqfinpro",#N/A,FALSE,"Tran"}</definedName>
    <definedName name="jui" localSheetId="26" hidden="1">{"Riqfin97",#N/A,FALSE,"Tran";"Riqfinpro",#N/A,FALSE,"Tran"}</definedName>
    <definedName name="jui" localSheetId="93" hidden="1">{"Riqfin97",#N/A,FALSE,"Tran";"Riqfinpro",#N/A,FALSE,"Tran"}</definedName>
    <definedName name="jui" localSheetId="94" hidden="1">{"Riqfin97",#N/A,FALSE,"Tran";"Riqfinpro",#N/A,FALSE,"Tran"}</definedName>
    <definedName name="jui" hidden="1">{"Riqfin97",#N/A,FALSE,"Tran";"Riqfinpro",#N/A,FALSE,"Tran"}</definedName>
    <definedName name="JUL._89" localSheetId="15">#REF!</definedName>
    <definedName name="JUL._89" localSheetId="17">#REF!</definedName>
    <definedName name="JUL._89" localSheetId="20">#REF!</definedName>
    <definedName name="JUL._89" localSheetId="23">#REF!</definedName>
    <definedName name="JUL._89" localSheetId="59">#REF!</definedName>
    <definedName name="JUL._89" localSheetId="60">#REF!</definedName>
    <definedName name="JUL._89" localSheetId="27">#REF!</definedName>
    <definedName name="JUL._89" localSheetId="28">#REF!</definedName>
    <definedName name="JUL._89" localSheetId="29">#REF!</definedName>
    <definedName name="JUL._89" localSheetId="57">#REF!</definedName>
    <definedName name="JUL._89" localSheetId="64">#REF!</definedName>
    <definedName name="JUL._89" localSheetId="21">#REF!</definedName>
    <definedName name="JUL._89" localSheetId="85">'Tabla 58'!#REF!</definedName>
    <definedName name="JUL._89" localSheetId="88">#REF!</definedName>
    <definedName name="JUL._89" localSheetId="89">#REF!</definedName>
    <definedName name="JUL._89" localSheetId="90">#REF!</definedName>
    <definedName name="JUL._89" localSheetId="95">#REF!</definedName>
    <definedName name="JUL._89" localSheetId="96">#REF!</definedName>
    <definedName name="JUL._89">#REF!</definedName>
    <definedName name="JUN._89" localSheetId="15">#REF!</definedName>
    <definedName name="JUN._89" localSheetId="17">#REF!</definedName>
    <definedName name="JUN._89" localSheetId="23">#REF!</definedName>
    <definedName name="JUN._89" localSheetId="27">#REF!</definedName>
    <definedName name="JUN._89" localSheetId="28">#REF!</definedName>
    <definedName name="JUN._89" localSheetId="29">#REF!</definedName>
    <definedName name="JUN._89" localSheetId="57">#REF!</definedName>
    <definedName name="JUN._89" localSheetId="64">#REF!</definedName>
    <definedName name="JUN._89" localSheetId="21">#REF!</definedName>
    <definedName name="JUN._89" localSheetId="85">'Tabla 58'!#REF!</definedName>
    <definedName name="JUN._89" localSheetId="88">#REF!</definedName>
    <definedName name="JUN._89" localSheetId="89">#REF!</definedName>
    <definedName name="JUN._89" localSheetId="90">#REF!</definedName>
    <definedName name="JUN._89" localSheetId="95">#REF!</definedName>
    <definedName name="JUN._89" localSheetId="96">#REF!</definedName>
    <definedName name="JUN._89">#REF!</definedName>
    <definedName name="JUNIO" localSheetId="15">#REF!</definedName>
    <definedName name="JUNIO" localSheetId="17">#REF!</definedName>
    <definedName name="JUNIO" localSheetId="100">'[121]Ranking Bancario'!$Z$4:$AD$54</definedName>
    <definedName name="JUNIO" localSheetId="23">'[121]Ranking Bancario'!$Z$4:$AD$54</definedName>
    <definedName name="JUNIO" localSheetId="59">#REF!</definedName>
    <definedName name="JUNIO" localSheetId="60">#REF!</definedName>
    <definedName name="JUNIO" localSheetId="1">'[121]Ranking Bancario'!$Z$4:$AD$54</definedName>
    <definedName name="JUNIO" localSheetId="27">#REF!</definedName>
    <definedName name="JUNIO" localSheetId="28">#REF!</definedName>
    <definedName name="JUNIO" localSheetId="29">#REF!</definedName>
    <definedName name="JUNIO" localSheetId="57">'[121]Ranking Bancario'!$Z$4:$AD$54</definedName>
    <definedName name="JUNIO" localSheetId="58">'[121]Ranking Bancario'!$Z$4:$AD$54</definedName>
    <definedName name="JUNIO" localSheetId="91">#REF!</definedName>
    <definedName name="JUNIO">#REF!</definedName>
    <definedName name="JUROS" localSheetId="15">#REF!</definedName>
    <definedName name="JUROS" localSheetId="16">#REF!</definedName>
    <definedName name="JUROS" localSheetId="17">#REF!</definedName>
    <definedName name="JUROS" localSheetId="20">#REF!</definedName>
    <definedName name="JUROS" localSheetId="23">#REF!</definedName>
    <definedName name="JUROS" localSheetId="59">#REF!</definedName>
    <definedName name="JUROS" localSheetId="60">#REF!</definedName>
    <definedName name="JUROS" localSheetId="27">#REF!</definedName>
    <definedName name="JUROS" localSheetId="28">#REF!</definedName>
    <definedName name="JUROS" localSheetId="29">#REF!</definedName>
    <definedName name="JUROS" localSheetId="57">#REF!</definedName>
    <definedName name="JUROS" localSheetId="64">#REF!</definedName>
    <definedName name="JUROS" localSheetId="21">#REF!</definedName>
    <definedName name="JUROS" localSheetId="85">'Tabla 58'!#REF!</definedName>
    <definedName name="JUROS" localSheetId="88">#REF!</definedName>
    <definedName name="JUROS" localSheetId="89">#REF!</definedName>
    <definedName name="JUROS" localSheetId="90">#REF!</definedName>
    <definedName name="JUROS" localSheetId="95">#REF!</definedName>
    <definedName name="JUROS" localSheetId="96">#REF!</definedName>
    <definedName name="JUROS" localSheetId="24">#REF!</definedName>
    <definedName name="JUROS">#REF!</definedName>
    <definedName name="jutjugyj" localSheetId="15" hidden="1">#REF!</definedName>
    <definedName name="jutjugyj" localSheetId="16" hidden="1">#REF!</definedName>
    <definedName name="jutjugyj" localSheetId="17" hidden="1">#REF!</definedName>
    <definedName name="jutjugyj" localSheetId="19" hidden="1">#REF!</definedName>
    <definedName name="jutjugyj" localSheetId="100" hidden="1">#REF!</definedName>
    <definedName name="jutjugyj" localSheetId="23" hidden="1">#REF!</definedName>
    <definedName name="jutjugyj" localSheetId="27" hidden="1">#REF!</definedName>
    <definedName name="jutjugyj" localSheetId="28" hidden="1">#REF!</definedName>
    <definedName name="jutjugyj" localSheetId="29" hidden="1">#REF!</definedName>
    <definedName name="jutjugyj" localSheetId="33" hidden="1">#REF!</definedName>
    <definedName name="jutjugyj" localSheetId="57" hidden="1">#REF!</definedName>
    <definedName name="jutjugyj" localSheetId="58" hidden="1">#REF!</definedName>
    <definedName name="jutjugyj" localSheetId="18" hidden="1">#REF!</definedName>
    <definedName name="jutjugyj" localSheetId="61" hidden="1">#REF!</definedName>
    <definedName name="jutjugyj" localSheetId="62" hidden="1">#REF!</definedName>
    <definedName name="jutjugyj" localSheetId="64" hidden="1">#REF!</definedName>
    <definedName name="jutjugyj" localSheetId="21" hidden="1">#REF!</definedName>
    <definedName name="jutjugyj" localSheetId="80" hidden="1">'Tabla 53'!#REF!</definedName>
    <definedName name="jutjugyj" localSheetId="81" hidden="1">'Tabla 54'!#REF!</definedName>
    <definedName name="jutjugyj" localSheetId="82" hidden="1">'Tabla 55'!#REF!</definedName>
    <definedName name="jutjugyj" localSheetId="83" hidden="1">'Tabla 56'!#REF!</definedName>
    <definedName name="jutjugyj" localSheetId="84" hidden="1">'Tabla 57'!#REF!</definedName>
    <definedName name="jutjugyj" localSheetId="85" hidden="1">'Tabla 58'!#REF!</definedName>
    <definedName name="jutjugyj" localSheetId="88" hidden="1">#REF!</definedName>
    <definedName name="jutjugyj" localSheetId="89" hidden="1">#REF!</definedName>
    <definedName name="jutjugyj" localSheetId="90" hidden="1">#REF!</definedName>
    <definedName name="jutjugyj" localSheetId="95" hidden="1">#REF!</definedName>
    <definedName name="jutjugyj" localSheetId="96" hidden="1">#REF!</definedName>
    <definedName name="jutjugyj" localSheetId="24" hidden="1">#REF!</definedName>
    <definedName name="jutjugyj" localSheetId="99" hidden="1">#REF!</definedName>
    <definedName name="jutjugyj" hidden="1">#REF!</definedName>
    <definedName name="juy" localSheetId="15" hidden="1">{"Tab1",#N/A,FALSE,"P";"Tab2",#N/A,FALSE,"P"}</definedName>
    <definedName name="juy" localSheetId="16" hidden="1">{"Tab1",#N/A,FALSE,"P";"Tab2",#N/A,FALSE,"P"}</definedName>
    <definedName name="juy" localSheetId="17" hidden="1">{"Tab1",#N/A,FALSE,"P";"Tab2",#N/A,FALSE,"P"}</definedName>
    <definedName name="juy" localSheetId="19" hidden="1">{"Tab1",#N/A,FALSE,"P";"Tab2",#N/A,FALSE,"P"}</definedName>
    <definedName name="juy" localSheetId="20" hidden="1">{"Tab1",#N/A,FALSE,"P";"Tab2",#N/A,FALSE,"P"}</definedName>
    <definedName name="juy" localSheetId="100" hidden="1">{"Tab1",#N/A,FALSE,"P";"Tab2",#N/A,FALSE,"P"}</definedName>
    <definedName name="juy" localSheetId="8" hidden="1">{"Tab1",#N/A,FALSE,"P";"Tab2",#N/A,FALSE,"P"}</definedName>
    <definedName name="juy" localSheetId="9" hidden="1">{"Tab1",#N/A,FALSE,"P";"Tab2",#N/A,FALSE,"P"}</definedName>
    <definedName name="juy" localSheetId="10" hidden="1">{"Tab1",#N/A,FALSE,"P";"Tab2",#N/A,FALSE,"P"}</definedName>
    <definedName name="juy" localSheetId="11" hidden="1">{"Tab1",#N/A,FALSE,"P";"Tab2",#N/A,FALSE,"P"}</definedName>
    <definedName name="juy" localSheetId="23" hidden="1">{"Tab1",#N/A,FALSE,"P";"Tab2",#N/A,FALSE,"P"}</definedName>
    <definedName name="juy" localSheetId="59" hidden="1">{"Tab1",#N/A,FALSE,"P";"Tab2",#N/A,FALSE,"P"}</definedName>
    <definedName name="juy" localSheetId="60" hidden="1">{"Tab1",#N/A,FALSE,"P";"Tab2",#N/A,FALSE,"P"}</definedName>
    <definedName name="juy" localSheetId="1" hidden="1">{"Tab1",#N/A,FALSE,"P";"Tab2",#N/A,FALSE,"P"}</definedName>
    <definedName name="juy" localSheetId="27" hidden="1">{"Tab1",#N/A,FALSE,"P";"Tab2",#N/A,FALSE,"P"}</definedName>
    <definedName name="juy" localSheetId="28" hidden="1">{"Tab1",#N/A,FALSE,"P";"Tab2",#N/A,FALSE,"P"}</definedName>
    <definedName name="juy" localSheetId="29" hidden="1">{"Tab1",#N/A,FALSE,"P";"Tab2",#N/A,FALSE,"P"}</definedName>
    <definedName name="juy" localSheetId="30" hidden="1">{"Tab1",#N/A,FALSE,"P";"Tab2",#N/A,FALSE,"P"}</definedName>
    <definedName name="juy" localSheetId="31" hidden="1">{"Tab1",#N/A,FALSE,"P";"Tab2",#N/A,FALSE,"P"}</definedName>
    <definedName name="juy" localSheetId="32" hidden="1">{"Tab1",#N/A,FALSE,"P";"Tab2",#N/A,FALSE,"P"}</definedName>
    <definedName name="juy" localSheetId="33" hidden="1">{"Tab1",#N/A,FALSE,"P";"Tab2",#N/A,FALSE,"P"}</definedName>
    <definedName name="juy" localSheetId="34" hidden="1">{"Tab1",#N/A,FALSE,"P";"Tab2",#N/A,FALSE,"P"}</definedName>
    <definedName name="juy" localSheetId="3" hidden="1">{"Tab1",#N/A,FALSE,"P";"Tab2",#N/A,FALSE,"P"}</definedName>
    <definedName name="juy" localSheetId="57" hidden="1">{"Tab1",#N/A,FALSE,"P";"Tab2",#N/A,FALSE,"P"}</definedName>
    <definedName name="juy" localSheetId="58" hidden="1">{"Tab1",#N/A,FALSE,"P";"Tab2",#N/A,FALSE,"P"}</definedName>
    <definedName name="juy" localSheetId="18" hidden="1">{"Tab1",#N/A,FALSE,"P";"Tab2",#N/A,FALSE,"P"}</definedName>
    <definedName name="juy" localSheetId="61" hidden="1">{"Tab1",#N/A,FALSE,"P";"Tab2",#N/A,FALSE,"P"}</definedName>
    <definedName name="juy" localSheetId="62" hidden="1">{"Tab1",#N/A,FALSE,"P";"Tab2",#N/A,FALSE,"P"}</definedName>
    <definedName name="juy" localSheetId="63" hidden="1">{"Tab1",#N/A,FALSE,"P";"Tab2",#N/A,FALSE,"P"}</definedName>
    <definedName name="juy" localSheetId="64" hidden="1">{"Tab1",#N/A,FALSE,"P";"Tab2",#N/A,FALSE,"P"}</definedName>
    <definedName name="juy" localSheetId="21" hidden="1">{"Tab1",#N/A,FALSE,"P";"Tab2",#N/A,FALSE,"P"}</definedName>
    <definedName name="juy" localSheetId="80" hidden="1">{"Tab1",#N/A,FALSE,"P";"Tab2",#N/A,FALSE,"P"}</definedName>
    <definedName name="juy" localSheetId="81" hidden="1">{"Tab1",#N/A,FALSE,"P";"Tab2",#N/A,FALSE,"P"}</definedName>
    <definedName name="juy" localSheetId="82" hidden="1">{"Tab1",#N/A,FALSE,"P";"Tab2",#N/A,FALSE,"P"}</definedName>
    <definedName name="juy" localSheetId="83" hidden="1">{"Tab1",#N/A,FALSE,"P";"Tab2",#N/A,FALSE,"P"}</definedName>
    <definedName name="juy" localSheetId="84" hidden="1">{"Tab1",#N/A,FALSE,"P";"Tab2",#N/A,FALSE,"P"}</definedName>
    <definedName name="juy" localSheetId="85" hidden="1">{"Tab1",#N/A,FALSE,"P";"Tab2",#N/A,FALSE,"P"}</definedName>
    <definedName name="juy" localSheetId="88" hidden="1">{"Tab1",#N/A,FALSE,"P";"Tab2",#N/A,FALSE,"P"}</definedName>
    <definedName name="juy" localSheetId="22" hidden="1">{"Tab1",#N/A,FALSE,"P";"Tab2",#N/A,FALSE,"P"}</definedName>
    <definedName name="juy" localSheetId="89" hidden="1">{"Tab1",#N/A,FALSE,"P";"Tab2",#N/A,FALSE,"P"}</definedName>
    <definedName name="juy" localSheetId="90" hidden="1">{"Tab1",#N/A,FALSE,"P";"Tab2",#N/A,FALSE,"P"}</definedName>
    <definedName name="juy" localSheetId="91" hidden="1">{"Tab1",#N/A,FALSE,"P";"Tab2",#N/A,FALSE,"P"}</definedName>
    <definedName name="juy" localSheetId="92" hidden="1">{"Tab1",#N/A,FALSE,"P";"Tab2",#N/A,FALSE,"P"}</definedName>
    <definedName name="juy" localSheetId="95" hidden="1">{"Tab1",#N/A,FALSE,"P";"Tab2",#N/A,FALSE,"P"}</definedName>
    <definedName name="juy" localSheetId="96" hidden="1">{"Tab1",#N/A,FALSE,"P";"Tab2",#N/A,FALSE,"P"}</definedName>
    <definedName name="juy" localSheetId="98" hidden="1">{"Tab1",#N/A,FALSE,"P";"Tab2",#N/A,FALSE,"P"}</definedName>
    <definedName name="juy" localSheetId="24" hidden="1">{"Tab1",#N/A,FALSE,"P";"Tab2",#N/A,FALSE,"P"}</definedName>
    <definedName name="juy" localSheetId="99" hidden="1">{"Tab1",#N/A,FALSE,"P";"Tab2",#N/A,FALSE,"P"}</definedName>
    <definedName name="juy" localSheetId="25" hidden="1">{"Tab1",#N/A,FALSE,"P";"Tab2",#N/A,FALSE,"P"}</definedName>
    <definedName name="juy" localSheetId="26" hidden="1">{"Tab1",#N/A,FALSE,"P";"Tab2",#N/A,FALSE,"P"}</definedName>
    <definedName name="juy" localSheetId="93" hidden="1">{"Tab1",#N/A,FALSE,"P";"Tab2",#N/A,FALSE,"P"}</definedName>
    <definedName name="juy" localSheetId="94" hidden="1">{"Tab1",#N/A,FALSE,"P";"Tab2",#N/A,FALSE,"P"}</definedName>
    <definedName name="juy" hidden="1">{"Tab1",#N/A,FALSE,"P";"Tab2",#N/A,FALSE,"P"}</definedName>
    <definedName name="k" localSheetId="15" hidden="1">{"Main Economic Indicators",#N/A,FALSE,"C"}</definedName>
    <definedName name="k" localSheetId="16" hidden="1">{"Riqfin97",#N/A,FALSE,"Tran";"Riqfinpro",#N/A,FALSE,"Tran"}</definedName>
    <definedName name="k" localSheetId="17" hidden="1">{"Main Economic Indicators",#N/A,FALSE,"C"}</definedName>
    <definedName name="k" localSheetId="19" hidden="1">{"Main Economic Indicators",#N/A,FALSE,"C"}</definedName>
    <definedName name="k" localSheetId="20" hidden="1">{"Main Economic Indicators",#N/A,FALSE,"C"}</definedName>
    <definedName name="k" localSheetId="100" hidden="1">{"Main Economic Indicators",#N/A,FALSE,"C"}</definedName>
    <definedName name="k" localSheetId="8" hidden="1">{"Main Economic Indicators",#N/A,FALSE,"C"}</definedName>
    <definedName name="k" localSheetId="9" hidden="1">{"Main Economic Indicators",#N/A,FALSE,"C"}</definedName>
    <definedName name="k" localSheetId="10" hidden="1">{"Main Economic Indicators",#N/A,FALSE,"C"}</definedName>
    <definedName name="k" localSheetId="11" hidden="1">{"Main Economic Indicators",#N/A,FALSE,"C"}</definedName>
    <definedName name="k" localSheetId="23" hidden="1">{"Main Economic Indicators",#N/A,FALSE,"C"}</definedName>
    <definedName name="k" localSheetId="59" hidden="1">{"Main Economic Indicators",#N/A,FALSE,"C"}</definedName>
    <definedName name="k" localSheetId="60" hidden="1">{"Main Economic Indicators",#N/A,FALSE,"C"}</definedName>
    <definedName name="k" localSheetId="1" hidden="1">{"Main Economic Indicators",#N/A,FALSE,"C"}</definedName>
    <definedName name="k" localSheetId="27" hidden="1">{"Main Economic Indicators",#N/A,FALSE,"C"}</definedName>
    <definedName name="k" localSheetId="28" hidden="1">{"Main Economic Indicators",#N/A,FALSE,"C"}</definedName>
    <definedName name="k" localSheetId="29" hidden="1">{"Main Economic Indicators",#N/A,FALSE,"C"}</definedName>
    <definedName name="k" localSheetId="30" hidden="1">{"Main Economic Indicators",#N/A,FALSE,"C"}</definedName>
    <definedName name="k" localSheetId="31" hidden="1">{"Main Economic Indicators",#N/A,FALSE,"C"}</definedName>
    <definedName name="k" localSheetId="32" hidden="1">{"Main Economic Indicators",#N/A,FALSE,"C"}</definedName>
    <definedName name="k" localSheetId="33" hidden="1">{"Main Economic Indicators",#N/A,FALSE,"C"}</definedName>
    <definedName name="k" localSheetId="34" hidden="1">{"Main Economic Indicators",#N/A,FALSE,"C"}</definedName>
    <definedName name="k" localSheetId="3" hidden="1">{"Main Economic Indicators",#N/A,FALSE,"C"}</definedName>
    <definedName name="k" localSheetId="57" hidden="1">{"Main Economic Indicators",#N/A,FALSE,"C"}</definedName>
    <definedName name="k" localSheetId="58" hidden="1">{"Main Economic Indicators",#N/A,FALSE,"C"}</definedName>
    <definedName name="k" localSheetId="18" hidden="1">{"Main Economic Indicators",#N/A,FALSE,"C"}</definedName>
    <definedName name="k" localSheetId="61" hidden="1">{"Main Economic Indicators",#N/A,FALSE,"C"}</definedName>
    <definedName name="k" localSheetId="62" hidden="1">{"Main Economic Indicators",#N/A,FALSE,"C"}</definedName>
    <definedName name="k" localSheetId="63" hidden="1">{"Main Economic Indicators",#N/A,FALSE,"C"}</definedName>
    <definedName name="k" localSheetId="64" hidden="1">{"Main Economic Indicators",#N/A,FALSE,"C"}</definedName>
    <definedName name="k" localSheetId="21" hidden="1">{"Main Economic Indicators",#N/A,FALSE,"C"}</definedName>
    <definedName name="k" localSheetId="80" hidden="1">{"Main Economic Indicators",#N/A,FALSE,"C"}</definedName>
    <definedName name="k" localSheetId="81" hidden="1">{"Main Economic Indicators",#N/A,FALSE,"C"}</definedName>
    <definedName name="k" localSheetId="82" hidden="1">{"Main Economic Indicators",#N/A,FALSE,"C"}</definedName>
    <definedName name="k" localSheetId="83" hidden="1">{"Main Economic Indicators",#N/A,FALSE,"C"}</definedName>
    <definedName name="k" localSheetId="84" hidden="1">{"Main Economic Indicators",#N/A,FALSE,"C"}</definedName>
    <definedName name="k" localSheetId="85" hidden="1">{"Main Economic Indicators",#N/A,FALSE,"C"}</definedName>
    <definedName name="k" localSheetId="88" hidden="1">{"Main Economic Indicators",#N/A,FALSE,"C"}</definedName>
    <definedName name="k" localSheetId="22" hidden="1">{"Main Economic Indicators",#N/A,FALSE,"C"}</definedName>
    <definedName name="k" localSheetId="89" hidden="1">{"Main Economic Indicators",#N/A,FALSE,"C"}</definedName>
    <definedName name="k" localSheetId="90" hidden="1">{"Main Economic Indicators",#N/A,FALSE,"C"}</definedName>
    <definedName name="k" localSheetId="91" hidden="1">{"Main Economic Indicators",#N/A,FALSE,"C"}</definedName>
    <definedName name="k" localSheetId="92" hidden="1">{"Main Economic Indicators",#N/A,FALSE,"C"}</definedName>
    <definedName name="k" localSheetId="95" hidden="1">{"Main Economic Indicators",#N/A,FALSE,"C"}</definedName>
    <definedName name="k" localSheetId="96" hidden="1">{"Main Economic Indicators",#N/A,FALSE,"C"}</definedName>
    <definedName name="k" localSheetId="98" hidden="1">{"Main Economic Indicators",#N/A,FALSE,"C"}</definedName>
    <definedName name="k" localSheetId="24" hidden="1">{"Main Economic Indicators",#N/A,FALSE,"C"}</definedName>
    <definedName name="k" localSheetId="99" hidden="1">{"Main Economic Indicators",#N/A,FALSE,"C"}</definedName>
    <definedName name="k" localSheetId="25" hidden="1">{"Main Economic Indicators",#N/A,FALSE,"C"}</definedName>
    <definedName name="k" localSheetId="26" hidden="1">{"Main Economic Indicators",#N/A,FALSE,"C"}</definedName>
    <definedName name="k" localSheetId="93" hidden="1">{"Main Economic Indicators",#N/A,FALSE,"C"}</definedName>
    <definedName name="k" localSheetId="94" hidden="1">{"Main Economic Indicators",#N/A,FALSE,"C"}</definedName>
    <definedName name="k" hidden="1">{"Main Economic Indicators",#N/A,FALSE,"C"}</definedName>
    <definedName name="KD" localSheetId="15">#REF!</definedName>
    <definedName name="KD" localSheetId="16">#REF!</definedName>
    <definedName name="KD" localSheetId="17">#REF!</definedName>
    <definedName name="KD" localSheetId="19">#REF!</definedName>
    <definedName name="KD" localSheetId="20">#REF!</definedName>
    <definedName name="KD" localSheetId="100">#REF!</definedName>
    <definedName name="KD" localSheetId="23">#REF!</definedName>
    <definedName name="KD" localSheetId="27">#REF!</definedName>
    <definedName name="KD" localSheetId="28">#REF!</definedName>
    <definedName name="KD" localSheetId="29">#REF!</definedName>
    <definedName name="KD" localSheetId="33">#REF!</definedName>
    <definedName name="KD" localSheetId="57">#REF!</definedName>
    <definedName name="KD" localSheetId="58">#REF!</definedName>
    <definedName name="KD" localSheetId="18">#REF!</definedName>
    <definedName name="KD" localSheetId="61">#REF!</definedName>
    <definedName name="KD" localSheetId="62">#REF!</definedName>
    <definedName name="KD" localSheetId="64">#REF!</definedName>
    <definedName name="KD" localSheetId="21">#REF!</definedName>
    <definedName name="KD" localSheetId="80">'Tabla 53'!#REF!</definedName>
    <definedName name="KD" localSheetId="81">'Tabla 54'!#REF!</definedName>
    <definedName name="KD" localSheetId="82">'Tabla 55'!#REF!</definedName>
    <definedName name="KD" localSheetId="83">'Tabla 56'!#REF!</definedName>
    <definedName name="KD" localSheetId="84">'Tabla 57'!#REF!</definedName>
    <definedName name="KD" localSheetId="85">'Tabla 58'!#REF!</definedName>
    <definedName name="KD" localSheetId="88">#REF!</definedName>
    <definedName name="KD" localSheetId="89">#REF!</definedName>
    <definedName name="KD" localSheetId="90">#REF!</definedName>
    <definedName name="KD" localSheetId="95">#REF!</definedName>
    <definedName name="KD" localSheetId="96">#REF!</definedName>
    <definedName name="KD" localSheetId="24">#REF!</definedName>
    <definedName name="KD" localSheetId="99">#REF!</definedName>
    <definedName name="KD">#REF!</definedName>
    <definedName name="KD1A" localSheetId="15">#REF!</definedName>
    <definedName name="KD1A" localSheetId="16">#REF!</definedName>
    <definedName name="KD1A" localSheetId="17">#REF!</definedName>
    <definedName name="KD1A" localSheetId="19">#REF!</definedName>
    <definedName name="KD1A" localSheetId="23">#REF!</definedName>
    <definedName name="KD1A" localSheetId="27">#REF!</definedName>
    <definedName name="KD1A" localSheetId="28">#REF!</definedName>
    <definedName name="KD1A" localSheetId="29">#REF!</definedName>
    <definedName name="KD1A" localSheetId="33">#REF!</definedName>
    <definedName name="KD1A" localSheetId="57">#REF!</definedName>
    <definedName name="KD1A" localSheetId="58">#REF!</definedName>
    <definedName name="KD1A" localSheetId="18">#REF!</definedName>
    <definedName name="KD1A" localSheetId="61">#REF!</definedName>
    <definedName name="KD1A" localSheetId="64">#REF!</definedName>
    <definedName name="KD1A" localSheetId="21">#REF!</definedName>
    <definedName name="KD1A" localSheetId="80">'Tabla 53'!#REF!</definedName>
    <definedName name="KD1A" localSheetId="81">'Tabla 54'!#REF!</definedName>
    <definedName name="KD1A" localSheetId="82">'Tabla 55'!#REF!</definedName>
    <definedName name="KD1A" localSheetId="83">'Tabla 56'!#REF!</definedName>
    <definedName name="KD1A" localSheetId="84">'Tabla 57'!#REF!</definedName>
    <definedName name="KD1A" localSheetId="85">'Tabla 58'!#REF!</definedName>
    <definedName name="KD1A" localSheetId="88">#REF!</definedName>
    <definedName name="KD1A" localSheetId="89">#REF!</definedName>
    <definedName name="KD1A" localSheetId="90">#REF!</definedName>
    <definedName name="KD1A" localSheetId="95">#REF!</definedName>
    <definedName name="KD1A" localSheetId="96">#REF!</definedName>
    <definedName name="KD1A" localSheetId="24">#REF!</definedName>
    <definedName name="KD1A">#REF!</definedName>
    <definedName name="KEY_CCP_AUX">#REF!</definedName>
    <definedName name="khkh" localSheetId="15" hidden="1">#REF!</definedName>
    <definedName name="khkh" localSheetId="17" hidden="1">#REF!</definedName>
    <definedName name="khkh" localSheetId="19" hidden="1">#REF!</definedName>
    <definedName name="khkh" localSheetId="100" hidden="1">'[105]Fax a enviar'!#REF!</definedName>
    <definedName name="khkh" localSheetId="23" hidden="1">'[105]Fax a enviar'!#REF!</definedName>
    <definedName name="khkh" localSheetId="59" hidden="1">#REF!</definedName>
    <definedName name="khkh" localSheetId="60" hidden="1">#REF!</definedName>
    <definedName name="khkh" localSheetId="1" hidden="1">'[105]Fax a enviar'!#REF!</definedName>
    <definedName name="khkh" localSheetId="27" hidden="1">#REF!</definedName>
    <definedName name="khkh" localSheetId="28" hidden="1">'[105]Fax a enviar'!#REF!</definedName>
    <definedName name="khkh" localSheetId="29" hidden="1">'[105]Fax a enviar'!#REF!</definedName>
    <definedName name="khkh" localSheetId="33" hidden="1">#REF!</definedName>
    <definedName name="khkh" localSheetId="57" hidden="1">'[105]Fax a enviar'!#REF!</definedName>
    <definedName name="khkh" localSheetId="58" hidden="1">'[105]Fax a enviar'!#REF!</definedName>
    <definedName name="khkh" localSheetId="18" hidden="1">#REF!</definedName>
    <definedName name="khkh" localSheetId="61" hidden="1">'[105]Fax a enviar'!#REF!</definedName>
    <definedName name="khkh" localSheetId="64" hidden="1">'[105]Fax a enviar'!#REF!</definedName>
    <definedName name="khkh" localSheetId="21" hidden="1">'[105]Fax a enviar'!#REF!</definedName>
    <definedName name="khkh" localSheetId="81" hidden="1">'[105]Fax a enviar'!#REF!</definedName>
    <definedName name="khkh" localSheetId="82" hidden="1">'[105]Fax a enviar'!#REF!</definedName>
    <definedName name="khkh" localSheetId="83" hidden="1">'[105]Fax a enviar'!#REF!</definedName>
    <definedName name="khkh" localSheetId="84" hidden="1">'[105]Fax a enviar'!#REF!</definedName>
    <definedName name="khkh" localSheetId="85" hidden="1">'[105]Fax a enviar'!#REF!</definedName>
    <definedName name="khkh" localSheetId="88" hidden="1">'[105]Fax a enviar'!#REF!</definedName>
    <definedName name="khkh" localSheetId="89" hidden="1">'[105]Fax a enviar'!#REF!</definedName>
    <definedName name="khkh" localSheetId="90" hidden="1">'[105]Fax a enviar'!#REF!</definedName>
    <definedName name="khkh" localSheetId="91" hidden="1">#REF!</definedName>
    <definedName name="khkh" localSheetId="95" hidden="1">'[105]Fax a enviar'!#REF!</definedName>
    <definedName name="khkh" localSheetId="96" hidden="1">'[105]Fax a enviar'!#REF!</definedName>
    <definedName name="khkh" localSheetId="24" hidden="1">'[105]Fax a enviar'!#REF!</definedName>
    <definedName name="khkh" hidden="1">#REF!</definedName>
    <definedName name="KID" localSheetId="15">#REF!</definedName>
    <definedName name="KID" localSheetId="17">#REF!</definedName>
    <definedName name="KID" localSheetId="100">'[121]base de datos MODULO I'!$B$4:$E$49</definedName>
    <definedName name="KID" localSheetId="23">'[121]base de datos MODULO I'!$B$4:$E$49</definedName>
    <definedName name="KID" localSheetId="59">#REF!</definedName>
    <definedName name="KID" localSheetId="60">#REF!</definedName>
    <definedName name="KID" localSheetId="1">'[121]base de datos MODULO I'!$B$4:$E$49</definedName>
    <definedName name="KID" localSheetId="27">#REF!</definedName>
    <definedName name="KID" localSheetId="28">#REF!</definedName>
    <definedName name="KID" localSheetId="29">#REF!</definedName>
    <definedName name="KID" localSheetId="57">'[121]base de datos MODULO I'!$B$4:$E$49</definedName>
    <definedName name="KID" localSheetId="58">'[121]base de datos MODULO I'!$B$4:$E$49</definedName>
    <definedName name="KID" localSheetId="91">#REF!</definedName>
    <definedName name="KID">#REF!</definedName>
    <definedName name="kiiiiii" localSheetId="15" hidden="1">#REF!</definedName>
    <definedName name="kiiiiii" localSheetId="16" hidden="1">#REF!</definedName>
    <definedName name="kiiiiii" localSheetId="17" hidden="1">#REF!</definedName>
    <definedName name="kiiiiii" localSheetId="19" hidden="1">#REF!</definedName>
    <definedName name="kiiiiii" localSheetId="20" hidden="1">#REF!</definedName>
    <definedName name="kiiiiii" localSheetId="100" hidden="1">#REF!</definedName>
    <definedName name="kiiiiii" localSheetId="23" hidden="1">#REF!</definedName>
    <definedName name="kiiiiii" localSheetId="27" hidden="1">#REF!</definedName>
    <definedName name="kiiiiii" localSheetId="28" hidden="1">#REF!</definedName>
    <definedName name="kiiiiii" localSheetId="29" hidden="1">#REF!</definedName>
    <definedName name="kiiiiii" localSheetId="33" hidden="1">#REF!</definedName>
    <definedName name="kiiiiii" localSheetId="57" hidden="1">#REF!</definedName>
    <definedName name="kiiiiii" localSheetId="58" hidden="1">#REF!</definedName>
    <definedName name="kiiiiii" localSheetId="18" hidden="1">#REF!</definedName>
    <definedName name="kiiiiii" localSheetId="61" hidden="1">#REF!</definedName>
    <definedName name="kiiiiii" localSheetId="62" hidden="1">#REF!</definedName>
    <definedName name="kiiiiii" localSheetId="64" hidden="1">#REF!</definedName>
    <definedName name="kiiiiii" localSheetId="21" hidden="1">#REF!</definedName>
    <definedName name="kiiiiii" localSheetId="80" hidden="1">'Tabla 53'!#REF!</definedName>
    <definedName name="kiiiiii" localSheetId="81" hidden="1">'Tabla 54'!#REF!</definedName>
    <definedName name="kiiiiii" localSheetId="82" hidden="1">'Tabla 55'!#REF!</definedName>
    <definedName name="kiiiiii" localSheetId="83" hidden="1">'Tabla 56'!#REF!</definedName>
    <definedName name="kiiiiii" localSheetId="84" hidden="1">'Tabla 57'!#REF!</definedName>
    <definedName name="kiiiiii" localSheetId="85" hidden="1">'Tabla 58'!#REF!</definedName>
    <definedName name="kiiiiii" localSheetId="88" hidden="1">#REF!</definedName>
    <definedName name="kiiiiii" localSheetId="89" hidden="1">#REF!</definedName>
    <definedName name="kiiiiii" localSheetId="90" hidden="1">#REF!</definedName>
    <definedName name="kiiiiii" localSheetId="95" hidden="1">#REF!</definedName>
    <definedName name="kiiiiii" localSheetId="96" hidden="1">#REF!</definedName>
    <definedName name="kiiiiii" localSheetId="24" hidden="1">#REF!</definedName>
    <definedName name="kiiiiii" localSheetId="99" hidden="1">#REF!</definedName>
    <definedName name="kiiiiii" hidden="1">#REF!</definedName>
    <definedName name="kim" localSheetId="15">#REF!</definedName>
    <definedName name="kim" localSheetId="16">#REF!</definedName>
    <definedName name="kim" localSheetId="17">#REF!</definedName>
    <definedName name="kim" localSheetId="19">#REF!</definedName>
    <definedName name="kim" localSheetId="23">#REF!</definedName>
    <definedName name="kim" localSheetId="27">#REF!</definedName>
    <definedName name="kim" localSheetId="28">#REF!</definedName>
    <definedName name="kim" localSheetId="29">#REF!</definedName>
    <definedName name="kim" localSheetId="33">#REF!</definedName>
    <definedName name="kim" localSheetId="57">#REF!</definedName>
    <definedName name="kim" localSheetId="58">#REF!</definedName>
    <definedName name="kim" localSheetId="18">#REF!</definedName>
    <definedName name="kim" localSheetId="64">#REF!</definedName>
    <definedName name="kim" localSheetId="21">#REF!</definedName>
    <definedName name="kim" localSheetId="80">'Tabla 53'!#REF!</definedName>
    <definedName name="kim" localSheetId="81">'Tabla 54'!#REF!</definedName>
    <definedName name="kim" localSheetId="82">'Tabla 55'!#REF!</definedName>
    <definedName name="kim" localSheetId="83">'Tabla 56'!#REF!</definedName>
    <definedName name="kim" localSheetId="84">'Tabla 57'!#REF!</definedName>
    <definedName name="kim" localSheetId="85">'Tabla 58'!#REF!</definedName>
    <definedName name="kim" localSheetId="88">#REF!</definedName>
    <definedName name="kim" localSheetId="89">#REF!</definedName>
    <definedName name="kim" localSheetId="90">#REF!</definedName>
    <definedName name="kim" localSheetId="95">#REF!</definedName>
    <definedName name="kim" localSheetId="96">#REF!</definedName>
    <definedName name="kim" localSheetId="24">#REF!</definedName>
    <definedName name="kim">#REF!</definedName>
    <definedName name="kio" localSheetId="15" hidden="1">{"Tab1",#N/A,FALSE,"P";"Tab2",#N/A,FALSE,"P"}</definedName>
    <definedName name="kio" localSheetId="16" hidden="1">{"Tab1",#N/A,FALSE,"P";"Tab2",#N/A,FALSE,"P"}</definedName>
    <definedName name="kio" localSheetId="17" hidden="1">{"Tab1",#N/A,FALSE,"P";"Tab2",#N/A,FALSE,"P"}</definedName>
    <definedName name="kio" localSheetId="19" hidden="1">{"Tab1",#N/A,FALSE,"P";"Tab2",#N/A,FALSE,"P"}</definedName>
    <definedName name="kio" localSheetId="20" hidden="1">{"Tab1",#N/A,FALSE,"P";"Tab2",#N/A,FALSE,"P"}</definedName>
    <definedName name="kio" localSheetId="100" hidden="1">{"Tab1",#N/A,FALSE,"P";"Tab2",#N/A,FALSE,"P"}</definedName>
    <definedName name="kio" localSheetId="8" hidden="1">{"Tab1",#N/A,FALSE,"P";"Tab2",#N/A,FALSE,"P"}</definedName>
    <definedName name="kio" localSheetId="9" hidden="1">{"Tab1",#N/A,FALSE,"P";"Tab2",#N/A,FALSE,"P"}</definedName>
    <definedName name="kio" localSheetId="10" hidden="1">{"Tab1",#N/A,FALSE,"P";"Tab2",#N/A,FALSE,"P"}</definedName>
    <definedName name="kio" localSheetId="11" hidden="1">{"Tab1",#N/A,FALSE,"P";"Tab2",#N/A,FALSE,"P"}</definedName>
    <definedName name="kio" localSheetId="23" hidden="1">{"Tab1",#N/A,FALSE,"P";"Tab2",#N/A,FALSE,"P"}</definedName>
    <definedName name="kio" localSheetId="59" hidden="1">{"Tab1",#N/A,FALSE,"P";"Tab2",#N/A,FALSE,"P"}</definedName>
    <definedName name="kio" localSheetId="60" hidden="1">{"Tab1",#N/A,FALSE,"P";"Tab2",#N/A,FALSE,"P"}</definedName>
    <definedName name="kio" localSheetId="1" hidden="1">{"Tab1",#N/A,FALSE,"P";"Tab2",#N/A,FALSE,"P"}</definedName>
    <definedName name="kio" localSheetId="27" hidden="1">{"Tab1",#N/A,FALSE,"P";"Tab2",#N/A,FALSE,"P"}</definedName>
    <definedName name="kio" localSheetId="28" hidden="1">{"Tab1",#N/A,FALSE,"P";"Tab2",#N/A,FALSE,"P"}</definedName>
    <definedName name="kio" localSheetId="29" hidden="1">{"Tab1",#N/A,FALSE,"P";"Tab2",#N/A,FALSE,"P"}</definedName>
    <definedName name="kio" localSheetId="30" hidden="1">{"Tab1",#N/A,FALSE,"P";"Tab2",#N/A,FALSE,"P"}</definedName>
    <definedName name="kio" localSheetId="31" hidden="1">{"Tab1",#N/A,FALSE,"P";"Tab2",#N/A,FALSE,"P"}</definedName>
    <definedName name="kio" localSheetId="32" hidden="1">{"Tab1",#N/A,FALSE,"P";"Tab2",#N/A,FALSE,"P"}</definedName>
    <definedName name="kio" localSheetId="33" hidden="1">{"Tab1",#N/A,FALSE,"P";"Tab2",#N/A,FALSE,"P"}</definedName>
    <definedName name="kio" localSheetId="34" hidden="1">{"Tab1",#N/A,FALSE,"P";"Tab2",#N/A,FALSE,"P"}</definedName>
    <definedName name="kio" localSheetId="3" hidden="1">{"Tab1",#N/A,FALSE,"P";"Tab2",#N/A,FALSE,"P"}</definedName>
    <definedName name="kio" localSheetId="57" hidden="1">{"Tab1",#N/A,FALSE,"P";"Tab2",#N/A,FALSE,"P"}</definedName>
    <definedName name="kio" localSheetId="58" hidden="1">{"Tab1",#N/A,FALSE,"P";"Tab2",#N/A,FALSE,"P"}</definedName>
    <definedName name="kio" localSheetId="18" hidden="1">{"Tab1",#N/A,FALSE,"P";"Tab2",#N/A,FALSE,"P"}</definedName>
    <definedName name="kio" localSheetId="61" hidden="1">{"Tab1",#N/A,FALSE,"P";"Tab2",#N/A,FALSE,"P"}</definedName>
    <definedName name="kio" localSheetId="62" hidden="1">{"Tab1",#N/A,FALSE,"P";"Tab2",#N/A,FALSE,"P"}</definedName>
    <definedName name="kio" localSheetId="63" hidden="1">{"Tab1",#N/A,FALSE,"P";"Tab2",#N/A,FALSE,"P"}</definedName>
    <definedName name="kio" localSheetId="64" hidden="1">{"Tab1",#N/A,FALSE,"P";"Tab2",#N/A,FALSE,"P"}</definedName>
    <definedName name="kio" localSheetId="21" hidden="1">{"Tab1",#N/A,FALSE,"P";"Tab2",#N/A,FALSE,"P"}</definedName>
    <definedName name="kio" localSheetId="80" hidden="1">{"Tab1",#N/A,FALSE,"P";"Tab2",#N/A,FALSE,"P"}</definedName>
    <definedName name="kio" localSheetId="81" hidden="1">{"Tab1",#N/A,FALSE,"P";"Tab2",#N/A,FALSE,"P"}</definedName>
    <definedName name="kio" localSheetId="82" hidden="1">{"Tab1",#N/A,FALSE,"P";"Tab2",#N/A,FALSE,"P"}</definedName>
    <definedName name="kio" localSheetId="83" hidden="1">{"Tab1",#N/A,FALSE,"P";"Tab2",#N/A,FALSE,"P"}</definedName>
    <definedName name="kio" localSheetId="84" hidden="1">{"Tab1",#N/A,FALSE,"P";"Tab2",#N/A,FALSE,"P"}</definedName>
    <definedName name="kio" localSheetId="85" hidden="1">{"Tab1",#N/A,FALSE,"P";"Tab2",#N/A,FALSE,"P"}</definedName>
    <definedName name="kio" localSheetId="88" hidden="1">{"Tab1",#N/A,FALSE,"P";"Tab2",#N/A,FALSE,"P"}</definedName>
    <definedName name="kio" localSheetId="22" hidden="1">{"Tab1",#N/A,FALSE,"P";"Tab2",#N/A,FALSE,"P"}</definedName>
    <definedName name="kio" localSheetId="89" hidden="1">{"Tab1",#N/A,FALSE,"P";"Tab2",#N/A,FALSE,"P"}</definedName>
    <definedName name="kio" localSheetId="90" hidden="1">{"Tab1",#N/A,FALSE,"P";"Tab2",#N/A,FALSE,"P"}</definedName>
    <definedName name="kio" localSheetId="91" hidden="1">{"Tab1",#N/A,FALSE,"P";"Tab2",#N/A,FALSE,"P"}</definedName>
    <definedName name="kio" localSheetId="92" hidden="1">{"Tab1",#N/A,FALSE,"P";"Tab2",#N/A,FALSE,"P"}</definedName>
    <definedName name="kio" localSheetId="95" hidden="1">{"Tab1",#N/A,FALSE,"P";"Tab2",#N/A,FALSE,"P"}</definedName>
    <definedName name="kio" localSheetId="96" hidden="1">{"Tab1",#N/A,FALSE,"P";"Tab2",#N/A,FALSE,"P"}</definedName>
    <definedName name="kio" localSheetId="98" hidden="1">{"Tab1",#N/A,FALSE,"P";"Tab2",#N/A,FALSE,"P"}</definedName>
    <definedName name="kio" localSheetId="24" hidden="1">{"Tab1",#N/A,FALSE,"P";"Tab2",#N/A,FALSE,"P"}</definedName>
    <definedName name="kio" localSheetId="99" hidden="1">{"Tab1",#N/A,FALSE,"P";"Tab2",#N/A,FALSE,"P"}</definedName>
    <definedName name="kio" localSheetId="25" hidden="1">{"Tab1",#N/A,FALSE,"P";"Tab2",#N/A,FALSE,"P"}</definedName>
    <definedName name="kio" localSheetId="26" hidden="1">{"Tab1",#N/A,FALSE,"P";"Tab2",#N/A,FALSE,"P"}</definedName>
    <definedName name="kio" localSheetId="93" hidden="1">{"Tab1",#N/A,FALSE,"P";"Tab2",#N/A,FALSE,"P"}</definedName>
    <definedName name="kio" localSheetId="94" hidden="1">{"Tab1",#N/A,FALSE,"P";"Tab2",#N/A,FALSE,"P"}</definedName>
    <definedName name="kio" hidden="1">{"Tab1",#N/A,FALSE,"P";"Tab2",#N/A,FALSE,"P"}</definedName>
    <definedName name="kiu" localSheetId="15" hidden="1">{"Riqfin97",#N/A,FALSE,"Tran";"Riqfinpro",#N/A,FALSE,"Tran"}</definedName>
    <definedName name="kiu" localSheetId="16" hidden="1">{"Riqfin97",#N/A,FALSE,"Tran";"Riqfinpro",#N/A,FALSE,"Tran"}</definedName>
    <definedName name="kiu" localSheetId="17" hidden="1">{"Riqfin97",#N/A,FALSE,"Tran";"Riqfinpro",#N/A,FALSE,"Tran"}</definedName>
    <definedName name="kiu" localSheetId="19" hidden="1">{"Riqfin97",#N/A,FALSE,"Tran";"Riqfinpro",#N/A,FALSE,"Tran"}</definedName>
    <definedName name="kiu" localSheetId="20" hidden="1">{"Riqfin97",#N/A,FALSE,"Tran";"Riqfinpro",#N/A,FALSE,"Tran"}</definedName>
    <definedName name="kiu" localSheetId="100" hidden="1">{"Riqfin97",#N/A,FALSE,"Tran";"Riqfinpro",#N/A,FALSE,"Tran"}</definedName>
    <definedName name="kiu" localSheetId="8" hidden="1">{"Riqfin97",#N/A,FALSE,"Tran";"Riqfinpro",#N/A,FALSE,"Tran"}</definedName>
    <definedName name="kiu" localSheetId="9" hidden="1">{"Riqfin97",#N/A,FALSE,"Tran";"Riqfinpro",#N/A,FALSE,"Tran"}</definedName>
    <definedName name="kiu" localSheetId="10" hidden="1">{"Riqfin97",#N/A,FALSE,"Tran";"Riqfinpro",#N/A,FALSE,"Tran"}</definedName>
    <definedName name="kiu" localSheetId="11" hidden="1">{"Riqfin97",#N/A,FALSE,"Tran";"Riqfinpro",#N/A,FALSE,"Tran"}</definedName>
    <definedName name="kiu" localSheetId="23" hidden="1">{"Riqfin97",#N/A,FALSE,"Tran";"Riqfinpro",#N/A,FALSE,"Tran"}</definedName>
    <definedName name="kiu" localSheetId="59" hidden="1">{"Riqfin97",#N/A,FALSE,"Tran";"Riqfinpro",#N/A,FALSE,"Tran"}</definedName>
    <definedName name="kiu" localSheetId="60" hidden="1">{"Riqfin97",#N/A,FALSE,"Tran";"Riqfinpro",#N/A,FALSE,"Tran"}</definedName>
    <definedName name="kiu" localSheetId="1" hidden="1">{"Riqfin97",#N/A,FALSE,"Tran";"Riqfinpro",#N/A,FALSE,"Tran"}</definedName>
    <definedName name="kiu" localSheetId="27" hidden="1">{"Riqfin97",#N/A,FALSE,"Tran";"Riqfinpro",#N/A,FALSE,"Tran"}</definedName>
    <definedName name="kiu" localSheetId="28" hidden="1">{"Riqfin97",#N/A,FALSE,"Tran";"Riqfinpro",#N/A,FALSE,"Tran"}</definedName>
    <definedName name="kiu" localSheetId="29" hidden="1">{"Riqfin97",#N/A,FALSE,"Tran";"Riqfinpro",#N/A,FALSE,"Tran"}</definedName>
    <definedName name="kiu" localSheetId="30" hidden="1">{"Riqfin97",#N/A,FALSE,"Tran";"Riqfinpro",#N/A,FALSE,"Tran"}</definedName>
    <definedName name="kiu" localSheetId="31" hidden="1">{"Riqfin97",#N/A,FALSE,"Tran";"Riqfinpro",#N/A,FALSE,"Tran"}</definedName>
    <definedName name="kiu" localSheetId="32" hidden="1">{"Riqfin97",#N/A,FALSE,"Tran";"Riqfinpro",#N/A,FALSE,"Tran"}</definedName>
    <definedName name="kiu" localSheetId="33" hidden="1">{"Riqfin97",#N/A,FALSE,"Tran";"Riqfinpro",#N/A,FALSE,"Tran"}</definedName>
    <definedName name="kiu" localSheetId="34" hidden="1">{"Riqfin97",#N/A,FALSE,"Tran";"Riqfinpro",#N/A,FALSE,"Tran"}</definedName>
    <definedName name="kiu" localSheetId="3" hidden="1">{"Riqfin97",#N/A,FALSE,"Tran";"Riqfinpro",#N/A,FALSE,"Tran"}</definedName>
    <definedName name="kiu" localSheetId="57" hidden="1">{"Riqfin97",#N/A,FALSE,"Tran";"Riqfinpro",#N/A,FALSE,"Tran"}</definedName>
    <definedName name="kiu" localSheetId="58" hidden="1">{"Riqfin97",#N/A,FALSE,"Tran";"Riqfinpro",#N/A,FALSE,"Tran"}</definedName>
    <definedName name="kiu" localSheetId="18" hidden="1">{"Riqfin97",#N/A,FALSE,"Tran";"Riqfinpro",#N/A,FALSE,"Tran"}</definedName>
    <definedName name="kiu" localSheetId="61" hidden="1">{"Riqfin97",#N/A,FALSE,"Tran";"Riqfinpro",#N/A,FALSE,"Tran"}</definedName>
    <definedName name="kiu" localSheetId="62" hidden="1">{"Riqfin97",#N/A,FALSE,"Tran";"Riqfinpro",#N/A,FALSE,"Tran"}</definedName>
    <definedName name="kiu" localSheetId="63" hidden="1">{"Riqfin97",#N/A,FALSE,"Tran";"Riqfinpro",#N/A,FALSE,"Tran"}</definedName>
    <definedName name="kiu" localSheetId="64" hidden="1">{"Riqfin97",#N/A,FALSE,"Tran";"Riqfinpro",#N/A,FALSE,"Tran"}</definedName>
    <definedName name="kiu" localSheetId="21" hidden="1">{"Riqfin97",#N/A,FALSE,"Tran";"Riqfinpro",#N/A,FALSE,"Tran"}</definedName>
    <definedName name="kiu" localSheetId="80" hidden="1">{"Riqfin97",#N/A,FALSE,"Tran";"Riqfinpro",#N/A,FALSE,"Tran"}</definedName>
    <definedName name="kiu" localSheetId="81" hidden="1">{"Riqfin97",#N/A,FALSE,"Tran";"Riqfinpro",#N/A,FALSE,"Tran"}</definedName>
    <definedName name="kiu" localSheetId="82" hidden="1">{"Riqfin97",#N/A,FALSE,"Tran";"Riqfinpro",#N/A,FALSE,"Tran"}</definedName>
    <definedName name="kiu" localSheetId="83" hidden="1">{"Riqfin97",#N/A,FALSE,"Tran";"Riqfinpro",#N/A,FALSE,"Tran"}</definedName>
    <definedName name="kiu" localSheetId="84" hidden="1">{"Riqfin97",#N/A,FALSE,"Tran";"Riqfinpro",#N/A,FALSE,"Tran"}</definedName>
    <definedName name="kiu" localSheetId="85" hidden="1">{"Riqfin97",#N/A,FALSE,"Tran";"Riqfinpro",#N/A,FALSE,"Tran"}</definedName>
    <definedName name="kiu" localSheetId="88" hidden="1">{"Riqfin97",#N/A,FALSE,"Tran";"Riqfinpro",#N/A,FALSE,"Tran"}</definedName>
    <definedName name="kiu" localSheetId="22" hidden="1">{"Riqfin97",#N/A,FALSE,"Tran";"Riqfinpro",#N/A,FALSE,"Tran"}</definedName>
    <definedName name="kiu" localSheetId="89" hidden="1">{"Riqfin97",#N/A,FALSE,"Tran";"Riqfinpro",#N/A,FALSE,"Tran"}</definedName>
    <definedName name="kiu" localSheetId="90" hidden="1">{"Riqfin97",#N/A,FALSE,"Tran";"Riqfinpro",#N/A,FALSE,"Tran"}</definedName>
    <definedName name="kiu" localSheetId="91" hidden="1">{"Riqfin97",#N/A,FALSE,"Tran";"Riqfinpro",#N/A,FALSE,"Tran"}</definedName>
    <definedName name="kiu" localSheetId="92" hidden="1">{"Riqfin97",#N/A,FALSE,"Tran";"Riqfinpro",#N/A,FALSE,"Tran"}</definedName>
    <definedName name="kiu" localSheetId="95" hidden="1">{"Riqfin97",#N/A,FALSE,"Tran";"Riqfinpro",#N/A,FALSE,"Tran"}</definedName>
    <definedName name="kiu" localSheetId="96" hidden="1">{"Riqfin97",#N/A,FALSE,"Tran";"Riqfinpro",#N/A,FALSE,"Tran"}</definedName>
    <definedName name="kiu" localSheetId="98" hidden="1">{"Riqfin97",#N/A,FALSE,"Tran";"Riqfinpro",#N/A,FALSE,"Tran"}</definedName>
    <definedName name="kiu" localSheetId="24" hidden="1">{"Riqfin97",#N/A,FALSE,"Tran";"Riqfinpro",#N/A,FALSE,"Tran"}</definedName>
    <definedName name="kiu" localSheetId="99" hidden="1">{"Riqfin97",#N/A,FALSE,"Tran";"Riqfinpro",#N/A,FALSE,"Tran"}</definedName>
    <definedName name="kiu" localSheetId="25" hidden="1">{"Riqfin97",#N/A,FALSE,"Tran";"Riqfinpro",#N/A,FALSE,"Tran"}</definedName>
    <definedName name="kiu" localSheetId="26" hidden="1">{"Riqfin97",#N/A,FALSE,"Tran";"Riqfinpro",#N/A,FALSE,"Tran"}</definedName>
    <definedName name="kiu" localSheetId="93" hidden="1">{"Riqfin97",#N/A,FALSE,"Tran";"Riqfinpro",#N/A,FALSE,"Tran"}</definedName>
    <definedName name="kiu" localSheetId="94" hidden="1">{"Riqfin97",#N/A,FALSE,"Tran";"Riqfinpro",#N/A,FALSE,"Tran"}</definedName>
    <definedName name="kiu" hidden="1">{"Riqfin97",#N/A,FALSE,"Tran";"Riqfinpro",#N/A,FALSE,"Tran"}</definedName>
    <definedName name="kjkj" localSheetId="15" hidden="1">#REF!</definedName>
    <definedName name="kjkj" localSheetId="17" hidden="1">#REF!</definedName>
    <definedName name="kjkj" localSheetId="19" hidden="1">#REF!</definedName>
    <definedName name="kjkj" localSheetId="100" hidden="1">'[105]Fax a enviar'!#REF!</definedName>
    <definedName name="kjkj" localSheetId="23" hidden="1">'[105]Fax a enviar'!#REF!</definedName>
    <definedName name="kjkj" localSheetId="59" hidden="1">#REF!</definedName>
    <definedName name="kjkj" localSheetId="60" hidden="1">#REF!</definedName>
    <definedName name="kjkj" localSheetId="1" hidden="1">'[105]Fax a enviar'!#REF!</definedName>
    <definedName name="kjkj" localSheetId="27" hidden="1">#REF!</definedName>
    <definedName name="kjkj" localSheetId="28" hidden="1">#REF!</definedName>
    <definedName name="kjkj" localSheetId="29" hidden="1">#REF!</definedName>
    <definedName name="kjkj" localSheetId="57" hidden="1">'[105]Fax a enviar'!#REF!</definedName>
    <definedName name="kjkj" localSheetId="58" hidden="1">'[105]Fax a enviar'!#REF!</definedName>
    <definedName name="kjkj" localSheetId="18" hidden="1">#REF!</definedName>
    <definedName name="kjkj" localSheetId="61" hidden="1">'[105]Fax a enviar'!#REF!</definedName>
    <definedName name="kjkj" localSheetId="64" hidden="1">'[105]Fax a enviar'!#REF!</definedName>
    <definedName name="kjkj" localSheetId="91" hidden="1">#REF!</definedName>
    <definedName name="kjkj" localSheetId="96" hidden="1">'[105]Fax a enviar'!#REF!</definedName>
    <definedName name="kjkj" localSheetId="24" hidden="1">'[105]Fax a enviar'!#REF!</definedName>
    <definedName name="kjkj" hidden="1">#REF!</definedName>
    <definedName name="kk" localSheetId="15" hidden="1">{"Tab1",#N/A,FALSE,"P";"Tab2",#N/A,FALSE,"P"}</definedName>
    <definedName name="kk" localSheetId="16" hidden="1">{"Tab1",#N/A,FALSE,"P";"Tab2",#N/A,FALSE,"P"}</definedName>
    <definedName name="kk" localSheetId="17" hidden="1">{"Tab1",#N/A,FALSE,"P";"Tab2",#N/A,FALSE,"P"}</definedName>
    <definedName name="kk" localSheetId="19" hidden="1">{"Tab1",#N/A,FALSE,"P";"Tab2",#N/A,FALSE,"P"}</definedName>
    <definedName name="kk" localSheetId="20" hidden="1">{"Tab1",#N/A,FALSE,"P";"Tab2",#N/A,FALSE,"P"}</definedName>
    <definedName name="kk" localSheetId="100" hidden="1">{"Tab1",#N/A,FALSE,"P";"Tab2",#N/A,FALSE,"P"}</definedName>
    <definedName name="kk" localSheetId="8" hidden="1">{"Tab1",#N/A,FALSE,"P";"Tab2",#N/A,FALSE,"P"}</definedName>
    <definedName name="kk" localSheetId="9" hidden="1">{"Tab1",#N/A,FALSE,"P";"Tab2",#N/A,FALSE,"P"}</definedName>
    <definedName name="kk" localSheetId="10" hidden="1">{"Tab1",#N/A,FALSE,"P";"Tab2",#N/A,FALSE,"P"}</definedName>
    <definedName name="kk" localSheetId="11" hidden="1">{"Tab1",#N/A,FALSE,"P";"Tab2",#N/A,FALSE,"P"}</definedName>
    <definedName name="kk" localSheetId="23" hidden="1">{"Tab1",#N/A,FALSE,"P";"Tab2",#N/A,FALSE,"P"}</definedName>
    <definedName name="kk" localSheetId="59" hidden="1">{"Tab1",#N/A,FALSE,"P";"Tab2",#N/A,FALSE,"P"}</definedName>
    <definedName name="kk" localSheetId="60" hidden="1">{"Tab1",#N/A,FALSE,"P";"Tab2",#N/A,FALSE,"P"}</definedName>
    <definedName name="kk" localSheetId="1" hidden="1">{"Tab1",#N/A,FALSE,"P";"Tab2",#N/A,FALSE,"P"}</definedName>
    <definedName name="kk" localSheetId="27" hidden="1">{"Tab1",#N/A,FALSE,"P";"Tab2",#N/A,FALSE,"P"}</definedName>
    <definedName name="kk" localSheetId="28" hidden="1">{"Tab1",#N/A,FALSE,"P";"Tab2",#N/A,FALSE,"P"}</definedName>
    <definedName name="kk" localSheetId="29" hidden="1">{"Tab1",#N/A,FALSE,"P";"Tab2",#N/A,FALSE,"P"}</definedName>
    <definedName name="kk" localSheetId="30" hidden="1">{"Tab1",#N/A,FALSE,"P";"Tab2",#N/A,FALSE,"P"}</definedName>
    <definedName name="kk" localSheetId="31" hidden="1">{"Tab1",#N/A,FALSE,"P";"Tab2",#N/A,FALSE,"P"}</definedName>
    <definedName name="kk" localSheetId="32" hidden="1">{"Tab1",#N/A,FALSE,"P";"Tab2",#N/A,FALSE,"P"}</definedName>
    <definedName name="kk" localSheetId="33" hidden="1">{"Tab1",#N/A,FALSE,"P";"Tab2",#N/A,FALSE,"P"}</definedName>
    <definedName name="kk" localSheetId="34" hidden="1">{"Tab1",#N/A,FALSE,"P";"Tab2",#N/A,FALSE,"P"}</definedName>
    <definedName name="kk" localSheetId="3" hidden="1">{"Tab1",#N/A,FALSE,"P";"Tab2",#N/A,FALSE,"P"}</definedName>
    <definedName name="kk" localSheetId="57" hidden="1">{"Tab1",#N/A,FALSE,"P";"Tab2",#N/A,FALSE,"P"}</definedName>
    <definedName name="kk" localSheetId="58" hidden="1">{"Tab1",#N/A,FALSE,"P";"Tab2",#N/A,FALSE,"P"}</definedName>
    <definedName name="kk" localSheetId="18" hidden="1">{"Tab1",#N/A,FALSE,"P";"Tab2",#N/A,FALSE,"P"}</definedName>
    <definedName name="kk" localSheetId="61" hidden="1">{"Tab1",#N/A,FALSE,"P";"Tab2",#N/A,FALSE,"P"}</definedName>
    <definedName name="kk" localSheetId="62" hidden="1">{"Tab1",#N/A,FALSE,"P";"Tab2",#N/A,FALSE,"P"}</definedName>
    <definedName name="kk" localSheetId="63" hidden="1">{"Tab1",#N/A,FALSE,"P";"Tab2",#N/A,FALSE,"P"}</definedName>
    <definedName name="kk" localSheetId="64" hidden="1">{"Tab1",#N/A,FALSE,"P";"Tab2",#N/A,FALSE,"P"}</definedName>
    <definedName name="kk" localSheetId="21" hidden="1">{"Tab1",#N/A,FALSE,"P";"Tab2",#N/A,FALSE,"P"}</definedName>
    <definedName name="kk" localSheetId="80" hidden="1">{"Tab1",#N/A,FALSE,"P";"Tab2",#N/A,FALSE,"P"}</definedName>
    <definedName name="kk" localSheetId="81" hidden="1">{"Tab1",#N/A,FALSE,"P";"Tab2",#N/A,FALSE,"P"}</definedName>
    <definedName name="kk" localSheetId="82" hidden="1">{"Tab1",#N/A,FALSE,"P";"Tab2",#N/A,FALSE,"P"}</definedName>
    <definedName name="kk" localSheetId="83" hidden="1">{"Tab1",#N/A,FALSE,"P";"Tab2",#N/A,FALSE,"P"}</definedName>
    <definedName name="kk" localSheetId="84" hidden="1">{"Tab1",#N/A,FALSE,"P";"Tab2",#N/A,FALSE,"P"}</definedName>
    <definedName name="kk" localSheetId="85" hidden="1">{"Tab1",#N/A,FALSE,"P";"Tab2",#N/A,FALSE,"P"}</definedName>
    <definedName name="kk" localSheetId="88" hidden="1">{"Tab1",#N/A,FALSE,"P";"Tab2",#N/A,FALSE,"P"}</definedName>
    <definedName name="kk" localSheetId="22" hidden="1">{"Tab1",#N/A,FALSE,"P";"Tab2",#N/A,FALSE,"P"}</definedName>
    <definedName name="kk" localSheetId="89" hidden="1">{"Tab1",#N/A,FALSE,"P";"Tab2",#N/A,FALSE,"P"}</definedName>
    <definedName name="kk" localSheetId="90" hidden="1">{"Tab1",#N/A,FALSE,"P";"Tab2",#N/A,FALSE,"P"}</definedName>
    <definedName name="kk" localSheetId="91" hidden="1">{"Tab1",#N/A,FALSE,"P";"Tab2",#N/A,FALSE,"P"}</definedName>
    <definedName name="kk" localSheetId="92" hidden="1">{"Tab1",#N/A,FALSE,"P";"Tab2",#N/A,FALSE,"P"}</definedName>
    <definedName name="kk" localSheetId="95" hidden="1">{"Tab1",#N/A,FALSE,"P";"Tab2",#N/A,FALSE,"P"}</definedName>
    <definedName name="kk" localSheetId="96" hidden="1">{"Tab1",#N/A,FALSE,"P";"Tab2",#N/A,FALSE,"P"}</definedName>
    <definedName name="kk" localSheetId="98" hidden="1">{"Tab1",#N/A,FALSE,"P";"Tab2",#N/A,FALSE,"P"}</definedName>
    <definedName name="kk" localSheetId="24" hidden="1">{"Tab1",#N/A,FALSE,"P";"Tab2",#N/A,FALSE,"P"}</definedName>
    <definedName name="kk" localSheetId="99" hidden="1">{"Tab1",#N/A,FALSE,"P";"Tab2",#N/A,FALSE,"P"}</definedName>
    <definedName name="kk" localSheetId="25" hidden="1">{"Tab1",#N/A,FALSE,"P";"Tab2",#N/A,FALSE,"P"}</definedName>
    <definedName name="kk" localSheetId="26" hidden="1">{"Tab1",#N/A,FALSE,"P";"Tab2",#N/A,FALSE,"P"}</definedName>
    <definedName name="kk" localSheetId="93" hidden="1">{"Tab1",#N/A,FALSE,"P";"Tab2",#N/A,FALSE,"P"}</definedName>
    <definedName name="kk" localSheetId="94" hidden="1">{"Tab1",#N/A,FALSE,"P";"Tab2",#N/A,FALSE,"P"}</definedName>
    <definedName name="kk" hidden="1">{"Tab1",#N/A,FALSE,"P";"Tab2",#N/A,FALSE,"P"}</definedName>
    <definedName name="kkk" localSheetId="15" hidden="1">{"Tab1",#N/A,FALSE,"P";"Tab2",#N/A,FALSE,"P"}</definedName>
    <definedName name="kkk" localSheetId="16" hidden="1">{#N/A,#N/A,FALSE,"CONTENTS";#N/A,#N/A,FALSE,"BOP";#N/A,#N/A,FALSE,"EXP";#N/A,#N/A,FALSE,"EXPG";#N/A,#N/A,FALSE,"EXPP";#N/A,#N/A,FALSE,"IMP";#N/A,#N/A,FALSE,"TOT";#N/A,#N/A,FALSE,"SERV";#N/A,#N/A,FALSE,"TRAN";#N/A,#N/A,FALSE,"DEBT"}</definedName>
    <definedName name="kkk" localSheetId="17" hidden="1">{"Tab1",#N/A,FALSE,"P";"Tab2",#N/A,FALSE,"P"}</definedName>
    <definedName name="kkk" localSheetId="19" hidden="1">{"Tab1",#N/A,FALSE,"P";"Tab2",#N/A,FALSE,"P"}</definedName>
    <definedName name="kkk" localSheetId="20" hidden="1">{"Tab1",#N/A,FALSE,"P";"Tab2",#N/A,FALSE,"P"}</definedName>
    <definedName name="kkk" localSheetId="100" hidden="1">{"Tab1",#N/A,FALSE,"P";"Tab2",#N/A,FALSE,"P"}</definedName>
    <definedName name="kkk" localSheetId="8" hidden="1">{"Tab1",#N/A,FALSE,"P";"Tab2",#N/A,FALSE,"P"}</definedName>
    <definedName name="kkk" localSheetId="9" hidden="1">{"Tab1",#N/A,FALSE,"P";"Tab2",#N/A,FALSE,"P"}</definedName>
    <definedName name="kkk" localSheetId="10" hidden="1">{"Tab1",#N/A,FALSE,"P";"Tab2",#N/A,FALSE,"P"}</definedName>
    <definedName name="kkk" localSheetId="11" hidden="1">{"Tab1",#N/A,FALSE,"P";"Tab2",#N/A,FALSE,"P"}</definedName>
    <definedName name="kkk" localSheetId="23" hidden="1">{"Tab1",#N/A,FALSE,"P";"Tab2",#N/A,FALSE,"P"}</definedName>
    <definedName name="kkk" localSheetId="59" hidden="1">{"Tab1",#N/A,FALSE,"P";"Tab2",#N/A,FALSE,"P"}</definedName>
    <definedName name="kkk" localSheetId="60" hidden="1">{"Tab1",#N/A,FALSE,"P";"Tab2",#N/A,FALSE,"P"}</definedName>
    <definedName name="kkk" localSheetId="1" hidden="1">{"Tab1",#N/A,FALSE,"P";"Tab2",#N/A,FALSE,"P"}</definedName>
    <definedName name="kkk" localSheetId="27" hidden="1">{"Tab1",#N/A,FALSE,"P";"Tab2",#N/A,FALSE,"P"}</definedName>
    <definedName name="kkk" localSheetId="28" hidden="1">{"Tab1",#N/A,FALSE,"P";"Tab2",#N/A,FALSE,"P"}</definedName>
    <definedName name="kkk" localSheetId="29" hidden="1">{"Tab1",#N/A,FALSE,"P";"Tab2",#N/A,FALSE,"P"}</definedName>
    <definedName name="kkk" localSheetId="30" hidden="1">{"Tab1",#N/A,FALSE,"P";"Tab2",#N/A,FALSE,"P"}</definedName>
    <definedName name="kkk" localSheetId="31" hidden="1">{"Tab1",#N/A,FALSE,"P";"Tab2",#N/A,FALSE,"P"}</definedName>
    <definedName name="kkk" localSheetId="32" hidden="1">{"Tab1",#N/A,FALSE,"P";"Tab2",#N/A,FALSE,"P"}</definedName>
    <definedName name="kkk" localSheetId="33" hidden="1">{"Tab1",#N/A,FALSE,"P";"Tab2",#N/A,FALSE,"P"}</definedName>
    <definedName name="kkk" localSheetId="34" hidden="1">{"Tab1",#N/A,FALSE,"P";"Tab2",#N/A,FALSE,"P"}</definedName>
    <definedName name="kkk" localSheetId="3" hidden="1">{"Tab1",#N/A,FALSE,"P";"Tab2",#N/A,FALSE,"P"}</definedName>
    <definedName name="kkk" localSheetId="57" hidden="1">{"Tab1",#N/A,FALSE,"P";"Tab2",#N/A,FALSE,"P"}</definedName>
    <definedName name="kkk" localSheetId="58" hidden="1">{"Tab1",#N/A,FALSE,"P";"Tab2",#N/A,FALSE,"P"}</definedName>
    <definedName name="kkk" localSheetId="18" hidden="1">{"Tab1",#N/A,FALSE,"P";"Tab2",#N/A,FALSE,"P"}</definedName>
    <definedName name="kkk" localSheetId="61" hidden="1">{"Tab1",#N/A,FALSE,"P";"Tab2",#N/A,FALSE,"P"}</definedName>
    <definedName name="kkk" localSheetId="62" hidden="1">{"Tab1",#N/A,FALSE,"P";"Tab2",#N/A,FALSE,"P"}</definedName>
    <definedName name="kkk" localSheetId="63" hidden="1">{"Tab1",#N/A,FALSE,"P";"Tab2",#N/A,FALSE,"P"}</definedName>
    <definedName name="kkk" localSheetId="64" hidden="1">{"Tab1",#N/A,FALSE,"P";"Tab2",#N/A,FALSE,"P"}</definedName>
    <definedName name="kkk" localSheetId="21" hidden="1">{"Tab1",#N/A,FALSE,"P";"Tab2",#N/A,FALSE,"P"}</definedName>
    <definedName name="kkk" localSheetId="80" hidden="1">{"Tab1",#N/A,FALSE,"P";"Tab2",#N/A,FALSE,"P"}</definedName>
    <definedName name="kkk" localSheetId="81" hidden="1">{"Tab1",#N/A,FALSE,"P";"Tab2",#N/A,FALSE,"P"}</definedName>
    <definedName name="kkk" localSheetId="82" hidden="1">{"Tab1",#N/A,FALSE,"P";"Tab2",#N/A,FALSE,"P"}</definedName>
    <definedName name="kkk" localSheetId="83" hidden="1">{"Tab1",#N/A,FALSE,"P";"Tab2",#N/A,FALSE,"P"}</definedName>
    <definedName name="kkk" localSheetId="84" hidden="1">{"Tab1",#N/A,FALSE,"P";"Tab2",#N/A,FALSE,"P"}</definedName>
    <definedName name="kkk" localSheetId="85" hidden="1">{"Tab1",#N/A,FALSE,"P";"Tab2",#N/A,FALSE,"P"}</definedName>
    <definedName name="kkk" localSheetId="88" hidden="1">{"Tab1",#N/A,FALSE,"P";"Tab2",#N/A,FALSE,"P"}</definedName>
    <definedName name="kkk" localSheetId="22" hidden="1">{"Tab1",#N/A,FALSE,"P";"Tab2",#N/A,FALSE,"P"}</definedName>
    <definedName name="kkk" localSheetId="89" hidden="1">{"Tab1",#N/A,FALSE,"P";"Tab2",#N/A,FALSE,"P"}</definedName>
    <definedName name="kkk" localSheetId="90" hidden="1">{"Tab1",#N/A,FALSE,"P";"Tab2",#N/A,FALSE,"P"}</definedName>
    <definedName name="kkk" localSheetId="91" hidden="1">{"Tab1",#N/A,FALSE,"P";"Tab2",#N/A,FALSE,"P"}</definedName>
    <definedName name="kkk" localSheetId="92" hidden="1">{"Tab1",#N/A,FALSE,"P";"Tab2",#N/A,FALSE,"P"}</definedName>
    <definedName name="kkk" localSheetId="95" hidden="1">{"Tab1",#N/A,FALSE,"P";"Tab2",#N/A,FALSE,"P"}</definedName>
    <definedName name="kkk" localSheetId="96" hidden="1">{"Tab1",#N/A,FALSE,"P";"Tab2",#N/A,FALSE,"P"}</definedName>
    <definedName name="kkk" localSheetId="98" hidden="1">{"Tab1",#N/A,FALSE,"P";"Tab2",#N/A,FALSE,"P"}</definedName>
    <definedName name="kkk" localSheetId="24" hidden="1">{"Tab1",#N/A,FALSE,"P";"Tab2",#N/A,FALSE,"P"}</definedName>
    <definedName name="kkk" localSheetId="99" hidden="1">{"Tab1",#N/A,FALSE,"P";"Tab2",#N/A,FALSE,"P"}</definedName>
    <definedName name="kkk" localSheetId="25" hidden="1">{"Tab1",#N/A,FALSE,"P";"Tab2",#N/A,FALSE,"P"}</definedName>
    <definedName name="kkk" localSheetId="26" hidden="1">{"Tab1",#N/A,FALSE,"P";"Tab2",#N/A,FALSE,"P"}</definedName>
    <definedName name="kkk" localSheetId="93" hidden="1">{"Tab1",#N/A,FALSE,"P";"Tab2",#N/A,FALSE,"P"}</definedName>
    <definedName name="kkk" localSheetId="94" hidden="1">{"Tab1",#N/A,FALSE,"P";"Tab2",#N/A,FALSE,"P"}</definedName>
    <definedName name="kkk" hidden="1">{"Tab1",#N/A,FALSE,"P";"Tab2",#N/A,FALSE,"P"}</definedName>
    <definedName name="kkkk" localSheetId="15" hidden="1">#REF!</definedName>
    <definedName name="kkkk" localSheetId="16">#N/A</definedName>
    <definedName name="kkkk" localSheetId="17" hidden="1">#REF!</definedName>
    <definedName name="kkkk" localSheetId="19" hidden="1">#REF!</definedName>
    <definedName name="kkkk" localSheetId="100" hidden="1">[141]M!#REF!</definedName>
    <definedName name="kkkk" localSheetId="23" hidden="1">[141]M!#REF!</definedName>
    <definedName name="kkkk" localSheetId="59" hidden="1">#REF!</definedName>
    <definedName name="kkkk" localSheetId="60" hidden="1">#REF!</definedName>
    <definedName name="kkkk" localSheetId="1" hidden="1">[141]M!#REF!</definedName>
    <definedName name="kkkk" localSheetId="27" hidden="1">#REF!</definedName>
    <definedName name="kkkk" localSheetId="28" hidden="1">#REF!</definedName>
    <definedName name="kkkk" localSheetId="29" hidden="1">#REF!</definedName>
    <definedName name="kkkk" localSheetId="57" hidden="1">[141]M!#REF!</definedName>
    <definedName name="kkkk" localSheetId="58" hidden="1">[141]M!#REF!</definedName>
    <definedName name="kkkk" localSheetId="18" hidden="1">#REF!</definedName>
    <definedName name="kkkk" localSheetId="61" hidden="1">[141]M!#REF!</definedName>
    <definedName name="kkkk" localSheetId="64" hidden="1">[141]M!#REF!</definedName>
    <definedName name="kkkk" localSheetId="91" hidden="1">#REF!</definedName>
    <definedName name="kkkk" localSheetId="96" hidden="1">[141]M!#REF!</definedName>
    <definedName name="kkkk" localSheetId="24" hidden="1">[141]M!#REF!</definedName>
    <definedName name="kkkk" hidden="1">#REF!</definedName>
    <definedName name="kkkkk" localSheetId="15" hidden="1">#REF!</definedName>
    <definedName name="kkkkk" localSheetId="16" hidden="1">#REF!</definedName>
    <definedName name="kkkkk" localSheetId="17" hidden="1">#REF!</definedName>
    <definedName name="kkkkk" localSheetId="19" hidden="1">#REF!</definedName>
    <definedName name="kkkkk" localSheetId="100" hidden="1">'[142]J(Priv.Cap)'!#REF!</definedName>
    <definedName name="kkkkk" localSheetId="23" hidden="1">'[142]J(Priv.Cap)'!#REF!</definedName>
    <definedName name="kkkkk" localSheetId="59" hidden="1">#REF!</definedName>
    <definedName name="kkkkk" localSheetId="60" hidden="1">#REF!</definedName>
    <definedName name="kkkkk" localSheetId="1" hidden="1">'[142]J(Priv.Cap)'!#REF!</definedName>
    <definedName name="kkkkk" localSheetId="27" hidden="1">#REF!</definedName>
    <definedName name="kkkkk" localSheetId="28" hidden="1">#REF!</definedName>
    <definedName name="kkkkk" localSheetId="29" hidden="1">#REF!</definedName>
    <definedName name="kkkkk" localSheetId="57" hidden="1">'[142]J(Priv.Cap)'!#REF!</definedName>
    <definedName name="kkkkk" localSheetId="58" hidden="1">'[142]J(Priv.Cap)'!#REF!</definedName>
    <definedName name="kkkkk" localSheetId="18" hidden="1">#REF!</definedName>
    <definedName name="kkkkk" localSheetId="61" hidden="1">'[142]J(Priv.Cap)'!#REF!</definedName>
    <definedName name="kkkkk" localSheetId="64" hidden="1">'[142]J(Priv.Cap)'!#REF!</definedName>
    <definedName name="kkkkk" localSheetId="91" hidden="1">#REF!</definedName>
    <definedName name="kkkkk" localSheetId="96" hidden="1">'[142]J(Priv.Cap)'!#REF!</definedName>
    <definedName name="kkkkk" localSheetId="24" hidden="1">'[142]J(Priv.Cap)'!#REF!</definedName>
    <definedName name="kkkkk" hidden="1">#REF!</definedName>
    <definedName name="kkkkkkkk" localSheetId="15" hidden="1">{"Riqfin97",#N/A,FALSE,"Tran";"Riqfinpro",#N/A,FALSE,"Tran"}</definedName>
    <definedName name="kkkkkkkk" localSheetId="16" hidden="1">{"Riqfin97",#N/A,FALSE,"Tran";"Riqfinpro",#N/A,FALSE,"Tran"}</definedName>
    <definedName name="kkkkkkkk" localSheetId="17" hidden="1">{"Riqfin97",#N/A,FALSE,"Tran";"Riqfinpro",#N/A,FALSE,"Tran"}</definedName>
    <definedName name="kkkkkkkk" localSheetId="19" hidden="1">{"Riqfin97",#N/A,FALSE,"Tran";"Riqfinpro",#N/A,FALSE,"Tran"}</definedName>
    <definedName name="kkkkkkkk" localSheetId="20" hidden="1">{"Riqfin97",#N/A,FALSE,"Tran";"Riqfinpro",#N/A,FALSE,"Tran"}</definedName>
    <definedName name="kkkkkkkk" localSheetId="100" hidden="1">{"Riqfin97",#N/A,FALSE,"Tran";"Riqfinpro",#N/A,FALSE,"Tran"}</definedName>
    <definedName name="kkkkkkkk" localSheetId="8" hidden="1">{"Riqfin97",#N/A,FALSE,"Tran";"Riqfinpro",#N/A,FALSE,"Tran"}</definedName>
    <definedName name="kkkkkkkk" localSheetId="9" hidden="1">{"Riqfin97",#N/A,FALSE,"Tran";"Riqfinpro",#N/A,FALSE,"Tran"}</definedName>
    <definedName name="kkkkkkkk" localSheetId="10" hidden="1">{"Riqfin97",#N/A,FALSE,"Tran";"Riqfinpro",#N/A,FALSE,"Tran"}</definedName>
    <definedName name="kkkkkkkk" localSheetId="11" hidden="1">{"Riqfin97",#N/A,FALSE,"Tran";"Riqfinpro",#N/A,FALSE,"Tran"}</definedName>
    <definedName name="kkkkkkkk" localSheetId="23" hidden="1">{"Riqfin97",#N/A,FALSE,"Tran";"Riqfinpro",#N/A,FALSE,"Tran"}</definedName>
    <definedName name="kkkkkkkk" localSheetId="59" hidden="1">{"Riqfin97",#N/A,FALSE,"Tran";"Riqfinpro",#N/A,FALSE,"Tran"}</definedName>
    <definedName name="kkkkkkkk" localSheetId="60" hidden="1">{"Riqfin97",#N/A,FALSE,"Tran";"Riqfinpro",#N/A,FALSE,"Tran"}</definedName>
    <definedName name="kkkkkkkk" localSheetId="1" hidden="1">{"Riqfin97",#N/A,FALSE,"Tran";"Riqfinpro",#N/A,FALSE,"Tran"}</definedName>
    <definedName name="kkkkkkkk" localSheetId="27" hidden="1">{"Riqfin97",#N/A,FALSE,"Tran";"Riqfinpro",#N/A,FALSE,"Tran"}</definedName>
    <definedName name="kkkkkkkk" localSheetId="28" hidden="1">{"Riqfin97",#N/A,FALSE,"Tran";"Riqfinpro",#N/A,FALSE,"Tran"}</definedName>
    <definedName name="kkkkkkkk" localSheetId="29" hidden="1">{"Riqfin97",#N/A,FALSE,"Tran";"Riqfinpro",#N/A,FALSE,"Tran"}</definedName>
    <definedName name="kkkkkkkk" localSheetId="30" hidden="1">{"Riqfin97",#N/A,FALSE,"Tran";"Riqfinpro",#N/A,FALSE,"Tran"}</definedName>
    <definedName name="kkkkkkkk" localSheetId="31" hidden="1">{"Riqfin97",#N/A,FALSE,"Tran";"Riqfinpro",#N/A,FALSE,"Tran"}</definedName>
    <definedName name="kkkkkkkk" localSheetId="32" hidden="1">{"Riqfin97",#N/A,FALSE,"Tran";"Riqfinpro",#N/A,FALSE,"Tran"}</definedName>
    <definedName name="kkkkkkkk" localSheetId="33" hidden="1">{"Riqfin97",#N/A,FALSE,"Tran";"Riqfinpro",#N/A,FALSE,"Tran"}</definedName>
    <definedName name="kkkkkkkk" localSheetId="34" hidden="1">{"Riqfin97",#N/A,FALSE,"Tran";"Riqfinpro",#N/A,FALSE,"Tran"}</definedName>
    <definedName name="kkkkkkkk" localSheetId="3" hidden="1">{"Riqfin97",#N/A,FALSE,"Tran";"Riqfinpro",#N/A,FALSE,"Tran"}</definedName>
    <definedName name="kkkkkkkk" localSheetId="57" hidden="1">{"Riqfin97",#N/A,FALSE,"Tran";"Riqfinpro",#N/A,FALSE,"Tran"}</definedName>
    <definedName name="kkkkkkkk" localSheetId="58" hidden="1">{"Riqfin97",#N/A,FALSE,"Tran";"Riqfinpro",#N/A,FALSE,"Tran"}</definedName>
    <definedName name="kkkkkkkk" localSheetId="18" hidden="1">{"Riqfin97",#N/A,FALSE,"Tran";"Riqfinpro",#N/A,FALSE,"Tran"}</definedName>
    <definedName name="kkkkkkkk" localSheetId="61" hidden="1">{"Riqfin97",#N/A,FALSE,"Tran";"Riqfinpro",#N/A,FALSE,"Tran"}</definedName>
    <definedName name="kkkkkkkk" localSheetId="62" hidden="1">{"Riqfin97",#N/A,FALSE,"Tran";"Riqfinpro",#N/A,FALSE,"Tran"}</definedName>
    <definedName name="kkkkkkkk" localSheetId="63" hidden="1">{"Riqfin97",#N/A,FALSE,"Tran";"Riqfinpro",#N/A,FALSE,"Tran"}</definedName>
    <definedName name="kkkkkkkk" localSheetId="64" hidden="1">{"Riqfin97",#N/A,FALSE,"Tran";"Riqfinpro",#N/A,FALSE,"Tran"}</definedName>
    <definedName name="kkkkkkkk" localSheetId="21" hidden="1">{"Riqfin97",#N/A,FALSE,"Tran";"Riqfinpro",#N/A,FALSE,"Tran"}</definedName>
    <definedName name="kkkkkkkk" localSheetId="80" hidden="1">{"Riqfin97",#N/A,FALSE,"Tran";"Riqfinpro",#N/A,FALSE,"Tran"}</definedName>
    <definedName name="kkkkkkkk" localSheetId="81" hidden="1">{"Riqfin97",#N/A,FALSE,"Tran";"Riqfinpro",#N/A,FALSE,"Tran"}</definedName>
    <definedName name="kkkkkkkk" localSheetId="82" hidden="1">{"Riqfin97",#N/A,FALSE,"Tran";"Riqfinpro",#N/A,FALSE,"Tran"}</definedName>
    <definedName name="kkkkkkkk" localSheetId="83" hidden="1">{"Riqfin97",#N/A,FALSE,"Tran";"Riqfinpro",#N/A,FALSE,"Tran"}</definedName>
    <definedName name="kkkkkkkk" localSheetId="84" hidden="1">{"Riqfin97",#N/A,FALSE,"Tran";"Riqfinpro",#N/A,FALSE,"Tran"}</definedName>
    <definedName name="kkkkkkkk" localSheetId="85" hidden="1">{"Riqfin97",#N/A,FALSE,"Tran";"Riqfinpro",#N/A,FALSE,"Tran"}</definedName>
    <definedName name="kkkkkkkk" localSheetId="88" hidden="1">{"Riqfin97",#N/A,FALSE,"Tran";"Riqfinpro",#N/A,FALSE,"Tran"}</definedName>
    <definedName name="kkkkkkkk" localSheetId="22" hidden="1">{"Riqfin97",#N/A,FALSE,"Tran";"Riqfinpro",#N/A,FALSE,"Tran"}</definedName>
    <definedName name="kkkkkkkk" localSheetId="89" hidden="1">{"Riqfin97",#N/A,FALSE,"Tran";"Riqfinpro",#N/A,FALSE,"Tran"}</definedName>
    <definedName name="kkkkkkkk" localSheetId="90" hidden="1">{"Riqfin97",#N/A,FALSE,"Tran";"Riqfinpro",#N/A,FALSE,"Tran"}</definedName>
    <definedName name="kkkkkkkk" localSheetId="91" hidden="1">{"Riqfin97",#N/A,FALSE,"Tran";"Riqfinpro",#N/A,FALSE,"Tran"}</definedName>
    <definedName name="kkkkkkkk" localSheetId="92" hidden="1">{"Riqfin97",#N/A,FALSE,"Tran";"Riqfinpro",#N/A,FALSE,"Tran"}</definedName>
    <definedName name="kkkkkkkk" localSheetId="95" hidden="1">{"Riqfin97",#N/A,FALSE,"Tran";"Riqfinpro",#N/A,FALSE,"Tran"}</definedName>
    <definedName name="kkkkkkkk" localSheetId="96" hidden="1">{"Riqfin97",#N/A,FALSE,"Tran";"Riqfinpro",#N/A,FALSE,"Tran"}</definedName>
    <definedName name="kkkkkkkk" localSheetId="98" hidden="1">{"Riqfin97",#N/A,FALSE,"Tran";"Riqfinpro",#N/A,FALSE,"Tran"}</definedName>
    <definedName name="kkkkkkkk" localSheetId="24" hidden="1">{"Riqfin97",#N/A,FALSE,"Tran";"Riqfinpro",#N/A,FALSE,"Tran"}</definedName>
    <definedName name="kkkkkkkk" localSheetId="99" hidden="1">{"Riqfin97",#N/A,FALSE,"Tran";"Riqfinpro",#N/A,FALSE,"Tran"}</definedName>
    <definedName name="kkkkkkkk" localSheetId="25" hidden="1">{"Riqfin97",#N/A,FALSE,"Tran";"Riqfinpro",#N/A,FALSE,"Tran"}</definedName>
    <definedName name="kkkkkkkk" localSheetId="26" hidden="1">{"Riqfin97",#N/A,FALSE,"Tran";"Riqfinpro",#N/A,FALSE,"Tran"}</definedName>
    <definedName name="kkkkkkkk" localSheetId="93" hidden="1">{"Riqfin97",#N/A,FALSE,"Tran";"Riqfinpro",#N/A,FALSE,"Tran"}</definedName>
    <definedName name="kkkkkkkk" localSheetId="94" hidden="1">{"Riqfin97",#N/A,FALSE,"Tran";"Riqfinpro",#N/A,FALSE,"Tran"}</definedName>
    <definedName name="kkkkkkkk" hidden="1">{"Riqfin97",#N/A,FALSE,"Tran";"Riqfinpro",#N/A,FALSE,"Tran"}</definedName>
    <definedName name="KWD" localSheetId="15">#REF!</definedName>
    <definedName name="KWD" localSheetId="17">#REF!</definedName>
    <definedName name="KWD" localSheetId="20">#REF!</definedName>
    <definedName name="KWD" localSheetId="23">#REF!</definedName>
    <definedName name="KWD" localSheetId="59">#REF!</definedName>
    <definedName name="KWD" localSheetId="60">#REF!</definedName>
    <definedName name="KWD" localSheetId="27">#REF!</definedName>
    <definedName name="KWD" localSheetId="28">#REF!</definedName>
    <definedName name="KWD" localSheetId="29">#REF!</definedName>
    <definedName name="KWD" localSheetId="57">#REF!</definedName>
    <definedName name="KWD" localSheetId="64">#REF!</definedName>
    <definedName name="KWD" localSheetId="21">#REF!</definedName>
    <definedName name="KWD" localSheetId="85">'Tabla 58'!#REF!</definedName>
    <definedName name="KWD" localSheetId="88">#REF!</definedName>
    <definedName name="KWD" localSheetId="89">#REF!</definedName>
    <definedName name="KWD" localSheetId="90">#REF!</definedName>
    <definedName name="KWD" localSheetId="95">#REF!</definedName>
    <definedName name="KWD" localSheetId="96">#REF!</definedName>
    <definedName name="KWD">#REF!</definedName>
    <definedName name="kykiyu" localSheetId="15" hidden="1">#REF!</definedName>
    <definedName name="kykiyu" localSheetId="16" hidden="1">#REF!</definedName>
    <definedName name="kykiyu" localSheetId="17" hidden="1">#REF!</definedName>
    <definedName name="kykiyu" localSheetId="19" hidden="1">#REF!</definedName>
    <definedName name="kykiyu" localSheetId="20" hidden="1">'[105]Fax a enviar'!#REF!</definedName>
    <definedName name="kykiyu" localSheetId="100" hidden="1">'[105]Fax a enviar'!#REF!</definedName>
    <definedName name="kykiyu" localSheetId="23" hidden="1">'[105]Fax a enviar'!#REF!</definedName>
    <definedName name="kykiyu" localSheetId="59" hidden="1">#REF!</definedName>
    <definedName name="kykiyu" localSheetId="60" hidden="1">#REF!</definedName>
    <definedName name="kykiyu" localSheetId="1" hidden="1">'[105]Fax a enviar'!#REF!</definedName>
    <definedName name="kykiyu" localSheetId="27" hidden="1">#REF!</definedName>
    <definedName name="kykiyu" localSheetId="28" hidden="1">'[105]Fax a enviar'!#REF!</definedName>
    <definedName name="kykiyu" localSheetId="29" hidden="1">'[105]Fax a enviar'!#REF!</definedName>
    <definedName name="kykiyu" localSheetId="57" hidden="1">'[105]Fax a enviar'!#REF!</definedName>
    <definedName name="kykiyu" localSheetId="58" hidden="1">'[105]Fax a enviar'!#REF!</definedName>
    <definedName name="kykiyu" localSheetId="18" hidden="1">#REF!</definedName>
    <definedName name="kykiyu" localSheetId="64" hidden="1">'[105]Fax a enviar'!#REF!</definedName>
    <definedName name="kykiyu" localSheetId="21" hidden="1">'[105]Fax a enviar'!#REF!</definedName>
    <definedName name="kykiyu" localSheetId="85" hidden="1">'[105]Fax a enviar'!#REF!</definedName>
    <definedName name="kykiyu" localSheetId="88" hidden="1">'[105]Fax a enviar'!#REF!</definedName>
    <definedName name="kykiyu" localSheetId="89" hidden="1">'[105]Fax a enviar'!#REF!</definedName>
    <definedName name="kykiyu" localSheetId="90" hidden="1">'[105]Fax a enviar'!#REF!</definedName>
    <definedName name="kykiyu" localSheetId="91" hidden="1">#REF!</definedName>
    <definedName name="kykiyu" localSheetId="95" hidden="1">'[105]Fax a enviar'!#REF!</definedName>
    <definedName name="kykiyu" localSheetId="96" hidden="1">'[105]Fax a enviar'!#REF!</definedName>
    <definedName name="kykiyu" localSheetId="24" hidden="1">'[105]Fax a enviar'!#REF!</definedName>
    <definedName name="kykiyu" hidden="1">#REF!</definedName>
    <definedName name="L" localSheetId="15">#REF!</definedName>
    <definedName name="L" localSheetId="16">#REF!</definedName>
    <definedName name="L" localSheetId="17">#REF!</definedName>
    <definedName name="L" localSheetId="20">[127]DA!#REF!</definedName>
    <definedName name="L" localSheetId="100">[127]DA!#REF!</definedName>
    <definedName name="L" localSheetId="23">[127]DA!#REF!</definedName>
    <definedName name="L" localSheetId="59">#REF!</definedName>
    <definedName name="L" localSheetId="60">#REF!</definedName>
    <definedName name="L" localSheetId="1">[127]DA!#REF!</definedName>
    <definedName name="L" localSheetId="27">#REF!</definedName>
    <definedName name="L" localSheetId="28">[127]DA!#REF!</definedName>
    <definedName name="L" localSheetId="29">[127]DA!#REF!</definedName>
    <definedName name="L" localSheetId="57">[127]DA!#REF!</definedName>
    <definedName name="L" localSheetId="58">[127]DA!#REF!</definedName>
    <definedName name="L" localSheetId="64">[127]DA!#REF!</definedName>
    <definedName name="L" localSheetId="21">[127]DA!#REF!</definedName>
    <definedName name="L" localSheetId="85">[127]DA!#REF!</definedName>
    <definedName name="L" localSheetId="88">[127]DA!#REF!</definedName>
    <definedName name="L" localSheetId="89">[127]DA!#REF!</definedName>
    <definedName name="L" localSheetId="90">[127]DA!#REF!</definedName>
    <definedName name="L" localSheetId="91">#REF!</definedName>
    <definedName name="L" localSheetId="96">[127]DA!#REF!</definedName>
    <definedName name="L">#REF!</definedName>
    <definedName name="L_">#N/A</definedName>
    <definedName name="LastOpenedWorkSheet" localSheetId="15">#REF!</definedName>
    <definedName name="LastOpenedWorkSheet" localSheetId="16">#REF!</definedName>
    <definedName name="LastOpenedWorkSheet" localSheetId="17">#REF!</definedName>
    <definedName name="LastOpenedWorkSheet" localSheetId="19">#REF!</definedName>
    <definedName name="LastOpenedWorkSheet" localSheetId="20">#REF!</definedName>
    <definedName name="LastOpenedWorkSheet" localSheetId="100">#REF!</definedName>
    <definedName name="LastOpenedWorkSheet" localSheetId="23">#REF!</definedName>
    <definedName name="LastOpenedWorkSheet" localSheetId="27">#REF!</definedName>
    <definedName name="LastOpenedWorkSheet" localSheetId="28">#REF!</definedName>
    <definedName name="LastOpenedWorkSheet" localSheetId="29">#REF!</definedName>
    <definedName name="LastOpenedWorkSheet" localSheetId="33">#REF!</definedName>
    <definedName name="LastOpenedWorkSheet" localSheetId="57">#REF!</definedName>
    <definedName name="LastOpenedWorkSheet" localSheetId="58">#REF!</definedName>
    <definedName name="LastOpenedWorkSheet" localSheetId="18">#REF!</definedName>
    <definedName name="LastOpenedWorkSheet" localSheetId="61">#REF!</definedName>
    <definedName name="LastOpenedWorkSheet" localSheetId="62">#REF!</definedName>
    <definedName name="LastOpenedWorkSheet" localSheetId="64">#REF!</definedName>
    <definedName name="LastOpenedWorkSheet" localSheetId="21">#REF!</definedName>
    <definedName name="LastOpenedWorkSheet" localSheetId="80">'Tabla 53'!#REF!</definedName>
    <definedName name="LastOpenedWorkSheet" localSheetId="81">'Tabla 54'!#REF!</definedName>
    <definedName name="LastOpenedWorkSheet" localSheetId="82">'Tabla 55'!#REF!</definedName>
    <definedName name="LastOpenedWorkSheet" localSheetId="83">'Tabla 56'!#REF!</definedName>
    <definedName name="LastOpenedWorkSheet" localSheetId="84">'Tabla 57'!#REF!</definedName>
    <definedName name="LastOpenedWorkSheet" localSheetId="85">'Tabla 58'!#REF!</definedName>
    <definedName name="LastOpenedWorkSheet" localSheetId="88">#REF!</definedName>
    <definedName name="LastOpenedWorkSheet" localSheetId="89">#REF!</definedName>
    <definedName name="LastOpenedWorkSheet" localSheetId="90">#REF!</definedName>
    <definedName name="LastOpenedWorkSheet" localSheetId="95">#REF!</definedName>
    <definedName name="LastOpenedWorkSheet" localSheetId="96">#REF!</definedName>
    <definedName name="LastOpenedWorkSheet" localSheetId="24">#REF!</definedName>
    <definedName name="LastOpenedWorkSheet" localSheetId="99">#REF!</definedName>
    <definedName name="LastOpenedWorkSheet">#REF!</definedName>
    <definedName name="LastRefreshed" localSheetId="15">#REF!</definedName>
    <definedName name="LastRefreshed" localSheetId="16">#REF!</definedName>
    <definedName name="LastRefreshed" localSheetId="17">#REF!</definedName>
    <definedName name="LastRefreshed" localSheetId="19">#REF!</definedName>
    <definedName name="LastRefreshed" localSheetId="23">#REF!</definedName>
    <definedName name="LastRefreshed" localSheetId="27">#REF!</definedName>
    <definedName name="LastRefreshed" localSheetId="28">#REF!</definedName>
    <definedName name="LastRefreshed" localSheetId="29">#REF!</definedName>
    <definedName name="LastRefreshed" localSheetId="33">#REF!</definedName>
    <definedName name="LastRefreshed" localSheetId="57">#REF!</definedName>
    <definedName name="LastRefreshed" localSheetId="58">#REF!</definedName>
    <definedName name="LastRefreshed" localSheetId="18">#REF!</definedName>
    <definedName name="LastRefreshed" localSheetId="64">#REF!</definedName>
    <definedName name="LastRefreshed" localSheetId="21">#REF!</definedName>
    <definedName name="LastRefreshed" localSheetId="80">'Tabla 53'!#REF!</definedName>
    <definedName name="LastRefreshed" localSheetId="81">'Tabla 54'!#REF!</definedName>
    <definedName name="LastRefreshed" localSheetId="82">'Tabla 55'!#REF!</definedName>
    <definedName name="LastRefreshed" localSheetId="83">'Tabla 56'!#REF!</definedName>
    <definedName name="LastRefreshed" localSheetId="84">'Tabla 57'!#REF!</definedName>
    <definedName name="LastRefreshed" localSheetId="85">'Tabla 58'!#REF!</definedName>
    <definedName name="LastRefreshed" localSheetId="88">#REF!</definedName>
    <definedName name="LastRefreshed" localSheetId="89">#REF!</definedName>
    <definedName name="LastRefreshed" localSheetId="90">#REF!</definedName>
    <definedName name="LastRefreshed" localSheetId="95">#REF!</definedName>
    <definedName name="LastRefreshed" localSheetId="96">#REF!</definedName>
    <definedName name="LastRefreshed" localSheetId="24">#REF!</definedName>
    <definedName name="LastRefreshed">#REF!</definedName>
    <definedName name="LD" localSheetId="15">#REF!</definedName>
    <definedName name="LD" localSheetId="16">#REF!</definedName>
    <definedName name="LD" localSheetId="17">#REF!</definedName>
    <definedName name="LD" localSheetId="19">#REF!</definedName>
    <definedName name="LD" localSheetId="23">#REF!</definedName>
    <definedName name="LD" localSheetId="27">#REF!</definedName>
    <definedName name="LD" localSheetId="28">#REF!</definedName>
    <definedName name="LD" localSheetId="29">#REF!</definedName>
    <definedName name="LD" localSheetId="33">#REF!</definedName>
    <definedName name="LD" localSheetId="57">#REF!</definedName>
    <definedName name="LD" localSheetId="58">#REF!</definedName>
    <definedName name="LD" localSheetId="18">#REF!</definedName>
    <definedName name="LD" localSheetId="64">#REF!</definedName>
    <definedName name="LD" localSheetId="21">#REF!</definedName>
    <definedName name="LD" localSheetId="80">'Tabla 53'!#REF!</definedName>
    <definedName name="LD" localSheetId="81">'Tabla 54'!#REF!</definedName>
    <definedName name="LD" localSheetId="82">'Tabla 55'!#REF!</definedName>
    <definedName name="LD" localSheetId="83">'Tabla 56'!#REF!</definedName>
    <definedName name="LD" localSheetId="84">'Tabla 57'!#REF!</definedName>
    <definedName name="LD" localSheetId="85">'Tabla 58'!#REF!</definedName>
    <definedName name="LD" localSheetId="88">#REF!</definedName>
    <definedName name="LD" localSheetId="89">#REF!</definedName>
    <definedName name="LD" localSheetId="90">#REF!</definedName>
    <definedName name="LD" localSheetId="95">#REF!</definedName>
    <definedName name="LD" localSheetId="96">#REF!</definedName>
    <definedName name="LD" localSheetId="24">#REF!</definedName>
    <definedName name="LD">#REF!</definedName>
    <definedName name="LD1A" localSheetId="15">#REF!</definedName>
    <definedName name="LD1A" localSheetId="16">#REF!</definedName>
    <definedName name="LD1A" localSheetId="17">#REF!</definedName>
    <definedName name="LD1A" localSheetId="23">#REF!</definedName>
    <definedName name="LD1A" localSheetId="27">#REF!</definedName>
    <definedName name="LD1A" localSheetId="28">#REF!</definedName>
    <definedName name="LD1A" localSheetId="29">#REF!</definedName>
    <definedName name="LD1A" localSheetId="33">#REF!</definedName>
    <definedName name="LD1A" localSheetId="18">#REF!</definedName>
    <definedName name="LD1A" localSheetId="21">#REF!</definedName>
    <definedName name="LD1A" localSheetId="80">'Tabla 53'!#REF!</definedName>
    <definedName name="LD1A" localSheetId="88">#REF!</definedName>
    <definedName name="LD1A" localSheetId="89">#REF!</definedName>
    <definedName name="LD1A" localSheetId="90">#REF!</definedName>
    <definedName name="LD1A" localSheetId="96">#REF!</definedName>
    <definedName name="LD1A">#REF!</definedName>
    <definedName name="LE" localSheetId="15">#REF!</definedName>
    <definedName name="LE" localSheetId="16">#REF!</definedName>
    <definedName name="LE" localSheetId="17">#REF!</definedName>
    <definedName name="LE" localSheetId="23">#REF!</definedName>
    <definedName name="LE" localSheetId="27">#REF!</definedName>
    <definedName name="LE" localSheetId="28">#REF!</definedName>
    <definedName name="LE" localSheetId="29">#REF!</definedName>
    <definedName name="LE" localSheetId="33">#REF!</definedName>
    <definedName name="LE" localSheetId="18">#REF!</definedName>
    <definedName name="LE" localSheetId="21">#REF!</definedName>
    <definedName name="LE" localSheetId="80">'Tabla 53'!#REF!</definedName>
    <definedName name="LE" localSheetId="88">#REF!</definedName>
    <definedName name="LE" localSheetId="89">#REF!</definedName>
    <definedName name="LE" localSheetId="90">#REF!</definedName>
    <definedName name="LE" localSheetId="96">#REF!</definedName>
    <definedName name="LE">#REF!</definedName>
    <definedName name="LE1A" localSheetId="15">#REF!</definedName>
    <definedName name="LE1A" localSheetId="17">#REF!</definedName>
    <definedName name="LE1A" localSheetId="23">#REF!</definedName>
    <definedName name="LE1A" localSheetId="27">#REF!</definedName>
    <definedName name="LE1A" localSheetId="28">#REF!</definedName>
    <definedName name="LE1A" localSheetId="29">#REF!</definedName>
    <definedName name="LE1A" localSheetId="33">#REF!</definedName>
    <definedName name="LE1A" localSheetId="18">#REF!</definedName>
    <definedName name="LE1A" localSheetId="21">#REF!</definedName>
    <definedName name="LE1A" localSheetId="80">'Tabla 53'!#REF!</definedName>
    <definedName name="LE1A" localSheetId="88">#REF!</definedName>
    <definedName name="LE1A" localSheetId="89">#REF!</definedName>
    <definedName name="LE1A" localSheetId="90">#REF!</definedName>
    <definedName name="LE1A" localSheetId="96">#REF!</definedName>
    <definedName name="LE1A">#REF!</definedName>
    <definedName name="LEAP" localSheetId="15">#REF!</definedName>
    <definedName name="LEAP" localSheetId="17">#REF!</definedName>
    <definedName name="LEAP" localSheetId="23">#REF!</definedName>
    <definedName name="LEAP" localSheetId="27">#REF!</definedName>
    <definedName name="LEAP" localSheetId="28">#REF!</definedName>
    <definedName name="LEAP" localSheetId="29">#REF!</definedName>
    <definedName name="LEAP" localSheetId="33">#REF!</definedName>
    <definedName name="LEAP" localSheetId="18">#REF!</definedName>
    <definedName name="LEAP" localSheetId="21">#REF!</definedName>
    <definedName name="LEAP" localSheetId="80">'Tabla 53'!#REF!</definedName>
    <definedName name="LEAP" localSheetId="88">#REF!</definedName>
    <definedName name="LEAP" localSheetId="89">#REF!</definedName>
    <definedName name="LEAP" localSheetId="90">#REF!</definedName>
    <definedName name="LEAP" localSheetId="96">#REF!</definedName>
    <definedName name="LEAP">#REF!</definedName>
    <definedName name="LEGC" localSheetId="15">#REF!</definedName>
    <definedName name="LEGC" localSheetId="17">#REF!</definedName>
    <definedName name="LEGC" localSheetId="23">#REF!</definedName>
    <definedName name="LEGC" localSheetId="27">#REF!</definedName>
    <definedName name="LEGC" localSheetId="28">#REF!</definedName>
    <definedName name="LEGC" localSheetId="29">#REF!</definedName>
    <definedName name="LEGC" localSheetId="21">#REF!</definedName>
    <definedName name="LEGC" localSheetId="88">#REF!</definedName>
    <definedName name="LEGC" localSheetId="89">#REF!</definedName>
    <definedName name="LEGC" localSheetId="90">#REF!</definedName>
    <definedName name="LEGC">#REF!</definedName>
    <definedName name="LG" localSheetId="15">#REF!</definedName>
    <definedName name="LG" localSheetId="17">#REF!</definedName>
    <definedName name="LG" localSheetId="23">#REF!</definedName>
    <definedName name="LG" localSheetId="27">#REF!</definedName>
    <definedName name="LG" localSheetId="28">#REF!</definedName>
    <definedName name="LG" localSheetId="29">#REF!</definedName>
    <definedName name="LG" localSheetId="21">#REF!</definedName>
    <definedName name="LG" localSheetId="88">#REF!</definedName>
    <definedName name="LG" localSheetId="89">#REF!</definedName>
    <definedName name="LG" localSheetId="90">#REF!</definedName>
    <definedName name="LG">#REF!</definedName>
    <definedName name="LGperc" localSheetId="15">#REF!</definedName>
    <definedName name="LGperc" localSheetId="17">#REF!</definedName>
    <definedName name="LGperc" localSheetId="23">#REF!</definedName>
    <definedName name="LGperc" localSheetId="27">#REF!</definedName>
    <definedName name="LGperc" localSheetId="28">#REF!</definedName>
    <definedName name="LGperc" localSheetId="29">#REF!</definedName>
    <definedName name="LGperc" localSheetId="21">#REF!</definedName>
    <definedName name="LGperc" localSheetId="88">#REF!</definedName>
    <definedName name="LGperc" localSheetId="89">#REF!</definedName>
    <definedName name="LGperc" localSheetId="90">#REF!</definedName>
    <definedName name="LGperc">#REF!</definedName>
    <definedName name="LGTNONO1" localSheetId="15">#REF!</definedName>
    <definedName name="LGTNONO1" localSheetId="17">#REF!</definedName>
    <definedName name="LGTNONO1" localSheetId="19">#REF!</definedName>
    <definedName name="LGTNONO1" localSheetId="100">[78]nonopec!#REF!</definedName>
    <definedName name="LGTNONO1" localSheetId="23">[78]nonopec!#REF!</definedName>
    <definedName name="LGTNONO1" localSheetId="59">#REF!</definedName>
    <definedName name="LGTNONO1" localSheetId="60">#REF!</definedName>
    <definedName name="LGTNONO1" localSheetId="1">[78]nonopec!#REF!</definedName>
    <definedName name="LGTNONO1" localSheetId="27">#REF!</definedName>
    <definedName name="LGTNONO1" localSheetId="28">#REF!</definedName>
    <definedName name="LGTNONO1" localSheetId="29">#REF!</definedName>
    <definedName name="LGTNONO1" localSheetId="57">[78]nonopec!#REF!</definedName>
    <definedName name="LGTNONO1" localSheetId="58">[78]nonopec!#REF!</definedName>
    <definedName name="LGTNONO1" localSheetId="18">#REF!</definedName>
    <definedName name="LGTNONO1" localSheetId="62">#REF!</definedName>
    <definedName name="LGTNONO1" localSheetId="80">[78]nonopec!#REF!</definedName>
    <definedName name="LGTNONO1" localSheetId="85">[78]nonopec!#REF!</definedName>
    <definedName name="LGTNONO1" localSheetId="91">#REF!</definedName>
    <definedName name="LGTNONO1" localSheetId="24">[78]nonopec!#REF!</definedName>
    <definedName name="LGTNONO1">#REF!</definedName>
    <definedName name="LGTNONO2" localSheetId="15">#REF!</definedName>
    <definedName name="LGTNONO2" localSheetId="17">#REF!</definedName>
    <definedName name="LGTNONO2" localSheetId="19">#REF!</definedName>
    <definedName name="LGTNONO2" localSheetId="100">[78]nonopec!#REF!</definedName>
    <definedName name="LGTNONO2" localSheetId="23">[78]nonopec!#REF!</definedName>
    <definedName name="LGTNONO2" localSheetId="59">#REF!</definedName>
    <definedName name="LGTNONO2" localSheetId="60">#REF!</definedName>
    <definedName name="LGTNONO2" localSheetId="1">[78]nonopec!#REF!</definedName>
    <definedName name="LGTNONO2" localSheetId="27">#REF!</definedName>
    <definedName name="LGTNONO2" localSheetId="28">#REF!</definedName>
    <definedName name="LGTNONO2" localSheetId="29">#REF!</definedName>
    <definedName name="LGTNONO2" localSheetId="57">[78]nonopec!#REF!</definedName>
    <definedName name="LGTNONO2" localSheetId="58">[78]nonopec!#REF!</definedName>
    <definedName name="LGTNONO2" localSheetId="18">#REF!</definedName>
    <definedName name="LGTNONO2" localSheetId="62">#REF!</definedName>
    <definedName name="LGTNONO2" localSheetId="80">[78]nonopec!#REF!</definedName>
    <definedName name="LGTNONO2" localSheetId="85">[78]nonopec!#REF!</definedName>
    <definedName name="LGTNONO2" localSheetId="91">#REF!</definedName>
    <definedName name="LGTNONO2" localSheetId="24">[78]nonopec!#REF!</definedName>
    <definedName name="LGTNONO2">#REF!</definedName>
    <definedName name="LGTNONOPEC" localSheetId="15">#REF!</definedName>
    <definedName name="LGTNONOPEC" localSheetId="17">#REF!</definedName>
    <definedName name="LGTNONOPEC" localSheetId="19">#REF!</definedName>
    <definedName name="LGTNONOPEC" localSheetId="100">[78]nonopec!#REF!</definedName>
    <definedName name="LGTNONOPEC" localSheetId="23">[78]nonopec!#REF!</definedName>
    <definedName name="LGTNONOPEC" localSheetId="59">#REF!</definedName>
    <definedName name="LGTNONOPEC" localSheetId="60">#REF!</definedName>
    <definedName name="LGTNONOPEC" localSheetId="1">[78]nonopec!#REF!</definedName>
    <definedName name="LGTNONOPEC" localSheetId="27">#REF!</definedName>
    <definedName name="LGTNONOPEC" localSheetId="28">#REF!</definedName>
    <definedName name="LGTNONOPEC" localSheetId="29">#REF!</definedName>
    <definedName name="LGTNONOPEC" localSheetId="57">[78]nonopec!#REF!</definedName>
    <definedName name="LGTNONOPEC" localSheetId="58">[78]nonopec!#REF!</definedName>
    <definedName name="LGTNONOPEC" localSheetId="18">#REF!</definedName>
    <definedName name="LGTNONOPEC" localSheetId="61">[78]nonopec!#REF!</definedName>
    <definedName name="LGTNONOPEC" localSheetId="62">#REF!</definedName>
    <definedName name="LGTNONOPEC" localSheetId="64">[78]nonopec!#REF!</definedName>
    <definedName name="LGTNONOPEC" localSheetId="80">[78]nonopec!#REF!</definedName>
    <definedName name="LGTNONOPEC" localSheetId="85">[78]nonopec!#REF!</definedName>
    <definedName name="LGTNONOPEC" localSheetId="91">#REF!</definedName>
    <definedName name="LGTNONOPEC" localSheetId="96">[78]nonopec!#REF!</definedName>
    <definedName name="LGTNONOPEC">#REF!</definedName>
    <definedName name="LGTNSUMM" localSheetId="15">#REF!</definedName>
    <definedName name="LGTNSUMM" localSheetId="17">#REF!</definedName>
    <definedName name="LGTNSUMM" localSheetId="19">#REF!</definedName>
    <definedName name="LGTNSUMM" localSheetId="100">[78]nonopec!#REF!</definedName>
    <definedName name="LGTNSUMM" localSheetId="23">[78]nonopec!#REF!</definedName>
    <definedName name="LGTNSUMM" localSheetId="59">#REF!</definedName>
    <definedName name="LGTNSUMM" localSheetId="60">#REF!</definedName>
    <definedName name="LGTNSUMM" localSheetId="1">[78]nonopec!#REF!</definedName>
    <definedName name="LGTNSUMM" localSheetId="27">#REF!</definedName>
    <definedName name="LGTNSUMM" localSheetId="28">#REF!</definedName>
    <definedName name="LGTNSUMM" localSheetId="29">#REF!</definedName>
    <definedName name="LGTNSUMM" localSheetId="57">[78]nonopec!#REF!</definedName>
    <definedName name="LGTNSUMM" localSheetId="58">[78]nonopec!#REF!</definedName>
    <definedName name="LGTNSUMM" localSheetId="18">#REF!</definedName>
    <definedName name="LGTNSUMM" localSheetId="61">[78]nonopec!#REF!</definedName>
    <definedName name="LGTNSUMM" localSheetId="62">#REF!</definedName>
    <definedName name="LGTNSUMM" localSheetId="64">[78]nonopec!#REF!</definedName>
    <definedName name="LGTNSUMM" localSheetId="80">[78]nonopec!#REF!</definedName>
    <definedName name="LGTNSUMM" localSheetId="85">[78]nonopec!#REF!</definedName>
    <definedName name="LGTNSUMM" localSheetId="91">#REF!</definedName>
    <definedName name="LGTNSUMM" localSheetId="96">[78]nonopec!#REF!</definedName>
    <definedName name="LGTNSUMM">#REF!</definedName>
    <definedName name="LGTOECD" localSheetId="15">#REF!</definedName>
    <definedName name="LGTOECD" localSheetId="17">#REF!</definedName>
    <definedName name="LGTOECD" localSheetId="19">#REF!</definedName>
    <definedName name="LGTOECD" localSheetId="100">[78]nonopec!#REF!</definedName>
    <definedName name="LGTOECD" localSheetId="23">[78]nonopec!#REF!</definedName>
    <definedName name="LGTOECD" localSheetId="59">#REF!</definedName>
    <definedName name="LGTOECD" localSheetId="60">#REF!</definedName>
    <definedName name="LGTOECD" localSheetId="1">[78]nonopec!#REF!</definedName>
    <definedName name="LGTOECD" localSheetId="27">#REF!</definedName>
    <definedName name="LGTOECD" localSheetId="28">#REF!</definedName>
    <definedName name="LGTOECD" localSheetId="29">#REF!</definedName>
    <definedName name="LGTOECD" localSheetId="57">[78]nonopec!#REF!</definedName>
    <definedName name="LGTOECD" localSheetId="58">[78]nonopec!#REF!</definedName>
    <definedName name="LGTOECD" localSheetId="18">#REF!</definedName>
    <definedName name="LGTOECD" localSheetId="61">[78]nonopec!#REF!</definedName>
    <definedName name="LGTOECD" localSheetId="64">[78]nonopec!#REF!</definedName>
    <definedName name="LGTOECD" localSheetId="91">#REF!</definedName>
    <definedName name="LGTOECD" localSheetId="96">[78]nonopec!#REF!</definedName>
    <definedName name="LGTOECD">#REF!</definedName>
    <definedName name="LGTOPEC" localSheetId="15">#REF!</definedName>
    <definedName name="LGTOPEC" localSheetId="17">#REF!</definedName>
    <definedName name="LGTOPEC" localSheetId="19">#REF!</definedName>
    <definedName name="LGTOPEC" localSheetId="100">[78]nonopec!#REF!</definedName>
    <definedName name="LGTOPEC" localSheetId="23">[78]nonopec!#REF!</definedName>
    <definedName name="LGTOPEC" localSheetId="59">#REF!</definedName>
    <definedName name="LGTOPEC" localSheetId="60">#REF!</definedName>
    <definedName name="LGTOPEC" localSheetId="1">[78]nonopec!#REF!</definedName>
    <definedName name="LGTOPEC" localSheetId="27">#REF!</definedName>
    <definedName name="LGTOPEC" localSheetId="28">#REF!</definedName>
    <definedName name="LGTOPEC" localSheetId="29">#REF!</definedName>
    <definedName name="LGTOPEC" localSheetId="57">[78]nonopec!#REF!</definedName>
    <definedName name="LGTOPEC" localSheetId="58">[78]nonopec!#REF!</definedName>
    <definedName name="LGTOPEC" localSheetId="18">#REF!</definedName>
    <definedName name="LGTOPEC" localSheetId="61">[78]nonopec!#REF!</definedName>
    <definedName name="LGTOPEC" localSheetId="64">[78]nonopec!#REF!</definedName>
    <definedName name="LGTOPEC" localSheetId="91">#REF!</definedName>
    <definedName name="LGTOPEC" localSheetId="96">[78]nonopec!#REF!</definedName>
    <definedName name="LGTOPEC">#REF!</definedName>
    <definedName name="LGTPCNT" localSheetId="15">#REF!</definedName>
    <definedName name="LGTPCNT" localSheetId="17">#REF!</definedName>
    <definedName name="LGTPCNT" localSheetId="19">#REF!</definedName>
    <definedName name="LGTPCNT" localSheetId="100">[78]nonopec!#REF!</definedName>
    <definedName name="LGTPCNT" localSheetId="23">[78]nonopec!#REF!</definedName>
    <definedName name="LGTPCNT" localSheetId="59">#REF!</definedName>
    <definedName name="LGTPCNT" localSheetId="60">#REF!</definedName>
    <definedName name="LGTPCNT" localSheetId="1">[78]nonopec!#REF!</definedName>
    <definedName name="LGTPCNT" localSheetId="27">#REF!</definedName>
    <definedName name="LGTPCNT" localSheetId="28">#REF!</definedName>
    <definedName name="LGTPCNT" localSheetId="29">#REF!</definedName>
    <definedName name="LGTPCNT" localSheetId="57">[78]nonopec!#REF!</definedName>
    <definedName name="LGTPCNT" localSheetId="58">[78]nonopec!#REF!</definedName>
    <definedName name="LGTPCNT" localSheetId="18">#REF!</definedName>
    <definedName name="LGTPCNT" localSheetId="61">[78]nonopec!#REF!</definedName>
    <definedName name="LGTPCNT" localSheetId="64">[78]nonopec!#REF!</definedName>
    <definedName name="LGTPCNT" localSheetId="91">#REF!</definedName>
    <definedName name="LGTPCNT" localSheetId="96">[78]nonopec!#REF!</definedName>
    <definedName name="LGTPCNT">#REF!</definedName>
    <definedName name="LIBOR3" localSheetId="15">#REF!</definedName>
    <definedName name="LIBOR3" localSheetId="17">#REF!</definedName>
    <definedName name="LIBOR3" localSheetId="100">[98]SUPUESTOS!$A$12:$IV$12</definedName>
    <definedName name="LIBOR3" localSheetId="23">[98]SUPUESTOS!$A$12:$IV$12</definedName>
    <definedName name="LIBOR3" localSheetId="59">#REF!</definedName>
    <definedName name="LIBOR3" localSheetId="60">#REF!</definedName>
    <definedName name="LIBOR3" localSheetId="1">[98]SUPUESTOS!$A$12:$IV$12</definedName>
    <definedName name="LIBOR3" localSheetId="27">#REF!</definedName>
    <definedName name="LIBOR3" localSheetId="28">#REF!</definedName>
    <definedName name="LIBOR3" localSheetId="29">#REF!</definedName>
    <definedName name="LIBOR3" localSheetId="57">[98]SUPUESTOS!$A$12:$IV$12</definedName>
    <definedName name="LIBOR3" localSheetId="58">[98]SUPUESTOS!$A$12:$IV$12</definedName>
    <definedName name="LIBOR3" localSheetId="91">#REF!</definedName>
    <definedName name="LIBOR3">#REF!</definedName>
    <definedName name="LIBOR6" localSheetId="15">#REF!</definedName>
    <definedName name="LIBOR6" localSheetId="17">#REF!</definedName>
    <definedName name="LIBOR6" localSheetId="100">[98]SUPUESTOS!A$11</definedName>
    <definedName name="LIBOR6" localSheetId="23">[98]SUPUESTOS!A$11</definedName>
    <definedName name="LIBOR6" localSheetId="59">#REF!</definedName>
    <definedName name="LIBOR6" localSheetId="60">#REF!</definedName>
    <definedName name="LIBOR6" localSheetId="1">[98]SUPUESTOS!A$11</definedName>
    <definedName name="LIBOR6" localSheetId="27">#REF!</definedName>
    <definedName name="LIBOR6" localSheetId="28">#REF!</definedName>
    <definedName name="LIBOR6" localSheetId="29">#REF!</definedName>
    <definedName name="LIBOR6" localSheetId="57">[98]SUPUESTOS!A$11</definedName>
    <definedName name="LIBOR6" localSheetId="58">[98]SUPUESTOS!A$11</definedName>
    <definedName name="LIBOR6" localSheetId="91">#REF!</definedName>
    <definedName name="LIBOR6">#REF!</definedName>
    <definedName name="LIBRAE" localSheetId="15">#REF!</definedName>
    <definedName name="LIBRAE" localSheetId="16">#REF!</definedName>
    <definedName name="LIBRAE" localSheetId="17">#REF!</definedName>
    <definedName name="LIBRAE" localSheetId="20">#REF!</definedName>
    <definedName name="LIBRAE" localSheetId="23">#REF!</definedName>
    <definedName name="LIBRAE" localSheetId="59">#REF!</definedName>
    <definedName name="LIBRAE" localSheetId="60">#REF!</definedName>
    <definedName name="LIBRAE" localSheetId="27">#REF!</definedName>
    <definedName name="LIBRAE" localSheetId="28">#REF!</definedName>
    <definedName name="LIBRAE" localSheetId="29">#REF!</definedName>
    <definedName name="LIBRAE" localSheetId="57">#REF!</definedName>
    <definedName name="LIBRAE" localSheetId="64">#REF!</definedName>
    <definedName name="LIBRAE" localSheetId="21">#REF!</definedName>
    <definedName name="LIBRAE" localSheetId="85">'Tabla 58'!#REF!</definedName>
    <definedName name="LIBRAE" localSheetId="88">#REF!</definedName>
    <definedName name="LIBRAE" localSheetId="89">#REF!</definedName>
    <definedName name="LIBRAE" localSheetId="90">#REF!</definedName>
    <definedName name="LIBRAE" localSheetId="95">#REF!</definedName>
    <definedName name="LIBRAE" localSheetId="96">#REF!</definedName>
    <definedName name="LIBRAE" localSheetId="24">#REF!</definedName>
    <definedName name="LIBRAE">#REF!</definedName>
    <definedName name="LineaTN_DOP_PI">#REF!</definedName>
    <definedName name="LINES" localSheetId="15">#REF!</definedName>
    <definedName name="LINES" localSheetId="16">#REF!</definedName>
    <definedName name="LINES" localSheetId="17">#REF!</definedName>
    <definedName name="LINES" localSheetId="19">#REF!</definedName>
    <definedName name="LINES" localSheetId="100">#REF!</definedName>
    <definedName name="LINES" localSheetId="23">#REF!</definedName>
    <definedName name="LINES" localSheetId="27">#REF!</definedName>
    <definedName name="LINES" localSheetId="28">#REF!</definedName>
    <definedName name="LINES" localSheetId="29">#REF!</definedName>
    <definedName name="LINES" localSheetId="41">#REF!</definedName>
    <definedName name="LINES" localSheetId="44">#REF!</definedName>
    <definedName name="LINES" localSheetId="46">#REF!</definedName>
    <definedName name="LINES" localSheetId="57">#REF!</definedName>
    <definedName name="LINES" localSheetId="58">#REF!</definedName>
    <definedName name="LINES" localSheetId="18">#REF!</definedName>
    <definedName name="LINES" localSheetId="61">#REF!</definedName>
    <definedName name="LINES" localSheetId="62">#REF!</definedName>
    <definedName name="LINES" localSheetId="64">#REF!</definedName>
    <definedName name="LINES" localSheetId="21">#REF!</definedName>
    <definedName name="LINES" localSheetId="80">'Tabla 53'!#REF!</definedName>
    <definedName name="LINES" localSheetId="81">'Tabla 54'!#REF!</definedName>
    <definedName name="LINES" localSheetId="82">'Tabla 55'!#REF!</definedName>
    <definedName name="LINES" localSheetId="83">'Tabla 56'!#REF!</definedName>
    <definedName name="LINES" localSheetId="84">'Tabla 57'!#REF!</definedName>
    <definedName name="LINES" localSheetId="88">#REF!</definedName>
    <definedName name="LINES" localSheetId="89">#REF!</definedName>
    <definedName name="LINES" localSheetId="90">#REF!</definedName>
    <definedName name="LINES" localSheetId="95">#REF!</definedName>
    <definedName name="LINES" localSheetId="96">#REF!</definedName>
    <definedName name="LINES" localSheetId="24">#REF!</definedName>
    <definedName name="LINES" localSheetId="99">#REF!</definedName>
    <definedName name="LINES">#REF!</definedName>
    <definedName name="liqc" localSheetId="15">#REF!</definedName>
    <definedName name="liqc" localSheetId="16">#REF!</definedName>
    <definedName name="liqc" localSheetId="17">#REF!</definedName>
    <definedName name="liqc" localSheetId="20">[27]Programa!#REF!</definedName>
    <definedName name="liqc" localSheetId="100">[27]Programa!#REF!</definedName>
    <definedName name="liqc" localSheetId="10">[27]Programa!#REF!</definedName>
    <definedName name="liqc" localSheetId="11">[27]Programa!#REF!</definedName>
    <definedName name="liqc" localSheetId="23">[27]Programa!#REF!</definedName>
    <definedName name="liqc" localSheetId="59">#REF!</definedName>
    <definedName name="liqc" localSheetId="60">#REF!</definedName>
    <definedName name="liqc" localSheetId="1">[27]Programa!#REF!</definedName>
    <definedName name="liqc" localSheetId="27">#REF!</definedName>
    <definedName name="liqc" localSheetId="28">[27]Programa!#REF!</definedName>
    <definedName name="liqc" localSheetId="29">[27]Programa!#REF!</definedName>
    <definedName name="liqc" localSheetId="57">[27]Programa!#REF!</definedName>
    <definedName name="liqc" localSheetId="58">[27]Programa!#REF!</definedName>
    <definedName name="liqc" localSheetId="64">[27]Programa!#REF!</definedName>
    <definedName name="liqc" localSheetId="21">[27]Programa!#REF!</definedName>
    <definedName name="liqc" localSheetId="85">[27]Programa!#REF!</definedName>
    <definedName name="liqc" localSheetId="88">[27]Programa!#REF!</definedName>
    <definedName name="liqc" localSheetId="89">[27]Programa!#REF!</definedName>
    <definedName name="liqc" localSheetId="90">[27]Programa!#REF!</definedName>
    <definedName name="liqc" localSheetId="91">#REF!</definedName>
    <definedName name="liqc" localSheetId="95">[27]Programa!#REF!</definedName>
    <definedName name="liqc" localSheetId="96">[27]Programa!#REF!</definedName>
    <definedName name="liqc" localSheetId="24">[27]Programa!#REF!</definedName>
    <definedName name="liqc">#REF!</definedName>
    <definedName name="liqd" localSheetId="15">#REF!</definedName>
    <definedName name="liqd" localSheetId="16">#REF!</definedName>
    <definedName name="liqd" localSheetId="17">#REF!</definedName>
    <definedName name="liqd" localSheetId="20">[27]Programa!#REF!</definedName>
    <definedName name="liqd" localSheetId="100">[27]Programa!#REF!</definedName>
    <definedName name="liqd" localSheetId="10">[27]Programa!#REF!</definedName>
    <definedName name="liqd" localSheetId="11">[27]Programa!#REF!</definedName>
    <definedName name="liqd" localSheetId="23">[27]Programa!#REF!</definedName>
    <definedName name="liqd" localSheetId="59">#REF!</definedName>
    <definedName name="liqd" localSheetId="60">#REF!</definedName>
    <definedName name="liqd" localSheetId="1">[27]Programa!#REF!</definedName>
    <definedName name="liqd" localSheetId="27">#REF!</definedName>
    <definedName name="liqd" localSheetId="28">[27]Programa!#REF!</definedName>
    <definedName name="liqd" localSheetId="29">[27]Programa!#REF!</definedName>
    <definedName name="liqd" localSheetId="57">[27]Programa!#REF!</definedName>
    <definedName name="liqd" localSheetId="58">[27]Programa!#REF!</definedName>
    <definedName name="liqd" localSheetId="64">[27]Programa!#REF!</definedName>
    <definedName name="liqd" localSheetId="21">[27]Programa!#REF!</definedName>
    <definedName name="liqd" localSheetId="85">[27]Programa!#REF!</definedName>
    <definedName name="liqd" localSheetId="88">[27]Programa!#REF!</definedName>
    <definedName name="liqd" localSheetId="89">[27]Programa!#REF!</definedName>
    <definedName name="liqd" localSheetId="90">[27]Programa!#REF!</definedName>
    <definedName name="liqd" localSheetId="91">#REF!</definedName>
    <definedName name="liqd" localSheetId="95">[27]Programa!#REF!</definedName>
    <definedName name="liqd" localSheetId="96">[27]Programa!#REF!</definedName>
    <definedName name="liqd" localSheetId="24">[27]Programa!#REF!</definedName>
    <definedName name="liqd">#REF!</definedName>
    <definedName name="Liquidez" localSheetId="15">#REF!</definedName>
    <definedName name="Liquidez" localSheetId="17">#REF!</definedName>
    <definedName name="Liquidez" localSheetId="100">'[60]Ranking Bancario'!$BV$5:$BZ$54</definedName>
    <definedName name="Liquidez" localSheetId="23">'[60]Ranking Bancario'!$BV$5:$BZ$54</definedName>
    <definedName name="Liquidez" localSheetId="59">#REF!</definedName>
    <definedName name="Liquidez" localSheetId="60">#REF!</definedName>
    <definedName name="Liquidez" localSheetId="1">'[60]Ranking Bancario'!$BV$5:$BZ$54</definedName>
    <definedName name="Liquidez" localSheetId="27">#REF!</definedName>
    <definedName name="Liquidez" localSheetId="28">#REF!</definedName>
    <definedName name="Liquidez" localSheetId="29">#REF!</definedName>
    <definedName name="Liquidez" localSheetId="57">'[60]Ranking Bancario'!$BV$5:$BZ$54</definedName>
    <definedName name="Liquidez" localSheetId="58">'[60]Ranking Bancario'!$BV$5:$BZ$54</definedName>
    <definedName name="Liquidez" localSheetId="91">#REF!</definedName>
    <definedName name="Liquidez">#REF!</definedName>
    <definedName name="LIT" localSheetId="15">#REF!</definedName>
    <definedName name="LIT" localSheetId="16">#REF!</definedName>
    <definedName name="LIT" localSheetId="17">#REF!</definedName>
    <definedName name="LIT" localSheetId="19">#REF!</definedName>
    <definedName name="LIT" localSheetId="20">#REF!</definedName>
    <definedName name="LIT" localSheetId="23">#REF!</definedName>
    <definedName name="LIT" localSheetId="27">#REF!</definedName>
    <definedName name="LIT" localSheetId="28">#REF!</definedName>
    <definedName name="LIT" localSheetId="29">#REF!</definedName>
    <definedName name="LIT" localSheetId="33">#REF!</definedName>
    <definedName name="LIT" localSheetId="57">#REF!</definedName>
    <definedName name="LIT" localSheetId="58">#REF!</definedName>
    <definedName name="LIT" localSheetId="18">#REF!</definedName>
    <definedName name="LIT" localSheetId="64">#REF!</definedName>
    <definedName name="LIT" localSheetId="21">#REF!</definedName>
    <definedName name="LIT" localSheetId="80">'Tabla 53'!#REF!</definedName>
    <definedName name="LIT" localSheetId="81">'Tabla 54'!#REF!</definedName>
    <definedName name="LIT" localSheetId="82">'Tabla 55'!#REF!</definedName>
    <definedName name="LIT" localSheetId="83">'Tabla 56'!#REF!</definedName>
    <definedName name="LIT" localSheetId="84">'Tabla 57'!#REF!</definedName>
    <definedName name="LIT" localSheetId="85">'Tabla 58'!#REF!</definedName>
    <definedName name="LIT" localSheetId="88">#REF!</definedName>
    <definedName name="LIT" localSheetId="89">#REF!</definedName>
    <definedName name="LIT" localSheetId="90">#REF!</definedName>
    <definedName name="LIT" localSheetId="95">#REF!</definedName>
    <definedName name="LIT" localSheetId="96">#REF!</definedName>
    <definedName name="LIT" localSheetId="24">#REF!</definedName>
    <definedName name="LIT">#REF!</definedName>
    <definedName name="lita">#N/A</definedName>
    <definedName name="LITEURO" localSheetId="15">#REF!</definedName>
    <definedName name="LITEURO" localSheetId="16">#REF!</definedName>
    <definedName name="LITEURO" localSheetId="17">#REF!</definedName>
    <definedName name="LITEURO" localSheetId="19">#REF!</definedName>
    <definedName name="LITEURO" localSheetId="20">#REF!</definedName>
    <definedName name="LITEURO" localSheetId="23">#REF!</definedName>
    <definedName name="LITEURO" localSheetId="27">#REF!</definedName>
    <definedName name="LITEURO" localSheetId="28">#REF!</definedName>
    <definedName name="LITEURO" localSheetId="29">#REF!</definedName>
    <definedName name="LITEURO" localSheetId="33">#REF!</definedName>
    <definedName name="LITEURO" localSheetId="57">#REF!</definedName>
    <definedName name="LITEURO" localSheetId="58">#REF!</definedName>
    <definedName name="LITEURO" localSheetId="18">#REF!</definedName>
    <definedName name="LITEURO" localSheetId="64">#REF!</definedName>
    <definedName name="LITEURO" localSheetId="21">#REF!</definedName>
    <definedName name="LITEURO" localSheetId="80">'Tabla 53'!#REF!</definedName>
    <definedName name="LITEURO" localSheetId="81">'Tabla 54'!#REF!</definedName>
    <definedName name="LITEURO" localSheetId="82">'Tabla 55'!#REF!</definedName>
    <definedName name="LITEURO" localSheetId="83">'Tabla 56'!#REF!</definedName>
    <definedName name="LITEURO" localSheetId="84">'Tabla 57'!#REF!</definedName>
    <definedName name="LITEURO" localSheetId="85">'Tabla 58'!#REF!</definedName>
    <definedName name="LITEURO" localSheetId="88">#REF!</definedName>
    <definedName name="LITEURO" localSheetId="89">#REF!</definedName>
    <definedName name="LITEURO" localSheetId="90">#REF!</definedName>
    <definedName name="LITEURO" localSheetId="95">#REF!</definedName>
    <definedName name="LITEURO" localSheetId="96">#REF!</definedName>
    <definedName name="LITEURO" localSheetId="24">#REF!</definedName>
    <definedName name="LITEURO">#REF!</definedName>
    <definedName name="ll" localSheetId="15" hidden="1">{"Tab1",#N/A,FALSE,"P";"Tab2",#N/A,FALSE,"P"}</definedName>
    <definedName name="ll" localSheetId="16" hidden="1">{"Tab1",#N/A,FALSE,"P";"Tab2",#N/A,FALSE,"P"}</definedName>
    <definedName name="ll" localSheetId="17" hidden="1">{"Tab1",#N/A,FALSE,"P";"Tab2",#N/A,FALSE,"P"}</definedName>
    <definedName name="ll" localSheetId="19" hidden="1">{"Tab1",#N/A,FALSE,"P";"Tab2",#N/A,FALSE,"P"}</definedName>
    <definedName name="ll" localSheetId="20" hidden="1">{"Tab1",#N/A,FALSE,"P";"Tab2",#N/A,FALSE,"P"}</definedName>
    <definedName name="ll" localSheetId="100" hidden="1">{"Tab1",#N/A,FALSE,"P";"Tab2",#N/A,FALSE,"P"}</definedName>
    <definedName name="ll" localSheetId="8" hidden="1">{"Tab1",#N/A,FALSE,"P";"Tab2",#N/A,FALSE,"P"}</definedName>
    <definedName name="ll" localSheetId="9" hidden="1">{"Tab1",#N/A,FALSE,"P";"Tab2",#N/A,FALSE,"P"}</definedName>
    <definedName name="ll" localSheetId="10" hidden="1">{"Tab1",#N/A,FALSE,"P";"Tab2",#N/A,FALSE,"P"}</definedName>
    <definedName name="ll" localSheetId="11" hidden="1">{"Tab1",#N/A,FALSE,"P";"Tab2",#N/A,FALSE,"P"}</definedName>
    <definedName name="ll" localSheetId="23" hidden="1">{"Tab1",#N/A,FALSE,"P";"Tab2",#N/A,FALSE,"P"}</definedName>
    <definedName name="ll" localSheetId="59" hidden="1">{"Tab1",#N/A,FALSE,"P";"Tab2",#N/A,FALSE,"P"}</definedName>
    <definedName name="ll" localSheetId="60" hidden="1">{"Tab1",#N/A,FALSE,"P";"Tab2",#N/A,FALSE,"P"}</definedName>
    <definedName name="ll" localSheetId="1" hidden="1">{"Tab1",#N/A,FALSE,"P";"Tab2",#N/A,FALSE,"P"}</definedName>
    <definedName name="ll" localSheetId="27" hidden="1">{"Tab1",#N/A,FALSE,"P";"Tab2",#N/A,FALSE,"P"}</definedName>
    <definedName name="ll" localSheetId="28" hidden="1">{"Tab1",#N/A,FALSE,"P";"Tab2",#N/A,FALSE,"P"}</definedName>
    <definedName name="ll" localSheetId="29" hidden="1">{"Tab1",#N/A,FALSE,"P";"Tab2",#N/A,FALSE,"P"}</definedName>
    <definedName name="ll" localSheetId="30" hidden="1">{"Tab1",#N/A,FALSE,"P";"Tab2",#N/A,FALSE,"P"}</definedName>
    <definedName name="ll" localSheetId="31" hidden="1">{"Tab1",#N/A,FALSE,"P";"Tab2",#N/A,FALSE,"P"}</definedName>
    <definedName name="ll" localSheetId="32" hidden="1">{"Tab1",#N/A,FALSE,"P";"Tab2",#N/A,FALSE,"P"}</definedName>
    <definedName name="ll" localSheetId="33" hidden="1">{"Tab1",#N/A,FALSE,"P";"Tab2",#N/A,FALSE,"P"}</definedName>
    <definedName name="ll" localSheetId="34" hidden="1">{"Tab1",#N/A,FALSE,"P";"Tab2",#N/A,FALSE,"P"}</definedName>
    <definedName name="ll" localSheetId="3" hidden="1">{"Tab1",#N/A,FALSE,"P";"Tab2",#N/A,FALSE,"P"}</definedName>
    <definedName name="ll" localSheetId="57" hidden="1">{"Tab1",#N/A,FALSE,"P";"Tab2",#N/A,FALSE,"P"}</definedName>
    <definedName name="ll" localSheetId="58" hidden="1">{"Tab1",#N/A,FALSE,"P";"Tab2",#N/A,FALSE,"P"}</definedName>
    <definedName name="ll" localSheetId="18" hidden="1">{"Tab1",#N/A,FALSE,"P";"Tab2",#N/A,FALSE,"P"}</definedName>
    <definedName name="ll" localSheetId="61" hidden="1">{"Tab1",#N/A,FALSE,"P";"Tab2",#N/A,FALSE,"P"}</definedName>
    <definedName name="ll" localSheetId="62" hidden="1">{"Tab1",#N/A,FALSE,"P";"Tab2",#N/A,FALSE,"P"}</definedName>
    <definedName name="ll" localSheetId="63" hidden="1">{"Tab1",#N/A,FALSE,"P";"Tab2",#N/A,FALSE,"P"}</definedName>
    <definedName name="ll" localSheetId="64" hidden="1">{"Tab1",#N/A,FALSE,"P";"Tab2",#N/A,FALSE,"P"}</definedName>
    <definedName name="ll" localSheetId="21" hidden="1">{"Tab1",#N/A,FALSE,"P";"Tab2",#N/A,FALSE,"P"}</definedName>
    <definedName name="ll" localSheetId="80" hidden="1">{"Tab1",#N/A,FALSE,"P";"Tab2",#N/A,FALSE,"P"}</definedName>
    <definedName name="ll" localSheetId="81" hidden="1">{"Tab1",#N/A,FALSE,"P";"Tab2",#N/A,FALSE,"P"}</definedName>
    <definedName name="ll" localSheetId="82" hidden="1">{"Tab1",#N/A,FALSE,"P";"Tab2",#N/A,FALSE,"P"}</definedName>
    <definedName name="ll" localSheetId="83" hidden="1">{"Tab1",#N/A,FALSE,"P";"Tab2",#N/A,FALSE,"P"}</definedName>
    <definedName name="ll" localSheetId="84" hidden="1">{"Tab1",#N/A,FALSE,"P";"Tab2",#N/A,FALSE,"P"}</definedName>
    <definedName name="ll" localSheetId="85" hidden="1">{"Tab1",#N/A,FALSE,"P";"Tab2",#N/A,FALSE,"P"}</definedName>
    <definedName name="ll" localSheetId="88" hidden="1">{"Tab1",#N/A,FALSE,"P";"Tab2",#N/A,FALSE,"P"}</definedName>
    <definedName name="ll" localSheetId="22" hidden="1">{"Tab1",#N/A,FALSE,"P";"Tab2",#N/A,FALSE,"P"}</definedName>
    <definedName name="ll" localSheetId="89" hidden="1">{"Tab1",#N/A,FALSE,"P";"Tab2",#N/A,FALSE,"P"}</definedName>
    <definedName name="ll" localSheetId="90" hidden="1">{"Tab1",#N/A,FALSE,"P";"Tab2",#N/A,FALSE,"P"}</definedName>
    <definedName name="ll" localSheetId="91" hidden="1">{"Tab1",#N/A,FALSE,"P";"Tab2",#N/A,FALSE,"P"}</definedName>
    <definedName name="ll" localSheetId="92" hidden="1">{"Tab1",#N/A,FALSE,"P";"Tab2",#N/A,FALSE,"P"}</definedName>
    <definedName name="ll" localSheetId="95" hidden="1">{"Tab1",#N/A,FALSE,"P";"Tab2",#N/A,FALSE,"P"}</definedName>
    <definedName name="ll" localSheetId="96" hidden="1">{"Tab1",#N/A,FALSE,"P";"Tab2",#N/A,FALSE,"P"}</definedName>
    <definedName name="ll" localSheetId="98" hidden="1">{"Tab1",#N/A,FALSE,"P";"Tab2",#N/A,FALSE,"P"}</definedName>
    <definedName name="ll" localSheetId="24" hidden="1">{"Tab1",#N/A,FALSE,"P";"Tab2",#N/A,FALSE,"P"}</definedName>
    <definedName name="ll" localSheetId="99" hidden="1">{"Tab1",#N/A,FALSE,"P";"Tab2",#N/A,FALSE,"P"}</definedName>
    <definedName name="ll" localSheetId="25" hidden="1">{"Tab1",#N/A,FALSE,"P";"Tab2",#N/A,FALSE,"P"}</definedName>
    <definedName name="ll" localSheetId="26" hidden="1">{"Tab1",#N/A,FALSE,"P";"Tab2",#N/A,FALSE,"P"}</definedName>
    <definedName name="ll" localSheetId="93" hidden="1">{"Tab1",#N/A,FALSE,"P";"Tab2",#N/A,FALSE,"P"}</definedName>
    <definedName name="ll" localSheetId="94" hidden="1">{"Tab1",#N/A,FALSE,"P";"Tab2",#N/A,FALSE,"P"}</definedName>
    <definedName name="ll" hidden="1">{"Tab1",#N/A,FALSE,"P";"Tab2",#N/A,FALSE,"P"}</definedName>
    <definedName name="LLF" localSheetId="15">#REF!</definedName>
    <definedName name="LLF" localSheetId="17">#REF!</definedName>
    <definedName name="LLF" localSheetId="100">[67]Q3!#REF!</definedName>
    <definedName name="LLF" localSheetId="10">[67]Q3!#REF!</definedName>
    <definedName name="LLF" localSheetId="11">[67]Q3!#REF!</definedName>
    <definedName name="LLF" localSheetId="23">[67]Q3!#REF!</definedName>
    <definedName name="LLF" localSheetId="59">#REF!</definedName>
    <definedName name="LLF" localSheetId="60">#REF!</definedName>
    <definedName name="LLF" localSheetId="1">[67]Q3!#REF!</definedName>
    <definedName name="LLF" localSheetId="27">#REF!</definedName>
    <definedName name="LLF" localSheetId="28">[67]Q3!#REF!</definedName>
    <definedName name="LLF" localSheetId="29">[67]Q3!#REF!</definedName>
    <definedName name="LLF" localSheetId="57">[67]Q3!#REF!</definedName>
    <definedName name="LLF" localSheetId="58">[67]Q3!#REF!</definedName>
    <definedName name="LLF" localSheetId="21">[67]Q3!#REF!</definedName>
    <definedName name="LLF" localSheetId="85">[67]Q3!#REF!</definedName>
    <definedName name="LLF" localSheetId="88">[67]Q3!#REF!</definedName>
    <definedName name="LLF" localSheetId="89">[67]Q3!#REF!</definedName>
    <definedName name="LLF" localSheetId="90">[67]Q3!#REF!</definedName>
    <definedName name="LLF" localSheetId="91">#REF!</definedName>
    <definedName name="LLF" localSheetId="24">[67]Q3!#REF!</definedName>
    <definedName name="LLF">#REF!</definedName>
    <definedName name="lll" localSheetId="15" hidden="1">{"Riqfin97",#N/A,FALSE,"Tran";"Riqfinpro",#N/A,FALSE,"Tran"}</definedName>
    <definedName name="lll" localSheetId="16" hidden="1">{"Minpmon",#N/A,FALSE,"Monthinput"}</definedName>
    <definedName name="lll" localSheetId="17" hidden="1">{"Riqfin97",#N/A,FALSE,"Tran";"Riqfinpro",#N/A,FALSE,"Tran"}</definedName>
    <definedName name="lll" localSheetId="19" hidden="1">{"Riqfin97",#N/A,FALSE,"Tran";"Riqfinpro",#N/A,FALSE,"Tran"}</definedName>
    <definedName name="lll" localSheetId="20" hidden="1">{"Riqfin97",#N/A,FALSE,"Tran";"Riqfinpro",#N/A,FALSE,"Tran"}</definedName>
    <definedName name="lll" localSheetId="100" hidden="1">{"Riqfin97",#N/A,FALSE,"Tran";"Riqfinpro",#N/A,FALSE,"Tran"}</definedName>
    <definedName name="lll" localSheetId="8" hidden="1">{"Riqfin97",#N/A,FALSE,"Tran";"Riqfinpro",#N/A,FALSE,"Tran"}</definedName>
    <definedName name="lll" localSheetId="9" hidden="1">{"Riqfin97",#N/A,FALSE,"Tran";"Riqfinpro",#N/A,FALSE,"Tran"}</definedName>
    <definedName name="lll" localSheetId="10" hidden="1">{"Riqfin97",#N/A,FALSE,"Tran";"Riqfinpro",#N/A,FALSE,"Tran"}</definedName>
    <definedName name="lll" localSheetId="11" hidden="1">{"Riqfin97",#N/A,FALSE,"Tran";"Riqfinpro",#N/A,FALSE,"Tran"}</definedName>
    <definedName name="lll" localSheetId="23" hidden="1">{"Riqfin97",#N/A,FALSE,"Tran";"Riqfinpro",#N/A,FALSE,"Tran"}</definedName>
    <definedName name="lll" localSheetId="59" hidden="1">{"Riqfin97",#N/A,FALSE,"Tran";"Riqfinpro",#N/A,FALSE,"Tran"}</definedName>
    <definedName name="lll" localSheetId="60" hidden="1">{"Riqfin97",#N/A,FALSE,"Tran";"Riqfinpro",#N/A,FALSE,"Tran"}</definedName>
    <definedName name="lll" localSheetId="1" hidden="1">{"Riqfin97",#N/A,FALSE,"Tran";"Riqfinpro",#N/A,FALSE,"Tran"}</definedName>
    <definedName name="lll" localSheetId="27" hidden="1">{"Riqfin97",#N/A,FALSE,"Tran";"Riqfinpro",#N/A,FALSE,"Tran"}</definedName>
    <definedName name="lll" localSheetId="28" hidden="1">{"Riqfin97",#N/A,FALSE,"Tran";"Riqfinpro",#N/A,FALSE,"Tran"}</definedName>
    <definedName name="lll" localSheetId="29" hidden="1">{"Riqfin97",#N/A,FALSE,"Tran";"Riqfinpro",#N/A,FALSE,"Tran"}</definedName>
    <definedName name="lll" localSheetId="30" hidden="1">{"Riqfin97",#N/A,FALSE,"Tran";"Riqfinpro",#N/A,FALSE,"Tran"}</definedName>
    <definedName name="lll" localSheetId="31" hidden="1">{"Riqfin97",#N/A,FALSE,"Tran";"Riqfinpro",#N/A,FALSE,"Tran"}</definedName>
    <definedName name="lll" localSheetId="32" hidden="1">{"Riqfin97",#N/A,FALSE,"Tran";"Riqfinpro",#N/A,FALSE,"Tran"}</definedName>
    <definedName name="lll" localSheetId="33" hidden="1">{"Riqfin97",#N/A,FALSE,"Tran";"Riqfinpro",#N/A,FALSE,"Tran"}</definedName>
    <definedName name="lll" localSheetId="34" hidden="1">{"Riqfin97",#N/A,FALSE,"Tran";"Riqfinpro",#N/A,FALSE,"Tran"}</definedName>
    <definedName name="lll" localSheetId="3" hidden="1">{"Riqfin97",#N/A,FALSE,"Tran";"Riqfinpro",#N/A,FALSE,"Tran"}</definedName>
    <definedName name="lll" localSheetId="57" hidden="1">{"Riqfin97",#N/A,FALSE,"Tran";"Riqfinpro",#N/A,FALSE,"Tran"}</definedName>
    <definedName name="lll" localSheetId="58" hidden="1">{"Riqfin97",#N/A,FALSE,"Tran";"Riqfinpro",#N/A,FALSE,"Tran"}</definedName>
    <definedName name="lll" localSheetId="18" hidden="1">{"Riqfin97",#N/A,FALSE,"Tran";"Riqfinpro",#N/A,FALSE,"Tran"}</definedName>
    <definedName name="lll" localSheetId="61" hidden="1">{"Riqfin97",#N/A,FALSE,"Tran";"Riqfinpro",#N/A,FALSE,"Tran"}</definedName>
    <definedName name="lll" localSheetId="62" hidden="1">{"Riqfin97",#N/A,FALSE,"Tran";"Riqfinpro",#N/A,FALSE,"Tran"}</definedName>
    <definedName name="lll" localSheetId="63" hidden="1">{"Riqfin97",#N/A,FALSE,"Tran";"Riqfinpro",#N/A,FALSE,"Tran"}</definedName>
    <definedName name="lll" localSheetId="64" hidden="1">{"Riqfin97",#N/A,FALSE,"Tran";"Riqfinpro",#N/A,FALSE,"Tran"}</definedName>
    <definedName name="lll" localSheetId="21" hidden="1">{"Riqfin97",#N/A,FALSE,"Tran";"Riqfinpro",#N/A,FALSE,"Tran"}</definedName>
    <definedName name="lll" localSheetId="80" hidden="1">{"Riqfin97",#N/A,FALSE,"Tran";"Riqfinpro",#N/A,FALSE,"Tran"}</definedName>
    <definedName name="lll" localSheetId="81" hidden="1">{"Riqfin97",#N/A,FALSE,"Tran";"Riqfinpro",#N/A,FALSE,"Tran"}</definedName>
    <definedName name="lll" localSheetId="82" hidden="1">{"Riqfin97",#N/A,FALSE,"Tran";"Riqfinpro",#N/A,FALSE,"Tran"}</definedName>
    <definedName name="lll" localSheetId="83" hidden="1">{"Riqfin97",#N/A,FALSE,"Tran";"Riqfinpro",#N/A,FALSE,"Tran"}</definedName>
    <definedName name="lll" localSheetId="84" hidden="1">{"Riqfin97",#N/A,FALSE,"Tran";"Riqfinpro",#N/A,FALSE,"Tran"}</definedName>
    <definedName name="lll" localSheetId="85" hidden="1">{"Riqfin97",#N/A,FALSE,"Tran";"Riqfinpro",#N/A,FALSE,"Tran"}</definedName>
    <definedName name="lll" localSheetId="88" hidden="1">{"Riqfin97",#N/A,FALSE,"Tran";"Riqfinpro",#N/A,FALSE,"Tran"}</definedName>
    <definedName name="lll" localSheetId="22" hidden="1">{"Riqfin97",#N/A,FALSE,"Tran";"Riqfinpro",#N/A,FALSE,"Tran"}</definedName>
    <definedName name="lll" localSheetId="89" hidden="1">{"Riqfin97",#N/A,FALSE,"Tran";"Riqfinpro",#N/A,FALSE,"Tran"}</definedName>
    <definedName name="lll" localSheetId="90" hidden="1">{"Riqfin97",#N/A,FALSE,"Tran";"Riqfinpro",#N/A,FALSE,"Tran"}</definedName>
    <definedName name="lll" localSheetId="91" hidden="1">{"Riqfin97",#N/A,FALSE,"Tran";"Riqfinpro",#N/A,FALSE,"Tran"}</definedName>
    <definedName name="lll" localSheetId="92" hidden="1">{"Riqfin97",#N/A,FALSE,"Tran";"Riqfinpro",#N/A,FALSE,"Tran"}</definedName>
    <definedName name="lll" localSheetId="95" hidden="1">{"Riqfin97",#N/A,FALSE,"Tran";"Riqfinpro",#N/A,FALSE,"Tran"}</definedName>
    <definedName name="lll" localSheetId="96" hidden="1">{"Riqfin97",#N/A,FALSE,"Tran";"Riqfinpro",#N/A,FALSE,"Tran"}</definedName>
    <definedName name="lll" localSheetId="98" hidden="1">{"Riqfin97",#N/A,FALSE,"Tran";"Riqfinpro",#N/A,FALSE,"Tran"}</definedName>
    <definedName name="lll" localSheetId="24" hidden="1">{"Riqfin97",#N/A,FALSE,"Tran";"Riqfinpro",#N/A,FALSE,"Tran"}</definedName>
    <definedName name="lll" localSheetId="99" hidden="1">{"Riqfin97",#N/A,FALSE,"Tran";"Riqfinpro",#N/A,FALSE,"Tran"}</definedName>
    <definedName name="lll" localSheetId="25" hidden="1">{"Riqfin97",#N/A,FALSE,"Tran";"Riqfinpro",#N/A,FALSE,"Tran"}</definedName>
    <definedName name="lll" localSheetId="26" hidden="1">{"Riqfin97",#N/A,FALSE,"Tran";"Riqfinpro",#N/A,FALSE,"Tran"}</definedName>
    <definedName name="lll" localSheetId="93" hidden="1">{"Riqfin97",#N/A,FALSE,"Tran";"Riqfinpro",#N/A,FALSE,"Tran"}</definedName>
    <definedName name="lll" localSheetId="94" hidden="1">{"Riqfin97",#N/A,FALSE,"Tran";"Riqfinpro",#N/A,FALSE,"Tran"}</definedName>
    <definedName name="lll" hidden="1">{"Riqfin97",#N/A,FALSE,"Tran";"Riqfinpro",#N/A,FALSE,"Tran"}</definedName>
    <definedName name="llll" localSheetId="15" hidden="1">#REF!</definedName>
    <definedName name="llll" localSheetId="16" hidden="1">{"Minpmon",#N/A,FALSE,"Monthinput"}</definedName>
    <definedName name="llll" localSheetId="17" hidden="1">#REF!</definedName>
    <definedName name="llll" localSheetId="19" hidden="1">#REF!</definedName>
    <definedName name="llll" localSheetId="100" hidden="1">[143]M!#REF!</definedName>
    <definedName name="llll" localSheetId="23" hidden="1">[143]M!#REF!</definedName>
    <definedName name="llll" localSheetId="59" hidden="1">#REF!</definedName>
    <definedName name="llll" localSheetId="60" hidden="1">#REF!</definedName>
    <definedName name="llll" localSheetId="1" hidden="1">[143]M!#REF!</definedName>
    <definedName name="llll" localSheetId="27" hidden="1">#REF!</definedName>
    <definedName name="llll" localSheetId="28" hidden="1">#REF!</definedName>
    <definedName name="llll" localSheetId="29" hidden="1">#REF!</definedName>
    <definedName name="llll" localSheetId="57" hidden="1">[143]M!#REF!</definedName>
    <definedName name="llll" localSheetId="58" hidden="1">[143]M!#REF!</definedName>
    <definedName name="llll" localSheetId="18" hidden="1">#REF!</definedName>
    <definedName name="llll" localSheetId="61" hidden="1">[143]M!#REF!</definedName>
    <definedName name="llll" localSheetId="64" hidden="1">[143]M!#REF!</definedName>
    <definedName name="llll" localSheetId="91" hidden="1">#REF!</definedName>
    <definedName name="llll" localSheetId="96" hidden="1">[143]M!#REF!</definedName>
    <definedName name="llll" localSheetId="24" hidden="1">[143]M!#REF!</definedName>
    <definedName name="llll" hidden="1">#REF!</definedName>
    <definedName name="lllll" localSheetId="15" hidden="1">{"Tab1",#N/A,FALSE,"P";"Tab2",#N/A,FALSE,"P"}</definedName>
    <definedName name="lllll" localSheetId="16" hidden="1">{"Tab1",#N/A,FALSE,"P";"Tab2",#N/A,FALSE,"P"}</definedName>
    <definedName name="lllll" localSheetId="17" hidden="1">{"Tab1",#N/A,FALSE,"P";"Tab2",#N/A,FALSE,"P"}</definedName>
    <definedName name="lllll" localSheetId="19" hidden="1">{"Tab1",#N/A,FALSE,"P";"Tab2",#N/A,FALSE,"P"}</definedName>
    <definedName name="lllll" localSheetId="20" hidden="1">{"Tab1",#N/A,FALSE,"P";"Tab2",#N/A,FALSE,"P"}</definedName>
    <definedName name="lllll" localSheetId="100" hidden="1">{"Tab1",#N/A,FALSE,"P";"Tab2",#N/A,FALSE,"P"}</definedName>
    <definedName name="lllll" localSheetId="8" hidden="1">{"Tab1",#N/A,FALSE,"P";"Tab2",#N/A,FALSE,"P"}</definedName>
    <definedName name="lllll" localSheetId="9" hidden="1">{"Tab1",#N/A,FALSE,"P";"Tab2",#N/A,FALSE,"P"}</definedName>
    <definedName name="lllll" localSheetId="10" hidden="1">{"Tab1",#N/A,FALSE,"P";"Tab2",#N/A,FALSE,"P"}</definedName>
    <definedName name="lllll" localSheetId="11" hidden="1">{"Tab1",#N/A,FALSE,"P";"Tab2",#N/A,FALSE,"P"}</definedName>
    <definedName name="lllll" localSheetId="23" hidden="1">{"Tab1",#N/A,FALSE,"P";"Tab2",#N/A,FALSE,"P"}</definedName>
    <definedName name="lllll" localSheetId="59" hidden="1">{"Tab1",#N/A,FALSE,"P";"Tab2",#N/A,FALSE,"P"}</definedName>
    <definedName name="lllll" localSheetId="60" hidden="1">{"Tab1",#N/A,FALSE,"P";"Tab2",#N/A,FALSE,"P"}</definedName>
    <definedName name="lllll" localSheetId="1" hidden="1">{"Tab1",#N/A,FALSE,"P";"Tab2",#N/A,FALSE,"P"}</definedName>
    <definedName name="lllll" localSheetId="27" hidden="1">{"Tab1",#N/A,FALSE,"P";"Tab2",#N/A,FALSE,"P"}</definedName>
    <definedName name="lllll" localSheetId="28" hidden="1">{"Tab1",#N/A,FALSE,"P";"Tab2",#N/A,FALSE,"P"}</definedName>
    <definedName name="lllll" localSheetId="29" hidden="1">{"Tab1",#N/A,FALSE,"P";"Tab2",#N/A,FALSE,"P"}</definedName>
    <definedName name="lllll" localSheetId="30" hidden="1">{"Tab1",#N/A,FALSE,"P";"Tab2",#N/A,FALSE,"P"}</definedName>
    <definedName name="lllll" localSheetId="31" hidden="1">{"Tab1",#N/A,FALSE,"P";"Tab2",#N/A,FALSE,"P"}</definedName>
    <definedName name="lllll" localSheetId="32" hidden="1">{"Tab1",#N/A,FALSE,"P";"Tab2",#N/A,FALSE,"P"}</definedName>
    <definedName name="lllll" localSheetId="33" hidden="1">{"Tab1",#N/A,FALSE,"P";"Tab2",#N/A,FALSE,"P"}</definedName>
    <definedName name="lllll" localSheetId="34" hidden="1">{"Tab1",#N/A,FALSE,"P";"Tab2",#N/A,FALSE,"P"}</definedName>
    <definedName name="lllll" localSheetId="3" hidden="1">{"Tab1",#N/A,FALSE,"P";"Tab2",#N/A,FALSE,"P"}</definedName>
    <definedName name="lllll" localSheetId="57" hidden="1">{"Tab1",#N/A,FALSE,"P";"Tab2",#N/A,FALSE,"P"}</definedName>
    <definedName name="lllll" localSheetId="58" hidden="1">{"Tab1",#N/A,FALSE,"P";"Tab2",#N/A,FALSE,"P"}</definedName>
    <definedName name="lllll" localSheetId="18" hidden="1">{"Tab1",#N/A,FALSE,"P";"Tab2",#N/A,FALSE,"P"}</definedName>
    <definedName name="lllll" localSheetId="61" hidden="1">{"Tab1",#N/A,FALSE,"P";"Tab2",#N/A,FALSE,"P"}</definedName>
    <definedName name="lllll" localSheetId="62" hidden="1">{"Tab1",#N/A,FALSE,"P";"Tab2",#N/A,FALSE,"P"}</definedName>
    <definedName name="lllll" localSheetId="63" hidden="1">{"Tab1",#N/A,FALSE,"P";"Tab2",#N/A,FALSE,"P"}</definedName>
    <definedName name="lllll" localSheetId="64" hidden="1">{"Tab1",#N/A,FALSE,"P";"Tab2",#N/A,FALSE,"P"}</definedName>
    <definedName name="lllll" localSheetId="21" hidden="1">{"Tab1",#N/A,FALSE,"P";"Tab2",#N/A,FALSE,"P"}</definedName>
    <definedName name="lllll" localSheetId="80" hidden="1">{"Tab1",#N/A,FALSE,"P";"Tab2",#N/A,FALSE,"P"}</definedName>
    <definedName name="lllll" localSheetId="81" hidden="1">{"Tab1",#N/A,FALSE,"P";"Tab2",#N/A,FALSE,"P"}</definedName>
    <definedName name="lllll" localSheetId="82" hidden="1">{"Tab1",#N/A,FALSE,"P";"Tab2",#N/A,FALSE,"P"}</definedName>
    <definedName name="lllll" localSheetId="83" hidden="1">{"Tab1",#N/A,FALSE,"P";"Tab2",#N/A,FALSE,"P"}</definedName>
    <definedName name="lllll" localSheetId="84" hidden="1">{"Tab1",#N/A,FALSE,"P";"Tab2",#N/A,FALSE,"P"}</definedName>
    <definedName name="lllll" localSheetId="85" hidden="1">{"Tab1",#N/A,FALSE,"P";"Tab2",#N/A,FALSE,"P"}</definedName>
    <definedName name="lllll" localSheetId="88" hidden="1">{"Tab1",#N/A,FALSE,"P";"Tab2",#N/A,FALSE,"P"}</definedName>
    <definedName name="lllll" localSheetId="22" hidden="1">{"Tab1",#N/A,FALSE,"P";"Tab2",#N/A,FALSE,"P"}</definedName>
    <definedName name="lllll" localSheetId="89" hidden="1">{"Tab1",#N/A,FALSE,"P";"Tab2",#N/A,FALSE,"P"}</definedName>
    <definedName name="lllll" localSheetId="90" hidden="1">{"Tab1",#N/A,FALSE,"P";"Tab2",#N/A,FALSE,"P"}</definedName>
    <definedName name="lllll" localSheetId="91" hidden="1">{"Tab1",#N/A,FALSE,"P";"Tab2",#N/A,FALSE,"P"}</definedName>
    <definedName name="lllll" localSheetId="92" hidden="1">{"Tab1",#N/A,FALSE,"P";"Tab2",#N/A,FALSE,"P"}</definedName>
    <definedName name="lllll" localSheetId="95" hidden="1">{"Tab1",#N/A,FALSE,"P";"Tab2",#N/A,FALSE,"P"}</definedName>
    <definedName name="lllll" localSheetId="96" hidden="1">{"Tab1",#N/A,FALSE,"P";"Tab2",#N/A,FALSE,"P"}</definedName>
    <definedName name="lllll" localSheetId="98" hidden="1">{"Tab1",#N/A,FALSE,"P";"Tab2",#N/A,FALSE,"P"}</definedName>
    <definedName name="lllll" localSheetId="24" hidden="1">{"Tab1",#N/A,FALSE,"P";"Tab2",#N/A,FALSE,"P"}</definedName>
    <definedName name="lllll" localSheetId="99" hidden="1">{"Tab1",#N/A,FALSE,"P";"Tab2",#N/A,FALSE,"P"}</definedName>
    <definedName name="lllll" localSheetId="25" hidden="1">{"Tab1",#N/A,FALSE,"P";"Tab2",#N/A,FALSE,"P"}</definedName>
    <definedName name="lllll" localSheetId="26" hidden="1">{"Tab1",#N/A,FALSE,"P";"Tab2",#N/A,FALSE,"P"}</definedName>
    <definedName name="lllll" localSheetId="93" hidden="1">{"Tab1",#N/A,FALSE,"P";"Tab2",#N/A,FALSE,"P"}</definedName>
    <definedName name="lllll" localSheetId="94" hidden="1">{"Tab1",#N/A,FALSE,"P";"Tab2",#N/A,FALSE,"P"}</definedName>
    <definedName name="lllll" hidden="1">{"Tab1",#N/A,FALSE,"P";"Tab2",#N/A,FALSE,"P"}</definedName>
    <definedName name="llllll" localSheetId="15" hidden="1">{"Minpmon",#N/A,FALSE,"Monthinput"}</definedName>
    <definedName name="llllll" localSheetId="16" hidden="1">{"Minpmon",#N/A,FALSE,"Monthinput"}</definedName>
    <definedName name="llllll" localSheetId="17" hidden="1">{"Minpmon",#N/A,FALSE,"Monthinput"}</definedName>
    <definedName name="llllll" localSheetId="19" hidden="1">{"Minpmon",#N/A,FALSE,"Monthinput"}</definedName>
    <definedName name="llllll" localSheetId="20" hidden="1">{"Minpmon",#N/A,FALSE,"Monthinput"}</definedName>
    <definedName name="llllll" localSheetId="100" hidden="1">{"Minpmon",#N/A,FALSE,"Monthinput"}</definedName>
    <definedName name="llllll" localSheetId="8" hidden="1">{"Minpmon",#N/A,FALSE,"Monthinput"}</definedName>
    <definedName name="llllll" localSheetId="9" hidden="1">{"Minpmon",#N/A,FALSE,"Monthinput"}</definedName>
    <definedName name="llllll" localSheetId="10" hidden="1">{"Minpmon",#N/A,FALSE,"Monthinput"}</definedName>
    <definedName name="llllll" localSheetId="11" hidden="1">{"Minpmon",#N/A,FALSE,"Monthinput"}</definedName>
    <definedName name="llllll" localSheetId="23" hidden="1">{"Minpmon",#N/A,FALSE,"Monthinput"}</definedName>
    <definedName name="llllll" localSheetId="59" hidden="1">{"Minpmon",#N/A,FALSE,"Monthinput"}</definedName>
    <definedName name="llllll" localSheetId="60" hidden="1">{"Minpmon",#N/A,FALSE,"Monthinput"}</definedName>
    <definedName name="llllll" localSheetId="1" hidden="1">{"Minpmon",#N/A,FALSE,"Monthinput"}</definedName>
    <definedName name="llllll" localSheetId="27" hidden="1">{"Minpmon",#N/A,FALSE,"Monthinput"}</definedName>
    <definedName name="llllll" localSheetId="28" hidden="1">{"Minpmon",#N/A,FALSE,"Monthinput"}</definedName>
    <definedName name="llllll" localSheetId="29" hidden="1">{"Minpmon",#N/A,FALSE,"Monthinput"}</definedName>
    <definedName name="llllll" localSheetId="30" hidden="1">{"Minpmon",#N/A,FALSE,"Monthinput"}</definedName>
    <definedName name="llllll" localSheetId="31" hidden="1">{"Minpmon",#N/A,FALSE,"Monthinput"}</definedName>
    <definedName name="llllll" localSheetId="32" hidden="1">{"Minpmon",#N/A,FALSE,"Monthinput"}</definedName>
    <definedName name="llllll" localSheetId="33" hidden="1">{"Minpmon",#N/A,FALSE,"Monthinput"}</definedName>
    <definedName name="llllll" localSheetId="34" hidden="1">{"Minpmon",#N/A,FALSE,"Monthinput"}</definedName>
    <definedName name="llllll" localSheetId="3" hidden="1">{"Minpmon",#N/A,FALSE,"Monthinput"}</definedName>
    <definedName name="llllll" localSheetId="57" hidden="1">{"Minpmon",#N/A,FALSE,"Monthinput"}</definedName>
    <definedName name="llllll" localSheetId="58" hidden="1">{"Minpmon",#N/A,FALSE,"Monthinput"}</definedName>
    <definedName name="llllll" localSheetId="18" hidden="1">{"Minpmon",#N/A,FALSE,"Monthinput"}</definedName>
    <definedName name="llllll" localSheetId="61" hidden="1">{"Minpmon",#N/A,FALSE,"Monthinput"}</definedName>
    <definedName name="llllll" localSheetId="62" hidden="1">{"Minpmon",#N/A,FALSE,"Monthinput"}</definedName>
    <definedName name="llllll" localSheetId="63" hidden="1">{"Minpmon",#N/A,FALSE,"Monthinput"}</definedName>
    <definedName name="llllll" localSheetId="64" hidden="1">{"Minpmon",#N/A,FALSE,"Monthinput"}</definedName>
    <definedName name="llllll" localSheetId="21" hidden="1">{"Minpmon",#N/A,FALSE,"Monthinput"}</definedName>
    <definedName name="llllll" localSheetId="80" hidden="1">{"Minpmon",#N/A,FALSE,"Monthinput"}</definedName>
    <definedName name="llllll" localSheetId="81" hidden="1">{"Minpmon",#N/A,FALSE,"Monthinput"}</definedName>
    <definedName name="llllll" localSheetId="82" hidden="1">{"Minpmon",#N/A,FALSE,"Monthinput"}</definedName>
    <definedName name="llllll" localSheetId="83" hidden="1">{"Minpmon",#N/A,FALSE,"Monthinput"}</definedName>
    <definedName name="llllll" localSheetId="84" hidden="1">{"Minpmon",#N/A,FALSE,"Monthinput"}</definedName>
    <definedName name="llllll" localSheetId="85" hidden="1">{"Minpmon",#N/A,FALSE,"Monthinput"}</definedName>
    <definedName name="llllll" localSheetId="88" hidden="1">{"Minpmon",#N/A,FALSE,"Monthinput"}</definedName>
    <definedName name="llllll" localSheetId="22" hidden="1">{"Minpmon",#N/A,FALSE,"Monthinput"}</definedName>
    <definedName name="llllll" localSheetId="89" hidden="1">{"Minpmon",#N/A,FALSE,"Monthinput"}</definedName>
    <definedName name="llllll" localSheetId="90" hidden="1">{"Minpmon",#N/A,FALSE,"Monthinput"}</definedName>
    <definedName name="llllll" localSheetId="91" hidden="1">{"Minpmon",#N/A,FALSE,"Monthinput"}</definedName>
    <definedName name="llllll" localSheetId="92" hidden="1">{"Minpmon",#N/A,FALSE,"Monthinput"}</definedName>
    <definedName name="llllll" localSheetId="95" hidden="1">{"Minpmon",#N/A,FALSE,"Monthinput"}</definedName>
    <definedName name="llllll" localSheetId="96" hidden="1">{"Minpmon",#N/A,FALSE,"Monthinput"}</definedName>
    <definedName name="llllll" localSheetId="98" hidden="1">{"Minpmon",#N/A,FALSE,"Monthinput"}</definedName>
    <definedName name="llllll" localSheetId="24" hidden="1">{"Minpmon",#N/A,FALSE,"Monthinput"}</definedName>
    <definedName name="llllll" localSheetId="99" hidden="1">{"Minpmon",#N/A,FALSE,"Monthinput"}</definedName>
    <definedName name="llllll" localSheetId="25" hidden="1">{"Minpmon",#N/A,FALSE,"Monthinput"}</definedName>
    <definedName name="llllll" localSheetId="26" hidden="1">{"Minpmon",#N/A,FALSE,"Monthinput"}</definedName>
    <definedName name="llllll" localSheetId="93" hidden="1">{"Minpmon",#N/A,FALSE,"Monthinput"}</definedName>
    <definedName name="llllll" localSheetId="94" hidden="1">{"Minpmon",#N/A,FALSE,"Monthinput"}</definedName>
    <definedName name="llllll" hidden="1">{"Minpmon",#N/A,FALSE,"Monthinput"}</definedName>
    <definedName name="lllllll" localSheetId="15" hidden="1">{"bop94-99",#N/A,FALSE,"BOP";"bgdp94-99",#N/A,FALSE,"BOPGDP";"exp94-99",#N/A,FALSE,"EXP";"imp94-99",#N/A,FALSE,"IMP";"tt9499",#N/A,FALSE,"TT";"ss94-99",#N/A,FALSE,"SERV";"tran94-99",#N/A,FALSE,"TRAN";"dis95-98",#N/A,FALSE,"DISB";"amor94-99",#N/A,FALSE,"AMOR";"int94-98",#N/A,FALSE,"INT";"debt94-99",#N/A,FALSE,"DEBT"}</definedName>
    <definedName name="lllllll" localSheetId="16" hidden="1">{"bop94-99",#N/A,FALSE,"BOP";"bgdp94-99",#N/A,FALSE,"BOPGDP";"exp94-99",#N/A,FALSE,"EXP";"imp94-99",#N/A,FALSE,"IMP";"tt9499",#N/A,FALSE,"TT";"ss94-99",#N/A,FALSE,"SERV";"tran94-99",#N/A,FALSE,"TRAN";"dis95-98",#N/A,FALSE,"DISB";"amor94-99",#N/A,FALSE,"AMOR";"int94-98",#N/A,FALSE,"INT";"debt94-99",#N/A,FALSE,"DEBT"}</definedName>
    <definedName name="lllllll" localSheetId="17" hidden="1">{"bop94-99",#N/A,FALSE,"BOP";"bgdp94-99",#N/A,FALSE,"BOPGDP";"exp94-99",#N/A,FALSE,"EXP";"imp94-99",#N/A,FALSE,"IMP";"tt9499",#N/A,FALSE,"TT";"ss94-99",#N/A,FALSE,"SERV";"tran94-99",#N/A,FALSE,"TRAN";"dis95-98",#N/A,FALSE,"DISB";"amor94-99",#N/A,FALSE,"AMOR";"int94-98",#N/A,FALSE,"INT";"debt94-99",#N/A,FALSE,"DEBT"}</definedName>
    <definedName name="lllllll" localSheetId="19" hidden="1">{"bop94-99",#N/A,FALSE,"BOP";"bgdp94-99",#N/A,FALSE,"BOPGDP";"exp94-99",#N/A,FALSE,"EXP";"imp94-99",#N/A,FALSE,"IMP";"tt9499",#N/A,FALSE,"TT";"ss94-99",#N/A,FALSE,"SERV";"tran94-99",#N/A,FALSE,"TRAN";"dis95-98",#N/A,FALSE,"DISB";"amor94-99",#N/A,FALSE,"AMOR";"int94-98",#N/A,FALSE,"INT";"debt94-99",#N/A,FALSE,"DEBT"}</definedName>
    <definedName name="lllllll" localSheetId="20" hidden="1">{"bop94-99",#N/A,FALSE,"BOP";"bgdp94-99",#N/A,FALSE,"BOPGDP";"exp94-99",#N/A,FALSE,"EXP";"imp94-99",#N/A,FALSE,"IMP";"tt9499",#N/A,FALSE,"TT";"ss94-99",#N/A,FALSE,"SERV";"tran94-99",#N/A,FALSE,"TRAN";"dis95-98",#N/A,FALSE,"DISB";"amor94-99",#N/A,FALSE,"AMOR";"int94-98",#N/A,FALSE,"INT";"debt94-99",#N/A,FALSE,"DEBT"}</definedName>
    <definedName name="lllllll" localSheetId="100" hidden="1">{"bop94-99",#N/A,FALSE,"BOP";"bgdp94-99",#N/A,FALSE,"BOPGDP";"exp94-99",#N/A,FALSE,"EXP";"imp94-99",#N/A,FALSE,"IMP";"tt9499",#N/A,FALSE,"TT";"ss94-99",#N/A,FALSE,"SERV";"tran94-99",#N/A,FALSE,"TRAN";"dis95-98",#N/A,FALSE,"DISB";"amor94-99",#N/A,FALSE,"AMOR";"int94-98",#N/A,FALSE,"INT";"debt94-99",#N/A,FALSE,"DEBT"}</definedName>
    <definedName name="lllllll" localSheetId="8" hidden="1">{"bop94-99",#N/A,FALSE,"BOP";"bgdp94-99",#N/A,FALSE,"BOPGDP";"exp94-99",#N/A,FALSE,"EXP";"imp94-99",#N/A,FALSE,"IMP";"tt9499",#N/A,FALSE,"TT";"ss94-99",#N/A,FALSE,"SERV";"tran94-99",#N/A,FALSE,"TRAN";"dis95-98",#N/A,FALSE,"DISB";"amor94-99",#N/A,FALSE,"AMOR";"int94-98",#N/A,FALSE,"INT";"debt94-99",#N/A,FALSE,"DEBT"}</definedName>
    <definedName name="lllllll" localSheetId="9" hidden="1">{"bop94-99",#N/A,FALSE,"BOP";"bgdp94-99",#N/A,FALSE,"BOPGDP";"exp94-99",#N/A,FALSE,"EXP";"imp94-99",#N/A,FALSE,"IMP";"tt9499",#N/A,FALSE,"TT";"ss94-99",#N/A,FALSE,"SERV";"tran94-99",#N/A,FALSE,"TRAN";"dis95-98",#N/A,FALSE,"DISB";"amor94-99",#N/A,FALSE,"AMOR";"int94-98",#N/A,FALSE,"INT";"debt94-99",#N/A,FALSE,"DEBT"}</definedName>
    <definedName name="lllllll" localSheetId="10" hidden="1">{"bop94-99",#N/A,FALSE,"BOP";"bgdp94-99",#N/A,FALSE,"BOPGDP";"exp94-99",#N/A,FALSE,"EXP";"imp94-99",#N/A,FALSE,"IMP";"tt9499",#N/A,FALSE,"TT";"ss94-99",#N/A,FALSE,"SERV";"tran94-99",#N/A,FALSE,"TRAN";"dis95-98",#N/A,FALSE,"DISB";"amor94-99",#N/A,FALSE,"AMOR";"int94-98",#N/A,FALSE,"INT";"debt94-99",#N/A,FALSE,"DEBT"}</definedName>
    <definedName name="lllllll" localSheetId="11" hidden="1">{"bop94-99",#N/A,FALSE,"BOP";"bgdp94-99",#N/A,FALSE,"BOPGDP";"exp94-99",#N/A,FALSE,"EXP";"imp94-99",#N/A,FALSE,"IMP";"tt9499",#N/A,FALSE,"TT";"ss94-99",#N/A,FALSE,"SERV";"tran94-99",#N/A,FALSE,"TRAN";"dis95-98",#N/A,FALSE,"DISB";"amor94-99",#N/A,FALSE,"AMOR";"int94-98",#N/A,FALSE,"INT";"debt94-99",#N/A,FALSE,"DEBT"}</definedName>
    <definedName name="lllllll" localSheetId="23" hidden="1">{"bop94-99",#N/A,FALSE,"BOP";"bgdp94-99",#N/A,FALSE,"BOPGDP";"exp94-99",#N/A,FALSE,"EXP";"imp94-99",#N/A,FALSE,"IMP";"tt9499",#N/A,FALSE,"TT";"ss94-99",#N/A,FALSE,"SERV";"tran94-99",#N/A,FALSE,"TRAN";"dis95-98",#N/A,FALSE,"DISB";"amor94-99",#N/A,FALSE,"AMOR";"int94-98",#N/A,FALSE,"INT";"debt94-99",#N/A,FALSE,"DEBT"}</definedName>
    <definedName name="lllllll" localSheetId="59" hidden="1">{"bop94-99",#N/A,FALSE,"BOP";"bgdp94-99",#N/A,FALSE,"BOPGDP";"exp94-99",#N/A,FALSE,"EXP";"imp94-99",#N/A,FALSE,"IMP";"tt9499",#N/A,FALSE,"TT";"ss94-99",#N/A,FALSE,"SERV";"tran94-99",#N/A,FALSE,"TRAN";"dis95-98",#N/A,FALSE,"DISB";"amor94-99",#N/A,FALSE,"AMOR";"int94-98",#N/A,FALSE,"INT";"debt94-99",#N/A,FALSE,"DEBT"}</definedName>
    <definedName name="lllllll" localSheetId="60" hidden="1">{"bop94-99",#N/A,FALSE,"BOP";"bgdp94-99",#N/A,FALSE,"BOPGDP";"exp94-99",#N/A,FALSE,"EXP";"imp94-99",#N/A,FALSE,"IMP";"tt9499",#N/A,FALSE,"TT";"ss94-99",#N/A,FALSE,"SERV";"tran94-99",#N/A,FALSE,"TRAN";"dis95-98",#N/A,FALSE,"DISB";"amor94-99",#N/A,FALSE,"AMOR";"int94-98",#N/A,FALSE,"INT";"debt94-99",#N/A,FALSE,"DEBT"}</definedName>
    <definedName name="lllllll" localSheetId="1" hidden="1">{"bop94-99",#N/A,FALSE,"BOP";"bgdp94-99",#N/A,FALSE,"BOPGDP";"exp94-99",#N/A,FALSE,"EXP";"imp94-99",#N/A,FALSE,"IMP";"tt9499",#N/A,FALSE,"TT";"ss94-99",#N/A,FALSE,"SERV";"tran94-99",#N/A,FALSE,"TRAN";"dis95-98",#N/A,FALSE,"DISB";"amor94-99",#N/A,FALSE,"AMOR";"int94-98",#N/A,FALSE,"INT";"debt94-99",#N/A,FALSE,"DEBT"}</definedName>
    <definedName name="lllllll" localSheetId="27" hidden="1">{"bop94-99",#N/A,FALSE,"BOP";"bgdp94-99",#N/A,FALSE,"BOPGDP";"exp94-99",#N/A,FALSE,"EXP";"imp94-99",#N/A,FALSE,"IMP";"tt9499",#N/A,FALSE,"TT";"ss94-99",#N/A,FALSE,"SERV";"tran94-99",#N/A,FALSE,"TRAN";"dis95-98",#N/A,FALSE,"DISB";"amor94-99",#N/A,FALSE,"AMOR";"int94-98",#N/A,FALSE,"INT";"debt94-99",#N/A,FALSE,"DEBT"}</definedName>
    <definedName name="lllllll" localSheetId="28" hidden="1">{"bop94-99",#N/A,FALSE,"BOP";"bgdp94-99",#N/A,FALSE,"BOPGDP";"exp94-99",#N/A,FALSE,"EXP";"imp94-99",#N/A,FALSE,"IMP";"tt9499",#N/A,FALSE,"TT";"ss94-99",#N/A,FALSE,"SERV";"tran94-99",#N/A,FALSE,"TRAN";"dis95-98",#N/A,FALSE,"DISB";"amor94-99",#N/A,FALSE,"AMOR";"int94-98",#N/A,FALSE,"INT";"debt94-99",#N/A,FALSE,"DEBT"}</definedName>
    <definedName name="lllllll" localSheetId="29" hidden="1">{"bop94-99",#N/A,FALSE,"BOP";"bgdp94-99",#N/A,FALSE,"BOPGDP";"exp94-99",#N/A,FALSE,"EXP";"imp94-99",#N/A,FALSE,"IMP";"tt9499",#N/A,FALSE,"TT";"ss94-99",#N/A,FALSE,"SERV";"tran94-99",#N/A,FALSE,"TRAN";"dis95-98",#N/A,FALSE,"DISB";"amor94-99",#N/A,FALSE,"AMOR";"int94-98",#N/A,FALSE,"INT";"debt94-99",#N/A,FALSE,"DEBT"}</definedName>
    <definedName name="lllllll" localSheetId="30" hidden="1">{"bop94-99",#N/A,FALSE,"BOP";"bgdp94-99",#N/A,FALSE,"BOPGDP";"exp94-99",#N/A,FALSE,"EXP";"imp94-99",#N/A,FALSE,"IMP";"tt9499",#N/A,FALSE,"TT";"ss94-99",#N/A,FALSE,"SERV";"tran94-99",#N/A,FALSE,"TRAN";"dis95-98",#N/A,FALSE,"DISB";"amor94-99",#N/A,FALSE,"AMOR";"int94-98",#N/A,FALSE,"INT";"debt94-99",#N/A,FALSE,"DEBT"}</definedName>
    <definedName name="lllllll" localSheetId="31" hidden="1">{"bop94-99",#N/A,FALSE,"BOP";"bgdp94-99",#N/A,FALSE,"BOPGDP";"exp94-99",#N/A,FALSE,"EXP";"imp94-99",#N/A,FALSE,"IMP";"tt9499",#N/A,FALSE,"TT";"ss94-99",#N/A,FALSE,"SERV";"tran94-99",#N/A,FALSE,"TRAN";"dis95-98",#N/A,FALSE,"DISB";"amor94-99",#N/A,FALSE,"AMOR";"int94-98",#N/A,FALSE,"INT";"debt94-99",#N/A,FALSE,"DEBT"}</definedName>
    <definedName name="lllllll" localSheetId="32" hidden="1">{"bop94-99",#N/A,FALSE,"BOP";"bgdp94-99",#N/A,FALSE,"BOPGDP";"exp94-99",#N/A,FALSE,"EXP";"imp94-99",#N/A,FALSE,"IMP";"tt9499",#N/A,FALSE,"TT";"ss94-99",#N/A,FALSE,"SERV";"tran94-99",#N/A,FALSE,"TRAN";"dis95-98",#N/A,FALSE,"DISB";"amor94-99",#N/A,FALSE,"AMOR";"int94-98",#N/A,FALSE,"INT";"debt94-99",#N/A,FALSE,"DEBT"}</definedName>
    <definedName name="lllllll" localSheetId="33" hidden="1">{"bop94-99",#N/A,FALSE,"BOP";"bgdp94-99",#N/A,FALSE,"BOPGDP";"exp94-99",#N/A,FALSE,"EXP";"imp94-99",#N/A,FALSE,"IMP";"tt9499",#N/A,FALSE,"TT";"ss94-99",#N/A,FALSE,"SERV";"tran94-99",#N/A,FALSE,"TRAN";"dis95-98",#N/A,FALSE,"DISB";"amor94-99",#N/A,FALSE,"AMOR";"int94-98",#N/A,FALSE,"INT";"debt94-99",#N/A,FALSE,"DEBT"}</definedName>
    <definedName name="lllllll" localSheetId="34" hidden="1">{"bop94-99",#N/A,FALSE,"BOP";"bgdp94-99",#N/A,FALSE,"BOPGDP";"exp94-99",#N/A,FALSE,"EXP";"imp94-99",#N/A,FALSE,"IMP";"tt9499",#N/A,FALSE,"TT";"ss94-99",#N/A,FALSE,"SERV";"tran94-99",#N/A,FALSE,"TRAN";"dis95-98",#N/A,FALSE,"DISB";"amor94-99",#N/A,FALSE,"AMOR";"int94-98",#N/A,FALSE,"INT";"debt94-99",#N/A,FALSE,"DEBT"}</definedName>
    <definedName name="lllllll" localSheetId="3" hidden="1">{"bop94-99",#N/A,FALSE,"BOP";"bgdp94-99",#N/A,FALSE,"BOPGDP";"exp94-99",#N/A,FALSE,"EXP";"imp94-99",#N/A,FALSE,"IMP";"tt9499",#N/A,FALSE,"TT";"ss94-99",#N/A,FALSE,"SERV";"tran94-99",#N/A,FALSE,"TRAN";"dis95-98",#N/A,FALSE,"DISB";"amor94-99",#N/A,FALSE,"AMOR";"int94-98",#N/A,FALSE,"INT";"debt94-99",#N/A,FALSE,"DEBT"}</definedName>
    <definedName name="lllllll" localSheetId="57" hidden="1">{"bop94-99",#N/A,FALSE,"BOP";"bgdp94-99",#N/A,FALSE,"BOPGDP";"exp94-99",#N/A,FALSE,"EXP";"imp94-99",#N/A,FALSE,"IMP";"tt9499",#N/A,FALSE,"TT";"ss94-99",#N/A,FALSE,"SERV";"tran94-99",#N/A,FALSE,"TRAN";"dis95-98",#N/A,FALSE,"DISB";"amor94-99",#N/A,FALSE,"AMOR";"int94-98",#N/A,FALSE,"INT";"debt94-99",#N/A,FALSE,"DEBT"}</definedName>
    <definedName name="lllllll" localSheetId="58" hidden="1">{"bop94-99",#N/A,FALSE,"BOP";"bgdp94-99",#N/A,FALSE,"BOPGDP";"exp94-99",#N/A,FALSE,"EXP";"imp94-99",#N/A,FALSE,"IMP";"tt9499",#N/A,FALSE,"TT";"ss94-99",#N/A,FALSE,"SERV";"tran94-99",#N/A,FALSE,"TRAN";"dis95-98",#N/A,FALSE,"DISB";"amor94-99",#N/A,FALSE,"AMOR";"int94-98",#N/A,FALSE,"INT";"debt94-99",#N/A,FALSE,"DEBT"}</definedName>
    <definedName name="lllllll" localSheetId="18" hidden="1">{"bop94-99",#N/A,FALSE,"BOP";"bgdp94-99",#N/A,FALSE,"BOPGDP";"exp94-99",#N/A,FALSE,"EXP";"imp94-99",#N/A,FALSE,"IMP";"tt9499",#N/A,FALSE,"TT";"ss94-99",#N/A,FALSE,"SERV";"tran94-99",#N/A,FALSE,"TRAN";"dis95-98",#N/A,FALSE,"DISB";"amor94-99",#N/A,FALSE,"AMOR";"int94-98",#N/A,FALSE,"INT";"debt94-99",#N/A,FALSE,"DEBT"}</definedName>
    <definedName name="lllllll" localSheetId="61" hidden="1">{"bop94-99",#N/A,FALSE,"BOP";"bgdp94-99",#N/A,FALSE,"BOPGDP";"exp94-99",#N/A,FALSE,"EXP";"imp94-99",#N/A,FALSE,"IMP";"tt9499",#N/A,FALSE,"TT";"ss94-99",#N/A,FALSE,"SERV";"tran94-99",#N/A,FALSE,"TRAN";"dis95-98",#N/A,FALSE,"DISB";"amor94-99",#N/A,FALSE,"AMOR";"int94-98",#N/A,FALSE,"INT";"debt94-99",#N/A,FALSE,"DEBT"}</definedName>
    <definedName name="lllllll" localSheetId="62" hidden="1">{"bop94-99",#N/A,FALSE,"BOP";"bgdp94-99",#N/A,FALSE,"BOPGDP";"exp94-99",#N/A,FALSE,"EXP";"imp94-99",#N/A,FALSE,"IMP";"tt9499",#N/A,FALSE,"TT";"ss94-99",#N/A,FALSE,"SERV";"tran94-99",#N/A,FALSE,"TRAN";"dis95-98",#N/A,FALSE,"DISB";"amor94-99",#N/A,FALSE,"AMOR";"int94-98",#N/A,FALSE,"INT";"debt94-99",#N/A,FALSE,"DEBT"}</definedName>
    <definedName name="lllllll" localSheetId="63" hidden="1">{"bop94-99",#N/A,FALSE,"BOP";"bgdp94-99",#N/A,FALSE,"BOPGDP";"exp94-99",#N/A,FALSE,"EXP";"imp94-99",#N/A,FALSE,"IMP";"tt9499",#N/A,FALSE,"TT";"ss94-99",#N/A,FALSE,"SERV";"tran94-99",#N/A,FALSE,"TRAN";"dis95-98",#N/A,FALSE,"DISB";"amor94-99",#N/A,FALSE,"AMOR";"int94-98",#N/A,FALSE,"INT";"debt94-99",#N/A,FALSE,"DEBT"}</definedName>
    <definedName name="lllllll" localSheetId="64" hidden="1">{"bop94-99",#N/A,FALSE,"BOP";"bgdp94-99",#N/A,FALSE,"BOPGDP";"exp94-99",#N/A,FALSE,"EXP";"imp94-99",#N/A,FALSE,"IMP";"tt9499",#N/A,FALSE,"TT";"ss94-99",#N/A,FALSE,"SERV";"tran94-99",#N/A,FALSE,"TRAN";"dis95-98",#N/A,FALSE,"DISB";"amor94-99",#N/A,FALSE,"AMOR";"int94-98",#N/A,FALSE,"INT";"debt94-99",#N/A,FALSE,"DEBT"}</definedName>
    <definedName name="lllllll" localSheetId="21" hidden="1">{"bop94-99",#N/A,FALSE,"BOP";"bgdp94-99",#N/A,FALSE,"BOPGDP";"exp94-99",#N/A,FALSE,"EXP";"imp94-99",#N/A,FALSE,"IMP";"tt9499",#N/A,FALSE,"TT";"ss94-99",#N/A,FALSE,"SERV";"tran94-99",#N/A,FALSE,"TRAN";"dis95-98",#N/A,FALSE,"DISB";"amor94-99",#N/A,FALSE,"AMOR";"int94-98",#N/A,FALSE,"INT";"debt94-99",#N/A,FALSE,"DEBT"}</definedName>
    <definedName name="lllllll" localSheetId="80" hidden="1">{"bop94-99",#N/A,FALSE,"BOP";"bgdp94-99",#N/A,FALSE,"BOPGDP";"exp94-99",#N/A,FALSE,"EXP";"imp94-99",#N/A,FALSE,"IMP";"tt9499",#N/A,FALSE,"TT";"ss94-99",#N/A,FALSE,"SERV";"tran94-99",#N/A,FALSE,"TRAN";"dis95-98",#N/A,FALSE,"DISB";"amor94-99",#N/A,FALSE,"AMOR";"int94-98",#N/A,FALSE,"INT";"debt94-99",#N/A,FALSE,"DEBT"}</definedName>
    <definedName name="lllllll" localSheetId="81" hidden="1">{"bop94-99",#N/A,FALSE,"BOP";"bgdp94-99",#N/A,FALSE,"BOPGDP";"exp94-99",#N/A,FALSE,"EXP";"imp94-99",#N/A,FALSE,"IMP";"tt9499",#N/A,FALSE,"TT";"ss94-99",#N/A,FALSE,"SERV";"tran94-99",#N/A,FALSE,"TRAN";"dis95-98",#N/A,FALSE,"DISB";"amor94-99",#N/A,FALSE,"AMOR";"int94-98",#N/A,FALSE,"INT";"debt94-99",#N/A,FALSE,"DEBT"}</definedName>
    <definedName name="lllllll" localSheetId="82" hidden="1">{"bop94-99",#N/A,FALSE,"BOP";"bgdp94-99",#N/A,FALSE,"BOPGDP";"exp94-99",#N/A,FALSE,"EXP";"imp94-99",#N/A,FALSE,"IMP";"tt9499",#N/A,FALSE,"TT";"ss94-99",#N/A,FALSE,"SERV";"tran94-99",#N/A,FALSE,"TRAN";"dis95-98",#N/A,FALSE,"DISB";"amor94-99",#N/A,FALSE,"AMOR";"int94-98",#N/A,FALSE,"INT";"debt94-99",#N/A,FALSE,"DEBT"}</definedName>
    <definedName name="lllllll" localSheetId="83" hidden="1">{"bop94-99",#N/A,FALSE,"BOP";"bgdp94-99",#N/A,FALSE,"BOPGDP";"exp94-99",#N/A,FALSE,"EXP";"imp94-99",#N/A,FALSE,"IMP";"tt9499",#N/A,FALSE,"TT";"ss94-99",#N/A,FALSE,"SERV";"tran94-99",#N/A,FALSE,"TRAN";"dis95-98",#N/A,FALSE,"DISB";"amor94-99",#N/A,FALSE,"AMOR";"int94-98",#N/A,FALSE,"INT";"debt94-99",#N/A,FALSE,"DEBT"}</definedName>
    <definedName name="lllllll" localSheetId="84" hidden="1">{"bop94-99",#N/A,FALSE,"BOP";"bgdp94-99",#N/A,FALSE,"BOPGDP";"exp94-99",#N/A,FALSE,"EXP";"imp94-99",#N/A,FALSE,"IMP";"tt9499",#N/A,FALSE,"TT";"ss94-99",#N/A,FALSE,"SERV";"tran94-99",#N/A,FALSE,"TRAN";"dis95-98",#N/A,FALSE,"DISB";"amor94-99",#N/A,FALSE,"AMOR";"int94-98",#N/A,FALSE,"INT";"debt94-99",#N/A,FALSE,"DEBT"}</definedName>
    <definedName name="lllllll" localSheetId="85" hidden="1">{"bop94-99",#N/A,FALSE,"BOP";"bgdp94-99",#N/A,FALSE,"BOPGDP";"exp94-99",#N/A,FALSE,"EXP";"imp94-99",#N/A,FALSE,"IMP";"tt9499",#N/A,FALSE,"TT";"ss94-99",#N/A,FALSE,"SERV";"tran94-99",#N/A,FALSE,"TRAN";"dis95-98",#N/A,FALSE,"DISB";"amor94-99",#N/A,FALSE,"AMOR";"int94-98",#N/A,FALSE,"INT";"debt94-99",#N/A,FALSE,"DEBT"}</definedName>
    <definedName name="lllllll" localSheetId="88" hidden="1">{"bop94-99",#N/A,FALSE,"BOP";"bgdp94-99",#N/A,FALSE,"BOPGDP";"exp94-99",#N/A,FALSE,"EXP";"imp94-99",#N/A,FALSE,"IMP";"tt9499",#N/A,FALSE,"TT";"ss94-99",#N/A,FALSE,"SERV";"tran94-99",#N/A,FALSE,"TRAN";"dis95-98",#N/A,FALSE,"DISB";"amor94-99",#N/A,FALSE,"AMOR";"int94-98",#N/A,FALSE,"INT";"debt94-99",#N/A,FALSE,"DEBT"}</definedName>
    <definedName name="lllllll" localSheetId="22" hidden="1">{"bop94-99",#N/A,FALSE,"BOP";"bgdp94-99",#N/A,FALSE,"BOPGDP";"exp94-99",#N/A,FALSE,"EXP";"imp94-99",#N/A,FALSE,"IMP";"tt9499",#N/A,FALSE,"TT";"ss94-99",#N/A,FALSE,"SERV";"tran94-99",#N/A,FALSE,"TRAN";"dis95-98",#N/A,FALSE,"DISB";"amor94-99",#N/A,FALSE,"AMOR";"int94-98",#N/A,FALSE,"INT";"debt94-99",#N/A,FALSE,"DEBT"}</definedName>
    <definedName name="lllllll" localSheetId="89" hidden="1">{"bop94-99",#N/A,FALSE,"BOP";"bgdp94-99",#N/A,FALSE,"BOPGDP";"exp94-99",#N/A,FALSE,"EXP";"imp94-99",#N/A,FALSE,"IMP";"tt9499",#N/A,FALSE,"TT";"ss94-99",#N/A,FALSE,"SERV";"tran94-99",#N/A,FALSE,"TRAN";"dis95-98",#N/A,FALSE,"DISB";"amor94-99",#N/A,FALSE,"AMOR";"int94-98",#N/A,FALSE,"INT";"debt94-99",#N/A,FALSE,"DEBT"}</definedName>
    <definedName name="lllllll" localSheetId="90" hidden="1">{"bop94-99",#N/A,FALSE,"BOP";"bgdp94-99",#N/A,FALSE,"BOPGDP";"exp94-99",#N/A,FALSE,"EXP";"imp94-99",#N/A,FALSE,"IMP";"tt9499",#N/A,FALSE,"TT";"ss94-99",#N/A,FALSE,"SERV";"tran94-99",#N/A,FALSE,"TRAN";"dis95-98",#N/A,FALSE,"DISB";"amor94-99",#N/A,FALSE,"AMOR";"int94-98",#N/A,FALSE,"INT";"debt94-99",#N/A,FALSE,"DEBT"}</definedName>
    <definedName name="lllllll" localSheetId="91" hidden="1">{"bop94-99",#N/A,FALSE,"BOP";"bgdp94-99",#N/A,FALSE,"BOPGDP";"exp94-99",#N/A,FALSE,"EXP";"imp94-99",#N/A,FALSE,"IMP";"tt9499",#N/A,FALSE,"TT";"ss94-99",#N/A,FALSE,"SERV";"tran94-99",#N/A,FALSE,"TRAN";"dis95-98",#N/A,FALSE,"DISB";"amor94-99",#N/A,FALSE,"AMOR";"int94-98",#N/A,FALSE,"INT";"debt94-99",#N/A,FALSE,"DEBT"}</definedName>
    <definedName name="lllllll" localSheetId="92" hidden="1">{"bop94-99",#N/A,FALSE,"BOP";"bgdp94-99",#N/A,FALSE,"BOPGDP";"exp94-99",#N/A,FALSE,"EXP";"imp94-99",#N/A,FALSE,"IMP";"tt9499",#N/A,FALSE,"TT";"ss94-99",#N/A,FALSE,"SERV";"tran94-99",#N/A,FALSE,"TRAN";"dis95-98",#N/A,FALSE,"DISB";"amor94-99",#N/A,FALSE,"AMOR";"int94-98",#N/A,FALSE,"INT";"debt94-99",#N/A,FALSE,"DEBT"}</definedName>
    <definedName name="lllllll" localSheetId="95" hidden="1">{"bop94-99",#N/A,FALSE,"BOP";"bgdp94-99",#N/A,FALSE,"BOPGDP";"exp94-99",#N/A,FALSE,"EXP";"imp94-99",#N/A,FALSE,"IMP";"tt9499",#N/A,FALSE,"TT";"ss94-99",#N/A,FALSE,"SERV";"tran94-99",#N/A,FALSE,"TRAN";"dis95-98",#N/A,FALSE,"DISB";"amor94-99",#N/A,FALSE,"AMOR";"int94-98",#N/A,FALSE,"INT";"debt94-99",#N/A,FALSE,"DEBT"}</definedName>
    <definedName name="lllllll" localSheetId="96" hidden="1">{"bop94-99",#N/A,FALSE,"BOP";"bgdp94-99",#N/A,FALSE,"BOPGDP";"exp94-99",#N/A,FALSE,"EXP";"imp94-99",#N/A,FALSE,"IMP";"tt9499",#N/A,FALSE,"TT";"ss94-99",#N/A,FALSE,"SERV";"tran94-99",#N/A,FALSE,"TRAN";"dis95-98",#N/A,FALSE,"DISB";"amor94-99",#N/A,FALSE,"AMOR";"int94-98",#N/A,FALSE,"INT";"debt94-99",#N/A,FALSE,"DEBT"}</definedName>
    <definedName name="lllllll" localSheetId="98" hidden="1">{"bop94-99",#N/A,FALSE,"BOP";"bgdp94-99",#N/A,FALSE,"BOPGDP";"exp94-99",#N/A,FALSE,"EXP";"imp94-99",#N/A,FALSE,"IMP";"tt9499",#N/A,FALSE,"TT";"ss94-99",#N/A,FALSE,"SERV";"tran94-99",#N/A,FALSE,"TRAN";"dis95-98",#N/A,FALSE,"DISB";"amor94-99",#N/A,FALSE,"AMOR";"int94-98",#N/A,FALSE,"INT";"debt94-99",#N/A,FALSE,"DEBT"}</definedName>
    <definedName name="lllllll" localSheetId="24" hidden="1">{"bop94-99",#N/A,FALSE,"BOP";"bgdp94-99",#N/A,FALSE,"BOPGDP";"exp94-99",#N/A,FALSE,"EXP";"imp94-99",#N/A,FALSE,"IMP";"tt9499",#N/A,FALSE,"TT";"ss94-99",#N/A,FALSE,"SERV";"tran94-99",#N/A,FALSE,"TRAN";"dis95-98",#N/A,FALSE,"DISB";"amor94-99",#N/A,FALSE,"AMOR";"int94-98",#N/A,FALSE,"INT";"debt94-99",#N/A,FALSE,"DEBT"}</definedName>
    <definedName name="lllllll" localSheetId="99" hidden="1">{"bop94-99",#N/A,FALSE,"BOP";"bgdp94-99",#N/A,FALSE,"BOPGDP";"exp94-99",#N/A,FALSE,"EXP";"imp94-99",#N/A,FALSE,"IMP";"tt9499",#N/A,FALSE,"TT";"ss94-99",#N/A,FALSE,"SERV";"tran94-99",#N/A,FALSE,"TRAN";"dis95-98",#N/A,FALSE,"DISB";"amor94-99",#N/A,FALSE,"AMOR";"int94-98",#N/A,FALSE,"INT";"debt94-99",#N/A,FALSE,"DEBT"}</definedName>
    <definedName name="lllllll" localSheetId="25" hidden="1">{"bop94-99",#N/A,FALSE,"BOP";"bgdp94-99",#N/A,FALSE,"BOPGDP";"exp94-99",#N/A,FALSE,"EXP";"imp94-99",#N/A,FALSE,"IMP";"tt9499",#N/A,FALSE,"TT";"ss94-99",#N/A,FALSE,"SERV";"tran94-99",#N/A,FALSE,"TRAN";"dis95-98",#N/A,FALSE,"DISB";"amor94-99",#N/A,FALSE,"AMOR";"int94-98",#N/A,FALSE,"INT";"debt94-99",#N/A,FALSE,"DEBT"}</definedName>
    <definedName name="lllllll" localSheetId="26" hidden="1">{"bop94-99",#N/A,FALSE,"BOP";"bgdp94-99",#N/A,FALSE,"BOPGDP";"exp94-99",#N/A,FALSE,"EXP";"imp94-99",#N/A,FALSE,"IMP";"tt9499",#N/A,FALSE,"TT";"ss94-99",#N/A,FALSE,"SERV";"tran94-99",#N/A,FALSE,"TRAN";"dis95-98",#N/A,FALSE,"DISB";"amor94-99",#N/A,FALSE,"AMOR";"int94-98",#N/A,FALSE,"INT";"debt94-99",#N/A,FALSE,"DEBT"}</definedName>
    <definedName name="lllllll" localSheetId="93" hidden="1">{"bop94-99",#N/A,FALSE,"BOP";"bgdp94-99",#N/A,FALSE,"BOPGDP";"exp94-99",#N/A,FALSE,"EXP";"imp94-99",#N/A,FALSE,"IMP";"tt9499",#N/A,FALSE,"TT";"ss94-99",#N/A,FALSE,"SERV";"tran94-99",#N/A,FALSE,"TRAN";"dis95-98",#N/A,FALSE,"DISB";"amor94-99",#N/A,FALSE,"AMOR";"int94-98",#N/A,FALSE,"INT";"debt94-99",#N/A,FALSE,"DEBT"}</definedName>
    <definedName name="lllllll" localSheetId="94" hidden="1">{"bop94-99",#N/A,FALSE,"BOP";"bgdp94-99",#N/A,FALSE,"BOPGDP";"exp94-99",#N/A,FALSE,"EXP";"imp94-99",#N/A,FALSE,"IMP";"tt9499",#N/A,FALSE,"TT";"ss94-99",#N/A,FALSE,"SERV";"tran94-99",#N/A,FALSE,"TRAN";"dis95-98",#N/A,FALSE,"DISB";"amor94-99",#N/A,FALSE,"AMOR";"int94-98",#N/A,FALSE,"INT";"debt94-99",#N/A,FALSE,"DEBT"}</definedName>
    <definedName name="lllllll" hidden="1">{"bop94-99",#N/A,FALSE,"BOP";"bgdp94-99",#N/A,FALSE,"BOPGDP";"exp94-99",#N/A,FALSE,"EXP";"imp94-99",#N/A,FALSE,"IMP";"tt9499",#N/A,FALSE,"TT";"ss94-99",#N/A,FALSE,"SERV";"tran94-99",#N/A,FALSE,"TRAN";"dis95-98",#N/A,FALSE,"DISB";"amor94-99",#N/A,FALSE,"AMOR";"int94-98",#N/A,FALSE,"INT";"debt94-99",#N/A,FALSE,"DEBT"}</definedName>
    <definedName name="lllllllllllllllll" localSheetId="15" hidden="1">{"Minpmon",#N/A,FALSE,"Monthinput"}</definedName>
    <definedName name="lllllllllllllllll" localSheetId="16" hidden="1">{"Minpmon",#N/A,FALSE,"Monthinput"}</definedName>
    <definedName name="lllllllllllllllll" localSheetId="17" hidden="1">{"Minpmon",#N/A,FALSE,"Monthinput"}</definedName>
    <definedName name="lllllllllllllllll" localSheetId="19" hidden="1">{"Minpmon",#N/A,FALSE,"Monthinput"}</definedName>
    <definedName name="lllllllllllllllll" localSheetId="20" hidden="1">{"Minpmon",#N/A,FALSE,"Monthinput"}</definedName>
    <definedName name="lllllllllllllllll" localSheetId="100" hidden="1">{"Minpmon",#N/A,FALSE,"Monthinput"}</definedName>
    <definedName name="lllllllllllllllll" localSheetId="8" hidden="1">{"Minpmon",#N/A,FALSE,"Monthinput"}</definedName>
    <definedName name="lllllllllllllllll" localSheetId="9" hidden="1">{"Minpmon",#N/A,FALSE,"Monthinput"}</definedName>
    <definedName name="lllllllllllllllll" localSheetId="10" hidden="1">{"Minpmon",#N/A,FALSE,"Monthinput"}</definedName>
    <definedName name="lllllllllllllllll" localSheetId="11" hidden="1">{"Minpmon",#N/A,FALSE,"Monthinput"}</definedName>
    <definedName name="lllllllllllllllll" localSheetId="23" hidden="1">{"Minpmon",#N/A,FALSE,"Monthinput"}</definedName>
    <definedName name="lllllllllllllllll" localSheetId="59" hidden="1">{"Minpmon",#N/A,FALSE,"Monthinput"}</definedName>
    <definedName name="lllllllllllllllll" localSheetId="60" hidden="1">{"Minpmon",#N/A,FALSE,"Monthinput"}</definedName>
    <definedName name="lllllllllllllllll" localSheetId="1" hidden="1">{"Minpmon",#N/A,FALSE,"Monthinput"}</definedName>
    <definedName name="lllllllllllllllll" localSheetId="27" hidden="1">{"Minpmon",#N/A,FALSE,"Monthinput"}</definedName>
    <definedName name="lllllllllllllllll" localSheetId="28" hidden="1">{"Minpmon",#N/A,FALSE,"Monthinput"}</definedName>
    <definedName name="lllllllllllllllll" localSheetId="29" hidden="1">{"Minpmon",#N/A,FALSE,"Monthinput"}</definedName>
    <definedName name="lllllllllllllllll" localSheetId="30" hidden="1">{"Minpmon",#N/A,FALSE,"Monthinput"}</definedName>
    <definedName name="lllllllllllllllll" localSheetId="31" hidden="1">{"Minpmon",#N/A,FALSE,"Monthinput"}</definedName>
    <definedName name="lllllllllllllllll" localSheetId="32" hidden="1">{"Minpmon",#N/A,FALSE,"Monthinput"}</definedName>
    <definedName name="lllllllllllllllll" localSheetId="33" hidden="1">{"Minpmon",#N/A,FALSE,"Monthinput"}</definedName>
    <definedName name="lllllllllllllllll" localSheetId="34" hidden="1">{"Minpmon",#N/A,FALSE,"Monthinput"}</definedName>
    <definedName name="lllllllllllllllll" localSheetId="3" hidden="1">{"Minpmon",#N/A,FALSE,"Monthinput"}</definedName>
    <definedName name="lllllllllllllllll" localSheetId="57" hidden="1">{"Minpmon",#N/A,FALSE,"Monthinput"}</definedName>
    <definedName name="lllllllllllllllll" localSheetId="58" hidden="1">{"Minpmon",#N/A,FALSE,"Monthinput"}</definedName>
    <definedName name="lllllllllllllllll" localSheetId="18" hidden="1">{"Minpmon",#N/A,FALSE,"Monthinput"}</definedName>
    <definedName name="lllllllllllllllll" localSheetId="61" hidden="1">{"Minpmon",#N/A,FALSE,"Monthinput"}</definedName>
    <definedName name="lllllllllllllllll" localSheetId="62" hidden="1">{"Minpmon",#N/A,FALSE,"Monthinput"}</definedName>
    <definedName name="lllllllllllllllll" localSheetId="63" hidden="1">{"Minpmon",#N/A,FALSE,"Monthinput"}</definedName>
    <definedName name="lllllllllllllllll" localSheetId="64" hidden="1">{"Minpmon",#N/A,FALSE,"Monthinput"}</definedName>
    <definedName name="lllllllllllllllll" localSheetId="21" hidden="1">{"Minpmon",#N/A,FALSE,"Monthinput"}</definedName>
    <definedName name="lllllllllllllllll" localSheetId="80" hidden="1">{"Minpmon",#N/A,FALSE,"Monthinput"}</definedName>
    <definedName name="lllllllllllllllll" localSheetId="81" hidden="1">{"Minpmon",#N/A,FALSE,"Monthinput"}</definedName>
    <definedName name="lllllllllllllllll" localSheetId="82" hidden="1">{"Minpmon",#N/A,FALSE,"Monthinput"}</definedName>
    <definedName name="lllllllllllllllll" localSheetId="83" hidden="1">{"Minpmon",#N/A,FALSE,"Monthinput"}</definedName>
    <definedName name="lllllllllllllllll" localSheetId="84" hidden="1">{"Minpmon",#N/A,FALSE,"Monthinput"}</definedName>
    <definedName name="lllllllllllllllll" localSheetId="85" hidden="1">{"Minpmon",#N/A,FALSE,"Monthinput"}</definedName>
    <definedName name="lllllllllllllllll" localSheetId="88" hidden="1">{"Minpmon",#N/A,FALSE,"Monthinput"}</definedName>
    <definedName name="lllllllllllllllll" localSheetId="22" hidden="1">{"Minpmon",#N/A,FALSE,"Monthinput"}</definedName>
    <definedName name="lllllllllllllllll" localSheetId="89" hidden="1">{"Minpmon",#N/A,FALSE,"Monthinput"}</definedName>
    <definedName name="lllllllllllllllll" localSheetId="90" hidden="1">{"Minpmon",#N/A,FALSE,"Monthinput"}</definedName>
    <definedName name="lllllllllllllllll" localSheetId="91" hidden="1">{"Minpmon",#N/A,FALSE,"Monthinput"}</definedName>
    <definedName name="lllllllllllllllll" localSheetId="92" hidden="1">{"Minpmon",#N/A,FALSE,"Monthinput"}</definedName>
    <definedName name="lllllllllllllllll" localSheetId="95" hidden="1">{"Minpmon",#N/A,FALSE,"Monthinput"}</definedName>
    <definedName name="lllllllllllllllll" localSheetId="96" hidden="1">{"Minpmon",#N/A,FALSE,"Monthinput"}</definedName>
    <definedName name="lllllllllllllllll" localSheetId="98" hidden="1">{"Minpmon",#N/A,FALSE,"Monthinput"}</definedName>
    <definedName name="lllllllllllllllll" localSheetId="24" hidden="1">{"Minpmon",#N/A,FALSE,"Monthinput"}</definedName>
    <definedName name="lllllllllllllllll" localSheetId="99" hidden="1">{"Minpmon",#N/A,FALSE,"Monthinput"}</definedName>
    <definedName name="lllllllllllllllll" localSheetId="25" hidden="1">{"Minpmon",#N/A,FALSE,"Monthinput"}</definedName>
    <definedName name="lllllllllllllllll" localSheetId="26" hidden="1">{"Minpmon",#N/A,FALSE,"Monthinput"}</definedName>
    <definedName name="lllllllllllllllll" localSheetId="93" hidden="1">{"Minpmon",#N/A,FALSE,"Monthinput"}</definedName>
    <definedName name="lllllllllllllllll" localSheetId="94" hidden="1">{"Minpmon",#N/A,FALSE,"Monthinput"}</definedName>
    <definedName name="lllllllllllllllll" hidden="1">{"Minpmon",#N/A,FALSE,"Monthinput"}</definedName>
    <definedName name="lloo" localSheetId="15" hidden="1">#REF!</definedName>
    <definedName name="lloo" localSheetId="16" hidden="1">#REF!</definedName>
    <definedName name="lloo" localSheetId="17" hidden="1">#REF!</definedName>
    <definedName name="lloo" localSheetId="19" hidden="1">#REF!</definedName>
    <definedName name="lloo" localSheetId="20" hidden="1">#REF!</definedName>
    <definedName name="lloo" localSheetId="100" hidden="1">#REF!</definedName>
    <definedName name="lloo" localSheetId="23" hidden="1">#REF!</definedName>
    <definedName name="lloo" localSheetId="27" hidden="1">#REF!</definedName>
    <definedName name="lloo" localSheetId="28" hidden="1">#REF!</definedName>
    <definedName name="lloo" localSheetId="29" hidden="1">#REF!</definedName>
    <definedName name="lloo" localSheetId="33" hidden="1">#REF!</definedName>
    <definedName name="lloo" localSheetId="57" hidden="1">#REF!</definedName>
    <definedName name="lloo" localSheetId="58" hidden="1">#REF!</definedName>
    <definedName name="lloo" localSheetId="18" hidden="1">#REF!</definedName>
    <definedName name="lloo" localSheetId="61" hidden="1">#REF!</definedName>
    <definedName name="lloo" localSheetId="62" hidden="1">#REF!</definedName>
    <definedName name="lloo" localSheetId="64" hidden="1">#REF!</definedName>
    <definedName name="lloo" localSheetId="21" hidden="1">#REF!</definedName>
    <definedName name="lloo" localSheetId="80" hidden="1">'Tabla 53'!#REF!</definedName>
    <definedName name="lloo" localSheetId="81" hidden="1">'Tabla 54'!#REF!</definedName>
    <definedName name="lloo" localSheetId="82" hidden="1">'Tabla 55'!#REF!</definedName>
    <definedName name="lloo" localSheetId="83" hidden="1">'Tabla 56'!#REF!</definedName>
    <definedName name="lloo" localSheetId="84" hidden="1">'Tabla 57'!#REF!</definedName>
    <definedName name="lloo" localSheetId="85" hidden="1">'Tabla 58'!#REF!</definedName>
    <definedName name="lloo" localSheetId="88" hidden="1">#REF!</definedName>
    <definedName name="lloo" localSheetId="89" hidden="1">#REF!</definedName>
    <definedName name="lloo" localSheetId="90" hidden="1">#REF!</definedName>
    <definedName name="lloo" localSheetId="95" hidden="1">#REF!</definedName>
    <definedName name="lloo" localSheetId="96" hidden="1">#REF!</definedName>
    <definedName name="lloo" localSheetId="24" hidden="1">#REF!</definedName>
    <definedName name="lloo" localSheetId="99" hidden="1">#REF!</definedName>
    <definedName name="lloo" hidden="1">#REF!</definedName>
    <definedName name="lodnjkhdnbdv" localSheetId="15">#REF!</definedName>
    <definedName name="lodnjkhdnbdv" localSheetId="16">#REF!</definedName>
    <definedName name="lodnjkhdnbdv" localSheetId="17">#REF!</definedName>
    <definedName name="lodnjkhdnbdv" localSheetId="19">#REF!</definedName>
    <definedName name="lodnjkhdnbdv" localSheetId="23">#REF!</definedName>
    <definedName name="lodnjkhdnbdv" localSheetId="27">#REF!</definedName>
    <definedName name="lodnjkhdnbdv" localSheetId="28">#REF!</definedName>
    <definedName name="lodnjkhdnbdv" localSheetId="29">#REF!</definedName>
    <definedName name="lodnjkhdnbdv" localSheetId="33">#REF!</definedName>
    <definedName name="lodnjkhdnbdv" localSheetId="57">#REF!</definedName>
    <definedName name="lodnjkhdnbdv" localSheetId="58">#REF!</definedName>
    <definedName name="lodnjkhdnbdv" localSheetId="18">#REF!</definedName>
    <definedName name="lodnjkhdnbdv" localSheetId="61">#REF!</definedName>
    <definedName name="lodnjkhdnbdv" localSheetId="64">#REF!</definedName>
    <definedName name="lodnjkhdnbdv" localSheetId="21">#REF!</definedName>
    <definedName name="lodnjkhdnbdv" localSheetId="80">'Tabla 53'!#REF!</definedName>
    <definedName name="lodnjkhdnbdv" localSheetId="81">'Tabla 54'!#REF!</definedName>
    <definedName name="lodnjkhdnbdv" localSheetId="82">'Tabla 55'!#REF!</definedName>
    <definedName name="lodnjkhdnbdv" localSheetId="83">'Tabla 56'!#REF!</definedName>
    <definedName name="lodnjkhdnbdv" localSheetId="84">'Tabla 57'!#REF!</definedName>
    <definedName name="lodnjkhdnbdv" localSheetId="85">'Tabla 58'!#REF!</definedName>
    <definedName name="lodnjkhdnbdv" localSheetId="88">#REF!</definedName>
    <definedName name="lodnjkhdnbdv" localSheetId="89">#REF!</definedName>
    <definedName name="lodnjkhdnbdv" localSheetId="90">#REF!</definedName>
    <definedName name="lodnjkhdnbdv" localSheetId="95">#REF!</definedName>
    <definedName name="lodnjkhdnbdv" localSheetId="96">#REF!</definedName>
    <definedName name="lodnjkhdnbdv" localSheetId="24">#REF!</definedName>
    <definedName name="lodnjkhdnbdv">#REF!</definedName>
    <definedName name="lolololo" localSheetId="15">#REF!</definedName>
    <definedName name="lolololo" localSheetId="16">#REF!</definedName>
    <definedName name="lolololo" localSheetId="17">#REF!</definedName>
    <definedName name="lolololo" localSheetId="19">#REF!</definedName>
    <definedName name="lolololo" localSheetId="23">#REF!</definedName>
    <definedName name="lolololo" localSheetId="27">#REF!</definedName>
    <definedName name="lolololo" localSheetId="28">#REF!</definedName>
    <definedName name="lolololo" localSheetId="29">#REF!</definedName>
    <definedName name="lolololo" localSheetId="33">#REF!</definedName>
    <definedName name="lolololo" localSheetId="57">#REF!</definedName>
    <definedName name="lolololo" localSheetId="58">#REF!</definedName>
    <definedName name="lolololo" localSheetId="18">#REF!</definedName>
    <definedName name="lolololo" localSheetId="61">#REF!</definedName>
    <definedName name="lolololo" localSheetId="64">#REF!</definedName>
    <definedName name="lolololo" localSheetId="21">#REF!</definedName>
    <definedName name="lolololo" localSheetId="80">'Tabla 53'!#REF!</definedName>
    <definedName name="lolololo" localSheetId="81">'Tabla 54'!#REF!</definedName>
    <definedName name="lolololo" localSheetId="82">'Tabla 55'!#REF!</definedName>
    <definedName name="lolololo" localSheetId="83">'Tabla 56'!#REF!</definedName>
    <definedName name="lolololo" localSheetId="84">'Tabla 57'!#REF!</definedName>
    <definedName name="lolololo" localSheetId="85">'Tabla 58'!#REF!</definedName>
    <definedName name="lolololo" localSheetId="88">#REF!</definedName>
    <definedName name="lolololo" localSheetId="89">#REF!</definedName>
    <definedName name="lolololo" localSheetId="90">#REF!</definedName>
    <definedName name="lolololo" localSheetId="95">#REF!</definedName>
    <definedName name="lolololo" localSheetId="96">#REF!</definedName>
    <definedName name="lolololo" localSheetId="24">#REF!</definedName>
    <definedName name="lolololo">#REF!</definedName>
    <definedName name="LONAB96" localSheetId="15">#REF!</definedName>
    <definedName name="LONAB96" localSheetId="17">#REF!</definedName>
    <definedName name="LONAB96" localSheetId="23">#REF!</definedName>
    <definedName name="LONAB96" localSheetId="27">#REF!</definedName>
    <definedName name="LONAB96" localSheetId="28">#REF!</definedName>
    <definedName name="LONAB96" localSheetId="29">#REF!</definedName>
    <definedName name="LONAB96" localSheetId="21">#REF!</definedName>
    <definedName name="LONAB96" localSheetId="88">#REF!</definedName>
    <definedName name="LONAB96" localSheetId="89">#REF!</definedName>
    <definedName name="LONAB96" localSheetId="90">#REF!</definedName>
    <definedName name="LONAB96">#REF!</definedName>
    <definedName name="LOOKUPMTH" localSheetId="15">#REF!</definedName>
    <definedName name="LOOKUPMTH" localSheetId="17">#REF!</definedName>
    <definedName name="LOOKUPMTH" localSheetId="23">#REF!</definedName>
    <definedName name="LOOKUPMTH" localSheetId="27">#REF!</definedName>
    <definedName name="LOOKUPMTH" localSheetId="28">#REF!</definedName>
    <definedName name="LOOKUPMTH" localSheetId="29">#REF!</definedName>
    <definedName name="LOOKUPMTH" localSheetId="21">#REF!</definedName>
    <definedName name="LOOKUPMTH" localSheetId="80">'Tabla 53'!#REF!</definedName>
    <definedName name="LOOKUPMTH" localSheetId="88">#REF!</definedName>
    <definedName name="LOOKUPMTH" localSheetId="89">#REF!</definedName>
    <definedName name="LOOKUPMTH" localSheetId="90">#REF!</definedName>
    <definedName name="LOOKUPMTH">#REF!</definedName>
    <definedName name="Low_external" localSheetId="15">#REF!</definedName>
    <definedName name="Low_external" localSheetId="17">#REF!</definedName>
    <definedName name="Low_external" localSheetId="23">#REF!</definedName>
    <definedName name="Low_external" localSheetId="27">#REF!</definedName>
    <definedName name="Low_external" localSheetId="28">#REF!</definedName>
    <definedName name="Low_external" localSheetId="29">#REF!</definedName>
    <definedName name="Low_external" localSheetId="21">#REF!</definedName>
    <definedName name="Low_external" localSheetId="88">#REF!</definedName>
    <definedName name="Low_external" localSheetId="89">#REF!</definedName>
    <definedName name="Low_external" localSheetId="90">#REF!</definedName>
    <definedName name="Low_external">#REF!</definedName>
    <definedName name="Low_fiscal" localSheetId="15">#REF!</definedName>
    <definedName name="Low_fiscal" localSheetId="17">#REF!</definedName>
    <definedName name="Low_fiscal" localSheetId="23">#REF!</definedName>
    <definedName name="Low_fiscal" localSheetId="27">#REF!</definedName>
    <definedName name="Low_fiscal" localSheetId="28">#REF!</definedName>
    <definedName name="Low_fiscal" localSheetId="29">#REF!</definedName>
    <definedName name="Low_fiscal" localSheetId="21">#REF!</definedName>
    <definedName name="Low_fiscal" localSheetId="88">#REF!</definedName>
    <definedName name="Low_fiscal" localSheetId="89">#REF!</definedName>
    <definedName name="Low_fiscal" localSheetId="90">#REF!</definedName>
    <definedName name="Low_fiscal">#REF!</definedName>
    <definedName name="Low_growth_extended" localSheetId="15">#REF!</definedName>
    <definedName name="Low_growth_extended" localSheetId="17">#REF!</definedName>
    <definedName name="Low_growth_extended" localSheetId="23">#REF!</definedName>
    <definedName name="Low_growth_extended" localSheetId="27">#REF!</definedName>
    <definedName name="Low_growth_extended" localSheetId="28">#REF!</definedName>
    <definedName name="Low_growth_extended" localSheetId="29">#REF!</definedName>
    <definedName name="Low_growth_extended" localSheetId="21">#REF!</definedName>
    <definedName name="Low_growth_extended" localSheetId="88">#REF!</definedName>
    <definedName name="Low_growth_extended" localSheetId="89">#REF!</definedName>
    <definedName name="Low_growth_extended" localSheetId="90">#REF!</definedName>
    <definedName name="Low_growth_extended">#REF!</definedName>
    <definedName name="Low_growth_summary" localSheetId="15">#REF!</definedName>
    <definedName name="Low_growth_summary" localSheetId="17">#REF!</definedName>
    <definedName name="Low_growth_summary" localSheetId="23">#REF!</definedName>
    <definedName name="Low_growth_summary" localSheetId="27">#REF!</definedName>
    <definedName name="Low_growth_summary" localSheetId="28">#REF!</definedName>
    <definedName name="Low_growth_summary" localSheetId="29">#REF!</definedName>
    <definedName name="Low_growth_summary" localSheetId="21">#REF!</definedName>
    <definedName name="Low_growth_summary" localSheetId="88">#REF!</definedName>
    <definedName name="Low_growth_summary" localSheetId="89">#REF!</definedName>
    <definedName name="Low_growth_summary" localSheetId="90">#REF!</definedName>
    <definedName name="Low_growth_summary">#REF!</definedName>
    <definedName name="Low_monetary" localSheetId="15">#REF!</definedName>
    <definedName name="Low_monetary" localSheetId="17">#REF!</definedName>
    <definedName name="Low_monetary" localSheetId="23">#REF!</definedName>
    <definedName name="Low_monetary" localSheetId="27">#REF!</definedName>
    <definedName name="Low_monetary" localSheetId="28">#REF!</definedName>
    <definedName name="Low_monetary" localSheetId="29">#REF!</definedName>
    <definedName name="Low_monetary" localSheetId="21">#REF!</definedName>
    <definedName name="Low_monetary" localSheetId="88">#REF!</definedName>
    <definedName name="Low_monetary" localSheetId="89">#REF!</definedName>
    <definedName name="Low_monetary" localSheetId="90">#REF!</definedName>
    <definedName name="Low_monetary">#REF!</definedName>
    <definedName name="Low_real" localSheetId="15">#REF!</definedName>
    <definedName name="Low_real" localSheetId="17">#REF!</definedName>
    <definedName name="Low_real" localSheetId="23">#REF!</definedName>
    <definedName name="Low_real" localSheetId="27">#REF!</definedName>
    <definedName name="Low_real" localSheetId="28">#REF!</definedName>
    <definedName name="Low_real" localSheetId="29">#REF!</definedName>
    <definedName name="Low_real" localSheetId="21">#REF!</definedName>
    <definedName name="Low_real" localSheetId="88">#REF!</definedName>
    <definedName name="Low_real" localSheetId="89">#REF!</definedName>
    <definedName name="Low_real" localSheetId="90">#REF!</definedName>
    <definedName name="Low_real">#REF!</definedName>
    <definedName name="Low_summary" localSheetId="15">#REF!</definedName>
    <definedName name="Low_summary" localSheetId="17">#REF!</definedName>
    <definedName name="Low_summary" localSheetId="23">#REF!</definedName>
    <definedName name="Low_summary" localSheetId="27">#REF!</definedName>
    <definedName name="Low_summary" localSheetId="28">#REF!</definedName>
    <definedName name="Low_summary" localSheetId="29">#REF!</definedName>
    <definedName name="Low_summary" localSheetId="21">#REF!</definedName>
    <definedName name="Low_summary" localSheetId="88">#REF!</definedName>
    <definedName name="Low_summary" localSheetId="89">#REF!</definedName>
    <definedName name="Low_summary" localSheetId="90">#REF!</definedName>
    <definedName name="Low_summary">#REF!</definedName>
    <definedName name="Lowest_Inter_Bank_Rate" localSheetId="15">#REF!</definedName>
    <definedName name="Lowest_Inter_Bank_Rate" localSheetId="17">#REF!</definedName>
    <definedName name="Lowest_Inter_Bank_Rate" localSheetId="19">#REF!</definedName>
    <definedName name="Lowest_Inter_Bank_Rate" localSheetId="100">'[80]Inter-Bank'!$M$5</definedName>
    <definedName name="Lowest_Inter_Bank_Rate" localSheetId="23">'[80]Inter-Bank'!$M$5</definedName>
    <definedName name="Lowest_Inter_Bank_Rate" localSheetId="59">#REF!</definedName>
    <definedName name="Lowest_Inter_Bank_Rate" localSheetId="60">#REF!</definedName>
    <definedName name="Lowest_Inter_Bank_Rate" localSheetId="1">'[80]Inter-Bank'!$M$5</definedName>
    <definedName name="Lowest_Inter_Bank_Rate" localSheetId="27">#REF!</definedName>
    <definedName name="Lowest_Inter_Bank_Rate" localSheetId="28">#REF!</definedName>
    <definedName name="Lowest_Inter_Bank_Rate" localSheetId="29">#REF!</definedName>
    <definedName name="Lowest_Inter_Bank_Rate" localSheetId="57">'[80]Inter-Bank'!$M$5</definedName>
    <definedName name="Lowest_Inter_Bank_Rate" localSheetId="58">'[80]Inter-Bank'!$M$5</definedName>
    <definedName name="Lowest_Inter_Bank_Rate" localSheetId="18">#REF!</definedName>
    <definedName name="Lowest_Inter_Bank_Rate" localSheetId="91">#REF!</definedName>
    <definedName name="Lowest_Inter_Bank_Rate">#REF!</definedName>
    <definedName name="LP" localSheetId="15">#REF!</definedName>
    <definedName name="LP" localSheetId="16">#REF!</definedName>
    <definedName name="LP" localSheetId="17">#REF!</definedName>
    <definedName name="LP" localSheetId="19">#REF!</definedName>
    <definedName name="LP" localSheetId="20">#REF!</definedName>
    <definedName name="LP" localSheetId="100">#REF!</definedName>
    <definedName name="LP" localSheetId="23">#REF!</definedName>
    <definedName name="LP" localSheetId="27">#REF!</definedName>
    <definedName name="LP" localSheetId="28">#REF!</definedName>
    <definedName name="LP" localSheetId="29">#REF!</definedName>
    <definedName name="LP" localSheetId="33">#REF!</definedName>
    <definedName name="LP" localSheetId="57">#REF!</definedName>
    <definedName name="LP" localSheetId="58">#REF!</definedName>
    <definedName name="LP" localSheetId="18">#REF!</definedName>
    <definedName name="LP" localSheetId="61">#REF!</definedName>
    <definedName name="LP" localSheetId="62">#REF!</definedName>
    <definedName name="LP" localSheetId="64">#REF!</definedName>
    <definedName name="LP" localSheetId="21">#REF!</definedName>
    <definedName name="LP" localSheetId="80">'Tabla 53'!#REF!</definedName>
    <definedName name="LP" localSheetId="81">'Tabla 54'!#REF!</definedName>
    <definedName name="LP" localSheetId="82">'Tabla 55'!#REF!</definedName>
    <definedName name="LP" localSheetId="83">'Tabla 56'!#REF!</definedName>
    <definedName name="LP" localSheetId="84">'Tabla 57'!#REF!</definedName>
    <definedName name="LP" localSheetId="85">'Tabla 58'!#REF!</definedName>
    <definedName name="LP" localSheetId="88">#REF!</definedName>
    <definedName name="LP" localSheetId="89">#REF!</definedName>
    <definedName name="LP" localSheetId="90">#REF!</definedName>
    <definedName name="LP" localSheetId="95">#REF!</definedName>
    <definedName name="LP" localSheetId="96">#REF!</definedName>
    <definedName name="LP" localSheetId="24">#REF!</definedName>
    <definedName name="LP" localSheetId="99">#REF!</definedName>
    <definedName name="LP">#REF!</definedName>
    <definedName name="LP1A" localSheetId="15">#REF!</definedName>
    <definedName name="LP1A" localSheetId="16">#REF!</definedName>
    <definedName name="LP1A" localSheetId="17">#REF!</definedName>
    <definedName name="LP1A" localSheetId="19">#REF!</definedName>
    <definedName name="LP1A" localSheetId="23">#REF!</definedName>
    <definedName name="LP1A" localSheetId="27">#REF!</definedName>
    <definedName name="LP1A" localSheetId="28">#REF!</definedName>
    <definedName name="LP1A" localSheetId="29">#REF!</definedName>
    <definedName name="LP1A" localSheetId="33">#REF!</definedName>
    <definedName name="LP1A" localSheetId="57">#REF!</definedName>
    <definedName name="LP1A" localSheetId="58">#REF!</definedName>
    <definedName name="LP1A" localSheetId="18">#REF!</definedName>
    <definedName name="LP1A" localSheetId="64">#REF!</definedName>
    <definedName name="LP1A" localSheetId="21">#REF!</definedName>
    <definedName name="LP1A" localSheetId="80">'Tabla 53'!#REF!</definedName>
    <definedName name="LP1A" localSheetId="81">'Tabla 54'!#REF!</definedName>
    <definedName name="LP1A" localSheetId="82">'Tabla 55'!#REF!</definedName>
    <definedName name="LP1A" localSheetId="83">'Tabla 56'!#REF!</definedName>
    <definedName name="LP1A" localSheetId="84">'Tabla 57'!#REF!</definedName>
    <definedName name="LP1A" localSheetId="85">'Tabla 58'!#REF!</definedName>
    <definedName name="LP1A" localSheetId="88">#REF!</definedName>
    <definedName name="LP1A" localSheetId="89">#REF!</definedName>
    <definedName name="LP1A" localSheetId="90">#REF!</definedName>
    <definedName name="LP1A" localSheetId="95">#REF!</definedName>
    <definedName name="LP1A" localSheetId="96">#REF!</definedName>
    <definedName name="LP1A" localSheetId="24">#REF!</definedName>
    <definedName name="LP1A">#REF!</definedName>
    <definedName name="LPEperc" localSheetId="15">#REF!</definedName>
    <definedName name="LPEperc" localSheetId="17">#REF!</definedName>
    <definedName name="LPEperc" localSheetId="23">#REF!</definedName>
    <definedName name="LPEperc" localSheetId="27">#REF!</definedName>
    <definedName name="LPEperc" localSheetId="28">#REF!</definedName>
    <definedName name="LPEperc" localSheetId="29">#REF!</definedName>
    <definedName name="LPEperc" localSheetId="57">#REF!</definedName>
    <definedName name="LPEperc" localSheetId="21">#REF!</definedName>
    <definedName name="LPEperc" localSheetId="88">#REF!</definedName>
    <definedName name="LPEperc" localSheetId="89">#REF!</definedName>
    <definedName name="LPEperc" localSheetId="90">#REF!</definedName>
    <definedName name="LPEperc" localSheetId="95">#REF!</definedName>
    <definedName name="LPEperc">#REF!</definedName>
    <definedName name="LPperc" localSheetId="15">#REF!</definedName>
    <definedName name="LPperc" localSheetId="17">#REF!</definedName>
    <definedName name="LPperc" localSheetId="23">#REF!</definedName>
    <definedName name="LPperc" localSheetId="27">#REF!</definedName>
    <definedName name="LPperc" localSheetId="28">#REF!</definedName>
    <definedName name="LPperc" localSheetId="29">#REF!</definedName>
    <definedName name="LPperc" localSheetId="21">#REF!</definedName>
    <definedName name="LPperc" localSheetId="88">#REF!</definedName>
    <definedName name="LPperc" localSheetId="89">#REF!</definedName>
    <definedName name="LPperc" localSheetId="90">#REF!</definedName>
    <definedName name="LPperc">#REF!</definedName>
    <definedName name="LT" localSheetId="15">#REF!</definedName>
    <definedName name="LT" localSheetId="17">#REF!</definedName>
    <definedName name="LT" localSheetId="23">#REF!</definedName>
    <definedName name="LT" localSheetId="27">#REF!</definedName>
    <definedName name="LT" localSheetId="28">#REF!</definedName>
    <definedName name="LT" localSheetId="29">#REF!</definedName>
    <definedName name="LT" localSheetId="21">#REF!</definedName>
    <definedName name="LT" localSheetId="88">#REF!</definedName>
    <definedName name="LT" localSheetId="89">#REF!</definedName>
    <definedName name="LT" localSheetId="90">#REF!</definedName>
    <definedName name="LT">#REF!</definedName>
    <definedName name="LTcirr" localSheetId="15">#REF!</definedName>
    <definedName name="LTcirr" localSheetId="17">#REF!</definedName>
    <definedName name="LTcirr" localSheetId="19">#REF!</definedName>
    <definedName name="LTcirr" localSheetId="23">#REF!</definedName>
    <definedName name="LTcirr" localSheetId="27">#REF!</definedName>
    <definedName name="LTcirr" localSheetId="28">#REF!</definedName>
    <definedName name="LTcirr" localSheetId="29">#REF!</definedName>
    <definedName name="LTcirr" localSheetId="41">#REF!</definedName>
    <definedName name="LTcirr" localSheetId="44">#REF!</definedName>
    <definedName name="LTcirr" localSheetId="58">#REF!</definedName>
    <definedName name="LTcirr" localSheetId="64">#REF!</definedName>
    <definedName name="LTcirr" localSheetId="21">#REF!</definedName>
    <definedName name="LTcirr" localSheetId="80">'Tabla 53'!#REF!</definedName>
    <definedName name="LTcirr" localSheetId="81">'Tabla 54'!#REF!</definedName>
    <definedName name="LTcirr" localSheetId="82">'Tabla 55'!#REF!</definedName>
    <definedName name="LTcirr" localSheetId="83">'Tabla 56'!#REF!</definedName>
    <definedName name="LTcirr" localSheetId="84">'Tabla 57'!#REF!</definedName>
    <definedName name="LTcirr" localSheetId="88">#REF!</definedName>
    <definedName name="LTcirr" localSheetId="89">#REF!</definedName>
    <definedName name="LTcirr" localSheetId="90">#REF!</definedName>
    <definedName name="LTcirr" localSheetId="96">#REF!</definedName>
    <definedName name="LTcirr" localSheetId="24">#REF!</definedName>
    <definedName name="LTcirr">#REF!</definedName>
    <definedName name="LTr" localSheetId="15">#REF!</definedName>
    <definedName name="LTr" localSheetId="17">#REF!</definedName>
    <definedName name="LTr" localSheetId="23">#REF!</definedName>
    <definedName name="LTr" localSheetId="27">#REF!</definedName>
    <definedName name="LTr" localSheetId="28">#REF!</definedName>
    <definedName name="LTr" localSheetId="29">#REF!</definedName>
    <definedName name="LTr" localSheetId="41">#REF!</definedName>
    <definedName name="LTr" localSheetId="44">#REF!</definedName>
    <definedName name="LTr" localSheetId="21">#REF!</definedName>
    <definedName name="LTr" localSheetId="80">'Tabla 53'!#REF!</definedName>
    <definedName name="LTr" localSheetId="88">#REF!</definedName>
    <definedName name="LTr" localSheetId="89">#REF!</definedName>
    <definedName name="LTr" localSheetId="90">#REF!</definedName>
    <definedName name="LTr" localSheetId="96">#REF!</definedName>
    <definedName name="LTr">#REF!</definedName>
    <definedName name="LUR" localSheetId="16">#REF!</definedName>
    <definedName name="LUR">#N/A</definedName>
    <definedName name="LUXF" localSheetId="15">#REF!</definedName>
    <definedName name="LUXF" localSheetId="16">#REF!</definedName>
    <definedName name="LUXF" localSheetId="17">#REF!</definedName>
    <definedName name="LUXF" localSheetId="19">#REF!</definedName>
    <definedName name="LUXF" localSheetId="20">#REF!</definedName>
    <definedName name="LUXF" localSheetId="100">#REF!</definedName>
    <definedName name="LUXF" localSheetId="23">#REF!</definedName>
    <definedName name="LUXF" localSheetId="27">#REF!</definedName>
    <definedName name="LUXF" localSheetId="28">#REF!</definedName>
    <definedName name="LUXF" localSheetId="29">#REF!</definedName>
    <definedName name="LUXF" localSheetId="33">#REF!</definedName>
    <definedName name="LUXF" localSheetId="57">#REF!</definedName>
    <definedName name="LUXF" localSheetId="58">#REF!</definedName>
    <definedName name="LUXF" localSheetId="18">#REF!</definedName>
    <definedName name="LUXF" localSheetId="61">#REF!</definedName>
    <definedName name="LUXF" localSheetId="62">#REF!</definedName>
    <definedName name="LUXF" localSheetId="64">#REF!</definedName>
    <definedName name="LUXF" localSheetId="21">#REF!</definedName>
    <definedName name="LUXF" localSheetId="80">'Tabla 53'!#REF!</definedName>
    <definedName name="LUXF" localSheetId="81">'Tabla 54'!#REF!</definedName>
    <definedName name="LUXF" localSheetId="82">'Tabla 55'!#REF!</definedName>
    <definedName name="LUXF" localSheetId="83">'Tabla 56'!#REF!</definedName>
    <definedName name="LUXF" localSheetId="84">'Tabla 57'!#REF!</definedName>
    <definedName name="LUXF" localSheetId="85">'Tabla 58'!#REF!</definedName>
    <definedName name="LUXF" localSheetId="88">#REF!</definedName>
    <definedName name="LUXF" localSheetId="89">#REF!</definedName>
    <definedName name="LUXF" localSheetId="90">#REF!</definedName>
    <definedName name="LUXF" localSheetId="95">#REF!</definedName>
    <definedName name="LUXF" localSheetId="96">#REF!</definedName>
    <definedName name="LUXF" localSheetId="24">#REF!</definedName>
    <definedName name="LUXF" localSheetId="99">#REF!</definedName>
    <definedName name="LUXF">#REF!</definedName>
    <definedName name="LUXF1" localSheetId="15">#REF!</definedName>
    <definedName name="LUXF1" localSheetId="16">#REF!</definedName>
    <definedName name="LUXF1" localSheetId="17">#REF!</definedName>
    <definedName name="LUXF1" localSheetId="19">#REF!</definedName>
    <definedName name="LUXF1" localSheetId="23">#REF!</definedName>
    <definedName name="LUXF1" localSheetId="27">#REF!</definedName>
    <definedName name="LUXF1" localSheetId="28">#REF!</definedName>
    <definedName name="LUXF1" localSheetId="29">#REF!</definedName>
    <definedName name="LUXF1" localSheetId="33">#REF!</definedName>
    <definedName name="LUXF1" localSheetId="57">#REF!</definedName>
    <definedName name="LUXF1" localSheetId="58">#REF!</definedName>
    <definedName name="LUXF1" localSheetId="18">#REF!</definedName>
    <definedName name="LUXF1" localSheetId="61">#REF!</definedName>
    <definedName name="LUXF1" localSheetId="64">#REF!</definedName>
    <definedName name="LUXF1" localSheetId="21">#REF!</definedName>
    <definedName name="LUXF1" localSheetId="80">'Tabla 53'!#REF!</definedName>
    <definedName name="LUXF1" localSheetId="81">'Tabla 54'!#REF!</definedName>
    <definedName name="LUXF1" localSheetId="82">'Tabla 55'!#REF!</definedName>
    <definedName name="LUXF1" localSheetId="83">'Tabla 56'!#REF!</definedName>
    <definedName name="LUXF1" localSheetId="84">'Tabla 57'!#REF!</definedName>
    <definedName name="LUXF1" localSheetId="88">#REF!</definedName>
    <definedName name="LUXF1" localSheetId="89">#REF!</definedName>
    <definedName name="LUXF1" localSheetId="90">#REF!</definedName>
    <definedName name="LUXF1" localSheetId="95">#REF!</definedName>
    <definedName name="LUXF1" localSheetId="96">#REF!</definedName>
    <definedName name="LUXF1" localSheetId="24">#REF!</definedName>
    <definedName name="LUXF1">#REF!</definedName>
    <definedName name="Lyon" localSheetId="15">#REF!</definedName>
    <definedName name="Lyon" localSheetId="17">#REF!</definedName>
    <definedName name="Lyon" localSheetId="100">[77]Sheet3!$O$1</definedName>
    <definedName name="Lyon" localSheetId="23">[77]Sheet3!$O$1</definedName>
    <definedName name="Lyon" localSheetId="59">#REF!</definedName>
    <definedName name="Lyon" localSheetId="60">#REF!</definedName>
    <definedName name="Lyon" localSheetId="1">[77]Sheet3!$O$1</definedName>
    <definedName name="Lyon" localSheetId="27">#REF!</definedName>
    <definedName name="Lyon" localSheetId="28">#REF!</definedName>
    <definedName name="Lyon" localSheetId="29">#REF!</definedName>
    <definedName name="Lyon" localSheetId="57">[77]Sheet3!$O$1</definedName>
    <definedName name="Lyon" localSheetId="58">[77]Sheet3!$O$1</definedName>
    <definedName name="Lyon" localSheetId="91">#REF!</definedName>
    <definedName name="Lyon">#REF!</definedName>
    <definedName name="m">#N/A</definedName>
    <definedName name="MACRO" localSheetId="15">#REF!</definedName>
    <definedName name="MACRO" localSheetId="16">#REF!</definedName>
    <definedName name="MACRO" localSheetId="17">#REF!</definedName>
    <definedName name="MACRO" localSheetId="19">#REF!</definedName>
    <definedName name="MACRO" localSheetId="20">#REF!</definedName>
    <definedName name="MACRO" localSheetId="100">#REF!</definedName>
    <definedName name="MACRO" localSheetId="23">#REF!</definedName>
    <definedName name="MACRO" localSheetId="27">#REF!</definedName>
    <definedName name="MACRO" localSheetId="28">#REF!</definedName>
    <definedName name="MACRO" localSheetId="29">#REF!</definedName>
    <definedName name="MACRO" localSheetId="41">#REF!</definedName>
    <definedName name="MACRO" localSheetId="44">#REF!</definedName>
    <definedName name="MACRO" localSheetId="46">#REF!</definedName>
    <definedName name="MACRO" localSheetId="57">#REF!</definedName>
    <definedName name="MACRO" localSheetId="58">#REF!</definedName>
    <definedName name="MACRO" localSheetId="18">#REF!</definedName>
    <definedName name="MACRO" localSheetId="61">#REF!</definedName>
    <definedName name="MACRO" localSheetId="62">#REF!</definedName>
    <definedName name="MACRO" localSheetId="64">#REF!</definedName>
    <definedName name="MACRO" localSheetId="21">#REF!</definedName>
    <definedName name="MACRO" localSheetId="80">'Tabla 53'!#REF!</definedName>
    <definedName name="MACRO" localSheetId="81">'Tabla 54'!#REF!</definedName>
    <definedName name="MACRO" localSheetId="82">'Tabla 55'!#REF!</definedName>
    <definedName name="MACRO" localSheetId="83">'Tabla 56'!#REF!</definedName>
    <definedName name="MACRO" localSheetId="84">'Tabla 57'!#REF!</definedName>
    <definedName name="MACRO" localSheetId="88">#REF!</definedName>
    <definedName name="MACRO" localSheetId="89">#REF!</definedName>
    <definedName name="MACRO" localSheetId="90">#REF!</definedName>
    <definedName name="MACRO" localSheetId="95">#REF!</definedName>
    <definedName name="MACRO" localSheetId="96">#REF!</definedName>
    <definedName name="MACRO" localSheetId="24">#REF!</definedName>
    <definedName name="MACRO" localSheetId="99">#REF!</definedName>
    <definedName name="MACRO">#REF!</definedName>
    <definedName name="MACRO_ASSUMP_2006" localSheetId="15">#REF!</definedName>
    <definedName name="MACRO_ASSUMP_2006" localSheetId="16">#REF!</definedName>
    <definedName name="MACRO_ASSUMP_2006" localSheetId="17">#REF!</definedName>
    <definedName name="MACRO_ASSUMP_2006" localSheetId="19">#REF!</definedName>
    <definedName name="MACRO_ASSUMP_2006" localSheetId="23">#REF!</definedName>
    <definedName name="MACRO_ASSUMP_2006" localSheetId="27">#REF!</definedName>
    <definedName name="MACRO_ASSUMP_2006" localSheetId="28">#REF!</definedName>
    <definedName name="MACRO_ASSUMP_2006" localSheetId="29">#REF!</definedName>
    <definedName name="MACRO_ASSUMP_2006" localSheetId="41">#REF!</definedName>
    <definedName name="MACRO_ASSUMP_2006" localSheetId="44">#REF!</definedName>
    <definedName name="MACRO_ASSUMP_2006" localSheetId="57">#REF!</definedName>
    <definedName name="MACRO_ASSUMP_2006" localSheetId="58">#REF!</definedName>
    <definedName name="MACRO_ASSUMP_2006" localSheetId="18">#REF!</definedName>
    <definedName name="MACRO_ASSUMP_2006" localSheetId="61">#REF!</definedName>
    <definedName name="MACRO_ASSUMP_2006" localSheetId="64">#REF!</definedName>
    <definedName name="MACRO_ASSUMP_2006" localSheetId="21">#REF!</definedName>
    <definedName name="MACRO_ASSUMP_2006" localSheetId="80">'Tabla 53'!#REF!</definedName>
    <definedName name="MACRO_ASSUMP_2006" localSheetId="81">'Tabla 54'!#REF!</definedName>
    <definedName name="MACRO_ASSUMP_2006" localSheetId="82">'Tabla 55'!#REF!</definedName>
    <definedName name="MACRO_ASSUMP_2006" localSheetId="83">'Tabla 56'!#REF!</definedName>
    <definedName name="MACRO_ASSUMP_2006" localSheetId="84">'Tabla 57'!#REF!</definedName>
    <definedName name="MACRO_ASSUMP_2006" localSheetId="88">#REF!</definedName>
    <definedName name="MACRO_ASSUMP_2006" localSheetId="89">#REF!</definedName>
    <definedName name="MACRO_ASSUMP_2006" localSheetId="90">#REF!</definedName>
    <definedName name="MACRO_ASSUMP_2006" localSheetId="95">#REF!</definedName>
    <definedName name="MACRO_ASSUMP_2006" localSheetId="96">#REF!</definedName>
    <definedName name="MACRO_ASSUMP_2006" localSheetId="24">#REF!</definedName>
    <definedName name="MACRO_ASSUMP_2006">#REF!</definedName>
    <definedName name="Macro2" localSheetId="15">#REF!</definedName>
    <definedName name="Macro2" localSheetId="17">#REF!</definedName>
    <definedName name="Macro2" localSheetId="23">#REF!</definedName>
    <definedName name="Macro2" localSheetId="27">#REF!</definedName>
    <definedName name="Macro2" localSheetId="28">#REF!</definedName>
    <definedName name="Macro2" localSheetId="29">#REF!</definedName>
    <definedName name="Macro2" localSheetId="57">#REF!</definedName>
    <definedName name="Macro2" localSheetId="21">#REF!</definedName>
    <definedName name="Macro2" localSheetId="88">#REF!</definedName>
    <definedName name="Macro2" localSheetId="89">#REF!</definedName>
    <definedName name="Macro2" localSheetId="90">#REF!</definedName>
    <definedName name="Macro2" localSheetId="95">#REF!</definedName>
    <definedName name="Macro2">#REF!</definedName>
    <definedName name="Macro3" localSheetId="15">#REF!</definedName>
    <definedName name="Macro3" localSheetId="17">#REF!</definedName>
    <definedName name="Macro3" localSheetId="23">#REF!</definedName>
    <definedName name="Macro3" localSheetId="27">#REF!</definedName>
    <definedName name="Macro3" localSheetId="28">#REF!</definedName>
    <definedName name="Macro3" localSheetId="29">#REF!</definedName>
    <definedName name="Macro3" localSheetId="21">#REF!</definedName>
    <definedName name="Macro3" localSheetId="88">#REF!</definedName>
    <definedName name="Macro3" localSheetId="89">#REF!</definedName>
    <definedName name="Macro3" localSheetId="90">#REF!</definedName>
    <definedName name="Macro3">#REF!</definedName>
    <definedName name="Macro5" localSheetId="15">#REF!</definedName>
    <definedName name="Macro5" localSheetId="17">#REF!</definedName>
    <definedName name="Macro5" localSheetId="23">#REF!</definedName>
    <definedName name="Macro5" localSheetId="27">#REF!</definedName>
    <definedName name="Macro5" localSheetId="28">#REF!</definedName>
    <definedName name="Macro5" localSheetId="29">#REF!</definedName>
    <definedName name="Macro5" localSheetId="21">#REF!</definedName>
    <definedName name="Macro5" localSheetId="88">#REF!</definedName>
    <definedName name="Macro5" localSheetId="89">#REF!</definedName>
    <definedName name="Macro5" localSheetId="90">#REF!</definedName>
    <definedName name="Macro5">#REF!</definedName>
    <definedName name="Macro6" localSheetId="15">#REF!</definedName>
    <definedName name="Macro6" localSheetId="17">#REF!</definedName>
    <definedName name="Macro6" localSheetId="23">#REF!</definedName>
    <definedName name="Macro6" localSheetId="27">#REF!</definedName>
    <definedName name="Macro6" localSheetId="28">#REF!</definedName>
    <definedName name="Macro6" localSheetId="29">#REF!</definedName>
    <definedName name="Macro6" localSheetId="21">#REF!</definedName>
    <definedName name="Macro6" localSheetId="88">#REF!</definedName>
    <definedName name="Macro6" localSheetId="89">#REF!</definedName>
    <definedName name="Macro6" localSheetId="90">#REF!</definedName>
    <definedName name="Macro6">#REF!</definedName>
    <definedName name="MACROINPUT" localSheetId="15">#REF!</definedName>
    <definedName name="MACROINPUT" localSheetId="17">#REF!</definedName>
    <definedName name="MACROINPUT" localSheetId="23">#REF!</definedName>
    <definedName name="MACROINPUT" localSheetId="27">#REF!</definedName>
    <definedName name="MACROINPUT" localSheetId="28">#REF!</definedName>
    <definedName name="MACROINPUT" localSheetId="29">#REF!</definedName>
    <definedName name="MACROINPUT" localSheetId="21">#REF!</definedName>
    <definedName name="MACROINPUT" localSheetId="88">#REF!</definedName>
    <definedName name="MACROINPUT" localSheetId="89">#REF!</definedName>
    <definedName name="MACROINPUT" localSheetId="90">#REF!</definedName>
    <definedName name="MACROINPUT">#REF!</definedName>
    <definedName name="MACROS" localSheetId="15">#REF!</definedName>
    <definedName name="MACROS" localSheetId="17">#REF!</definedName>
    <definedName name="MACROS" localSheetId="100">[86]MACROS!$A$1:$A$1</definedName>
    <definedName name="MACROS" localSheetId="23">[86]MACROS!$A$1:$A$1</definedName>
    <definedName name="MACROS" localSheetId="59">#REF!</definedName>
    <definedName name="MACROS" localSheetId="60">#REF!</definedName>
    <definedName name="MACROS" localSheetId="1">[86]MACROS!$A$1:$A$1</definedName>
    <definedName name="MACROS" localSheetId="27">#REF!</definedName>
    <definedName name="MACROS" localSheetId="28">#REF!</definedName>
    <definedName name="MACROS" localSheetId="29">#REF!</definedName>
    <definedName name="MACROS" localSheetId="57">[86]MACROS!$A$1:$A$1</definedName>
    <definedName name="MACROS" localSheetId="58">[86]MACROS!$A$1:$A$1</definedName>
    <definedName name="MACROS" localSheetId="91">#REF!</definedName>
    <definedName name="MACROS">#REF!</definedName>
    <definedName name="maintabs" localSheetId="15">#REF!,#REF!,#REF!</definedName>
    <definedName name="maintabs" localSheetId="17">#REF!,#REF!,#REF!</definedName>
    <definedName name="maintabs" localSheetId="19">#REF!,#REF!,#REF!</definedName>
    <definedName name="maintabs" localSheetId="100">[40]QNEWLOR!$B$3:$G$17,[40]QNEWLOR!$B$20:$G$87,[40]QNEWLOR!$B$90:$G$159</definedName>
    <definedName name="maintabs" localSheetId="23">[40]QNEWLOR!$B$3:$G$17,[40]QNEWLOR!$B$20:$G$87,[40]QNEWLOR!$B$90:$G$159</definedName>
    <definedName name="maintabs" localSheetId="59">#REF!,#REF!,#REF!</definedName>
    <definedName name="maintabs" localSheetId="60">#REF!,#REF!,#REF!</definedName>
    <definedName name="maintabs" localSheetId="1">[40]QNEWLOR!$B$3:$G$17,[40]QNEWLOR!$B$20:$G$87,[40]QNEWLOR!$B$90:$G$159</definedName>
    <definedName name="maintabs" localSheetId="27">#REF!,#REF!,#REF!</definedName>
    <definedName name="maintabs" localSheetId="28">#REF!,#REF!,#REF!</definedName>
    <definedName name="maintabs" localSheetId="29">#REF!,#REF!,#REF!</definedName>
    <definedName name="maintabs" localSheetId="57">[40]QNEWLOR!$B$3:$G$17,[40]QNEWLOR!$B$20:$G$87,[40]QNEWLOR!$B$90:$G$159</definedName>
    <definedName name="maintabs" localSheetId="58">[40]QNEWLOR!$B$3:$G$17,[40]QNEWLOR!$B$20:$G$87,[40]QNEWLOR!$B$90:$G$159</definedName>
    <definedName name="maintabs" localSheetId="18">#REF!,#REF!,#REF!</definedName>
    <definedName name="maintabs" localSheetId="91">#REF!,#REF!,#REF!</definedName>
    <definedName name="maintabs">#REF!,#REF!,#REF!</definedName>
    <definedName name="MALAX" localSheetId="15">#REF!</definedName>
    <definedName name="MALAX" localSheetId="16">#REF!</definedName>
    <definedName name="MALAX" localSheetId="17">#REF!</definedName>
    <definedName name="MALAX" localSheetId="19">#REF!</definedName>
    <definedName name="MALAX" localSheetId="20">#REF!</definedName>
    <definedName name="MALAX" localSheetId="100">#REF!</definedName>
    <definedName name="MALAX" localSheetId="23">#REF!</definedName>
    <definedName name="MALAX" localSheetId="27">#REF!</definedName>
    <definedName name="MALAX" localSheetId="28">#REF!</definedName>
    <definedName name="MALAX" localSheetId="29">#REF!</definedName>
    <definedName name="MALAX" localSheetId="33">#REF!</definedName>
    <definedName name="MALAX" localSheetId="57">#REF!</definedName>
    <definedName name="MALAX" localSheetId="58">#REF!</definedName>
    <definedName name="MALAX" localSheetId="18">#REF!</definedName>
    <definedName name="MALAX" localSheetId="61">#REF!</definedName>
    <definedName name="MALAX" localSheetId="62">#REF!</definedName>
    <definedName name="MALAX" localSheetId="64">#REF!</definedName>
    <definedName name="MALAX" localSheetId="21">#REF!</definedName>
    <definedName name="MALAX" localSheetId="80">'Tabla 53'!#REF!</definedName>
    <definedName name="MALAX" localSheetId="81">'Tabla 54'!#REF!</definedName>
    <definedName name="MALAX" localSheetId="82">'Tabla 55'!#REF!</definedName>
    <definedName name="MALAX" localSheetId="83">'Tabla 56'!#REF!</definedName>
    <definedName name="MALAX" localSheetId="84">'Tabla 57'!#REF!</definedName>
    <definedName name="MALAX" localSheetId="85">'Tabla 58'!#REF!</definedName>
    <definedName name="MALAX" localSheetId="88">#REF!</definedName>
    <definedName name="MALAX" localSheetId="89">#REF!</definedName>
    <definedName name="MALAX" localSheetId="90">#REF!</definedName>
    <definedName name="MALAX" localSheetId="95">#REF!</definedName>
    <definedName name="MALAX" localSheetId="96">#REF!</definedName>
    <definedName name="MALAX" localSheetId="24">#REF!</definedName>
    <definedName name="MALAX" localSheetId="99">#REF!</definedName>
    <definedName name="MALAX">#REF!</definedName>
    <definedName name="MALAX1" localSheetId="15">#REF!</definedName>
    <definedName name="MALAX1" localSheetId="16">#REF!</definedName>
    <definedName name="MALAX1" localSheetId="17">#REF!</definedName>
    <definedName name="MALAX1" localSheetId="19">#REF!</definedName>
    <definedName name="MALAX1" localSheetId="23">#REF!</definedName>
    <definedName name="MALAX1" localSheetId="27">#REF!</definedName>
    <definedName name="MALAX1" localSheetId="28">#REF!</definedName>
    <definedName name="MALAX1" localSheetId="29">#REF!</definedName>
    <definedName name="MALAX1" localSheetId="33">#REF!</definedName>
    <definedName name="MALAX1" localSheetId="57">#REF!</definedName>
    <definedName name="MALAX1" localSheetId="58">#REF!</definedName>
    <definedName name="MALAX1" localSheetId="18">#REF!</definedName>
    <definedName name="MALAX1" localSheetId="61">#REF!</definedName>
    <definedName name="MALAX1" localSheetId="64">#REF!</definedName>
    <definedName name="MALAX1" localSheetId="21">#REF!</definedName>
    <definedName name="MALAX1" localSheetId="80">'Tabla 53'!#REF!</definedName>
    <definedName name="MALAX1" localSheetId="81">'Tabla 54'!#REF!</definedName>
    <definedName name="MALAX1" localSheetId="82">'Tabla 55'!#REF!</definedName>
    <definedName name="MALAX1" localSheetId="83">'Tabla 56'!#REF!</definedName>
    <definedName name="MALAX1" localSheetId="84">'Tabla 57'!#REF!</definedName>
    <definedName name="MALAX1" localSheetId="85">'Tabla 58'!#REF!</definedName>
    <definedName name="MALAX1" localSheetId="88">#REF!</definedName>
    <definedName name="MALAX1" localSheetId="89">#REF!</definedName>
    <definedName name="MALAX1" localSheetId="90">#REF!</definedName>
    <definedName name="MALAX1" localSheetId="95">#REF!</definedName>
    <definedName name="MALAX1" localSheetId="96">#REF!</definedName>
    <definedName name="MALAX1" localSheetId="24">#REF!</definedName>
    <definedName name="MALAX1">#REF!</definedName>
    <definedName name="Malaysia" localSheetId="15">#REF!</definedName>
    <definedName name="Malaysia" localSheetId="17">#REF!</definedName>
    <definedName name="Malaysia" localSheetId="23">#REF!</definedName>
    <definedName name="Malaysia" localSheetId="27">#REF!</definedName>
    <definedName name="Malaysia" localSheetId="28">#REF!</definedName>
    <definedName name="Malaysia" localSheetId="29">#REF!</definedName>
    <definedName name="Malaysia" localSheetId="57">#REF!</definedName>
    <definedName name="Malaysia" localSheetId="21">#REF!</definedName>
    <definedName name="Malaysia" localSheetId="88">#REF!</definedName>
    <definedName name="Malaysia" localSheetId="89">#REF!</definedName>
    <definedName name="Malaysia" localSheetId="90">#REF!</definedName>
    <definedName name="Malaysia" localSheetId="95">#REF!</definedName>
    <definedName name="Malaysia">#REF!</definedName>
    <definedName name="MANUAL" localSheetId="15">#REF!</definedName>
    <definedName name="MANUAL" localSheetId="17">#REF!</definedName>
    <definedName name="MANUAL" localSheetId="23">#REF!</definedName>
    <definedName name="MANUAL" localSheetId="27">#REF!</definedName>
    <definedName name="MANUAL" localSheetId="28">#REF!</definedName>
    <definedName name="MANUAL" localSheetId="29">#REF!</definedName>
    <definedName name="MANUAL" localSheetId="21">#REF!</definedName>
    <definedName name="MANUAL" localSheetId="88">#REF!</definedName>
    <definedName name="MANUAL" localSheetId="89">#REF!</definedName>
    <definedName name="MANUAL" localSheetId="90">#REF!</definedName>
    <definedName name="MANUAL">#REF!</definedName>
    <definedName name="mapa1" localSheetId="15">#REF!</definedName>
    <definedName name="mapa1" localSheetId="17">#REF!</definedName>
    <definedName name="mapa1" localSheetId="23">#REF!</definedName>
    <definedName name="mapa1" localSheetId="27">#REF!</definedName>
    <definedName name="mapa1" localSheetId="28">#REF!</definedName>
    <definedName name="mapa1" localSheetId="29">#REF!</definedName>
    <definedName name="mapa1" localSheetId="21">#REF!</definedName>
    <definedName name="mapa1" localSheetId="88">#REF!</definedName>
    <definedName name="mapa1" localSheetId="89">#REF!</definedName>
    <definedName name="mapa1" localSheetId="90">#REF!</definedName>
    <definedName name="mapa1">#REF!</definedName>
    <definedName name="mapa2" localSheetId="15">#REF!</definedName>
    <definedName name="mapa2" localSheetId="17">#REF!</definedName>
    <definedName name="mapa2" localSheetId="23">#REF!</definedName>
    <definedName name="mapa2" localSheetId="27">#REF!</definedName>
    <definedName name="mapa2" localSheetId="28">#REF!</definedName>
    <definedName name="mapa2" localSheetId="29">#REF!</definedName>
    <definedName name="mapa2" localSheetId="21">#REF!</definedName>
    <definedName name="mapa2" localSheetId="88">#REF!</definedName>
    <definedName name="mapa2" localSheetId="89">#REF!</definedName>
    <definedName name="mapa2" localSheetId="90">#REF!</definedName>
    <definedName name="mapa2">#REF!</definedName>
    <definedName name="mar" localSheetId="15">#REF!</definedName>
    <definedName name="mar" localSheetId="17">#REF!</definedName>
    <definedName name="mar" localSheetId="100">[27]Programa!#REF!</definedName>
    <definedName name="mar" localSheetId="10">[27]Programa!#REF!</definedName>
    <definedName name="mar" localSheetId="11">[27]Programa!#REF!</definedName>
    <definedName name="mar" localSheetId="23">[27]Programa!#REF!</definedName>
    <definedName name="mar" localSheetId="59">#REF!</definedName>
    <definedName name="mar" localSheetId="60">#REF!</definedName>
    <definedName name="mar" localSheetId="1">[27]Programa!#REF!</definedName>
    <definedName name="mar" localSheetId="27">#REF!</definedName>
    <definedName name="mar" localSheetId="28">[27]Programa!#REF!</definedName>
    <definedName name="mar" localSheetId="29">[27]Programa!#REF!</definedName>
    <definedName name="mar" localSheetId="57">[27]Programa!#REF!</definedName>
    <definedName name="mar" localSheetId="58">[27]Programa!#REF!</definedName>
    <definedName name="mar" localSheetId="21">[27]Programa!#REF!</definedName>
    <definedName name="mar" localSheetId="85">[27]Programa!#REF!</definedName>
    <definedName name="mar" localSheetId="88">[27]Programa!#REF!</definedName>
    <definedName name="mar" localSheetId="89">[27]Programa!#REF!</definedName>
    <definedName name="mar" localSheetId="90">[27]Programa!#REF!</definedName>
    <definedName name="mar" localSheetId="91">#REF!</definedName>
    <definedName name="mar" localSheetId="24">[27]Programa!#REF!</definedName>
    <definedName name="mar">#REF!</definedName>
    <definedName name="MAR._89" localSheetId="15">#REF!</definedName>
    <definedName name="MAR._89" localSheetId="16">#REF!</definedName>
    <definedName name="MAR._89" localSheetId="17">#REF!</definedName>
    <definedName name="MAR._89" localSheetId="20">#REF!</definedName>
    <definedName name="MAR._89" localSheetId="23">#REF!</definedName>
    <definedName name="MAR._89" localSheetId="59">#REF!</definedName>
    <definedName name="MAR._89" localSheetId="60">#REF!</definedName>
    <definedName name="MAR._89" localSheetId="27">#REF!</definedName>
    <definedName name="MAR._89" localSheetId="28">#REF!</definedName>
    <definedName name="MAR._89" localSheetId="29">#REF!</definedName>
    <definedName name="MAR._89" localSheetId="57">#REF!</definedName>
    <definedName name="MAR._89" localSheetId="64">#REF!</definedName>
    <definedName name="MAR._89" localSheetId="21">#REF!</definedName>
    <definedName name="MAR._89" localSheetId="85">'Tabla 58'!#REF!</definedName>
    <definedName name="MAR._89" localSheetId="88">#REF!</definedName>
    <definedName name="MAR._89" localSheetId="89">#REF!</definedName>
    <definedName name="MAR._89" localSheetId="90">#REF!</definedName>
    <definedName name="MAR._89" localSheetId="95">#REF!</definedName>
    <definedName name="MAR._89" localSheetId="96">#REF!</definedName>
    <definedName name="MAR._89" localSheetId="24">#REF!</definedName>
    <definedName name="MAR._89">#REF!</definedName>
    <definedName name="Maturity_IDA" localSheetId="15">#REF!</definedName>
    <definedName name="Maturity_IDA" localSheetId="17">#REF!</definedName>
    <definedName name="Maturity_IDA" localSheetId="19">#REF!</definedName>
    <definedName name="Maturity_IDA" localSheetId="100">[116]NPV!$B$26</definedName>
    <definedName name="Maturity_IDA" localSheetId="23">[116]NPV!$B$26</definedName>
    <definedName name="Maturity_IDA" localSheetId="59">#REF!</definedName>
    <definedName name="Maturity_IDA" localSheetId="60">#REF!</definedName>
    <definedName name="Maturity_IDA" localSheetId="1">[116]NPV!$B$26</definedName>
    <definedName name="Maturity_IDA" localSheetId="27">#REF!</definedName>
    <definedName name="Maturity_IDA" localSheetId="28">#REF!</definedName>
    <definedName name="Maturity_IDA" localSheetId="29">#REF!</definedName>
    <definedName name="Maturity_IDA" localSheetId="57">[116]NPV!$B$26</definedName>
    <definedName name="Maturity_IDA" localSheetId="58">[116]NPV!$B$26</definedName>
    <definedName name="Maturity_IDA" localSheetId="18">#REF!</definedName>
    <definedName name="Maturity_IDA" localSheetId="91">#REF!</definedName>
    <definedName name="Maturity_IDA">#REF!</definedName>
    <definedName name="Maturity_IDA1" localSheetId="15">#REF!</definedName>
    <definedName name="Maturity_IDA1" localSheetId="16">#REF!</definedName>
    <definedName name="Maturity_IDA1" localSheetId="17">#REF!</definedName>
    <definedName name="Maturity_IDA1" localSheetId="20">#REF!</definedName>
    <definedName name="Maturity_IDA1" localSheetId="23">#REF!</definedName>
    <definedName name="Maturity_IDA1" localSheetId="59">#REF!</definedName>
    <definedName name="Maturity_IDA1" localSheetId="60">#REF!</definedName>
    <definedName name="Maturity_IDA1" localSheetId="27">#REF!</definedName>
    <definedName name="Maturity_IDA1" localSheetId="28">#REF!</definedName>
    <definedName name="Maturity_IDA1" localSheetId="29">#REF!</definedName>
    <definedName name="Maturity_IDA1" localSheetId="57">#REF!</definedName>
    <definedName name="Maturity_IDA1" localSheetId="64">#REF!</definedName>
    <definedName name="Maturity_IDA1" localSheetId="21">#REF!</definedName>
    <definedName name="Maturity_IDA1" localSheetId="85">'Tabla 58'!#REF!</definedName>
    <definedName name="Maturity_IDA1" localSheetId="88">#REF!</definedName>
    <definedName name="Maturity_IDA1" localSheetId="89">#REF!</definedName>
    <definedName name="Maturity_IDA1" localSheetId="90">#REF!</definedName>
    <definedName name="Maturity_IDA1" localSheetId="95">#REF!</definedName>
    <definedName name="Maturity_IDA1" localSheetId="96">#REF!</definedName>
    <definedName name="Maturity_IDA1" localSheetId="24">#REF!</definedName>
    <definedName name="Maturity_IDA1">#REF!</definedName>
    <definedName name="Maturity_NC" localSheetId="15">#REF!</definedName>
    <definedName name="Maturity_NC" localSheetId="16">#REF!</definedName>
    <definedName name="Maturity_NC" localSheetId="17">#REF!</definedName>
    <definedName name="Maturity_NC" localSheetId="19">#REF!</definedName>
    <definedName name="Maturity_NC" localSheetId="20">[116]NPV!#REF!</definedName>
    <definedName name="Maturity_NC" localSheetId="100">[116]NPV!#REF!</definedName>
    <definedName name="Maturity_NC" localSheetId="23">[116]NPV!#REF!</definedName>
    <definedName name="Maturity_NC" localSheetId="59">#REF!</definedName>
    <definedName name="Maturity_NC" localSheetId="60">#REF!</definedName>
    <definedName name="Maturity_NC" localSheetId="1">[116]NPV!#REF!</definedName>
    <definedName name="Maturity_NC" localSheetId="27">#REF!</definedName>
    <definedName name="Maturity_NC" localSheetId="28">[116]NPV!#REF!</definedName>
    <definedName name="Maturity_NC" localSheetId="29">[116]NPV!#REF!</definedName>
    <definedName name="Maturity_NC" localSheetId="41">[116]NPV!#REF!</definedName>
    <definedName name="Maturity_NC" localSheetId="44">[116]NPV!#REF!</definedName>
    <definedName name="Maturity_NC" localSheetId="46">[116]NPV!#REF!</definedName>
    <definedName name="Maturity_NC" localSheetId="57">[116]NPV!#REF!</definedName>
    <definedName name="Maturity_NC" localSheetId="58">[116]NPV!#REF!</definedName>
    <definedName name="Maturity_NC" localSheetId="18">#REF!</definedName>
    <definedName name="Maturity_NC" localSheetId="61">[116]NPV!#REF!</definedName>
    <definedName name="Maturity_NC" localSheetId="62">#REF!</definedName>
    <definedName name="Maturity_NC" localSheetId="64">[116]NPV!#REF!</definedName>
    <definedName name="Maturity_NC" localSheetId="21">[116]NPV!#REF!</definedName>
    <definedName name="Maturity_NC" localSheetId="80">[116]NPV!#REF!</definedName>
    <definedName name="Maturity_NC" localSheetId="81">[116]NPV!#REF!</definedName>
    <definedName name="Maturity_NC" localSheetId="82">[116]NPV!#REF!</definedName>
    <definedName name="Maturity_NC" localSheetId="83">[116]NPV!#REF!</definedName>
    <definedName name="Maturity_NC" localSheetId="84">[116]NPV!#REF!</definedName>
    <definedName name="Maturity_NC" localSheetId="85">[116]NPV!#REF!</definedName>
    <definedName name="Maturity_NC" localSheetId="88">[116]NPV!#REF!</definedName>
    <definedName name="Maturity_NC" localSheetId="89">[116]NPV!#REF!</definedName>
    <definedName name="Maturity_NC" localSheetId="90">[116]NPV!#REF!</definedName>
    <definedName name="Maturity_NC" localSheetId="91">#REF!</definedName>
    <definedName name="Maturity_NC" localSheetId="95">[116]NPV!#REF!</definedName>
    <definedName name="Maturity_NC" localSheetId="96">[116]NPV!#REF!</definedName>
    <definedName name="Maturity_NC" localSheetId="24">[116]NPV!#REF!</definedName>
    <definedName name="Maturity_NC" localSheetId="99">[116]NPV!#REF!</definedName>
    <definedName name="Maturity_NC">#REF!</definedName>
    <definedName name="may" localSheetId="15">#REF!</definedName>
    <definedName name="may" localSheetId="16">#REF!</definedName>
    <definedName name="may" localSheetId="17">#REF!</definedName>
    <definedName name="may" localSheetId="20">[27]Programa!#REF!</definedName>
    <definedName name="may" localSheetId="100">[27]Programa!#REF!</definedName>
    <definedName name="may" localSheetId="10">[27]Programa!#REF!</definedName>
    <definedName name="may" localSheetId="11">[27]Programa!#REF!</definedName>
    <definedName name="may" localSheetId="23">[27]Programa!#REF!</definedName>
    <definedName name="may" localSheetId="59">#REF!</definedName>
    <definedName name="may" localSheetId="60">#REF!</definedName>
    <definedName name="may" localSheetId="1">[27]Programa!#REF!</definedName>
    <definedName name="may" localSheetId="27">#REF!</definedName>
    <definedName name="may" localSheetId="28">[27]Programa!#REF!</definedName>
    <definedName name="may" localSheetId="29">[27]Programa!#REF!</definedName>
    <definedName name="may" localSheetId="57">[27]Programa!#REF!</definedName>
    <definedName name="may" localSheetId="58">[27]Programa!#REF!</definedName>
    <definedName name="may" localSheetId="21">[27]Programa!#REF!</definedName>
    <definedName name="may" localSheetId="85">[27]Programa!#REF!</definedName>
    <definedName name="may" localSheetId="88">[27]Programa!#REF!</definedName>
    <definedName name="may" localSheetId="89">[27]Programa!#REF!</definedName>
    <definedName name="may" localSheetId="90">[27]Programa!#REF!</definedName>
    <definedName name="may" localSheetId="91">#REF!</definedName>
    <definedName name="may" localSheetId="24">[27]Programa!#REF!</definedName>
    <definedName name="may">#REF!</definedName>
    <definedName name="MAY._89" localSheetId="15">#REF!</definedName>
    <definedName name="MAY._89" localSheetId="16">#REF!</definedName>
    <definedName name="MAY._89" localSheetId="17">#REF!</definedName>
    <definedName name="MAY._89" localSheetId="20">#REF!</definedName>
    <definedName name="MAY._89" localSheetId="23">#REF!</definedName>
    <definedName name="MAY._89" localSheetId="59">#REF!</definedName>
    <definedName name="MAY._89" localSheetId="60">#REF!</definedName>
    <definedName name="MAY._89" localSheetId="27">#REF!</definedName>
    <definedName name="MAY._89" localSheetId="28">#REF!</definedName>
    <definedName name="MAY._89" localSheetId="29">#REF!</definedName>
    <definedName name="MAY._89" localSheetId="57">#REF!</definedName>
    <definedName name="MAY._89" localSheetId="64">#REF!</definedName>
    <definedName name="MAY._89" localSheetId="21">#REF!</definedName>
    <definedName name="MAY._89" localSheetId="85">'Tabla 58'!#REF!</definedName>
    <definedName name="MAY._89" localSheetId="88">#REF!</definedName>
    <definedName name="MAY._89" localSheetId="89">#REF!</definedName>
    <definedName name="MAY._89" localSheetId="90">#REF!</definedName>
    <definedName name="MAY._89" localSheetId="95">#REF!</definedName>
    <definedName name="MAY._89" localSheetId="96">#REF!</definedName>
    <definedName name="MAY._89" localSheetId="24">#REF!</definedName>
    <definedName name="MAY._89">#REF!</definedName>
    <definedName name="MCPI" localSheetId="15">#REF!</definedName>
    <definedName name="MCPI" localSheetId="16">#REF!</definedName>
    <definedName name="MCPI" localSheetId="17">#REF!</definedName>
    <definedName name="MCPI" localSheetId="23">#REF!</definedName>
    <definedName name="MCPI" localSheetId="27">#REF!</definedName>
    <definedName name="MCPI" localSheetId="28">#REF!</definedName>
    <definedName name="MCPI" localSheetId="29">#REF!</definedName>
    <definedName name="MCPI" localSheetId="57">#REF!</definedName>
    <definedName name="MCPI" localSheetId="64">#REF!</definedName>
    <definedName name="MCPI" localSheetId="21">#REF!</definedName>
    <definedName name="MCPI" localSheetId="85">'Tabla 58'!#REF!</definedName>
    <definedName name="MCPI" localSheetId="88">#REF!</definedName>
    <definedName name="MCPI" localSheetId="89">#REF!</definedName>
    <definedName name="MCPI" localSheetId="90">#REF!</definedName>
    <definedName name="MCPI" localSheetId="95">#REF!</definedName>
    <definedName name="MCPI" localSheetId="96">#REF!</definedName>
    <definedName name="MCPI">#REF!</definedName>
    <definedName name="MCV">#N/A</definedName>
    <definedName name="MCV_B" localSheetId="16">#REF!</definedName>
    <definedName name="MCV_B">#N/A</definedName>
    <definedName name="MCV_B1" localSheetId="15">#REF!</definedName>
    <definedName name="MCV_B1" localSheetId="16">#REF!</definedName>
    <definedName name="MCV_B1" localSheetId="17">#REF!</definedName>
    <definedName name="MCV_B1" localSheetId="19">#REF!</definedName>
    <definedName name="MCV_B1" localSheetId="20">#REF!</definedName>
    <definedName name="MCV_B1" localSheetId="100">#REF!</definedName>
    <definedName name="MCV_B1" localSheetId="23">#REF!</definedName>
    <definedName name="MCV_B1" localSheetId="27">#REF!</definedName>
    <definedName name="MCV_B1" localSheetId="28">#REF!</definedName>
    <definedName name="MCV_B1" localSheetId="29">#REF!</definedName>
    <definedName name="MCV_B1" localSheetId="35">[82]Q6!$E$70:$AH$70</definedName>
    <definedName name="MCV_B1" localSheetId="41">#REF!</definedName>
    <definedName name="MCV_B1" localSheetId="44">#REF!</definedName>
    <definedName name="MCV_B1" localSheetId="46">#REF!</definedName>
    <definedName name="MCV_B1" localSheetId="57">#REF!</definedName>
    <definedName name="MCV_B1" localSheetId="58">#REF!</definedName>
    <definedName name="MCV_B1" localSheetId="18">#REF!</definedName>
    <definedName name="MCV_B1" localSheetId="61">#REF!</definedName>
    <definedName name="MCV_B1" localSheetId="62">#REF!</definedName>
    <definedName name="MCV_B1" localSheetId="64">#REF!</definedName>
    <definedName name="MCV_B1" localSheetId="21">#REF!</definedName>
    <definedName name="MCV_B1" localSheetId="80">'Tabla 53'!#REF!</definedName>
    <definedName name="MCV_B1" localSheetId="81">'Tabla 54'!#REF!</definedName>
    <definedName name="MCV_B1" localSheetId="82">'Tabla 55'!#REF!</definedName>
    <definedName name="MCV_B1" localSheetId="83">'Tabla 56'!#REF!</definedName>
    <definedName name="MCV_B1" localSheetId="84">'Tabla 57'!#REF!</definedName>
    <definedName name="MCV_B1" localSheetId="88">#REF!</definedName>
    <definedName name="MCV_B1" localSheetId="89">#REF!</definedName>
    <definedName name="MCV_B1" localSheetId="90">#REF!</definedName>
    <definedName name="MCV_B1" localSheetId="95">#REF!</definedName>
    <definedName name="MCV_B1" localSheetId="96">#REF!</definedName>
    <definedName name="MCV_B1" localSheetId="24">#REF!</definedName>
    <definedName name="MCV_B1" localSheetId="99">#REF!</definedName>
    <definedName name="MCV_B1">#REF!</definedName>
    <definedName name="mcv_b2" localSheetId="15">#REF!</definedName>
    <definedName name="mcv_b2" localSheetId="17">#REF!</definedName>
    <definedName name="mcv_b2" localSheetId="100">[1]Q6!$E$141:$AH$141</definedName>
    <definedName name="mcv_b2" localSheetId="23">[1]Q6!$E$141:$AH$141</definedName>
    <definedName name="mcv_b2" localSheetId="59">#REF!</definedName>
    <definedName name="mcv_b2" localSheetId="60">#REF!</definedName>
    <definedName name="mcv_b2" localSheetId="1">[1]Q6!$E$141:$AH$141</definedName>
    <definedName name="mcv_b2" localSheetId="27">#REF!</definedName>
    <definedName name="mcv_b2" localSheetId="28">#REF!</definedName>
    <definedName name="mcv_b2" localSheetId="29">#REF!</definedName>
    <definedName name="mcv_b2" localSheetId="57">[1]Q6!$E$141:$AH$141</definedName>
    <definedName name="mcv_b2" localSheetId="58">[1]Q6!$E$141:$AH$141</definedName>
    <definedName name="mcv_b2" localSheetId="91">#REF!</definedName>
    <definedName name="mcv_b2">#REF!</definedName>
    <definedName name="MCV_D" localSheetId="16">#REF!</definedName>
    <definedName name="MCV_D" localSheetId="68">'Ilustración 4'!#REF!</definedName>
    <definedName name="MCV_D" localSheetId="74">'Ilustración 6'!#REF!</definedName>
    <definedName name="MCV_D" localSheetId="35">[82]Q7!$E$29:$AH$29</definedName>
    <definedName name="MCV_D">#N/A</definedName>
    <definedName name="MCV_D1" localSheetId="15">#REF!</definedName>
    <definedName name="MCV_D1" localSheetId="16">#REF!</definedName>
    <definedName name="MCV_D1" localSheetId="17">#REF!</definedName>
    <definedName name="MCV_D1" localSheetId="19">#REF!</definedName>
    <definedName name="MCV_D1" localSheetId="20">#REF!</definedName>
    <definedName name="MCV_D1" localSheetId="100">#REF!</definedName>
    <definedName name="MCV_D1" localSheetId="23">#REF!</definedName>
    <definedName name="MCV_D1" localSheetId="27">#REF!</definedName>
    <definedName name="MCV_D1" localSheetId="28">#REF!</definedName>
    <definedName name="MCV_D1" localSheetId="29">#REF!</definedName>
    <definedName name="MCV_D1" localSheetId="35">[82]Q7!$E$30:$AH$30</definedName>
    <definedName name="MCV_D1" localSheetId="41">#REF!</definedName>
    <definedName name="MCV_D1" localSheetId="44">#REF!</definedName>
    <definedName name="MCV_D1" localSheetId="46">#REF!</definedName>
    <definedName name="MCV_D1" localSheetId="57">#REF!</definedName>
    <definedName name="MCV_D1" localSheetId="58">#REF!</definedName>
    <definedName name="MCV_D1" localSheetId="18">#REF!</definedName>
    <definedName name="MCV_D1" localSheetId="61">#REF!</definedName>
    <definedName name="MCV_D1" localSheetId="62">#REF!</definedName>
    <definedName name="MCV_D1" localSheetId="64">#REF!</definedName>
    <definedName name="MCV_D1" localSheetId="21">#REF!</definedName>
    <definedName name="MCV_D1" localSheetId="80">'Tabla 53'!#REF!</definedName>
    <definedName name="MCV_D1" localSheetId="81">'Tabla 54'!#REF!</definedName>
    <definedName name="MCV_D1" localSheetId="82">'Tabla 55'!#REF!</definedName>
    <definedName name="MCV_D1" localSheetId="83">'Tabla 56'!#REF!</definedName>
    <definedName name="MCV_D1" localSheetId="84">'Tabla 57'!#REF!</definedName>
    <definedName name="MCV_D1" localSheetId="88">#REF!</definedName>
    <definedName name="MCV_D1" localSheetId="89">#REF!</definedName>
    <definedName name="MCV_D1" localSheetId="90">#REF!</definedName>
    <definedName name="MCV_D1" localSheetId="95">#REF!</definedName>
    <definedName name="MCV_D1" localSheetId="96">#REF!</definedName>
    <definedName name="MCV_D1" localSheetId="24">#REF!</definedName>
    <definedName name="MCV_D1" localSheetId="99">#REF!</definedName>
    <definedName name="MCV_D1">#REF!</definedName>
    <definedName name="MCV_N">#N/A</definedName>
    <definedName name="MCV_T" localSheetId="16">#REF!</definedName>
    <definedName name="MCV_T" localSheetId="68">'Ilustración 4'!#REF!</definedName>
    <definedName name="MCV_T" localSheetId="74">'Ilustración 6'!#REF!</definedName>
    <definedName name="MCV_T" localSheetId="35">[82]Q5!$E$22:$AH$22</definedName>
    <definedName name="MCV_T">#N/A</definedName>
    <definedName name="MCV_T1" localSheetId="15">#REF!</definedName>
    <definedName name="MCV_T1" localSheetId="16">#REF!</definedName>
    <definedName name="MCV_T1" localSheetId="17">#REF!</definedName>
    <definedName name="MCV_T1" localSheetId="19">#REF!</definedName>
    <definedName name="MCV_T1" localSheetId="20">#REF!</definedName>
    <definedName name="MCV_T1" localSheetId="100">#REF!</definedName>
    <definedName name="MCV_T1" localSheetId="23">#REF!</definedName>
    <definedName name="MCV_T1" localSheetId="27">#REF!</definedName>
    <definedName name="MCV_T1" localSheetId="28">#REF!</definedName>
    <definedName name="MCV_T1" localSheetId="29">#REF!</definedName>
    <definedName name="MCV_T1" localSheetId="35">[82]Q5!$E$23:$AH$23</definedName>
    <definedName name="MCV_T1" localSheetId="41">#REF!</definedName>
    <definedName name="MCV_T1" localSheetId="44">#REF!</definedName>
    <definedName name="MCV_T1" localSheetId="46">#REF!</definedName>
    <definedName name="MCV_T1" localSheetId="57">#REF!</definedName>
    <definedName name="MCV_T1" localSheetId="58">#REF!</definedName>
    <definedName name="MCV_T1" localSheetId="18">#REF!</definedName>
    <definedName name="MCV_T1" localSheetId="61">#REF!</definedName>
    <definedName name="MCV_T1" localSheetId="62">#REF!</definedName>
    <definedName name="MCV_T1" localSheetId="64">#REF!</definedName>
    <definedName name="MCV_T1" localSheetId="21">#REF!</definedName>
    <definedName name="MCV_T1" localSheetId="80">'Tabla 53'!#REF!</definedName>
    <definedName name="MCV_T1" localSheetId="81">'Tabla 54'!#REF!</definedName>
    <definedName name="MCV_T1" localSheetId="82">'Tabla 55'!#REF!</definedName>
    <definedName name="MCV_T1" localSheetId="83">'Tabla 56'!#REF!</definedName>
    <definedName name="MCV_T1" localSheetId="84">'Tabla 57'!#REF!</definedName>
    <definedName name="MCV_T1" localSheetId="88">#REF!</definedName>
    <definedName name="MCV_T1" localSheetId="89">#REF!</definedName>
    <definedName name="MCV_T1" localSheetId="90">#REF!</definedName>
    <definedName name="MCV_T1" localSheetId="95">#REF!</definedName>
    <definedName name="MCV_T1" localSheetId="96">#REF!</definedName>
    <definedName name="MCV_T1" localSheetId="24">#REF!</definedName>
    <definedName name="MCV_T1" localSheetId="99">#REF!</definedName>
    <definedName name="MCV_T1">#REF!</definedName>
    <definedName name="mdavila" localSheetId="15">#REF!</definedName>
    <definedName name="mdavila" localSheetId="16">#REF!</definedName>
    <definedName name="mdavila" localSheetId="17">#REF!</definedName>
    <definedName name="mdavila" localSheetId="23">#REF!</definedName>
    <definedName name="mdavila" localSheetId="27">#REF!</definedName>
    <definedName name="mdavila" localSheetId="28">#REF!</definedName>
    <definedName name="mdavila" localSheetId="29">#REF!</definedName>
    <definedName name="mdavila" localSheetId="57">#REF!</definedName>
    <definedName name="mdavila" localSheetId="64">#REF!</definedName>
    <definedName name="mdavila" localSheetId="21">#REF!</definedName>
    <definedName name="mdavila" localSheetId="88">#REF!</definedName>
    <definedName name="mdavila" localSheetId="89">#REF!</definedName>
    <definedName name="mdavila" localSheetId="90">#REF!</definedName>
    <definedName name="mdavila" localSheetId="95">#REF!</definedName>
    <definedName name="mdavila">#REF!</definedName>
    <definedName name="me" localSheetId="15">#REF!</definedName>
    <definedName name="me" localSheetId="16">#REF!</definedName>
    <definedName name="me" localSheetId="17">#REF!</definedName>
    <definedName name="me" localSheetId="100">[27]Programa!#REF!</definedName>
    <definedName name="me" localSheetId="10">[27]Programa!#REF!</definedName>
    <definedName name="me" localSheetId="11">[27]Programa!#REF!</definedName>
    <definedName name="me" localSheetId="23">[27]Programa!#REF!</definedName>
    <definedName name="me" localSheetId="59">#REF!</definedName>
    <definedName name="me" localSheetId="60">#REF!</definedName>
    <definedName name="me" localSheetId="1">[27]Programa!#REF!</definedName>
    <definedName name="me" localSheetId="27">#REF!</definedName>
    <definedName name="me" localSheetId="28">[27]Programa!#REF!</definedName>
    <definedName name="me" localSheetId="29">[27]Programa!#REF!</definedName>
    <definedName name="me" localSheetId="57">[27]Programa!#REF!</definedName>
    <definedName name="me" localSheetId="58">[27]Programa!#REF!</definedName>
    <definedName name="me" localSheetId="64">[27]Programa!#REF!</definedName>
    <definedName name="me" localSheetId="21">[27]Programa!#REF!</definedName>
    <definedName name="me" localSheetId="85">[27]Programa!#REF!</definedName>
    <definedName name="me" localSheetId="88">[27]Programa!#REF!</definedName>
    <definedName name="me" localSheetId="89">[27]Programa!#REF!</definedName>
    <definedName name="me" localSheetId="90">[27]Programa!#REF!</definedName>
    <definedName name="me" localSheetId="91">#REF!</definedName>
    <definedName name="me" localSheetId="95">[27]Programa!#REF!</definedName>
    <definedName name="me" localSheetId="24">[27]Programa!#REF!</definedName>
    <definedName name="me">#REF!</definedName>
    <definedName name="Mecon" localSheetId="15">#REF!</definedName>
    <definedName name="Mecon" localSheetId="17">#REF!</definedName>
    <definedName name="Mecon" localSheetId="100">'[100]graf 1'!$A$3:$C$28</definedName>
    <definedName name="Mecon" localSheetId="23">'[100]graf 1'!$A$3:$C$28</definedName>
    <definedName name="Mecon" localSheetId="59">#REF!</definedName>
    <definedName name="Mecon" localSheetId="60">#REF!</definedName>
    <definedName name="Mecon" localSheetId="1">'[100]graf 1'!$A$3:$C$28</definedName>
    <definedName name="Mecon" localSheetId="27">#REF!</definedName>
    <definedName name="Mecon" localSheetId="28">#REF!</definedName>
    <definedName name="Mecon" localSheetId="29">#REF!</definedName>
    <definedName name="Mecon" localSheetId="57">'[100]graf 1'!$A$3:$C$28</definedName>
    <definedName name="Mecon" localSheetId="58">'[100]graf 1'!$A$3:$C$28</definedName>
    <definedName name="Mecon" localSheetId="91">#REF!</definedName>
    <definedName name="Mecon">#REF!</definedName>
    <definedName name="MEDTERM" localSheetId="15">#REF!</definedName>
    <definedName name="MEDTERM" localSheetId="16">#REF!</definedName>
    <definedName name="MEDTERM" localSheetId="17">#REF!</definedName>
    <definedName name="MEDTERM" localSheetId="19">#REF!</definedName>
    <definedName name="MEDTERM" localSheetId="20">#REF!</definedName>
    <definedName name="MEDTERM" localSheetId="23">#REF!</definedName>
    <definedName name="MEDTERM" localSheetId="27">#REF!</definedName>
    <definedName name="MEDTERM" localSheetId="28">#REF!</definedName>
    <definedName name="MEDTERM" localSheetId="29">#REF!</definedName>
    <definedName name="MEDTERM" localSheetId="33">#REF!</definedName>
    <definedName name="MEDTERM" localSheetId="57">#REF!</definedName>
    <definedName name="MEDTERM" localSheetId="58">#REF!</definedName>
    <definedName name="MEDTERM" localSheetId="18">#REF!</definedName>
    <definedName name="MEDTERM" localSheetId="61">#REF!</definedName>
    <definedName name="MEDTERM" localSheetId="64">#REF!</definedName>
    <definedName name="MEDTERM" localSheetId="21">#REF!</definedName>
    <definedName name="MEDTERM" localSheetId="80">'Tabla 53'!#REF!</definedName>
    <definedName name="MEDTERM" localSheetId="81">'Tabla 54'!#REF!</definedName>
    <definedName name="MEDTERM" localSheetId="82">'Tabla 55'!#REF!</definedName>
    <definedName name="MEDTERM" localSheetId="83">'Tabla 56'!#REF!</definedName>
    <definedName name="MEDTERM" localSheetId="84">'Tabla 57'!#REF!</definedName>
    <definedName name="MEDTERM" localSheetId="85">'Tabla 58'!#REF!</definedName>
    <definedName name="MEDTERM" localSheetId="88">#REF!</definedName>
    <definedName name="MEDTERM" localSheetId="89">#REF!</definedName>
    <definedName name="MEDTERM" localSheetId="90">#REF!</definedName>
    <definedName name="MEDTERM" localSheetId="95">#REF!</definedName>
    <definedName name="MEDTERM" localSheetId="96">#REF!</definedName>
    <definedName name="MEDTERM" localSheetId="24">#REF!</definedName>
    <definedName name="MEDTERM">#REF!</definedName>
    <definedName name="MENORES" localSheetId="15">#REF!</definedName>
    <definedName name="MENORES" localSheetId="16">#REF!</definedName>
    <definedName name="MENORES" localSheetId="17">#REF!</definedName>
    <definedName name="MENORES" localSheetId="23">#REF!</definedName>
    <definedName name="MENORES" localSheetId="27">#REF!</definedName>
    <definedName name="MENORES" localSheetId="28">#REF!</definedName>
    <definedName name="MENORES" localSheetId="29">#REF!</definedName>
    <definedName name="MENORES" localSheetId="57">#REF!</definedName>
    <definedName name="MENORES" localSheetId="64">#REF!</definedName>
    <definedName name="MENORES" localSheetId="21">#REF!</definedName>
    <definedName name="MENORES" localSheetId="88">#REF!</definedName>
    <definedName name="MENORES" localSheetId="89">#REF!</definedName>
    <definedName name="MENORES" localSheetId="90">#REF!</definedName>
    <definedName name="MENORES" localSheetId="95">#REF!</definedName>
    <definedName name="MENORES" localSheetId="96">#REF!</definedName>
    <definedName name="MENORES">#REF!</definedName>
    <definedName name="Meses" localSheetId="15">#REF!</definedName>
    <definedName name="Meses" localSheetId="17">#REF!</definedName>
    <definedName name="Meses" localSheetId="19">#REF!</definedName>
    <definedName name="Meses" localSheetId="100">[144]Codigos!$A$14:$B$25</definedName>
    <definedName name="Meses" localSheetId="23">[144]Codigos!$A$14:$B$25</definedName>
    <definedName name="Meses" localSheetId="59">#REF!</definedName>
    <definedName name="Meses" localSheetId="60">#REF!</definedName>
    <definedName name="Meses" localSheetId="1">[144]Codigos!$A$14:$B$25</definedName>
    <definedName name="Meses" localSheetId="27">#REF!</definedName>
    <definedName name="Meses" localSheetId="28">#REF!</definedName>
    <definedName name="Meses" localSheetId="29">#REF!</definedName>
    <definedName name="Meses" localSheetId="35">#REF!</definedName>
    <definedName name="Meses" localSheetId="57">[144]Codigos!$A$14:$B$25</definedName>
    <definedName name="Meses" localSheetId="58">[144]Codigos!$A$14:$B$25</definedName>
    <definedName name="Meses" localSheetId="18">#REF!</definedName>
    <definedName name="Meses" localSheetId="91">#REF!</definedName>
    <definedName name="Meses">#REF!</definedName>
    <definedName name="MEX" localSheetId="15">#REF!</definedName>
    <definedName name="MEX" localSheetId="16">#REF!</definedName>
    <definedName name="MEX" localSheetId="17">#REF!</definedName>
    <definedName name="MEX" localSheetId="19">#REF!</definedName>
    <definedName name="MEX" localSheetId="20">#REF!</definedName>
    <definedName name="MEX" localSheetId="100">#REF!</definedName>
    <definedName name="MEX" localSheetId="23">#REF!</definedName>
    <definedName name="MEX" localSheetId="27">#REF!</definedName>
    <definedName name="MEX" localSheetId="28">#REF!</definedName>
    <definedName name="MEX" localSheetId="29">#REF!</definedName>
    <definedName name="MEX" localSheetId="33">#REF!</definedName>
    <definedName name="MEX" localSheetId="57">#REF!</definedName>
    <definedName name="MEX" localSheetId="58">#REF!</definedName>
    <definedName name="MEX" localSheetId="18">#REF!</definedName>
    <definedName name="MEX" localSheetId="61">#REF!</definedName>
    <definedName name="MEX" localSheetId="62">#REF!</definedName>
    <definedName name="MEX" localSheetId="64">#REF!</definedName>
    <definedName name="MEX" localSheetId="21">#REF!</definedName>
    <definedName name="MEX" localSheetId="80">'Tabla 53'!#REF!</definedName>
    <definedName name="MEX" localSheetId="81">'Tabla 54'!#REF!</definedName>
    <definedName name="MEX" localSheetId="82">'Tabla 55'!#REF!</definedName>
    <definedName name="MEX" localSheetId="83">'Tabla 56'!#REF!</definedName>
    <definedName name="MEX" localSheetId="84">'Tabla 57'!#REF!</definedName>
    <definedName name="MEX" localSheetId="85">'Tabla 58'!#REF!</definedName>
    <definedName name="MEX" localSheetId="88">#REF!</definedName>
    <definedName name="MEX" localSheetId="89">#REF!</definedName>
    <definedName name="MEX" localSheetId="90">#REF!</definedName>
    <definedName name="MEX" localSheetId="95">#REF!</definedName>
    <definedName name="MEX" localSheetId="96">#REF!</definedName>
    <definedName name="MEX" localSheetId="24">#REF!</definedName>
    <definedName name="MEX" localSheetId="99">#REF!</definedName>
    <definedName name="MEX">#REF!</definedName>
    <definedName name="MFISCAL" localSheetId="15">#REF!</definedName>
    <definedName name="MFISCAL" localSheetId="16">#REF!</definedName>
    <definedName name="MFISCAL" localSheetId="17">#REF!</definedName>
    <definedName name="MFISCAL" localSheetId="20">'[49]Annual Raw Data'!#REF!</definedName>
    <definedName name="MFISCAL" localSheetId="100">'[49]Annual Raw Data'!#REF!</definedName>
    <definedName name="MFISCAL" localSheetId="23">'[49]Annual Raw Data'!#REF!</definedName>
    <definedName name="MFISCAL" localSheetId="59">#REF!</definedName>
    <definedName name="MFISCAL" localSheetId="60">#REF!</definedName>
    <definedName name="MFISCAL" localSheetId="1">'[49]Annual Raw Data'!#REF!</definedName>
    <definedName name="MFISCAL" localSheetId="27">#REF!</definedName>
    <definedName name="MFISCAL" localSheetId="28">'[49]Annual Raw Data'!#REF!</definedName>
    <definedName name="MFISCAL" localSheetId="29">'[49]Annual Raw Data'!#REF!</definedName>
    <definedName name="MFISCAL" localSheetId="57">'[49]Annual Raw Data'!#REF!</definedName>
    <definedName name="MFISCAL" localSheetId="58">'[49]Annual Raw Data'!#REF!</definedName>
    <definedName name="MFISCAL" localSheetId="64">'[49]Annual Raw Data'!#REF!</definedName>
    <definedName name="MFISCAL" localSheetId="21">'[49]Annual Raw Data'!#REF!</definedName>
    <definedName name="MFISCAL" localSheetId="85">'[49]Annual Raw Data'!#REF!</definedName>
    <definedName name="MFISCAL" localSheetId="88">'[49]Annual Raw Data'!#REF!</definedName>
    <definedName name="MFISCAL" localSheetId="89">'[49]Annual Raw Data'!#REF!</definedName>
    <definedName name="MFISCAL" localSheetId="90">'[49]Annual Raw Data'!#REF!</definedName>
    <definedName name="MFISCAL" localSheetId="91">#REF!</definedName>
    <definedName name="MFISCAL" localSheetId="95">'[49]Annual Raw Data'!#REF!</definedName>
    <definedName name="MFISCAL" localSheetId="96">'[49]Annual Raw Data'!#REF!</definedName>
    <definedName name="MFISCAL">#REF!</definedName>
    <definedName name="mflowsa" localSheetId="15">#REF!</definedName>
    <definedName name="mflowsa" localSheetId="16">#REF!</definedName>
    <definedName name="mflowsa" localSheetId="17">#REF!</definedName>
    <definedName name="mflowsa" localSheetId="19">#REF!</definedName>
    <definedName name="mflowsa" localSheetId="100">[22]!mflowsa</definedName>
    <definedName name="mflowsa" localSheetId="7">[22]!mflowsa</definedName>
    <definedName name="mflowsa" localSheetId="11">[22]!mflowsa</definedName>
    <definedName name="mflowsa" localSheetId="23">[22]!mflowsa</definedName>
    <definedName name="mflowsa" localSheetId="59">#REF!</definedName>
    <definedName name="mflowsa" localSheetId="60">#REF!</definedName>
    <definedName name="mflowsa" localSheetId="1">[22]!mflowsa</definedName>
    <definedName name="mflowsa" localSheetId="27">#REF!</definedName>
    <definedName name="mflowsa" localSheetId="28">#REF!</definedName>
    <definedName name="mflowsa" localSheetId="29">[22]!mflowsa</definedName>
    <definedName name="mflowsa" localSheetId="33">#REF!</definedName>
    <definedName name="mflowsa" localSheetId="34">[22]!mflowsa</definedName>
    <definedName name="mflowsa" localSheetId="41">[22]!mflowsa</definedName>
    <definedName name="mflowsa" localSheetId="44">[22]!mflowsa</definedName>
    <definedName name="mflowsa" localSheetId="57">[22]!mflowsa</definedName>
    <definedName name="mflowsa" localSheetId="58">[22]!mflowsa</definedName>
    <definedName name="mflowsa" localSheetId="18">#REF!</definedName>
    <definedName name="mflowsa" localSheetId="61">[22]!mflowsa</definedName>
    <definedName name="mflowsa" localSheetId="21">[22]!mflowsa</definedName>
    <definedName name="mflowsa" localSheetId="81">[22]!mflowsa</definedName>
    <definedName name="mflowsa" localSheetId="90">[22]!mflowsa</definedName>
    <definedName name="mflowsa" localSheetId="91">#REF!</definedName>
    <definedName name="mflowsa" localSheetId="93">[22]!mflowsa</definedName>
    <definedName name="mflowsa" localSheetId="94">[22]!mflowsa</definedName>
    <definedName name="mflowsa">#REF!</definedName>
    <definedName name="mflowsq" localSheetId="15">#REF!</definedName>
    <definedName name="mflowsq" localSheetId="16">#REF!</definedName>
    <definedName name="mflowsq" localSheetId="17">#REF!</definedName>
    <definedName name="mflowsq" localSheetId="19">#REF!</definedName>
    <definedName name="mflowsq" localSheetId="100">[22]!mflowsq</definedName>
    <definedName name="mflowsq" localSheetId="7">[22]!mflowsq</definedName>
    <definedName name="mflowsq" localSheetId="11">[22]!mflowsq</definedName>
    <definedName name="mflowsq" localSheetId="23">[22]!mflowsq</definedName>
    <definedName name="mflowsq" localSheetId="59">#REF!</definedName>
    <definedName name="mflowsq" localSheetId="60">#REF!</definedName>
    <definedName name="mflowsq" localSheetId="1">[22]!mflowsq</definedName>
    <definedName name="mflowsq" localSheetId="27">#REF!</definedName>
    <definedName name="mflowsq" localSheetId="28">#REF!</definedName>
    <definedName name="mflowsq" localSheetId="29">[22]!mflowsq</definedName>
    <definedName name="mflowsq" localSheetId="33">#REF!</definedName>
    <definedName name="mflowsq" localSheetId="34">[22]!mflowsq</definedName>
    <definedName name="mflowsq" localSheetId="41">[22]!mflowsq</definedName>
    <definedName name="mflowsq" localSheetId="44">[22]!mflowsq</definedName>
    <definedName name="mflowsq" localSheetId="57">[22]!mflowsq</definedName>
    <definedName name="mflowsq" localSheetId="58">[22]!mflowsq</definedName>
    <definedName name="mflowsq" localSheetId="18">#REF!</definedName>
    <definedName name="mflowsq" localSheetId="61">[22]!mflowsq</definedName>
    <definedName name="mflowsq" localSheetId="21">[22]!mflowsq</definedName>
    <definedName name="mflowsq" localSheetId="81">[22]!mflowsq</definedName>
    <definedName name="mflowsq" localSheetId="90">[22]!mflowsq</definedName>
    <definedName name="mflowsq" localSheetId="91">#REF!</definedName>
    <definedName name="mflowsq" localSheetId="93">[22]!mflowsq</definedName>
    <definedName name="mflowsq" localSheetId="94">[22]!mflowsq</definedName>
    <definedName name="mflowsq">#REF!</definedName>
    <definedName name="MICRO" localSheetId="15">#REF!</definedName>
    <definedName name="MICRO" localSheetId="16">#REF!</definedName>
    <definedName name="MICRO" localSheetId="17">#REF!</definedName>
    <definedName name="MICRO" localSheetId="20">#REF!</definedName>
    <definedName name="MICRO" localSheetId="23">#REF!</definedName>
    <definedName name="MICRO" localSheetId="59">#REF!</definedName>
    <definedName name="MICRO" localSheetId="60">#REF!</definedName>
    <definedName name="MICRO" localSheetId="27">#REF!</definedName>
    <definedName name="MICRO" localSheetId="28">#REF!</definedName>
    <definedName name="MICRO" localSheetId="29">#REF!</definedName>
    <definedName name="MICRO" localSheetId="57">#REF!</definedName>
    <definedName name="MICRO" localSheetId="64">#REF!</definedName>
    <definedName name="MICRO" localSheetId="21">#REF!</definedName>
    <definedName name="MICRO" localSheetId="85">'Tabla 58'!#REF!</definedName>
    <definedName name="MICRO" localSheetId="88">#REF!</definedName>
    <definedName name="MICRO" localSheetId="89">#REF!</definedName>
    <definedName name="MICRO" localSheetId="90">#REF!</definedName>
    <definedName name="MICRO" localSheetId="95">#REF!</definedName>
    <definedName name="MICRO" localSheetId="96">#REF!</definedName>
    <definedName name="MICRO" localSheetId="24">#REF!</definedName>
    <definedName name="MICRO">#REF!</definedName>
    <definedName name="MIDDLE" localSheetId="15">#REF!</definedName>
    <definedName name="MIDDLE" localSheetId="16">#REF!</definedName>
    <definedName name="MIDDLE" localSheetId="17">#REF!</definedName>
    <definedName name="MIDDLE" localSheetId="19">#REF!</definedName>
    <definedName name="MIDDLE" localSheetId="100">#REF!</definedName>
    <definedName name="MIDDLE" localSheetId="23">#REF!</definedName>
    <definedName name="MIDDLE" localSheetId="27">#REF!</definedName>
    <definedName name="MIDDLE" localSheetId="28">#REF!</definedName>
    <definedName name="MIDDLE" localSheetId="29">#REF!</definedName>
    <definedName name="MIDDLE" localSheetId="41">#REF!</definedName>
    <definedName name="MIDDLE" localSheetId="44">#REF!</definedName>
    <definedName name="MIDDLE" localSheetId="46">#REF!</definedName>
    <definedName name="MIDDLE" localSheetId="57">#REF!</definedName>
    <definedName name="MIDDLE" localSheetId="58">#REF!</definedName>
    <definedName name="MIDDLE" localSheetId="18">#REF!</definedName>
    <definedName name="MIDDLE" localSheetId="61">#REF!</definedName>
    <definedName name="MIDDLE" localSheetId="62">#REF!</definedName>
    <definedName name="MIDDLE" localSheetId="64">#REF!</definedName>
    <definedName name="MIDDLE" localSheetId="21">#REF!</definedName>
    <definedName name="MIDDLE" localSheetId="80">'Tabla 53'!#REF!</definedName>
    <definedName name="MIDDLE" localSheetId="81">'Tabla 54'!#REF!</definedName>
    <definedName name="MIDDLE" localSheetId="82">'Tabla 55'!#REF!</definedName>
    <definedName name="MIDDLE" localSheetId="83">'Tabla 56'!#REF!</definedName>
    <definedName name="MIDDLE" localSheetId="84">'Tabla 57'!#REF!</definedName>
    <definedName name="MIDDLE" localSheetId="88">#REF!</definedName>
    <definedName name="MIDDLE" localSheetId="89">#REF!</definedName>
    <definedName name="MIDDLE" localSheetId="90">#REF!</definedName>
    <definedName name="MIDDLE" localSheetId="95">#REF!</definedName>
    <definedName name="MIDDLE" localSheetId="96">#REF!</definedName>
    <definedName name="MIDDLE" localSheetId="24">#REF!</definedName>
    <definedName name="MIDDLE" localSheetId="99">#REF!</definedName>
    <definedName name="MIDDLE">#REF!</definedName>
    <definedName name="Million_b_d" localSheetId="15">#REF!</definedName>
    <definedName name="Million_b_d" localSheetId="17">#REF!</definedName>
    <definedName name="Million_b_d" localSheetId="19">#REF!</definedName>
    <definedName name="Million_b_d" localSheetId="100">[78]nonopec!$D$426:$D$426</definedName>
    <definedName name="Million_b_d" localSheetId="23">[78]nonopec!$D$426:$D$426</definedName>
    <definedName name="Million_b_d" localSheetId="59">#REF!</definedName>
    <definedName name="Million_b_d" localSheetId="60">#REF!</definedName>
    <definedName name="Million_b_d" localSheetId="1">[78]nonopec!$D$426:$D$426</definedName>
    <definedName name="Million_b_d" localSheetId="27">#REF!</definedName>
    <definedName name="Million_b_d" localSheetId="28">#REF!</definedName>
    <definedName name="Million_b_d" localSheetId="29">#REF!</definedName>
    <definedName name="Million_b_d" localSheetId="57">[78]nonopec!$D$426:$D$426</definedName>
    <definedName name="Million_b_d" localSheetId="58">[78]nonopec!$D$426:$D$426</definedName>
    <definedName name="Million_b_d" localSheetId="18">#REF!</definedName>
    <definedName name="Million_b_d" localSheetId="91">#REF!</definedName>
    <definedName name="Million_b_d">#REF!</definedName>
    <definedName name="MINISTÉRIO_DA_PREVIDÊNCIA_E_ASSISTÊNCIA_SOCIAL" localSheetId="15">#REF!</definedName>
    <definedName name="MINISTÉRIO_DA_PREVIDÊNCIA_E_ASSISTÊNCIA_SOCIAL" localSheetId="16">#REF!</definedName>
    <definedName name="MINISTÉRIO_DA_PREVIDÊNCIA_E_ASSISTÊNCIA_SOCIAL" localSheetId="17">#REF!</definedName>
    <definedName name="MINISTÉRIO_DA_PREVIDÊNCIA_E_ASSISTÊNCIA_SOCIAL" localSheetId="20">#REF!</definedName>
    <definedName name="MINISTÉRIO_DA_PREVIDÊNCIA_E_ASSISTÊNCIA_SOCIAL" localSheetId="23">#REF!</definedName>
    <definedName name="MINISTÉRIO_DA_PREVIDÊNCIA_E_ASSISTÊNCIA_SOCIAL" localSheetId="59">#REF!</definedName>
    <definedName name="MINISTÉRIO_DA_PREVIDÊNCIA_E_ASSISTÊNCIA_SOCIAL" localSheetId="60">#REF!</definedName>
    <definedName name="MINISTÉRIO_DA_PREVIDÊNCIA_E_ASSISTÊNCIA_SOCIAL" localSheetId="27">#REF!</definedName>
    <definedName name="MINISTÉRIO_DA_PREVIDÊNCIA_E_ASSISTÊNCIA_SOCIAL" localSheetId="28">#REF!</definedName>
    <definedName name="MINISTÉRIO_DA_PREVIDÊNCIA_E_ASSISTÊNCIA_SOCIAL" localSheetId="29">#REF!</definedName>
    <definedName name="MINISTÉRIO_DA_PREVIDÊNCIA_E_ASSISTÊNCIA_SOCIAL" localSheetId="57">#REF!</definedName>
    <definedName name="MINISTÉRIO_DA_PREVIDÊNCIA_E_ASSISTÊNCIA_SOCIAL" localSheetId="64">#REF!</definedName>
    <definedName name="MINISTÉRIO_DA_PREVIDÊNCIA_E_ASSISTÊNCIA_SOCIAL" localSheetId="21">#REF!</definedName>
    <definedName name="MINISTÉRIO_DA_PREVIDÊNCIA_E_ASSISTÊNCIA_SOCIAL" localSheetId="85">'Tabla 58'!#REF!</definedName>
    <definedName name="MINISTÉRIO_DA_PREVIDÊNCIA_E_ASSISTÊNCIA_SOCIAL" localSheetId="88">#REF!</definedName>
    <definedName name="MINISTÉRIO_DA_PREVIDÊNCIA_E_ASSISTÊNCIA_SOCIAL" localSheetId="89">#REF!</definedName>
    <definedName name="MINISTÉRIO_DA_PREVIDÊNCIA_E_ASSISTÊNCIA_SOCIAL" localSheetId="90">#REF!</definedName>
    <definedName name="MINISTÉRIO_DA_PREVIDÊNCIA_E_ASSISTÊNCIA_SOCIAL" localSheetId="95">#REF!</definedName>
    <definedName name="MINISTÉRIO_DA_PREVIDÊNCIA_E_ASSISTÊNCIA_SOCIAL" localSheetId="96">#REF!</definedName>
    <definedName name="MINISTÉRIO_DA_PREVIDÊNCIA_E_ASSISTÊNCIA_SOCIAL" localSheetId="24">#REF!</definedName>
    <definedName name="MINISTÉRIO_DA_PREVIDÊNCIA_E_ASSISTÊNCIA_SOCIAL">#REF!</definedName>
    <definedName name="MIRIAMA" localSheetId="15">#REF!</definedName>
    <definedName name="MIRIAMA" localSheetId="16">#REF!</definedName>
    <definedName name="MIRIAMA" localSheetId="17">#REF!</definedName>
    <definedName name="MIRIAMA" localSheetId="23">#REF!</definedName>
    <definedName name="MIRIAMA" localSheetId="27">#REF!</definedName>
    <definedName name="MIRIAMA" localSheetId="28">#REF!</definedName>
    <definedName name="MIRIAMA" localSheetId="29">#REF!</definedName>
    <definedName name="MIRIAMA" localSheetId="57">#REF!</definedName>
    <definedName name="MIRIAMA" localSheetId="64">#REF!</definedName>
    <definedName name="MIRIAMA" localSheetId="21">#REF!</definedName>
    <definedName name="MIRIAMA" localSheetId="85">'Tabla 58'!#REF!</definedName>
    <definedName name="MIRIAMA" localSheetId="88">#REF!</definedName>
    <definedName name="MIRIAMA" localSheetId="89">#REF!</definedName>
    <definedName name="MIRIAMA" localSheetId="90">#REF!</definedName>
    <definedName name="MIRIAMA" localSheetId="95">#REF!</definedName>
    <definedName name="MIRIAMA" localSheetId="96">#REF!</definedName>
    <definedName name="MIRIAMA">#REF!</definedName>
    <definedName name="MIRIAMB" localSheetId="15">#REF!</definedName>
    <definedName name="MIRIAMB" localSheetId="16">#REF!</definedName>
    <definedName name="MIRIAMB" localSheetId="17">#REF!</definedName>
    <definedName name="MIRIAMB" localSheetId="23">#REF!</definedName>
    <definedName name="MIRIAMB" localSheetId="27">#REF!</definedName>
    <definedName name="MIRIAMB" localSheetId="28">#REF!</definedName>
    <definedName name="MIRIAMB" localSheetId="29">#REF!</definedName>
    <definedName name="MIRIAMB" localSheetId="57">#REF!</definedName>
    <definedName name="MIRIAMB" localSheetId="64">#REF!</definedName>
    <definedName name="MIRIAMB" localSheetId="21">#REF!</definedName>
    <definedName name="MIRIAMB" localSheetId="85">'Tabla 58'!#REF!</definedName>
    <definedName name="MIRIAMB" localSheetId="88">#REF!</definedName>
    <definedName name="MIRIAMB" localSheetId="89">#REF!</definedName>
    <definedName name="MIRIAMB" localSheetId="90">#REF!</definedName>
    <definedName name="MIRIAMB" localSheetId="95">#REF!</definedName>
    <definedName name="MIRIAMB" localSheetId="96">#REF!</definedName>
    <definedName name="MIRIAMB">#REF!</definedName>
    <definedName name="MISC3" localSheetId="15">#REF!</definedName>
    <definedName name="MISC3" localSheetId="17">#REF!</definedName>
    <definedName name="MISC3" localSheetId="23">#REF!</definedName>
    <definedName name="MISC3" localSheetId="27">#REF!</definedName>
    <definedName name="MISC3" localSheetId="28">#REF!</definedName>
    <definedName name="MISC3" localSheetId="29">#REF!</definedName>
    <definedName name="MISC3" localSheetId="21">#REF!</definedName>
    <definedName name="MISC3" localSheetId="88">#REF!</definedName>
    <definedName name="MISC3" localSheetId="89">#REF!</definedName>
    <definedName name="MISC3" localSheetId="90">#REF!</definedName>
    <definedName name="MISC3">#REF!</definedName>
    <definedName name="MISC4" localSheetId="15">#REF!</definedName>
    <definedName name="MISC4" localSheetId="16">#REF!</definedName>
    <definedName name="MISC4" localSheetId="17">#REF!</definedName>
    <definedName name="MISC4" localSheetId="19">#REF!</definedName>
    <definedName name="MISC4" localSheetId="100">[24]OUTPUT!#REF!</definedName>
    <definedName name="MISC4" localSheetId="23">[24]OUTPUT!#REF!</definedName>
    <definedName name="MISC4" localSheetId="59">#REF!</definedName>
    <definedName name="MISC4" localSheetId="60">#REF!</definedName>
    <definedName name="MISC4" localSheetId="1">[24]OUTPUT!#REF!</definedName>
    <definedName name="MISC4" localSheetId="27">#REF!</definedName>
    <definedName name="MISC4" localSheetId="28">#REF!</definedName>
    <definedName name="MISC4" localSheetId="29">[24]OUTPUT!#REF!</definedName>
    <definedName name="MISC4" localSheetId="41">[24]OUTPUT!#REF!</definedName>
    <definedName name="MISC4" localSheetId="44">[24]OUTPUT!#REF!</definedName>
    <definedName name="MISC4" localSheetId="46">[24]OUTPUT!#REF!</definedName>
    <definedName name="MISC4" localSheetId="57">[24]OUTPUT!#REF!</definedName>
    <definedName name="MISC4" localSheetId="58">[24]OUTPUT!#REF!</definedName>
    <definedName name="MISC4" localSheetId="18">#REF!</definedName>
    <definedName name="MISC4" localSheetId="61">[24]OUTPUT!#REF!</definedName>
    <definedName name="MISC4" localSheetId="62">#REF!</definedName>
    <definedName name="MISC4" localSheetId="64">[24]OUTPUT!#REF!</definedName>
    <definedName name="MISC4" localSheetId="21">[24]OUTPUT!#REF!</definedName>
    <definedName name="MISC4" localSheetId="80">[24]OUTPUT!#REF!</definedName>
    <definedName name="MISC4" localSheetId="81">[24]OUTPUT!#REF!</definedName>
    <definedName name="MISC4" localSheetId="82">[24]OUTPUT!#REF!</definedName>
    <definedName name="MISC4" localSheetId="83">[24]OUTPUT!#REF!</definedName>
    <definedName name="MISC4" localSheetId="84">[24]OUTPUT!#REF!</definedName>
    <definedName name="MISC4" localSheetId="85">[24]OUTPUT!#REF!</definedName>
    <definedName name="MISC4" localSheetId="90">[24]OUTPUT!#REF!</definedName>
    <definedName name="MISC4" localSheetId="91">#REF!</definedName>
    <definedName name="MISC4" localSheetId="95">[24]OUTPUT!#REF!</definedName>
    <definedName name="MISC4" localSheetId="96">[24]OUTPUT!#REF!</definedName>
    <definedName name="MISC4" localSheetId="24">[24]OUTPUT!#REF!</definedName>
    <definedName name="MISC4" localSheetId="99">[24]OUTPUT!#REF!</definedName>
    <definedName name="MISC4">#REF!</definedName>
    <definedName name="mmm" localSheetId="15" hidden="1">{"Riqfin97",#N/A,FALSE,"Tran";"Riqfinpro",#N/A,FALSE,"Tran"}</definedName>
    <definedName name="mmm" localSheetId="16" hidden="1">{"Riqfin97",#N/A,FALSE,"Tran";"Riqfinpro",#N/A,FALSE,"Tran"}</definedName>
    <definedName name="mmm" localSheetId="17" hidden="1">{"Riqfin97",#N/A,FALSE,"Tran";"Riqfinpro",#N/A,FALSE,"Tran"}</definedName>
    <definedName name="mmm" localSheetId="19" hidden="1">{"Riqfin97",#N/A,FALSE,"Tran";"Riqfinpro",#N/A,FALSE,"Tran"}</definedName>
    <definedName name="mmm" localSheetId="20" hidden="1">{"Riqfin97",#N/A,FALSE,"Tran";"Riqfinpro",#N/A,FALSE,"Tran"}</definedName>
    <definedName name="mmm" localSheetId="100" hidden="1">{"Riqfin97",#N/A,FALSE,"Tran";"Riqfinpro",#N/A,FALSE,"Tran"}</definedName>
    <definedName name="mmm" localSheetId="8" hidden="1">{"Riqfin97",#N/A,FALSE,"Tran";"Riqfinpro",#N/A,FALSE,"Tran"}</definedName>
    <definedName name="mmm" localSheetId="9" hidden="1">{"Riqfin97",#N/A,FALSE,"Tran";"Riqfinpro",#N/A,FALSE,"Tran"}</definedName>
    <definedName name="mmm" localSheetId="10" hidden="1">{"Riqfin97",#N/A,FALSE,"Tran";"Riqfinpro",#N/A,FALSE,"Tran"}</definedName>
    <definedName name="mmm" localSheetId="11" hidden="1">{"Riqfin97",#N/A,FALSE,"Tran";"Riqfinpro",#N/A,FALSE,"Tran"}</definedName>
    <definedName name="mmm" localSheetId="23" hidden="1">{"Riqfin97",#N/A,FALSE,"Tran";"Riqfinpro",#N/A,FALSE,"Tran"}</definedName>
    <definedName name="mmm" localSheetId="59" hidden="1">{"Riqfin97",#N/A,FALSE,"Tran";"Riqfinpro",#N/A,FALSE,"Tran"}</definedName>
    <definedName name="mmm" localSheetId="60" hidden="1">{"Riqfin97",#N/A,FALSE,"Tran";"Riqfinpro",#N/A,FALSE,"Tran"}</definedName>
    <definedName name="mmm" localSheetId="1" hidden="1">{"Riqfin97",#N/A,FALSE,"Tran";"Riqfinpro",#N/A,FALSE,"Tran"}</definedName>
    <definedName name="mmm" localSheetId="27" hidden="1">{"Riqfin97",#N/A,FALSE,"Tran";"Riqfinpro",#N/A,FALSE,"Tran"}</definedName>
    <definedName name="mmm" localSheetId="28" hidden="1">{"Riqfin97",#N/A,FALSE,"Tran";"Riqfinpro",#N/A,FALSE,"Tran"}</definedName>
    <definedName name="mmm" localSheetId="29" hidden="1">{"Riqfin97",#N/A,FALSE,"Tran";"Riqfinpro",#N/A,FALSE,"Tran"}</definedName>
    <definedName name="mmm" localSheetId="30" hidden="1">{"Riqfin97",#N/A,FALSE,"Tran";"Riqfinpro",#N/A,FALSE,"Tran"}</definedName>
    <definedName name="mmm" localSheetId="31" hidden="1">{"Riqfin97",#N/A,FALSE,"Tran";"Riqfinpro",#N/A,FALSE,"Tran"}</definedName>
    <definedName name="mmm" localSheetId="32" hidden="1">{"Riqfin97",#N/A,FALSE,"Tran";"Riqfinpro",#N/A,FALSE,"Tran"}</definedName>
    <definedName name="mmm" localSheetId="33" hidden="1">{"Riqfin97",#N/A,FALSE,"Tran";"Riqfinpro",#N/A,FALSE,"Tran"}</definedName>
    <definedName name="mmm" localSheetId="34" hidden="1">{"Riqfin97",#N/A,FALSE,"Tran";"Riqfinpro",#N/A,FALSE,"Tran"}</definedName>
    <definedName name="mmm" localSheetId="3" hidden="1">{"Riqfin97",#N/A,FALSE,"Tran";"Riqfinpro",#N/A,FALSE,"Tran"}</definedName>
    <definedName name="mmm" localSheetId="57" hidden="1">{"Riqfin97",#N/A,FALSE,"Tran";"Riqfinpro",#N/A,FALSE,"Tran"}</definedName>
    <definedName name="mmm" localSheetId="58" hidden="1">{"Riqfin97",#N/A,FALSE,"Tran";"Riqfinpro",#N/A,FALSE,"Tran"}</definedName>
    <definedName name="mmm" localSheetId="18" hidden="1">{"Riqfin97",#N/A,FALSE,"Tran";"Riqfinpro",#N/A,FALSE,"Tran"}</definedName>
    <definedName name="mmm" localSheetId="61" hidden="1">{"Riqfin97",#N/A,FALSE,"Tran";"Riqfinpro",#N/A,FALSE,"Tran"}</definedName>
    <definedName name="mmm" localSheetId="62" hidden="1">{"Riqfin97",#N/A,FALSE,"Tran";"Riqfinpro",#N/A,FALSE,"Tran"}</definedName>
    <definedName name="mmm" localSheetId="63" hidden="1">{"Riqfin97",#N/A,FALSE,"Tran";"Riqfinpro",#N/A,FALSE,"Tran"}</definedName>
    <definedName name="mmm" localSheetId="64" hidden="1">{"Riqfin97",#N/A,FALSE,"Tran";"Riqfinpro",#N/A,FALSE,"Tran"}</definedName>
    <definedName name="mmm" localSheetId="21" hidden="1">{"Riqfin97",#N/A,FALSE,"Tran";"Riqfinpro",#N/A,FALSE,"Tran"}</definedName>
    <definedName name="mmm" localSheetId="80" hidden="1">{"Riqfin97",#N/A,FALSE,"Tran";"Riqfinpro",#N/A,FALSE,"Tran"}</definedName>
    <definedName name="mmm" localSheetId="81" hidden="1">{"Riqfin97",#N/A,FALSE,"Tran";"Riqfinpro",#N/A,FALSE,"Tran"}</definedName>
    <definedName name="mmm" localSheetId="82" hidden="1">{"Riqfin97",#N/A,FALSE,"Tran";"Riqfinpro",#N/A,FALSE,"Tran"}</definedName>
    <definedName name="mmm" localSheetId="83" hidden="1">{"Riqfin97",#N/A,FALSE,"Tran";"Riqfinpro",#N/A,FALSE,"Tran"}</definedName>
    <definedName name="mmm" localSheetId="84" hidden="1">{"Riqfin97",#N/A,FALSE,"Tran";"Riqfinpro",#N/A,FALSE,"Tran"}</definedName>
    <definedName name="mmm" localSheetId="85" hidden="1">{"Riqfin97",#N/A,FALSE,"Tran";"Riqfinpro",#N/A,FALSE,"Tran"}</definedName>
    <definedName name="mmm" localSheetId="88" hidden="1">{"Riqfin97",#N/A,FALSE,"Tran";"Riqfinpro",#N/A,FALSE,"Tran"}</definedName>
    <definedName name="mmm" localSheetId="22" hidden="1">{"Riqfin97",#N/A,FALSE,"Tran";"Riqfinpro",#N/A,FALSE,"Tran"}</definedName>
    <definedName name="mmm" localSheetId="89" hidden="1">{"Riqfin97",#N/A,FALSE,"Tran";"Riqfinpro",#N/A,FALSE,"Tran"}</definedName>
    <definedName name="mmm" localSheetId="90" hidden="1">{"Riqfin97",#N/A,FALSE,"Tran";"Riqfinpro",#N/A,FALSE,"Tran"}</definedName>
    <definedName name="mmm" localSheetId="91" hidden="1">{"Riqfin97",#N/A,FALSE,"Tran";"Riqfinpro",#N/A,FALSE,"Tran"}</definedName>
    <definedName name="mmm" localSheetId="92" hidden="1">{"Riqfin97",#N/A,FALSE,"Tran";"Riqfinpro",#N/A,FALSE,"Tran"}</definedName>
    <definedName name="mmm" localSheetId="95" hidden="1">{"Riqfin97",#N/A,FALSE,"Tran";"Riqfinpro",#N/A,FALSE,"Tran"}</definedName>
    <definedName name="mmm" localSheetId="96" hidden="1">{"Riqfin97",#N/A,FALSE,"Tran";"Riqfinpro",#N/A,FALSE,"Tran"}</definedName>
    <definedName name="mmm" localSheetId="98" hidden="1">{"Riqfin97",#N/A,FALSE,"Tran";"Riqfinpro",#N/A,FALSE,"Tran"}</definedName>
    <definedName name="mmm" localSheetId="24" hidden="1">{"Riqfin97",#N/A,FALSE,"Tran";"Riqfinpro",#N/A,FALSE,"Tran"}</definedName>
    <definedName name="mmm" localSheetId="99" hidden="1">{"Riqfin97",#N/A,FALSE,"Tran";"Riqfinpro",#N/A,FALSE,"Tran"}</definedName>
    <definedName name="mmm" localSheetId="25" hidden="1">{"Riqfin97",#N/A,FALSE,"Tran";"Riqfinpro",#N/A,FALSE,"Tran"}</definedName>
    <definedName name="mmm" localSheetId="26" hidden="1">{"Riqfin97",#N/A,FALSE,"Tran";"Riqfinpro",#N/A,FALSE,"Tran"}</definedName>
    <definedName name="mmm" localSheetId="93" hidden="1">{"Riqfin97",#N/A,FALSE,"Tran";"Riqfinpro",#N/A,FALSE,"Tran"}</definedName>
    <definedName name="mmm" localSheetId="94" hidden="1">{"Riqfin97",#N/A,FALSE,"Tran";"Riqfinpro",#N/A,FALSE,"Tran"}</definedName>
    <definedName name="mmm" hidden="1">{"Riqfin97",#N/A,FALSE,"Tran";"Riqfinpro",#N/A,FALSE,"Tran"}</definedName>
    <definedName name="mmmm" localSheetId="15" hidden="1">{"Tab1",#N/A,FALSE,"P";"Tab2",#N/A,FALSE,"P"}</definedName>
    <definedName name="mmmm" localSheetId="16" hidden="1">{"Tab1",#N/A,FALSE,"P";"Tab2",#N/A,FALSE,"P"}</definedName>
    <definedName name="mmmm" localSheetId="17" hidden="1">{"Tab1",#N/A,FALSE,"P";"Tab2",#N/A,FALSE,"P"}</definedName>
    <definedName name="mmmm" localSheetId="19" hidden="1">{"Tab1",#N/A,FALSE,"P";"Tab2",#N/A,FALSE,"P"}</definedName>
    <definedName name="mmmm" localSheetId="20" hidden="1">{"Tab1",#N/A,FALSE,"P";"Tab2",#N/A,FALSE,"P"}</definedName>
    <definedName name="mmmm" localSheetId="100" hidden="1">{"Tab1",#N/A,FALSE,"P";"Tab2",#N/A,FALSE,"P"}</definedName>
    <definedName name="mmmm" localSheetId="8" hidden="1">{"Tab1",#N/A,FALSE,"P";"Tab2",#N/A,FALSE,"P"}</definedName>
    <definedName name="mmmm" localSheetId="9" hidden="1">{"Tab1",#N/A,FALSE,"P";"Tab2",#N/A,FALSE,"P"}</definedName>
    <definedName name="mmmm" localSheetId="10" hidden="1">{"Tab1",#N/A,FALSE,"P";"Tab2",#N/A,FALSE,"P"}</definedName>
    <definedName name="mmmm" localSheetId="11" hidden="1">{"Tab1",#N/A,FALSE,"P";"Tab2",#N/A,FALSE,"P"}</definedName>
    <definedName name="mmmm" localSheetId="23" hidden="1">{"Tab1",#N/A,FALSE,"P";"Tab2",#N/A,FALSE,"P"}</definedName>
    <definedName name="mmmm" localSheetId="59" hidden="1">{"Tab1",#N/A,FALSE,"P";"Tab2",#N/A,FALSE,"P"}</definedName>
    <definedName name="mmmm" localSheetId="60" hidden="1">{"Tab1",#N/A,FALSE,"P";"Tab2",#N/A,FALSE,"P"}</definedName>
    <definedName name="mmmm" localSheetId="1" hidden="1">{"Tab1",#N/A,FALSE,"P";"Tab2",#N/A,FALSE,"P"}</definedName>
    <definedName name="mmmm" localSheetId="27" hidden="1">{"Tab1",#N/A,FALSE,"P";"Tab2",#N/A,FALSE,"P"}</definedName>
    <definedName name="mmmm" localSheetId="28" hidden="1">{"Tab1",#N/A,FALSE,"P";"Tab2",#N/A,FALSE,"P"}</definedName>
    <definedName name="mmmm" localSheetId="29" hidden="1">{"Tab1",#N/A,FALSE,"P";"Tab2",#N/A,FALSE,"P"}</definedName>
    <definedName name="mmmm" localSheetId="30" hidden="1">{"Tab1",#N/A,FALSE,"P";"Tab2",#N/A,FALSE,"P"}</definedName>
    <definedName name="mmmm" localSheetId="31" hidden="1">{"Tab1",#N/A,FALSE,"P";"Tab2",#N/A,FALSE,"P"}</definedName>
    <definedName name="mmmm" localSheetId="32" hidden="1">{"Tab1",#N/A,FALSE,"P";"Tab2",#N/A,FALSE,"P"}</definedName>
    <definedName name="mmmm" localSheetId="33" hidden="1">{"Tab1",#N/A,FALSE,"P";"Tab2",#N/A,FALSE,"P"}</definedName>
    <definedName name="mmmm" localSheetId="34" hidden="1">{"Tab1",#N/A,FALSE,"P";"Tab2",#N/A,FALSE,"P"}</definedName>
    <definedName name="mmmm" localSheetId="3" hidden="1">{"Tab1",#N/A,FALSE,"P";"Tab2",#N/A,FALSE,"P"}</definedName>
    <definedName name="mmmm" localSheetId="57" hidden="1">{"Tab1",#N/A,FALSE,"P";"Tab2",#N/A,FALSE,"P"}</definedName>
    <definedName name="mmmm" localSheetId="58" hidden="1">{"Tab1",#N/A,FALSE,"P";"Tab2",#N/A,FALSE,"P"}</definedName>
    <definedName name="mmmm" localSheetId="18" hidden="1">{"Tab1",#N/A,FALSE,"P";"Tab2",#N/A,FALSE,"P"}</definedName>
    <definedName name="mmmm" localSheetId="61" hidden="1">{"Tab1",#N/A,FALSE,"P";"Tab2",#N/A,FALSE,"P"}</definedName>
    <definedName name="mmmm" localSheetId="62" hidden="1">{"Tab1",#N/A,FALSE,"P";"Tab2",#N/A,FALSE,"P"}</definedName>
    <definedName name="mmmm" localSheetId="63" hidden="1">{"Tab1",#N/A,FALSE,"P";"Tab2",#N/A,FALSE,"P"}</definedName>
    <definedName name="mmmm" localSheetId="64" hidden="1">{"Tab1",#N/A,FALSE,"P";"Tab2",#N/A,FALSE,"P"}</definedName>
    <definedName name="mmmm" localSheetId="21" hidden="1">{"Tab1",#N/A,FALSE,"P";"Tab2",#N/A,FALSE,"P"}</definedName>
    <definedName name="mmmm" localSheetId="80" hidden="1">{"Tab1",#N/A,FALSE,"P";"Tab2",#N/A,FALSE,"P"}</definedName>
    <definedName name="mmmm" localSheetId="81" hidden="1">{"Tab1",#N/A,FALSE,"P";"Tab2",#N/A,FALSE,"P"}</definedName>
    <definedName name="mmmm" localSheetId="82" hidden="1">{"Tab1",#N/A,FALSE,"P";"Tab2",#N/A,FALSE,"P"}</definedName>
    <definedName name="mmmm" localSheetId="83" hidden="1">{"Tab1",#N/A,FALSE,"P";"Tab2",#N/A,FALSE,"P"}</definedName>
    <definedName name="mmmm" localSheetId="84" hidden="1">{"Tab1",#N/A,FALSE,"P";"Tab2",#N/A,FALSE,"P"}</definedName>
    <definedName name="mmmm" localSheetId="85" hidden="1">{"Tab1",#N/A,FALSE,"P";"Tab2",#N/A,FALSE,"P"}</definedName>
    <definedName name="mmmm" localSheetId="88" hidden="1">{"Tab1",#N/A,FALSE,"P";"Tab2",#N/A,FALSE,"P"}</definedName>
    <definedName name="mmmm" localSheetId="22" hidden="1">{"Tab1",#N/A,FALSE,"P";"Tab2",#N/A,FALSE,"P"}</definedName>
    <definedName name="mmmm" localSheetId="89" hidden="1">{"Tab1",#N/A,FALSE,"P";"Tab2",#N/A,FALSE,"P"}</definedName>
    <definedName name="mmmm" localSheetId="90" hidden="1">{"Tab1",#N/A,FALSE,"P";"Tab2",#N/A,FALSE,"P"}</definedName>
    <definedName name="mmmm" localSheetId="91" hidden="1">{"Tab1",#N/A,FALSE,"P";"Tab2",#N/A,FALSE,"P"}</definedName>
    <definedName name="mmmm" localSheetId="92" hidden="1">{"Tab1",#N/A,FALSE,"P";"Tab2",#N/A,FALSE,"P"}</definedName>
    <definedName name="mmmm" localSheetId="95" hidden="1">{"Tab1",#N/A,FALSE,"P";"Tab2",#N/A,FALSE,"P"}</definedName>
    <definedName name="mmmm" localSheetId="96" hidden="1">{"Tab1",#N/A,FALSE,"P";"Tab2",#N/A,FALSE,"P"}</definedName>
    <definedName name="mmmm" localSheetId="98" hidden="1">{"Tab1",#N/A,FALSE,"P";"Tab2",#N/A,FALSE,"P"}</definedName>
    <definedName name="mmmm" localSheetId="24" hidden="1">{"Tab1",#N/A,FALSE,"P";"Tab2",#N/A,FALSE,"P"}</definedName>
    <definedName name="mmmm" localSheetId="99" hidden="1">{"Tab1",#N/A,FALSE,"P";"Tab2",#N/A,FALSE,"P"}</definedName>
    <definedName name="mmmm" localSheetId="25" hidden="1">{"Tab1",#N/A,FALSE,"P";"Tab2",#N/A,FALSE,"P"}</definedName>
    <definedName name="mmmm" localSheetId="26" hidden="1">{"Tab1",#N/A,FALSE,"P";"Tab2",#N/A,FALSE,"P"}</definedName>
    <definedName name="mmmm" localSheetId="93" hidden="1">{"Tab1",#N/A,FALSE,"P";"Tab2",#N/A,FALSE,"P"}</definedName>
    <definedName name="mmmm" localSheetId="94" hidden="1">{"Tab1",#N/A,FALSE,"P";"Tab2",#N/A,FALSE,"P"}</definedName>
    <definedName name="mmmm" hidden="1">{"Tab1",#N/A,FALSE,"P";"Tab2",#N/A,FALSE,"P"}</definedName>
    <definedName name="mmmmm" localSheetId="15" hidden="1">{"Riqfin97",#N/A,FALSE,"Tran";"Riqfinpro",#N/A,FALSE,"Tran"}</definedName>
    <definedName name="mmmmm" localSheetId="16" hidden="1">{"Riqfin97",#N/A,FALSE,"Tran";"Riqfinpro",#N/A,FALSE,"Tran"}</definedName>
    <definedName name="mmmmm" localSheetId="17" hidden="1">{"Riqfin97",#N/A,FALSE,"Tran";"Riqfinpro",#N/A,FALSE,"Tran"}</definedName>
    <definedName name="mmmmm" localSheetId="19" hidden="1">{"Riqfin97",#N/A,FALSE,"Tran";"Riqfinpro",#N/A,FALSE,"Tran"}</definedName>
    <definedName name="mmmmm" localSheetId="20" hidden="1">{"Riqfin97",#N/A,FALSE,"Tran";"Riqfinpro",#N/A,FALSE,"Tran"}</definedName>
    <definedName name="mmmmm" localSheetId="100" hidden="1">{"Riqfin97",#N/A,FALSE,"Tran";"Riqfinpro",#N/A,FALSE,"Tran"}</definedName>
    <definedName name="mmmmm" localSheetId="8" hidden="1">{"Riqfin97",#N/A,FALSE,"Tran";"Riqfinpro",#N/A,FALSE,"Tran"}</definedName>
    <definedName name="mmmmm" localSheetId="9" hidden="1">{"Riqfin97",#N/A,FALSE,"Tran";"Riqfinpro",#N/A,FALSE,"Tran"}</definedName>
    <definedName name="mmmmm" localSheetId="10" hidden="1">{"Riqfin97",#N/A,FALSE,"Tran";"Riqfinpro",#N/A,FALSE,"Tran"}</definedName>
    <definedName name="mmmmm" localSheetId="11" hidden="1">{"Riqfin97",#N/A,FALSE,"Tran";"Riqfinpro",#N/A,FALSE,"Tran"}</definedName>
    <definedName name="mmmmm" localSheetId="23" hidden="1">{"Riqfin97",#N/A,FALSE,"Tran";"Riqfinpro",#N/A,FALSE,"Tran"}</definedName>
    <definedName name="mmmmm" localSheetId="59" hidden="1">{"Riqfin97",#N/A,FALSE,"Tran";"Riqfinpro",#N/A,FALSE,"Tran"}</definedName>
    <definedName name="mmmmm" localSheetId="60" hidden="1">{"Riqfin97",#N/A,FALSE,"Tran";"Riqfinpro",#N/A,FALSE,"Tran"}</definedName>
    <definedName name="mmmmm" localSheetId="1" hidden="1">{"Riqfin97",#N/A,FALSE,"Tran";"Riqfinpro",#N/A,FALSE,"Tran"}</definedName>
    <definedName name="mmmmm" localSheetId="27" hidden="1">{"Riqfin97",#N/A,FALSE,"Tran";"Riqfinpro",#N/A,FALSE,"Tran"}</definedName>
    <definedName name="mmmmm" localSheetId="28" hidden="1">{"Riqfin97",#N/A,FALSE,"Tran";"Riqfinpro",#N/A,FALSE,"Tran"}</definedName>
    <definedName name="mmmmm" localSheetId="29" hidden="1">{"Riqfin97",#N/A,FALSE,"Tran";"Riqfinpro",#N/A,FALSE,"Tran"}</definedName>
    <definedName name="mmmmm" localSheetId="30" hidden="1">{"Riqfin97",#N/A,FALSE,"Tran";"Riqfinpro",#N/A,FALSE,"Tran"}</definedName>
    <definedName name="mmmmm" localSheetId="31" hidden="1">{"Riqfin97",#N/A,FALSE,"Tran";"Riqfinpro",#N/A,FALSE,"Tran"}</definedName>
    <definedName name="mmmmm" localSheetId="32" hidden="1">{"Riqfin97",#N/A,FALSE,"Tran";"Riqfinpro",#N/A,FALSE,"Tran"}</definedName>
    <definedName name="mmmmm" localSheetId="33" hidden="1">{"Riqfin97",#N/A,FALSE,"Tran";"Riqfinpro",#N/A,FALSE,"Tran"}</definedName>
    <definedName name="mmmmm" localSheetId="34" hidden="1">{"Riqfin97",#N/A,FALSE,"Tran";"Riqfinpro",#N/A,FALSE,"Tran"}</definedName>
    <definedName name="mmmmm" localSheetId="3" hidden="1">{"Riqfin97",#N/A,FALSE,"Tran";"Riqfinpro",#N/A,FALSE,"Tran"}</definedName>
    <definedName name="mmmmm" localSheetId="57" hidden="1">{"Riqfin97",#N/A,FALSE,"Tran";"Riqfinpro",#N/A,FALSE,"Tran"}</definedName>
    <definedName name="mmmmm" localSheetId="58" hidden="1">{"Riqfin97",#N/A,FALSE,"Tran";"Riqfinpro",#N/A,FALSE,"Tran"}</definedName>
    <definedName name="mmmmm" localSheetId="18" hidden="1">{"Riqfin97",#N/A,FALSE,"Tran";"Riqfinpro",#N/A,FALSE,"Tran"}</definedName>
    <definedName name="mmmmm" localSheetId="61" hidden="1">{"Riqfin97",#N/A,FALSE,"Tran";"Riqfinpro",#N/A,FALSE,"Tran"}</definedName>
    <definedName name="mmmmm" localSheetId="62" hidden="1">{"Riqfin97",#N/A,FALSE,"Tran";"Riqfinpro",#N/A,FALSE,"Tran"}</definedName>
    <definedName name="mmmmm" localSheetId="63" hidden="1">{"Riqfin97",#N/A,FALSE,"Tran";"Riqfinpro",#N/A,FALSE,"Tran"}</definedName>
    <definedName name="mmmmm" localSheetId="64" hidden="1">{"Riqfin97",#N/A,FALSE,"Tran";"Riqfinpro",#N/A,FALSE,"Tran"}</definedName>
    <definedName name="mmmmm" localSheetId="21" hidden="1">{"Riqfin97",#N/A,FALSE,"Tran";"Riqfinpro",#N/A,FALSE,"Tran"}</definedName>
    <definedName name="mmmmm" localSheetId="80" hidden="1">{"Riqfin97",#N/A,FALSE,"Tran";"Riqfinpro",#N/A,FALSE,"Tran"}</definedName>
    <definedName name="mmmmm" localSheetId="81" hidden="1">{"Riqfin97",#N/A,FALSE,"Tran";"Riqfinpro",#N/A,FALSE,"Tran"}</definedName>
    <definedName name="mmmmm" localSheetId="82" hidden="1">{"Riqfin97",#N/A,FALSE,"Tran";"Riqfinpro",#N/A,FALSE,"Tran"}</definedName>
    <definedName name="mmmmm" localSheetId="83" hidden="1">{"Riqfin97",#N/A,FALSE,"Tran";"Riqfinpro",#N/A,FALSE,"Tran"}</definedName>
    <definedName name="mmmmm" localSheetId="84" hidden="1">{"Riqfin97",#N/A,FALSE,"Tran";"Riqfinpro",#N/A,FALSE,"Tran"}</definedName>
    <definedName name="mmmmm" localSheetId="85" hidden="1">{"Riqfin97",#N/A,FALSE,"Tran";"Riqfinpro",#N/A,FALSE,"Tran"}</definedName>
    <definedName name="mmmmm" localSheetId="88" hidden="1">{"Riqfin97",#N/A,FALSE,"Tran";"Riqfinpro",#N/A,FALSE,"Tran"}</definedName>
    <definedName name="mmmmm" localSheetId="22" hidden="1">{"Riqfin97",#N/A,FALSE,"Tran";"Riqfinpro",#N/A,FALSE,"Tran"}</definedName>
    <definedName name="mmmmm" localSheetId="89" hidden="1">{"Riqfin97",#N/A,FALSE,"Tran";"Riqfinpro",#N/A,FALSE,"Tran"}</definedName>
    <definedName name="mmmmm" localSheetId="90" hidden="1">{"Riqfin97",#N/A,FALSE,"Tran";"Riqfinpro",#N/A,FALSE,"Tran"}</definedName>
    <definedName name="mmmmm" localSheetId="91" hidden="1">{"Riqfin97",#N/A,FALSE,"Tran";"Riqfinpro",#N/A,FALSE,"Tran"}</definedName>
    <definedName name="mmmmm" localSheetId="92" hidden="1">{"Riqfin97",#N/A,FALSE,"Tran";"Riqfinpro",#N/A,FALSE,"Tran"}</definedName>
    <definedName name="mmmmm" localSheetId="95" hidden="1">{"Riqfin97",#N/A,FALSE,"Tran";"Riqfinpro",#N/A,FALSE,"Tran"}</definedName>
    <definedName name="mmmmm" localSheetId="96" hidden="1">{"Riqfin97",#N/A,FALSE,"Tran";"Riqfinpro",#N/A,FALSE,"Tran"}</definedName>
    <definedName name="mmmmm" localSheetId="98" hidden="1">{"Riqfin97",#N/A,FALSE,"Tran";"Riqfinpro",#N/A,FALSE,"Tran"}</definedName>
    <definedName name="mmmmm" localSheetId="24" hidden="1">{"Riqfin97",#N/A,FALSE,"Tran";"Riqfinpro",#N/A,FALSE,"Tran"}</definedName>
    <definedName name="mmmmm" localSheetId="99" hidden="1">{"Riqfin97",#N/A,FALSE,"Tran";"Riqfinpro",#N/A,FALSE,"Tran"}</definedName>
    <definedName name="mmmmm" localSheetId="25" hidden="1">{"Riqfin97",#N/A,FALSE,"Tran";"Riqfinpro",#N/A,FALSE,"Tran"}</definedName>
    <definedName name="mmmmm" localSheetId="26" hidden="1">{"Riqfin97",#N/A,FALSE,"Tran";"Riqfinpro",#N/A,FALSE,"Tran"}</definedName>
    <definedName name="mmmmm" localSheetId="93" hidden="1">{"Riqfin97",#N/A,FALSE,"Tran";"Riqfinpro",#N/A,FALSE,"Tran"}</definedName>
    <definedName name="mmmmm" localSheetId="94" hidden="1">{"Riqfin97",#N/A,FALSE,"Tran";"Riqfinpro",#N/A,FALSE,"Tran"}</definedName>
    <definedName name="mmmmm" hidden="1">{"Riqfin97",#N/A,FALSE,"Tran";"Riqfinpro",#N/A,FALSE,"Tran"}</definedName>
    <definedName name="mmmmmmmmm" localSheetId="15" hidden="1">{"Riqfin97",#N/A,FALSE,"Tran";"Riqfinpro",#N/A,FALSE,"Tran"}</definedName>
    <definedName name="mmmmmmmmm" localSheetId="16" hidden="1">{"Riqfin97",#N/A,FALSE,"Tran";"Riqfinpro",#N/A,FALSE,"Tran"}</definedName>
    <definedName name="mmmmmmmmm" localSheetId="17" hidden="1">{"Riqfin97",#N/A,FALSE,"Tran";"Riqfinpro",#N/A,FALSE,"Tran"}</definedName>
    <definedName name="mmmmmmmmm" localSheetId="19" hidden="1">{"Riqfin97",#N/A,FALSE,"Tran";"Riqfinpro",#N/A,FALSE,"Tran"}</definedName>
    <definedName name="mmmmmmmmm" localSheetId="20" hidden="1">{"Riqfin97",#N/A,FALSE,"Tran";"Riqfinpro",#N/A,FALSE,"Tran"}</definedName>
    <definedName name="mmmmmmmmm" localSheetId="100" hidden="1">{"Riqfin97",#N/A,FALSE,"Tran";"Riqfinpro",#N/A,FALSE,"Tran"}</definedName>
    <definedName name="mmmmmmmmm" localSheetId="8" hidden="1">{"Riqfin97",#N/A,FALSE,"Tran";"Riqfinpro",#N/A,FALSE,"Tran"}</definedName>
    <definedName name="mmmmmmmmm" localSheetId="9" hidden="1">{"Riqfin97",#N/A,FALSE,"Tran";"Riqfinpro",#N/A,FALSE,"Tran"}</definedName>
    <definedName name="mmmmmmmmm" localSheetId="10" hidden="1">{"Riqfin97",#N/A,FALSE,"Tran";"Riqfinpro",#N/A,FALSE,"Tran"}</definedName>
    <definedName name="mmmmmmmmm" localSheetId="11" hidden="1">{"Riqfin97",#N/A,FALSE,"Tran";"Riqfinpro",#N/A,FALSE,"Tran"}</definedName>
    <definedName name="mmmmmmmmm" localSheetId="23" hidden="1">{"Riqfin97",#N/A,FALSE,"Tran";"Riqfinpro",#N/A,FALSE,"Tran"}</definedName>
    <definedName name="mmmmmmmmm" localSheetId="59" hidden="1">{"Riqfin97",#N/A,FALSE,"Tran";"Riqfinpro",#N/A,FALSE,"Tran"}</definedName>
    <definedName name="mmmmmmmmm" localSheetId="60" hidden="1">{"Riqfin97",#N/A,FALSE,"Tran";"Riqfinpro",#N/A,FALSE,"Tran"}</definedName>
    <definedName name="mmmmmmmmm" localSheetId="1" hidden="1">{"Riqfin97",#N/A,FALSE,"Tran";"Riqfinpro",#N/A,FALSE,"Tran"}</definedName>
    <definedName name="mmmmmmmmm" localSheetId="27" hidden="1">{"Riqfin97",#N/A,FALSE,"Tran";"Riqfinpro",#N/A,FALSE,"Tran"}</definedName>
    <definedName name="mmmmmmmmm" localSheetId="28" hidden="1">{"Riqfin97",#N/A,FALSE,"Tran";"Riqfinpro",#N/A,FALSE,"Tran"}</definedName>
    <definedName name="mmmmmmmmm" localSheetId="29" hidden="1">{"Riqfin97",#N/A,FALSE,"Tran";"Riqfinpro",#N/A,FALSE,"Tran"}</definedName>
    <definedName name="mmmmmmmmm" localSheetId="30" hidden="1">{"Riqfin97",#N/A,FALSE,"Tran";"Riqfinpro",#N/A,FALSE,"Tran"}</definedName>
    <definedName name="mmmmmmmmm" localSheetId="31" hidden="1">{"Riqfin97",#N/A,FALSE,"Tran";"Riqfinpro",#N/A,FALSE,"Tran"}</definedName>
    <definedName name="mmmmmmmmm" localSheetId="32" hidden="1">{"Riqfin97",#N/A,FALSE,"Tran";"Riqfinpro",#N/A,FALSE,"Tran"}</definedName>
    <definedName name="mmmmmmmmm" localSheetId="33" hidden="1">{"Riqfin97",#N/A,FALSE,"Tran";"Riqfinpro",#N/A,FALSE,"Tran"}</definedName>
    <definedName name="mmmmmmmmm" localSheetId="34" hidden="1">{"Riqfin97",#N/A,FALSE,"Tran";"Riqfinpro",#N/A,FALSE,"Tran"}</definedName>
    <definedName name="mmmmmmmmm" localSheetId="3" hidden="1">{"Riqfin97",#N/A,FALSE,"Tran";"Riqfinpro",#N/A,FALSE,"Tran"}</definedName>
    <definedName name="mmmmmmmmm" localSheetId="57" hidden="1">{"Riqfin97",#N/A,FALSE,"Tran";"Riqfinpro",#N/A,FALSE,"Tran"}</definedName>
    <definedName name="mmmmmmmmm" localSheetId="58" hidden="1">{"Riqfin97",#N/A,FALSE,"Tran";"Riqfinpro",#N/A,FALSE,"Tran"}</definedName>
    <definedName name="mmmmmmmmm" localSheetId="18" hidden="1">{"Riqfin97",#N/A,FALSE,"Tran";"Riqfinpro",#N/A,FALSE,"Tran"}</definedName>
    <definedName name="mmmmmmmmm" localSheetId="61" hidden="1">{"Riqfin97",#N/A,FALSE,"Tran";"Riqfinpro",#N/A,FALSE,"Tran"}</definedName>
    <definedName name="mmmmmmmmm" localSheetId="62" hidden="1">{"Riqfin97",#N/A,FALSE,"Tran";"Riqfinpro",#N/A,FALSE,"Tran"}</definedName>
    <definedName name="mmmmmmmmm" localSheetId="63" hidden="1">{"Riqfin97",#N/A,FALSE,"Tran";"Riqfinpro",#N/A,FALSE,"Tran"}</definedName>
    <definedName name="mmmmmmmmm" localSheetId="64" hidden="1">{"Riqfin97",#N/A,FALSE,"Tran";"Riqfinpro",#N/A,FALSE,"Tran"}</definedName>
    <definedName name="mmmmmmmmm" localSheetId="21" hidden="1">{"Riqfin97",#N/A,FALSE,"Tran";"Riqfinpro",#N/A,FALSE,"Tran"}</definedName>
    <definedName name="mmmmmmmmm" localSheetId="80" hidden="1">{"Riqfin97",#N/A,FALSE,"Tran";"Riqfinpro",#N/A,FALSE,"Tran"}</definedName>
    <definedName name="mmmmmmmmm" localSheetId="81" hidden="1">{"Riqfin97",#N/A,FALSE,"Tran";"Riqfinpro",#N/A,FALSE,"Tran"}</definedName>
    <definedName name="mmmmmmmmm" localSheetId="82" hidden="1">{"Riqfin97",#N/A,FALSE,"Tran";"Riqfinpro",#N/A,FALSE,"Tran"}</definedName>
    <definedName name="mmmmmmmmm" localSheetId="83" hidden="1">{"Riqfin97",#N/A,FALSE,"Tran";"Riqfinpro",#N/A,FALSE,"Tran"}</definedName>
    <definedName name="mmmmmmmmm" localSheetId="84" hidden="1">{"Riqfin97",#N/A,FALSE,"Tran";"Riqfinpro",#N/A,FALSE,"Tran"}</definedName>
    <definedName name="mmmmmmmmm" localSheetId="85" hidden="1">{"Riqfin97",#N/A,FALSE,"Tran";"Riqfinpro",#N/A,FALSE,"Tran"}</definedName>
    <definedName name="mmmmmmmmm" localSheetId="88" hidden="1">{"Riqfin97",#N/A,FALSE,"Tran";"Riqfinpro",#N/A,FALSE,"Tran"}</definedName>
    <definedName name="mmmmmmmmm" localSheetId="22" hidden="1">{"Riqfin97",#N/A,FALSE,"Tran";"Riqfinpro",#N/A,FALSE,"Tran"}</definedName>
    <definedName name="mmmmmmmmm" localSheetId="89" hidden="1">{"Riqfin97",#N/A,FALSE,"Tran";"Riqfinpro",#N/A,FALSE,"Tran"}</definedName>
    <definedName name="mmmmmmmmm" localSheetId="90" hidden="1">{"Riqfin97",#N/A,FALSE,"Tran";"Riqfinpro",#N/A,FALSE,"Tran"}</definedName>
    <definedName name="mmmmmmmmm" localSheetId="91" hidden="1">{"Riqfin97",#N/A,FALSE,"Tran";"Riqfinpro",#N/A,FALSE,"Tran"}</definedName>
    <definedName name="mmmmmmmmm" localSheetId="92" hidden="1">{"Riqfin97",#N/A,FALSE,"Tran";"Riqfinpro",#N/A,FALSE,"Tran"}</definedName>
    <definedName name="mmmmmmmmm" localSheetId="95" hidden="1">{"Riqfin97",#N/A,FALSE,"Tran";"Riqfinpro",#N/A,FALSE,"Tran"}</definedName>
    <definedName name="mmmmmmmmm" localSheetId="96" hidden="1">{"Riqfin97",#N/A,FALSE,"Tran";"Riqfinpro",#N/A,FALSE,"Tran"}</definedName>
    <definedName name="mmmmmmmmm" localSheetId="98" hidden="1">{"Riqfin97",#N/A,FALSE,"Tran";"Riqfinpro",#N/A,FALSE,"Tran"}</definedName>
    <definedName name="mmmmmmmmm" localSheetId="24" hidden="1">{"Riqfin97",#N/A,FALSE,"Tran";"Riqfinpro",#N/A,FALSE,"Tran"}</definedName>
    <definedName name="mmmmmmmmm" localSheetId="99" hidden="1">{"Riqfin97",#N/A,FALSE,"Tran";"Riqfinpro",#N/A,FALSE,"Tran"}</definedName>
    <definedName name="mmmmmmmmm" localSheetId="25" hidden="1">{"Riqfin97",#N/A,FALSE,"Tran";"Riqfinpro",#N/A,FALSE,"Tran"}</definedName>
    <definedName name="mmmmmmmmm" localSheetId="26" hidden="1">{"Riqfin97",#N/A,FALSE,"Tran";"Riqfinpro",#N/A,FALSE,"Tran"}</definedName>
    <definedName name="mmmmmmmmm" localSheetId="93" hidden="1">{"Riqfin97",#N/A,FALSE,"Tran";"Riqfinpro",#N/A,FALSE,"Tran"}</definedName>
    <definedName name="mmmmmmmmm" localSheetId="94" hidden="1">{"Riqfin97",#N/A,FALSE,"Tran";"Riqfinpro",#N/A,FALSE,"Tran"}</definedName>
    <definedName name="mmmmmmmmm" hidden="1">{"Riqfin97",#N/A,FALSE,"Tran";"Riqfinpro",#N/A,FALSE,"Tran"}</definedName>
    <definedName name="MN" localSheetId="15">#REF!</definedName>
    <definedName name="MN" localSheetId="17">#REF!</definedName>
    <definedName name="MN" localSheetId="19">#REF!</definedName>
    <definedName name="MN" localSheetId="20">[69]BCP!#REF!</definedName>
    <definedName name="MN" localSheetId="100">[69]BCP!#REF!</definedName>
    <definedName name="MN" localSheetId="23">[69]BCP!#REF!</definedName>
    <definedName name="MN" localSheetId="59">#REF!</definedName>
    <definedName name="MN" localSheetId="60">#REF!</definedName>
    <definedName name="MN" localSheetId="1">[69]BCP!#REF!</definedName>
    <definedName name="MN" localSheetId="27">#REF!</definedName>
    <definedName name="MN" localSheetId="28">#REF!</definedName>
    <definedName name="MN" localSheetId="29">#REF!</definedName>
    <definedName name="MN" localSheetId="41">[69]BCP!#REF!</definedName>
    <definedName name="MN" localSheetId="44">[69]BCP!#REF!</definedName>
    <definedName name="MN" localSheetId="46">[69]BCP!#REF!</definedName>
    <definedName name="MN" localSheetId="57">[69]BCP!#REF!</definedName>
    <definedName name="MN" localSheetId="58">[69]BCP!#REF!</definedName>
    <definedName name="MN" localSheetId="18">#REF!</definedName>
    <definedName name="MN" localSheetId="64">[69]BCP!#REF!</definedName>
    <definedName name="MN" localSheetId="21">[69]BCP!#REF!</definedName>
    <definedName name="MN" localSheetId="91">#REF!</definedName>
    <definedName name="MN" localSheetId="96">[69]BCP!#REF!</definedName>
    <definedName name="MN">#REF!</definedName>
    <definedName name="MNDATES" localSheetId="15">#REF!</definedName>
    <definedName name="MNDATES" localSheetId="16">#REF!</definedName>
    <definedName name="MNDATES" localSheetId="17">#REF!</definedName>
    <definedName name="MNDATES" localSheetId="20">#REF!</definedName>
    <definedName name="MNDATES" localSheetId="23">#REF!</definedName>
    <definedName name="MNDATES" localSheetId="59">#REF!</definedName>
    <definedName name="MNDATES" localSheetId="60">#REF!</definedName>
    <definedName name="MNDATES" localSheetId="27">#REF!</definedName>
    <definedName name="MNDATES" localSheetId="28">#REF!</definedName>
    <definedName name="MNDATES" localSheetId="29">#REF!</definedName>
    <definedName name="MNDATES" localSheetId="57">#REF!</definedName>
    <definedName name="MNDATES" localSheetId="64">#REF!</definedName>
    <definedName name="MNDATES" localSheetId="21">#REF!</definedName>
    <definedName name="MNDATES" localSheetId="85">'Tabla 58'!#REF!</definedName>
    <definedName name="MNDATES" localSheetId="88">#REF!</definedName>
    <definedName name="MNDATES" localSheetId="89">#REF!</definedName>
    <definedName name="MNDATES" localSheetId="90">#REF!</definedName>
    <definedName name="MNDATES" localSheetId="95">#REF!</definedName>
    <definedName name="MNDATES" localSheetId="96">#REF!</definedName>
    <definedName name="MNDATES" localSheetId="24">#REF!</definedName>
    <definedName name="MNDATES">#REF!</definedName>
    <definedName name="MNP" localSheetId="15">#REF!</definedName>
    <definedName name="MNP" localSheetId="17">#REF!</definedName>
    <definedName name="MNP" localSheetId="19">#REF!</definedName>
    <definedName name="MNP" localSheetId="20">[69]BCP!#REF!</definedName>
    <definedName name="MNP" localSheetId="100">[69]BCP!#REF!</definedName>
    <definedName name="MNP" localSheetId="23">[69]BCP!#REF!</definedName>
    <definedName name="MNP" localSheetId="59">#REF!</definedName>
    <definedName name="MNP" localSheetId="60">#REF!</definedName>
    <definedName name="MNP" localSheetId="1">[69]BCP!#REF!</definedName>
    <definedName name="MNP" localSheetId="27">#REF!</definedName>
    <definedName name="MNP" localSheetId="28">#REF!</definedName>
    <definedName name="MNP" localSheetId="29">[69]BCP!#REF!</definedName>
    <definedName name="MNP" localSheetId="41">[69]BCP!#REF!</definedName>
    <definedName name="MNP" localSheetId="44">[69]BCP!#REF!</definedName>
    <definedName name="MNP" localSheetId="57">[69]BCP!#REF!</definedName>
    <definedName name="MNP" localSheetId="58">[69]BCP!#REF!</definedName>
    <definedName name="MNP" localSheetId="18">#REF!</definedName>
    <definedName name="MNP" localSheetId="64">[69]BCP!#REF!</definedName>
    <definedName name="MNP" localSheetId="21">[69]BCP!#REF!</definedName>
    <definedName name="MNP" localSheetId="90">[69]BCP!#REF!</definedName>
    <definedName name="MNP" localSheetId="91">#REF!</definedName>
    <definedName name="MNP" localSheetId="96">[69]BCP!#REF!</definedName>
    <definedName name="MNP" localSheetId="24">[69]BCP!#REF!</definedName>
    <definedName name="MNP">#REF!</definedName>
    <definedName name="Módulo2.completo">#N/A</definedName>
    <definedName name="MON_SM" localSheetId="15">#REF!</definedName>
    <definedName name="MON_SM" localSheetId="17">#REF!</definedName>
    <definedName name="MON_SM" localSheetId="20">#REF!</definedName>
    <definedName name="MON_SM" localSheetId="23">#REF!</definedName>
    <definedName name="MON_SM" localSheetId="59">#REF!</definedName>
    <definedName name="MON_SM" localSheetId="60">#REF!</definedName>
    <definedName name="MON_SM" localSheetId="27">#REF!</definedName>
    <definedName name="MON_SM" localSheetId="28">#REF!</definedName>
    <definedName name="MON_SM" localSheetId="29">#REF!</definedName>
    <definedName name="MON_SM" localSheetId="57">#REF!</definedName>
    <definedName name="MON_SM" localSheetId="64">#REF!</definedName>
    <definedName name="MON_SM" localSheetId="21">#REF!</definedName>
    <definedName name="MON_SM" localSheetId="85">'Tabla 58'!#REF!</definedName>
    <definedName name="MON_SM" localSheetId="88">#REF!</definedName>
    <definedName name="MON_SM" localSheetId="89">#REF!</definedName>
    <definedName name="MON_SM" localSheetId="90">#REF!</definedName>
    <definedName name="MON_SM" localSheetId="95">#REF!</definedName>
    <definedName name="MON_SM" localSheetId="96">#REF!</definedName>
    <definedName name="MON_SM" localSheetId="24">#REF!</definedName>
    <definedName name="MON_SM">#REF!</definedName>
    <definedName name="MONF_SM" localSheetId="15">#REF!</definedName>
    <definedName name="MONF_SM" localSheetId="17">#REF!</definedName>
    <definedName name="MONF_SM" localSheetId="23">#REF!</definedName>
    <definedName name="MONF_SM" localSheetId="27">#REF!</definedName>
    <definedName name="MONF_SM" localSheetId="28">#REF!</definedName>
    <definedName name="MONF_SM" localSheetId="29">#REF!</definedName>
    <definedName name="MONF_SM" localSheetId="57">#REF!</definedName>
    <definedName name="MONF_SM" localSheetId="64">#REF!</definedName>
    <definedName name="MONF_SM" localSheetId="21">#REF!</definedName>
    <definedName name="MONF_SM" localSheetId="85">'Tabla 58'!#REF!</definedName>
    <definedName name="MONF_SM" localSheetId="88">#REF!</definedName>
    <definedName name="MONF_SM" localSheetId="89">#REF!</definedName>
    <definedName name="MONF_SM" localSheetId="90">#REF!</definedName>
    <definedName name="MONF_SM" localSheetId="95">#REF!</definedName>
    <definedName name="MONF_SM" localSheetId="96">#REF!</definedName>
    <definedName name="MONF_SM">#REF!</definedName>
    <definedName name="Month" localSheetId="15">#REF!</definedName>
    <definedName name="Month" localSheetId="16">#REF!</definedName>
    <definedName name="Month" localSheetId="17">#REF!</definedName>
    <definedName name="Month" localSheetId="19">#REF!</definedName>
    <definedName name="Month" localSheetId="100">#REF!</definedName>
    <definedName name="Month" localSheetId="23">#REF!</definedName>
    <definedName name="Month" localSheetId="27">#REF!</definedName>
    <definedName name="Month" localSheetId="28">#REF!</definedName>
    <definedName name="Month" localSheetId="29">#REF!</definedName>
    <definedName name="Month" localSheetId="33">#REF!</definedName>
    <definedName name="Month" localSheetId="57">#REF!</definedName>
    <definedName name="Month" localSheetId="58">#REF!</definedName>
    <definedName name="Month" localSheetId="18">#REF!</definedName>
    <definedName name="Month" localSheetId="61">#REF!</definedName>
    <definedName name="Month" localSheetId="62">#REF!</definedName>
    <definedName name="Month" localSheetId="64">#REF!</definedName>
    <definedName name="Month" localSheetId="21">#REF!</definedName>
    <definedName name="Month" localSheetId="80">'Tabla 53'!#REF!</definedName>
    <definedName name="Month" localSheetId="81">'Tabla 54'!#REF!</definedName>
    <definedName name="Month" localSheetId="82">'Tabla 55'!#REF!</definedName>
    <definedName name="Month" localSheetId="83">'Tabla 56'!#REF!</definedName>
    <definedName name="Month" localSheetId="84">'Tabla 57'!#REF!</definedName>
    <definedName name="Month" localSheetId="85">'Tabla 58'!#REF!</definedName>
    <definedName name="Month" localSheetId="88">#REF!</definedName>
    <definedName name="Month" localSheetId="89">#REF!</definedName>
    <definedName name="Month" localSheetId="90">#REF!</definedName>
    <definedName name="Month" localSheetId="95">#REF!</definedName>
    <definedName name="Month" localSheetId="96">#REF!</definedName>
    <definedName name="Month" localSheetId="24">#REF!</definedName>
    <definedName name="Month" localSheetId="99">#REF!</definedName>
    <definedName name="Month">#REF!</definedName>
    <definedName name="MonthIndex" localSheetId="15">#REF!</definedName>
    <definedName name="MonthIndex" localSheetId="17">#REF!</definedName>
    <definedName name="MonthIndex" localSheetId="19">#REF!</definedName>
    <definedName name="MonthIndex" localSheetId="23">#REF!</definedName>
    <definedName name="MonthIndex" localSheetId="27">#REF!</definedName>
    <definedName name="MonthIndex" localSheetId="28">#REF!</definedName>
    <definedName name="MonthIndex" localSheetId="29">#REF!</definedName>
    <definedName name="MonthIndex" localSheetId="33">#REF!</definedName>
    <definedName name="MonthIndex" localSheetId="58">#REF!</definedName>
    <definedName name="MonthIndex" localSheetId="18">#REF!</definedName>
    <definedName name="MonthIndex" localSheetId="64">#REF!</definedName>
    <definedName name="MonthIndex" localSheetId="21">#REF!</definedName>
    <definedName name="MonthIndex" localSheetId="80">'Tabla 53'!#REF!</definedName>
    <definedName name="MonthIndex" localSheetId="81">'Tabla 54'!#REF!</definedName>
    <definedName name="MonthIndex" localSheetId="82">'Tabla 55'!#REF!</definedName>
    <definedName name="MonthIndex" localSheetId="83">'Tabla 56'!#REF!</definedName>
    <definedName name="MonthIndex" localSheetId="84">'Tabla 57'!#REF!</definedName>
    <definedName name="MonthIndex" localSheetId="85">'Tabla 58'!#REF!</definedName>
    <definedName name="MonthIndex" localSheetId="88">#REF!</definedName>
    <definedName name="MonthIndex" localSheetId="89">#REF!</definedName>
    <definedName name="MonthIndex" localSheetId="90">#REF!</definedName>
    <definedName name="MonthIndex" localSheetId="96">#REF!</definedName>
    <definedName name="MonthIndex" localSheetId="24">#REF!</definedName>
    <definedName name="MonthIndex">#REF!</definedName>
    <definedName name="MonthlyInf" localSheetId="15">#REF!</definedName>
    <definedName name="MonthlyInf" localSheetId="17">#REF!</definedName>
    <definedName name="MonthlyInf" localSheetId="100">[97]CPI!$A$403:$N$559</definedName>
    <definedName name="MonthlyInf" localSheetId="23">[97]CPI!$A$403:$N$559</definedName>
    <definedName name="MonthlyInf" localSheetId="59">#REF!</definedName>
    <definedName name="MonthlyInf" localSheetId="60">#REF!</definedName>
    <definedName name="MonthlyInf" localSheetId="1">[97]CPI!$A$403:$N$559</definedName>
    <definedName name="MonthlyInf" localSheetId="27">#REF!</definedName>
    <definedName name="MonthlyInf" localSheetId="28">#REF!</definedName>
    <definedName name="MonthlyInf" localSheetId="29">#REF!</definedName>
    <definedName name="MonthlyInf" localSheetId="57">[97]CPI!$A$403:$N$559</definedName>
    <definedName name="MonthlyInf" localSheetId="58">[97]CPI!$A$403:$N$559</definedName>
    <definedName name="MonthlyInf" localSheetId="91">#REF!</definedName>
    <definedName name="MonthlyInf">#REF!</definedName>
    <definedName name="MONTHS" localSheetId="15">#REF!</definedName>
    <definedName name="MONTHS" localSheetId="17">#REF!</definedName>
    <definedName name="MONTHS" localSheetId="19">#REF!</definedName>
    <definedName name="MONTHS" localSheetId="100">[92]MONTHLY!$BV$3:$CG$3</definedName>
    <definedName name="MONTHS" localSheetId="23">[92]MONTHLY!$BV$3:$CG$3</definedName>
    <definedName name="MONTHS" localSheetId="59">#REF!</definedName>
    <definedName name="MONTHS" localSheetId="60">#REF!</definedName>
    <definedName name="MONTHS" localSheetId="1">[92]MONTHLY!$BV$3:$CG$3</definedName>
    <definedName name="MONTHS" localSheetId="27">#REF!</definedName>
    <definedName name="MONTHS" localSheetId="28">#REF!</definedName>
    <definedName name="MONTHS" localSheetId="29">#REF!</definedName>
    <definedName name="MONTHS" localSheetId="57">[92]MONTHLY!$BV$3:$CG$3</definedName>
    <definedName name="MONTHS" localSheetId="58">[92]MONTHLY!$BV$3:$CG$3</definedName>
    <definedName name="MONTHS" localSheetId="18">#REF!</definedName>
    <definedName name="MONTHS" localSheetId="91">#REF!</definedName>
    <definedName name="MONTHS">#REF!</definedName>
    <definedName name="MONTO1_BONOS_INT">'[145]HIP-BONOS INT'!$P$9</definedName>
    <definedName name="MONTO2_BONOS_INT">'[145]HIP-BONOS INT'!$W$9</definedName>
    <definedName name="MONTO6_BONOS_INT">'[145]HIP-BONOS INT'!$AY$9</definedName>
    <definedName name="MONY" localSheetId="15">#REF!</definedName>
    <definedName name="MONY" localSheetId="16">#REF!</definedName>
    <definedName name="MONY" localSheetId="17">#REF!</definedName>
    <definedName name="MONY" localSheetId="20">#REF!</definedName>
    <definedName name="MONY" localSheetId="23">#REF!</definedName>
    <definedName name="MONY" localSheetId="59">#REF!</definedName>
    <definedName name="MONY" localSheetId="60">#REF!</definedName>
    <definedName name="MONY" localSheetId="27">#REF!</definedName>
    <definedName name="MONY" localSheetId="28">#REF!</definedName>
    <definedName name="MONY" localSheetId="29">#REF!</definedName>
    <definedName name="MONY" localSheetId="57">#REF!</definedName>
    <definedName name="MONY" localSheetId="64">#REF!</definedName>
    <definedName name="MONY" localSheetId="21">#REF!</definedName>
    <definedName name="MONY" localSheetId="85">'Tabla 58'!#REF!</definedName>
    <definedName name="MONY" localSheetId="88">#REF!</definedName>
    <definedName name="MONY" localSheetId="89">#REF!</definedName>
    <definedName name="MONY" localSheetId="90">#REF!</definedName>
    <definedName name="MONY" localSheetId="95">#REF!</definedName>
    <definedName name="MONY" localSheetId="96">#REF!</definedName>
    <definedName name="MONY" localSheetId="24">#REF!</definedName>
    <definedName name="MONY">#REF!</definedName>
    <definedName name="moodys" localSheetId="15">#REF!</definedName>
    <definedName name="moodys" localSheetId="16">#REF!</definedName>
    <definedName name="moodys" localSheetId="17">#REF!</definedName>
    <definedName name="moodys" localSheetId="19">#REF!</definedName>
    <definedName name="moodys" localSheetId="20">'[146]Credit ratings on 1st issues'!#REF!</definedName>
    <definedName name="moodys" localSheetId="100">'[146]Credit ratings on 1st issues'!#REF!</definedName>
    <definedName name="moodys" localSheetId="23">'[146]Credit ratings on 1st issues'!#REF!</definedName>
    <definedName name="moodys" localSheetId="59">#REF!</definedName>
    <definedName name="moodys" localSheetId="60">#REF!</definedName>
    <definedName name="moodys" localSheetId="1">'[146]Credit ratings on 1st issues'!#REF!</definedName>
    <definedName name="moodys" localSheetId="27">#REF!</definedName>
    <definedName name="moodys" localSheetId="28">'[146]Credit ratings on 1st issues'!#REF!</definedName>
    <definedName name="moodys" localSheetId="29">'[146]Credit ratings on 1st issues'!#REF!</definedName>
    <definedName name="moodys" localSheetId="57">'[146]Credit ratings on 1st issues'!#REF!</definedName>
    <definedName name="moodys" localSheetId="58">'[146]Credit ratings on 1st issues'!#REF!</definedName>
    <definedName name="moodys" localSheetId="18">#REF!</definedName>
    <definedName name="moodys" localSheetId="61">'[146]Credit ratings on 1st issues'!#REF!</definedName>
    <definedName name="moodys" localSheetId="62">#REF!</definedName>
    <definedName name="moodys" localSheetId="64">'[146]Credit ratings on 1st issues'!#REF!</definedName>
    <definedName name="moodys" localSheetId="21">'[146]Credit ratings on 1st issues'!#REF!</definedName>
    <definedName name="moodys" localSheetId="81">'[146]Credit ratings on 1st issues'!#REF!</definedName>
    <definedName name="moodys" localSheetId="82">'[146]Credit ratings on 1st issues'!#REF!</definedName>
    <definedName name="moodys" localSheetId="83">'[146]Credit ratings on 1st issues'!#REF!</definedName>
    <definedName name="moodys" localSheetId="84">'[146]Credit ratings on 1st issues'!#REF!</definedName>
    <definedName name="moodys" localSheetId="85">'[146]Credit ratings on 1st issues'!#REF!</definedName>
    <definedName name="moodys" localSheetId="88">'[146]Credit ratings on 1st issues'!#REF!</definedName>
    <definedName name="moodys" localSheetId="89">'[146]Credit ratings on 1st issues'!#REF!</definedName>
    <definedName name="moodys" localSheetId="90">'[146]Credit ratings on 1st issues'!#REF!</definedName>
    <definedName name="moodys" localSheetId="91">#REF!</definedName>
    <definedName name="moodys" localSheetId="92">'[146]Credit ratings on 1st issues'!#REF!</definedName>
    <definedName name="moodys" localSheetId="95">'[146]Credit ratings on 1st issues'!#REF!</definedName>
    <definedName name="moodys" localSheetId="96">'[146]Credit ratings on 1st issues'!#REF!</definedName>
    <definedName name="moodys" localSheetId="24">'[146]Credit ratings on 1st issues'!#REF!</definedName>
    <definedName name="moodys" localSheetId="99">'[146]Credit ratings on 1st issues'!#REF!</definedName>
    <definedName name="moodys">#REF!</definedName>
    <definedName name="MPETROLEO" localSheetId="15">#REF!</definedName>
    <definedName name="MPETROLEO" localSheetId="16">#REF!</definedName>
    <definedName name="MPETROLEO" localSheetId="17">#REF!</definedName>
    <definedName name="MPETROLEO" localSheetId="19">#REF!</definedName>
    <definedName name="MPETROLEO" localSheetId="20">#REF!</definedName>
    <definedName name="MPETROLEO" localSheetId="100">#REF!</definedName>
    <definedName name="MPETROLEO" localSheetId="23">#REF!</definedName>
    <definedName name="MPETROLEO" localSheetId="27">#REF!</definedName>
    <definedName name="MPETROLEO" localSheetId="28">#REF!</definedName>
    <definedName name="MPETROLEO" localSheetId="29">#REF!</definedName>
    <definedName name="MPETROLEO" localSheetId="41">#REF!</definedName>
    <definedName name="MPETROLEO" localSheetId="44">#REF!</definedName>
    <definedName name="MPETROLEO" localSheetId="46">#REF!</definedName>
    <definedName name="MPETROLEO" localSheetId="57">#REF!</definedName>
    <definedName name="MPETROLEO" localSheetId="58">#REF!</definedName>
    <definedName name="MPETROLEO" localSheetId="18">#REF!</definedName>
    <definedName name="MPETROLEO" localSheetId="61">#REF!</definedName>
    <definedName name="MPETROLEO" localSheetId="62">#REF!</definedName>
    <definedName name="MPETROLEO" localSheetId="64">#REF!</definedName>
    <definedName name="MPETROLEO" localSheetId="21">#REF!</definedName>
    <definedName name="MPETROLEO" localSheetId="80">'Tabla 53'!#REF!</definedName>
    <definedName name="MPETROLEO" localSheetId="81">'Tabla 54'!#REF!</definedName>
    <definedName name="MPETROLEO" localSheetId="82">'Tabla 55'!#REF!</definedName>
    <definedName name="MPETROLEO" localSheetId="83">'Tabla 56'!#REF!</definedName>
    <definedName name="MPETROLEO" localSheetId="84">'Tabla 57'!#REF!</definedName>
    <definedName name="MPETROLEO" localSheetId="88">#REF!</definedName>
    <definedName name="MPETROLEO" localSheetId="89">#REF!</definedName>
    <definedName name="MPETROLEO" localSheetId="90">#REF!</definedName>
    <definedName name="MPETROLEO" localSheetId="95">#REF!</definedName>
    <definedName name="MPETROLEO" localSheetId="96">#REF!</definedName>
    <definedName name="MPETROLEO" localSheetId="24">#REF!</definedName>
    <definedName name="MPETROLEO" localSheetId="99">#REF!</definedName>
    <definedName name="MPETROLEO">#REF!</definedName>
    <definedName name="msci" localSheetId="15">#REF!</definedName>
    <definedName name="msci" localSheetId="17">#REF!</definedName>
    <definedName name="msci" localSheetId="19">#REF!</definedName>
    <definedName name="msci" localSheetId="100">[122]Sheet1!$H$2:$K$24</definedName>
    <definedName name="msci" localSheetId="23">[122]Sheet1!$H$2:$K$24</definedName>
    <definedName name="msci" localSheetId="59">#REF!</definedName>
    <definedName name="msci" localSheetId="60">#REF!</definedName>
    <definedName name="msci" localSheetId="1">[122]Sheet1!$H$2:$K$24</definedName>
    <definedName name="msci" localSheetId="27">#REF!</definedName>
    <definedName name="msci" localSheetId="28">#REF!</definedName>
    <definedName name="msci" localSheetId="29">#REF!</definedName>
    <definedName name="msci" localSheetId="57">[122]Sheet1!$H$2:$K$24</definedName>
    <definedName name="msci" localSheetId="58">[122]Sheet1!$H$2:$K$24</definedName>
    <definedName name="msci" localSheetId="18">#REF!</definedName>
    <definedName name="msci" localSheetId="91">#REF!</definedName>
    <definedName name="msci">#REF!</definedName>
    <definedName name="mscid" localSheetId="15">#REF!</definedName>
    <definedName name="mscid" localSheetId="17">#REF!</definedName>
    <definedName name="mscid" localSheetId="19">#REF!</definedName>
    <definedName name="mscid" localSheetId="100">[122]Sheet1!$B$2:$E$24</definedName>
    <definedName name="mscid" localSheetId="23">[122]Sheet1!$B$2:$E$24</definedName>
    <definedName name="mscid" localSheetId="59">#REF!</definedName>
    <definedName name="mscid" localSheetId="60">#REF!</definedName>
    <definedName name="mscid" localSheetId="1">[122]Sheet1!$B$2:$E$24</definedName>
    <definedName name="mscid" localSheetId="27">#REF!</definedName>
    <definedName name="mscid" localSheetId="28">#REF!</definedName>
    <definedName name="mscid" localSheetId="29">#REF!</definedName>
    <definedName name="mscid" localSheetId="57">[122]Sheet1!$B$2:$E$24</definedName>
    <definedName name="mscid" localSheetId="58">[122]Sheet1!$B$2:$E$24</definedName>
    <definedName name="mscid" localSheetId="18">#REF!</definedName>
    <definedName name="mscid" localSheetId="91">#REF!</definedName>
    <definedName name="mscid">#REF!</definedName>
    <definedName name="mscil" localSheetId="15">#REF!</definedName>
    <definedName name="mscil" localSheetId="17">#REF!</definedName>
    <definedName name="mscil" localSheetId="19">#REF!</definedName>
    <definedName name="mscil" localSheetId="100">[122]Sheet1!$H$2:$K$24</definedName>
    <definedName name="mscil" localSheetId="23">[122]Sheet1!$H$2:$K$24</definedName>
    <definedName name="mscil" localSheetId="59">#REF!</definedName>
    <definedName name="mscil" localSheetId="60">#REF!</definedName>
    <definedName name="mscil" localSheetId="1">[122]Sheet1!$H$2:$K$24</definedName>
    <definedName name="mscil" localSheetId="27">#REF!</definedName>
    <definedName name="mscil" localSheetId="28">#REF!</definedName>
    <definedName name="mscil" localSheetId="29">#REF!</definedName>
    <definedName name="mscil" localSheetId="57">[122]Sheet1!$H$2:$K$24</definedName>
    <definedName name="mscil" localSheetId="58">[122]Sheet1!$H$2:$K$24</definedName>
    <definedName name="mscil" localSheetId="18">#REF!</definedName>
    <definedName name="mscil" localSheetId="91">#REF!</definedName>
    <definedName name="mscil">#REF!</definedName>
    <definedName name="mstocksa" localSheetId="15">#REF!</definedName>
    <definedName name="mstocksa" localSheetId="16">#REF!</definedName>
    <definedName name="mstocksa" localSheetId="17">#REF!</definedName>
    <definedName name="mstocksa" localSheetId="19">#REF!</definedName>
    <definedName name="mstocksa" localSheetId="100">[22]!mstocksa</definedName>
    <definedName name="mstocksa" localSheetId="7">[22]!mstocksa</definedName>
    <definedName name="mstocksa" localSheetId="11">[22]!mstocksa</definedName>
    <definedName name="mstocksa" localSheetId="23">[22]!mstocksa</definedName>
    <definedName name="mstocksa" localSheetId="59">#REF!</definedName>
    <definedName name="mstocksa" localSheetId="60">#REF!</definedName>
    <definedName name="mstocksa" localSheetId="1">[22]!mstocksa</definedName>
    <definedName name="mstocksa" localSheetId="27">#REF!</definedName>
    <definedName name="mstocksa" localSheetId="28">#REF!</definedName>
    <definedName name="mstocksa" localSheetId="29">[22]!mstocksa</definedName>
    <definedName name="mstocksa" localSheetId="33">#REF!</definedName>
    <definedName name="mstocksa" localSheetId="34">[22]!mstocksa</definedName>
    <definedName name="mstocksa" localSheetId="41">[22]!mstocksa</definedName>
    <definedName name="mstocksa" localSheetId="44">[22]!mstocksa</definedName>
    <definedName name="mstocksa" localSheetId="57">[22]!mstocksa</definedName>
    <definedName name="mstocksa" localSheetId="58">[22]!mstocksa</definedName>
    <definedName name="mstocksa" localSheetId="18">#REF!</definedName>
    <definedName name="mstocksa" localSheetId="61">[22]!mstocksa</definedName>
    <definedName name="mstocksa" localSheetId="21">[22]!mstocksa</definedName>
    <definedName name="mstocksa" localSheetId="81">[22]!mstocksa</definedName>
    <definedName name="mstocksa" localSheetId="90">[22]!mstocksa</definedName>
    <definedName name="mstocksa" localSheetId="91">#REF!</definedName>
    <definedName name="mstocksa" localSheetId="93">[22]!mstocksa</definedName>
    <definedName name="mstocksa" localSheetId="94">[22]!mstocksa</definedName>
    <definedName name="mstocksa">#REF!</definedName>
    <definedName name="mstocksq" localSheetId="15">#REF!</definedName>
    <definedName name="mstocksq" localSheetId="16">#REF!</definedName>
    <definedName name="mstocksq" localSheetId="17">#REF!</definedName>
    <definedName name="mstocksq" localSheetId="19">#REF!</definedName>
    <definedName name="mstocksq" localSheetId="100">[22]!mstocksq</definedName>
    <definedName name="mstocksq" localSheetId="7">[22]!mstocksq</definedName>
    <definedName name="mstocksq" localSheetId="11">[22]!mstocksq</definedName>
    <definedName name="mstocksq" localSheetId="23">[22]!mstocksq</definedName>
    <definedName name="mstocksq" localSheetId="59">#REF!</definedName>
    <definedName name="mstocksq" localSheetId="60">#REF!</definedName>
    <definedName name="mstocksq" localSheetId="1">[22]!mstocksq</definedName>
    <definedName name="mstocksq" localSheetId="27">#REF!</definedName>
    <definedName name="mstocksq" localSheetId="28">#REF!</definedName>
    <definedName name="mstocksq" localSheetId="29">[22]!mstocksq</definedName>
    <definedName name="mstocksq" localSheetId="33">#REF!</definedName>
    <definedName name="mstocksq" localSheetId="34">[22]!mstocksq</definedName>
    <definedName name="mstocksq" localSheetId="41">[22]!mstocksq</definedName>
    <definedName name="mstocksq" localSheetId="44">[22]!mstocksq</definedName>
    <definedName name="mstocksq" localSheetId="57">[22]!mstocksq</definedName>
    <definedName name="mstocksq" localSheetId="58">[22]!mstocksq</definedName>
    <definedName name="mstocksq" localSheetId="18">#REF!</definedName>
    <definedName name="mstocksq" localSheetId="61">[22]!mstocksq</definedName>
    <definedName name="mstocksq" localSheetId="21">[22]!mstocksq</definedName>
    <definedName name="mstocksq" localSheetId="81">[22]!mstocksq</definedName>
    <definedName name="mstocksq" localSheetId="90">[22]!mstocksq</definedName>
    <definedName name="mstocksq" localSheetId="91">#REF!</definedName>
    <definedName name="mstocksq" localSheetId="93">[22]!mstocksq</definedName>
    <definedName name="mstocksq" localSheetId="94">[22]!mstocksq</definedName>
    <definedName name="mstocksq">#REF!</definedName>
    <definedName name="mte" localSheetId="15" hidden="1">{"Riqfin97",#N/A,FALSE,"Tran";"Riqfinpro",#N/A,FALSE,"Tran"}</definedName>
    <definedName name="mte" localSheetId="16" hidden="1">{"Riqfin97",#N/A,FALSE,"Tran";"Riqfinpro",#N/A,FALSE,"Tran"}</definedName>
    <definedName name="mte" localSheetId="17" hidden="1">{"Riqfin97",#N/A,FALSE,"Tran";"Riqfinpro",#N/A,FALSE,"Tran"}</definedName>
    <definedName name="mte" localSheetId="19" hidden="1">{"Riqfin97",#N/A,FALSE,"Tran";"Riqfinpro",#N/A,FALSE,"Tran"}</definedName>
    <definedName name="mte" localSheetId="20" hidden="1">{"Riqfin97",#N/A,FALSE,"Tran";"Riqfinpro",#N/A,FALSE,"Tran"}</definedName>
    <definedName name="mte" localSheetId="100" hidden="1">{"Riqfin97",#N/A,FALSE,"Tran";"Riqfinpro",#N/A,FALSE,"Tran"}</definedName>
    <definedName name="mte" localSheetId="8" hidden="1">{"Riqfin97",#N/A,FALSE,"Tran";"Riqfinpro",#N/A,FALSE,"Tran"}</definedName>
    <definedName name="mte" localSheetId="9" hidden="1">{"Riqfin97",#N/A,FALSE,"Tran";"Riqfinpro",#N/A,FALSE,"Tran"}</definedName>
    <definedName name="mte" localSheetId="10" hidden="1">{"Riqfin97",#N/A,FALSE,"Tran";"Riqfinpro",#N/A,FALSE,"Tran"}</definedName>
    <definedName name="mte" localSheetId="11" hidden="1">{"Riqfin97",#N/A,FALSE,"Tran";"Riqfinpro",#N/A,FALSE,"Tran"}</definedName>
    <definedName name="mte" localSheetId="23" hidden="1">{"Riqfin97",#N/A,FALSE,"Tran";"Riqfinpro",#N/A,FALSE,"Tran"}</definedName>
    <definedName name="mte" localSheetId="59" hidden="1">{"Riqfin97",#N/A,FALSE,"Tran";"Riqfinpro",#N/A,FALSE,"Tran"}</definedName>
    <definedName name="mte" localSheetId="60" hidden="1">{"Riqfin97",#N/A,FALSE,"Tran";"Riqfinpro",#N/A,FALSE,"Tran"}</definedName>
    <definedName name="mte" localSheetId="1" hidden="1">{"Riqfin97",#N/A,FALSE,"Tran";"Riqfinpro",#N/A,FALSE,"Tran"}</definedName>
    <definedName name="mte" localSheetId="27" hidden="1">{"Riqfin97",#N/A,FALSE,"Tran";"Riqfinpro",#N/A,FALSE,"Tran"}</definedName>
    <definedName name="mte" localSheetId="28" hidden="1">{"Riqfin97",#N/A,FALSE,"Tran";"Riqfinpro",#N/A,FALSE,"Tran"}</definedName>
    <definedName name="mte" localSheetId="29" hidden="1">{"Riqfin97",#N/A,FALSE,"Tran";"Riqfinpro",#N/A,FALSE,"Tran"}</definedName>
    <definedName name="mte" localSheetId="30" hidden="1">{"Riqfin97",#N/A,FALSE,"Tran";"Riqfinpro",#N/A,FALSE,"Tran"}</definedName>
    <definedName name="mte" localSheetId="31" hidden="1">{"Riqfin97",#N/A,FALSE,"Tran";"Riqfinpro",#N/A,FALSE,"Tran"}</definedName>
    <definedName name="mte" localSheetId="32" hidden="1">{"Riqfin97",#N/A,FALSE,"Tran";"Riqfinpro",#N/A,FALSE,"Tran"}</definedName>
    <definedName name="mte" localSheetId="33" hidden="1">{"Riqfin97",#N/A,FALSE,"Tran";"Riqfinpro",#N/A,FALSE,"Tran"}</definedName>
    <definedName name="mte" localSheetId="34" hidden="1">{"Riqfin97",#N/A,FALSE,"Tran";"Riqfinpro",#N/A,FALSE,"Tran"}</definedName>
    <definedName name="mte" localSheetId="3" hidden="1">{"Riqfin97",#N/A,FALSE,"Tran";"Riqfinpro",#N/A,FALSE,"Tran"}</definedName>
    <definedName name="mte" localSheetId="57" hidden="1">{"Riqfin97",#N/A,FALSE,"Tran";"Riqfinpro",#N/A,FALSE,"Tran"}</definedName>
    <definedName name="mte" localSheetId="58" hidden="1">{"Riqfin97",#N/A,FALSE,"Tran";"Riqfinpro",#N/A,FALSE,"Tran"}</definedName>
    <definedName name="mte" localSheetId="18" hidden="1">{"Riqfin97",#N/A,FALSE,"Tran";"Riqfinpro",#N/A,FALSE,"Tran"}</definedName>
    <definedName name="mte" localSheetId="61" hidden="1">{"Riqfin97",#N/A,FALSE,"Tran";"Riqfinpro",#N/A,FALSE,"Tran"}</definedName>
    <definedName name="mte" localSheetId="62" hidden="1">{"Riqfin97",#N/A,FALSE,"Tran";"Riqfinpro",#N/A,FALSE,"Tran"}</definedName>
    <definedName name="mte" localSheetId="63" hidden="1">{"Riqfin97",#N/A,FALSE,"Tran";"Riqfinpro",#N/A,FALSE,"Tran"}</definedName>
    <definedName name="mte" localSheetId="64" hidden="1">{"Riqfin97",#N/A,FALSE,"Tran";"Riqfinpro",#N/A,FALSE,"Tran"}</definedName>
    <definedName name="mte" localSheetId="21" hidden="1">{"Riqfin97",#N/A,FALSE,"Tran";"Riqfinpro",#N/A,FALSE,"Tran"}</definedName>
    <definedName name="mte" localSheetId="80" hidden="1">{"Riqfin97",#N/A,FALSE,"Tran";"Riqfinpro",#N/A,FALSE,"Tran"}</definedName>
    <definedName name="mte" localSheetId="81" hidden="1">{"Riqfin97",#N/A,FALSE,"Tran";"Riqfinpro",#N/A,FALSE,"Tran"}</definedName>
    <definedName name="mte" localSheetId="82" hidden="1">{"Riqfin97",#N/A,FALSE,"Tran";"Riqfinpro",#N/A,FALSE,"Tran"}</definedName>
    <definedName name="mte" localSheetId="83" hidden="1">{"Riqfin97",#N/A,FALSE,"Tran";"Riqfinpro",#N/A,FALSE,"Tran"}</definedName>
    <definedName name="mte" localSheetId="84" hidden="1">{"Riqfin97",#N/A,FALSE,"Tran";"Riqfinpro",#N/A,FALSE,"Tran"}</definedName>
    <definedName name="mte" localSheetId="85" hidden="1">{"Riqfin97",#N/A,FALSE,"Tran";"Riqfinpro",#N/A,FALSE,"Tran"}</definedName>
    <definedName name="mte" localSheetId="88" hidden="1">{"Riqfin97",#N/A,FALSE,"Tran";"Riqfinpro",#N/A,FALSE,"Tran"}</definedName>
    <definedName name="mte" localSheetId="22" hidden="1">{"Riqfin97",#N/A,FALSE,"Tran";"Riqfinpro",#N/A,FALSE,"Tran"}</definedName>
    <definedName name="mte" localSheetId="89" hidden="1">{"Riqfin97",#N/A,FALSE,"Tran";"Riqfinpro",#N/A,FALSE,"Tran"}</definedName>
    <definedName name="mte" localSheetId="90" hidden="1">{"Riqfin97",#N/A,FALSE,"Tran";"Riqfinpro",#N/A,FALSE,"Tran"}</definedName>
    <definedName name="mte" localSheetId="91" hidden="1">{"Riqfin97",#N/A,FALSE,"Tran";"Riqfinpro",#N/A,FALSE,"Tran"}</definedName>
    <definedName name="mte" localSheetId="92" hidden="1">{"Riqfin97",#N/A,FALSE,"Tran";"Riqfinpro",#N/A,FALSE,"Tran"}</definedName>
    <definedName name="mte" localSheetId="95" hidden="1">{"Riqfin97",#N/A,FALSE,"Tran";"Riqfinpro",#N/A,FALSE,"Tran"}</definedName>
    <definedName name="mte" localSheetId="96" hidden="1">{"Riqfin97",#N/A,FALSE,"Tran";"Riqfinpro",#N/A,FALSE,"Tran"}</definedName>
    <definedName name="mte" localSheetId="98" hidden="1">{"Riqfin97",#N/A,FALSE,"Tran";"Riqfinpro",#N/A,FALSE,"Tran"}</definedName>
    <definedName name="mte" localSheetId="24" hidden="1">{"Riqfin97",#N/A,FALSE,"Tran";"Riqfinpro",#N/A,FALSE,"Tran"}</definedName>
    <definedName name="mte" localSheetId="99" hidden="1">{"Riqfin97",#N/A,FALSE,"Tran";"Riqfinpro",#N/A,FALSE,"Tran"}</definedName>
    <definedName name="mte" localSheetId="25" hidden="1">{"Riqfin97",#N/A,FALSE,"Tran";"Riqfinpro",#N/A,FALSE,"Tran"}</definedName>
    <definedName name="mte" localSheetId="26" hidden="1">{"Riqfin97",#N/A,FALSE,"Tran";"Riqfinpro",#N/A,FALSE,"Tran"}</definedName>
    <definedName name="mte" localSheetId="93" hidden="1">{"Riqfin97",#N/A,FALSE,"Tran";"Riqfinpro",#N/A,FALSE,"Tran"}</definedName>
    <definedName name="mte" localSheetId="94" hidden="1">{"Riqfin97",#N/A,FALSE,"Tran";"Riqfinpro",#N/A,FALSE,"Tran"}</definedName>
    <definedName name="mte" hidden="1">{"Riqfin97",#N/A,FALSE,"Tran";"Riqfinpro",#N/A,FALSE,"Tran"}</definedName>
    <definedName name="MUNI96" localSheetId="15">#REF!</definedName>
    <definedName name="MUNI96" localSheetId="17">#REF!</definedName>
    <definedName name="MUNI96" localSheetId="20">#REF!</definedName>
    <definedName name="MUNI96" localSheetId="23">#REF!</definedName>
    <definedName name="MUNI96" localSheetId="59">#REF!</definedName>
    <definedName name="MUNI96" localSheetId="60">#REF!</definedName>
    <definedName name="MUNI96" localSheetId="27">#REF!</definedName>
    <definedName name="MUNI96" localSheetId="28">#REF!</definedName>
    <definedName name="MUNI96" localSheetId="29">#REF!</definedName>
    <definedName name="MUNI96" localSheetId="57">#REF!</definedName>
    <definedName name="MUNI96" localSheetId="64">#REF!</definedName>
    <definedName name="MUNI96" localSheetId="21">#REF!</definedName>
    <definedName name="MUNI96" localSheetId="85">'Tabla 58'!#REF!</definedName>
    <definedName name="MUNI96" localSheetId="88">#REF!</definedName>
    <definedName name="MUNI96" localSheetId="89">#REF!</definedName>
    <definedName name="MUNI96" localSheetId="90">#REF!</definedName>
    <definedName name="MUNI96" localSheetId="95">#REF!</definedName>
    <definedName name="MUNI96" localSheetId="96">#REF!</definedName>
    <definedName name="MUNI96">#REF!</definedName>
    <definedName name="Municipios" localSheetId="15">#REF!</definedName>
    <definedName name="Municipios" localSheetId="17">#REF!</definedName>
    <definedName name="Municipios" localSheetId="23">#REF!</definedName>
    <definedName name="Municipios" localSheetId="27">#REF!</definedName>
    <definedName name="Municipios" localSheetId="28">#REF!</definedName>
    <definedName name="Municipios" localSheetId="29">#REF!</definedName>
    <definedName name="Municipios" localSheetId="57">#REF!</definedName>
    <definedName name="Municipios" localSheetId="64">#REF!</definedName>
    <definedName name="Municipios" localSheetId="21">#REF!</definedName>
    <definedName name="Municipios" localSheetId="85">'Tabla 58'!#REF!</definedName>
    <definedName name="Municipios" localSheetId="88">#REF!</definedName>
    <definedName name="Municipios" localSheetId="89">#REF!</definedName>
    <definedName name="Municipios" localSheetId="90">#REF!</definedName>
    <definedName name="Municipios" localSheetId="95">#REF!</definedName>
    <definedName name="Municipios" localSheetId="96">#REF!</definedName>
    <definedName name="Municipios">#REF!</definedName>
    <definedName name="n" localSheetId="15" hidden="1">{"Minpmon",#N/A,FALSE,"Monthinput"}</definedName>
    <definedName name="n" localSheetId="16" hidden="1">{"Minpmon",#N/A,FALSE,"Monthinput"}</definedName>
    <definedName name="n" localSheetId="17" hidden="1">{"Minpmon",#N/A,FALSE,"Monthinput"}</definedName>
    <definedName name="n" localSheetId="19" hidden="1">{"Minpmon",#N/A,FALSE,"Monthinput"}</definedName>
    <definedName name="n" localSheetId="20" hidden="1">{"Minpmon",#N/A,FALSE,"Monthinput"}</definedName>
    <definedName name="n" localSheetId="100" hidden="1">{"Minpmon",#N/A,FALSE,"Monthinput"}</definedName>
    <definedName name="n" localSheetId="8" hidden="1">{"Minpmon",#N/A,FALSE,"Monthinput"}</definedName>
    <definedName name="n" localSheetId="9" hidden="1">{"Minpmon",#N/A,FALSE,"Monthinput"}</definedName>
    <definedName name="n" localSheetId="10" hidden="1">{"Minpmon",#N/A,FALSE,"Monthinput"}</definedName>
    <definedName name="n" localSheetId="11" hidden="1">{"Minpmon",#N/A,FALSE,"Monthinput"}</definedName>
    <definedName name="n" localSheetId="23" hidden="1">{"Minpmon",#N/A,FALSE,"Monthinput"}</definedName>
    <definedName name="n" localSheetId="59" hidden="1">{"Minpmon",#N/A,FALSE,"Monthinput"}</definedName>
    <definedName name="n" localSheetId="60" hidden="1">{"Minpmon",#N/A,FALSE,"Monthinput"}</definedName>
    <definedName name="n" localSheetId="1" hidden="1">{"Minpmon",#N/A,FALSE,"Monthinput"}</definedName>
    <definedName name="n" localSheetId="27" hidden="1">{"Minpmon",#N/A,FALSE,"Monthinput"}</definedName>
    <definedName name="n" localSheetId="28" hidden="1">{"Minpmon",#N/A,FALSE,"Monthinput"}</definedName>
    <definedName name="n" localSheetId="29" hidden="1">{"Minpmon",#N/A,FALSE,"Monthinput"}</definedName>
    <definedName name="n" localSheetId="30" hidden="1">{"Minpmon",#N/A,FALSE,"Monthinput"}</definedName>
    <definedName name="n" localSheetId="31" hidden="1">{"Minpmon",#N/A,FALSE,"Monthinput"}</definedName>
    <definedName name="n" localSheetId="32" hidden="1">{"Minpmon",#N/A,FALSE,"Monthinput"}</definedName>
    <definedName name="n" localSheetId="33" hidden="1">{"Minpmon",#N/A,FALSE,"Monthinput"}</definedName>
    <definedName name="n" localSheetId="34" hidden="1">{"Minpmon",#N/A,FALSE,"Monthinput"}</definedName>
    <definedName name="n" localSheetId="3" hidden="1">{"Minpmon",#N/A,FALSE,"Monthinput"}</definedName>
    <definedName name="n" localSheetId="41">#REF!</definedName>
    <definedName name="n" localSheetId="44">#REF!</definedName>
    <definedName name="n" localSheetId="46">#REF!</definedName>
    <definedName name="n" localSheetId="57" hidden="1">{"Minpmon",#N/A,FALSE,"Monthinput"}</definedName>
    <definedName name="n" localSheetId="58" hidden="1">{"Minpmon",#N/A,FALSE,"Monthinput"}</definedName>
    <definedName name="n" localSheetId="18" hidden="1">{"Minpmon",#N/A,FALSE,"Monthinput"}</definedName>
    <definedName name="n" localSheetId="61" hidden="1">{"Minpmon",#N/A,FALSE,"Monthinput"}</definedName>
    <definedName name="n" localSheetId="62" hidden="1">{"Minpmon",#N/A,FALSE,"Monthinput"}</definedName>
    <definedName name="n" localSheetId="63" hidden="1">{"Minpmon",#N/A,FALSE,"Monthinput"}</definedName>
    <definedName name="n" localSheetId="64" hidden="1">{"Minpmon",#N/A,FALSE,"Monthinput"}</definedName>
    <definedName name="n" localSheetId="21" hidden="1">{"Minpmon",#N/A,FALSE,"Monthinput"}</definedName>
    <definedName name="n" localSheetId="80" hidden="1">{"Minpmon",#N/A,FALSE,"Monthinput"}</definedName>
    <definedName name="n" localSheetId="81" hidden="1">{"Minpmon",#N/A,FALSE,"Monthinput"}</definedName>
    <definedName name="n" localSheetId="82" hidden="1">{"Minpmon",#N/A,FALSE,"Monthinput"}</definedName>
    <definedName name="n" localSheetId="83" hidden="1">{"Minpmon",#N/A,FALSE,"Monthinput"}</definedName>
    <definedName name="n" localSheetId="84" hidden="1">{"Minpmon",#N/A,FALSE,"Monthinput"}</definedName>
    <definedName name="n" localSheetId="85" hidden="1">{"Minpmon",#N/A,FALSE,"Monthinput"}</definedName>
    <definedName name="n" localSheetId="88" hidden="1">{"Minpmon",#N/A,FALSE,"Monthinput"}</definedName>
    <definedName name="n" localSheetId="22" hidden="1">{"Minpmon",#N/A,FALSE,"Monthinput"}</definedName>
    <definedName name="n" localSheetId="89" hidden="1">{"Minpmon",#N/A,FALSE,"Monthinput"}</definedName>
    <definedName name="n" localSheetId="90" hidden="1">{"Minpmon",#N/A,FALSE,"Monthinput"}</definedName>
    <definedName name="n" localSheetId="91" hidden="1">{"Minpmon",#N/A,FALSE,"Monthinput"}</definedName>
    <definedName name="n" localSheetId="92" hidden="1">{"Minpmon",#N/A,FALSE,"Monthinput"}</definedName>
    <definedName name="n" localSheetId="95" hidden="1">{"Minpmon",#N/A,FALSE,"Monthinput"}</definedName>
    <definedName name="n" localSheetId="96" hidden="1">{"Minpmon",#N/A,FALSE,"Monthinput"}</definedName>
    <definedName name="n" localSheetId="98" hidden="1">{"Minpmon",#N/A,FALSE,"Monthinput"}</definedName>
    <definedName name="n" localSheetId="24" hidden="1">{"Minpmon",#N/A,FALSE,"Monthinput"}</definedName>
    <definedName name="n" localSheetId="99" hidden="1">{"Minpmon",#N/A,FALSE,"Monthinput"}</definedName>
    <definedName name="n" localSheetId="25" hidden="1">{"Minpmon",#N/A,FALSE,"Monthinput"}</definedName>
    <definedName name="n" localSheetId="26" hidden="1">{"Minpmon",#N/A,FALSE,"Monthinput"}</definedName>
    <definedName name="n" localSheetId="93" hidden="1">{"Minpmon",#N/A,FALSE,"Monthinput"}</definedName>
    <definedName name="n" localSheetId="94" hidden="1">{"Minpmon",#N/A,FALSE,"Monthinput"}</definedName>
    <definedName name="n" hidden="1">{"Minpmon",#N/A,FALSE,"Monthinput"}</definedName>
    <definedName name="names" localSheetId="15">#REF!</definedName>
    <definedName name="names" localSheetId="16">#REF!</definedName>
    <definedName name="names" localSheetId="17">#REF!</definedName>
    <definedName name="names" localSheetId="19">#REF!</definedName>
    <definedName name="names" localSheetId="100">'[55]shared data'!$B$7:$O$7</definedName>
    <definedName name="names" localSheetId="23">'[55]shared data'!$B$7:$O$7</definedName>
    <definedName name="names" localSheetId="59">#REF!</definedName>
    <definedName name="names" localSheetId="60">#REF!</definedName>
    <definedName name="names" localSheetId="1">'[55]shared data'!$B$7:$O$7</definedName>
    <definedName name="names" localSheetId="27">#REF!</definedName>
    <definedName name="names" localSheetId="28">#REF!</definedName>
    <definedName name="names" localSheetId="29">#REF!</definedName>
    <definedName name="names" localSheetId="57">'[55]shared data'!$B$7:$O$7</definedName>
    <definedName name="names" localSheetId="58">'[55]shared data'!$B$7:$O$7</definedName>
    <definedName name="names" localSheetId="18">#REF!</definedName>
    <definedName name="names" localSheetId="91">#REF!</definedName>
    <definedName name="names">#REF!</definedName>
    <definedName name="NAMES_A" localSheetId="15">#REF!</definedName>
    <definedName name="NAMES_A" localSheetId="16">#REF!</definedName>
    <definedName name="NAMES_A" localSheetId="17">#REF!</definedName>
    <definedName name="NAMES_A" localSheetId="19">#REF!</definedName>
    <definedName name="NAMES_A" localSheetId="100">'[55]shared data'!$B$5:$B$223</definedName>
    <definedName name="NAMES_A" localSheetId="23">'[55]shared data'!$B$5:$B$223</definedName>
    <definedName name="NAMES_A" localSheetId="59">#REF!</definedName>
    <definedName name="NAMES_A" localSheetId="60">#REF!</definedName>
    <definedName name="NAMES_A" localSheetId="1">'[55]shared data'!$B$5:$B$223</definedName>
    <definedName name="NAMES_A" localSheetId="27">#REF!</definedName>
    <definedName name="NAMES_A" localSheetId="28">#REF!</definedName>
    <definedName name="NAMES_A" localSheetId="29">#REF!</definedName>
    <definedName name="NAMES_A" localSheetId="35">[110]Sheet2!$B$5:$B$223</definedName>
    <definedName name="NAMES_A" localSheetId="57">'[55]shared data'!$B$5:$B$223</definedName>
    <definedName name="NAMES_A" localSheetId="58">'[55]shared data'!$B$5:$B$223</definedName>
    <definedName name="NAMES_A" localSheetId="18">#REF!</definedName>
    <definedName name="NAMES_A" localSheetId="91">#REF!</definedName>
    <definedName name="NAMES_A">#REF!</definedName>
    <definedName name="names_w" localSheetId="15">#REF!</definedName>
    <definedName name="names_w" localSheetId="16">#REF!</definedName>
    <definedName name="names_w" localSheetId="17">#REF!</definedName>
    <definedName name="names_w" localSheetId="20">#REF!</definedName>
    <definedName name="names_w" localSheetId="23">#REF!</definedName>
    <definedName name="names_w" localSheetId="59">#REF!</definedName>
    <definedName name="names_w" localSheetId="60">#REF!</definedName>
    <definedName name="names_w" localSheetId="27">#REF!</definedName>
    <definedName name="names_w" localSheetId="28">#REF!</definedName>
    <definedName name="names_w" localSheetId="29">#REF!</definedName>
    <definedName name="names_w" localSheetId="57">#REF!</definedName>
    <definedName name="names_w" localSheetId="64">#REF!</definedName>
    <definedName name="names_w" localSheetId="21">#REF!</definedName>
    <definedName name="names_w" localSheetId="85">'Tabla 58'!#REF!</definedName>
    <definedName name="names_w" localSheetId="88">#REF!</definedName>
    <definedName name="names_w" localSheetId="89">#REF!</definedName>
    <definedName name="names_w" localSheetId="90">#REF!</definedName>
    <definedName name="names_w" localSheetId="95">#REF!</definedName>
    <definedName name="names_w" localSheetId="96">#REF!</definedName>
    <definedName name="names_w" localSheetId="24">#REF!</definedName>
    <definedName name="names_w">#REF!</definedName>
    <definedName name="NC_R" localSheetId="15">#REF!</definedName>
    <definedName name="NC_R" localSheetId="17">#REF!</definedName>
    <definedName name="NC_R" localSheetId="20">[67]Q1!#REF!</definedName>
    <definedName name="NC_R" localSheetId="100">[67]Q1!#REF!</definedName>
    <definedName name="NC_R" localSheetId="10">[67]Q1!#REF!</definedName>
    <definedName name="NC_R" localSheetId="11">[67]Q1!#REF!</definedName>
    <definedName name="NC_R" localSheetId="23">[67]Q1!#REF!</definedName>
    <definedName name="NC_R" localSheetId="59">#REF!</definedName>
    <definedName name="NC_R" localSheetId="60">#REF!</definedName>
    <definedName name="NC_R" localSheetId="1">[67]Q1!#REF!</definedName>
    <definedName name="NC_R" localSheetId="27">#REF!</definedName>
    <definedName name="NC_R" localSheetId="28">[67]Q1!#REF!</definedName>
    <definedName name="NC_R" localSheetId="29">[67]Q1!#REF!</definedName>
    <definedName name="NC_R" localSheetId="57">[67]Q1!#REF!</definedName>
    <definedName name="NC_R" localSheetId="58">[67]Q1!#REF!</definedName>
    <definedName name="NC_R" localSheetId="64">[67]Q1!#REF!</definedName>
    <definedName name="NC_R" localSheetId="21">[67]Q1!#REF!</definedName>
    <definedName name="NC_R" localSheetId="85">[67]Q1!#REF!</definedName>
    <definedName name="NC_R" localSheetId="88">[67]Q1!#REF!</definedName>
    <definedName name="NC_R" localSheetId="89">[67]Q1!#REF!</definedName>
    <definedName name="NC_R" localSheetId="90">[67]Q1!#REF!</definedName>
    <definedName name="NC_R" localSheetId="91">#REF!</definedName>
    <definedName name="NC_R" localSheetId="95">[67]Q1!#REF!</definedName>
    <definedName name="NC_R" localSheetId="96">[67]Q1!#REF!</definedName>
    <definedName name="NC_R" localSheetId="24">[67]Q1!#REF!</definedName>
    <definedName name="NC_R">#REF!</definedName>
    <definedName name="NCG" localSheetId="16">#REF!</definedName>
    <definedName name="NCG">#N/A</definedName>
    <definedName name="NCG_R" localSheetId="16">#REF!</definedName>
    <definedName name="NCG_R">#N/A</definedName>
    <definedName name="NCP" localSheetId="16">#REF!</definedName>
    <definedName name="NCP">#N/A</definedName>
    <definedName name="NCP_R" localSheetId="16">#REF!</definedName>
    <definedName name="NCP_R">#N/A</definedName>
    <definedName name="Ndf" localSheetId="15">#REF!</definedName>
    <definedName name="Ndf" localSheetId="17">#REF!</definedName>
    <definedName name="Ndf" localSheetId="100">[62]CIRRs!$C$69</definedName>
    <definedName name="Ndf" localSheetId="23">[62]CIRRs!$C$69</definedName>
    <definedName name="Ndf" localSheetId="59">#REF!</definedName>
    <definedName name="Ndf" localSheetId="60">#REF!</definedName>
    <definedName name="Ndf" localSheetId="1">[62]CIRRs!$C$69</definedName>
    <definedName name="Ndf" localSheetId="27">#REF!</definedName>
    <definedName name="Ndf" localSheetId="28">#REF!</definedName>
    <definedName name="Ndf" localSheetId="29">#REF!</definedName>
    <definedName name="Ndf" localSheetId="57">[62]CIRRs!$C$69</definedName>
    <definedName name="Ndf" localSheetId="58">[62]CIRRs!$C$69</definedName>
    <definedName name="Ndf" localSheetId="91">#REF!</definedName>
    <definedName name="Ndf">#REF!</definedName>
    <definedName name="NE" localSheetId="15">#REF!</definedName>
    <definedName name="NE" localSheetId="16">#REF!</definedName>
    <definedName name="NE" localSheetId="17">#REF!</definedName>
    <definedName name="NE" localSheetId="20">#REF!</definedName>
    <definedName name="NE" localSheetId="23">#REF!</definedName>
    <definedName name="NE" localSheetId="59">#REF!</definedName>
    <definedName name="NE" localSheetId="60">#REF!</definedName>
    <definedName name="NE" localSheetId="27">#REF!</definedName>
    <definedName name="NE" localSheetId="28">#REF!</definedName>
    <definedName name="NE" localSheetId="29">#REF!</definedName>
    <definedName name="NE" localSheetId="57">#REF!</definedName>
    <definedName name="NE" localSheetId="64">#REF!</definedName>
    <definedName name="NE" localSheetId="21">#REF!</definedName>
    <definedName name="NE" localSheetId="85">'Tabla 58'!#REF!</definedName>
    <definedName name="NE" localSheetId="88">#REF!</definedName>
    <definedName name="NE" localSheetId="89">#REF!</definedName>
    <definedName name="NE" localSheetId="90">#REF!</definedName>
    <definedName name="NE" localSheetId="95">#REF!</definedName>
    <definedName name="NE" localSheetId="96">#REF!</definedName>
    <definedName name="NE" localSheetId="24">#REF!</definedName>
    <definedName name="NE">#REF!</definedName>
    <definedName name="NECESSIDADE_DE_FINANCIAMENTO" localSheetId="15">#REF!</definedName>
    <definedName name="NECESSIDADE_DE_FINANCIAMENTO" localSheetId="16">#REF!</definedName>
    <definedName name="NECESSIDADE_DE_FINANCIAMENTO" localSheetId="17">#REF!</definedName>
    <definedName name="NECESSIDADE_DE_FINANCIAMENTO" localSheetId="23">#REF!</definedName>
    <definedName name="NECESSIDADE_DE_FINANCIAMENTO" localSheetId="27">#REF!</definedName>
    <definedName name="NECESSIDADE_DE_FINANCIAMENTO" localSheetId="28">#REF!</definedName>
    <definedName name="NECESSIDADE_DE_FINANCIAMENTO" localSheetId="29">#REF!</definedName>
    <definedName name="NECESSIDADE_DE_FINANCIAMENTO" localSheetId="57">#REF!</definedName>
    <definedName name="NECESSIDADE_DE_FINANCIAMENTO" localSheetId="64">#REF!</definedName>
    <definedName name="NECESSIDADE_DE_FINANCIAMENTO" localSheetId="21">#REF!</definedName>
    <definedName name="NECESSIDADE_DE_FINANCIAMENTO" localSheetId="85">'Tabla 58'!#REF!</definedName>
    <definedName name="NECESSIDADE_DE_FINANCIAMENTO" localSheetId="88">#REF!</definedName>
    <definedName name="NECESSIDADE_DE_FINANCIAMENTO" localSheetId="89">#REF!</definedName>
    <definedName name="NECESSIDADE_DE_FINANCIAMENTO" localSheetId="90">#REF!</definedName>
    <definedName name="NECESSIDADE_DE_FINANCIAMENTO" localSheetId="95">#REF!</definedName>
    <definedName name="NECESSIDADE_DE_FINANCIAMENTO" localSheetId="96">#REF!</definedName>
    <definedName name="NECESSIDADE_DE_FINANCIAMENTO">#REF!</definedName>
    <definedName name="NEperc" localSheetId="15">#REF!</definedName>
    <definedName name="NEperc" localSheetId="16">#REF!</definedName>
    <definedName name="NEperc" localSheetId="17">#REF!</definedName>
    <definedName name="NEperc" localSheetId="23">#REF!</definedName>
    <definedName name="NEperc" localSheetId="27">#REF!</definedName>
    <definedName name="NEperc" localSheetId="28">#REF!</definedName>
    <definedName name="NEperc" localSheetId="29">#REF!</definedName>
    <definedName name="NEperc" localSheetId="57">#REF!</definedName>
    <definedName name="NEperc" localSheetId="64">#REF!</definedName>
    <definedName name="NEperc" localSheetId="21">#REF!</definedName>
    <definedName name="NEperc" localSheetId="85">'Tabla 58'!#REF!</definedName>
    <definedName name="NEperc" localSheetId="88">#REF!</definedName>
    <definedName name="NEperc" localSheetId="89">#REF!</definedName>
    <definedName name="NEperc" localSheetId="90">#REF!</definedName>
    <definedName name="NEperc" localSheetId="95">#REF!</definedName>
    <definedName name="NEperc" localSheetId="96">#REF!</definedName>
    <definedName name="NEperc">#REF!</definedName>
    <definedName name="Netherlands_wt" localSheetId="15">#REF!</definedName>
    <definedName name="Netherlands_wt" localSheetId="17">#REF!</definedName>
    <definedName name="Netherlands_wt" localSheetId="100">'[79]OECD wgt'!$B$26</definedName>
    <definedName name="Netherlands_wt" localSheetId="23">'[79]OECD wgt'!$B$26</definedName>
    <definedName name="Netherlands_wt" localSheetId="59">#REF!</definedName>
    <definedName name="Netherlands_wt" localSheetId="60">#REF!</definedName>
    <definedName name="Netherlands_wt" localSheetId="1">'[79]OECD wgt'!$B$26</definedName>
    <definedName name="Netherlands_wt" localSheetId="27">#REF!</definedName>
    <definedName name="Netherlands_wt" localSheetId="28">#REF!</definedName>
    <definedName name="Netherlands_wt" localSheetId="29">#REF!</definedName>
    <definedName name="Netherlands_wt" localSheetId="57">'[79]OECD wgt'!$B$26</definedName>
    <definedName name="Netherlands_wt" localSheetId="58">'[79]OECD wgt'!$B$26</definedName>
    <definedName name="Netherlands_wt" localSheetId="91">#REF!</definedName>
    <definedName name="Netherlands_wt">#REF!</definedName>
    <definedName name="new" localSheetId="15">#REF!</definedName>
    <definedName name="new" localSheetId="16">#REF!</definedName>
    <definedName name="new" localSheetId="17">#REF!</definedName>
    <definedName name="new" localSheetId="19">#REF!</definedName>
    <definedName name="new" localSheetId="20">#REF!</definedName>
    <definedName name="new" localSheetId="100">#REF!</definedName>
    <definedName name="new" localSheetId="23">#REF!</definedName>
    <definedName name="new" localSheetId="27">#REF!</definedName>
    <definedName name="new" localSheetId="28">#REF!</definedName>
    <definedName name="new" localSheetId="29">#REF!</definedName>
    <definedName name="new" localSheetId="33">#REF!</definedName>
    <definedName name="new" localSheetId="57">#REF!</definedName>
    <definedName name="new" localSheetId="58">#REF!</definedName>
    <definedName name="new" localSheetId="18">#REF!</definedName>
    <definedName name="new" localSheetId="61">#REF!</definedName>
    <definedName name="new" localSheetId="62">#REF!</definedName>
    <definedName name="new" localSheetId="64">#REF!</definedName>
    <definedName name="new" localSheetId="21">#REF!</definedName>
    <definedName name="new" localSheetId="80">'Tabla 53'!#REF!</definedName>
    <definedName name="new" localSheetId="81">'Tabla 54'!#REF!</definedName>
    <definedName name="new" localSheetId="82">'Tabla 55'!#REF!</definedName>
    <definedName name="new" localSheetId="83">'Tabla 56'!#REF!</definedName>
    <definedName name="new" localSheetId="84">'Tabla 57'!#REF!</definedName>
    <definedName name="new" localSheetId="85">'Tabla 58'!#REF!</definedName>
    <definedName name="new" localSheetId="88">#REF!</definedName>
    <definedName name="new" localSheetId="89">#REF!</definedName>
    <definedName name="new" localSheetId="90">#REF!</definedName>
    <definedName name="new" localSheetId="95">#REF!</definedName>
    <definedName name="new" localSheetId="96">#REF!</definedName>
    <definedName name="new" localSheetId="24">#REF!</definedName>
    <definedName name="new" localSheetId="99">#REF!</definedName>
    <definedName name="new">#REF!</definedName>
    <definedName name="NEWSHEET" localSheetId="15">#REF!</definedName>
    <definedName name="NEWSHEET" localSheetId="16">#REF!</definedName>
    <definedName name="NEWSHEET" localSheetId="17">#REF!</definedName>
    <definedName name="NEWSHEET" localSheetId="19">#REF!</definedName>
    <definedName name="NEWSHEET" localSheetId="23">#REF!</definedName>
    <definedName name="NEWSHEET" localSheetId="27">#REF!</definedName>
    <definedName name="NEWSHEET" localSheetId="28">#REF!</definedName>
    <definedName name="NEWSHEET" localSheetId="29">#REF!</definedName>
    <definedName name="NEWSHEET" localSheetId="41">#REF!</definedName>
    <definedName name="NEWSHEET" localSheetId="44">#REF!</definedName>
    <definedName name="NEWSHEET" localSheetId="46">#REF!</definedName>
    <definedName name="NEWSHEET" localSheetId="57">#REF!</definedName>
    <definedName name="NEWSHEET" localSheetId="58">#REF!</definedName>
    <definedName name="NEWSHEET" localSheetId="18">#REF!</definedName>
    <definedName name="NEWSHEET" localSheetId="61">#REF!</definedName>
    <definedName name="NEWSHEET" localSheetId="64">#REF!</definedName>
    <definedName name="NEWSHEET" localSheetId="21">#REF!</definedName>
    <definedName name="NEWSHEET" localSheetId="80">'Tabla 53'!#REF!</definedName>
    <definedName name="NEWSHEET" localSheetId="81">'Tabla 54'!#REF!</definedName>
    <definedName name="NEWSHEET" localSheetId="82">'Tabla 55'!#REF!</definedName>
    <definedName name="NEWSHEET" localSheetId="83">'Tabla 56'!#REF!</definedName>
    <definedName name="NEWSHEET" localSheetId="84">'Tabla 57'!#REF!</definedName>
    <definedName name="NEWSHEET" localSheetId="88">#REF!</definedName>
    <definedName name="NEWSHEET" localSheetId="89">#REF!</definedName>
    <definedName name="NEWSHEET" localSheetId="90">#REF!</definedName>
    <definedName name="NEWSHEET" localSheetId="95">#REF!</definedName>
    <definedName name="NEWSHEET" localSheetId="96">#REF!</definedName>
    <definedName name="NEWSHEET" localSheetId="24">#REF!</definedName>
    <definedName name="NEWSHEET">#REF!</definedName>
    <definedName name="nfa_by_bank" localSheetId="15">#REF!</definedName>
    <definedName name="nfa_by_bank" localSheetId="16">#REF!</definedName>
    <definedName name="nfa_by_bank" localSheetId="17">#REF!</definedName>
    <definedName name="nfa_by_bank" localSheetId="23">#REF!</definedName>
    <definedName name="nfa_by_bank" localSheetId="27">#REF!</definedName>
    <definedName name="nfa_by_bank" localSheetId="28">#REF!</definedName>
    <definedName name="nfa_by_bank" localSheetId="29">#REF!</definedName>
    <definedName name="nfa_by_bank" localSheetId="57">#REF!</definedName>
    <definedName name="nfa_by_bank" localSheetId="21">#REF!</definedName>
    <definedName name="nfa_by_bank" localSheetId="88">#REF!</definedName>
    <definedName name="nfa_by_bank" localSheetId="89">#REF!</definedName>
    <definedName name="nfa_by_bank" localSheetId="90">#REF!</definedName>
    <definedName name="nfa_by_bank" localSheetId="95">#REF!</definedName>
    <definedName name="nfa_by_bank">#REF!</definedName>
    <definedName name="NFB_R" localSheetId="15">#REF!</definedName>
    <definedName name="NFB_R" localSheetId="16">#REF!</definedName>
    <definedName name="NFB_R" localSheetId="17">#REF!</definedName>
    <definedName name="NFB_R" localSheetId="100">[67]Q1!#REF!</definedName>
    <definedName name="NFB_R" localSheetId="10">[67]Q1!#REF!</definedName>
    <definedName name="NFB_R" localSheetId="11">[67]Q1!#REF!</definedName>
    <definedName name="NFB_R" localSheetId="23">[67]Q1!#REF!</definedName>
    <definedName name="NFB_R" localSheetId="59">#REF!</definedName>
    <definedName name="NFB_R" localSheetId="60">#REF!</definedName>
    <definedName name="NFB_R" localSheetId="1">[67]Q1!#REF!</definedName>
    <definedName name="NFB_R" localSheetId="27">#REF!</definedName>
    <definedName name="NFB_R" localSheetId="28">[67]Q1!#REF!</definedName>
    <definedName name="NFB_R" localSheetId="29">[67]Q1!#REF!</definedName>
    <definedName name="NFB_R" localSheetId="57">[67]Q1!#REF!</definedName>
    <definedName name="NFB_R" localSheetId="58">[67]Q1!#REF!</definedName>
    <definedName name="NFB_R" localSheetId="21">[67]Q1!#REF!</definedName>
    <definedName name="NFB_R" localSheetId="85">[67]Q1!#REF!</definedName>
    <definedName name="NFB_R" localSheetId="88">[67]Q1!#REF!</definedName>
    <definedName name="NFB_R" localSheetId="89">[67]Q1!#REF!</definedName>
    <definedName name="NFB_R" localSheetId="90">[67]Q1!#REF!</definedName>
    <definedName name="NFB_R" localSheetId="91">#REF!</definedName>
    <definedName name="NFB_R" localSheetId="95">[67]Q1!#REF!</definedName>
    <definedName name="NFB_R" localSheetId="24">[67]Q1!#REF!</definedName>
    <definedName name="NFB_R">#REF!</definedName>
    <definedName name="NFB_R_GDP" localSheetId="15">#REF!</definedName>
    <definedName name="NFB_R_GDP" localSheetId="16">#REF!</definedName>
    <definedName name="NFB_R_GDP" localSheetId="17">#REF!</definedName>
    <definedName name="NFB_R_GDP" localSheetId="100">[67]Q1!#REF!</definedName>
    <definedName name="NFB_R_GDP" localSheetId="10">[67]Q1!#REF!</definedName>
    <definedName name="NFB_R_GDP" localSheetId="11">[67]Q1!#REF!</definedName>
    <definedName name="NFB_R_GDP" localSheetId="23">[67]Q1!#REF!</definedName>
    <definedName name="NFB_R_GDP" localSheetId="59">#REF!</definedName>
    <definedName name="NFB_R_GDP" localSheetId="60">#REF!</definedName>
    <definedName name="NFB_R_GDP" localSheetId="1">[67]Q1!#REF!</definedName>
    <definedName name="NFB_R_GDP" localSheetId="27">#REF!</definedName>
    <definedName name="NFB_R_GDP" localSheetId="28">[67]Q1!#REF!</definedName>
    <definedName name="NFB_R_GDP" localSheetId="29">[67]Q1!#REF!</definedName>
    <definedName name="NFB_R_GDP" localSheetId="57">[67]Q1!#REF!</definedName>
    <definedName name="NFB_R_GDP" localSheetId="58">[67]Q1!#REF!</definedName>
    <definedName name="NFB_R_GDP" localSheetId="21">[67]Q1!#REF!</definedName>
    <definedName name="NFB_R_GDP" localSheetId="85">[67]Q1!#REF!</definedName>
    <definedName name="NFB_R_GDP" localSheetId="88">[67]Q1!#REF!</definedName>
    <definedName name="NFB_R_GDP" localSheetId="89">[67]Q1!#REF!</definedName>
    <definedName name="NFB_R_GDP" localSheetId="90">[67]Q1!#REF!</definedName>
    <definedName name="NFB_R_GDP" localSheetId="91">#REF!</definedName>
    <definedName name="NFB_R_GDP" localSheetId="95">[67]Q1!#REF!</definedName>
    <definedName name="NFB_R_GDP" localSheetId="24">[67]Q1!#REF!</definedName>
    <definedName name="NFB_R_GDP">#REF!</definedName>
    <definedName name="NFI" localSheetId="16">#REF!</definedName>
    <definedName name="NFI">#N/A</definedName>
    <definedName name="NFI_R" localSheetId="16">#REF!</definedName>
    <definedName name="NFI_R">#N/A</definedName>
    <definedName name="NFIP" localSheetId="15">#REF!</definedName>
    <definedName name="NFIP" localSheetId="16">#REF!</definedName>
    <definedName name="NFIP" localSheetId="17">#REF!</definedName>
    <definedName name="NFIP" localSheetId="20">#REF!</definedName>
    <definedName name="NFIP" localSheetId="23">#REF!</definedName>
    <definedName name="NFIP" localSheetId="59">#REF!</definedName>
    <definedName name="NFIP" localSheetId="60">#REF!</definedName>
    <definedName name="NFIP" localSheetId="27">#REF!</definedName>
    <definedName name="NFIP" localSheetId="28">#REF!</definedName>
    <definedName name="NFIP" localSheetId="29">#REF!</definedName>
    <definedName name="NFIP" localSheetId="57">#REF!</definedName>
    <definedName name="NFIP" localSheetId="64">#REF!</definedName>
    <definedName name="NFIP" localSheetId="21">#REF!</definedName>
    <definedName name="NFIP" localSheetId="85">'Tabla 58'!#REF!</definedName>
    <definedName name="NFIP" localSheetId="88">#REF!</definedName>
    <definedName name="NFIP" localSheetId="89">#REF!</definedName>
    <definedName name="NFIP" localSheetId="90">#REF!</definedName>
    <definedName name="NFIP" localSheetId="95">#REF!</definedName>
    <definedName name="NFIP" localSheetId="96">#REF!</definedName>
    <definedName name="NFIP">#REF!</definedName>
    <definedName name="NFPS_" localSheetId="15">#REF!</definedName>
    <definedName name="NFPS_" localSheetId="16">#REF!</definedName>
    <definedName name="NFPS_" localSheetId="17">#REF!</definedName>
    <definedName name="NFPS_" localSheetId="20">[48]OPS!#REF!</definedName>
    <definedName name="NFPS_" localSheetId="100">[48]OPS!#REF!</definedName>
    <definedName name="NFPS_" localSheetId="10">[48]OPS!#REF!</definedName>
    <definedName name="NFPS_" localSheetId="11">[48]OPS!#REF!</definedName>
    <definedName name="NFPS_" localSheetId="23">[48]OPS!#REF!</definedName>
    <definedName name="NFPS_" localSheetId="59">#REF!</definedName>
    <definedName name="NFPS_" localSheetId="60">#REF!</definedName>
    <definedName name="NFPS_" localSheetId="1">[48]OPS!#REF!</definedName>
    <definedName name="NFPS_" localSheetId="27">#REF!</definedName>
    <definedName name="NFPS_" localSheetId="28">[48]OPS!#REF!</definedName>
    <definedName name="NFPS_" localSheetId="29">[48]OPS!#REF!</definedName>
    <definedName name="NFPS_" localSheetId="57">[48]OPS!#REF!</definedName>
    <definedName name="NFPS_" localSheetId="58">[48]OPS!#REF!</definedName>
    <definedName name="NFPS_" localSheetId="64">[48]OPS!#REF!</definedName>
    <definedName name="NFPS_" localSheetId="21">[48]OPS!#REF!</definedName>
    <definedName name="NFPS_" localSheetId="88">[48]OPS!#REF!</definedName>
    <definedName name="NFPS_" localSheetId="89">[48]OPS!#REF!</definedName>
    <definedName name="NFPS_" localSheetId="90">[48]OPS!#REF!</definedName>
    <definedName name="NFPS_" localSheetId="91">#REF!</definedName>
    <definedName name="NFPS_" localSheetId="95">[48]OPS!#REF!</definedName>
    <definedName name="NFPS_" localSheetId="96">[48]OPS!#REF!</definedName>
    <definedName name="NFPS_" localSheetId="24">[48]OPS!#REF!</definedName>
    <definedName name="NFPS_">#REF!</definedName>
    <definedName name="NGDP" localSheetId="16">#REF!</definedName>
    <definedName name="NGDP">#N/A</definedName>
    <definedName name="NGDP_D" localSheetId="15">#REF!</definedName>
    <definedName name="NGDP_D" localSheetId="16">#REF!</definedName>
    <definedName name="NGDP_D" localSheetId="17">#REF!</definedName>
    <definedName name="NGDP_D" localSheetId="100">[67]Q3!#REF!</definedName>
    <definedName name="NGDP_D" localSheetId="10">[67]Q3!#REF!</definedName>
    <definedName name="NGDP_D" localSheetId="11">[67]Q3!#REF!</definedName>
    <definedName name="NGDP_D" localSheetId="23">[67]Q3!#REF!</definedName>
    <definedName name="NGDP_D" localSheetId="59">#REF!</definedName>
    <definedName name="NGDP_D" localSheetId="60">#REF!</definedName>
    <definedName name="NGDP_D" localSheetId="1">[67]Q3!#REF!</definedName>
    <definedName name="NGDP_D" localSheetId="27">#REF!</definedName>
    <definedName name="NGDP_D" localSheetId="28">[67]Q3!#REF!</definedName>
    <definedName name="NGDP_D" localSheetId="29">[67]Q3!#REF!</definedName>
    <definedName name="NGDP_D" localSheetId="57">[67]Q3!#REF!</definedName>
    <definedName name="NGDP_D" localSheetId="58">[67]Q3!#REF!</definedName>
    <definedName name="NGDP_D" localSheetId="21">[67]Q3!#REF!</definedName>
    <definedName name="NGDP_D" localSheetId="85">[67]Q3!#REF!</definedName>
    <definedName name="NGDP_D" localSheetId="88">[67]Q3!#REF!</definedName>
    <definedName name="NGDP_D" localSheetId="89">[67]Q3!#REF!</definedName>
    <definedName name="NGDP_D" localSheetId="90">[67]Q3!#REF!</definedName>
    <definedName name="NGDP_D" localSheetId="91">#REF!</definedName>
    <definedName name="NGDP_D" localSheetId="95">[67]Q3!#REF!</definedName>
    <definedName name="NGDP_D" localSheetId="24">[67]Q3!#REF!</definedName>
    <definedName name="NGDP_D">#REF!</definedName>
    <definedName name="NGDP_DG" localSheetId="16">#REF!</definedName>
    <definedName name="NGDP_DG">#N/A</definedName>
    <definedName name="NGDP_R" localSheetId="16">#REF!</definedName>
    <definedName name="NGDP_R">#N/A</definedName>
    <definedName name="NGDP_RG" localSheetId="16">#REF!</definedName>
    <definedName name="NGDP_RG">#N/A</definedName>
    <definedName name="ngdp2" localSheetId="15">#REF!</definedName>
    <definedName name="ngdp2" localSheetId="17">#REF!</definedName>
    <definedName name="ngdp2" localSheetId="100">[47]Q2!$E$47:$AH$47</definedName>
    <definedName name="ngdp2" localSheetId="23">[47]Q2!$E$47:$AH$47</definedName>
    <definedName name="ngdp2" localSheetId="59">#REF!</definedName>
    <definedName name="ngdp2" localSheetId="60">#REF!</definedName>
    <definedName name="ngdp2" localSheetId="1">[47]Q2!$E$47:$AH$47</definedName>
    <definedName name="ngdp2" localSheetId="27">#REF!</definedName>
    <definedName name="ngdp2" localSheetId="28">#REF!</definedName>
    <definedName name="ngdp2" localSheetId="29">#REF!</definedName>
    <definedName name="ngdp2" localSheetId="57">[47]Q2!$E$47:$AH$47</definedName>
    <definedName name="ngdp2" localSheetId="58">[47]Q2!$E$47:$AH$47</definedName>
    <definedName name="ngdp2" localSheetId="91">#REF!</definedName>
    <definedName name="ngdp2">#REF!</definedName>
    <definedName name="NGDPA" localSheetId="15">#REF!</definedName>
    <definedName name="NGDPA" localSheetId="16">#REF!</definedName>
    <definedName name="NGDPA" localSheetId="17">#REF!</definedName>
    <definedName name="NGDPA" localSheetId="20">#REF!</definedName>
    <definedName name="NGDPA" localSheetId="23">#REF!</definedName>
    <definedName name="NGDPA" localSheetId="59">#REF!</definedName>
    <definedName name="NGDPA" localSheetId="60">#REF!</definedName>
    <definedName name="NGDPA" localSheetId="27">#REF!</definedName>
    <definedName name="NGDPA" localSheetId="28">#REF!</definedName>
    <definedName name="NGDPA" localSheetId="29">#REF!</definedName>
    <definedName name="NGDPA" localSheetId="57">#REF!</definedName>
    <definedName name="NGDPA" localSheetId="64">#REF!</definedName>
    <definedName name="NGDPA" localSheetId="21">#REF!</definedName>
    <definedName name="NGDPA" localSheetId="85">'Tabla 58'!#REF!</definedName>
    <definedName name="NGDPA" localSheetId="88">#REF!</definedName>
    <definedName name="NGDPA" localSheetId="89">#REF!</definedName>
    <definedName name="NGDPA" localSheetId="90">#REF!</definedName>
    <definedName name="NGDPA" localSheetId="95">#REF!</definedName>
    <definedName name="NGDPA" localSheetId="96">#REF!</definedName>
    <definedName name="NGDPA" localSheetId="24">#REF!</definedName>
    <definedName name="NGDPA">#REF!</definedName>
    <definedName name="NGK" localSheetId="15">#REF!</definedName>
    <definedName name="NGK" localSheetId="16">#REF!</definedName>
    <definedName name="NGK" localSheetId="17">#REF!</definedName>
    <definedName name="NGK" localSheetId="23">#REF!</definedName>
    <definedName name="NGK" localSheetId="27">#REF!</definedName>
    <definedName name="NGK" localSheetId="28">#REF!</definedName>
    <definedName name="NGK" localSheetId="29">#REF!</definedName>
    <definedName name="NGK" localSheetId="57">#REF!</definedName>
    <definedName name="NGK" localSheetId="64">#REF!</definedName>
    <definedName name="NGK" localSheetId="21">#REF!</definedName>
    <definedName name="NGK" localSheetId="85">'Tabla 58'!#REF!</definedName>
    <definedName name="NGK" localSheetId="88">#REF!</definedName>
    <definedName name="NGK" localSheetId="89">#REF!</definedName>
    <definedName name="NGK" localSheetId="90">#REF!</definedName>
    <definedName name="NGK" localSheetId="95">#REF!</definedName>
    <definedName name="NGK" localSheetId="96">#REF!</definedName>
    <definedName name="NGK">#REF!</definedName>
    <definedName name="NGNI" localSheetId="15">#REF!</definedName>
    <definedName name="NGNI" localSheetId="16">#REF!</definedName>
    <definedName name="NGNI" localSheetId="17">#REF!</definedName>
    <definedName name="NGNI" localSheetId="23">#REF!</definedName>
    <definedName name="NGNI" localSheetId="27">#REF!</definedName>
    <definedName name="NGNI" localSheetId="28">#REF!</definedName>
    <definedName name="NGNI" localSheetId="29">#REF!</definedName>
    <definedName name="NGNI" localSheetId="57">#REF!</definedName>
    <definedName name="NGNI" localSheetId="64">#REF!</definedName>
    <definedName name="NGNI" localSheetId="21">#REF!</definedName>
    <definedName name="NGNI" localSheetId="85">'Tabla 58'!#REF!</definedName>
    <definedName name="NGNI" localSheetId="88">#REF!</definedName>
    <definedName name="NGNI" localSheetId="89">#REF!</definedName>
    <definedName name="NGNI" localSheetId="90">#REF!</definedName>
    <definedName name="NGNI" localSheetId="95">#REF!</definedName>
    <definedName name="NGNI" localSheetId="96">#REF!</definedName>
    <definedName name="NGNI">#REF!</definedName>
    <definedName name="NGPXO" localSheetId="15">#REF!</definedName>
    <definedName name="NGPXO" localSheetId="17">#REF!</definedName>
    <definedName name="NGPXO" localSheetId="23">#REF!</definedName>
    <definedName name="NGPXO" localSheetId="27">#REF!</definedName>
    <definedName name="NGPXO" localSheetId="28">#REF!</definedName>
    <definedName name="NGPXO" localSheetId="29">#REF!</definedName>
    <definedName name="NGPXO" localSheetId="21">#REF!</definedName>
    <definedName name="NGPXO" localSheetId="88">#REF!</definedName>
    <definedName name="NGPXO" localSheetId="89">#REF!</definedName>
    <definedName name="NGPXO" localSheetId="90">#REF!</definedName>
    <definedName name="NGPXO">#REF!</definedName>
    <definedName name="NGPXO_R" localSheetId="15">#REF!</definedName>
    <definedName name="NGPXO_R" localSheetId="17">#REF!</definedName>
    <definedName name="NGPXO_R" localSheetId="23">#REF!</definedName>
    <definedName name="NGPXO_R" localSheetId="27">#REF!</definedName>
    <definedName name="NGPXO_R" localSheetId="28">#REF!</definedName>
    <definedName name="NGPXO_R" localSheetId="29">#REF!</definedName>
    <definedName name="NGPXO_R" localSheetId="21">#REF!</definedName>
    <definedName name="NGPXO_R" localSheetId="88">#REF!</definedName>
    <definedName name="NGPXO_R" localSheetId="89">#REF!</definedName>
    <definedName name="NGPXO_R" localSheetId="90">#REF!</definedName>
    <definedName name="NGPXO_R">#REF!</definedName>
    <definedName name="NGS_NGDP" localSheetId="16">#REF!</definedName>
    <definedName name="NGS_NGDP">#N/A</definedName>
    <definedName name="NGSP" localSheetId="15">#REF!</definedName>
    <definedName name="NGSP" localSheetId="17">#REF!</definedName>
    <definedName name="NGSP" localSheetId="100">[67]Q2!#REF!</definedName>
    <definedName name="NGSP" localSheetId="10">[67]Q2!#REF!</definedName>
    <definedName name="NGSP" localSheetId="11">[67]Q2!#REF!</definedName>
    <definedName name="NGSP" localSheetId="23">[67]Q2!#REF!</definedName>
    <definedName name="NGSP" localSheetId="59">#REF!</definedName>
    <definedName name="NGSP" localSheetId="60">#REF!</definedName>
    <definedName name="NGSP" localSheetId="1">[67]Q2!#REF!</definedName>
    <definedName name="NGSP" localSheetId="27">#REF!</definedName>
    <definedName name="NGSP" localSheetId="28">[67]Q2!#REF!</definedName>
    <definedName name="NGSP" localSheetId="29">[67]Q2!#REF!</definedName>
    <definedName name="NGSP" localSheetId="57">[67]Q2!#REF!</definedName>
    <definedName name="NGSP" localSheetId="58">[67]Q2!#REF!</definedName>
    <definedName name="NGSP" localSheetId="21">[67]Q2!#REF!</definedName>
    <definedName name="NGSP" localSheetId="85">[67]Q2!#REF!</definedName>
    <definedName name="NGSP" localSheetId="88">[67]Q2!#REF!</definedName>
    <definedName name="NGSP" localSheetId="89">[67]Q2!#REF!</definedName>
    <definedName name="NGSP" localSheetId="90">[67]Q2!#REF!</definedName>
    <definedName name="NGSP" localSheetId="91">#REF!</definedName>
    <definedName name="NGSP" localSheetId="24">[67]Q2!#REF!</definedName>
    <definedName name="NGSP">#REF!</definedName>
    <definedName name="NI" localSheetId="15">#REF!</definedName>
    <definedName name="NI" localSheetId="17">#REF!</definedName>
    <definedName name="NI" localSheetId="100">[67]Q2!#REF!</definedName>
    <definedName name="NI" localSheetId="10">[67]Q2!#REF!</definedName>
    <definedName name="NI" localSheetId="11">[67]Q2!#REF!</definedName>
    <definedName name="NI" localSheetId="23">[67]Q2!#REF!</definedName>
    <definedName name="NI" localSheetId="59">#REF!</definedName>
    <definedName name="NI" localSheetId="60">#REF!</definedName>
    <definedName name="NI" localSheetId="1">[67]Q2!#REF!</definedName>
    <definedName name="NI" localSheetId="27">#REF!</definedName>
    <definedName name="NI" localSheetId="28">[67]Q2!#REF!</definedName>
    <definedName name="NI" localSheetId="29">[67]Q2!#REF!</definedName>
    <definedName name="NI" localSheetId="57">[67]Q2!#REF!</definedName>
    <definedName name="NI" localSheetId="58">[67]Q2!#REF!</definedName>
    <definedName name="NI" localSheetId="21">[67]Q2!#REF!</definedName>
    <definedName name="NI" localSheetId="85">[67]Q2!#REF!</definedName>
    <definedName name="NI" localSheetId="88">[67]Q2!#REF!</definedName>
    <definedName name="NI" localSheetId="89">[67]Q2!#REF!</definedName>
    <definedName name="NI" localSheetId="90">[67]Q2!#REF!</definedName>
    <definedName name="NI" localSheetId="91">#REF!</definedName>
    <definedName name="NI" localSheetId="24">[67]Q2!#REF!</definedName>
    <definedName name="NI">#REF!</definedName>
    <definedName name="NI_GDP" localSheetId="15">#REF!</definedName>
    <definedName name="NI_GDP" localSheetId="17">#REF!</definedName>
    <definedName name="NI_GDP" localSheetId="100">[67]Q2!#REF!</definedName>
    <definedName name="NI_GDP" localSheetId="10">[67]Q2!#REF!</definedName>
    <definedName name="NI_GDP" localSheetId="11">[67]Q2!#REF!</definedName>
    <definedName name="NI_GDP" localSheetId="23">[67]Q2!#REF!</definedName>
    <definedName name="NI_GDP" localSheetId="59">#REF!</definedName>
    <definedName name="NI_GDP" localSheetId="60">#REF!</definedName>
    <definedName name="NI_GDP" localSheetId="1">[67]Q2!#REF!</definedName>
    <definedName name="NI_GDP" localSheetId="27">#REF!</definedName>
    <definedName name="NI_GDP" localSheetId="28">[67]Q2!#REF!</definedName>
    <definedName name="NI_GDP" localSheetId="29">[67]Q2!#REF!</definedName>
    <definedName name="NI_GDP" localSheetId="57">[67]Q2!#REF!</definedName>
    <definedName name="NI_GDP" localSheetId="58">[67]Q2!#REF!</definedName>
    <definedName name="NI_GDP" localSheetId="21">[67]Q2!#REF!</definedName>
    <definedName name="NI_GDP" localSheetId="85">[67]Q2!#REF!</definedName>
    <definedName name="NI_GDP" localSheetId="88">[67]Q2!#REF!</definedName>
    <definedName name="NI_GDP" localSheetId="89">[67]Q2!#REF!</definedName>
    <definedName name="NI_GDP" localSheetId="90">[67]Q2!#REF!</definedName>
    <definedName name="NI_GDP" localSheetId="91">#REF!</definedName>
    <definedName name="NI_GDP" localSheetId="24">[67]Q2!#REF!</definedName>
    <definedName name="NI_GDP">#REF!</definedName>
    <definedName name="NI_NGDP" localSheetId="15">#REF!</definedName>
    <definedName name="NI_NGDP" localSheetId="17">#REF!</definedName>
    <definedName name="NI_NGDP" localSheetId="100">[67]Q2!#REF!</definedName>
    <definedName name="NI_NGDP" localSheetId="10">[67]Q2!#REF!</definedName>
    <definedName name="NI_NGDP" localSheetId="11">[67]Q2!#REF!</definedName>
    <definedName name="NI_NGDP" localSheetId="23">[67]Q2!#REF!</definedName>
    <definedName name="NI_NGDP" localSheetId="59">#REF!</definedName>
    <definedName name="NI_NGDP" localSheetId="60">#REF!</definedName>
    <definedName name="NI_NGDP" localSheetId="1">[67]Q2!#REF!</definedName>
    <definedName name="NI_NGDP" localSheetId="27">#REF!</definedName>
    <definedName name="NI_NGDP" localSheetId="28">[67]Q2!#REF!</definedName>
    <definedName name="NI_NGDP" localSheetId="29">[67]Q2!#REF!</definedName>
    <definedName name="NI_NGDP" localSheetId="57">[67]Q2!#REF!</definedName>
    <definedName name="NI_NGDP" localSheetId="58">[67]Q2!#REF!</definedName>
    <definedName name="NI_NGDP" localSheetId="21">[67]Q2!#REF!</definedName>
    <definedName name="NI_NGDP" localSheetId="85">[67]Q2!#REF!</definedName>
    <definedName name="NI_NGDP" localSheetId="88">[67]Q2!#REF!</definedName>
    <definedName name="NI_NGDP" localSheetId="89">[67]Q2!#REF!</definedName>
    <definedName name="NI_NGDP" localSheetId="90">[67]Q2!#REF!</definedName>
    <definedName name="NI_NGDP" localSheetId="91">#REF!</definedName>
    <definedName name="NI_NGDP" localSheetId="24">[67]Q2!#REF!</definedName>
    <definedName name="NI_NGDP">#REF!</definedName>
    <definedName name="NI_R" localSheetId="15">#REF!</definedName>
    <definedName name="NI_R" localSheetId="17">#REF!</definedName>
    <definedName name="NI_R" localSheetId="100">[67]Q1!#REF!</definedName>
    <definedName name="NI_R" localSheetId="10">[67]Q1!#REF!</definedName>
    <definedName name="NI_R" localSheetId="11">[67]Q1!#REF!</definedName>
    <definedName name="NI_R" localSheetId="23">[67]Q1!#REF!</definedName>
    <definedName name="NI_R" localSheetId="59">#REF!</definedName>
    <definedName name="NI_R" localSheetId="60">#REF!</definedName>
    <definedName name="NI_R" localSheetId="1">[67]Q1!#REF!</definedName>
    <definedName name="NI_R" localSheetId="27">#REF!</definedName>
    <definedName name="NI_R" localSheetId="28">[67]Q1!#REF!</definedName>
    <definedName name="NI_R" localSheetId="29">[67]Q1!#REF!</definedName>
    <definedName name="NI_R" localSheetId="57">[67]Q1!#REF!</definedName>
    <definedName name="NI_R" localSheetId="58">[67]Q1!#REF!</definedName>
    <definedName name="NI_R" localSheetId="21">[67]Q1!#REF!</definedName>
    <definedName name="NI_R" localSheetId="85">[67]Q1!#REF!</definedName>
    <definedName name="NI_R" localSheetId="88">[67]Q1!#REF!</definedName>
    <definedName name="NI_R" localSheetId="89">[67]Q1!#REF!</definedName>
    <definedName name="NI_R" localSheetId="90">[67]Q1!#REF!</definedName>
    <definedName name="NI_R" localSheetId="91">#REF!</definedName>
    <definedName name="NI_R" localSheetId="24">[67]Q1!#REF!</definedName>
    <definedName name="NI_R">#REF!</definedName>
    <definedName name="NINV" localSheetId="16">#REF!</definedName>
    <definedName name="NINV">#N/A</definedName>
    <definedName name="NINV_R" localSheetId="16">#REF!</definedName>
    <definedName name="NINV_R">#N/A</definedName>
    <definedName name="NINV_R_GDP" localSheetId="15">#REF!</definedName>
    <definedName name="NINV_R_GDP" localSheetId="16">#REF!</definedName>
    <definedName name="NINV_R_GDP" localSheetId="17">#REF!</definedName>
    <definedName name="NINV_R_GDP" localSheetId="100">[67]Q1!#REF!</definedName>
    <definedName name="NINV_R_GDP" localSheetId="10">[67]Q1!#REF!</definedName>
    <definedName name="NINV_R_GDP" localSheetId="11">[67]Q1!#REF!</definedName>
    <definedName name="NINV_R_GDP" localSheetId="23">[67]Q1!#REF!</definedName>
    <definedName name="NINV_R_GDP" localSheetId="59">#REF!</definedName>
    <definedName name="NINV_R_GDP" localSheetId="60">#REF!</definedName>
    <definedName name="NINV_R_GDP" localSheetId="1">[67]Q1!#REF!</definedName>
    <definedName name="NINV_R_GDP" localSheetId="27">#REF!</definedName>
    <definedName name="NINV_R_GDP" localSheetId="28">[67]Q1!#REF!</definedName>
    <definedName name="NINV_R_GDP" localSheetId="29">[67]Q1!#REF!</definedName>
    <definedName name="NINV_R_GDP" localSheetId="57">[67]Q1!#REF!</definedName>
    <definedName name="NINV_R_GDP" localSheetId="58">[67]Q1!#REF!</definedName>
    <definedName name="NINV_R_GDP" localSheetId="21">[67]Q1!#REF!</definedName>
    <definedName name="NINV_R_GDP" localSheetId="85">[67]Q1!#REF!</definedName>
    <definedName name="NINV_R_GDP" localSheetId="88">[67]Q1!#REF!</definedName>
    <definedName name="NINV_R_GDP" localSheetId="89">[67]Q1!#REF!</definedName>
    <definedName name="NINV_R_GDP" localSheetId="90">[67]Q1!#REF!</definedName>
    <definedName name="NINV_R_GDP" localSheetId="91">#REF!</definedName>
    <definedName name="NINV_R_GDP" localSheetId="24">[67]Q1!#REF!</definedName>
    <definedName name="NINV_R_GDP">#REF!</definedName>
    <definedName name="njkg" localSheetId="15">#REF!</definedName>
    <definedName name="njkg" localSheetId="17">#REF!</definedName>
    <definedName name="njkg" localSheetId="100">[5]!njkg</definedName>
    <definedName name="njkg" localSheetId="10">[5]!njkg</definedName>
    <definedName name="njkg" localSheetId="11">[5]!njkg</definedName>
    <definedName name="njkg" localSheetId="23">[5]!njkg</definedName>
    <definedName name="njkg" localSheetId="59">#REF!</definedName>
    <definedName name="njkg" localSheetId="60">#REF!</definedName>
    <definedName name="njkg" localSheetId="1">[5]!njkg</definedName>
    <definedName name="njkg" localSheetId="27">#REF!</definedName>
    <definedName name="njkg" localSheetId="28">[5]!njkg</definedName>
    <definedName name="njkg" localSheetId="29">[5]!njkg</definedName>
    <definedName name="njkg" localSheetId="57">[5]!njkg</definedName>
    <definedName name="njkg" localSheetId="58">[5]!njkg</definedName>
    <definedName name="njkg" localSheetId="21">[5]!njkg</definedName>
    <definedName name="njkg" localSheetId="88">[5]!njkg</definedName>
    <definedName name="njkg" localSheetId="89">[5]!njkg</definedName>
    <definedName name="njkg" localSheetId="90">[5]!njkg</definedName>
    <definedName name="njkg" localSheetId="91">#REF!</definedName>
    <definedName name="njkg" localSheetId="24">[5]!njkg</definedName>
    <definedName name="njkg">#REF!</definedName>
    <definedName name="NLG" localSheetId="15">#REF!</definedName>
    <definedName name="NLG" localSheetId="17">#REF!</definedName>
    <definedName name="NLG" localSheetId="100">[62]CIRRs!$C$99</definedName>
    <definedName name="NLG" localSheetId="23">[62]CIRRs!$C$99</definedName>
    <definedName name="NLG" localSheetId="59">#REF!</definedName>
    <definedName name="NLG" localSheetId="60">#REF!</definedName>
    <definedName name="NLG" localSheetId="1">[62]CIRRs!$C$99</definedName>
    <definedName name="NLG" localSheetId="27">#REF!</definedName>
    <definedName name="NLG" localSheetId="28">#REF!</definedName>
    <definedName name="NLG" localSheetId="29">#REF!</definedName>
    <definedName name="NLG" localSheetId="57">[62]CIRRs!$C$99</definedName>
    <definedName name="NLG" localSheetId="58">[62]CIRRs!$C$99</definedName>
    <definedName name="NLG" localSheetId="91">#REF!</definedName>
    <definedName name="NLG">#REF!</definedName>
    <definedName name="NM" localSheetId="16">#REF!</definedName>
    <definedName name="NM">#N/A</definedName>
    <definedName name="NM_R" localSheetId="16">#REF!</definedName>
    <definedName name="NM_R">#N/A</definedName>
    <definedName name="nmBlankCell" localSheetId="15">#REF!</definedName>
    <definedName name="nmBlankCell" localSheetId="17">#REF!</definedName>
    <definedName name="nmBlankCell" localSheetId="19">#REF!</definedName>
    <definedName name="nmBlankCell" localSheetId="100">'[147]Table 2.1 from DDP program'!$A$2:$A$2</definedName>
    <definedName name="nmBlankCell" localSheetId="23">'[147]Table 2.1 from DDP program'!$A$2:$A$2</definedName>
    <definedName name="nmBlankCell" localSheetId="59">#REF!</definedName>
    <definedName name="nmBlankCell" localSheetId="60">#REF!</definedName>
    <definedName name="nmBlankCell" localSheetId="1">'[147]Table 2.1 from DDP program'!$A$2:$A$2</definedName>
    <definedName name="nmBlankCell" localSheetId="27">#REF!</definedName>
    <definedName name="nmBlankCell" localSheetId="28">#REF!</definedName>
    <definedName name="nmBlankCell" localSheetId="29">#REF!</definedName>
    <definedName name="nmBlankCell" localSheetId="57">'[147]Table 2.1 from DDP program'!$A$2:$A$2</definedName>
    <definedName name="nmBlankCell" localSheetId="58">'[147]Table 2.1 from DDP program'!$A$2:$A$2</definedName>
    <definedName name="nmBlankCell" localSheetId="18">#REF!</definedName>
    <definedName name="nmBlankCell" localSheetId="91">#REF!</definedName>
    <definedName name="nmBlankCell">#REF!</definedName>
    <definedName name="nmBlankRow" localSheetId="15">#REF!</definedName>
    <definedName name="nmBlankRow" localSheetId="16">#REF!</definedName>
    <definedName name="nmBlankRow" localSheetId="17">#REF!</definedName>
    <definedName name="nmBlankRow" localSheetId="19">#REF!</definedName>
    <definedName name="nmBlankRow" localSheetId="20">[148]EDT!#REF!</definedName>
    <definedName name="nmBlankRow" localSheetId="100">[148]EDT!#REF!</definedName>
    <definedName name="nmBlankRow" localSheetId="23">[148]EDT!#REF!</definedName>
    <definedName name="nmBlankRow" localSheetId="59">#REF!</definedName>
    <definedName name="nmBlankRow" localSheetId="60">#REF!</definedName>
    <definedName name="nmBlankRow" localSheetId="1">[148]EDT!#REF!</definedName>
    <definedName name="nmBlankRow" localSheetId="27">#REF!</definedName>
    <definedName name="nmBlankRow" localSheetId="28">[148]EDT!#REF!</definedName>
    <definedName name="nmBlankRow" localSheetId="29">[148]EDT!#REF!</definedName>
    <definedName name="nmBlankRow" localSheetId="57">[148]EDT!#REF!</definedName>
    <definedName name="nmBlankRow" localSheetId="58">[148]EDT!#REF!</definedName>
    <definedName name="nmBlankRow" localSheetId="18">#REF!</definedName>
    <definedName name="nmBlankRow" localSheetId="61">[148]EDT!#REF!</definedName>
    <definedName name="nmBlankRow" localSheetId="62">#REF!</definedName>
    <definedName name="nmBlankRow" localSheetId="64">[148]EDT!#REF!</definedName>
    <definedName name="nmBlankRow" localSheetId="21">[148]EDT!#REF!</definedName>
    <definedName name="nmBlankRow" localSheetId="81">[148]EDT!#REF!</definedName>
    <definedName name="nmBlankRow" localSheetId="82">[148]EDT!#REF!</definedName>
    <definedName name="nmBlankRow" localSheetId="83">[148]EDT!#REF!</definedName>
    <definedName name="nmBlankRow" localSheetId="84">[148]EDT!#REF!</definedName>
    <definedName name="nmBlankRow" localSheetId="85">[148]EDT!#REF!</definedName>
    <definedName name="nmBlankRow" localSheetId="88">[148]EDT!#REF!</definedName>
    <definedName name="nmBlankRow" localSheetId="89">[148]EDT!#REF!</definedName>
    <definedName name="nmBlankRow" localSheetId="90">[148]EDT!#REF!</definedName>
    <definedName name="nmBlankRow" localSheetId="91">#REF!</definedName>
    <definedName name="nmBlankRow" localSheetId="92">[148]EDT!#REF!</definedName>
    <definedName name="nmBlankRow" localSheetId="95">[148]EDT!#REF!</definedName>
    <definedName name="nmBlankRow" localSheetId="96">[148]EDT!#REF!</definedName>
    <definedName name="nmBlankRow" localSheetId="24">[148]EDT!#REF!</definedName>
    <definedName name="nmBlankRow" localSheetId="99">[148]EDT!#REF!</definedName>
    <definedName name="nmBlankRow">#REF!</definedName>
    <definedName name="nmColumnHeader" localSheetId="15">#REF!</definedName>
    <definedName name="nmColumnHeader" localSheetId="17">#REF!</definedName>
    <definedName name="nmColumnHeader" localSheetId="19">#REF!</definedName>
    <definedName name="nmColumnHeader" localSheetId="100">[148]EDT!$3:$3</definedName>
    <definedName name="nmColumnHeader" localSheetId="23">[148]EDT!$3:$3</definedName>
    <definedName name="nmColumnHeader" localSheetId="59">#REF!</definedName>
    <definedName name="nmColumnHeader" localSheetId="60">#REF!</definedName>
    <definedName name="nmColumnHeader" localSheetId="1">[148]EDT!$3:$3</definedName>
    <definedName name="nmColumnHeader" localSheetId="27">#REF!</definedName>
    <definedName name="nmColumnHeader" localSheetId="28">#REF!</definedName>
    <definedName name="nmColumnHeader" localSheetId="29">#REF!</definedName>
    <definedName name="nmColumnHeader" localSheetId="57">[148]EDT!$3:$3</definedName>
    <definedName name="nmColumnHeader" localSheetId="58">[148]EDT!$3:$3</definedName>
    <definedName name="nmColumnHeader" localSheetId="18">#REF!</definedName>
    <definedName name="nmColumnHeader" localSheetId="91">#REF!</definedName>
    <definedName name="nmColumnHeader">#REF!</definedName>
    <definedName name="nmData" localSheetId="15">#REF!</definedName>
    <definedName name="nmData" localSheetId="17">#REF!</definedName>
    <definedName name="nmData" localSheetId="19">#REF!</definedName>
    <definedName name="nmData" localSheetId="100">[148]EDT!$B$4:$AA$36</definedName>
    <definedName name="nmData" localSheetId="23">[148]EDT!$B$4:$AA$36</definedName>
    <definedName name="nmData" localSheetId="59">#REF!</definedName>
    <definedName name="nmData" localSheetId="60">#REF!</definedName>
    <definedName name="nmData" localSheetId="1">[148]EDT!$B$4:$AA$36</definedName>
    <definedName name="nmData" localSheetId="27">#REF!</definedName>
    <definedName name="nmData" localSheetId="28">#REF!</definedName>
    <definedName name="nmData" localSheetId="29">#REF!</definedName>
    <definedName name="nmData" localSheetId="57">[148]EDT!$B$4:$AA$36</definedName>
    <definedName name="nmData" localSheetId="58">[148]EDT!$B$4:$AA$36</definedName>
    <definedName name="nmData" localSheetId="18">#REF!</definedName>
    <definedName name="nmData" localSheetId="91">#REF!</definedName>
    <definedName name="nmData">#REF!</definedName>
    <definedName name="NMG" localSheetId="15">#REF!</definedName>
    <definedName name="NMG" localSheetId="16">#REF!</definedName>
    <definedName name="NMG" localSheetId="17">#REF!</definedName>
    <definedName name="NMG" localSheetId="20">#REF!</definedName>
    <definedName name="NMG" localSheetId="23">#REF!</definedName>
    <definedName name="NMG" localSheetId="59">#REF!</definedName>
    <definedName name="NMG" localSheetId="60">#REF!</definedName>
    <definedName name="NMG" localSheetId="27">#REF!</definedName>
    <definedName name="NMG" localSheetId="28">#REF!</definedName>
    <definedName name="NMG" localSheetId="29">#REF!</definedName>
    <definedName name="NMG" localSheetId="57">#REF!</definedName>
    <definedName name="NMG" localSheetId="64">#REF!</definedName>
    <definedName name="NMG" localSheetId="21">#REF!</definedName>
    <definedName name="NMG" localSheetId="85">'Tabla 58'!#REF!</definedName>
    <definedName name="NMG" localSheetId="88">#REF!</definedName>
    <definedName name="NMG" localSheetId="89">#REF!</definedName>
    <definedName name="NMG" localSheetId="90">#REF!</definedName>
    <definedName name="NMG" localSheetId="95">#REF!</definedName>
    <definedName name="NMG" localSheetId="96">#REF!</definedName>
    <definedName name="NMG" localSheetId="24">#REF!</definedName>
    <definedName name="NMG">#REF!</definedName>
    <definedName name="NMG_R" localSheetId="15">#REF!</definedName>
    <definedName name="NMG_R" localSheetId="16">#REF!</definedName>
    <definedName name="NMG_R" localSheetId="17">#REF!</definedName>
    <definedName name="NMG_R" localSheetId="23">#REF!</definedName>
    <definedName name="NMG_R" localSheetId="27">#REF!</definedName>
    <definedName name="NMG_R" localSheetId="28">#REF!</definedName>
    <definedName name="NMG_R" localSheetId="29">#REF!</definedName>
    <definedName name="NMG_R" localSheetId="57">#REF!</definedName>
    <definedName name="NMG_R" localSheetId="64">#REF!</definedName>
    <definedName name="NMG_R" localSheetId="21">#REF!</definedName>
    <definedName name="NMG_R" localSheetId="85">'Tabla 58'!#REF!</definedName>
    <definedName name="NMG_R" localSheetId="88">#REF!</definedName>
    <definedName name="NMG_R" localSheetId="89">#REF!</definedName>
    <definedName name="NMG_R" localSheetId="90">#REF!</definedName>
    <definedName name="NMG_R" localSheetId="95">#REF!</definedName>
    <definedName name="NMG_R" localSheetId="96">#REF!</definedName>
    <definedName name="NMG_R">#REF!</definedName>
    <definedName name="NMG_RG" localSheetId="16">#REF!</definedName>
    <definedName name="NMG_RG">#N/A</definedName>
    <definedName name="nmIndexTable" localSheetId="15">#REF!</definedName>
    <definedName name="nmIndexTable" localSheetId="16">#REF!</definedName>
    <definedName name="nmIndexTable" localSheetId="17">#REF!</definedName>
    <definedName name="nmIndexTable" localSheetId="19">#REF!</definedName>
    <definedName name="nmIndexTable" localSheetId="100">[148]EDT!#REF!</definedName>
    <definedName name="nmIndexTable" localSheetId="23">[148]EDT!#REF!</definedName>
    <definedName name="nmIndexTable" localSheetId="59">#REF!</definedName>
    <definedName name="nmIndexTable" localSheetId="60">#REF!</definedName>
    <definedName name="nmIndexTable" localSheetId="1">[148]EDT!#REF!</definedName>
    <definedName name="nmIndexTable" localSheetId="27">#REF!</definedName>
    <definedName name="nmIndexTable" localSheetId="28">[148]EDT!#REF!</definedName>
    <definedName name="nmIndexTable" localSheetId="29">[148]EDT!#REF!</definedName>
    <definedName name="nmIndexTable" localSheetId="57">[148]EDT!#REF!</definedName>
    <definedName name="nmIndexTable" localSheetId="58">[148]EDT!#REF!</definedName>
    <definedName name="nmIndexTable" localSheetId="18">#REF!</definedName>
    <definedName name="nmIndexTable" localSheetId="61">[148]EDT!#REF!</definedName>
    <definedName name="nmIndexTable" localSheetId="62">#REF!</definedName>
    <definedName name="nmIndexTable" localSheetId="64">[148]EDT!#REF!</definedName>
    <definedName name="nmIndexTable" localSheetId="21">[148]EDT!#REF!</definedName>
    <definedName name="nmIndexTable" localSheetId="81">[148]EDT!#REF!</definedName>
    <definedName name="nmIndexTable" localSheetId="82">[148]EDT!#REF!</definedName>
    <definedName name="nmIndexTable" localSheetId="83">[148]EDT!#REF!</definedName>
    <definedName name="nmIndexTable" localSheetId="84">[148]EDT!#REF!</definedName>
    <definedName name="nmIndexTable" localSheetId="85">[148]EDT!#REF!</definedName>
    <definedName name="nmIndexTable" localSheetId="88">[148]EDT!#REF!</definedName>
    <definedName name="nmIndexTable" localSheetId="89">[148]EDT!#REF!</definedName>
    <definedName name="nmIndexTable" localSheetId="90">[148]EDT!#REF!</definedName>
    <definedName name="nmIndexTable" localSheetId="91">#REF!</definedName>
    <definedName name="nmIndexTable" localSheetId="92">[148]EDT!#REF!</definedName>
    <definedName name="nmIndexTable" localSheetId="95">[148]EDT!#REF!</definedName>
    <definedName name="nmIndexTable" localSheetId="96">[148]EDT!#REF!</definedName>
    <definedName name="nmIndexTable" localSheetId="24">[148]EDT!#REF!</definedName>
    <definedName name="nmIndexTable" localSheetId="99">[148]EDT!#REF!</definedName>
    <definedName name="nmIndexTable">#REF!</definedName>
    <definedName name="nmReportFooter" localSheetId="15">#REF!</definedName>
    <definedName name="nmReportFooter" localSheetId="17">#REF!</definedName>
    <definedName name="nmReportFooter" localSheetId="19">#REF!</definedName>
    <definedName name="nmReportFooter" localSheetId="100">'[149]Table 1'!$29:$29</definedName>
    <definedName name="nmReportFooter" localSheetId="23">'[149]Table 1'!$29:$29</definedName>
    <definedName name="nmReportFooter" localSheetId="59">#REF!</definedName>
    <definedName name="nmReportFooter" localSheetId="60">#REF!</definedName>
    <definedName name="nmReportFooter" localSheetId="1">'[149]Table 1'!$29:$29</definedName>
    <definedName name="nmReportFooter" localSheetId="27">#REF!</definedName>
    <definedName name="nmReportFooter" localSheetId="28">#REF!</definedName>
    <definedName name="nmReportFooter" localSheetId="29">#REF!</definedName>
    <definedName name="nmReportFooter" localSheetId="57">'[149]Table 1'!$29:$29</definedName>
    <definedName name="nmReportFooter" localSheetId="58">'[149]Table 1'!$29:$29</definedName>
    <definedName name="nmReportFooter" localSheetId="18">#REF!</definedName>
    <definedName name="nmReportFooter" localSheetId="91">#REF!</definedName>
    <definedName name="nmReportFooter">#REF!</definedName>
    <definedName name="nmReportHeader">#N/A</definedName>
    <definedName name="nmReportNotes" localSheetId="15">#REF!</definedName>
    <definedName name="nmReportNotes" localSheetId="17">#REF!</definedName>
    <definedName name="nmReportNotes" localSheetId="19">#REF!</definedName>
    <definedName name="nmReportNotes" localSheetId="100">'[149]Table 1'!$30:$30</definedName>
    <definedName name="nmReportNotes" localSheetId="23">'[149]Table 1'!$30:$30</definedName>
    <definedName name="nmReportNotes" localSheetId="59">#REF!</definedName>
    <definedName name="nmReportNotes" localSheetId="60">#REF!</definedName>
    <definedName name="nmReportNotes" localSheetId="1">'[149]Table 1'!$30:$30</definedName>
    <definedName name="nmReportNotes" localSheetId="27">#REF!</definedName>
    <definedName name="nmReportNotes" localSheetId="28">#REF!</definedName>
    <definedName name="nmReportNotes" localSheetId="29">#REF!</definedName>
    <definedName name="nmReportNotes" localSheetId="57">'[149]Table 1'!$30:$30</definedName>
    <definedName name="nmReportNotes" localSheetId="58">'[149]Table 1'!$30:$30</definedName>
    <definedName name="nmReportNotes" localSheetId="18">#REF!</definedName>
    <definedName name="nmReportNotes" localSheetId="91">#REF!</definedName>
    <definedName name="nmReportNotes">#REF!</definedName>
    <definedName name="nmRowHeader" localSheetId="15">#REF!</definedName>
    <definedName name="nmRowHeader" localSheetId="17">#REF!</definedName>
    <definedName name="nmRowHeader" localSheetId="19">#REF!</definedName>
    <definedName name="nmRowHeader" localSheetId="100">[148]EDT!$A$4:$A$36</definedName>
    <definedName name="nmRowHeader" localSheetId="23">[148]EDT!$A$4:$A$36</definedName>
    <definedName name="nmRowHeader" localSheetId="59">#REF!</definedName>
    <definedName name="nmRowHeader" localSheetId="60">#REF!</definedName>
    <definedName name="nmRowHeader" localSheetId="1">[148]EDT!$A$4:$A$36</definedName>
    <definedName name="nmRowHeader" localSheetId="27">#REF!</definedName>
    <definedName name="nmRowHeader" localSheetId="28">#REF!</definedName>
    <definedName name="nmRowHeader" localSheetId="29">#REF!</definedName>
    <definedName name="nmRowHeader" localSheetId="57">[148]EDT!$A$4:$A$36</definedName>
    <definedName name="nmRowHeader" localSheetId="58">[148]EDT!$A$4:$A$36</definedName>
    <definedName name="nmRowHeader" localSheetId="18">#REF!</definedName>
    <definedName name="nmRowHeader" localSheetId="91">#REF!</definedName>
    <definedName name="nmRowHeader">#REF!</definedName>
    <definedName name="NMS" localSheetId="15">#REF!</definedName>
    <definedName name="NMS" localSheetId="17">#REF!</definedName>
    <definedName name="NMS" localSheetId="20">[67]Q2!#REF!</definedName>
    <definedName name="NMS" localSheetId="100">[67]Q2!#REF!</definedName>
    <definedName name="NMS" localSheetId="10">[67]Q2!#REF!</definedName>
    <definedName name="NMS" localSheetId="11">[67]Q2!#REF!</definedName>
    <definedName name="NMS" localSheetId="23">[67]Q2!#REF!</definedName>
    <definedName name="NMS" localSheetId="59">#REF!</definedName>
    <definedName name="NMS" localSheetId="60">#REF!</definedName>
    <definedName name="NMS" localSheetId="1">[67]Q2!#REF!</definedName>
    <definedName name="NMS" localSheetId="27">#REF!</definedName>
    <definedName name="NMS" localSheetId="28">[67]Q2!#REF!</definedName>
    <definedName name="NMS" localSheetId="29">[67]Q2!#REF!</definedName>
    <definedName name="NMS" localSheetId="57">[67]Q2!#REF!</definedName>
    <definedName name="NMS" localSheetId="58">[67]Q2!#REF!</definedName>
    <definedName name="NMS" localSheetId="64">[67]Q2!#REF!</definedName>
    <definedName name="NMS" localSheetId="21">[67]Q2!#REF!</definedName>
    <definedName name="NMS" localSheetId="85">[67]Q2!#REF!</definedName>
    <definedName name="NMS" localSheetId="88">[67]Q2!#REF!</definedName>
    <definedName name="NMS" localSheetId="89">[67]Q2!#REF!</definedName>
    <definedName name="NMS" localSheetId="90">[67]Q2!#REF!</definedName>
    <definedName name="NMS" localSheetId="91">#REF!</definedName>
    <definedName name="NMS" localSheetId="95">[67]Q2!#REF!</definedName>
    <definedName name="NMS" localSheetId="96">[67]Q2!#REF!</definedName>
    <definedName name="NMS" localSheetId="24">[67]Q2!#REF!</definedName>
    <definedName name="NMS">#REF!</definedName>
    <definedName name="NMS_R" localSheetId="15">#REF!</definedName>
    <definedName name="NMS_R" localSheetId="17">#REF!</definedName>
    <definedName name="NMS_R" localSheetId="20">[67]Q1!#REF!</definedName>
    <definedName name="NMS_R" localSheetId="100">[67]Q1!#REF!</definedName>
    <definedName name="NMS_R" localSheetId="10">[67]Q1!#REF!</definedName>
    <definedName name="NMS_R" localSheetId="11">[67]Q1!#REF!</definedName>
    <definedName name="NMS_R" localSheetId="23">[67]Q1!#REF!</definedName>
    <definedName name="NMS_R" localSheetId="59">#REF!</definedName>
    <definedName name="NMS_R" localSheetId="60">#REF!</definedName>
    <definedName name="NMS_R" localSheetId="1">[67]Q1!#REF!</definedName>
    <definedName name="NMS_R" localSheetId="27">#REF!</definedName>
    <definedName name="NMS_R" localSheetId="28">[67]Q1!#REF!</definedName>
    <definedName name="NMS_R" localSheetId="29">[67]Q1!#REF!</definedName>
    <definedName name="NMS_R" localSheetId="57">[67]Q1!#REF!</definedName>
    <definedName name="NMS_R" localSheetId="58">[67]Q1!#REF!</definedName>
    <definedName name="NMS_R" localSheetId="64">[67]Q1!#REF!</definedName>
    <definedName name="NMS_R" localSheetId="21">[67]Q1!#REF!</definedName>
    <definedName name="NMS_R" localSheetId="85">[67]Q1!#REF!</definedName>
    <definedName name="NMS_R" localSheetId="88">[67]Q1!#REF!</definedName>
    <definedName name="NMS_R" localSheetId="89">[67]Q1!#REF!</definedName>
    <definedName name="NMS_R" localSheetId="90">[67]Q1!#REF!</definedName>
    <definedName name="NMS_R" localSheetId="91">#REF!</definedName>
    <definedName name="NMS_R" localSheetId="95">[67]Q1!#REF!</definedName>
    <definedName name="NMS_R" localSheetId="96">[67]Q1!#REF!</definedName>
    <definedName name="NMS_R" localSheetId="24">[67]Q1!#REF!</definedName>
    <definedName name="NMS_R">#REF!</definedName>
    <definedName name="nmScale" localSheetId="15">#REF!</definedName>
    <definedName name="nmScale" localSheetId="16">#REF!</definedName>
    <definedName name="nmScale" localSheetId="17">#REF!</definedName>
    <definedName name="nmScale" localSheetId="19">#REF!</definedName>
    <definedName name="nmScale" localSheetId="100">[148]EDT!#REF!</definedName>
    <definedName name="nmScale" localSheetId="23">[148]EDT!#REF!</definedName>
    <definedName name="nmScale" localSheetId="59">#REF!</definedName>
    <definedName name="nmScale" localSheetId="60">#REF!</definedName>
    <definedName name="nmScale" localSheetId="1">[148]EDT!#REF!</definedName>
    <definedName name="nmScale" localSheetId="27">#REF!</definedName>
    <definedName name="nmScale" localSheetId="28">[148]EDT!#REF!</definedName>
    <definedName name="nmScale" localSheetId="29">[148]EDT!#REF!</definedName>
    <definedName name="nmScale" localSheetId="57">[148]EDT!#REF!</definedName>
    <definedName name="nmScale" localSheetId="58">[148]EDT!#REF!</definedName>
    <definedName name="nmScale" localSheetId="18">#REF!</definedName>
    <definedName name="nmScale" localSheetId="61">[148]EDT!#REF!</definedName>
    <definedName name="nmScale" localSheetId="62">#REF!</definedName>
    <definedName name="nmScale" localSheetId="64">[148]EDT!#REF!</definedName>
    <definedName name="nmScale" localSheetId="21">[148]EDT!#REF!</definedName>
    <definedName name="nmScale" localSheetId="81">[148]EDT!#REF!</definedName>
    <definedName name="nmScale" localSheetId="82">[148]EDT!#REF!</definedName>
    <definedName name="nmScale" localSheetId="83">[148]EDT!#REF!</definedName>
    <definedName name="nmScale" localSheetId="84">[148]EDT!#REF!</definedName>
    <definedName name="nmScale" localSheetId="85">[148]EDT!#REF!</definedName>
    <definedName name="nmScale" localSheetId="88">[148]EDT!#REF!</definedName>
    <definedName name="nmScale" localSheetId="89">[148]EDT!#REF!</definedName>
    <definedName name="nmScale" localSheetId="90">[148]EDT!#REF!</definedName>
    <definedName name="nmScale" localSheetId="91">#REF!</definedName>
    <definedName name="nmScale" localSheetId="92">[148]EDT!#REF!</definedName>
    <definedName name="nmScale" localSheetId="95">[148]EDT!#REF!</definedName>
    <definedName name="nmScale" localSheetId="96">[148]EDT!#REF!</definedName>
    <definedName name="nmScale" localSheetId="24">[148]EDT!#REF!</definedName>
    <definedName name="nmScale" localSheetId="99">[148]EDT!#REF!</definedName>
    <definedName name="nmScale">#REF!</definedName>
    <definedName name="nn" localSheetId="15" hidden="1">{"Riqfin97",#N/A,FALSE,"Tran";"Riqfinpro",#N/A,FALSE,"Tran"}</definedName>
    <definedName name="nn" localSheetId="16" hidden="1">{"Riqfin97",#N/A,FALSE,"Tran";"Riqfinpro",#N/A,FALSE,"Tran"}</definedName>
    <definedName name="nn" localSheetId="17" hidden="1">{"Riqfin97",#N/A,FALSE,"Tran";"Riqfinpro",#N/A,FALSE,"Tran"}</definedName>
    <definedName name="nn" localSheetId="19" hidden="1">{"Riqfin97",#N/A,FALSE,"Tran";"Riqfinpro",#N/A,FALSE,"Tran"}</definedName>
    <definedName name="nn" localSheetId="20" hidden="1">{"Riqfin97",#N/A,FALSE,"Tran";"Riqfinpro",#N/A,FALSE,"Tran"}</definedName>
    <definedName name="nn" localSheetId="100" hidden="1">{"Riqfin97",#N/A,FALSE,"Tran";"Riqfinpro",#N/A,FALSE,"Tran"}</definedName>
    <definedName name="nn" localSheetId="8" hidden="1">{"Riqfin97",#N/A,FALSE,"Tran";"Riqfinpro",#N/A,FALSE,"Tran"}</definedName>
    <definedName name="nn" localSheetId="9" hidden="1">{"Riqfin97",#N/A,FALSE,"Tran";"Riqfinpro",#N/A,FALSE,"Tran"}</definedName>
    <definedName name="nn" localSheetId="10" hidden="1">{"Riqfin97",#N/A,FALSE,"Tran";"Riqfinpro",#N/A,FALSE,"Tran"}</definedName>
    <definedName name="nn" localSheetId="11" hidden="1">{"Riqfin97",#N/A,FALSE,"Tran";"Riqfinpro",#N/A,FALSE,"Tran"}</definedName>
    <definedName name="nn" localSheetId="23" hidden="1">{"Riqfin97",#N/A,FALSE,"Tran";"Riqfinpro",#N/A,FALSE,"Tran"}</definedName>
    <definedName name="nn" localSheetId="59" hidden="1">{"Riqfin97",#N/A,FALSE,"Tran";"Riqfinpro",#N/A,FALSE,"Tran"}</definedName>
    <definedName name="nn" localSheetId="60" hidden="1">{"Riqfin97",#N/A,FALSE,"Tran";"Riqfinpro",#N/A,FALSE,"Tran"}</definedName>
    <definedName name="nn" localSheetId="1" hidden="1">{"Riqfin97",#N/A,FALSE,"Tran";"Riqfinpro",#N/A,FALSE,"Tran"}</definedName>
    <definedName name="nn" localSheetId="27" hidden="1">{"Riqfin97",#N/A,FALSE,"Tran";"Riqfinpro",#N/A,FALSE,"Tran"}</definedName>
    <definedName name="nn" localSheetId="28" hidden="1">{"Riqfin97",#N/A,FALSE,"Tran";"Riqfinpro",#N/A,FALSE,"Tran"}</definedName>
    <definedName name="nn" localSheetId="29" hidden="1">{"Riqfin97",#N/A,FALSE,"Tran";"Riqfinpro",#N/A,FALSE,"Tran"}</definedName>
    <definedName name="nn" localSheetId="30" hidden="1">{"Riqfin97",#N/A,FALSE,"Tran";"Riqfinpro",#N/A,FALSE,"Tran"}</definedName>
    <definedName name="nn" localSheetId="31" hidden="1">{"Riqfin97",#N/A,FALSE,"Tran";"Riqfinpro",#N/A,FALSE,"Tran"}</definedName>
    <definedName name="nn" localSheetId="32" hidden="1">{"Riqfin97",#N/A,FALSE,"Tran";"Riqfinpro",#N/A,FALSE,"Tran"}</definedName>
    <definedName name="nn" localSheetId="33" hidden="1">{"Riqfin97",#N/A,FALSE,"Tran";"Riqfinpro",#N/A,FALSE,"Tran"}</definedName>
    <definedName name="nn" localSheetId="34" hidden="1">{"Riqfin97",#N/A,FALSE,"Tran";"Riqfinpro",#N/A,FALSE,"Tran"}</definedName>
    <definedName name="nn" localSheetId="3" hidden="1">{"Riqfin97",#N/A,FALSE,"Tran";"Riqfinpro",#N/A,FALSE,"Tran"}</definedName>
    <definedName name="nn" localSheetId="57" hidden="1">{"Riqfin97",#N/A,FALSE,"Tran";"Riqfinpro",#N/A,FALSE,"Tran"}</definedName>
    <definedName name="nn" localSheetId="58" hidden="1">{"Riqfin97",#N/A,FALSE,"Tran";"Riqfinpro",#N/A,FALSE,"Tran"}</definedName>
    <definedName name="nn" localSheetId="18" hidden="1">{"Riqfin97",#N/A,FALSE,"Tran";"Riqfinpro",#N/A,FALSE,"Tran"}</definedName>
    <definedName name="nn" localSheetId="61" hidden="1">{"Riqfin97",#N/A,FALSE,"Tran";"Riqfinpro",#N/A,FALSE,"Tran"}</definedName>
    <definedName name="nn" localSheetId="62" hidden="1">{"Riqfin97",#N/A,FALSE,"Tran";"Riqfinpro",#N/A,FALSE,"Tran"}</definedName>
    <definedName name="nn" localSheetId="63" hidden="1">{"Riqfin97",#N/A,FALSE,"Tran";"Riqfinpro",#N/A,FALSE,"Tran"}</definedName>
    <definedName name="nn" localSheetId="64" hidden="1">{"Riqfin97",#N/A,FALSE,"Tran";"Riqfinpro",#N/A,FALSE,"Tran"}</definedName>
    <definedName name="nn" localSheetId="21" hidden="1">{"Riqfin97",#N/A,FALSE,"Tran";"Riqfinpro",#N/A,FALSE,"Tran"}</definedName>
    <definedName name="nn" localSheetId="80" hidden="1">{"Riqfin97",#N/A,FALSE,"Tran";"Riqfinpro",#N/A,FALSE,"Tran"}</definedName>
    <definedName name="nn" localSheetId="81" hidden="1">{"Riqfin97",#N/A,FALSE,"Tran";"Riqfinpro",#N/A,FALSE,"Tran"}</definedName>
    <definedName name="nn" localSheetId="82" hidden="1">{"Riqfin97",#N/A,FALSE,"Tran";"Riqfinpro",#N/A,FALSE,"Tran"}</definedName>
    <definedName name="nn" localSheetId="83" hidden="1">{"Riqfin97",#N/A,FALSE,"Tran";"Riqfinpro",#N/A,FALSE,"Tran"}</definedName>
    <definedName name="nn" localSheetId="84" hidden="1">{"Riqfin97",#N/A,FALSE,"Tran";"Riqfinpro",#N/A,FALSE,"Tran"}</definedName>
    <definedName name="nn" localSheetId="85" hidden="1">{"Riqfin97",#N/A,FALSE,"Tran";"Riqfinpro",#N/A,FALSE,"Tran"}</definedName>
    <definedName name="nn" localSheetId="88" hidden="1">{"Riqfin97",#N/A,FALSE,"Tran";"Riqfinpro",#N/A,FALSE,"Tran"}</definedName>
    <definedName name="nn" localSheetId="22" hidden="1">{"Riqfin97",#N/A,FALSE,"Tran";"Riqfinpro",#N/A,FALSE,"Tran"}</definedName>
    <definedName name="nn" localSheetId="89" hidden="1">{"Riqfin97",#N/A,FALSE,"Tran";"Riqfinpro",#N/A,FALSE,"Tran"}</definedName>
    <definedName name="nn" localSheetId="90" hidden="1">{"Riqfin97",#N/A,FALSE,"Tran";"Riqfinpro",#N/A,FALSE,"Tran"}</definedName>
    <definedName name="nn" localSheetId="91" hidden="1">{"Riqfin97",#N/A,FALSE,"Tran";"Riqfinpro",#N/A,FALSE,"Tran"}</definedName>
    <definedName name="nn" localSheetId="92" hidden="1">{"Riqfin97",#N/A,FALSE,"Tran";"Riqfinpro",#N/A,FALSE,"Tran"}</definedName>
    <definedName name="nn" localSheetId="95" hidden="1">{"Riqfin97",#N/A,FALSE,"Tran";"Riqfinpro",#N/A,FALSE,"Tran"}</definedName>
    <definedName name="nn" localSheetId="96" hidden="1">{"Riqfin97",#N/A,FALSE,"Tran";"Riqfinpro",#N/A,FALSE,"Tran"}</definedName>
    <definedName name="nn" localSheetId="98" hidden="1">{"Riqfin97",#N/A,FALSE,"Tran";"Riqfinpro",#N/A,FALSE,"Tran"}</definedName>
    <definedName name="nn" localSheetId="24" hidden="1">{"Riqfin97",#N/A,FALSE,"Tran";"Riqfinpro",#N/A,FALSE,"Tran"}</definedName>
    <definedName name="nn" localSheetId="99" hidden="1">{"Riqfin97",#N/A,FALSE,"Tran";"Riqfinpro",#N/A,FALSE,"Tran"}</definedName>
    <definedName name="nn" localSheetId="25" hidden="1">{"Riqfin97",#N/A,FALSE,"Tran";"Riqfinpro",#N/A,FALSE,"Tran"}</definedName>
    <definedName name="nn" localSheetId="26" hidden="1">{"Riqfin97",#N/A,FALSE,"Tran";"Riqfinpro",#N/A,FALSE,"Tran"}</definedName>
    <definedName name="nn" localSheetId="93" hidden="1">{"Riqfin97",#N/A,FALSE,"Tran";"Riqfinpro",#N/A,FALSE,"Tran"}</definedName>
    <definedName name="nn" localSheetId="94" hidden="1">{"Riqfin97",#N/A,FALSE,"Tran";"Riqfinpro",#N/A,FALSE,"Tran"}</definedName>
    <definedName name="nn" hidden="1">{"Riqfin97",#N/A,FALSE,"Tran";"Riqfinpro",#N/A,FALSE,"Tran"}</definedName>
    <definedName name="NNAMES" localSheetId="15">#REF!</definedName>
    <definedName name="NNAMES" localSheetId="17">#REF!</definedName>
    <definedName name="NNAMES" localSheetId="20">#REF!</definedName>
    <definedName name="NNAMES" localSheetId="23">#REF!</definedName>
    <definedName name="NNAMES" localSheetId="59">#REF!</definedName>
    <definedName name="NNAMES" localSheetId="60">#REF!</definedName>
    <definedName name="NNAMES" localSheetId="27">#REF!</definedName>
    <definedName name="NNAMES" localSheetId="28">#REF!</definedName>
    <definedName name="NNAMES" localSheetId="29">#REF!</definedName>
    <definedName name="NNAMES" localSheetId="57">#REF!</definedName>
    <definedName name="NNAMES" localSheetId="64">#REF!</definedName>
    <definedName name="NNAMES" localSheetId="21">#REF!</definedName>
    <definedName name="NNAMES" localSheetId="85">'Tabla 58'!#REF!</definedName>
    <definedName name="NNAMES" localSheetId="88">#REF!</definedName>
    <definedName name="NNAMES" localSheetId="89">#REF!</definedName>
    <definedName name="NNAMES" localSheetId="90">#REF!</definedName>
    <definedName name="NNAMES" localSheetId="95">#REF!</definedName>
    <definedName name="NNAMES" localSheetId="96">#REF!</definedName>
    <definedName name="NNAMES">#REF!</definedName>
    <definedName name="nnn" localSheetId="15" hidden="1">{"Tab1",#N/A,FALSE,"P";"Tab2",#N/A,FALSE,"P"}</definedName>
    <definedName name="nnn" localSheetId="16">#N/A</definedName>
    <definedName name="nnn" localSheetId="17" hidden="1">{"Tab1",#N/A,FALSE,"P";"Tab2",#N/A,FALSE,"P"}</definedName>
    <definedName name="nnn" localSheetId="19" hidden="1">{"Tab1",#N/A,FALSE,"P";"Tab2",#N/A,FALSE,"P"}</definedName>
    <definedName name="nnn" localSheetId="20" hidden="1">{"Tab1",#N/A,FALSE,"P";"Tab2",#N/A,FALSE,"P"}</definedName>
    <definedName name="nnn" localSheetId="100" hidden="1">{"Tab1",#N/A,FALSE,"P";"Tab2",#N/A,FALSE,"P"}</definedName>
    <definedName name="nnn" localSheetId="8" hidden="1">{"Tab1",#N/A,FALSE,"P";"Tab2",#N/A,FALSE,"P"}</definedName>
    <definedName name="nnn" localSheetId="9" hidden="1">{"Tab1",#N/A,FALSE,"P";"Tab2",#N/A,FALSE,"P"}</definedName>
    <definedName name="nnn" localSheetId="10" hidden="1">{"Tab1",#N/A,FALSE,"P";"Tab2",#N/A,FALSE,"P"}</definedName>
    <definedName name="nnn" localSheetId="11" hidden="1">{"Tab1",#N/A,FALSE,"P";"Tab2",#N/A,FALSE,"P"}</definedName>
    <definedName name="nnn" localSheetId="23" hidden="1">{"Tab1",#N/A,FALSE,"P";"Tab2",#N/A,FALSE,"P"}</definedName>
    <definedName name="nnn" localSheetId="59" hidden="1">{"Tab1",#N/A,FALSE,"P";"Tab2",#N/A,FALSE,"P"}</definedName>
    <definedName name="nnn" localSheetId="60" hidden="1">{"Tab1",#N/A,FALSE,"P";"Tab2",#N/A,FALSE,"P"}</definedName>
    <definedName name="nnn" localSheetId="1" hidden="1">{"Tab1",#N/A,FALSE,"P";"Tab2",#N/A,FALSE,"P"}</definedName>
    <definedName name="nnn" localSheetId="27" hidden="1">{"Tab1",#N/A,FALSE,"P";"Tab2",#N/A,FALSE,"P"}</definedName>
    <definedName name="nnn" localSheetId="28" hidden="1">{"Tab1",#N/A,FALSE,"P";"Tab2",#N/A,FALSE,"P"}</definedName>
    <definedName name="nnn" localSheetId="29" hidden="1">{"Tab1",#N/A,FALSE,"P";"Tab2",#N/A,FALSE,"P"}</definedName>
    <definedName name="nnn" localSheetId="30" hidden="1">{"Tab1",#N/A,FALSE,"P";"Tab2",#N/A,FALSE,"P"}</definedName>
    <definedName name="nnn" localSheetId="31" hidden="1">{"Tab1",#N/A,FALSE,"P";"Tab2",#N/A,FALSE,"P"}</definedName>
    <definedName name="nnn" localSheetId="32" hidden="1">{"Tab1",#N/A,FALSE,"P";"Tab2",#N/A,FALSE,"P"}</definedName>
    <definedName name="nnn" localSheetId="33" hidden="1">{"Tab1",#N/A,FALSE,"P";"Tab2",#N/A,FALSE,"P"}</definedName>
    <definedName name="nnn" localSheetId="34" hidden="1">{"Tab1",#N/A,FALSE,"P";"Tab2",#N/A,FALSE,"P"}</definedName>
    <definedName name="nnn" localSheetId="3" hidden="1">{"Tab1",#N/A,FALSE,"P";"Tab2",#N/A,FALSE,"P"}</definedName>
    <definedName name="NNN" localSheetId="41">#REF!</definedName>
    <definedName name="NNN" localSheetId="44">#REF!</definedName>
    <definedName name="NNN" localSheetId="46">#REF!</definedName>
    <definedName name="nnn" localSheetId="57" hidden="1">{"Tab1",#N/A,FALSE,"P";"Tab2",#N/A,FALSE,"P"}</definedName>
    <definedName name="nnn" localSheetId="58" hidden="1">{"Tab1",#N/A,FALSE,"P";"Tab2",#N/A,FALSE,"P"}</definedName>
    <definedName name="nnn" localSheetId="18" hidden="1">{"Tab1",#N/A,FALSE,"P";"Tab2",#N/A,FALSE,"P"}</definedName>
    <definedName name="nnn" localSheetId="61" hidden="1">{"Tab1",#N/A,FALSE,"P";"Tab2",#N/A,FALSE,"P"}</definedName>
    <definedName name="nnn" localSheetId="62" hidden="1">{"Tab1",#N/A,FALSE,"P";"Tab2",#N/A,FALSE,"P"}</definedName>
    <definedName name="nnn" localSheetId="63" hidden="1">{"Tab1",#N/A,FALSE,"P";"Tab2",#N/A,FALSE,"P"}</definedName>
    <definedName name="nnn" localSheetId="64" hidden="1">{"Tab1",#N/A,FALSE,"P";"Tab2",#N/A,FALSE,"P"}</definedName>
    <definedName name="nnn" localSheetId="21" hidden="1">{"Tab1",#N/A,FALSE,"P";"Tab2",#N/A,FALSE,"P"}</definedName>
    <definedName name="nnn" localSheetId="80" hidden="1">{"Tab1",#N/A,FALSE,"P";"Tab2",#N/A,FALSE,"P"}</definedName>
    <definedName name="nnn" localSheetId="81" hidden="1">{"Tab1",#N/A,FALSE,"P";"Tab2",#N/A,FALSE,"P"}</definedName>
    <definedName name="nnn" localSheetId="82" hidden="1">{"Tab1",#N/A,FALSE,"P";"Tab2",#N/A,FALSE,"P"}</definedName>
    <definedName name="nnn" localSheetId="83" hidden="1">{"Tab1",#N/A,FALSE,"P";"Tab2",#N/A,FALSE,"P"}</definedName>
    <definedName name="nnn" localSheetId="84" hidden="1">{"Tab1",#N/A,FALSE,"P";"Tab2",#N/A,FALSE,"P"}</definedName>
    <definedName name="nnn" localSheetId="85" hidden="1">{"Tab1",#N/A,FALSE,"P";"Tab2",#N/A,FALSE,"P"}</definedName>
    <definedName name="nnn" localSheetId="88" hidden="1">{"Tab1",#N/A,FALSE,"P";"Tab2",#N/A,FALSE,"P"}</definedName>
    <definedName name="nnn" localSheetId="22" hidden="1">{"Tab1",#N/A,FALSE,"P";"Tab2",#N/A,FALSE,"P"}</definedName>
    <definedName name="nnn" localSheetId="89" hidden="1">{"Tab1",#N/A,FALSE,"P";"Tab2",#N/A,FALSE,"P"}</definedName>
    <definedName name="nnn" localSheetId="90" hidden="1">{"Tab1",#N/A,FALSE,"P";"Tab2",#N/A,FALSE,"P"}</definedName>
    <definedName name="nnn" localSheetId="91" hidden="1">{"Tab1",#N/A,FALSE,"P";"Tab2",#N/A,FALSE,"P"}</definedName>
    <definedName name="nnn" localSheetId="92" hidden="1">{"Tab1",#N/A,FALSE,"P";"Tab2",#N/A,FALSE,"P"}</definedName>
    <definedName name="nnn" localSheetId="95" hidden="1">{"Tab1",#N/A,FALSE,"P";"Tab2",#N/A,FALSE,"P"}</definedName>
    <definedName name="nnn" localSheetId="96" hidden="1">{"Tab1",#N/A,FALSE,"P";"Tab2",#N/A,FALSE,"P"}</definedName>
    <definedName name="nnn" localSheetId="98" hidden="1">{"Tab1",#N/A,FALSE,"P";"Tab2",#N/A,FALSE,"P"}</definedName>
    <definedName name="nnn" localSheetId="24" hidden="1">{"Tab1",#N/A,FALSE,"P";"Tab2",#N/A,FALSE,"P"}</definedName>
    <definedName name="nnn" localSheetId="99" hidden="1">{"Tab1",#N/A,FALSE,"P";"Tab2",#N/A,FALSE,"P"}</definedName>
    <definedName name="nnn" localSheetId="25" hidden="1">{"Tab1",#N/A,FALSE,"P";"Tab2",#N/A,FALSE,"P"}</definedName>
    <definedName name="nnn" localSheetId="26" hidden="1">{"Tab1",#N/A,FALSE,"P";"Tab2",#N/A,FALSE,"P"}</definedName>
    <definedName name="nnn" localSheetId="93" hidden="1">{"Tab1",#N/A,FALSE,"P";"Tab2",#N/A,FALSE,"P"}</definedName>
    <definedName name="nnn" localSheetId="94" hidden="1">{"Tab1",#N/A,FALSE,"P";"Tab2",#N/A,FALSE,"P"}</definedName>
    <definedName name="nnn" hidden="1">{"Tab1",#N/A,FALSE,"P";"Tab2",#N/A,FALSE,"P"}</definedName>
    <definedName name="nnnnn">#N/A</definedName>
    <definedName name="nnnnnnnnnn" localSheetId="15" hidden="1">{"Minpmon",#N/A,FALSE,"Monthinput"}</definedName>
    <definedName name="nnnnnnnnnn" localSheetId="16" hidden="1">{"Minpmon",#N/A,FALSE,"Monthinput"}</definedName>
    <definedName name="nnnnnnnnnn" localSheetId="17" hidden="1">{"Minpmon",#N/A,FALSE,"Monthinput"}</definedName>
    <definedName name="nnnnnnnnnn" localSheetId="19" hidden="1">{"Minpmon",#N/A,FALSE,"Monthinput"}</definedName>
    <definedName name="nnnnnnnnnn" localSheetId="20" hidden="1">{"Minpmon",#N/A,FALSE,"Monthinput"}</definedName>
    <definedName name="nnnnnnnnnn" localSheetId="100" hidden="1">{"Minpmon",#N/A,FALSE,"Monthinput"}</definedName>
    <definedName name="nnnnnnnnnn" localSheetId="8" hidden="1">{"Minpmon",#N/A,FALSE,"Monthinput"}</definedName>
    <definedName name="nnnnnnnnnn" localSheetId="9" hidden="1">{"Minpmon",#N/A,FALSE,"Monthinput"}</definedName>
    <definedName name="nnnnnnnnnn" localSheetId="10" hidden="1">{"Minpmon",#N/A,FALSE,"Monthinput"}</definedName>
    <definedName name="nnnnnnnnnn" localSheetId="11" hidden="1">{"Minpmon",#N/A,FALSE,"Monthinput"}</definedName>
    <definedName name="nnnnnnnnnn" localSheetId="23" hidden="1">{"Minpmon",#N/A,FALSE,"Monthinput"}</definedName>
    <definedName name="nnnnnnnnnn" localSheetId="59" hidden="1">{"Minpmon",#N/A,FALSE,"Monthinput"}</definedName>
    <definedName name="nnnnnnnnnn" localSheetId="60" hidden="1">{"Minpmon",#N/A,FALSE,"Monthinput"}</definedName>
    <definedName name="nnnnnnnnnn" localSheetId="1" hidden="1">{"Minpmon",#N/A,FALSE,"Monthinput"}</definedName>
    <definedName name="nnnnnnnnnn" localSheetId="27" hidden="1">{"Minpmon",#N/A,FALSE,"Monthinput"}</definedName>
    <definedName name="nnnnnnnnnn" localSheetId="28" hidden="1">{"Minpmon",#N/A,FALSE,"Monthinput"}</definedName>
    <definedName name="nnnnnnnnnn" localSheetId="29" hidden="1">{"Minpmon",#N/A,FALSE,"Monthinput"}</definedName>
    <definedName name="nnnnnnnnnn" localSheetId="30" hidden="1">{"Minpmon",#N/A,FALSE,"Monthinput"}</definedName>
    <definedName name="nnnnnnnnnn" localSheetId="31" hidden="1">{"Minpmon",#N/A,FALSE,"Monthinput"}</definedName>
    <definedName name="nnnnnnnnnn" localSheetId="32" hidden="1">{"Minpmon",#N/A,FALSE,"Monthinput"}</definedName>
    <definedName name="nnnnnnnnnn" localSheetId="33" hidden="1">{"Minpmon",#N/A,FALSE,"Monthinput"}</definedName>
    <definedName name="nnnnnnnnnn" localSheetId="34" hidden="1">{"Minpmon",#N/A,FALSE,"Monthinput"}</definedName>
    <definedName name="nnnnnnnnnn" localSheetId="3" hidden="1">{"Minpmon",#N/A,FALSE,"Monthinput"}</definedName>
    <definedName name="nnnnnnnnnn" localSheetId="57" hidden="1">{"Minpmon",#N/A,FALSE,"Monthinput"}</definedName>
    <definedName name="nnnnnnnnnn" localSheetId="58" hidden="1">{"Minpmon",#N/A,FALSE,"Monthinput"}</definedName>
    <definedName name="nnnnnnnnnn" localSheetId="18" hidden="1">{"Minpmon",#N/A,FALSE,"Monthinput"}</definedName>
    <definedName name="nnnnnnnnnn" localSheetId="61" hidden="1">{"Minpmon",#N/A,FALSE,"Monthinput"}</definedName>
    <definedName name="nnnnnnnnnn" localSheetId="62" hidden="1">{"Minpmon",#N/A,FALSE,"Monthinput"}</definedName>
    <definedName name="nnnnnnnnnn" localSheetId="63" hidden="1">{"Minpmon",#N/A,FALSE,"Monthinput"}</definedName>
    <definedName name="nnnnnnnnnn" localSheetId="64" hidden="1">{"Minpmon",#N/A,FALSE,"Monthinput"}</definedName>
    <definedName name="nnnnnnnnnn" localSheetId="21" hidden="1">{"Minpmon",#N/A,FALSE,"Monthinput"}</definedName>
    <definedName name="nnnnnnnnnn" localSheetId="80" hidden="1">{"Minpmon",#N/A,FALSE,"Monthinput"}</definedName>
    <definedName name="nnnnnnnnnn" localSheetId="81" hidden="1">{"Minpmon",#N/A,FALSE,"Monthinput"}</definedName>
    <definedName name="nnnnnnnnnn" localSheetId="82" hidden="1">{"Minpmon",#N/A,FALSE,"Monthinput"}</definedName>
    <definedName name="nnnnnnnnnn" localSheetId="83" hidden="1">{"Minpmon",#N/A,FALSE,"Monthinput"}</definedName>
    <definedName name="nnnnnnnnnn" localSheetId="84" hidden="1">{"Minpmon",#N/A,FALSE,"Monthinput"}</definedName>
    <definedName name="nnnnnnnnnn" localSheetId="85" hidden="1">{"Minpmon",#N/A,FALSE,"Monthinput"}</definedName>
    <definedName name="nnnnnnnnnn" localSheetId="88" hidden="1">{"Minpmon",#N/A,FALSE,"Monthinput"}</definedName>
    <definedName name="nnnnnnnnnn" localSheetId="22" hidden="1">{"Minpmon",#N/A,FALSE,"Monthinput"}</definedName>
    <definedName name="nnnnnnnnnn" localSheetId="89" hidden="1">{"Minpmon",#N/A,FALSE,"Monthinput"}</definedName>
    <definedName name="nnnnnnnnnn" localSheetId="90" hidden="1">{"Minpmon",#N/A,FALSE,"Monthinput"}</definedName>
    <definedName name="nnnnnnnnnn" localSheetId="91" hidden="1">{"Minpmon",#N/A,FALSE,"Monthinput"}</definedName>
    <definedName name="nnnnnnnnnn" localSheetId="92" hidden="1">{"Minpmon",#N/A,FALSE,"Monthinput"}</definedName>
    <definedName name="nnnnnnnnnn" localSheetId="95" hidden="1">{"Minpmon",#N/A,FALSE,"Monthinput"}</definedName>
    <definedName name="nnnnnnnnnn" localSheetId="96" hidden="1">{"Minpmon",#N/A,FALSE,"Monthinput"}</definedName>
    <definedName name="nnnnnnnnnn" localSheetId="98" hidden="1">{"Minpmon",#N/A,FALSE,"Monthinput"}</definedName>
    <definedName name="nnnnnnnnnn" localSheetId="24" hidden="1">{"Minpmon",#N/A,FALSE,"Monthinput"}</definedName>
    <definedName name="nnnnnnnnnn" localSheetId="99" hidden="1">{"Minpmon",#N/A,FALSE,"Monthinput"}</definedName>
    <definedName name="nnnnnnnnnn" localSheetId="25" hidden="1">{"Minpmon",#N/A,FALSE,"Monthinput"}</definedName>
    <definedName name="nnnnnnnnnn" localSheetId="26" hidden="1">{"Minpmon",#N/A,FALSE,"Monthinput"}</definedName>
    <definedName name="nnnnnnnnnn" localSheetId="93" hidden="1">{"Minpmon",#N/A,FALSE,"Monthinput"}</definedName>
    <definedName name="nnnnnnnnnn" localSheetId="94" hidden="1">{"Minpmon",#N/A,FALSE,"Monthinput"}</definedName>
    <definedName name="nnnnnnnnnn" hidden="1">{"Minpmon",#N/A,FALSE,"Monthinput"}</definedName>
    <definedName name="nnnnnnnnnnnn" localSheetId="15" hidden="1">{"Riqfin97",#N/A,FALSE,"Tran";"Riqfinpro",#N/A,FALSE,"Tran"}</definedName>
    <definedName name="nnnnnnnnnnnn" localSheetId="16" hidden="1">{"Riqfin97",#N/A,FALSE,"Tran";"Riqfinpro",#N/A,FALSE,"Tran"}</definedName>
    <definedName name="nnnnnnnnnnnn" localSheetId="17" hidden="1">{"Riqfin97",#N/A,FALSE,"Tran";"Riqfinpro",#N/A,FALSE,"Tran"}</definedName>
    <definedName name="nnnnnnnnnnnn" localSheetId="19" hidden="1">{"Riqfin97",#N/A,FALSE,"Tran";"Riqfinpro",#N/A,FALSE,"Tran"}</definedName>
    <definedName name="nnnnnnnnnnnn" localSheetId="20" hidden="1">{"Riqfin97",#N/A,FALSE,"Tran";"Riqfinpro",#N/A,FALSE,"Tran"}</definedName>
    <definedName name="nnnnnnnnnnnn" localSheetId="100" hidden="1">{"Riqfin97",#N/A,FALSE,"Tran";"Riqfinpro",#N/A,FALSE,"Tran"}</definedName>
    <definedName name="nnnnnnnnnnnn" localSheetId="8" hidden="1">{"Riqfin97",#N/A,FALSE,"Tran";"Riqfinpro",#N/A,FALSE,"Tran"}</definedName>
    <definedName name="nnnnnnnnnnnn" localSheetId="9" hidden="1">{"Riqfin97",#N/A,FALSE,"Tran";"Riqfinpro",#N/A,FALSE,"Tran"}</definedName>
    <definedName name="nnnnnnnnnnnn" localSheetId="10" hidden="1">{"Riqfin97",#N/A,FALSE,"Tran";"Riqfinpro",#N/A,FALSE,"Tran"}</definedName>
    <definedName name="nnnnnnnnnnnn" localSheetId="11" hidden="1">{"Riqfin97",#N/A,FALSE,"Tran";"Riqfinpro",#N/A,FALSE,"Tran"}</definedName>
    <definedName name="nnnnnnnnnnnn" localSheetId="23" hidden="1">{"Riqfin97",#N/A,FALSE,"Tran";"Riqfinpro",#N/A,FALSE,"Tran"}</definedName>
    <definedName name="nnnnnnnnnnnn" localSheetId="59" hidden="1">{"Riqfin97",#N/A,FALSE,"Tran";"Riqfinpro",#N/A,FALSE,"Tran"}</definedName>
    <definedName name="nnnnnnnnnnnn" localSheetId="60" hidden="1">{"Riqfin97",#N/A,FALSE,"Tran";"Riqfinpro",#N/A,FALSE,"Tran"}</definedName>
    <definedName name="nnnnnnnnnnnn" localSheetId="1" hidden="1">{"Riqfin97",#N/A,FALSE,"Tran";"Riqfinpro",#N/A,FALSE,"Tran"}</definedName>
    <definedName name="nnnnnnnnnnnn" localSheetId="27" hidden="1">{"Riqfin97",#N/A,FALSE,"Tran";"Riqfinpro",#N/A,FALSE,"Tran"}</definedName>
    <definedName name="nnnnnnnnnnnn" localSheetId="28" hidden="1">{"Riqfin97",#N/A,FALSE,"Tran";"Riqfinpro",#N/A,FALSE,"Tran"}</definedName>
    <definedName name="nnnnnnnnnnnn" localSheetId="29" hidden="1">{"Riqfin97",#N/A,FALSE,"Tran";"Riqfinpro",#N/A,FALSE,"Tran"}</definedName>
    <definedName name="nnnnnnnnnnnn" localSheetId="30" hidden="1">{"Riqfin97",#N/A,FALSE,"Tran";"Riqfinpro",#N/A,FALSE,"Tran"}</definedName>
    <definedName name="nnnnnnnnnnnn" localSheetId="31" hidden="1">{"Riqfin97",#N/A,FALSE,"Tran";"Riqfinpro",#N/A,FALSE,"Tran"}</definedName>
    <definedName name="nnnnnnnnnnnn" localSheetId="32" hidden="1">{"Riqfin97",#N/A,FALSE,"Tran";"Riqfinpro",#N/A,FALSE,"Tran"}</definedName>
    <definedName name="nnnnnnnnnnnn" localSheetId="33" hidden="1">{"Riqfin97",#N/A,FALSE,"Tran";"Riqfinpro",#N/A,FALSE,"Tran"}</definedName>
    <definedName name="nnnnnnnnnnnn" localSheetId="34" hidden="1">{"Riqfin97",#N/A,FALSE,"Tran";"Riqfinpro",#N/A,FALSE,"Tran"}</definedName>
    <definedName name="nnnnnnnnnnnn" localSheetId="3" hidden="1">{"Riqfin97",#N/A,FALSE,"Tran";"Riqfinpro",#N/A,FALSE,"Tran"}</definedName>
    <definedName name="nnnnnnnnnnnn" localSheetId="57" hidden="1">{"Riqfin97",#N/A,FALSE,"Tran";"Riqfinpro",#N/A,FALSE,"Tran"}</definedName>
    <definedName name="nnnnnnnnnnnn" localSheetId="58" hidden="1">{"Riqfin97",#N/A,FALSE,"Tran";"Riqfinpro",#N/A,FALSE,"Tran"}</definedName>
    <definedName name="nnnnnnnnnnnn" localSheetId="18" hidden="1">{"Riqfin97",#N/A,FALSE,"Tran";"Riqfinpro",#N/A,FALSE,"Tran"}</definedName>
    <definedName name="nnnnnnnnnnnn" localSheetId="61" hidden="1">{"Riqfin97",#N/A,FALSE,"Tran";"Riqfinpro",#N/A,FALSE,"Tran"}</definedName>
    <definedName name="nnnnnnnnnnnn" localSheetId="62" hidden="1">{"Riqfin97",#N/A,FALSE,"Tran";"Riqfinpro",#N/A,FALSE,"Tran"}</definedName>
    <definedName name="nnnnnnnnnnnn" localSheetId="63" hidden="1">{"Riqfin97",#N/A,FALSE,"Tran";"Riqfinpro",#N/A,FALSE,"Tran"}</definedName>
    <definedName name="nnnnnnnnnnnn" localSheetId="64" hidden="1">{"Riqfin97",#N/A,FALSE,"Tran";"Riqfinpro",#N/A,FALSE,"Tran"}</definedName>
    <definedName name="nnnnnnnnnnnn" localSheetId="21" hidden="1">{"Riqfin97",#N/A,FALSE,"Tran";"Riqfinpro",#N/A,FALSE,"Tran"}</definedName>
    <definedName name="nnnnnnnnnnnn" localSheetId="80" hidden="1">{"Riqfin97",#N/A,FALSE,"Tran";"Riqfinpro",#N/A,FALSE,"Tran"}</definedName>
    <definedName name="nnnnnnnnnnnn" localSheetId="81" hidden="1">{"Riqfin97",#N/A,FALSE,"Tran";"Riqfinpro",#N/A,FALSE,"Tran"}</definedName>
    <definedName name="nnnnnnnnnnnn" localSheetId="82" hidden="1">{"Riqfin97",#N/A,FALSE,"Tran";"Riqfinpro",#N/A,FALSE,"Tran"}</definedName>
    <definedName name="nnnnnnnnnnnn" localSheetId="83" hidden="1">{"Riqfin97",#N/A,FALSE,"Tran";"Riqfinpro",#N/A,FALSE,"Tran"}</definedName>
    <definedName name="nnnnnnnnnnnn" localSheetId="84" hidden="1">{"Riqfin97",#N/A,FALSE,"Tran";"Riqfinpro",#N/A,FALSE,"Tran"}</definedName>
    <definedName name="nnnnnnnnnnnn" localSheetId="85" hidden="1">{"Riqfin97",#N/A,FALSE,"Tran";"Riqfinpro",#N/A,FALSE,"Tran"}</definedName>
    <definedName name="nnnnnnnnnnnn" localSheetId="88" hidden="1">{"Riqfin97",#N/A,FALSE,"Tran";"Riqfinpro",#N/A,FALSE,"Tran"}</definedName>
    <definedName name="nnnnnnnnnnnn" localSheetId="22" hidden="1">{"Riqfin97",#N/A,FALSE,"Tran";"Riqfinpro",#N/A,FALSE,"Tran"}</definedName>
    <definedName name="nnnnnnnnnnnn" localSheetId="89" hidden="1">{"Riqfin97",#N/A,FALSE,"Tran";"Riqfinpro",#N/A,FALSE,"Tran"}</definedName>
    <definedName name="nnnnnnnnnnnn" localSheetId="90" hidden="1">{"Riqfin97",#N/A,FALSE,"Tran";"Riqfinpro",#N/A,FALSE,"Tran"}</definedName>
    <definedName name="nnnnnnnnnnnn" localSheetId="91" hidden="1">{"Riqfin97",#N/A,FALSE,"Tran";"Riqfinpro",#N/A,FALSE,"Tran"}</definedName>
    <definedName name="nnnnnnnnnnnn" localSheetId="92" hidden="1">{"Riqfin97",#N/A,FALSE,"Tran";"Riqfinpro",#N/A,FALSE,"Tran"}</definedName>
    <definedName name="nnnnnnnnnnnn" localSheetId="95" hidden="1">{"Riqfin97",#N/A,FALSE,"Tran";"Riqfinpro",#N/A,FALSE,"Tran"}</definedName>
    <definedName name="nnnnnnnnnnnn" localSheetId="96" hidden="1">{"Riqfin97",#N/A,FALSE,"Tran";"Riqfinpro",#N/A,FALSE,"Tran"}</definedName>
    <definedName name="nnnnnnnnnnnn" localSheetId="98" hidden="1">{"Riqfin97",#N/A,FALSE,"Tran";"Riqfinpro",#N/A,FALSE,"Tran"}</definedName>
    <definedName name="nnnnnnnnnnnn" localSheetId="24" hidden="1">{"Riqfin97",#N/A,FALSE,"Tran";"Riqfinpro",#N/A,FALSE,"Tran"}</definedName>
    <definedName name="nnnnnnnnnnnn" localSheetId="99" hidden="1">{"Riqfin97",#N/A,FALSE,"Tran";"Riqfinpro",#N/A,FALSE,"Tran"}</definedName>
    <definedName name="nnnnnnnnnnnn" localSheetId="25" hidden="1">{"Riqfin97",#N/A,FALSE,"Tran";"Riqfinpro",#N/A,FALSE,"Tran"}</definedName>
    <definedName name="nnnnnnnnnnnn" localSheetId="26" hidden="1">{"Riqfin97",#N/A,FALSE,"Tran";"Riqfinpro",#N/A,FALSE,"Tran"}</definedName>
    <definedName name="nnnnnnnnnnnn" localSheetId="93" hidden="1">{"Riqfin97",#N/A,FALSE,"Tran";"Riqfinpro",#N/A,FALSE,"Tran"}</definedName>
    <definedName name="nnnnnnnnnnnn" localSheetId="94" hidden="1">{"Riqfin97",#N/A,FALSE,"Tran";"Riqfinpro",#N/A,FALSE,"Tran"}</definedName>
    <definedName name="nnnnnnnnnnnn" hidden="1">{"Riqfin97",#N/A,FALSE,"Tran";"Riqfinpro",#N/A,FALSE,"Tran"}</definedName>
    <definedName name="no" localSheetId="15" hidden="1">#REF!</definedName>
    <definedName name="no" localSheetId="17" hidden="1">#REF!</definedName>
    <definedName name="no" localSheetId="19" hidden="1">#REF!</definedName>
    <definedName name="no" localSheetId="100" hidden="1">'[11]Crédito SPNF (fiscal)'!#REF!</definedName>
    <definedName name="no" localSheetId="23" hidden="1">'[11]Crédito SPNF (fiscal)'!#REF!</definedName>
    <definedName name="no" localSheetId="59" hidden="1">#REF!</definedName>
    <definedName name="no" localSheetId="60" hidden="1">#REF!</definedName>
    <definedName name="no" localSheetId="1" hidden="1">'[11]Crédito SPNF (fiscal)'!#REF!</definedName>
    <definedName name="no" localSheetId="27" hidden="1">#REF!</definedName>
    <definedName name="no" localSheetId="28" hidden="1">#REF!</definedName>
    <definedName name="no" localSheetId="29" hidden="1">#REF!</definedName>
    <definedName name="no" localSheetId="41" hidden="1">'[11]Crédito SPNF (fiscal)'!#REF!</definedName>
    <definedName name="no" localSheetId="44" hidden="1">'[11]Crédito SPNF (fiscal)'!#REF!</definedName>
    <definedName name="no" localSheetId="46" hidden="1">'[11]Crédito SPNF (fiscal)'!#REF!</definedName>
    <definedName name="no" localSheetId="57" hidden="1">'[11]Crédito SPNF (fiscal)'!#REF!</definedName>
    <definedName name="no" localSheetId="58" hidden="1">'[11]Crédito SPNF (fiscal)'!#REF!</definedName>
    <definedName name="no" localSheetId="18" hidden="1">#REF!</definedName>
    <definedName name="no" localSheetId="64" hidden="1">'[11]Crédito SPNF (fiscal)'!#REF!</definedName>
    <definedName name="no" localSheetId="91" hidden="1">#REF!</definedName>
    <definedName name="no" localSheetId="96" hidden="1">'[11]Crédito SPNF (fiscal)'!#REF!</definedName>
    <definedName name="no" localSheetId="24" hidden="1">'[11]Crédito SPNF (fiscal)'!#REF!</definedName>
    <definedName name="no" hidden="1">#REF!</definedName>
    <definedName name="Noah" localSheetId="15">#REF!</definedName>
    <definedName name="Noah" localSheetId="16">#REF!</definedName>
    <definedName name="Noah" localSheetId="17">#REF!</definedName>
    <definedName name="Noah" localSheetId="19">#REF!</definedName>
    <definedName name="Noah" localSheetId="20">#REF!</definedName>
    <definedName name="Noah" localSheetId="100">#REF!</definedName>
    <definedName name="Noah" localSheetId="23">#REF!</definedName>
    <definedName name="Noah" localSheetId="27">#REF!</definedName>
    <definedName name="Noah" localSheetId="28">#REF!</definedName>
    <definedName name="Noah" localSheetId="29">#REF!</definedName>
    <definedName name="Noah" localSheetId="33">#REF!</definedName>
    <definedName name="Noah" localSheetId="57">#REF!</definedName>
    <definedName name="Noah" localSheetId="58">#REF!</definedName>
    <definedName name="Noah" localSheetId="18">#REF!</definedName>
    <definedName name="Noah" localSheetId="61">#REF!</definedName>
    <definedName name="Noah" localSheetId="62">#REF!</definedName>
    <definedName name="Noah" localSheetId="64">#REF!</definedName>
    <definedName name="Noah" localSheetId="21">#REF!</definedName>
    <definedName name="Noah" localSheetId="80">'Tabla 53'!#REF!</definedName>
    <definedName name="Noah" localSheetId="81">'Tabla 54'!#REF!</definedName>
    <definedName name="Noah" localSheetId="82">'Tabla 55'!#REF!</definedName>
    <definedName name="Noah" localSheetId="83">'Tabla 56'!#REF!</definedName>
    <definedName name="Noah" localSheetId="84">'Tabla 57'!#REF!</definedName>
    <definedName name="Noah" localSheetId="85">'Tabla 58'!#REF!</definedName>
    <definedName name="Noah" localSheetId="88">#REF!</definedName>
    <definedName name="Noah" localSheetId="89">#REF!</definedName>
    <definedName name="Noah" localSheetId="90">#REF!</definedName>
    <definedName name="Noah" localSheetId="95">#REF!</definedName>
    <definedName name="Noah" localSheetId="96">#REF!</definedName>
    <definedName name="Noah" localSheetId="24">#REF!</definedName>
    <definedName name="Noah" localSheetId="99">#REF!</definedName>
    <definedName name="Noah">#REF!</definedName>
    <definedName name="noclas1" localSheetId="15">#REF!</definedName>
    <definedName name="noclas1" localSheetId="16">#REF!</definedName>
    <definedName name="noclas1" localSheetId="17">#REF!</definedName>
    <definedName name="noclas1" localSheetId="23">#REF!</definedName>
    <definedName name="noclas1" localSheetId="27">#REF!</definedName>
    <definedName name="noclas1" localSheetId="28">#REF!</definedName>
    <definedName name="noclas1" localSheetId="29">#REF!</definedName>
    <definedName name="noclas1" localSheetId="57">#REF!</definedName>
    <definedName name="noclas1" localSheetId="64">#REF!</definedName>
    <definedName name="noclas1" localSheetId="21">#REF!</definedName>
    <definedName name="noclas1" localSheetId="88">#REF!</definedName>
    <definedName name="noclas1" localSheetId="89">#REF!</definedName>
    <definedName name="noclas1" localSheetId="90">#REF!</definedName>
    <definedName name="noclas1" localSheetId="95">#REF!</definedName>
    <definedName name="noclas1">#REF!</definedName>
    <definedName name="noclas2" localSheetId="15">#REF!</definedName>
    <definedName name="noclas2" localSheetId="16">#REF!</definedName>
    <definedName name="noclas2" localSheetId="17">#REF!</definedName>
    <definedName name="noclas2" localSheetId="23">#REF!</definedName>
    <definedName name="noclas2" localSheetId="27">#REF!</definedName>
    <definedName name="noclas2" localSheetId="28">#REF!</definedName>
    <definedName name="noclas2" localSheetId="29">#REF!</definedName>
    <definedName name="noclas2" localSheetId="57">#REF!</definedName>
    <definedName name="noclas2" localSheetId="21">#REF!</definedName>
    <definedName name="noclas2" localSheetId="88">#REF!</definedName>
    <definedName name="noclas2" localSheetId="89">#REF!</definedName>
    <definedName name="noclas2" localSheetId="90">#REF!</definedName>
    <definedName name="noclas2" localSheetId="95">#REF!</definedName>
    <definedName name="noclas2">#REF!</definedName>
    <definedName name="NOCLUB" localSheetId="15">#REF!</definedName>
    <definedName name="NOCLUB" localSheetId="16">#REF!</definedName>
    <definedName name="NOCLUB" localSheetId="17">#REF!</definedName>
    <definedName name="NOCLUB" localSheetId="19">#REF!</definedName>
    <definedName name="NOCLUB" localSheetId="23">#REF!</definedName>
    <definedName name="NOCLUB" localSheetId="27">#REF!</definedName>
    <definedName name="NOCLUB" localSheetId="28">#REF!</definedName>
    <definedName name="NOCLUB" localSheetId="29">#REF!</definedName>
    <definedName name="NOCLUB" localSheetId="33">#REF!</definedName>
    <definedName name="NOCLUB" localSheetId="58">#REF!</definedName>
    <definedName name="NOCLUB" localSheetId="18">#REF!</definedName>
    <definedName name="NOCLUB" localSheetId="64">#REF!</definedName>
    <definedName name="NOCLUB" localSheetId="21">#REF!</definedName>
    <definedName name="NOCLUB" localSheetId="80">'Tabla 53'!#REF!</definedName>
    <definedName name="NOCLUB" localSheetId="81">'Tabla 54'!#REF!</definedName>
    <definedName name="NOCLUB" localSheetId="82">'Tabla 55'!#REF!</definedName>
    <definedName name="NOCLUB" localSheetId="83">'Tabla 56'!#REF!</definedName>
    <definedName name="NOCLUB" localSheetId="84">'Tabla 57'!#REF!</definedName>
    <definedName name="NOCLUB" localSheetId="85">'Tabla 58'!#REF!</definedName>
    <definedName name="NOCLUB" localSheetId="88">#REF!</definedName>
    <definedName name="NOCLUB" localSheetId="89">#REF!</definedName>
    <definedName name="NOCLUB" localSheetId="90">#REF!</definedName>
    <definedName name="NOCLUB" localSheetId="96">#REF!</definedName>
    <definedName name="NOCLUB" localSheetId="24">#REF!</definedName>
    <definedName name="NOCLUB">#REF!</definedName>
    <definedName name="NOK" localSheetId="15">#REF!</definedName>
    <definedName name="NOK" localSheetId="16">#REF!</definedName>
    <definedName name="NOK" localSheetId="17">#REF!</definedName>
    <definedName name="NOK" localSheetId="19">#REF!</definedName>
    <definedName name="NOK" localSheetId="23">#REF!</definedName>
    <definedName name="NOK" localSheetId="27">#REF!</definedName>
    <definedName name="NOK" localSheetId="28">#REF!</definedName>
    <definedName name="NOK" localSheetId="29">#REF!</definedName>
    <definedName name="NOK" localSheetId="33">#REF!</definedName>
    <definedName name="NOK" localSheetId="58">#REF!</definedName>
    <definedName name="NOK" localSheetId="18">#REF!</definedName>
    <definedName name="NOK" localSheetId="64">#REF!</definedName>
    <definedName name="NOK" localSheetId="21">#REF!</definedName>
    <definedName name="NOK" localSheetId="80">'Tabla 53'!#REF!</definedName>
    <definedName name="NOK" localSheetId="81">'Tabla 54'!#REF!</definedName>
    <definedName name="NOK" localSheetId="82">'Tabla 55'!#REF!</definedName>
    <definedName name="NOK" localSheetId="83">'Tabla 56'!#REF!</definedName>
    <definedName name="NOK" localSheetId="84">'Tabla 57'!#REF!</definedName>
    <definedName name="NOK" localSheetId="85">'Tabla 58'!#REF!</definedName>
    <definedName name="NOK" localSheetId="88">#REF!</definedName>
    <definedName name="NOK" localSheetId="89">#REF!</definedName>
    <definedName name="NOK" localSheetId="90">#REF!</definedName>
    <definedName name="NOK" localSheetId="96">#REF!</definedName>
    <definedName name="NOK" localSheetId="24">#REF!</definedName>
    <definedName name="NOK">#REF!</definedName>
    <definedName name="nombrenuevo">#N/A</definedName>
    <definedName name="NONLEAP" localSheetId="15">#REF!</definedName>
    <definedName name="NONLEAP" localSheetId="16">#REF!</definedName>
    <definedName name="NONLEAP" localSheetId="17">#REF!</definedName>
    <definedName name="NONLEAP" localSheetId="19">#REF!</definedName>
    <definedName name="NONLEAP" localSheetId="20">#REF!</definedName>
    <definedName name="NONLEAP" localSheetId="100">#REF!</definedName>
    <definedName name="NONLEAP" localSheetId="23">#REF!</definedName>
    <definedName name="NONLEAP" localSheetId="27">#REF!</definedName>
    <definedName name="NONLEAP" localSheetId="28">#REF!</definedName>
    <definedName name="NONLEAP" localSheetId="29">#REF!</definedName>
    <definedName name="NONLEAP" localSheetId="33">#REF!</definedName>
    <definedName name="NONLEAP" localSheetId="57">#REF!</definedName>
    <definedName name="NONLEAP" localSheetId="58">#REF!</definedName>
    <definedName name="NONLEAP" localSheetId="18">#REF!</definedName>
    <definedName name="NONLEAP" localSheetId="61">#REF!</definedName>
    <definedName name="NONLEAP" localSheetId="62">#REF!</definedName>
    <definedName name="NONLEAP" localSheetId="64">#REF!</definedName>
    <definedName name="NONLEAP" localSheetId="21">#REF!</definedName>
    <definedName name="NONLEAP" localSheetId="80">'Tabla 53'!#REF!</definedName>
    <definedName name="NONLEAP" localSheetId="85">'Tabla 58'!#REF!</definedName>
    <definedName name="NONLEAP" localSheetId="88">#REF!</definedName>
    <definedName name="NONLEAP" localSheetId="89">#REF!</definedName>
    <definedName name="NONLEAP" localSheetId="90">#REF!</definedName>
    <definedName name="NONLEAP" localSheetId="95">#REF!</definedName>
    <definedName name="NONLEAP" localSheetId="96">#REF!</definedName>
    <definedName name="NONLEAP" localSheetId="24">#REF!</definedName>
    <definedName name="NONLEAP">#REF!</definedName>
    <definedName name="NONOECD1" localSheetId="15">#REF!</definedName>
    <definedName name="NONOECD1" localSheetId="17">#REF!</definedName>
    <definedName name="NONOECD1" localSheetId="19">#REF!</definedName>
    <definedName name="NONOECD1" localSheetId="100">[78]nonopec!$D$29:$AD$70</definedName>
    <definedName name="NONOECD1" localSheetId="23">[78]nonopec!$D$29:$AD$70</definedName>
    <definedName name="NONOECD1" localSheetId="59">#REF!</definedName>
    <definedName name="NONOECD1" localSheetId="60">#REF!</definedName>
    <definedName name="NONOECD1" localSheetId="1">[78]nonopec!$D$29:$AD$70</definedName>
    <definedName name="NONOECD1" localSheetId="27">#REF!</definedName>
    <definedName name="NONOECD1" localSheetId="28">#REF!</definedName>
    <definedName name="NONOECD1" localSheetId="29">#REF!</definedName>
    <definedName name="NONOECD1" localSheetId="57">[78]nonopec!$D$29:$AD$70</definedName>
    <definedName name="NONOECD1" localSheetId="58">[78]nonopec!$D$29:$AD$70</definedName>
    <definedName name="NONOECD1" localSheetId="18">#REF!</definedName>
    <definedName name="NONOECD1" localSheetId="91">#REF!</definedName>
    <definedName name="NONOECD1">#REF!</definedName>
    <definedName name="NONOECD2" localSheetId="15">#REF!</definedName>
    <definedName name="NONOECD2" localSheetId="17">#REF!</definedName>
    <definedName name="NONOECD2" localSheetId="19">#REF!</definedName>
    <definedName name="NONOECD2" localSheetId="100">[78]nonopec!$D$71:$AD$135</definedName>
    <definedName name="NONOECD2" localSheetId="23">[78]nonopec!$D$71:$AD$135</definedName>
    <definedName name="NONOECD2" localSheetId="59">#REF!</definedName>
    <definedName name="NONOECD2" localSheetId="60">#REF!</definedName>
    <definedName name="NONOECD2" localSheetId="1">[78]nonopec!$D$71:$AD$135</definedName>
    <definedName name="NONOECD2" localSheetId="27">#REF!</definedName>
    <definedName name="NONOECD2" localSheetId="28">#REF!</definedName>
    <definedName name="NONOECD2" localSheetId="29">#REF!</definedName>
    <definedName name="NONOECD2" localSheetId="57">[78]nonopec!$D$71:$AD$135</definedName>
    <definedName name="NONOECD2" localSheetId="58">[78]nonopec!$D$71:$AD$135</definedName>
    <definedName name="NONOECD2" localSheetId="18">#REF!</definedName>
    <definedName name="NONOECD2" localSheetId="91">#REF!</definedName>
    <definedName name="NONOECD2">#REF!</definedName>
    <definedName name="NONOPEC" localSheetId="15">#REF!</definedName>
    <definedName name="NONOPEC" localSheetId="17">#REF!</definedName>
    <definedName name="NONOPEC" localSheetId="19">#REF!</definedName>
    <definedName name="NONOPEC" localSheetId="100">[78]nonopec!$D$136:$AD$155</definedName>
    <definedName name="NONOPEC" localSheetId="23">[78]nonopec!$D$136:$AD$155</definedName>
    <definedName name="NONOPEC" localSheetId="59">#REF!</definedName>
    <definedName name="NONOPEC" localSheetId="60">#REF!</definedName>
    <definedName name="NONOPEC" localSheetId="1">[78]nonopec!$D$136:$AD$155</definedName>
    <definedName name="NONOPEC" localSheetId="27">#REF!</definedName>
    <definedName name="NONOPEC" localSheetId="28">#REF!</definedName>
    <definedName name="NONOPEC" localSheetId="29">#REF!</definedName>
    <definedName name="NONOPEC" localSheetId="57">[78]nonopec!$D$136:$AD$155</definedName>
    <definedName name="NONOPEC" localSheetId="58">[78]nonopec!$D$136:$AD$155</definedName>
    <definedName name="NONOPEC" localSheetId="18">#REF!</definedName>
    <definedName name="NONOPEC" localSheetId="91">#REF!</definedName>
    <definedName name="NONOPEC">#REF!</definedName>
    <definedName name="NOPEC1" localSheetId="15">#REF!</definedName>
    <definedName name="NOPEC1" localSheetId="17">#REF!</definedName>
    <definedName name="NOPEC1" localSheetId="19">#REF!</definedName>
    <definedName name="NOPEC1" localSheetId="100">[92]MONTHLY!$BP$19:$CA$19</definedName>
    <definedName name="NOPEC1" localSheetId="23">[92]MONTHLY!$BP$19:$CA$19</definedName>
    <definedName name="NOPEC1" localSheetId="59">#REF!</definedName>
    <definedName name="NOPEC1" localSheetId="60">#REF!</definedName>
    <definedName name="NOPEC1" localSheetId="1">[92]MONTHLY!$BP$19:$CA$19</definedName>
    <definedName name="NOPEC1" localSheetId="27">#REF!</definedName>
    <definedName name="NOPEC1" localSheetId="28">#REF!</definedName>
    <definedName name="NOPEC1" localSheetId="29">#REF!</definedName>
    <definedName name="NOPEC1" localSheetId="57">[92]MONTHLY!$BP$19:$CA$19</definedName>
    <definedName name="NOPEC1" localSheetId="58">[92]MONTHLY!$BP$19:$CA$19</definedName>
    <definedName name="NOPEC1" localSheetId="18">#REF!</definedName>
    <definedName name="NOPEC1" localSheetId="91">#REF!</definedName>
    <definedName name="NOPEC1">#REF!</definedName>
    <definedName name="NOPEC2" localSheetId="15">#REF!</definedName>
    <definedName name="NOPEC2" localSheetId="17">#REF!</definedName>
    <definedName name="NOPEC2" localSheetId="19">#REF!</definedName>
    <definedName name="NOPEC2" localSheetId="100">[92]MONTHLY!$CB$19:$CM$19</definedName>
    <definedName name="NOPEC2" localSheetId="23">[92]MONTHLY!$CB$19:$CM$19</definedName>
    <definedName name="NOPEC2" localSheetId="59">#REF!</definedName>
    <definedName name="NOPEC2" localSheetId="60">#REF!</definedName>
    <definedName name="NOPEC2" localSheetId="1">[92]MONTHLY!$CB$19:$CM$19</definedName>
    <definedName name="NOPEC2" localSheetId="27">#REF!</definedName>
    <definedName name="NOPEC2" localSheetId="28">#REF!</definedName>
    <definedName name="NOPEC2" localSheetId="29">#REF!</definedName>
    <definedName name="NOPEC2" localSheetId="57">[92]MONTHLY!$CB$19:$CM$19</definedName>
    <definedName name="NOPEC2" localSheetId="58">[92]MONTHLY!$CB$19:$CM$19</definedName>
    <definedName name="NOPEC2" localSheetId="18">#REF!</definedName>
    <definedName name="NOPEC2" localSheetId="91">#REF!</definedName>
    <definedName name="NOPEC2">#REF!</definedName>
    <definedName name="NORM1" localSheetId="15">#REF!</definedName>
    <definedName name="NORM1" localSheetId="17">#REF!</definedName>
    <definedName name="NORM1" localSheetId="19">#REF!</definedName>
    <definedName name="NORM1" localSheetId="100">[92]MONTHLY!$A$5:$O$117</definedName>
    <definedName name="NORM1" localSheetId="23">[92]MONTHLY!$A$5:$O$117</definedName>
    <definedName name="NORM1" localSheetId="59">#REF!</definedName>
    <definedName name="NORM1" localSheetId="60">#REF!</definedName>
    <definedName name="NORM1" localSheetId="1">[92]MONTHLY!$A$5:$O$117</definedName>
    <definedName name="NORM1" localSheetId="27">#REF!</definedName>
    <definedName name="NORM1" localSheetId="28">#REF!</definedName>
    <definedName name="NORM1" localSheetId="29">#REF!</definedName>
    <definedName name="NORM1" localSheetId="57">[92]MONTHLY!$A$5:$O$117</definedName>
    <definedName name="NORM1" localSheetId="58">[92]MONTHLY!$A$5:$O$117</definedName>
    <definedName name="NORM1" localSheetId="18">#REF!</definedName>
    <definedName name="NORM1" localSheetId="91">#REF!</definedName>
    <definedName name="NORM1">#REF!</definedName>
    <definedName name="NORM2" localSheetId="15">#REF!</definedName>
    <definedName name="NORM2" localSheetId="17">#REF!</definedName>
    <definedName name="NORM2" localSheetId="19">#REF!</definedName>
    <definedName name="NORM2" localSheetId="100">[92]MONTHLY!$A$422:$Z$491</definedName>
    <definedName name="NORM2" localSheetId="23">[92]MONTHLY!$A$422:$Z$491</definedName>
    <definedName name="NORM2" localSheetId="59">#REF!</definedName>
    <definedName name="NORM2" localSheetId="60">#REF!</definedName>
    <definedName name="NORM2" localSheetId="1">[92]MONTHLY!$A$422:$Z$491</definedName>
    <definedName name="NORM2" localSheetId="27">#REF!</definedName>
    <definedName name="NORM2" localSheetId="28">#REF!</definedName>
    <definedName name="NORM2" localSheetId="29">#REF!</definedName>
    <definedName name="NORM2" localSheetId="57">[92]MONTHLY!$A$422:$Z$491</definedName>
    <definedName name="NORM2" localSheetId="58">[92]MONTHLY!$A$422:$Z$491</definedName>
    <definedName name="NORM2" localSheetId="18">#REF!</definedName>
    <definedName name="NORM2" localSheetId="91">#REF!</definedName>
    <definedName name="NORM2">#REF!</definedName>
    <definedName name="NORM3" localSheetId="15">#REF!</definedName>
    <definedName name="NORM3" localSheetId="17">#REF!</definedName>
    <definedName name="NORM3" localSheetId="19">#REF!</definedName>
    <definedName name="NORM3" localSheetId="100">[92]MONTHLY!$A$334:$Z$380</definedName>
    <definedName name="NORM3" localSheetId="23">[92]MONTHLY!$A$334:$Z$380</definedName>
    <definedName name="NORM3" localSheetId="59">#REF!</definedName>
    <definedName name="NORM3" localSheetId="60">#REF!</definedName>
    <definedName name="NORM3" localSheetId="1">[92]MONTHLY!$A$334:$Z$380</definedName>
    <definedName name="NORM3" localSheetId="27">#REF!</definedName>
    <definedName name="NORM3" localSheetId="28">#REF!</definedName>
    <definedName name="NORM3" localSheetId="29">#REF!</definedName>
    <definedName name="NORM3" localSheetId="57">[92]MONTHLY!$A$334:$Z$380</definedName>
    <definedName name="NORM3" localSheetId="58">[92]MONTHLY!$A$334:$Z$380</definedName>
    <definedName name="NORM3" localSheetId="18">#REF!</definedName>
    <definedName name="NORM3" localSheetId="91">#REF!</definedName>
    <definedName name="NORM3">#REF!</definedName>
    <definedName name="Norway_wt" localSheetId="15">#REF!</definedName>
    <definedName name="Norway_wt" localSheetId="17">#REF!</definedName>
    <definedName name="Norway_wt" localSheetId="100">'[79]OECD wgt'!$B$28</definedName>
    <definedName name="Norway_wt" localSheetId="23">'[79]OECD wgt'!$B$28</definedName>
    <definedName name="Norway_wt" localSheetId="59">#REF!</definedName>
    <definedName name="Norway_wt" localSheetId="60">#REF!</definedName>
    <definedName name="Norway_wt" localSheetId="1">'[79]OECD wgt'!$B$28</definedName>
    <definedName name="Norway_wt" localSheetId="27">#REF!</definedName>
    <definedName name="Norway_wt" localSheetId="28">#REF!</definedName>
    <definedName name="Norway_wt" localSheetId="29">#REF!</definedName>
    <definedName name="Norway_wt" localSheetId="57">'[79]OECD wgt'!$B$28</definedName>
    <definedName name="Norway_wt" localSheetId="58">'[79]OECD wgt'!$B$28</definedName>
    <definedName name="Norway_wt" localSheetId="91">#REF!</definedName>
    <definedName name="Norway_wt">#REF!</definedName>
    <definedName name="NOTA_EXPLICATIV" localSheetId="15">#REF!</definedName>
    <definedName name="NOTA_EXPLICATIV" localSheetId="16">#REF!</definedName>
    <definedName name="NOTA_EXPLICATIV" localSheetId="17">#REF!</definedName>
    <definedName name="NOTA_EXPLICATIV" localSheetId="19">#REF!</definedName>
    <definedName name="NOTA_EXPLICATIV" localSheetId="20">#REF!</definedName>
    <definedName name="NOTA_EXPLICATIV" localSheetId="100">#REF!</definedName>
    <definedName name="NOTA_EXPLICATIV" localSheetId="23">#REF!</definedName>
    <definedName name="NOTA_EXPLICATIV" localSheetId="27">#REF!</definedName>
    <definedName name="NOTA_EXPLICATIV" localSheetId="28">#REF!</definedName>
    <definedName name="NOTA_EXPLICATIV" localSheetId="29">#REF!</definedName>
    <definedName name="NOTA_EXPLICATIV" localSheetId="41">#REF!</definedName>
    <definedName name="NOTA_EXPLICATIV" localSheetId="44">#REF!</definedName>
    <definedName name="NOTA_EXPLICATIV" localSheetId="46">#REF!</definedName>
    <definedName name="NOTA_EXPLICATIV" localSheetId="57">#REF!</definedName>
    <definedName name="NOTA_EXPLICATIV" localSheetId="58">#REF!</definedName>
    <definedName name="NOTA_EXPLICATIV" localSheetId="18">#REF!</definedName>
    <definedName name="NOTA_EXPLICATIV" localSheetId="61">#REF!</definedName>
    <definedName name="NOTA_EXPLICATIV" localSheetId="62">#REF!</definedName>
    <definedName name="NOTA_EXPLICATIV" localSheetId="64">#REF!</definedName>
    <definedName name="NOTA_EXPLICATIV" localSheetId="21">#REF!</definedName>
    <definedName name="NOTA_EXPLICATIV" localSheetId="80">'Tabla 53'!#REF!</definedName>
    <definedName name="NOTA_EXPLICATIV" localSheetId="81">'Tabla 54'!#REF!</definedName>
    <definedName name="NOTA_EXPLICATIV" localSheetId="82">'Tabla 55'!#REF!</definedName>
    <definedName name="NOTA_EXPLICATIV" localSheetId="83">'Tabla 56'!#REF!</definedName>
    <definedName name="NOTA_EXPLICATIV" localSheetId="84">'Tabla 57'!#REF!</definedName>
    <definedName name="NOTA_EXPLICATIV" localSheetId="88">#REF!</definedName>
    <definedName name="NOTA_EXPLICATIV" localSheetId="89">#REF!</definedName>
    <definedName name="NOTA_EXPLICATIV" localSheetId="90">#REF!</definedName>
    <definedName name="NOTA_EXPLICATIV" localSheetId="95">#REF!</definedName>
    <definedName name="NOTA_EXPLICATIV" localSheetId="96">#REF!</definedName>
    <definedName name="NOTA_EXPLICATIV" localSheetId="24">#REF!</definedName>
    <definedName name="NOTA_EXPLICATIV" localSheetId="99">#REF!</definedName>
    <definedName name="NOTA_EXPLICATIV">#REF!</definedName>
    <definedName name="Notes" localSheetId="15">#REF!</definedName>
    <definedName name="NOTES" localSheetId="16">#REF!</definedName>
    <definedName name="Notes" localSheetId="17">#REF!</definedName>
    <definedName name="Notes" localSheetId="19">#REF!</definedName>
    <definedName name="Notes" localSheetId="20">[150]UPLOAD!#REF!</definedName>
    <definedName name="Notes" localSheetId="100">[150]UPLOAD!#REF!</definedName>
    <definedName name="Notes" localSheetId="23">[150]UPLOAD!#REF!</definedName>
    <definedName name="Notes" localSheetId="59">#REF!</definedName>
    <definedName name="Notes" localSheetId="60">#REF!</definedName>
    <definedName name="Notes" localSheetId="1">[150]UPLOAD!#REF!</definedName>
    <definedName name="Notes" localSheetId="27">#REF!</definedName>
    <definedName name="Notes" localSheetId="28">[150]UPLOAD!#REF!</definedName>
    <definedName name="Notes" localSheetId="29">[150]UPLOAD!#REF!</definedName>
    <definedName name="Notes" localSheetId="41">[150]UPLOAD!#REF!</definedName>
    <definedName name="Notes" localSheetId="44">[150]UPLOAD!#REF!</definedName>
    <definedName name="Notes" localSheetId="46">[150]UPLOAD!#REF!</definedName>
    <definedName name="Notes" localSheetId="57">[150]UPLOAD!#REF!</definedName>
    <definedName name="Notes" localSheetId="58">[150]UPLOAD!#REF!</definedName>
    <definedName name="Notes" localSheetId="18">#REF!</definedName>
    <definedName name="Notes" localSheetId="61">[150]UPLOAD!#REF!</definedName>
    <definedName name="Notes" localSheetId="62">#REF!</definedName>
    <definedName name="Notes" localSheetId="64">[150]UPLOAD!#REF!</definedName>
    <definedName name="Notes" localSheetId="21">[150]UPLOAD!#REF!</definedName>
    <definedName name="Notes" localSheetId="81">[150]UPLOAD!#REF!</definedName>
    <definedName name="Notes" localSheetId="82">[150]UPLOAD!#REF!</definedName>
    <definedName name="Notes" localSheetId="83">[150]UPLOAD!#REF!</definedName>
    <definedName name="Notes" localSheetId="84">[150]UPLOAD!#REF!</definedName>
    <definedName name="Notes" localSheetId="88">[150]UPLOAD!#REF!</definedName>
    <definedName name="Notes" localSheetId="89">[150]UPLOAD!#REF!</definedName>
    <definedName name="Notes" localSheetId="90">[150]UPLOAD!#REF!</definedName>
    <definedName name="Notes" localSheetId="91">#REF!</definedName>
    <definedName name="Notes" localSheetId="95">[150]UPLOAD!#REF!</definedName>
    <definedName name="Notes" localSheetId="96">[150]UPLOAD!#REF!</definedName>
    <definedName name="Notes" localSheetId="24">[150]UPLOAD!#REF!</definedName>
    <definedName name="Notes" localSheetId="99">[150]UPLOAD!#REF!</definedName>
    <definedName name="Notes">#REF!</definedName>
    <definedName name="NOTITLES" localSheetId="15">#REF!</definedName>
    <definedName name="NOTITLES" localSheetId="16">#REF!</definedName>
    <definedName name="NOTITLES" localSheetId="17">#REF!</definedName>
    <definedName name="NOTITLES" localSheetId="19">#REF!</definedName>
    <definedName name="NOTITLES" localSheetId="20">#REF!</definedName>
    <definedName name="NOTITLES" localSheetId="100">#REF!</definedName>
    <definedName name="NOTITLES" localSheetId="23">#REF!</definedName>
    <definedName name="NOTITLES" localSheetId="27">#REF!</definedName>
    <definedName name="NOTITLES" localSheetId="28">#REF!</definedName>
    <definedName name="NOTITLES" localSheetId="29">#REF!</definedName>
    <definedName name="NOTITLES" localSheetId="41">#REF!</definedName>
    <definedName name="NOTITLES" localSheetId="44">#REF!</definedName>
    <definedName name="NOTITLES" localSheetId="46">#REF!</definedName>
    <definedName name="NOTITLES" localSheetId="57">#REF!</definedName>
    <definedName name="NOTITLES" localSheetId="58">#REF!</definedName>
    <definedName name="NOTITLES" localSheetId="18">#REF!</definedName>
    <definedName name="NOTITLES" localSheetId="61">#REF!</definedName>
    <definedName name="NOTITLES" localSheetId="62">#REF!</definedName>
    <definedName name="NOTITLES" localSheetId="64">#REF!</definedName>
    <definedName name="NOTITLES" localSheetId="21">#REF!</definedName>
    <definedName name="NOTITLES" localSheetId="80">'Tabla 53'!#REF!</definedName>
    <definedName name="NOTITLES" localSheetId="81">'Tabla 54'!#REF!</definedName>
    <definedName name="NOTITLES" localSheetId="82">'Tabla 55'!#REF!</definedName>
    <definedName name="NOTITLES" localSheetId="83">'Tabla 56'!#REF!</definedName>
    <definedName name="NOTITLES" localSheetId="84">'Tabla 57'!#REF!</definedName>
    <definedName name="NOTITLES" localSheetId="88">#REF!</definedName>
    <definedName name="NOTITLES" localSheetId="89">#REF!</definedName>
    <definedName name="NOTITLES" localSheetId="90">#REF!</definedName>
    <definedName name="NOTITLES" localSheetId="95">#REF!</definedName>
    <definedName name="NOTITLES" localSheetId="96">#REF!</definedName>
    <definedName name="NOTITLES" localSheetId="24">#REF!</definedName>
    <definedName name="NOTITLES" localSheetId="99">#REF!</definedName>
    <definedName name="NOTITLES">#REF!</definedName>
    <definedName name="NOV._89" localSheetId="15">#REF!</definedName>
    <definedName name="NOV._89" localSheetId="16">#REF!</definedName>
    <definedName name="NOV._89" localSheetId="17">#REF!</definedName>
    <definedName name="NOV._89" localSheetId="23">#REF!</definedName>
    <definedName name="NOV._89" localSheetId="27">#REF!</definedName>
    <definedName name="NOV._89" localSheetId="28">#REF!</definedName>
    <definedName name="NOV._89" localSheetId="29">#REF!</definedName>
    <definedName name="NOV._89" localSheetId="57">#REF!</definedName>
    <definedName name="NOV._89" localSheetId="64">#REF!</definedName>
    <definedName name="NOV._89" localSheetId="21">#REF!</definedName>
    <definedName name="NOV._89" localSheetId="88">#REF!</definedName>
    <definedName name="NOV._89" localSheetId="89">#REF!</definedName>
    <definedName name="NOV._89" localSheetId="90">#REF!</definedName>
    <definedName name="NOV._89" localSheetId="95">#REF!</definedName>
    <definedName name="NOV._89">#REF!</definedName>
    <definedName name="NSUMMARY" localSheetId="15">#REF!</definedName>
    <definedName name="NSUMMARY" localSheetId="17">#REF!</definedName>
    <definedName name="NSUMMARY" localSheetId="19">#REF!</definedName>
    <definedName name="NSUMMARY" localSheetId="100">[78]nonopec!$D$157:$AD$204</definedName>
    <definedName name="NSUMMARY" localSheetId="23">[78]nonopec!$D$157:$AD$204</definedName>
    <definedName name="NSUMMARY" localSheetId="59">#REF!</definedName>
    <definedName name="NSUMMARY" localSheetId="60">#REF!</definedName>
    <definedName name="NSUMMARY" localSheetId="1">[78]nonopec!$D$157:$AD$204</definedName>
    <definedName name="NSUMMARY" localSheetId="27">#REF!</definedName>
    <definedName name="NSUMMARY" localSheetId="28">#REF!</definedName>
    <definedName name="NSUMMARY" localSheetId="29">#REF!</definedName>
    <definedName name="NSUMMARY" localSheetId="57">[78]nonopec!$D$157:$AD$204</definedName>
    <definedName name="NSUMMARY" localSheetId="58">[78]nonopec!$D$157:$AD$204</definedName>
    <definedName name="NSUMMARY" localSheetId="18">#REF!</definedName>
    <definedName name="NSUMMARY" localSheetId="91">#REF!</definedName>
    <definedName name="NSUMMARY">#REF!</definedName>
    <definedName name="NTDD_R" localSheetId="15">#REF!</definedName>
    <definedName name="NTDD_R" localSheetId="17">#REF!</definedName>
    <definedName name="NTDD_R" localSheetId="20">[67]Q1!#REF!</definedName>
    <definedName name="NTDD_R" localSheetId="100">[67]Q1!#REF!</definedName>
    <definedName name="NTDD_R" localSheetId="10">[67]Q1!#REF!</definedName>
    <definedName name="NTDD_R" localSheetId="11">[67]Q1!#REF!</definedName>
    <definedName name="NTDD_R" localSheetId="23">[67]Q1!#REF!</definedName>
    <definedName name="NTDD_R" localSheetId="59">#REF!</definedName>
    <definedName name="NTDD_R" localSheetId="60">#REF!</definedName>
    <definedName name="NTDD_R" localSheetId="1">[67]Q1!#REF!</definedName>
    <definedName name="NTDD_R" localSheetId="27">#REF!</definedName>
    <definedName name="NTDD_R" localSheetId="28">[67]Q1!#REF!</definedName>
    <definedName name="NTDD_R" localSheetId="29">[67]Q1!#REF!</definedName>
    <definedName name="NTDD_R" localSheetId="57">[67]Q1!#REF!</definedName>
    <definedName name="NTDD_R" localSheetId="58">[67]Q1!#REF!</definedName>
    <definedName name="NTDD_R" localSheetId="64">[67]Q1!#REF!</definedName>
    <definedName name="NTDD_R" localSheetId="21">[67]Q1!#REF!</definedName>
    <definedName name="NTDD_R" localSheetId="85">[67]Q1!#REF!</definedName>
    <definedName name="NTDD_R" localSheetId="88">[67]Q1!#REF!</definedName>
    <definedName name="NTDD_R" localSheetId="89">[67]Q1!#REF!</definedName>
    <definedName name="NTDD_R" localSheetId="90">[67]Q1!#REF!</definedName>
    <definedName name="NTDD_R" localSheetId="91">#REF!</definedName>
    <definedName name="NTDD_R" localSheetId="95">[67]Q1!#REF!</definedName>
    <definedName name="NTDD_R" localSheetId="96">[67]Q1!#REF!</definedName>
    <definedName name="NTDD_R" localSheetId="24">[67]Q1!#REF!</definedName>
    <definedName name="NTDD_R">#REF!</definedName>
    <definedName name="NTDD_RG" localSheetId="15">#REF!</definedName>
    <definedName name="NTDD_RG" localSheetId="16">#REF!</definedName>
    <definedName name="NTDD_RG" localSheetId="17">#REF!</definedName>
    <definedName name="NTDD_RG" localSheetId="19">#REF!</definedName>
    <definedName name="NTDD_RG" localSheetId="100">[85]!NTDD_RG</definedName>
    <definedName name="NTDD_RG" localSheetId="7">[85]!NTDD_RG</definedName>
    <definedName name="NTDD_RG" localSheetId="11">[85]!NTDD_RG</definedName>
    <definedName name="NTDD_RG" localSheetId="23">[85]!NTDD_RG</definedName>
    <definedName name="NTDD_RG" localSheetId="59">#REF!</definedName>
    <definedName name="NTDD_RG" localSheetId="60">#REF!</definedName>
    <definedName name="NTDD_RG" localSheetId="1">[85]!NTDD_RG</definedName>
    <definedName name="NTDD_RG" localSheetId="27">#REF!</definedName>
    <definedName name="NTDD_RG" localSheetId="28">#REF!</definedName>
    <definedName name="NTDD_RG" localSheetId="29">[85]!NTDD_RG</definedName>
    <definedName name="NTDD_RG" localSheetId="33">#REF!</definedName>
    <definedName name="NTDD_RG" localSheetId="34">[85]!NTDD_RG</definedName>
    <definedName name="NTDD_RG" localSheetId="41">[85]!NTDD_RG</definedName>
    <definedName name="NTDD_RG" localSheetId="44">[85]!NTDD_RG</definedName>
    <definedName name="NTDD_RG" localSheetId="57">[85]!NTDD_RG</definedName>
    <definedName name="NTDD_RG" localSheetId="58">[85]!NTDD_RG</definedName>
    <definedName name="NTDD_RG" localSheetId="18">#REF!</definedName>
    <definedName name="NTDD_RG" localSheetId="61">[85]!NTDD_RG</definedName>
    <definedName name="NTDD_RG" localSheetId="21">[85]!NTDD_RG</definedName>
    <definedName name="NTDD_RG" localSheetId="81">[85]!NTDD_RG</definedName>
    <definedName name="NTDD_RG" localSheetId="90">[85]!NTDD_RG</definedName>
    <definedName name="NTDD_RG" localSheetId="91">#REF!</definedName>
    <definedName name="NTDD_RG" localSheetId="93">[85]!NTDD_RG</definedName>
    <definedName name="NTDD_RG" localSheetId="94">[85]!NTDD_RG</definedName>
    <definedName name="NTDD_RG">#REF!</definedName>
    <definedName name="NX" localSheetId="16">#REF!</definedName>
    <definedName name="NX">#N/A</definedName>
    <definedName name="NX_R" localSheetId="16">#REF!</definedName>
    <definedName name="NX_R">#N/A</definedName>
    <definedName name="NXG" localSheetId="15">#REF!</definedName>
    <definedName name="NXG" localSheetId="16">#REF!</definedName>
    <definedName name="NXG" localSheetId="17">#REF!</definedName>
    <definedName name="NXG" localSheetId="20">#REF!</definedName>
    <definedName name="NXG" localSheetId="23">#REF!</definedName>
    <definedName name="NXG" localSheetId="59">#REF!</definedName>
    <definedName name="NXG" localSheetId="60">#REF!</definedName>
    <definedName name="NXG" localSheetId="27">#REF!</definedName>
    <definedName name="NXG" localSheetId="28">#REF!</definedName>
    <definedName name="NXG" localSheetId="29">#REF!</definedName>
    <definedName name="NXG" localSheetId="57">#REF!</definedName>
    <definedName name="NXG" localSheetId="64">#REF!</definedName>
    <definedName name="NXG" localSheetId="21">#REF!</definedName>
    <definedName name="NXG" localSheetId="85">'Tabla 58'!#REF!</definedName>
    <definedName name="NXG" localSheetId="88">#REF!</definedName>
    <definedName name="NXG" localSheetId="89">#REF!</definedName>
    <definedName name="NXG" localSheetId="90">#REF!</definedName>
    <definedName name="NXG" localSheetId="95">#REF!</definedName>
    <definedName name="NXG" localSheetId="96">#REF!</definedName>
    <definedName name="NXG" localSheetId="24">#REF!</definedName>
    <definedName name="NXG">#REF!</definedName>
    <definedName name="NXG_R" localSheetId="15">#REF!</definedName>
    <definedName name="NXG_R" localSheetId="16">#REF!</definedName>
    <definedName name="NXG_R" localSheetId="17">#REF!</definedName>
    <definedName name="NXG_R" localSheetId="23">#REF!</definedName>
    <definedName name="NXG_R" localSheetId="27">#REF!</definedName>
    <definedName name="NXG_R" localSheetId="28">#REF!</definedName>
    <definedName name="NXG_R" localSheetId="29">#REF!</definedName>
    <definedName name="NXG_R" localSheetId="57">#REF!</definedName>
    <definedName name="NXG_R" localSheetId="64">#REF!</definedName>
    <definedName name="NXG_R" localSheetId="21">#REF!</definedName>
    <definedName name="NXG_R" localSheetId="85">'Tabla 58'!#REF!</definedName>
    <definedName name="NXG_R" localSheetId="88">#REF!</definedName>
    <definedName name="NXG_R" localSheetId="89">#REF!</definedName>
    <definedName name="NXG_R" localSheetId="90">#REF!</definedName>
    <definedName name="NXG_R" localSheetId="95">#REF!</definedName>
    <definedName name="NXG_R" localSheetId="96">#REF!</definedName>
    <definedName name="NXG_R">#REF!</definedName>
    <definedName name="NXG_RG" localSheetId="16">#REF!</definedName>
    <definedName name="NXG_RG">#N/A</definedName>
    <definedName name="NXS" localSheetId="15">#REF!</definedName>
    <definedName name="NXS" localSheetId="16">#REF!</definedName>
    <definedName name="NXS" localSheetId="17">#REF!</definedName>
    <definedName name="NXS" localSheetId="100">[67]Q2!#REF!</definedName>
    <definedName name="NXS" localSheetId="10">[67]Q2!#REF!</definedName>
    <definedName name="NXS" localSheetId="11">[67]Q2!#REF!</definedName>
    <definedName name="NXS" localSheetId="23">[67]Q2!#REF!</definedName>
    <definedName name="NXS" localSheetId="59">#REF!</definedName>
    <definedName name="NXS" localSheetId="60">#REF!</definedName>
    <definedName name="NXS" localSheetId="1">[67]Q2!#REF!</definedName>
    <definedName name="NXS" localSheetId="27">#REF!</definedName>
    <definedName name="NXS" localSheetId="28">[67]Q2!#REF!</definedName>
    <definedName name="NXS" localSheetId="29">[67]Q2!#REF!</definedName>
    <definedName name="NXS" localSheetId="57">[67]Q2!#REF!</definedName>
    <definedName name="NXS" localSheetId="58">[67]Q2!#REF!</definedName>
    <definedName name="NXS" localSheetId="64">[67]Q2!#REF!</definedName>
    <definedName name="NXS" localSheetId="21">[67]Q2!#REF!</definedName>
    <definedName name="NXS" localSheetId="85">[67]Q2!#REF!</definedName>
    <definedName name="NXS" localSheetId="88">[67]Q2!#REF!</definedName>
    <definedName name="NXS" localSheetId="89">[67]Q2!#REF!</definedName>
    <definedName name="NXS" localSheetId="90">[67]Q2!#REF!</definedName>
    <definedName name="NXS" localSheetId="91">#REF!</definedName>
    <definedName name="NXS" localSheetId="95">[67]Q2!#REF!</definedName>
    <definedName name="NXS" localSheetId="96">[67]Q2!#REF!</definedName>
    <definedName name="NXS" localSheetId="24">[67]Q2!#REF!</definedName>
    <definedName name="NXS">#REF!</definedName>
    <definedName name="NXS_R" localSheetId="15">#REF!</definedName>
    <definedName name="NXS_R" localSheetId="16">#REF!</definedName>
    <definedName name="NXS_R" localSheetId="17">#REF!</definedName>
    <definedName name="NXS_R" localSheetId="100">[67]Q1!#REF!</definedName>
    <definedName name="NXS_R" localSheetId="10">[67]Q1!#REF!</definedName>
    <definedName name="NXS_R" localSheetId="11">[67]Q1!#REF!</definedName>
    <definedName name="NXS_R" localSheetId="23">[67]Q1!#REF!</definedName>
    <definedName name="NXS_R" localSheetId="59">#REF!</definedName>
    <definedName name="NXS_R" localSheetId="60">#REF!</definedName>
    <definedName name="NXS_R" localSheetId="1">[67]Q1!#REF!</definedName>
    <definedName name="NXS_R" localSheetId="27">#REF!</definedName>
    <definedName name="NXS_R" localSheetId="28">[67]Q1!#REF!</definedName>
    <definedName name="NXS_R" localSheetId="29">[67]Q1!#REF!</definedName>
    <definedName name="NXS_R" localSheetId="57">[67]Q1!#REF!</definedName>
    <definedName name="NXS_R" localSheetId="58">[67]Q1!#REF!</definedName>
    <definedName name="NXS_R" localSheetId="64">[67]Q1!#REF!</definedName>
    <definedName name="NXS_R" localSheetId="21">[67]Q1!#REF!</definedName>
    <definedName name="NXS_R" localSheetId="85">[67]Q1!#REF!</definedName>
    <definedName name="NXS_R" localSheetId="88">[67]Q1!#REF!</definedName>
    <definedName name="NXS_R" localSheetId="89">[67]Q1!#REF!</definedName>
    <definedName name="NXS_R" localSheetId="90">[67]Q1!#REF!</definedName>
    <definedName name="NXS_R" localSheetId="91">#REF!</definedName>
    <definedName name="NXS_R" localSheetId="95">[67]Q1!#REF!</definedName>
    <definedName name="NXS_R" localSheetId="96">[67]Q1!#REF!</definedName>
    <definedName name="NXS_R" localSheetId="24">[67]Q1!#REF!</definedName>
    <definedName name="NXS_R">#REF!</definedName>
    <definedName name="NYEAR2021" localSheetId="15">#REF!</definedName>
    <definedName name="NYEAR2021" localSheetId="17">#REF!</definedName>
    <definedName name="NYEAR2021" localSheetId="100">[103]Nickel!$B$583:$J$583</definedName>
    <definedName name="NYEAR2021" localSheetId="10">[103]Nickel!$B$583:$J$583</definedName>
    <definedName name="NYEAR2021" localSheetId="11">[103]Nickel!$B$583:$J$583</definedName>
    <definedName name="NYEAR2021" localSheetId="23">[103]Nickel!$B$583:$J$583</definedName>
    <definedName name="NYEAR2021" localSheetId="59">#REF!</definedName>
    <definedName name="NYEAR2021" localSheetId="60">#REF!</definedName>
    <definedName name="NYEAR2021" localSheetId="1">[103]Nickel!$B$583:$J$583</definedName>
    <definedName name="NYEAR2021" localSheetId="27">#REF!</definedName>
    <definedName name="NYEAR2021" localSheetId="28">[103]Nickel!$B$583:$J$583</definedName>
    <definedName name="NYEAR2021" localSheetId="29">[103]Nickel!$B$583:$J$583</definedName>
    <definedName name="NYEAR2021" localSheetId="57">[103]Nickel!$B$583:$J$583</definedName>
    <definedName name="NYEAR2021" localSheetId="58">[103]Nickel!$B$583:$J$583</definedName>
    <definedName name="NYEAR2021" localSheetId="61">[104]Nickel!$B$583:$J$583</definedName>
    <definedName name="NYEAR2021" localSheetId="62">#REF!</definedName>
    <definedName name="NYEAR2021" localSheetId="64">[103]Nickel!$B$583:$J$583</definedName>
    <definedName name="NYEAR2021" localSheetId="21">[103]Nickel!$B$583:$J$583</definedName>
    <definedName name="NYEAR2021" localSheetId="81">[103]Nickel!$B$583:$J$583</definedName>
    <definedName name="NYEAR2021" localSheetId="85">[103]Nickel!$B$583:$J$583</definedName>
    <definedName name="NYEAR2021" localSheetId="88">[103]Nickel!$B$583:$J$583</definedName>
    <definedName name="NYEAR2021" localSheetId="89">[103]Nickel!$B$583:$J$583</definedName>
    <definedName name="NYEAR2021" localSheetId="90">[103]Nickel!$B$583:$J$583</definedName>
    <definedName name="NYEAR2021" localSheetId="91">#REF!</definedName>
    <definedName name="NYEAR2021">#REF!</definedName>
    <definedName name="NYEAR2022" localSheetId="15">#REF!</definedName>
    <definedName name="NYEAR2022" localSheetId="17">#REF!</definedName>
    <definedName name="NYEAR2022" localSheetId="100">[103]Nickel!$K$583:$V$583</definedName>
    <definedName name="NYEAR2022" localSheetId="10">[103]Nickel!$K$583:$V$583</definedName>
    <definedName name="NYEAR2022" localSheetId="11">[103]Nickel!$K$583:$V$583</definedName>
    <definedName name="NYEAR2022" localSheetId="23">[103]Nickel!$K$583:$V$583</definedName>
    <definedName name="NYEAR2022" localSheetId="59">#REF!</definedName>
    <definedName name="NYEAR2022" localSheetId="60">#REF!</definedName>
    <definedName name="NYEAR2022" localSheetId="1">[103]Nickel!$K$583:$V$583</definedName>
    <definedName name="NYEAR2022" localSheetId="27">#REF!</definedName>
    <definedName name="NYEAR2022" localSheetId="28">[103]Nickel!$K$583:$V$583</definedName>
    <definedName name="NYEAR2022" localSheetId="29">[103]Nickel!$K$583:$V$583</definedName>
    <definedName name="NYEAR2022" localSheetId="57">[103]Nickel!$K$583:$V$583</definedName>
    <definedName name="NYEAR2022" localSheetId="58">[103]Nickel!$K$583:$V$583</definedName>
    <definedName name="NYEAR2022" localSheetId="61">[104]Nickel!$K$583:$V$583</definedName>
    <definedName name="NYEAR2022" localSheetId="62">#REF!</definedName>
    <definedName name="NYEAR2022" localSheetId="64">[103]Nickel!$K$583:$V$583</definedName>
    <definedName name="NYEAR2022" localSheetId="21">[103]Nickel!$K$583:$V$583</definedName>
    <definedName name="NYEAR2022" localSheetId="81">[103]Nickel!$K$583:$V$583</definedName>
    <definedName name="NYEAR2022" localSheetId="85">[103]Nickel!$K$583:$V$583</definedName>
    <definedName name="NYEAR2022" localSheetId="88">[103]Nickel!$K$583:$V$583</definedName>
    <definedName name="NYEAR2022" localSheetId="89">[103]Nickel!$K$583:$V$583</definedName>
    <definedName name="NYEAR2022" localSheetId="90">[103]Nickel!$K$583:$V$583</definedName>
    <definedName name="NYEAR2022" localSheetId="91">#REF!</definedName>
    <definedName name="NYEAR2022">#REF!</definedName>
    <definedName name="NYEAR2023" localSheetId="15">#REF!</definedName>
    <definedName name="NYEAR2023" localSheetId="17">#REF!</definedName>
    <definedName name="NYEAR2023" localSheetId="100">[103]Nickel!$W$583:$AH$583</definedName>
    <definedName name="NYEAR2023" localSheetId="10">[103]Nickel!$W$583:$AH$583</definedName>
    <definedName name="NYEAR2023" localSheetId="11">[103]Nickel!$W$583:$AH$583</definedName>
    <definedName name="NYEAR2023" localSheetId="23">[103]Nickel!$W$583:$AH$583</definedName>
    <definedName name="NYEAR2023" localSheetId="59">#REF!</definedName>
    <definedName name="NYEAR2023" localSheetId="60">#REF!</definedName>
    <definedName name="NYEAR2023" localSheetId="1">[103]Nickel!$W$583:$AH$583</definedName>
    <definedName name="NYEAR2023" localSheetId="27">#REF!</definedName>
    <definedName name="NYEAR2023" localSheetId="28">[103]Nickel!$W$583:$AH$583</definedName>
    <definedName name="NYEAR2023" localSheetId="29">[103]Nickel!$W$583:$AH$583</definedName>
    <definedName name="NYEAR2023" localSheetId="57">[103]Nickel!$W$583:$AH$583</definedName>
    <definedName name="NYEAR2023" localSheetId="58">[103]Nickel!$W$583:$AH$583</definedName>
    <definedName name="NYEAR2023" localSheetId="61">[104]Nickel!$W$583:$AH$583</definedName>
    <definedName name="NYEAR2023" localSheetId="62">#REF!</definedName>
    <definedName name="NYEAR2023" localSheetId="64">[103]Nickel!$W$583:$AH$583</definedName>
    <definedName name="NYEAR2023" localSheetId="21">[103]Nickel!$W$583:$AH$583</definedName>
    <definedName name="NYEAR2023" localSheetId="81">[103]Nickel!$W$583:$AH$583</definedName>
    <definedName name="NYEAR2023" localSheetId="85">[103]Nickel!$W$583:$AH$583</definedName>
    <definedName name="NYEAR2023" localSheetId="88">[103]Nickel!$W$583:$AH$583</definedName>
    <definedName name="NYEAR2023" localSheetId="89">[103]Nickel!$W$583:$AH$583</definedName>
    <definedName name="NYEAR2023" localSheetId="90">[103]Nickel!$W$583:$AH$583</definedName>
    <definedName name="NYEAR2023" localSheetId="91">#REF!</definedName>
    <definedName name="NYEAR2023">#REF!</definedName>
    <definedName name="NYEAR2024" localSheetId="15">#REF!</definedName>
    <definedName name="NYEAR2024" localSheetId="17">#REF!</definedName>
    <definedName name="NYEAR2024" localSheetId="100">[103]Nickel!$AI$583:$AT$583</definedName>
    <definedName name="NYEAR2024" localSheetId="10">[103]Nickel!$AI$583:$AT$583</definedName>
    <definedName name="NYEAR2024" localSheetId="11">[103]Nickel!$AI$583:$AT$583</definedName>
    <definedName name="NYEAR2024" localSheetId="23">[103]Nickel!$AI$583:$AT$583</definedName>
    <definedName name="NYEAR2024" localSheetId="59">#REF!</definedName>
    <definedName name="NYEAR2024" localSheetId="60">#REF!</definedName>
    <definedName name="NYEAR2024" localSheetId="1">[103]Nickel!$AI$583:$AT$583</definedName>
    <definedName name="NYEAR2024" localSheetId="27">#REF!</definedName>
    <definedName name="NYEAR2024" localSheetId="28">[103]Nickel!$AI$583:$AT$583</definedName>
    <definedName name="NYEAR2024" localSheetId="29">[103]Nickel!$AI$583:$AT$583</definedName>
    <definedName name="NYEAR2024" localSheetId="57">[103]Nickel!$AI$583:$AT$583</definedName>
    <definedName name="NYEAR2024" localSheetId="58">[103]Nickel!$AI$583:$AT$583</definedName>
    <definedName name="NYEAR2024" localSheetId="61">[104]Nickel!$AI$583:$AT$583</definedName>
    <definedName name="NYEAR2024" localSheetId="62">#REF!</definedName>
    <definedName name="NYEAR2024" localSheetId="64">[103]Nickel!$AI$583:$AT$583</definedName>
    <definedName name="NYEAR2024" localSheetId="21">[103]Nickel!$AI$583:$AT$583</definedName>
    <definedName name="NYEAR2024" localSheetId="81">[103]Nickel!$AI$583:$AT$583</definedName>
    <definedName name="NYEAR2024" localSheetId="85">[103]Nickel!$AI$583:$AT$583</definedName>
    <definedName name="NYEAR2024" localSheetId="88">[103]Nickel!$AI$583:$AT$583</definedName>
    <definedName name="NYEAR2024" localSheetId="89">[103]Nickel!$AI$583:$AT$583</definedName>
    <definedName name="NYEAR2024" localSheetId="90">[103]Nickel!$AI$583:$AT$583</definedName>
    <definedName name="NYEAR2024" localSheetId="91">#REF!</definedName>
    <definedName name="NYEAR2024">#REF!</definedName>
    <definedName name="NYEAR2025" localSheetId="15">#REF!</definedName>
    <definedName name="NYEAR2025" localSheetId="17">#REF!</definedName>
    <definedName name="NYEAR2025" localSheetId="100">[103]Nickel!$AU$583:$BF$583</definedName>
    <definedName name="NYEAR2025" localSheetId="10">[103]Nickel!$AU$583:$BF$583</definedName>
    <definedName name="NYEAR2025" localSheetId="11">[103]Nickel!$AU$583:$BF$583</definedName>
    <definedName name="NYEAR2025" localSheetId="23">[103]Nickel!$AU$583:$BF$583</definedName>
    <definedName name="NYEAR2025" localSheetId="59">#REF!</definedName>
    <definedName name="NYEAR2025" localSheetId="60">#REF!</definedName>
    <definedName name="NYEAR2025" localSheetId="1">[103]Nickel!$AU$583:$BF$583</definedName>
    <definedName name="NYEAR2025" localSheetId="27">#REF!</definedName>
    <definedName name="NYEAR2025" localSheetId="28">[103]Nickel!$AU$583:$BF$583</definedName>
    <definedName name="NYEAR2025" localSheetId="29">[103]Nickel!$AU$583:$BF$583</definedName>
    <definedName name="NYEAR2025" localSheetId="57">[103]Nickel!$AU$583:$BF$583</definedName>
    <definedName name="NYEAR2025" localSheetId="58">[103]Nickel!$AU$583:$BF$583</definedName>
    <definedName name="NYEAR2025" localSheetId="61">[104]Nickel!$AU$583:$BF$583</definedName>
    <definedName name="NYEAR2025" localSheetId="62">#REF!</definedName>
    <definedName name="NYEAR2025" localSheetId="64">[103]Nickel!$AU$583:$BF$583</definedName>
    <definedName name="NYEAR2025" localSheetId="21">[103]Nickel!$AU$583:$BF$583</definedName>
    <definedName name="NYEAR2025" localSheetId="81">[103]Nickel!$AU$583:$BF$583</definedName>
    <definedName name="NYEAR2025" localSheetId="85">[103]Nickel!$AU$583:$BF$583</definedName>
    <definedName name="NYEAR2025" localSheetId="88">[103]Nickel!$AU$583:$BF$583</definedName>
    <definedName name="NYEAR2025" localSheetId="89">[103]Nickel!$AU$583:$BF$583</definedName>
    <definedName name="NYEAR2025" localSheetId="90">[103]Nickel!$AU$583:$BF$583</definedName>
    <definedName name="NYEAR2025" localSheetId="91">#REF!</definedName>
    <definedName name="NYEAR2025">#REF!</definedName>
    <definedName name="NZ_wt" localSheetId="15">#REF!</definedName>
    <definedName name="NZ_wt" localSheetId="17">#REF!</definedName>
    <definedName name="NZ_wt" localSheetId="100">'[79]OECD wgt'!$B$27</definedName>
    <definedName name="NZ_wt" localSheetId="23">'[79]OECD wgt'!$B$27</definedName>
    <definedName name="NZ_wt" localSheetId="59">#REF!</definedName>
    <definedName name="NZ_wt" localSheetId="60">#REF!</definedName>
    <definedName name="NZ_wt" localSheetId="1">'[79]OECD wgt'!$B$27</definedName>
    <definedName name="NZ_wt" localSheetId="27">#REF!</definedName>
    <definedName name="NZ_wt" localSheetId="28">#REF!</definedName>
    <definedName name="NZ_wt" localSheetId="29">#REF!</definedName>
    <definedName name="NZ_wt" localSheetId="57">'[79]OECD wgt'!$B$27</definedName>
    <definedName name="NZ_wt" localSheetId="58">'[79]OECD wgt'!$B$27</definedName>
    <definedName name="NZ_wt" localSheetId="91">#REF!</definedName>
    <definedName name="NZ_wt">#REF!</definedName>
    <definedName name="O">#N/A</definedName>
    <definedName name="OBRAS_DE_INFRAESTRUCTURA__LEY_N__23966_ART._19" localSheetId="15">#REF!</definedName>
    <definedName name="OBRAS_DE_INFRAESTRUCTURA__LEY_N__23966_ART._19" localSheetId="17">#REF!</definedName>
    <definedName name="OBRAS_DE_INFRAESTRUCTURA__LEY_N__23966_ART._19" localSheetId="100">[4]C!$B$23:$N$23</definedName>
    <definedName name="OBRAS_DE_INFRAESTRUCTURA__LEY_N__23966_ART._19" localSheetId="23">[4]C!$B$23:$N$23</definedName>
    <definedName name="OBRAS_DE_INFRAESTRUCTURA__LEY_N__23966_ART._19" localSheetId="59">#REF!</definedName>
    <definedName name="OBRAS_DE_INFRAESTRUCTURA__LEY_N__23966_ART._19" localSheetId="60">#REF!</definedName>
    <definedName name="OBRAS_DE_INFRAESTRUCTURA__LEY_N__23966_ART._19" localSheetId="1">[4]C!$B$23:$N$23</definedName>
    <definedName name="OBRAS_DE_INFRAESTRUCTURA__LEY_N__23966_ART._19" localSheetId="27">#REF!</definedName>
    <definedName name="OBRAS_DE_INFRAESTRUCTURA__LEY_N__23966_ART._19" localSheetId="28">#REF!</definedName>
    <definedName name="OBRAS_DE_INFRAESTRUCTURA__LEY_N__23966_ART._19" localSheetId="29">#REF!</definedName>
    <definedName name="OBRAS_DE_INFRAESTRUCTURA__LEY_N__23966_ART._19" localSheetId="57">[4]C!$B$23:$N$23</definedName>
    <definedName name="OBRAS_DE_INFRAESTRUCTURA__LEY_N__23966_ART._19" localSheetId="58">[4]C!$B$23:$N$23</definedName>
    <definedName name="OBRAS_DE_INFRAESTRUCTURA__LEY_N__23966_ART._19" localSheetId="91">#REF!</definedName>
    <definedName name="OBRAS_DE_INFRAESTRUCTURA__LEY_N__23966_ART._19">#REF!</definedName>
    <definedName name="OBRAS_DE_INFRAESTRUCTURA_BASICA_SOCIAL_Y_NECESIDADES_BASICAS_INSATISFECHAS__LEY_N__23621" localSheetId="15">#REF!</definedName>
    <definedName name="OBRAS_DE_INFRAESTRUCTURA_BASICA_SOCIAL_Y_NECESIDADES_BASICAS_INSATISFECHAS__LEY_N__23621" localSheetId="17">#REF!</definedName>
    <definedName name="OBRAS_DE_INFRAESTRUCTURA_BASICA_SOCIAL_Y_NECESIDADES_BASICAS_INSATISFECHAS__LEY_N__23621" localSheetId="100">[4]C!$B$17:$N$17</definedName>
    <definedName name="OBRAS_DE_INFRAESTRUCTURA_BASICA_SOCIAL_Y_NECESIDADES_BASICAS_INSATISFECHAS__LEY_N__23621" localSheetId="23">[4]C!$B$17:$N$17</definedName>
    <definedName name="OBRAS_DE_INFRAESTRUCTURA_BASICA_SOCIAL_Y_NECESIDADES_BASICAS_INSATISFECHAS__LEY_N__23621" localSheetId="59">#REF!</definedName>
    <definedName name="OBRAS_DE_INFRAESTRUCTURA_BASICA_SOCIAL_Y_NECESIDADES_BASICAS_INSATISFECHAS__LEY_N__23621" localSheetId="60">#REF!</definedName>
    <definedName name="OBRAS_DE_INFRAESTRUCTURA_BASICA_SOCIAL_Y_NECESIDADES_BASICAS_INSATISFECHAS__LEY_N__23621" localSheetId="1">[4]C!$B$17:$N$17</definedName>
    <definedName name="OBRAS_DE_INFRAESTRUCTURA_BASICA_SOCIAL_Y_NECESIDADES_BASICAS_INSATISFECHAS__LEY_N__23621" localSheetId="27">#REF!</definedName>
    <definedName name="OBRAS_DE_INFRAESTRUCTURA_BASICA_SOCIAL_Y_NECESIDADES_BASICAS_INSATISFECHAS__LEY_N__23621" localSheetId="28">#REF!</definedName>
    <definedName name="OBRAS_DE_INFRAESTRUCTURA_BASICA_SOCIAL_Y_NECESIDADES_BASICAS_INSATISFECHAS__LEY_N__23621" localSheetId="29">#REF!</definedName>
    <definedName name="OBRAS_DE_INFRAESTRUCTURA_BASICA_SOCIAL_Y_NECESIDADES_BASICAS_INSATISFECHAS__LEY_N__23621" localSheetId="57">[4]C!$B$17:$N$17</definedName>
    <definedName name="OBRAS_DE_INFRAESTRUCTURA_BASICA_SOCIAL_Y_NECESIDADES_BASICAS_INSATISFECHAS__LEY_N__23621" localSheetId="58">[4]C!$B$17:$N$17</definedName>
    <definedName name="OBRAS_DE_INFRAESTRUCTURA_BASICA_SOCIAL_Y_NECESIDADES_BASICAS_INSATISFECHAS__LEY_N__23621" localSheetId="91">#REF!</definedName>
    <definedName name="OBRAS_DE_INFRAESTRUCTURA_BASICA_SOCIAL_Y_NECESIDADES_BASICAS_INSATISFECHAS__LEY_N__23621">#REF!</definedName>
    <definedName name="OCT._89" localSheetId="15">#REF!</definedName>
    <definedName name="OCT._89" localSheetId="16">#REF!</definedName>
    <definedName name="OCT._89" localSheetId="17">#REF!</definedName>
    <definedName name="OCT._89" localSheetId="20">#REF!</definedName>
    <definedName name="OCT._89" localSheetId="23">#REF!</definedName>
    <definedName name="OCT._89" localSheetId="59">#REF!</definedName>
    <definedName name="OCT._89" localSheetId="60">#REF!</definedName>
    <definedName name="OCT._89" localSheetId="27">#REF!</definedName>
    <definedName name="OCT._89" localSheetId="28">#REF!</definedName>
    <definedName name="OCT._89" localSheetId="29">#REF!</definedName>
    <definedName name="OCT._89" localSheetId="57">#REF!</definedName>
    <definedName name="OCT._89" localSheetId="64">#REF!</definedName>
    <definedName name="OCT._89" localSheetId="21">#REF!</definedName>
    <definedName name="OCT._89" localSheetId="85">'Tabla 58'!#REF!</definedName>
    <definedName name="OCT._89" localSheetId="88">#REF!</definedName>
    <definedName name="OCT._89" localSheetId="89">#REF!</definedName>
    <definedName name="OCT._89" localSheetId="90">#REF!</definedName>
    <definedName name="OCT._89" localSheetId="95">#REF!</definedName>
    <definedName name="OCT._89" localSheetId="96">#REF!</definedName>
    <definedName name="OCT._89" localSheetId="24">#REF!</definedName>
    <definedName name="OCT._89">#REF!</definedName>
    <definedName name="OCTUBRE">#N/A</definedName>
    <definedName name="OECD" localSheetId="15">#REF!</definedName>
    <definedName name="OECD" localSheetId="17">#REF!</definedName>
    <definedName name="OECD" localSheetId="19">#REF!</definedName>
    <definedName name="OECD" localSheetId="100">[78]nonopec!$D$1:$AD$28</definedName>
    <definedName name="OECD" localSheetId="23">[78]nonopec!$D$1:$AD$28</definedName>
    <definedName name="OECD" localSheetId="59">#REF!</definedName>
    <definedName name="OECD" localSheetId="60">#REF!</definedName>
    <definedName name="OECD" localSheetId="1">[78]nonopec!$D$1:$AD$28</definedName>
    <definedName name="OECD" localSheetId="27">#REF!</definedName>
    <definedName name="OECD" localSheetId="28">#REF!</definedName>
    <definedName name="OECD" localSheetId="29">#REF!</definedName>
    <definedName name="OECD" localSheetId="57">[78]nonopec!$D$1:$AD$28</definedName>
    <definedName name="OECD" localSheetId="58">[78]nonopec!$D$1:$AD$28</definedName>
    <definedName name="OECD" localSheetId="18">#REF!</definedName>
    <definedName name="OECD" localSheetId="91">#REF!</definedName>
    <definedName name="OECD">#REF!</definedName>
    <definedName name="OECD_Table" localSheetId="15">#REF!</definedName>
    <definedName name="OECD_Table" localSheetId="16">#REF!</definedName>
    <definedName name="OECD_Table" localSheetId="17">#REF!</definedName>
    <definedName name="OECD_Table" localSheetId="19">#REF!</definedName>
    <definedName name="OECD_Table" localSheetId="20">#REF!</definedName>
    <definedName name="OECD_Table" localSheetId="100">#REF!</definedName>
    <definedName name="OECD_Table" localSheetId="23">#REF!</definedName>
    <definedName name="OECD_Table" localSheetId="27">#REF!</definedName>
    <definedName name="OECD_Table" localSheetId="28">#REF!</definedName>
    <definedName name="OECD_Table" localSheetId="29">#REF!</definedName>
    <definedName name="OECD_Table" localSheetId="41">#REF!</definedName>
    <definedName name="OECD_Table" localSheetId="44">#REF!</definedName>
    <definedName name="OECD_Table" localSheetId="46">#REF!</definedName>
    <definedName name="OECD_Table" localSheetId="57">#REF!</definedName>
    <definedName name="OECD_Table" localSheetId="58">#REF!</definedName>
    <definedName name="OECD_Table" localSheetId="18">#REF!</definedName>
    <definedName name="OECD_Table" localSheetId="61">#REF!</definedName>
    <definedName name="OECD_Table" localSheetId="62">#REF!</definedName>
    <definedName name="OECD_Table" localSheetId="64">#REF!</definedName>
    <definedName name="OECD_Table" localSheetId="21">#REF!</definedName>
    <definedName name="OECD_Table" localSheetId="80">'Tabla 53'!#REF!</definedName>
    <definedName name="OECD_Table" localSheetId="81">'Tabla 54'!#REF!</definedName>
    <definedName name="OECD_Table" localSheetId="82">'Tabla 55'!#REF!</definedName>
    <definedName name="OECD_Table" localSheetId="83">'Tabla 56'!#REF!</definedName>
    <definedName name="OECD_Table" localSheetId="84">'Tabla 57'!#REF!</definedName>
    <definedName name="OECD_Table" localSheetId="88">#REF!</definedName>
    <definedName name="OECD_Table" localSheetId="89">#REF!</definedName>
    <definedName name="OECD_Table" localSheetId="90">#REF!</definedName>
    <definedName name="OECD_Table" localSheetId="95">#REF!</definedName>
    <definedName name="OECD_Table" localSheetId="96">#REF!</definedName>
    <definedName name="OECD_Table" localSheetId="24">#REF!</definedName>
    <definedName name="OECD_Table" localSheetId="99">#REF!</definedName>
    <definedName name="OECD_Table">#REF!</definedName>
    <definedName name="oipio" localSheetId="15" hidden="1">#REF!</definedName>
    <definedName name="oipio" localSheetId="16" hidden="1">#REF!</definedName>
    <definedName name="oipio" localSheetId="17" hidden="1">#REF!</definedName>
    <definedName name="oipio" localSheetId="19" hidden="1">#REF!</definedName>
    <definedName name="oipio" localSheetId="23" hidden="1">#REF!</definedName>
    <definedName name="oipio" localSheetId="27" hidden="1">#REF!</definedName>
    <definedName name="oipio" localSheetId="28" hidden="1">#REF!</definedName>
    <definedName name="oipio" localSheetId="29" hidden="1">#REF!</definedName>
    <definedName name="oipio" localSheetId="33" hidden="1">#REF!</definedName>
    <definedName name="oipio" localSheetId="57" hidden="1">#REF!</definedName>
    <definedName name="oipio" localSheetId="58" hidden="1">#REF!</definedName>
    <definedName name="oipio" localSheetId="18" hidden="1">#REF!</definedName>
    <definedName name="oipio" localSheetId="64" hidden="1">#REF!</definedName>
    <definedName name="oipio" localSheetId="21" hidden="1">#REF!</definedName>
    <definedName name="oipio" localSheetId="80" hidden="1">'Tabla 53'!#REF!</definedName>
    <definedName name="oipio" localSheetId="81" hidden="1">'Tabla 54'!#REF!</definedName>
    <definedName name="oipio" localSheetId="82" hidden="1">'Tabla 55'!#REF!</definedName>
    <definedName name="oipio" localSheetId="83" hidden="1">'Tabla 56'!#REF!</definedName>
    <definedName name="oipio" localSheetId="84" hidden="1">'Tabla 57'!#REF!</definedName>
    <definedName name="oipio" localSheetId="85" hidden="1">'Tabla 58'!#REF!</definedName>
    <definedName name="oipio" localSheetId="88" hidden="1">#REF!</definedName>
    <definedName name="oipio" localSheetId="89" hidden="1">#REF!</definedName>
    <definedName name="oipio" localSheetId="90" hidden="1">#REF!</definedName>
    <definedName name="oipio" localSheetId="95" hidden="1">#REF!</definedName>
    <definedName name="oipio" localSheetId="96" hidden="1">#REF!</definedName>
    <definedName name="oipio" localSheetId="24" hidden="1">#REF!</definedName>
    <definedName name="oipio" hidden="1">#REF!</definedName>
    <definedName name="oiulfdgdgh" localSheetId="15" hidden="1">#REF!</definedName>
    <definedName name="oiulfdgdgh" localSheetId="16" hidden="1">#REF!</definedName>
    <definedName name="oiulfdgdgh" localSheetId="17" hidden="1">#REF!</definedName>
    <definedName name="oiulfdgdgh" localSheetId="19" hidden="1">#REF!</definedName>
    <definedName name="oiulfdgdgh" localSheetId="100" hidden="1">'[105]Fax a enviar'!#REF!</definedName>
    <definedName name="oiulfdgdgh" localSheetId="23" hidden="1">'[105]Fax a enviar'!#REF!</definedName>
    <definedName name="oiulfdgdgh" localSheetId="59" hidden="1">#REF!</definedName>
    <definedName name="oiulfdgdgh" localSheetId="60" hidden="1">#REF!</definedName>
    <definedName name="oiulfdgdgh" localSheetId="1" hidden="1">'[105]Fax a enviar'!#REF!</definedName>
    <definedName name="oiulfdgdgh" localSheetId="27" hidden="1">#REF!</definedName>
    <definedName name="oiulfdgdgh" localSheetId="28" hidden="1">'[105]Fax a enviar'!#REF!</definedName>
    <definedName name="oiulfdgdgh" localSheetId="29" hidden="1">'[105]Fax a enviar'!#REF!</definedName>
    <definedName name="oiulfdgdgh" localSheetId="57" hidden="1">'[105]Fax a enviar'!#REF!</definedName>
    <definedName name="oiulfdgdgh" localSheetId="58" hidden="1">'[105]Fax a enviar'!#REF!</definedName>
    <definedName name="oiulfdgdgh" localSheetId="18" hidden="1">#REF!</definedName>
    <definedName name="oiulfdgdgh" localSheetId="64" hidden="1">'[105]Fax a enviar'!#REF!</definedName>
    <definedName name="oiulfdgdgh" localSheetId="21" hidden="1">'[105]Fax a enviar'!#REF!</definedName>
    <definedName name="oiulfdgdgh" localSheetId="81" hidden="1">'[105]Fax a enviar'!#REF!</definedName>
    <definedName name="oiulfdgdgh" localSheetId="82" hidden="1">'[105]Fax a enviar'!#REF!</definedName>
    <definedName name="oiulfdgdgh" localSheetId="83" hidden="1">'[105]Fax a enviar'!#REF!</definedName>
    <definedName name="oiulfdgdgh" localSheetId="84" hidden="1">'[105]Fax a enviar'!#REF!</definedName>
    <definedName name="oiulfdgdgh" localSheetId="88" hidden="1">'[105]Fax a enviar'!#REF!</definedName>
    <definedName name="oiulfdgdgh" localSheetId="89" hidden="1">'[105]Fax a enviar'!#REF!</definedName>
    <definedName name="oiulfdgdgh" localSheetId="90" hidden="1">'[105]Fax a enviar'!#REF!</definedName>
    <definedName name="oiulfdgdgh" localSheetId="91" hidden="1">#REF!</definedName>
    <definedName name="oiulfdgdgh" localSheetId="95" hidden="1">'[105]Fax a enviar'!#REF!</definedName>
    <definedName name="oiulfdgdgh" localSheetId="96" hidden="1">'[105]Fax a enviar'!#REF!</definedName>
    <definedName name="oiulfdgdgh" localSheetId="24" hidden="1">'[105]Fax a enviar'!#REF!</definedName>
    <definedName name="oiulfdgdgh" hidden="1">#REF!</definedName>
    <definedName name="OK" localSheetId="15">#REF!</definedName>
    <definedName name="OK" localSheetId="16">#REF!</definedName>
    <definedName name="OK" localSheetId="17">#REF!</definedName>
    <definedName name="OK" localSheetId="20">#REF!</definedName>
    <definedName name="OK" localSheetId="23">#REF!</definedName>
    <definedName name="OK" localSheetId="59">#REF!</definedName>
    <definedName name="OK" localSheetId="60">#REF!</definedName>
    <definedName name="OK" localSheetId="27">#REF!</definedName>
    <definedName name="OK" localSheetId="28">#REF!</definedName>
    <definedName name="OK" localSheetId="29">#REF!</definedName>
    <definedName name="OK" localSheetId="57">#REF!</definedName>
    <definedName name="OK" localSheetId="64">#REF!</definedName>
    <definedName name="OK" localSheetId="21">#REF!</definedName>
    <definedName name="OK" localSheetId="85">'Tabla 58'!#REF!</definedName>
    <definedName name="OK" localSheetId="88">#REF!</definedName>
    <definedName name="OK" localSheetId="89">#REF!</definedName>
    <definedName name="OK" localSheetId="90">#REF!</definedName>
    <definedName name="OK" localSheetId="95">#REF!</definedName>
    <definedName name="OK" localSheetId="96">#REF!</definedName>
    <definedName name="OK" localSheetId="24">#REF!</definedName>
    <definedName name="OK">#REF!</definedName>
    <definedName name="OnShow" localSheetId="15">#REF!</definedName>
    <definedName name="OnShow" localSheetId="16">#N/A</definedName>
    <definedName name="OnShow" localSheetId="17">#REF!</definedName>
    <definedName name="OnShow" localSheetId="19">#REF!</definedName>
    <definedName name="OnShow" localSheetId="100">'[76]SPNF Acuerdo Incl. Int.'!OnShow</definedName>
    <definedName name="OnShow" localSheetId="7">'[76]SPNF Acuerdo Incl. Int.'!OnShow</definedName>
    <definedName name="OnShow" localSheetId="11">'[76]SPNF Acuerdo Incl. Int.'!OnShow</definedName>
    <definedName name="OnShow" localSheetId="23">'[76]SPNF Acuerdo Incl. Int.'!OnShow</definedName>
    <definedName name="OnShow" localSheetId="59">#REF!</definedName>
    <definedName name="OnShow" localSheetId="60">#REF!</definedName>
    <definedName name="OnShow" localSheetId="1">'[76]SPNF Acuerdo Incl. Int.'!OnShow</definedName>
    <definedName name="OnShow" localSheetId="27">#REF!</definedName>
    <definedName name="OnShow" localSheetId="28">#REF!</definedName>
    <definedName name="OnShow" localSheetId="29">'[76]SPNF Acuerdo Incl. Int.'!OnShow</definedName>
    <definedName name="OnShow" localSheetId="33">#REF!</definedName>
    <definedName name="OnShow" localSheetId="34">'[76]SPNF Acuerdo Incl. Int.'!OnShow</definedName>
    <definedName name="OnShow" localSheetId="41">'[76]SPNF Acuerdo Incl. Int.'!OnShow</definedName>
    <definedName name="OnShow" localSheetId="44">'[76]SPNF Acuerdo Incl. Int.'!OnShow</definedName>
    <definedName name="OnShow" localSheetId="57">'[76]SPNF Acuerdo Incl. Int.'!OnShow</definedName>
    <definedName name="OnShow" localSheetId="58">'[76]SPNF Acuerdo Incl. Int.'!OnShow</definedName>
    <definedName name="OnShow" localSheetId="18">#REF!</definedName>
    <definedName name="OnShow" localSheetId="61">'[76]SPNF Acuerdo Incl. Int.'!OnShow</definedName>
    <definedName name="OnShow" localSheetId="21">'[76]SPNF Acuerdo Incl. Int.'!OnShow</definedName>
    <definedName name="OnShow" localSheetId="81">'[76]SPNF Acuerdo Incl. Int.'!OnShow</definedName>
    <definedName name="OnShow" localSheetId="90">'[76]SPNF Acuerdo Incl. Int.'!OnShow</definedName>
    <definedName name="OnShow" localSheetId="91">#REF!</definedName>
    <definedName name="OnShow" localSheetId="93">'[76]SPNF Acuerdo Incl. Int.'!OnShow</definedName>
    <definedName name="OnShow" localSheetId="94">'[76]SPNF Acuerdo Incl. Int.'!OnShow</definedName>
    <definedName name="OnShow">#REF!</definedName>
    <definedName name="onshow1">#N/A</definedName>
    <definedName name="onshow2">#N/A</definedName>
    <definedName name="oo" localSheetId="15" hidden="1">{"Riqfin97",#N/A,FALSE,"Tran";"Riqfinpro",#N/A,FALSE,"Tran"}</definedName>
    <definedName name="oo" localSheetId="16" hidden="1">{"Riqfin97",#N/A,FALSE,"Tran";"Riqfinpro",#N/A,FALSE,"Tran"}</definedName>
    <definedName name="oo" localSheetId="17" hidden="1">{"Riqfin97",#N/A,FALSE,"Tran";"Riqfinpro",#N/A,FALSE,"Tran"}</definedName>
    <definedName name="oo" localSheetId="19" hidden="1">{"Riqfin97",#N/A,FALSE,"Tran";"Riqfinpro",#N/A,FALSE,"Tran"}</definedName>
    <definedName name="oo" localSheetId="20" hidden="1">{"Riqfin97",#N/A,FALSE,"Tran";"Riqfinpro",#N/A,FALSE,"Tran"}</definedName>
    <definedName name="oo" localSheetId="100" hidden="1">{"Riqfin97",#N/A,FALSE,"Tran";"Riqfinpro",#N/A,FALSE,"Tran"}</definedName>
    <definedName name="oo" localSheetId="8" hidden="1">{"Riqfin97",#N/A,FALSE,"Tran";"Riqfinpro",#N/A,FALSE,"Tran"}</definedName>
    <definedName name="oo" localSheetId="9" hidden="1">{"Riqfin97",#N/A,FALSE,"Tran";"Riqfinpro",#N/A,FALSE,"Tran"}</definedName>
    <definedName name="oo" localSheetId="10" hidden="1">{"Riqfin97",#N/A,FALSE,"Tran";"Riqfinpro",#N/A,FALSE,"Tran"}</definedName>
    <definedName name="oo" localSheetId="11" hidden="1">{"Riqfin97",#N/A,FALSE,"Tran";"Riqfinpro",#N/A,FALSE,"Tran"}</definedName>
    <definedName name="oo" localSheetId="23" hidden="1">{"Riqfin97",#N/A,FALSE,"Tran";"Riqfinpro",#N/A,FALSE,"Tran"}</definedName>
    <definedName name="oo" localSheetId="59" hidden="1">{"Riqfin97",#N/A,FALSE,"Tran";"Riqfinpro",#N/A,FALSE,"Tran"}</definedName>
    <definedName name="oo" localSheetId="60" hidden="1">{"Riqfin97",#N/A,FALSE,"Tran";"Riqfinpro",#N/A,FALSE,"Tran"}</definedName>
    <definedName name="oo" localSheetId="1" hidden="1">{"Riqfin97",#N/A,FALSE,"Tran";"Riqfinpro",#N/A,FALSE,"Tran"}</definedName>
    <definedName name="oo" localSheetId="27" hidden="1">{"Riqfin97",#N/A,FALSE,"Tran";"Riqfinpro",#N/A,FALSE,"Tran"}</definedName>
    <definedName name="oo" localSheetId="28" hidden="1">{"Riqfin97",#N/A,FALSE,"Tran";"Riqfinpro",#N/A,FALSE,"Tran"}</definedName>
    <definedName name="oo" localSheetId="29" hidden="1">{"Riqfin97",#N/A,FALSE,"Tran";"Riqfinpro",#N/A,FALSE,"Tran"}</definedName>
    <definedName name="oo" localSheetId="30" hidden="1">{"Riqfin97",#N/A,FALSE,"Tran";"Riqfinpro",#N/A,FALSE,"Tran"}</definedName>
    <definedName name="oo" localSheetId="31" hidden="1">{"Riqfin97",#N/A,FALSE,"Tran";"Riqfinpro",#N/A,FALSE,"Tran"}</definedName>
    <definedName name="oo" localSheetId="32" hidden="1">{"Riqfin97",#N/A,FALSE,"Tran";"Riqfinpro",#N/A,FALSE,"Tran"}</definedName>
    <definedName name="oo" localSheetId="33" hidden="1">{"Riqfin97",#N/A,FALSE,"Tran";"Riqfinpro",#N/A,FALSE,"Tran"}</definedName>
    <definedName name="oo" localSheetId="34" hidden="1">{"Riqfin97",#N/A,FALSE,"Tran";"Riqfinpro",#N/A,FALSE,"Tran"}</definedName>
    <definedName name="oo" localSheetId="3" hidden="1">{"Riqfin97",#N/A,FALSE,"Tran";"Riqfinpro",#N/A,FALSE,"Tran"}</definedName>
    <definedName name="oo" localSheetId="57" hidden="1">{"Riqfin97",#N/A,FALSE,"Tran";"Riqfinpro",#N/A,FALSE,"Tran"}</definedName>
    <definedName name="oo" localSheetId="58" hidden="1">{"Riqfin97",#N/A,FALSE,"Tran";"Riqfinpro",#N/A,FALSE,"Tran"}</definedName>
    <definedName name="oo" localSheetId="18" hidden="1">{"Riqfin97",#N/A,FALSE,"Tran";"Riqfinpro",#N/A,FALSE,"Tran"}</definedName>
    <definedName name="oo" localSheetId="61" hidden="1">{"Riqfin97",#N/A,FALSE,"Tran";"Riqfinpro",#N/A,FALSE,"Tran"}</definedName>
    <definedName name="oo" localSheetId="62" hidden="1">{"Riqfin97",#N/A,FALSE,"Tran";"Riqfinpro",#N/A,FALSE,"Tran"}</definedName>
    <definedName name="oo" localSheetId="63" hidden="1">{"Riqfin97",#N/A,FALSE,"Tran";"Riqfinpro",#N/A,FALSE,"Tran"}</definedName>
    <definedName name="oo" localSheetId="64" hidden="1">{"Riqfin97",#N/A,FALSE,"Tran";"Riqfinpro",#N/A,FALSE,"Tran"}</definedName>
    <definedName name="oo" localSheetId="21" hidden="1">{"Riqfin97",#N/A,FALSE,"Tran";"Riqfinpro",#N/A,FALSE,"Tran"}</definedName>
    <definedName name="oo" localSheetId="80" hidden="1">{"Riqfin97",#N/A,FALSE,"Tran";"Riqfinpro",#N/A,FALSE,"Tran"}</definedName>
    <definedName name="oo" localSheetId="81" hidden="1">{"Riqfin97",#N/A,FALSE,"Tran";"Riqfinpro",#N/A,FALSE,"Tran"}</definedName>
    <definedName name="oo" localSheetId="82" hidden="1">{"Riqfin97",#N/A,FALSE,"Tran";"Riqfinpro",#N/A,FALSE,"Tran"}</definedName>
    <definedName name="oo" localSheetId="83" hidden="1">{"Riqfin97",#N/A,FALSE,"Tran";"Riqfinpro",#N/A,FALSE,"Tran"}</definedName>
    <definedName name="oo" localSheetId="84" hidden="1">{"Riqfin97",#N/A,FALSE,"Tran";"Riqfinpro",#N/A,FALSE,"Tran"}</definedName>
    <definedName name="oo" localSheetId="85" hidden="1">{"Riqfin97",#N/A,FALSE,"Tran";"Riqfinpro",#N/A,FALSE,"Tran"}</definedName>
    <definedName name="oo" localSheetId="88" hidden="1">{"Riqfin97",#N/A,FALSE,"Tran";"Riqfinpro",#N/A,FALSE,"Tran"}</definedName>
    <definedName name="oo" localSheetId="22" hidden="1">{"Riqfin97",#N/A,FALSE,"Tran";"Riqfinpro",#N/A,FALSE,"Tran"}</definedName>
    <definedName name="oo" localSheetId="89" hidden="1">{"Riqfin97",#N/A,FALSE,"Tran";"Riqfinpro",#N/A,FALSE,"Tran"}</definedName>
    <definedName name="oo" localSheetId="90" hidden="1">{"Riqfin97",#N/A,FALSE,"Tran";"Riqfinpro",#N/A,FALSE,"Tran"}</definedName>
    <definedName name="oo" localSheetId="91" hidden="1">{"Riqfin97",#N/A,FALSE,"Tran";"Riqfinpro",#N/A,FALSE,"Tran"}</definedName>
    <definedName name="oo" localSheetId="92" hidden="1">{"Riqfin97",#N/A,FALSE,"Tran";"Riqfinpro",#N/A,FALSE,"Tran"}</definedName>
    <definedName name="oo" localSheetId="95" hidden="1">{"Riqfin97",#N/A,FALSE,"Tran";"Riqfinpro",#N/A,FALSE,"Tran"}</definedName>
    <definedName name="oo" localSheetId="96" hidden="1">{"Riqfin97",#N/A,FALSE,"Tran";"Riqfinpro",#N/A,FALSE,"Tran"}</definedName>
    <definedName name="oo" localSheetId="98" hidden="1">{"Riqfin97",#N/A,FALSE,"Tran";"Riqfinpro",#N/A,FALSE,"Tran"}</definedName>
    <definedName name="oo" localSheetId="24" hidden="1">{"Riqfin97",#N/A,FALSE,"Tran";"Riqfinpro",#N/A,FALSE,"Tran"}</definedName>
    <definedName name="oo" localSheetId="99" hidden="1">{"Riqfin97",#N/A,FALSE,"Tran";"Riqfinpro",#N/A,FALSE,"Tran"}</definedName>
    <definedName name="oo" localSheetId="25" hidden="1">{"Riqfin97",#N/A,FALSE,"Tran";"Riqfinpro",#N/A,FALSE,"Tran"}</definedName>
    <definedName name="oo" localSheetId="26" hidden="1">{"Riqfin97",#N/A,FALSE,"Tran";"Riqfinpro",#N/A,FALSE,"Tran"}</definedName>
    <definedName name="oo" localSheetId="93" hidden="1">{"Riqfin97",#N/A,FALSE,"Tran";"Riqfinpro",#N/A,FALSE,"Tran"}</definedName>
    <definedName name="oo" localSheetId="94" hidden="1">{"Riqfin97",#N/A,FALSE,"Tran";"Riqfinpro",#N/A,FALSE,"Tran"}</definedName>
    <definedName name="oo" hidden="1">{"Riqfin97",#N/A,FALSE,"Tran";"Riqfinpro",#N/A,FALSE,"Tran"}</definedName>
    <definedName name="OOA" localSheetId="15">#REF!</definedName>
    <definedName name="OOA" localSheetId="17">#REF!</definedName>
    <definedName name="OOA" localSheetId="20">#REF!</definedName>
    <definedName name="OOA" localSheetId="23">#REF!</definedName>
    <definedName name="OOA" localSheetId="59">#REF!</definedName>
    <definedName name="OOA" localSheetId="60">#REF!</definedName>
    <definedName name="OOA" localSheetId="27">#REF!</definedName>
    <definedName name="OOA" localSheetId="28">#REF!</definedName>
    <definedName name="OOA" localSheetId="29">#REF!</definedName>
    <definedName name="OOA" localSheetId="57">#REF!</definedName>
    <definedName name="OOA" localSheetId="64">#REF!</definedName>
    <definedName name="OOA" localSheetId="21">#REF!</definedName>
    <definedName name="OOA" localSheetId="85">'Tabla 58'!#REF!</definedName>
    <definedName name="OOA" localSheetId="88">#REF!</definedName>
    <definedName name="OOA" localSheetId="89">#REF!</definedName>
    <definedName name="OOA" localSheetId="90">#REF!</definedName>
    <definedName name="OOA" localSheetId="95">#REF!</definedName>
    <definedName name="OOA" localSheetId="96">#REF!</definedName>
    <definedName name="OOA">#REF!</definedName>
    <definedName name="ooo" localSheetId="15" hidden="1">{"Tab1",#N/A,FALSE,"P";"Tab2",#N/A,FALSE,"P"}</definedName>
    <definedName name="ooo" localSheetId="16" hidden="1">{"Tab1",#N/A,FALSE,"P";"Tab2",#N/A,FALSE,"P"}</definedName>
    <definedName name="ooo" localSheetId="17" hidden="1">{"Tab1",#N/A,FALSE,"P";"Tab2",#N/A,FALSE,"P"}</definedName>
    <definedName name="ooo" localSheetId="19" hidden="1">{"Tab1",#N/A,FALSE,"P";"Tab2",#N/A,FALSE,"P"}</definedName>
    <definedName name="ooo" localSheetId="20" hidden="1">{"Tab1",#N/A,FALSE,"P";"Tab2",#N/A,FALSE,"P"}</definedName>
    <definedName name="ooo" localSheetId="100" hidden="1">{"Tab1",#N/A,FALSE,"P";"Tab2",#N/A,FALSE,"P"}</definedName>
    <definedName name="ooo" localSheetId="8" hidden="1">{"Tab1",#N/A,FALSE,"P";"Tab2",#N/A,FALSE,"P"}</definedName>
    <definedName name="ooo" localSheetId="9" hidden="1">{"Tab1",#N/A,FALSE,"P";"Tab2",#N/A,FALSE,"P"}</definedName>
    <definedName name="ooo" localSheetId="10" hidden="1">{"Tab1",#N/A,FALSE,"P";"Tab2",#N/A,FALSE,"P"}</definedName>
    <definedName name="ooo" localSheetId="11" hidden="1">{"Tab1",#N/A,FALSE,"P";"Tab2",#N/A,FALSE,"P"}</definedName>
    <definedName name="ooo" localSheetId="23" hidden="1">{"Tab1",#N/A,FALSE,"P";"Tab2",#N/A,FALSE,"P"}</definedName>
    <definedName name="ooo" localSheetId="59" hidden="1">{"Tab1",#N/A,FALSE,"P";"Tab2",#N/A,FALSE,"P"}</definedName>
    <definedName name="ooo" localSheetId="60" hidden="1">{"Tab1",#N/A,FALSE,"P";"Tab2",#N/A,FALSE,"P"}</definedName>
    <definedName name="ooo" localSheetId="1" hidden="1">{"Tab1",#N/A,FALSE,"P";"Tab2",#N/A,FALSE,"P"}</definedName>
    <definedName name="ooo" localSheetId="27" hidden="1">{"Tab1",#N/A,FALSE,"P";"Tab2",#N/A,FALSE,"P"}</definedName>
    <definedName name="ooo" localSheetId="28" hidden="1">{"Tab1",#N/A,FALSE,"P";"Tab2",#N/A,FALSE,"P"}</definedName>
    <definedName name="ooo" localSheetId="29" hidden="1">{"Tab1",#N/A,FALSE,"P";"Tab2",#N/A,FALSE,"P"}</definedName>
    <definedName name="ooo" localSheetId="30" hidden="1">{"Tab1",#N/A,FALSE,"P";"Tab2",#N/A,FALSE,"P"}</definedName>
    <definedName name="ooo" localSheetId="31" hidden="1">{"Tab1",#N/A,FALSE,"P";"Tab2",#N/A,FALSE,"P"}</definedName>
    <definedName name="ooo" localSheetId="32" hidden="1">{"Tab1",#N/A,FALSE,"P";"Tab2",#N/A,FALSE,"P"}</definedName>
    <definedName name="ooo" localSheetId="33" hidden="1">{"Tab1",#N/A,FALSE,"P";"Tab2",#N/A,FALSE,"P"}</definedName>
    <definedName name="ooo" localSheetId="34" hidden="1">{"Tab1",#N/A,FALSE,"P";"Tab2",#N/A,FALSE,"P"}</definedName>
    <definedName name="ooo" localSheetId="3" hidden="1">{"Tab1",#N/A,FALSE,"P";"Tab2",#N/A,FALSE,"P"}</definedName>
    <definedName name="ooo" localSheetId="57" hidden="1">{"Tab1",#N/A,FALSE,"P";"Tab2",#N/A,FALSE,"P"}</definedName>
    <definedName name="ooo" localSheetId="58" hidden="1">{"Tab1",#N/A,FALSE,"P";"Tab2",#N/A,FALSE,"P"}</definedName>
    <definedName name="ooo" localSheetId="18" hidden="1">{"Tab1",#N/A,FALSE,"P";"Tab2",#N/A,FALSE,"P"}</definedName>
    <definedName name="ooo" localSheetId="61" hidden="1">{"Tab1",#N/A,FALSE,"P";"Tab2",#N/A,FALSE,"P"}</definedName>
    <definedName name="ooo" localSheetId="62" hidden="1">{"Tab1",#N/A,FALSE,"P";"Tab2",#N/A,FALSE,"P"}</definedName>
    <definedName name="ooo" localSheetId="63" hidden="1">{"Tab1",#N/A,FALSE,"P";"Tab2",#N/A,FALSE,"P"}</definedName>
    <definedName name="ooo" localSheetId="64" hidden="1">{"Tab1",#N/A,FALSE,"P";"Tab2",#N/A,FALSE,"P"}</definedName>
    <definedName name="ooo" localSheetId="21" hidden="1">{"Tab1",#N/A,FALSE,"P";"Tab2",#N/A,FALSE,"P"}</definedName>
    <definedName name="ooo" localSheetId="80" hidden="1">{"Tab1",#N/A,FALSE,"P";"Tab2",#N/A,FALSE,"P"}</definedName>
    <definedName name="ooo" localSheetId="81" hidden="1">{"Tab1",#N/A,FALSE,"P";"Tab2",#N/A,FALSE,"P"}</definedName>
    <definedName name="ooo" localSheetId="82" hidden="1">{"Tab1",#N/A,FALSE,"P";"Tab2",#N/A,FALSE,"P"}</definedName>
    <definedName name="ooo" localSheetId="83" hidden="1">{"Tab1",#N/A,FALSE,"P";"Tab2",#N/A,FALSE,"P"}</definedName>
    <definedName name="ooo" localSheetId="84" hidden="1">{"Tab1",#N/A,FALSE,"P";"Tab2",#N/A,FALSE,"P"}</definedName>
    <definedName name="ooo" localSheetId="85" hidden="1">{"Tab1",#N/A,FALSE,"P";"Tab2",#N/A,FALSE,"P"}</definedName>
    <definedName name="ooo" localSheetId="88" hidden="1">{"Tab1",#N/A,FALSE,"P";"Tab2",#N/A,FALSE,"P"}</definedName>
    <definedName name="ooo" localSheetId="22" hidden="1">{"Tab1",#N/A,FALSE,"P";"Tab2",#N/A,FALSE,"P"}</definedName>
    <definedName name="ooo" localSheetId="89" hidden="1">{"Tab1",#N/A,FALSE,"P";"Tab2",#N/A,FALSE,"P"}</definedName>
    <definedName name="ooo" localSheetId="90" hidden="1">{"Tab1",#N/A,FALSE,"P";"Tab2",#N/A,FALSE,"P"}</definedName>
    <definedName name="ooo" localSheetId="91" hidden="1">{"Tab1",#N/A,FALSE,"P";"Tab2",#N/A,FALSE,"P"}</definedName>
    <definedName name="ooo" localSheetId="92" hidden="1">{"Tab1",#N/A,FALSE,"P";"Tab2",#N/A,FALSE,"P"}</definedName>
    <definedName name="ooo" localSheetId="95" hidden="1">{"Tab1",#N/A,FALSE,"P";"Tab2",#N/A,FALSE,"P"}</definedName>
    <definedName name="ooo" localSheetId="96" hidden="1">{"Tab1",#N/A,FALSE,"P";"Tab2",#N/A,FALSE,"P"}</definedName>
    <definedName name="ooo" localSheetId="98" hidden="1">{"Tab1",#N/A,FALSE,"P";"Tab2",#N/A,FALSE,"P"}</definedName>
    <definedName name="ooo" localSheetId="24" hidden="1">{"Tab1",#N/A,FALSE,"P";"Tab2",#N/A,FALSE,"P"}</definedName>
    <definedName name="ooo" localSheetId="99" hidden="1">{"Tab1",#N/A,FALSE,"P";"Tab2",#N/A,FALSE,"P"}</definedName>
    <definedName name="ooo" localSheetId="25" hidden="1">{"Tab1",#N/A,FALSE,"P";"Tab2",#N/A,FALSE,"P"}</definedName>
    <definedName name="ooo" localSheetId="26" hidden="1">{"Tab1",#N/A,FALSE,"P";"Tab2",#N/A,FALSE,"P"}</definedName>
    <definedName name="ooo" localSheetId="93" hidden="1">{"Tab1",#N/A,FALSE,"P";"Tab2",#N/A,FALSE,"P"}</definedName>
    <definedName name="ooo" localSheetId="94" hidden="1">{"Tab1",#N/A,FALSE,"P";"Tab2",#N/A,FALSE,"P"}</definedName>
    <definedName name="ooo" hidden="1">{"Tab1",#N/A,FALSE,"P";"Tab2",#N/A,FALSE,"P"}</definedName>
    <definedName name="OOOKOKOKO" localSheetId="15">#REF!</definedName>
    <definedName name="OOOKOKOKO" localSheetId="16">#REF!</definedName>
    <definedName name="OOOKOKOKO" localSheetId="17">#REF!</definedName>
    <definedName name="OOOKOKOKO" localSheetId="19">#REF!</definedName>
    <definedName name="OOOKOKOKO" localSheetId="20">#REF!</definedName>
    <definedName name="OOOKOKOKO" localSheetId="100">#REF!</definedName>
    <definedName name="OOOKOKOKO" localSheetId="23">#REF!</definedName>
    <definedName name="OOOKOKOKO" localSheetId="27">#REF!</definedName>
    <definedName name="OOOKOKOKO" localSheetId="28">#REF!</definedName>
    <definedName name="OOOKOKOKO" localSheetId="29">#REF!</definedName>
    <definedName name="OOOKOKOKO" localSheetId="33">#REF!</definedName>
    <definedName name="OOOKOKOKO" localSheetId="57">#REF!</definedName>
    <definedName name="OOOKOKOKO" localSheetId="58">#REF!</definedName>
    <definedName name="OOOKOKOKO" localSheetId="18">#REF!</definedName>
    <definedName name="OOOKOKOKO" localSheetId="61">#REF!</definedName>
    <definedName name="OOOKOKOKO" localSheetId="62">#REF!</definedName>
    <definedName name="OOOKOKOKO" localSheetId="64">#REF!</definedName>
    <definedName name="OOOKOKOKO" localSheetId="21">#REF!</definedName>
    <definedName name="OOOKOKOKO" localSheetId="80">'Tabla 53'!#REF!</definedName>
    <definedName name="OOOKOKOKO" localSheetId="81">'Tabla 54'!#REF!</definedName>
    <definedName name="OOOKOKOKO" localSheetId="82">'Tabla 55'!#REF!</definedName>
    <definedName name="OOOKOKOKO" localSheetId="83">'Tabla 56'!#REF!</definedName>
    <definedName name="OOOKOKOKO" localSheetId="84">'Tabla 57'!#REF!</definedName>
    <definedName name="OOOKOKOKO" localSheetId="85">'Tabla 58'!#REF!</definedName>
    <definedName name="OOOKOKOKO" localSheetId="88">#REF!</definedName>
    <definedName name="OOOKOKOKO" localSheetId="89">#REF!</definedName>
    <definedName name="OOOKOKOKO" localSheetId="90">#REF!</definedName>
    <definedName name="OOOKOKOKO" localSheetId="95">#REF!</definedName>
    <definedName name="OOOKOKOKO" localSheetId="96">#REF!</definedName>
    <definedName name="OOOKOKOKO" localSheetId="24">#REF!</definedName>
    <definedName name="OOOKOKOKO" localSheetId="99">#REF!</definedName>
    <definedName name="OOOKOKOKO">#REF!</definedName>
    <definedName name="oooo" localSheetId="15" hidden="1">{"Tab1",#N/A,FALSE,"P";"Tab2",#N/A,FALSE,"P"}</definedName>
    <definedName name="oooo" localSheetId="16" hidden="1">{"Tab1",#N/A,FALSE,"P";"Tab2",#N/A,FALSE,"P"}</definedName>
    <definedName name="oooo" localSheetId="17" hidden="1">{"Tab1",#N/A,FALSE,"P";"Tab2",#N/A,FALSE,"P"}</definedName>
    <definedName name="oooo" localSheetId="19" hidden="1">{"Tab1",#N/A,FALSE,"P";"Tab2",#N/A,FALSE,"P"}</definedName>
    <definedName name="oooo" localSheetId="20" hidden="1">{"Tab1",#N/A,FALSE,"P";"Tab2",#N/A,FALSE,"P"}</definedName>
    <definedName name="oooo" localSheetId="100" hidden="1">{"Tab1",#N/A,FALSE,"P";"Tab2",#N/A,FALSE,"P"}</definedName>
    <definedName name="oooo" localSheetId="8" hidden="1">{"Tab1",#N/A,FALSE,"P";"Tab2",#N/A,FALSE,"P"}</definedName>
    <definedName name="oooo" localSheetId="9" hidden="1">{"Tab1",#N/A,FALSE,"P";"Tab2",#N/A,FALSE,"P"}</definedName>
    <definedName name="oooo" localSheetId="10" hidden="1">{"Tab1",#N/A,FALSE,"P";"Tab2",#N/A,FALSE,"P"}</definedName>
    <definedName name="oooo" localSheetId="11" hidden="1">{"Tab1",#N/A,FALSE,"P";"Tab2",#N/A,FALSE,"P"}</definedName>
    <definedName name="oooo" localSheetId="23" hidden="1">{"Tab1",#N/A,FALSE,"P";"Tab2",#N/A,FALSE,"P"}</definedName>
    <definedName name="oooo" localSheetId="59" hidden="1">{"Tab1",#N/A,FALSE,"P";"Tab2",#N/A,FALSE,"P"}</definedName>
    <definedName name="oooo" localSheetId="60" hidden="1">{"Tab1",#N/A,FALSE,"P";"Tab2",#N/A,FALSE,"P"}</definedName>
    <definedName name="oooo" localSheetId="1" hidden="1">{"Tab1",#N/A,FALSE,"P";"Tab2",#N/A,FALSE,"P"}</definedName>
    <definedName name="oooo" localSheetId="27" hidden="1">{"Tab1",#N/A,FALSE,"P";"Tab2",#N/A,FALSE,"P"}</definedName>
    <definedName name="oooo" localSheetId="28" hidden="1">{"Tab1",#N/A,FALSE,"P";"Tab2",#N/A,FALSE,"P"}</definedName>
    <definedName name="oooo" localSheetId="29" hidden="1">{"Tab1",#N/A,FALSE,"P";"Tab2",#N/A,FALSE,"P"}</definedName>
    <definedName name="oooo" localSheetId="30" hidden="1">{"Tab1",#N/A,FALSE,"P";"Tab2",#N/A,FALSE,"P"}</definedName>
    <definedName name="oooo" localSheetId="31" hidden="1">{"Tab1",#N/A,FALSE,"P";"Tab2",#N/A,FALSE,"P"}</definedName>
    <definedName name="oooo" localSheetId="32" hidden="1">{"Tab1",#N/A,FALSE,"P";"Tab2",#N/A,FALSE,"P"}</definedName>
    <definedName name="oooo" localSheetId="33" hidden="1">{"Tab1",#N/A,FALSE,"P";"Tab2",#N/A,FALSE,"P"}</definedName>
    <definedName name="oooo" localSheetId="34" hidden="1">{"Tab1",#N/A,FALSE,"P";"Tab2",#N/A,FALSE,"P"}</definedName>
    <definedName name="oooo" localSheetId="3" hidden="1">{"Tab1",#N/A,FALSE,"P";"Tab2",#N/A,FALSE,"P"}</definedName>
    <definedName name="oooo" localSheetId="57" hidden="1">{"Tab1",#N/A,FALSE,"P";"Tab2",#N/A,FALSE,"P"}</definedName>
    <definedName name="oooo" localSheetId="58" hidden="1">{"Tab1",#N/A,FALSE,"P";"Tab2",#N/A,FALSE,"P"}</definedName>
    <definedName name="oooo" localSheetId="18" hidden="1">{"Tab1",#N/A,FALSE,"P";"Tab2",#N/A,FALSE,"P"}</definedName>
    <definedName name="oooo" localSheetId="61" hidden="1">{"Tab1",#N/A,FALSE,"P";"Tab2",#N/A,FALSE,"P"}</definedName>
    <definedName name="oooo" localSheetId="62" hidden="1">{"Tab1",#N/A,FALSE,"P";"Tab2",#N/A,FALSE,"P"}</definedName>
    <definedName name="oooo" localSheetId="63" hidden="1">{"Tab1",#N/A,FALSE,"P";"Tab2",#N/A,FALSE,"P"}</definedName>
    <definedName name="oooo" localSheetId="64" hidden="1">{"Tab1",#N/A,FALSE,"P";"Tab2",#N/A,FALSE,"P"}</definedName>
    <definedName name="oooo" localSheetId="21" hidden="1">{"Tab1",#N/A,FALSE,"P";"Tab2",#N/A,FALSE,"P"}</definedName>
    <definedName name="oooo" localSheetId="80" hidden="1">{"Tab1",#N/A,FALSE,"P";"Tab2",#N/A,FALSE,"P"}</definedName>
    <definedName name="oooo" localSheetId="81" hidden="1">{"Tab1",#N/A,FALSE,"P";"Tab2",#N/A,FALSE,"P"}</definedName>
    <definedName name="oooo" localSheetId="82" hidden="1">{"Tab1",#N/A,FALSE,"P";"Tab2",#N/A,FALSE,"P"}</definedName>
    <definedName name="oooo" localSheetId="83" hidden="1">{"Tab1",#N/A,FALSE,"P";"Tab2",#N/A,FALSE,"P"}</definedName>
    <definedName name="oooo" localSheetId="84" hidden="1">{"Tab1",#N/A,FALSE,"P";"Tab2",#N/A,FALSE,"P"}</definedName>
    <definedName name="oooo" localSheetId="85" hidden="1">{"Tab1",#N/A,FALSE,"P";"Tab2",#N/A,FALSE,"P"}</definedName>
    <definedName name="oooo" localSheetId="88" hidden="1">{"Tab1",#N/A,FALSE,"P";"Tab2",#N/A,FALSE,"P"}</definedName>
    <definedName name="oooo" localSheetId="22" hidden="1">{"Tab1",#N/A,FALSE,"P";"Tab2",#N/A,FALSE,"P"}</definedName>
    <definedName name="oooo" localSheetId="89" hidden="1">{"Tab1",#N/A,FALSE,"P";"Tab2",#N/A,FALSE,"P"}</definedName>
    <definedName name="oooo" localSheetId="90" hidden="1">{"Tab1",#N/A,FALSE,"P";"Tab2",#N/A,FALSE,"P"}</definedName>
    <definedName name="oooo" localSheetId="91" hidden="1">{"Tab1",#N/A,FALSE,"P";"Tab2",#N/A,FALSE,"P"}</definedName>
    <definedName name="oooo" localSheetId="92" hidden="1">{"Tab1",#N/A,FALSE,"P";"Tab2",#N/A,FALSE,"P"}</definedName>
    <definedName name="oooo" localSheetId="95" hidden="1">{"Tab1",#N/A,FALSE,"P";"Tab2",#N/A,FALSE,"P"}</definedName>
    <definedName name="oooo" localSheetId="96" hidden="1">{"Tab1",#N/A,FALSE,"P";"Tab2",#N/A,FALSE,"P"}</definedName>
    <definedName name="oooo" localSheetId="98" hidden="1">{"Tab1",#N/A,FALSE,"P";"Tab2",#N/A,FALSE,"P"}</definedName>
    <definedName name="oooo" localSheetId="24" hidden="1">{"Tab1",#N/A,FALSE,"P";"Tab2",#N/A,FALSE,"P"}</definedName>
    <definedName name="oooo" localSheetId="99" hidden="1">{"Tab1",#N/A,FALSE,"P";"Tab2",#N/A,FALSE,"P"}</definedName>
    <definedName name="oooo" localSheetId="25" hidden="1">{"Tab1",#N/A,FALSE,"P";"Tab2",#N/A,FALSE,"P"}</definedName>
    <definedName name="oooo" localSheetId="26" hidden="1">{"Tab1",#N/A,FALSE,"P";"Tab2",#N/A,FALSE,"P"}</definedName>
    <definedName name="oooo" localSheetId="93" hidden="1">{"Tab1",#N/A,FALSE,"P";"Tab2",#N/A,FALSE,"P"}</definedName>
    <definedName name="oooo" localSheetId="94" hidden="1">{"Tab1",#N/A,FALSE,"P";"Tab2",#N/A,FALSE,"P"}</definedName>
    <definedName name="oooo" hidden="1">{"Tab1",#N/A,FALSE,"P";"Tab2",#N/A,FALSE,"P"}</definedName>
    <definedName name="ooooooooo" localSheetId="15" hidden="1">#REF!</definedName>
    <definedName name="ooooooooo" localSheetId="16" hidden="1">#REF!</definedName>
    <definedName name="ooooooooo" localSheetId="17" hidden="1">#REF!</definedName>
    <definedName name="ooooooooo" localSheetId="19" hidden="1">#REF!</definedName>
    <definedName name="ooooooooo" localSheetId="20" hidden="1">#REF!</definedName>
    <definedName name="ooooooooo" localSheetId="100" hidden="1">#REF!</definedName>
    <definedName name="ooooooooo" localSheetId="23" hidden="1">#REF!</definedName>
    <definedName name="ooooooooo" localSheetId="27" hidden="1">#REF!</definedName>
    <definedName name="ooooooooo" localSheetId="28" hidden="1">#REF!</definedName>
    <definedName name="ooooooooo" localSheetId="29" hidden="1">#REF!</definedName>
    <definedName name="ooooooooo" localSheetId="33" hidden="1">#REF!</definedName>
    <definedName name="ooooooooo" localSheetId="57" hidden="1">#REF!</definedName>
    <definedName name="ooooooooo" localSheetId="58" hidden="1">#REF!</definedName>
    <definedName name="ooooooooo" localSheetId="18" hidden="1">#REF!</definedName>
    <definedName name="ooooooooo" localSheetId="61" hidden="1">#REF!</definedName>
    <definedName name="ooooooooo" localSheetId="62" hidden="1">#REF!</definedName>
    <definedName name="ooooooooo" localSheetId="64" hidden="1">#REF!</definedName>
    <definedName name="ooooooooo" localSheetId="21" hidden="1">#REF!</definedName>
    <definedName name="ooooooooo" localSheetId="80" hidden="1">'Tabla 53'!#REF!</definedName>
    <definedName name="ooooooooo" localSheetId="81" hidden="1">'Tabla 54'!#REF!</definedName>
    <definedName name="ooooooooo" localSheetId="82" hidden="1">'Tabla 55'!#REF!</definedName>
    <definedName name="ooooooooo" localSheetId="83" hidden="1">'Tabla 56'!#REF!</definedName>
    <definedName name="ooooooooo" localSheetId="84" hidden="1">'Tabla 57'!#REF!</definedName>
    <definedName name="ooooooooo" localSheetId="85" hidden="1">'Tabla 58'!#REF!</definedName>
    <definedName name="ooooooooo" localSheetId="88" hidden="1">#REF!</definedName>
    <definedName name="ooooooooo" localSheetId="89" hidden="1">#REF!</definedName>
    <definedName name="ooooooooo" localSheetId="90" hidden="1">#REF!</definedName>
    <definedName name="ooooooooo" localSheetId="95" hidden="1">#REF!</definedName>
    <definedName name="ooooooooo" localSheetId="96" hidden="1">#REF!</definedName>
    <definedName name="ooooooooo" localSheetId="24" hidden="1">#REF!</definedName>
    <definedName name="ooooooooo" localSheetId="99" hidden="1">#REF!</definedName>
    <definedName name="ooooooooo" hidden="1">#REF!</definedName>
    <definedName name="OPEC" localSheetId="15">#REF!</definedName>
    <definedName name="Opec" localSheetId="16">#REF!</definedName>
    <definedName name="OPEC" localSheetId="17">#REF!</definedName>
    <definedName name="OPEC" localSheetId="19">#REF!</definedName>
    <definedName name="OPEC" localSheetId="100">[78]nonopec!$D$204:$AD$251</definedName>
    <definedName name="OPEC" localSheetId="23">[78]nonopec!$D$204:$AD$251</definedName>
    <definedName name="OPEC" localSheetId="59">#REF!</definedName>
    <definedName name="OPEC" localSheetId="60">#REF!</definedName>
    <definedName name="OPEC" localSheetId="1">[78]nonopec!$D$204:$AD$251</definedName>
    <definedName name="OPEC" localSheetId="27">#REF!</definedName>
    <definedName name="OPEC" localSheetId="28">#REF!</definedName>
    <definedName name="OPEC" localSheetId="29">#REF!</definedName>
    <definedName name="OPEC" localSheetId="57">[78]nonopec!$D$204:$AD$251</definedName>
    <definedName name="OPEC" localSheetId="58">[78]nonopec!$D$204:$AD$251</definedName>
    <definedName name="OPEC" localSheetId="18">#REF!</definedName>
    <definedName name="OPEC" localSheetId="91">#REF!</definedName>
    <definedName name="OPEC">#REF!</definedName>
    <definedName name="OPEC1" localSheetId="15">#REF!</definedName>
    <definedName name="OPEC1" localSheetId="17">#REF!</definedName>
    <definedName name="OPEC1" localSheetId="19">#REF!</definedName>
    <definedName name="OPEC1" localSheetId="100">[92]MONTHLY!$BP$12:$CA$12</definedName>
    <definedName name="OPEC1" localSheetId="23">[92]MONTHLY!$BP$12:$CA$12</definedName>
    <definedName name="OPEC1" localSheetId="59">#REF!</definedName>
    <definedName name="OPEC1" localSheetId="60">#REF!</definedName>
    <definedName name="OPEC1" localSheetId="1">[92]MONTHLY!$BP$12:$CA$12</definedName>
    <definedName name="OPEC1" localSheetId="27">#REF!</definedName>
    <definedName name="OPEC1" localSheetId="28">#REF!</definedName>
    <definedName name="OPEC1" localSheetId="29">#REF!</definedName>
    <definedName name="OPEC1" localSheetId="57">[92]MONTHLY!$BP$12:$CA$12</definedName>
    <definedName name="OPEC1" localSheetId="58">[92]MONTHLY!$BP$12:$CA$12</definedName>
    <definedName name="OPEC1" localSheetId="18">#REF!</definedName>
    <definedName name="OPEC1" localSheetId="91">#REF!</definedName>
    <definedName name="OPEC1">#REF!</definedName>
    <definedName name="OPEC2" localSheetId="15">#REF!</definedName>
    <definedName name="OPEC2" localSheetId="17">#REF!</definedName>
    <definedName name="OPEC2" localSheetId="19">#REF!</definedName>
    <definedName name="OPEC2" localSheetId="100">[92]MONTHLY!$CB$12:$CM$12</definedName>
    <definedName name="OPEC2" localSheetId="23">[92]MONTHLY!$CB$12:$CM$12</definedName>
    <definedName name="OPEC2" localSheetId="59">#REF!</definedName>
    <definedName name="OPEC2" localSheetId="60">#REF!</definedName>
    <definedName name="OPEC2" localSheetId="1">[92]MONTHLY!$CB$12:$CM$12</definedName>
    <definedName name="OPEC2" localSheetId="27">#REF!</definedName>
    <definedName name="OPEC2" localSheetId="28">#REF!</definedName>
    <definedName name="OPEC2" localSheetId="29">#REF!</definedName>
    <definedName name="OPEC2" localSheetId="57">[92]MONTHLY!$CB$12:$CM$12</definedName>
    <definedName name="OPEC2" localSheetId="58">[92]MONTHLY!$CB$12:$CM$12</definedName>
    <definedName name="OPEC2" localSheetId="18">#REF!</definedName>
    <definedName name="OPEC2" localSheetId="91">#REF!</definedName>
    <definedName name="OPEC2">#REF!</definedName>
    <definedName name="OPOPOPOPO" localSheetId="15">#REF!</definedName>
    <definedName name="OPOPOPOPO" localSheetId="16">#REF!</definedName>
    <definedName name="OPOPOPOPO" localSheetId="17">#REF!</definedName>
    <definedName name="OPOPOPOPO" localSheetId="19">#REF!</definedName>
    <definedName name="OPOPOPOPO" localSheetId="20">#REF!</definedName>
    <definedName name="OPOPOPOPO" localSheetId="100">#REF!</definedName>
    <definedName name="OPOPOPOPO" localSheetId="23">#REF!</definedName>
    <definedName name="OPOPOPOPO" localSheetId="27">#REF!</definedName>
    <definedName name="OPOPOPOPO" localSheetId="28">#REF!</definedName>
    <definedName name="OPOPOPOPO" localSheetId="29">#REF!</definedName>
    <definedName name="OPOPOPOPO" localSheetId="33">#REF!</definedName>
    <definedName name="OPOPOPOPO" localSheetId="57">#REF!</definedName>
    <definedName name="OPOPOPOPO" localSheetId="58">#REF!</definedName>
    <definedName name="OPOPOPOPO" localSheetId="18">#REF!</definedName>
    <definedName name="OPOPOPOPO" localSheetId="61">#REF!</definedName>
    <definedName name="OPOPOPOPO" localSheetId="62">#REF!</definedName>
    <definedName name="OPOPOPOPO" localSheetId="64">#REF!</definedName>
    <definedName name="OPOPOPOPO" localSheetId="21">#REF!</definedName>
    <definedName name="OPOPOPOPO" localSheetId="80">'Tabla 53'!#REF!</definedName>
    <definedName name="OPOPOPOPO" localSheetId="81">'Tabla 54'!#REF!</definedName>
    <definedName name="OPOPOPOPO" localSheetId="82">'Tabla 55'!#REF!</definedName>
    <definedName name="OPOPOPOPO" localSheetId="83">'Tabla 56'!#REF!</definedName>
    <definedName name="OPOPOPOPO" localSheetId="84">'Tabla 57'!#REF!</definedName>
    <definedName name="OPOPOPOPO" localSheetId="85">'Tabla 58'!#REF!</definedName>
    <definedName name="OPOPOPOPO" localSheetId="88">#REF!</definedName>
    <definedName name="OPOPOPOPO" localSheetId="89">#REF!</definedName>
    <definedName name="OPOPOPOPO" localSheetId="90">#REF!</definedName>
    <definedName name="OPOPOPOPO" localSheetId="95">#REF!</definedName>
    <definedName name="OPOPOPOPO" localSheetId="96">#REF!</definedName>
    <definedName name="OPOPOPOPO" localSheetId="24">#REF!</definedName>
    <definedName name="OPOPOPOPO" localSheetId="99">#REF!</definedName>
    <definedName name="OPOPOPOPO">#REF!</definedName>
    <definedName name="opu" localSheetId="15" hidden="1">{"Riqfin97",#N/A,FALSE,"Tran";"Riqfinpro",#N/A,FALSE,"Tran"}</definedName>
    <definedName name="opu" localSheetId="16" hidden="1">{"Riqfin97",#N/A,FALSE,"Tran";"Riqfinpro",#N/A,FALSE,"Tran"}</definedName>
    <definedName name="opu" localSheetId="17" hidden="1">{"Riqfin97",#N/A,FALSE,"Tran";"Riqfinpro",#N/A,FALSE,"Tran"}</definedName>
    <definedName name="opu" localSheetId="19" hidden="1">{"Riqfin97",#N/A,FALSE,"Tran";"Riqfinpro",#N/A,FALSE,"Tran"}</definedName>
    <definedName name="opu" localSheetId="20" hidden="1">{"Riqfin97",#N/A,FALSE,"Tran";"Riqfinpro",#N/A,FALSE,"Tran"}</definedName>
    <definedName name="opu" localSheetId="100" hidden="1">{"Riqfin97",#N/A,FALSE,"Tran";"Riqfinpro",#N/A,FALSE,"Tran"}</definedName>
    <definedName name="opu" localSheetId="8" hidden="1">{"Riqfin97",#N/A,FALSE,"Tran";"Riqfinpro",#N/A,FALSE,"Tran"}</definedName>
    <definedName name="opu" localSheetId="9" hidden="1">{"Riqfin97",#N/A,FALSE,"Tran";"Riqfinpro",#N/A,FALSE,"Tran"}</definedName>
    <definedName name="opu" localSheetId="10" hidden="1">{"Riqfin97",#N/A,FALSE,"Tran";"Riqfinpro",#N/A,FALSE,"Tran"}</definedName>
    <definedName name="opu" localSheetId="11" hidden="1">{"Riqfin97",#N/A,FALSE,"Tran";"Riqfinpro",#N/A,FALSE,"Tran"}</definedName>
    <definedName name="opu" localSheetId="23" hidden="1">{"Riqfin97",#N/A,FALSE,"Tran";"Riqfinpro",#N/A,FALSE,"Tran"}</definedName>
    <definedName name="opu" localSheetId="59" hidden="1">{"Riqfin97",#N/A,FALSE,"Tran";"Riqfinpro",#N/A,FALSE,"Tran"}</definedName>
    <definedName name="opu" localSheetId="60" hidden="1">{"Riqfin97",#N/A,FALSE,"Tran";"Riqfinpro",#N/A,FALSE,"Tran"}</definedName>
    <definedName name="opu" localSheetId="1" hidden="1">{"Riqfin97",#N/A,FALSE,"Tran";"Riqfinpro",#N/A,FALSE,"Tran"}</definedName>
    <definedName name="opu" localSheetId="27" hidden="1">{"Riqfin97",#N/A,FALSE,"Tran";"Riqfinpro",#N/A,FALSE,"Tran"}</definedName>
    <definedName name="opu" localSheetId="28" hidden="1">{"Riqfin97",#N/A,FALSE,"Tran";"Riqfinpro",#N/A,FALSE,"Tran"}</definedName>
    <definedName name="opu" localSheetId="29" hidden="1">{"Riqfin97",#N/A,FALSE,"Tran";"Riqfinpro",#N/A,FALSE,"Tran"}</definedName>
    <definedName name="opu" localSheetId="30" hidden="1">{"Riqfin97",#N/A,FALSE,"Tran";"Riqfinpro",#N/A,FALSE,"Tran"}</definedName>
    <definedName name="opu" localSheetId="31" hidden="1">{"Riqfin97",#N/A,FALSE,"Tran";"Riqfinpro",#N/A,FALSE,"Tran"}</definedName>
    <definedName name="opu" localSheetId="32" hidden="1">{"Riqfin97",#N/A,FALSE,"Tran";"Riqfinpro",#N/A,FALSE,"Tran"}</definedName>
    <definedName name="opu" localSheetId="33" hidden="1">{"Riqfin97",#N/A,FALSE,"Tran";"Riqfinpro",#N/A,FALSE,"Tran"}</definedName>
    <definedName name="opu" localSheetId="34" hidden="1">{"Riqfin97",#N/A,FALSE,"Tran";"Riqfinpro",#N/A,FALSE,"Tran"}</definedName>
    <definedName name="opu" localSheetId="3" hidden="1">{"Riqfin97",#N/A,FALSE,"Tran";"Riqfinpro",#N/A,FALSE,"Tran"}</definedName>
    <definedName name="opu" localSheetId="57" hidden="1">{"Riqfin97",#N/A,FALSE,"Tran";"Riqfinpro",#N/A,FALSE,"Tran"}</definedName>
    <definedName name="opu" localSheetId="58" hidden="1">{"Riqfin97",#N/A,FALSE,"Tran";"Riqfinpro",#N/A,FALSE,"Tran"}</definedName>
    <definedName name="opu" localSheetId="18" hidden="1">{"Riqfin97",#N/A,FALSE,"Tran";"Riqfinpro",#N/A,FALSE,"Tran"}</definedName>
    <definedName name="opu" localSheetId="61" hidden="1">{"Riqfin97",#N/A,FALSE,"Tran";"Riqfinpro",#N/A,FALSE,"Tran"}</definedName>
    <definedName name="opu" localSheetId="62" hidden="1">{"Riqfin97",#N/A,FALSE,"Tran";"Riqfinpro",#N/A,FALSE,"Tran"}</definedName>
    <definedName name="opu" localSheetId="63" hidden="1">{"Riqfin97",#N/A,FALSE,"Tran";"Riqfinpro",#N/A,FALSE,"Tran"}</definedName>
    <definedName name="opu" localSheetId="64" hidden="1">{"Riqfin97",#N/A,FALSE,"Tran";"Riqfinpro",#N/A,FALSE,"Tran"}</definedName>
    <definedName name="opu" localSheetId="21" hidden="1">{"Riqfin97",#N/A,FALSE,"Tran";"Riqfinpro",#N/A,FALSE,"Tran"}</definedName>
    <definedName name="opu" localSheetId="80" hidden="1">{"Riqfin97",#N/A,FALSE,"Tran";"Riqfinpro",#N/A,FALSE,"Tran"}</definedName>
    <definedName name="opu" localSheetId="81" hidden="1">{"Riqfin97",#N/A,FALSE,"Tran";"Riqfinpro",#N/A,FALSE,"Tran"}</definedName>
    <definedName name="opu" localSheetId="82" hidden="1">{"Riqfin97",#N/A,FALSE,"Tran";"Riqfinpro",#N/A,FALSE,"Tran"}</definedName>
    <definedName name="opu" localSheetId="83" hidden="1">{"Riqfin97",#N/A,FALSE,"Tran";"Riqfinpro",#N/A,FALSE,"Tran"}</definedName>
    <definedName name="opu" localSheetId="84" hidden="1">{"Riqfin97",#N/A,FALSE,"Tran";"Riqfinpro",#N/A,FALSE,"Tran"}</definedName>
    <definedName name="opu" localSheetId="85" hidden="1">{"Riqfin97",#N/A,FALSE,"Tran";"Riqfinpro",#N/A,FALSE,"Tran"}</definedName>
    <definedName name="opu" localSheetId="88" hidden="1">{"Riqfin97",#N/A,FALSE,"Tran";"Riqfinpro",#N/A,FALSE,"Tran"}</definedName>
    <definedName name="opu" localSheetId="22" hidden="1">{"Riqfin97",#N/A,FALSE,"Tran";"Riqfinpro",#N/A,FALSE,"Tran"}</definedName>
    <definedName name="opu" localSheetId="89" hidden="1">{"Riqfin97",#N/A,FALSE,"Tran";"Riqfinpro",#N/A,FALSE,"Tran"}</definedName>
    <definedName name="opu" localSheetId="90" hidden="1">{"Riqfin97",#N/A,FALSE,"Tran";"Riqfinpro",#N/A,FALSE,"Tran"}</definedName>
    <definedName name="opu" localSheetId="91" hidden="1">{"Riqfin97",#N/A,FALSE,"Tran";"Riqfinpro",#N/A,FALSE,"Tran"}</definedName>
    <definedName name="opu" localSheetId="92" hidden="1">{"Riqfin97",#N/A,FALSE,"Tran";"Riqfinpro",#N/A,FALSE,"Tran"}</definedName>
    <definedName name="opu" localSheetId="95" hidden="1">{"Riqfin97",#N/A,FALSE,"Tran";"Riqfinpro",#N/A,FALSE,"Tran"}</definedName>
    <definedName name="opu" localSheetId="96" hidden="1">{"Riqfin97",#N/A,FALSE,"Tran";"Riqfinpro",#N/A,FALSE,"Tran"}</definedName>
    <definedName name="opu" localSheetId="98" hidden="1">{"Riqfin97",#N/A,FALSE,"Tran";"Riqfinpro",#N/A,FALSE,"Tran"}</definedName>
    <definedName name="opu" localSheetId="24" hidden="1">{"Riqfin97",#N/A,FALSE,"Tran";"Riqfinpro",#N/A,FALSE,"Tran"}</definedName>
    <definedName name="opu" localSheetId="99" hidden="1">{"Riqfin97",#N/A,FALSE,"Tran";"Riqfinpro",#N/A,FALSE,"Tran"}</definedName>
    <definedName name="opu" localSheetId="25" hidden="1">{"Riqfin97",#N/A,FALSE,"Tran";"Riqfinpro",#N/A,FALSE,"Tran"}</definedName>
    <definedName name="opu" localSheetId="26" hidden="1">{"Riqfin97",#N/A,FALSE,"Tran";"Riqfinpro",#N/A,FALSE,"Tran"}</definedName>
    <definedName name="opu" localSheetId="93" hidden="1">{"Riqfin97",#N/A,FALSE,"Tran";"Riqfinpro",#N/A,FALSE,"Tran"}</definedName>
    <definedName name="opu" localSheetId="94" hidden="1">{"Riqfin97",#N/A,FALSE,"Tran";"Riqfinpro",#N/A,FALSE,"Tran"}</definedName>
    <definedName name="opu" hidden="1">{"Riqfin97",#N/A,FALSE,"Tran";"Riqfinpro",#N/A,FALSE,"Tran"}</definedName>
    <definedName name="ORGANISMOS_DE_VIALIDAD__LEY_N__23966_ART._19" localSheetId="15">#REF!</definedName>
    <definedName name="ORGANISMOS_DE_VIALIDAD__LEY_N__23966_ART._19" localSheetId="17">#REF!</definedName>
    <definedName name="ORGANISMOS_DE_VIALIDAD__LEY_N__23966_ART._19" localSheetId="100">[4]C!$B$24:$N$24</definedName>
    <definedName name="ORGANISMOS_DE_VIALIDAD__LEY_N__23966_ART._19" localSheetId="23">[4]C!$B$24:$N$24</definedName>
    <definedName name="ORGANISMOS_DE_VIALIDAD__LEY_N__23966_ART._19" localSheetId="59">#REF!</definedName>
    <definedName name="ORGANISMOS_DE_VIALIDAD__LEY_N__23966_ART._19" localSheetId="60">#REF!</definedName>
    <definedName name="ORGANISMOS_DE_VIALIDAD__LEY_N__23966_ART._19" localSheetId="1">[4]C!$B$24:$N$24</definedName>
    <definedName name="ORGANISMOS_DE_VIALIDAD__LEY_N__23966_ART._19" localSheetId="27">#REF!</definedName>
    <definedName name="ORGANISMOS_DE_VIALIDAD__LEY_N__23966_ART._19" localSheetId="28">#REF!</definedName>
    <definedName name="ORGANISMOS_DE_VIALIDAD__LEY_N__23966_ART._19" localSheetId="29">#REF!</definedName>
    <definedName name="ORGANISMOS_DE_VIALIDAD__LEY_N__23966_ART._19" localSheetId="57">[4]C!$B$24:$N$24</definedName>
    <definedName name="ORGANISMOS_DE_VIALIDAD__LEY_N__23966_ART._19" localSheetId="58">[4]C!$B$24:$N$24</definedName>
    <definedName name="ORGANISMOS_DE_VIALIDAD__LEY_N__23966_ART._19" localSheetId="91">#REF!</definedName>
    <definedName name="ORGANISMOS_DE_VIALIDAD__LEY_N__23966_ART._19">#REF!</definedName>
    <definedName name="Otr_Inst_Banc_40G" localSheetId="15">#REF!</definedName>
    <definedName name="Otr_Inst_Banc_40G" localSheetId="16">#REF!</definedName>
    <definedName name="Otr_Inst_Banc_40G" localSheetId="17">#REF!</definedName>
    <definedName name="Otr_Inst_Banc_40G" localSheetId="19">#REF!</definedName>
    <definedName name="Otr_Inst_Banc_40G" localSheetId="20">#REF!</definedName>
    <definedName name="Otr_Inst_Banc_40G" localSheetId="100">#REF!</definedName>
    <definedName name="Otr_Inst_Banc_40G" localSheetId="23">#REF!</definedName>
    <definedName name="Otr_Inst_Banc_40G" localSheetId="27">#REF!</definedName>
    <definedName name="Otr_Inst_Banc_40G" localSheetId="28">#REF!</definedName>
    <definedName name="Otr_Inst_Banc_40G" localSheetId="29">#REF!</definedName>
    <definedName name="Otr_Inst_Banc_40G" localSheetId="41">#REF!</definedName>
    <definedName name="Otr_Inst_Banc_40G" localSheetId="44">#REF!</definedName>
    <definedName name="Otr_Inst_Banc_40G" localSheetId="46">#REF!</definedName>
    <definedName name="Otr_Inst_Banc_40G" localSheetId="57">#REF!</definedName>
    <definedName name="Otr_Inst_Banc_40G" localSheetId="58">#REF!</definedName>
    <definedName name="Otr_Inst_Banc_40G" localSheetId="18">#REF!</definedName>
    <definedName name="Otr_Inst_Banc_40G" localSheetId="61">#REF!</definedName>
    <definedName name="Otr_Inst_Banc_40G" localSheetId="62">#REF!</definedName>
    <definedName name="Otr_Inst_Banc_40G" localSheetId="64">#REF!</definedName>
    <definedName name="Otr_Inst_Banc_40G" localSheetId="21">#REF!</definedName>
    <definedName name="Otr_Inst_Banc_40G" localSheetId="80">'Tabla 53'!#REF!</definedName>
    <definedName name="Otr_Inst_Banc_40G" localSheetId="81">'Tabla 54'!#REF!</definedName>
    <definedName name="Otr_Inst_Banc_40G" localSheetId="82">'Tabla 55'!#REF!</definedName>
    <definedName name="Otr_Inst_Banc_40G" localSheetId="83">'Tabla 56'!#REF!</definedName>
    <definedName name="Otr_Inst_Banc_40G" localSheetId="84">'Tabla 57'!#REF!</definedName>
    <definedName name="Otr_Inst_Banc_40G" localSheetId="88">#REF!</definedName>
    <definedName name="Otr_Inst_Banc_40G" localSheetId="89">#REF!</definedName>
    <definedName name="Otr_Inst_Banc_40G" localSheetId="90">#REF!</definedName>
    <definedName name="Otr_Inst_Banc_40G" localSheetId="95">#REF!</definedName>
    <definedName name="Otr_Inst_Banc_40G" localSheetId="96">#REF!</definedName>
    <definedName name="Otr_Inst_Banc_40G" localSheetId="24">#REF!</definedName>
    <definedName name="Otr_Inst_Banc_40G" localSheetId="99">#REF!</definedName>
    <definedName name="Otr_Inst_Banc_40G">#REF!</definedName>
    <definedName name="otra" localSheetId="15" hidden="1">#REF!</definedName>
    <definedName name="otra" localSheetId="16" hidden="1">#REF!</definedName>
    <definedName name="otra" localSheetId="17" hidden="1">#REF!</definedName>
    <definedName name="otra" localSheetId="19" hidden="1">#REF!</definedName>
    <definedName name="otra" localSheetId="23" hidden="1">#REF!</definedName>
    <definedName name="otra" localSheetId="27" hidden="1">#REF!</definedName>
    <definedName name="otra" localSheetId="28" hidden="1">#REF!</definedName>
    <definedName name="otra" localSheetId="29" hidden="1">#REF!</definedName>
    <definedName name="otra" localSheetId="33" hidden="1">#REF!</definedName>
    <definedName name="otra" localSheetId="57" hidden="1">#REF!</definedName>
    <definedName name="otra" localSheetId="58" hidden="1">#REF!</definedName>
    <definedName name="otra" localSheetId="18" hidden="1">#REF!</definedName>
    <definedName name="otra" localSheetId="61" hidden="1">#REF!</definedName>
    <definedName name="otra" localSheetId="64" hidden="1">#REF!</definedName>
    <definedName name="otra" localSheetId="21" hidden="1">#REF!</definedName>
    <definedName name="otra" localSheetId="80" hidden="1">'Tabla 53'!#REF!</definedName>
    <definedName name="otra" localSheetId="81" hidden="1">'Tabla 54'!#REF!</definedName>
    <definedName name="otra" localSheetId="82" hidden="1">'Tabla 55'!#REF!</definedName>
    <definedName name="otra" localSheetId="83" hidden="1">'Tabla 56'!#REF!</definedName>
    <definedName name="otra" localSheetId="84" hidden="1">'Tabla 57'!#REF!</definedName>
    <definedName name="otra" localSheetId="85" hidden="1">'Tabla 58'!#REF!</definedName>
    <definedName name="otra" localSheetId="88" hidden="1">#REF!</definedName>
    <definedName name="otra" localSheetId="89" hidden="1">#REF!</definedName>
    <definedName name="otra" localSheetId="90" hidden="1">#REF!</definedName>
    <definedName name="otra" localSheetId="95" hidden="1">#REF!</definedName>
    <definedName name="otra" localSheetId="96" hidden="1">#REF!</definedName>
    <definedName name="otra" localSheetId="24" hidden="1">#REF!</definedName>
    <definedName name="otra" hidden="1">#REF!</definedName>
    <definedName name="Otras_Residuales" localSheetId="15">#REF!</definedName>
    <definedName name="Otras_Residuales" localSheetId="16">#REF!</definedName>
    <definedName name="Otras_Residuales" localSheetId="17">#REF!</definedName>
    <definedName name="Otras_Residuales" localSheetId="23">#REF!</definedName>
    <definedName name="Otras_Residuales" localSheetId="27">#REF!</definedName>
    <definedName name="Otras_Residuales" localSheetId="28">#REF!</definedName>
    <definedName name="Otras_Residuales" localSheetId="29">#REF!</definedName>
    <definedName name="Otras_Residuales" localSheetId="57">#REF!</definedName>
    <definedName name="Otras_Residuales" localSheetId="21">#REF!</definedName>
    <definedName name="Otras_Residuales" localSheetId="88">#REF!</definedName>
    <definedName name="Otras_Residuales" localSheetId="89">#REF!</definedName>
    <definedName name="Otras_Residuales" localSheetId="90">#REF!</definedName>
    <definedName name="Otras_Residuales" localSheetId="95">#REF!</definedName>
    <definedName name="Otras_Residuales">#REF!</definedName>
    <definedName name="otras1" localSheetId="15">#REF!</definedName>
    <definedName name="otras1" localSheetId="17">#REF!</definedName>
    <definedName name="otras1" localSheetId="23">#REF!</definedName>
    <definedName name="otras1" localSheetId="27">#REF!</definedName>
    <definedName name="otras1" localSheetId="28">#REF!</definedName>
    <definedName name="otras1" localSheetId="29">#REF!</definedName>
    <definedName name="otras1" localSheetId="21">#REF!</definedName>
    <definedName name="otras1" localSheetId="88">#REF!</definedName>
    <definedName name="otras1" localSheetId="89">#REF!</definedName>
    <definedName name="otras1" localSheetId="90">#REF!</definedName>
    <definedName name="otras1">#REF!</definedName>
    <definedName name="OTRAS96" localSheetId="15">#REF!</definedName>
    <definedName name="OTRAS96" localSheetId="17">#REF!</definedName>
    <definedName name="OTRAS96" localSheetId="23">#REF!</definedName>
    <definedName name="OTRAS96" localSheetId="27">#REF!</definedName>
    <definedName name="OTRAS96" localSheetId="28">#REF!</definedName>
    <definedName name="OTRAS96" localSheetId="29">#REF!</definedName>
    <definedName name="OTRAS96" localSheetId="21">#REF!</definedName>
    <definedName name="OTRAS96" localSheetId="88">#REF!</definedName>
    <definedName name="OTRAS96" localSheetId="89">#REF!</definedName>
    <definedName name="OTRAS96" localSheetId="90">#REF!</definedName>
    <definedName name="OTRAS96">#REF!</definedName>
    <definedName name="otro" localSheetId="15" hidden="1">{FALSE,FALSE,-1.25,-15.5,484.5,276.75,FALSE,FALSE,TRUE,TRUE,0,12,#N/A,46,#N/A,2.93460490463215,15.35,1,FALSE,FALSE,3,TRUE,1,FALSE,100,"Swvu.PLA1.","ACwvu.PLA1.",#N/A,FALSE,FALSE,0,0,0,0,2,"","",TRUE,TRUE,FALSE,FALSE,1,60,#N/A,#N/A,FALSE,FALSE,FALSE,FALSE,FALSE,FALSE,FALSE,9,65532,65532,FALSE,FALSE,TRUE,TRUE,TRUE}</definedName>
    <definedName name="otro" localSheetId="16" hidden="1">{FALSE,FALSE,-1.25,-15.5,484.5,276.75,FALSE,FALSE,TRUE,TRUE,0,12,#N/A,46,#N/A,2.93460490463215,15.35,1,FALSE,FALSE,3,TRUE,1,FALSE,100,"Swvu.PLA1.","ACwvu.PLA1.",#N/A,FALSE,FALSE,0,0,0,0,2,"","",TRUE,TRUE,FALSE,FALSE,1,60,#N/A,#N/A,FALSE,FALSE,FALSE,FALSE,FALSE,FALSE,FALSE,9,65532,65532,FALSE,FALSE,TRUE,TRUE,TRUE}</definedName>
    <definedName name="otro" localSheetId="17" hidden="1">{FALSE,FALSE,-1.25,-15.5,484.5,276.75,FALSE,FALSE,TRUE,TRUE,0,12,#N/A,46,#N/A,2.93460490463215,15.35,1,FALSE,FALSE,3,TRUE,1,FALSE,100,"Swvu.PLA1.","ACwvu.PLA1.",#N/A,FALSE,FALSE,0,0,0,0,2,"","",TRUE,TRUE,FALSE,FALSE,1,60,#N/A,#N/A,FALSE,FALSE,FALSE,FALSE,FALSE,FALSE,FALSE,9,65532,65532,FALSE,FALSE,TRUE,TRUE,TRUE}</definedName>
    <definedName name="otro" localSheetId="19" hidden="1">{FALSE,FALSE,-1.25,-15.5,484.5,276.75,FALSE,FALSE,TRUE,TRUE,0,12,#N/A,46,#N/A,2.93460490463215,15.35,1,FALSE,FALSE,3,TRUE,1,FALSE,100,"Swvu.PLA1.","ACwvu.PLA1.",#N/A,FALSE,FALSE,0,0,0,0,2,"","",TRUE,TRUE,FALSE,FALSE,1,60,#N/A,#N/A,FALSE,FALSE,FALSE,FALSE,FALSE,FALSE,FALSE,9,65532,65532,FALSE,FALSE,TRUE,TRUE,TRUE}</definedName>
    <definedName name="otro" localSheetId="20" hidden="1">{FALSE,FALSE,-1.25,-15.5,484.5,276.75,FALSE,FALSE,TRUE,TRUE,0,12,#N/A,46,#N/A,2.93460490463215,15.35,1,FALSE,FALSE,3,TRUE,1,FALSE,100,"Swvu.PLA1.","ACwvu.PLA1.",#N/A,FALSE,FALSE,0,0,0,0,2,"","",TRUE,TRUE,FALSE,FALSE,1,60,#N/A,#N/A,FALSE,FALSE,FALSE,FALSE,FALSE,FALSE,FALSE,9,65532,65532,FALSE,FALSE,TRUE,TRUE,TRUE}</definedName>
    <definedName name="otro" localSheetId="100" hidden="1">{FALSE,FALSE,-1.25,-15.5,484.5,276.75,FALSE,FALSE,TRUE,TRUE,0,12,#N/A,46,#N/A,2.93460490463215,15.35,1,FALSE,FALSE,3,TRUE,1,FALSE,100,"Swvu.PLA1.","ACwvu.PLA1.",#N/A,FALSE,FALSE,0,0,0,0,2,"","",TRUE,TRUE,FALSE,FALSE,1,60,#N/A,#N/A,FALSE,FALSE,FALSE,FALSE,FALSE,FALSE,FALSE,9,65532,65532,FALSE,FALSE,TRUE,TRUE,TRUE}</definedName>
    <definedName name="otro" localSheetId="8" hidden="1">{FALSE,FALSE,-1.25,-15.5,484.5,276.75,FALSE,FALSE,TRUE,TRUE,0,12,#N/A,46,#N/A,2.93460490463215,15.35,1,FALSE,FALSE,3,TRUE,1,FALSE,100,"Swvu.PLA1.","ACwvu.PLA1.",#N/A,FALSE,FALSE,0,0,0,0,2,"","",TRUE,TRUE,FALSE,FALSE,1,60,#N/A,#N/A,FALSE,FALSE,FALSE,FALSE,FALSE,FALSE,FALSE,9,65532,65532,FALSE,FALSE,TRUE,TRUE,TRUE}</definedName>
    <definedName name="otro" localSheetId="9" hidden="1">{FALSE,FALSE,-1.25,-15.5,484.5,276.75,FALSE,FALSE,TRUE,TRUE,0,12,#N/A,46,#N/A,2.93460490463215,15.35,1,FALSE,FALSE,3,TRUE,1,FALSE,100,"Swvu.PLA1.","ACwvu.PLA1.",#N/A,FALSE,FALSE,0,0,0,0,2,"","",TRUE,TRUE,FALSE,FALSE,1,60,#N/A,#N/A,FALSE,FALSE,FALSE,FALSE,FALSE,FALSE,FALSE,9,65532,65532,FALSE,FALSE,TRUE,TRUE,TRUE}</definedName>
    <definedName name="otro" localSheetId="10" hidden="1">{FALSE,FALSE,-1.25,-15.5,484.5,276.75,FALSE,FALSE,TRUE,TRUE,0,12,#N/A,46,#N/A,2.93460490463215,15.35,1,FALSE,FALSE,3,TRUE,1,FALSE,100,"Swvu.PLA1.","ACwvu.PLA1.",#N/A,FALSE,FALSE,0,0,0,0,2,"","",TRUE,TRUE,FALSE,FALSE,1,60,#N/A,#N/A,FALSE,FALSE,FALSE,FALSE,FALSE,FALSE,FALSE,9,65532,65532,FALSE,FALSE,TRUE,TRUE,TRUE}</definedName>
    <definedName name="otro" localSheetId="11" hidden="1">{FALSE,FALSE,-1.25,-15.5,484.5,276.75,FALSE,FALSE,TRUE,TRUE,0,12,#N/A,46,#N/A,2.93460490463215,15.35,1,FALSE,FALSE,3,TRUE,1,FALSE,100,"Swvu.PLA1.","ACwvu.PLA1.",#N/A,FALSE,FALSE,0,0,0,0,2,"","",TRUE,TRUE,FALSE,FALSE,1,60,#N/A,#N/A,FALSE,FALSE,FALSE,FALSE,FALSE,FALSE,FALSE,9,65532,65532,FALSE,FALSE,TRUE,TRUE,TRUE}</definedName>
    <definedName name="otro" localSheetId="23" hidden="1">{FALSE,FALSE,-1.25,-15.5,484.5,276.75,FALSE,FALSE,TRUE,TRUE,0,12,#N/A,46,#N/A,2.93460490463215,15.35,1,FALSE,FALSE,3,TRUE,1,FALSE,100,"Swvu.PLA1.","ACwvu.PLA1.",#N/A,FALSE,FALSE,0,0,0,0,2,"","",TRUE,TRUE,FALSE,FALSE,1,60,#N/A,#N/A,FALSE,FALSE,FALSE,FALSE,FALSE,FALSE,FALSE,9,65532,65532,FALSE,FALSE,TRUE,TRUE,TRUE}</definedName>
    <definedName name="otro" localSheetId="59" hidden="1">{FALSE,FALSE,-1.25,-15.5,484.5,276.75,FALSE,FALSE,TRUE,TRUE,0,12,#N/A,46,#N/A,2.93460490463215,15.35,1,FALSE,FALSE,3,TRUE,1,FALSE,100,"Swvu.PLA1.","ACwvu.PLA1.",#N/A,FALSE,FALSE,0,0,0,0,2,"","",TRUE,TRUE,FALSE,FALSE,1,60,#N/A,#N/A,FALSE,FALSE,FALSE,FALSE,FALSE,FALSE,FALSE,9,65532,65532,FALSE,FALSE,TRUE,TRUE,TRUE}</definedName>
    <definedName name="otro" localSheetId="60" hidden="1">{FALSE,FALSE,-1.25,-15.5,484.5,276.75,FALSE,FALSE,TRUE,TRUE,0,12,#N/A,46,#N/A,2.93460490463215,15.35,1,FALSE,FALSE,3,TRUE,1,FALSE,100,"Swvu.PLA1.","ACwvu.PLA1.",#N/A,FALSE,FALSE,0,0,0,0,2,"","",TRUE,TRUE,FALSE,FALSE,1,60,#N/A,#N/A,FALSE,FALSE,FALSE,FALSE,FALSE,FALSE,FALSE,9,65532,65532,FALSE,FALSE,TRUE,TRUE,TRUE}</definedName>
    <definedName name="otro" localSheetId="1" hidden="1">{FALSE,FALSE,-1.25,-15.5,484.5,276.75,FALSE,FALSE,TRUE,TRUE,0,12,#N/A,46,#N/A,2.93460490463215,15.35,1,FALSE,FALSE,3,TRUE,1,FALSE,100,"Swvu.PLA1.","ACwvu.PLA1.",#N/A,FALSE,FALSE,0,0,0,0,2,"","",TRUE,TRUE,FALSE,FALSE,1,60,#N/A,#N/A,FALSE,FALSE,FALSE,FALSE,FALSE,FALSE,FALSE,9,65532,65532,FALSE,FALSE,TRUE,TRUE,TRUE}</definedName>
    <definedName name="otro" localSheetId="27" hidden="1">{FALSE,FALSE,-1.25,-15.5,484.5,276.75,FALSE,FALSE,TRUE,TRUE,0,12,#N/A,46,#N/A,2.93460490463215,15.35,1,FALSE,FALSE,3,TRUE,1,FALSE,100,"Swvu.PLA1.","ACwvu.PLA1.",#N/A,FALSE,FALSE,0,0,0,0,2,"","",TRUE,TRUE,FALSE,FALSE,1,60,#N/A,#N/A,FALSE,FALSE,FALSE,FALSE,FALSE,FALSE,FALSE,9,65532,65532,FALSE,FALSE,TRUE,TRUE,TRUE}</definedName>
    <definedName name="otro" localSheetId="28" hidden="1">{FALSE,FALSE,-1.25,-15.5,484.5,276.75,FALSE,FALSE,TRUE,TRUE,0,12,#N/A,46,#N/A,2.93460490463215,15.35,1,FALSE,FALSE,3,TRUE,1,FALSE,100,"Swvu.PLA1.","ACwvu.PLA1.",#N/A,FALSE,FALSE,0,0,0,0,2,"","",TRUE,TRUE,FALSE,FALSE,1,60,#N/A,#N/A,FALSE,FALSE,FALSE,FALSE,FALSE,FALSE,FALSE,9,65532,65532,FALSE,FALSE,TRUE,TRUE,TRUE}</definedName>
    <definedName name="otro" localSheetId="29" hidden="1">{FALSE,FALSE,-1.25,-15.5,484.5,276.75,FALSE,FALSE,TRUE,TRUE,0,12,#N/A,46,#N/A,2.93460490463215,15.35,1,FALSE,FALSE,3,TRUE,1,FALSE,100,"Swvu.PLA1.","ACwvu.PLA1.",#N/A,FALSE,FALSE,0,0,0,0,2,"","",TRUE,TRUE,FALSE,FALSE,1,60,#N/A,#N/A,FALSE,FALSE,FALSE,FALSE,FALSE,FALSE,FALSE,9,65532,65532,FALSE,FALSE,TRUE,TRUE,TRUE}</definedName>
    <definedName name="otro" localSheetId="30" hidden="1">{FALSE,FALSE,-1.25,-15.5,484.5,276.75,FALSE,FALSE,TRUE,TRUE,0,12,#N/A,46,#N/A,2.93460490463215,15.35,1,FALSE,FALSE,3,TRUE,1,FALSE,100,"Swvu.PLA1.","ACwvu.PLA1.",#N/A,FALSE,FALSE,0,0,0,0,2,"","",TRUE,TRUE,FALSE,FALSE,1,60,#N/A,#N/A,FALSE,FALSE,FALSE,FALSE,FALSE,FALSE,FALSE,9,65532,65532,FALSE,FALSE,TRUE,TRUE,TRUE}</definedName>
    <definedName name="otro" localSheetId="31" hidden="1">{FALSE,FALSE,-1.25,-15.5,484.5,276.75,FALSE,FALSE,TRUE,TRUE,0,12,#N/A,46,#N/A,2.93460490463215,15.35,1,FALSE,FALSE,3,TRUE,1,FALSE,100,"Swvu.PLA1.","ACwvu.PLA1.",#N/A,FALSE,FALSE,0,0,0,0,2,"","",TRUE,TRUE,FALSE,FALSE,1,60,#N/A,#N/A,FALSE,FALSE,FALSE,FALSE,FALSE,FALSE,FALSE,9,65532,65532,FALSE,FALSE,TRUE,TRUE,TRUE}</definedName>
    <definedName name="otro" localSheetId="32" hidden="1">{FALSE,FALSE,-1.25,-15.5,484.5,276.75,FALSE,FALSE,TRUE,TRUE,0,12,#N/A,46,#N/A,2.93460490463215,15.35,1,FALSE,FALSE,3,TRUE,1,FALSE,100,"Swvu.PLA1.","ACwvu.PLA1.",#N/A,FALSE,FALSE,0,0,0,0,2,"","",TRUE,TRUE,FALSE,FALSE,1,60,#N/A,#N/A,FALSE,FALSE,FALSE,FALSE,FALSE,FALSE,FALSE,9,65532,65532,FALSE,FALSE,TRUE,TRUE,TRUE}</definedName>
    <definedName name="otro" localSheetId="33" hidden="1">{FALSE,FALSE,-1.25,-15.5,484.5,276.75,FALSE,FALSE,TRUE,TRUE,0,12,#N/A,46,#N/A,2.93460490463215,15.35,1,FALSE,FALSE,3,TRUE,1,FALSE,100,"Swvu.PLA1.","ACwvu.PLA1.",#N/A,FALSE,FALSE,0,0,0,0,2,"","",TRUE,TRUE,FALSE,FALSE,1,60,#N/A,#N/A,FALSE,FALSE,FALSE,FALSE,FALSE,FALSE,FALSE,9,65532,65532,FALSE,FALSE,TRUE,TRUE,TRUE}</definedName>
    <definedName name="otro" localSheetId="34" hidden="1">{FALSE,FALSE,-1.25,-15.5,484.5,276.75,FALSE,FALSE,TRUE,TRUE,0,12,#N/A,46,#N/A,2.93460490463215,15.35,1,FALSE,FALSE,3,TRUE,1,FALSE,100,"Swvu.PLA1.","ACwvu.PLA1.",#N/A,FALSE,FALSE,0,0,0,0,2,"","",TRUE,TRUE,FALSE,FALSE,1,60,#N/A,#N/A,FALSE,FALSE,FALSE,FALSE,FALSE,FALSE,FALSE,9,65532,65532,FALSE,FALSE,TRUE,TRUE,TRUE}</definedName>
    <definedName name="otro" localSheetId="3" hidden="1">{FALSE,FALSE,-1.25,-15.5,484.5,276.75,FALSE,FALSE,TRUE,TRUE,0,12,#N/A,46,#N/A,2.93460490463215,15.35,1,FALSE,FALSE,3,TRUE,1,FALSE,100,"Swvu.PLA1.","ACwvu.PLA1.",#N/A,FALSE,FALSE,0,0,0,0,2,"","",TRUE,TRUE,FALSE,FALSE,1,60,#N/A,#N/A,FALSE,FALSE,FALSE,FALSE,FALSE,FALSE,FALSE,9,65532,65532,FALSE,FALSE,TRUE,TRUE,TRUE}</definedName>
    <definedName name="otro" localSheetId="57" hidden="1">{FALSE,FALSE,-1.25,-15.5,484.5,276.75,FALSE,FALSE,TRUE,TRUE,0,12,#N/A,46,#N/A,2.93460490463215,15.35,1,FALSE,FALSE,3,TRUE,1,FALSE,100,"Swvu.PLA1.","ACwvu.PLA1.",#N/A,FALSE,FALSE,0,0,0,0,2,"","",TRUE,TRUE,FALSE,FALSE,1,60,#N/A,#N/A,FALSE,FALSE,FALSE,FALSE,FALSE,FALSE,FALSE,9,65532,65532,FALSE,FALSE,TRUE,TRUE,TRUE}</definedName>
    <definedName name="otro" localSheetId="58" hidden="1">{FALSE,FALSE,-1.25,-15.5,484.5,276.75,FALSE,FALSE,TRUE,TRUE,0,12,#N/A,46,#N/A,2.93460490463215,15.35,1,FALSE,FALSE,3,TRUE,1,FALSE,100,"Swvu.PLA1.","ACwvu.PLA1.",#N/A,FALSE,FALSE,0,0,0,0,2,"","",TRUE,TRUE,FALSE,FALSE,1,60,#N/A,#N/A,FALSE,FALSE,FALSE,FALSE,FALSE,FALSE,FALSE,9,65532,65532,FALSE,FALSE,TRUE,TRUE,TRUE}</definedName>
    <definedName name="otro" localSheetId="18" hidden="1">{FALSE,FALSE,-1.25,-15.5,484.5,276.75,FALSE,FALSE,TRUE,TRUE,0,12,#N/A,46,#N/A,2.93460490463215,15.35,1,FALSE,FALSE,3,TRUE,1,FALSE,100,"Swvu.PLA1.","ACwvu.PLA1.",#N/A,FALSE,FALSE,0,0,0,0,2,"","",TRUE,TRUE,FALSE,FALSE,1,60,#N/A,#N/A,FALSE,FALSE,FALSE,FALSE,FALSE,FALSE,FALSE,9,65532,65532,FALSE,FALSE,TRUE,TRUE,TRUE}</definedName>
    <definedName name="otro" localSheetId="61" hidden="1">{FALSE,FALSE,-1.25,-15.5,484.5,276.75,FALSE,FALSE,TRUE,TRUE,0,12,#N/A,46,#N/A,2.93460490463215,15.35,1,FALSE,FALSE,3,TRUE,1,FALSE,100,"Swvu.PLA1.","ACwvu.PLA1.",#N/A,FALSE,FALSE,0,0,0,0,2,"","",TRUE,TRUE,FALSE,FALSE,1,60,#N/A,#N/A,FALSE,FALSE,FALSE,FALSE,FALSE,FALSE,FALSE,9,65532,65532,FALSE,FALSE,TRUE,TRUE,TRUE}</definedName>
    <definedName name="otro" localSheetId="62" hidden="1">{FALSE,FALSE,-1.25,-15.5,484.5,276.75,FALSE,FALSE,TRUE,TRUE,0,12,#N/A,46,#N/A,2.93460490463215,15.35,1,FALSE,FALSE,3,TRUE,1,FALSE,100,"Swvu.PLA1.","ACwvu.PLA1.",#N/A,FALSE,FALSE,0,0,0,0,2,"","",TRUE,TRUE,FALSE,FALSE,1,60,#N/A,#N/A,FALSE,FALSE,FALSE,FALSE,FALSE,FALSE,FALSE,9,65532,65532,FALSE,FALSE,TRUE,TRUE,TRUE}</definedName>
    <definedName name="otro" localSheetId="63" hidden="1">{FALSE,FALSE,-1.25,-15.5,484.5,276.75,FALSE,FALSE,TRUE,TRUE,0,12,#N/A,46,#N/A,2.93460490463215,15.35,1,FALSE,FALSE,3,TRUE,1,FALSE,100,"Swvu.PLA1.","ACwvu.PLA1.",#N/A,FALSE,FALSE,0,0,0,0,2,"","",TRUE,TRUE,FALSE,FALSE,1,60,#N/A,#N/A,FALSE,FALSE,FALSE,FALSE,FALSE,FALSE,FALSE,9,65532,65532,FALSE,FALSE,TRUE,TRUE,TRUE}</definedName>
    <definedName name="otro" localSheetId="64" hidden="1">{FALSE,FALSE,-1.25,-15.5,484.5,276.75,FALSE,FALSE,TRUE,TRUE,0,12,#N/A,46,#N/A,2.93460490463215,15.35,1,FALSE,FALSE,3,TRUE,1,FALSE,100,"Swvu.PLA1.","ACwvu.PLA1.",#N/A,FALSE,FALSE,0,0,0,0,2,"","",TRUE,TRUE,FALSE,FALSE,1,60,#N/A,#N/A,FALSE,FALSE,FALSE,FALSE,FALSE,FALSE,FALSE,9,65532,65532,FALSE,FALSE,TRUE,TRUE,TRUE}</definedName>
    <definedName name="otro" localSheetId="21" hidden="1">{FALSE,FALSE,-1.25,-15.5,484.5,276.75,FALSE,FALSE,TRUE,TRUE,0,12,#N/A,46,#N/A,2.93460490463215,15.35,1,FALSE,FALSE,3,TRUE,1,FALSE,100,"Swvu.PLA1.","ACwvu.PLA1.",#N/A,FALSE,FALSE,0,0,0,0,2,"","",TRUE,TRUE,FALSE,FALSE,1,60,#N/A,#N/A,FALSE,FALSE,FALSE,FALSE,FALSE,FALSE,FALSE,9,65532,65532,FALSE,FALSE,TRUE,TRUE,TRUE}</definedName>
    <definedName name="otro" localSheetId="80" hidden="1">{FALSE,FALSE,-1.25,-15.5,484.5,276.75,FALSE,FALSE,TRUE,TRUE,0,12,#N/A,46,#N/A,2.93460490463215,15.35,1,FALSE,FALSE,3,TRUE,1,FALSE,100,"Swvu.PLA1.","ACwvu.PLA1.",#N/A,FALSE,FALSE,0,0,0,0,2,"","",TRUE,TRUE,FALSE,FALSE,1,60,#N/A,#N/A,FALSE,FALSE,FALSE,FALSE,FALSE,FALSE,FALSE,9,65532,65532,FALSE,FALSE,TRUE,TRUE,TRUE}</definedName>
    <definedName name="otro" localSheetId="81" hidden="1">{FALSE,FALSE,-1.25,-15.5,484.5,276.75,FALSE,FALSE,TRUE,TRUE,0,12,#N/A,46,#N/A,2.93460490463215,15.35,1,FALSE,FALSE,3,TRUE,1,FALSE,100,"Swvu.PLA1.","ACwvu.PLA1.",#N/A,FALSE,FALSE,0,0,0,0,2,"","",TRUE,TRUE,FALSE,FALSE,1,60,#N/A,#N/A,FALSE,FALSE,FALSE,FALSE,FALSE,FALSE,FALSE,9,65532,65532,FALSE,FALSE,TRUE,TRUE,TRUE}</definedName>
    <definedName name="otro" localSheetId="82" hidden="1">{FALSE,FALSE,-1.25,-15.5,484.5,276.75,FALSE,FALSE,TRUE,TRUE,0,12,#N/A,46,#N/A,2.93460490463215,15.35,1,FALSE,FALSE,3,TRUE,1,FALSE,100,"Swvu.PLA1.","ACwvu.PLA1.",#N/A,FALSE,FALSE,0,0,0,0,2,"","",TRUE,TRUE,FALSE,FALSE,1,60,#N/A,#N/A,FALSE,FALSE,FALSE,FALSE,FALSE,FALSE,FALSE,9,65532,65532,FALSE,FALSE,TRUE,TRUE,TRUE}</definedName>
    <definedName name="otro" localSheetId="83" hidden="1">{FALSE,FALSE,-1.25,-15.5,484.5,276.75,FALSE,FALSE,TRUE,TRUE,0,12,#N/A,46,#N/A,2.93460490463215,15.35,1,FALSE,FALSE,3,TRUE,1,FALSE,100,"Swvu.PLA1.","ACwvu.PLA1.",#N/A,FALSE,FALSE,0,0,0,0,2,"","",TRUE,TRUE,FALSE,FALSE,1,60,#N/A,#N/A,FALSE,FALSE,FALSE,FALSE,FALSE,FALSE,FALSE,9,65532,65532,FALSE,FALSE,TRUE,TRUE,TRUE}</definedName>
    <definedName name="otro" localSheetId="84" hidden="1">{FALSE,FALSE,-1.25,-15.5,484.5,276.75,FALSE,FALSE,TRUE,TRUE,0,12,#N/A,46,#N/A,2.93460490463215,15.35,1,FALSE,FALSE,3,TRUE,1,FALSE,100,"Swvu.PLA1.","ACwvu.PLA1.",#N/A,FALSE,FALSE,0,0,0,0,2,"","",TRUE,TRUE,FALSE,FALSE,1,60,#N/A,#N/A,FALSE,FALSE,FALSE,FALSE,FALSE,FALSE,FALSE,9,65532,65532,FALSE,FALSE,TRUE,TRUE,TRUE}</definedName>
    <definedName name="otro" localSheetId="85" hidden="1">{FALSE,FALSE,-1.25,-15.5,484.5,276.75,FALSE,FALSE,TRUE,TRUE,0,12,#N/A,46,#N/A,2.93460490463215,15.35,1,FALSE,FALSE,3,TRUE,1,FALSE,100,"Swvu.PLA1.","ACwvu.PLA1.",#N/A,FALSE,FALSE,0,0,0,0,2,"","",TRUE,TRUE,FALSE,FALSE,1,60,#N/A,#N/A,FALSE,FALSE,FALSE,FALSE,FALSE,FALSE,FALSE,9,65532,65532,FALSE,FALSE,TRUE,TRUE,TRUE}</definedName>
    <definedName name="otro" localSheetId="88" hidden="1">{FALSE,FALSE,-1.25,-15.5,484.5,276.75,FALSE,FALSE,TRUE,TRUE,0,12,#N/A,46,#N/A,2.93460490463215,15.35,1,FALSE,FALSE,3,TRUE,1,FALSE,100,"Swvu.PLA1.","ACwvu.PLA1.",#N/A,FALSE,FALSE,0,0,0,0,2,"","",TRUE,TRUE,FALSE,FALSE,1,60,#N/A,#N/A,FALSE,FALSE,FALSE,FALSE,FALSE,FALSE,FALSE,9,65532,65532,FALSE,FALSE,TRUE,TRUE,TRUE}</definedName>
    <definedName name="otro" localSheetId="22" hidden="1">{FALSE,FALSE,-1.25,-15.5,484.5,276.75,FALSE,FALSE,TRUE,TRUE,0,12,#N/A,46,#N/A,2.93460490463215,15.35,1,FALSE,FALSE,3,TRUE,1,FALSE,100,"Swvu.PLA1.","ACwvu.PLA1.",#N/A,FALSE,FALSE,0,0,0,0,2,"","",TRUE,TRUE,FALSE,FALSE,1,60,#N/A,#N/A,FALSE,FALSE,FALSE,FALSE,FALSE,FALSE,FALSE,9,65532,65532,FALSE,FALSE,TRUE,TRUE,TRUE}</definedName>
    <definedName name="otro" localSheetId="89" hidden="1">{FALSE,FALSE,-1.25,-15.5,484.5,276.75,FALSE,FALSE,TRUE,TRUE,0,12,#N/A,46,#N/A,2.93460490463215,15.35,1,FALSE,FALSE,3,TRUE,1,FALSE,100,"Swvu.PLA1.","ACwvu.PLA1.",#N/A,FALSE,FALSE,0,0,0,0,2,"","",TRUE,TRUE,FALSE,FALSE,1,60,#N/A,#N/A,FALSE,FALSE,FALSE,FALSE,FALSE,FALSE,FALSE,9,65532,65532,FALSE,FALSE,TRUE,TRUE,TRUE}</definedName>
    <definedName name="otro" localSheetId="90" hidden="1">{FALSE,FALSE,-1.25,-15.5,484.5,276.75,FALSE,FALSE,TRUE,TRUE,0,12,#N/A,46,#N/A,2.93460490463215,15.35,1,FALSE,FALSE,3,TRUE,1,FALSE,100,"Swvu.PLA1.","ACwvu.PLA1.",#N/A,FALSE,FALSE,0,0,0,0,2,"","",TRUE,TRUE,FALSE,FALSE,1,60,#N/A,#N/A,FALSE,FALSE,FALSE,FALSE,FALSE,FALSE,FALSE,9,65532,65532,FALSE,FALSE,TRUE,TRUE,TRUE}</definedName>
    <definedName name="otro" localSheetId="91" hidden="1">{FALSE,FALSE,-1.25,-15.5,484.5,276.75,FALSE,FALSE,TRUE,TRUE,0,12,#N/A,46,#N/A,2.93460490463215,15.35,1,FALSE,FALSE,3,TRUE,1,FALSE,100,"Swvu.PLA1.","ACwvu.PLA1.",#N/A,FALSE,FALSE,0,0,0,0,2,"","",TRUE,TRUE,FALSE,FALSE,1,60,#N/A,#N/A,FALSE,FALSE,FALSE,FALSE,FALSE,FALSE,FALSE,9,65532,65532,FALSE,FALSE,TRUE,TRUE,TRUE}</definedName>
    <definedName name="otro" localSheetId="92" hidden="1">{FALSE,FALSE,-1.25,-15.5,484.5,276.75,FALSE,FALSE,TRUE,TRUE,0,12,#N/A,46,#N/A,2.93460490463215,15.35,1,FALSE,FALSE,3,TRUE,1,FALSE,100,"Swvu.PLA1.","ACwvu.PLA1.",#N/A,FALSE,FALSE,0,0,0,0,2,"","",TRUE,TRUE,FALSE,FALSE,1,60,#N/A,#N/A,FALSE,FALSE,FALSE,FALSE,FALSE,FALSE,FALSE,9,65532,65532,FALSE,FALSE,TRUE,TRUE,TRUE}</definedName>
    <definedName name="otro" localSheetId="95" hidden="1">{FALSE,FALSE,-1.25,-15.5,484.5,276.75,FALSE,FALSE,TRUE,TRUE,0,12,#N/A,46,#N/A,2.93460490463215,15.35,1,FALSE,FALSE,3,TRUE,1,FALSE,100,"Swvu.PLA1.","ACwvu.PLA1.",#N/A,FALSE,FALSE,0,0,0,0,2,"","",TRUE,TRUE,FALSE,FALSE,1,60,#N/A,#N/A,FALSE,FALSE,FALSE,FALSE,FALSE,FALSE,FALSE,9,65532,65532,FALSE,FALSE,TRUE,TRUE,TRUE}</definedName>
    <definedName name="otro" localSheetId="96" hidden="1">{FALSE,FALSE,-1.25,-15.5,484.5,276.75,FALSE,FALSE,TRUE,TRUE,0,12,#N/A,46,#N/A,2.93460490463215,15.35,1,FALSE,FALSE,3,TRUE,1,FALSE,100,"Swvu.PLA1.","ACwvu.PLA1.",#N/A,FALSE,FALSE,0,0,0,0,2,"","",TRUE,TRUE,FALSE,FALSE,1,60,#N/A,#N/A,FALSE,FALSE,FALSE,FALSE,FALSE,FALSE,FALSE,9,65532,65532,FALSE,FALSE,TRUE,TRUE,TRUE}</definedName>
    <definedName name="otro" localSheetId="98" hidden="1">{FALSE,FALSE,-1.25,-15.5,484.5,276.75,FALSE,FALSE,TRUE,TRUE,0,12,#N/A,46,#N/A,2.93460490463215,15.35,1,FALSE,FALSE,3,TRUE,1,FALSE,100,"Swvu.PLA1.","ACwvu.PLA1.",#N/A,FALSE,FALSE,0,0,0,0,2,"","",TRUE,TRUE,FALSE,FALSE,1,60,#N/A,#N/A,FALSE,FALSE,FALSE,FALSE,FALSE,FALSE,FALSE,9,65532,65532,FALSE,FALSE,TRUE,TRUE,TRUE}</definedName>
    <definedName name="otro" localSheetId="24" hidden="1">{FALSE,FALSE,-1.25,-15.5,484.5,276.75,FALSE,FALSE,TRUE,TRUE,0,12,#N/A,46,#N/A,2.93460490463215,15.35,1,FALSE,FALSE,3,TRUE,1,FALSE,100,"Swvu.PLA1.","ACwvu.PLA1.",#N/A,FALSE,FALSE,0,0,0,0,2,"","",TRUE,TRUE,FALSE,FALSE,1,60,#N/A,#N/A,FALSE,FALSE,FALSE,FALSE,FALSE,FALSE,FALSE,9,65532,65532,FALSE,FALSE,TRUE,TRUE,TRUE}</definedName>
    <definedName name="otro" localSheetId="99" hidden="1">{FALSE,FALSE,-1.25,-15.5,484.5,276.75,FALSE,FALSE,TRUE,TRUE,0,12,#N/A,46,#N/A,2.93460490463215,15.35,1,FALSE,FALSE,3,TRUE,1,FALSE,100,"Swvu.PLA1.","ACwvu.PLA1.",#N/A,FALSE,FALSE,0,0,0,0,2,"","",TRUE,TRUE,FALSE,FALSE,1,60,#N/A,#N/A,FALSE,FALSE,FALSE,FALSE,FALSE,FALSE,FALSE,9,65532,65532,FALSE,FALSE,TRUE,TRUE,TRUE}</definedName>
    <definedName name="otro" localSheetId="25" hidden="1">{FALSE,FALSE,-1.25,-15.5,484.5,276.75,FALSE,FALSE,TRUE,TRUE,0,12,#N/A,46,#N/A,2.93460490463215,15.35,1,FALSE,FALSE,3,TRUE,1,FALSE,100,"Swvu.PLA1.","ACwvu.PLA1.",#N/A,FALSE,FALSE,0,0,0,0,2,"","",TRUE,TRUE,FALSE,FALSE,1,60,#N/A,#N/A,FALSE,FALSE,FALSE,FALSE,FALSE,FALSE,FALSE,9,65532,65532,FALSE,FALSE,TRUE,TRUE,TRUE}</definedName>
    <definedName name="otro" localSheetId="26" hidden="1">{FALSE,FALSE,-1.25,-15.5,484.5,276.75,FALSE,FALSE,TRUE,TRUE,0,12,#N/A,46,#N/A,2.93460490463215,15.35,1,FALSE,FALSE,3,TRUE,1,FALSE,100,"Swvu.PLA1.","ACwvu.PLA1.",#N/A,FALSE,FALSE,0,0,0,0,2,"","",TRUE,TRUE,FALSE,FALSE,1,60,#N/A,#N/A,FALSE,FALSE,FALSE,FALSE,FALSE,FALSE,FALSE,9,65532,65532,FALSE,FALSE,TRUE,TRUE,TRUE}</definedName>
    <definedName name="otro" localSheetId="93" hidden="1">{FALSE,FALSE,-1.25,-15.5,484.5,276.75,FALSE,FALSE,TRUE,TRUE,0,12,#N/A,46,#N/A,2.93460490463215,15.35,1,FALSE,FALSE,3,TRUE,1,FALSE,100,"Swvu.PLA1.","ACwvu.PLA1.",#N/A,FALSE,FALSE,0,0,0,0,2,"","",TRUE,TRUE,FALSE,FALSE,1,60,#N/A,#N/A,FALSE,FALSE,FALSE,FALSE,FALSE,FALSE,FALSE,9,65532,65532,FALSE,FALSE,TRUE,TRUE,TRUE}</definedName>
    <definedName name="otro" localSheetId="94"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tros" localSheetId="15">#REF!</definedName>
    <definedName name="otros" localSheetId="17">#REF!</definedName>
    <definedName name="otros" localSheetId="20">#REF!</definedName>
    <definedName name="otros" localSheetId="23">#REF!</definedName>
    <definedName name="otros" localSheetId="59">#REF!</definedName>
    <definedName name="otros" localSheetId="60">#REF!</definedName>
    <definedName name="otros" localSheetId="27">#REF!</definedName>
    <definedName name="otros" localSheetId="28">#REF!</definedName>
    <definedName name="otros" localSheetId="29">#REF!</definedName>
    <definedName name="otros" localSheetId="57">#REF!</definedName>
    <definedName name="otros" localSheetId="64">#REF!</definedName>
    <definedName name="otros" localSheetId="21">#REF!</definedName>
    <definedName name="otros" localSheetId="85">'Tabla 58'!#REF!</definedName>
    <definedName name="otros" localSheetId="88">#REF!</definedName>
    <definedName name="otros" localSheetId="89">#REF!</definedName>
    <definedName name="otros" localSheetId="90">#REF!</definedName>
    <definedName name="otros" localSheetId="95">#REF!</definedName>
    <definedName name="otros" localSheetId="96">#REF!</definedName>
    <definedName name="otros">#REF!</definedName>
    <definedName name="OTROS_ORGANISMOS" localSheetId="15">#REF!</definedName>
    <definedName name="OTROS_ORGANISMOS" localSheetId="17">#REF!</definedName>
    <definedName name="OTROS_ORGANISMOS" localSheetId="23">#REF!</definedName>
    <definedName name="OTROS_ORGANISMOS" localSheetId="27">#REF!</definedName>
    <definedName name="OTROS_ORGANISMOS" localSheetId="28">#REF!</definedName>
    <definedName name="OTROS_ORGANISMOS" localSheetId="29">#REF!</definedName>
    <definedName name="OTROS_ORGANISMOS" localSheetId="57">#REF!</definedName>
    <definedName name="OTROS_ORGANISMOS" localSheetId="64">#REF!</definedName>
    <definedName name="OTROS_ORGANISMOS" localSheetId="21">#REF!</definedName>
    <definedName name="OTROS_ORGANISMOS" localSheetId="85">'Tabla 58'!#REF!</definedName>
    <definedName name="OTROS_ORGANISMOS" localSheetId="88">#REF!</definedName>
    <definedName name="OTROS_ORGANISMOS" localSheetId="89">#REF!</definedName>
    <definedName name="OTROS_ORGANISMOS" localSheetId="90">#REF!</definedName>
    <definedName name="OTROS_ORGANISMOS" localSheetId="95">#REF!</definedName>
    <definedName name="OTROS_ORGANISMOS" localSheetId="96">#REF!</definedName>
    <definedName name="OTROS_ORGANISMOS">#REF!</definedName>
    <definedName name="OTROS_ORGANISMOS_AUTONOMOS" localSheetId="15">#REF!</definedName>
    <definedName name="OTROS_ORGANISMOS_AUTONOMOS" localSheetId="17">#REF!</definedName>
    <definedName name="OTROS_ORGANISMOS_AUTONOMOS" localSheetId="23">#REF!</definedName>
    <definedName name="OTROS_ORGANISMOS_AUTONOMOS" localSheetId="27">#REF!</definedName>
    <definedName name="OTROS_ORGANISMOS_AUTONOMOS" localSheetId="28">#REF!</definedName>
    <definedName name="OTROS_ORGANISMOS_AUTONOMOS" localSheetId="29">#REF!</definedName>
    <definedName name="OTROS_ORGANISMOS_AUTONOMOS" localSheetId="57">#REF!</definedName>
    <definedName name="OTROS_ORGANISMOS_AUTONOMOS" localSheetId="64">#REF!</definedName>
    <definedName name="OTROS_ORGANISMOS_AUTONOMOS" localSheetId="21">#REF!</definedName>
    <definedName name="OTROS_ORGANISMOS_AUTONOMOS" localSheetId="85">'Tabla 58'!#REF!</definedName>
    <definedName name="OTROS_ORGANISMOS_AUTONOMOS" localSheetId="88">#REF!</definedName>
    <definedName name="OTROS_ORGANISMOS_AUTONOMOS" localSheetId="89">#REF!</definedName>
    <definedName name="OTROS_ORGANISMOS_AUTONOMOS" localSheetId="90">#REF!</definedName>
    <definedName name="OTROS_ORGANISMOS_AUTONOMOS" localSheetId="95">#REF!</definedName>
    <definedName name="OTROS_ORGANISMOS_AUTONOMOS" localSheetId="96">#REF!</definedName>
    <definedName name="OTROS_ORGANISMOS_AUTONOMOS">#REF!</definedName>
    <definedName name="otros2000" localSheetId="15">#REF!</definedName>
    <definedName name="otros2000" localSheetId="17">#REF!</definedName>
    <definedName name="otros2000" localSheetId="23">#REF!</definedName>
    <definedName name="otros2000" localSheetId="27">#REF!</definedName>
    <definedName name="otros2000" localSheetId="28">#REF!</definedName>
    <definedName name="otros2000" localSheetId="29">#REF!</definedName>
    <definedName name="otros2000" localSheetId="21">#REF!</definedName>
    <definedName name="otros2000" localSheetId="88">#REF!</definedName>
    <definedName name="otros2000" localSheetId="89">#REF!</definedName>
    <definedName name="otros2000" localSheetId="90">#REF!</definedName>
    <definedName name="otros2000">#REF!</definedName>
    <definedName name="otros2001" localSheetId="15">#REF!</definedName>
    <definedName name="otros2001" localSheetId="17">#REF!</definedName>
    <definedName name="otros2001" localSheetId="23">#REF!</definedName>
    <definedName name="otros2001" localSheetId="27">#REF!</definedName>
    <definedName name="otros2001" localSheetId="28">#REF!</definedName>
    <definedName name="otros2001" localSheetId="29">#REF!</definedName>
    <definedName name="otros2001" localSheetId="21">#REF!</definedName>
    <definedName name="otros2001" localSheetId="88">#REF!</definedName>
    <definedName name="otros2001" localSheetId="89">#REF!</definedName>
    <definedName name="otros2001" localSheetId="90">#REF!</definedName>
    <definedName name="otros2001">#REF!</definedName>
    <definedName name="otros2002" localSheetId="15">#REF!</definedName>
    <definedName name="otros2002" localSheetId="17">#REF!</definedName>
    <definedName name="otros2002" localSheetId="23">#REF!</definedName>
    <definedName name="otros2002" localSheetId="27">#REF!</definedName>
    <definedName name="otros2002" localSheetId="28">#REF!</definedName>
    <definedName name="otros2002" localSheetId="29">#REF!</definedName>
    <definedName name="otros2002" localSheetId="21">#REF!</definedName>
    <definedName name="otros2002" localSheetId="88">#REF!</definedName>
    <definedName name="otros2002" localSheetId="89">#REF!</definedName>
    <definedName name="otros2002" localSheetId="90">#REF!</definedName>
    <definedName name="otros2002">#REF!</definedName>
    <definedName name="otros2003" localSheetId="15">#REF!</definedName>
    <definedName name="otros2003" localSheetId="17">#REF!</definedName>
    <definedName name="otros2003" localSheetId="23">#REF!</definedName>
    <definedName name="otros2003" localSheetId="27">#REF!</definedName>
    <definedName name="otros2003" localSheetId="28">#REF!</definedName>
    <definedName name="otros2003" localSheetId="29">#REF!</definedName>
    <definedName name="otros2003" localSheetId="21">#REF!</definedName>
    <definedName name="otros2003" localSheetId="88">#REF!</definedName>
    <definedName name="otros2003" localSheetId="89">#REF!</definedName>
    <definedName name="otros2003" localSheetId="90">#REF!</definedName>
    <definedName name="otros2003">#REF!</definedName>
    <definedName name="otros98" localSheetId="15">#REF!</definedName>
    <definedName name="otros98" localSheetId="17">#REF!</definedName>
    <definedName name="otros98" localSheetId="100">[27]Programa!#REF!</definedName>
    <definedName name="otros98" localSheetId="10">[27]Programa!#REF!</definedName>
    <definedName name="otros98" localSheetId="11">[27]Programa!#REF!</definedName>
    <definedName name="otros98" localSheetId="23">[27]Programa!#REF!</definedName>
    <definedName name="otros98" localSheetId="59">#REF!</definedName>
    <definedName name="otros98" localSheetId="60">#REF!</definedName>
    <definedName name="otros98" localSheetId="1">[27]Programa!#REF!</definedName>
    <definedName name="otros98" localSheetId="27">#REF!</definedName>
    <definedName name="otros98" localSheetId="28">[27]Programa!#REF!</definedName>
    <definedName name="otros98" localSheetId="29">[27]Programa!#REF!</definedName>
    <definedName name="otros98" localSheetId="57">[27]Programa!#REF!</definedName>
    <definedName name="otros98" localSheetId="58">[27]Programa!#REF!</definedName>
    <definedName name="otros98" localSheetId="21">[27]Programa!#REF!</definedName>
    <definedName name="otros98" localSheetId="85">[27]Programa!#REF!</definedName>
    <definedName name="otros98" localSheetId="88">[27]Programa!#REF!</definedName>
    <definedName name="otros98" localSheetId="89">[27]Programa!#REF!</definedName>
    <definedName name="otros98" localSheetId="90">[27]Programa!#REF!</definedName>
    <definedName name="otros98" localSheetId="91">#REF!</definedName>
    <definedName name="otros98" localSheetId="24">[27]Programa!#REF!</definedName>
    <definedName name="otros98">#REF!</definedName>
    <definedName name="otros98j" localSheetId="15">#REF!</definedName>
    <definedName name="otros98j" localSheetId="17">#REF!</definedName>
    <definedName name="otros98j" localSheetId="100">[27]Programa!#REF!</definedName>
    <definedName name="otros98j" localSheetId="10">[27]Programa!#REF!</definedName>
    <definedName name="otros98j" localSheetId="11">[27]Programa!#REF!</definedName>
    <definedName name="otros98j" localSheetId="23">[27]Programa!#REF!</definedName>
    <definedName name="otros98j" localSheetId="59">#REF!</definedName>
    <definedName name="otros98j" localSheetId="60">#REF!</definedName>
    <definedName name="otros98j" localSheetId="1">[27]Programa!#REF!</definedName>
    <definedName name="otros98j" localSheetId="27">#REF!</definedName>
    <definedName name="otros98j" localSheetId="28">[27]Programa!#REF!</definedName>
    <definedName name="otros98j" localSheetId="29">[27]Programa!#REF!</definedName>
    <definedName name="otros98j" localSheetId="57">[27]Programa!#REF!</definedName>
    <definedName name="otros98j" localSheetId="58">[27]Programa!#REF!</definedName>
    <definedName name="otros98j" localSheetId="21">[27]Programa!#REF!</definedName>
    <definedName name="otros98j" localSheetId="85">[27]Programa!#REF!</definedName>
    <definedName name="otros98j" localSheetId="88">[27]Programa!#REF!</definedName>
    <definedName name="otros98j" localSheetId="89">[27]Programa!#REF!</definedName>
    <definedName name="otros98j" localSheetId="90">[27]Programa!#REF!</definedName>
    <definedName name="otros98j" localSheetId="91">#REF!</definedName>
    <definedName name="otros98j" localSheetId="24">[27]Programa!#REF!</definedName>
    <definedName name="otros98j">#REF!</definedName>
    <definedName name="otros98s" localSheetId="15">#REF!</definedName>
    <definedName name="otros98s" localSheetId="16">#REF!</definedName>
    <definedName name="otros98s" localSheetId="17">#REF!</definedName>
    <definedName name="otros98s" localSheetId="20">#REF!</definedName>
    <definedName name="otros98s" localSheetId="23">#REF!</definedName>
    <definedName name="otros98s" localSheetId="59">#REF!</definedName>
    <definedName name="otros98s" localSheetId="60">#REF!</definedName>
    <definedName name="otros98s" localSheetId="27">#REF!</definedName>
    <definedName name="otros98s" localSheetId="28">#REF!</definedName>
    <definedName name="otros98s" localSheetId="29">#REF!</definedName>
    <definedName name="otros98s" localSheetId="57">#REF!</definedName>
    <definedName name="otros98s" localSheetId="64">#REF!</definedName>
    <definedName name="otros98s" localSheetId="21">#REF!</definedName>
    <definedName name="otros98s" localSheetId="85">'Tabla 58'!#REF!</definedName>
    <definedName name="otros98s" localSheetId="88">#REF!</definedName>
    <definedName name="otros98s" localSheetId="89">#REF!</definedName>
    <definedName name="otros98s" localSheetId="90">#REF!</definedName>
    <definedName name="otros98s" localSheetId="95">#REF!</definedName>
    <definedName name="otros98s" localSheetId="96">#REF!</definedName>
    <definedName name="otros98s" localSheetId="24">#REF!</definedName>
    <definedName name="otros98s">#REF!</definedName>
    <definedName name="otros99" localSheetId="15">#REF!</definedName>
    <definedName name="otros99" localSheetId="16">#REF!</definedName>
    <definedName name="otros99" localSheetId="17">#REF!</definedName>
    <definedName name="otros99" localSheetId="23">#REF!</definedName>
    <definedName name="otros99" localSheetId="27">#REF!</definedName>
    <definedName name="otros99" localSheetId="28">#REF!</definedName>
    <definedName name="otros99" localSheetId="29">#REF!</definedName>
    <definedName name="otros99" localSheetId="57">#REF!</definedName>
    <definedName name="otros99" localSheetId="64">#REF!</definedName>
    <definedName name="otros99" localSheetId="21">#REF!</definedName>
    <definedName name="otros99" localSheetId="85">'Tabla 58'!#REF!</definedName>
    <definedName name="otros99" localSheetId="88">#REF!</definedName>
    <definedName name="otros99" localSheetId="89">#REF!</definedName>
    <definedName name="otros99" localSheetId="90">#REF!</definedName>
    <definedName name="otros99" localSheetId="95">#REF!</definedName>
    <definedName name="otros99" localSheetId="96">#REF!</definedName>
    <definedName name="otros99">#REF!</definedName>
    <definedName name="out_red4" localSheetId="15">#REF!</definedName>
    <definedName name="out_red4" localSheetId="16">#REF!</definedName>
    <definedName name="out_red4" localSheetId="17">#REF!</definedName>
    <definedName name="out_red4" localSheetId="23">#REF!</definedName>
    <definedName name="out_red4" localSheetId="27">#REF!</definedName>
    <definedName name="out_red4" localSheetId="28">#REF!</definedName>
    <definedName name="out_red4" localSheetId="29">#REF!</definedName>
    <definedName name="out_red4" localSheetId="57">#REF!</definedName>
    <definedName name="out_red4" localSheetId="64">#REF!</definedName>
    <definedName name="out_red4" localSheetId="21">#REF!</definedName>
    <definedName name="out_red4" localSheetId="85">'Tabla 58'!#REF!</definedName>
    <definedName name="out_red4" localSheetId="88">#REF!</definedName>
    <definedName name="out_red4" localSheetId="89">#REF!</definedName>
    <definedName name="out_red4" localSheetId="90">#REF!</definedName>
    <definedName name="out_red4" localSheetId="95">#REF!</definedName>
    <definedName name="out_red4" localSheetId="96">#REF!</definedName>
    <definedName name="out_red4">#REF!</definedName>
    <definedName name="out_sr3" localSheetId="15">#REF!</definedName>
    <definedName name="out_sr3" localSheetId="17">#REF!</definedName>
    <definedName name="out_sr3" localSheetId="23">#REF!</definedName>
    <definedName name="out_sr3" localSheetId="27">#REF!</definedName>
    <definedName name="out_sr3" localSheetId="28">#REF!</definedName>
    <definedName name="out_sr3" localSheetId="29">#REF!</definedName>
    <definedName name="out_sr3" localSheetId="21">#REF!</definedName>
    <definedName name="out_sr3" localSheetId="88">#REF!</definedName>
    <definedName name="out_sr3" localSheetId="89">#REF!</definedName>
    <definedName name="out_sr3" localSheetId="90">#REF!</definedName>
    <definedName name="out_sr3">#REF!</definedName>
    <definedName name="OUTDS1" localSheetId="15">#REF!</definedName>
    <definedName name="OUTDS1" localSheetId="17">#REF!</definedName>
    <definedName name="OUTDS1" localSheetId="23">#REF!</definedName>
    <definedName name="OUTDS1" localSheetId="27">#REF!</definedName>
    <definedName name="OUTDS1" localSheetId="28">#REF!</definedName>
    <definedName name="OUTDS1" localSheetId="29">#REF!</definedName>
    <definedName name="OUTDS1" localSheetId="21">#REF!</definedName>
    <definedName name="OUTDS1" localSheetId="88">#REF!</definedName>
    <definedName name="OUTDS1" localSheetId="89">#REF!</definedName>
    <definedName name="OUTDS1" localSheetId="90">#REF!</definedName>
    <definedName name="OUTDS1">#REF!</definedName>
    <definedName name="OUTFISC" localSheetId="15">#REF!</definedName>
    <definedName name="OUTFISC" localSheetId="17">#REF!</definedName>
    <definedName name="OUTFISC" localSheetId="23">#REF!</definedName>
    <definedName name="OUTFISC" localSheetId="27">#REF!</definedName>
    <definedName name="OUTFISC" localSheetId="28">#REF!</definedName>
    <definedName name="OUTFISC" localSheetId="29">#REF!</definedName>
    <definedName name="OUTFISC" localSheetId="21">#REF!</definedName>
    <definedName name="OUTFISC" localSheetId="88">#REF!</definedName>
    <definedName name="OUTFISC" localSheetId="89">#REF!</definedName>
    <definedName name="OUTFISC" localSheetId="90">#REF!</definedName>
    <definedName name="OUTFISC">#REF!</definedName>
    <definedName name="OUTIMF" localSheetId="15">#REF!</definedName>
    <definedName name="OUTIMF" localSheetId="17">#REF!</definedName>
    <definedName name="OUTIMF" localSheetId="23">#REF!</definedName>
    <definedName name="OUTIMF" localSheetId="27">#REF!</definedName>
    <definedName name="OUTIMF" localSheetId="28">#REF!</definedName>
    <definedName name="OUTIMF" localSheetId="29">#REF!</definedName>
    <definedName name="OUTIMF" localSheetId="21">#REF!</definedName>
    <definedName name="OUTIMF" localSheetId="88">#REF!</definedName>
    <definedName name="OUTIMF" localSheetId="89">#REF!</definedName>
    <definedName name="OUTIMF" localSheetId="90">#REF!</definedName>
    <definedName name="OUTIMF">#REF!</definedName>
    <definedName name="OUTMN" localSheetId="15">#REF!</definedName>
    <definedName name="OUTMN" localSheetId="17">#REF!</definedName>
    <definedName name="OUTMN" localSheetId="23">#REF!</definedName>
    <definedName name="OUTMN" localSheetId="27">#REF!</definedName>
    <definedName name="OUTMN" localSheetId="28">#REF!</definedName>
    <definedName name="OUTMN" localSheetId="29">#REF!</definedName>
    <definedName name="OUTMN" localSheetId="21">#REF!</definedName>
    <definedName name="OUTMN" localSheetId="88">#REF!</definedName>
    <definedName name="OUTMN" localSheetId="89">#REF!</definedName>
    <definedName name="OUTMN" localSheetId="90">#REF!</definedName>
    <definedName name="OUTMN">#REF!</definedName>
    <definedName name="p" localSheetId="15" hidden="1">{"Riqfin97",#N/A,FALSE,"Tran";"Riqfinpro",#N/A,FALSE,"Tran"}</definedName>
    <definedName name="p" localSheetId="16" hidden="1">{"Riqfin97",#N/A,FALSE,"Tran";"Riqfinpro",#N/A,FALSE,"Tran"}</definedName>
    <definedName name="p" localSheetId="17" hidden="1">{"Riqfin97",#N/A,FALSE,"Tran";"Riqfinpro",#N/A,FALSE,"Tran"}</definedName>
    <definedName name="P" localSheetId="19">#REF!</definedName>
    <definedName name="p" localSheetId="20" hidden="1">{"Riqfin97",#N/A,FALSE,"Tran";"Riqfinpro",#N/A,FALSE,"Tran"}</definedName>
    <definedName name="P" localSheetId="100">#REF!</definedName>
    <definedName name="p" localSheetId="8" hidden="1">{"Riqfin97",#N/A,FALSE,"Tran";"Riqfinpro",#N/A,FALSE,"Tran"}</definedName>
    <definedName name="p" localSheetId="9" hidden="1">{"Riqfin97",#N/A,FALSE,"Tran";"Riqfinpro",#N/A,FALSE,"Tran"}</definedName>
    <definedName name="p" localSheetId="10" hidden="1">{"Riqfin97",#N/A,FALSE,"Tran";"Riqfinpro",#N/A,FALSE,"Tran"}</definedName>
    <definedName name="p" localSheetId="11" hidden="1">{"Riqfin97",#N/A,FALSE,"Tran";"Riqfinpro",#N/A,FALSE,"Tran"}</definedName>
    <definedName name="p" localSheetId="23" hidden="1">{"Riqfin97",#N/A,FALSE,"Tran";"Riqfinpro",#N/A,FALSE,"Tran"}</definedName>
    <definedName name="p" localSheetId="59" hidden="1">{"Riqfin97",#N/A,FALSE,"Tran";"Riqfinpro",#N/A,FALSE,"Tran"}</definedName>
    <definedName name="p" localSheetId="60" hidden="1">{"Riqfin97",#N/A,FALSE,"Tran";"Riqfinpro",#N/A,FALSE,"Tran"}</definedName>
    <definedName name="p" localSheetId="1" hidden="1">{"Riqfin97",#N/A,FALSE,"Tran";"Riqfinpro",#N/A,FALSE,"Tran"}</definedName>
    <definedName name="p" localSheetId="27" hidden="1">{"Riqfin97",#N/A,FALSE,"Tran";"Riqfinpro",#N/A,FALSE,"Tran"}</definedName>
    <definedName name="p" localSheetId="28" hidden="1">{"Riqfin97",#N/A,FALSE,"Tran";"Riqfinpro",#N/A,FALSE,"Tran"}</definedName>
    <definedName name="p" localSheetId="29" hidden="1">{"Riqfin97",#N/A,FALSE,"Tran";"Riqfinpro",#N/A,FALSE,"Tran"}</definedName>
    <definedName name="p" localSheetId="30" hidden="1">{"Riqfin97",#N/A,FALSE,"Tran";"Riqfinpro",#N/A,FALSE,"Tran"}</definedName>
    <definedName name="p" localSheetId="31" hidden="1">{"Riqfin97",#N/A,FALSE,"Tran";"Riqfinpro",#N/A,FALSE,"Tran"}</definedName>
    <definedName name="p" localSheetId="32" hidden="1">{"Riqfin97",#N/A,FALSE,"Tran";"Riqfinpro",#N/A,FALSE,"Tran"}</definedName>
    <definedName name="p" localSheetId="33" hidden="1">{"Riqfin97",#N/A,FALSE,"Tran";"Riqfinpro",#N/A,FALSE,"Tran"}</definedName>
    <definedName name="p" localSheetId="34" hidden="1">{"Riqfin97",#N/A,FALSE,"Tran";"Riqfinpro",#N/A,FALSE,"Tran"}</definedName>
    <definedName name="P" localSheetId="35">#REF!</definedName>
    <definedName name="p" localSheetId="3" hidden="1">{"Riqfin97",#N/A,FALSE,"Tran";"Riqfinpro",#N/A,FALSE,"Tran"}</definedName>
    <definedName name="p" localSheetId="57" hidden="1">{"Riqfin97",#N/A,FALSE,"Tran";"Riqfinpro",#N/A,FALSE,"Tran"}</definedName>
    <definedName name="P" localSheetId="58">#REF!</definedName>
    <definedName name="p" localSheetId="18" hidden="1">{"Riqfin97",#N/A,FALSE,"Tran";"Riqfinpro",#N/A,FALSE,"Tran"}</definedName>
    <definedName name="P" localSheetId="61">#REF!</definedName>
    <definedName name="P" localSheetId="62">#REF!</definedName>
    <definedName name="p" localSheetId="63" hidden="1">{"Riqfin97",#N/A,FALSE,"Tran";"Riqfinpro",#N/A,FALSE,"Tran"}</definedName>
    <definedName name="P" localSheetId="64">#REF!</definedName>
    <definedName name="p" localSheetId="21" hidden="1">{"Riqfin97",#N/A,FALSE,"Tran";"Riqfinpro",#N/A,FALSE,"Tran"}</definedName>
    <definedName name="P" localSheetId="80">'Tabla 53'!#REF!</definedName>
    <definedName name="P" localSheetId="81">'Tabla 54'!#REF!</definedName>
    <definedName name="P" localSheetId="82">'Tabla 55'!#REF!</definedName>
    <definedName name="P" localSheetId="83">'Tabla 56'!#REF!</definedName>
    <definedName name="P" localSheetId="84">'Tabla 57'!#REF!</definedName>
    <definedName name="p" localSheetId="85" hidden="1">{"Riqfin97",#N/A,FALSE,"Tran";"Riqfinpro",#N/A,FALSE,"Tran"}</definedName>
    <definedName name="p" localSheetId="88" hidden="1">{"Riqfin97",#N/A,FALSE,"Tran";"Riqfinpro",#N/A,FALSE,"Tran"}</definedName>
    <definedName name="p" localSheetId="22" hidden="1">{"Riqfin97",#N/A,FALSE,"Tran";"Riqfinpro",#N/A,FALSE,"Tran"}</definedName>
    <definedName name="p" localSheetId="89" hidden="1">{"Riqfin97",#N/A,FALSE,"Tran";"Riqfinpro",#N/A,FALSE,"Tran"}</definedName>
    <definedName name="p" localSheetId="90" hidden="1">{"Riqfin97",#N/A,FALSE,"Tran";"Riqfinpro",#N/A,FALSE,"Tran"}</definedName>
    <definedName name="p" localSheetId="91" hidden="1">{"Riqfin97",#N/A,FALSE,"Tran";"Riqfinpro",#N/A,FALSE,"Tran"}</definedName>
    <definedName name="P" localSheetId="92">#REF!</definedName>
    <definedName name="P" localSheetId="95">#REF!</definedName>
    <definedName name="P" localSheetId="96">#REF!</definedName>
    <definedName name="p" localSheetId="98" hidden="1">{"Riqfin97",#N/A,FALSE,"Tran";"Riqfinpro",#N/A,FALSE,"Tran"}</definedName>
    <definedName name="p" localSheetId="24" hidden="1">{"Riqfin97",#N/A,FALSE,"Tran";"Riqfinpro",#N/A,FALSE,"Tran"}</definedName>
    <definedName name="P" localSheetId="99">#REF!</definedName>
    <definedName name="p" localSheetId="25" hidden="1">{"Riqfin97",#N/A,FALSE,"Tran";"Riqfinpro",#N/A,FALSE,"Tran"}</definedName>
    <definedName name="p" localSheetId="26" hidden="1">{"Riqfin97",#N/A,FALSE,"Tran";"Riqfinpro",#N/A,FALSE,"Tran"}</definedName>
    <definedName name="P" localSheetId="93">#REF!</definedName>
    <definedName name="P" localSheetId="94">#REF!</definedName>
    <definedName name="p" hidden="1">{"Riqfin97",#N/A,FALSE,"Tran";"Riqfinpro",#N/A,FALSE,"Tran"}</definedName>
    <definedName name="P1_1" localSheetId="15">OFFSET(#REF!,0,0,COUNT(#REF!),1)</definedName>
    <definedName name="P1_1" localSheetId="16">OFFSET(#REF!,0,0,COUNT(#REF!),1)</definedName>
    <definedName name="P1_1" localSheetId="17">OFFSET(#REF!,0,0,COUNT(#REF!),1)</definedName>
    <definedName name="P1_1" localSheetId="19">OFFSET(#REF!,0,0,COUNT(#REF!),1)</definedName>
    <definedName name="P1_1" localSheetId="100">OFFSET(#REF!,0,0,COUNT(#REF!),1)</definedName>
    <definedName name="P1_1" localSheetId="23">OFFSET(#REF!,0,0,COUNT(#REF!),1)</definedName>
    <definedName name="P1_1" localSheetId="27">OFFSET(#REF!,0,0,COUNT(#REF!),1)</definedName>
    <definedName name="P1_1" localSheetId="28">OFFSET(#REF!,0,0,COUNT(#REF!),1)</definedName>
    <definedName name="P1_1" localSheetId="29">OFFSET(#REF!,0,0,COUNT(#REF!),1)</definedName>
    <definedName name="P1_1" localSheetId="33">OFFSET(#REF!,0,0,COUNT(#REF!),1)</definedName>
    <definedName name="P1_1" localSheetId="57">OFFSET(#REF!,0,0,COUNT(#REF!),1)</definedName>
    <definedName name="P1_1" localSheetId="58">OFFSET(#REF!,0,0,COUNT(#REF!),1)</definedName>
    <definedName name="P1_1" localSheetId="18">OFFSET(#REF!,0,0,COUNT(#REF!),1)</definedName>
    <definedName name="P1_1" localSheetId="61">OFFSET(#REF!,0,0,COUNT(#REF!),1)</definedName>
    <definedName name="P1_1" localSheetId="62">OFFSET(#REF!,0,0,COUNT(#REF!),1)</definedName>
    <definedName name="P1_1" localSheetId="64">OFFSET(#REF!,0,0,COUNT(#REF!),1)</definedName>
    <definedName name="P1_1" localSheetId="21">OFFSET(#REF!,0,0,COUNT(#REF!),1)</definedName>
    <definedName name="P1_1" localSheetId="80">OFFSET('Tabla 53'!#REF!,0,0,COUNT('Tabla 53'!#REF!),1)</definedName>
    <definedName name="P1_1" localSheetId="81">OFFSET('Tabla 54'!#REF!,0,0,COUNT('Tabla 54'!#REF!),1)</definedName>
    <definedName name="P1_1" localSheetId="82">OFFSET('Tabla 55'!#REF!,0,0,COUNT('Tabla 55'!#REF!),1)</definedName>
    <definedName name="P1_1" localSheetId="83">OFFSET('Tabla 56'!#REF!,0,0,COUNT('Tabla 56'!#REF!),1)</definedName>
    <definedName name="P1_1" localSheetId="84">OFFSET('Tabla 57'!#REF!,0,0,COUNT('Tabla 57'!#REF!),1)</definedName>
    <definedName name="P1_1" localSheetId="88">OFFSET(#REF!,0,0,COUNT(#REF!),1)</definedName>
    <definedName name="P1_1" localSheetId="89">OFFSET(#REF!,0,0,COUNT(#REF!),1)</definedName>
    <definedName name="P1_1" localSheetId="90">OFFSET(#REF!,0,0,COUNT(#REF!),1)</definedName>
    <definedName name="P1_1" localSheetId="95">OFFSET(#REF!,0,0,COUNT(#REF!),1)</definedName>
    <definedName name="P1_1" localSheetId="96">OFFSET(#REF!,0,0,COUNT(#REF!),1)</definedName>
    <definedName name="P1_1" localSheetId="24">OFFSET(#REF!,0,0,COUNT(#REF!),1)</definedName>
    <definedName name="P1_1">OFFSET(#REF!,0,0,COUNT(#REF!),1)</definedName>
    <definedName name="P1_2" localSheetId="15">OFFSET(#REF!,0,0,COUNT(#REF!),1)</definedName>
    <definedName name="P1_2" localSheetId="17">OFFSET(#REF!,0,0,COUNT(#REF!),1)</definedName>
    <definedName name="P1_2" localSheetId="23">OFFSET(#REF!,0,0,COUNT(#REF!),1)</definedName>
    <definedName name="P1_2" localSheetId="27">OFFSET(#REF!,0,0,COUNT(#REF!),1)</definedName>
    <definedName name="P1_2" localSheetId="28">OFFSET(#REF!,0,0,COUNT(#REF!),1)</definedName>
    <definedName name="P1_2" localSheetId="29">OFFSET(#REF!,0,0,COUNT(#REF!),1)</definedName>
    <definedName name="P1_2" localSheetId="33">OFFSET(#REF!,0,0,COUNT(#REF!),1)</definedName>
    <definedName name="P1_2" localSheetId="21">OFFSET(#REF!,0,0,COUNT(#REF!),1)</definedName>
    <definedName name="P1_2" localSheetId="80">OFFSET('Tabla 53'!#REF!,0,0,COUNT('Tabla 53'!#REF!),1)</definedName>
    <definedName name="P1_2" localSheetId="88">OFFSET(#REF!,0,0,COUNT(#REF!),1)</definedName>
    <definedName name="P1_2" localSheetId="89">OFFSET(#REF!,0,0,COUNT(#REF!),1)</definedName>
    <definedName name="P1_2" localSheetId="90">OFFSET(#REF!,0,0,COUNT(#REF!),1)</definedName>
    <definedName name="P1_2" localSheetId="96">OFFSET(#REF!,0,0,COUNT(#REF!),1)</definedName>
    <definedName name="P1_2">OFFSET(#REF!,0,0,COUNT(#REF!),1)</definedName>
    <definedName name="P1avg" localSheetId="15">OFFSET(#REF!,0,0,COUNT(#REF!),1)</definedName>
    <definedName name="P1avg" localSheetId="17">OFFSET(#REF!,0,0,COUNT(#REF!),1)</definedName>
    <definedName name="P1avg" localSheetId="23">OFFSET(#REF!,0,0,COUNT(#REF!),1)</definedName>
    <definedName name="P1avg" localSheetId="27">OFFSET(#REF!,0,0,COUNT(#REF!),1)</definedName>
    <definedName name="P1avg" localSheetId="28">OFFSET(#REF!,0,0,COUNT(#REF!),1)</definedName>
    <definedName name="P1avg" localSheetId="29">OFFSET(#REF!,0,0,COUNT(#REF!),1)</definedName>
    <definedName name="P1avg" localSheetId="33">OFFSET(#REF!,0,0,COUNT(#REF!),1)</definedName>
    <definedName name="P1avg" localSheetId="21">OFFSET(#REF!,0,0,COUNT(#REF!),1)</definedName>
    <definedName name="P1avg" localSheetId="80">OFFSET('Tabla 53'!#REF!,0,0,COUNT('Tabla 53'!#REF!),1)</definedName>
    <definedName name="P1avg" localSheetId="88">OFFSET(#REF!,0,0,COUNT(#REF!),1)</definedName>
    <definedName name="P1avg" localSheetId="89">OFFSET(#REF!,0,0,COUNT(#REF!),1)</definedName>
    <definedName name="P1avg" localSheetId="90">OFFSET(#REF!,0,0,COUNT(#REF!),1)</definedName>
    <definedName name="P1avg" localSheetId="96">OFFSET(#REF!,0,0,COUNT(#REF!),1)</definedName>
    <definedName name="P1avg">OFFSET(#REF!,0,0,COUNT(#REF!),1)</definedName>
    <definedName name="P1min" localSheetId="15">OFFSET(#REF!,0,0,COUNT(#REF!),1)</definedName>
    <definedName name="P1min" localSheetId="17">OFFSET(#REF!,0,0,COUNT(#REF!),1)</definedName>
    <definedName name="P1min" localSheetId="23">OFFSET(#REF!,0,0,COUNT(#REF!),1)</definedName>
    <definedName name="P1min" localSheetId="27">OFFSET(#REF!,0,0,COUNT(#REF!),1)</definedName>
    <definedName name="P1min" localSheetId="28">OFFSET(#REF!,0,0,COUNT(#REF!),1)</definedName>
    <definedName name="P1min" localSheetId="29">OFFSET(#REF!,0,0,COUNT(#REF!),1)</definedName>
    <definedName name="P1min" localSheetId="33">OFFSET(#REF!,0,0,COUNT(#REF!),1)</definedName>
    <definedName name="P1min" localSheetId="21">OFFSET(#REF!,0,0,COUNT(#REF!),1)</definedName>
    <definedName name="P1min" localSheetId="80">OFFSET('Tabla 53'!#REF!,0,0,COUNT('Tabla 53'!#REF!),1)</definedName>
    <definedName name="P1min" localSheetId="88">OFFSET(#REF!,0,0,COUNT(#REF!),1)</definedName>
    <definedName name="P1min" localSheetId="89">OFFSET(#REF!,0,0,COUNT(#REF!),1)</definedName>
    <definedName name="P1min" localSheetId="90">OFFSET(#REF!,0,0,COUNT(#REF!),1)</definedName>
    <definedName name="P1min" localSheetId="96">OFFSET(#REF!,0,0,COUNT(#REF!),1)</definedName>
    <definedName name="P1min">OFFSET(#REF!,0,0,COUNT(#REF!),1)</definedName>
    <definedName name="P1rng" localSheetId="15">OFFSET(#REF!,0,0,COUNT(#REF!),1)</definedName>
    <definedName name="P1rng" localSheetId="17">OFFSET(#REF!,0,0,COUNT(#REF!),1)</definedName>
    <definedName name="P1rng" localSheetId="23">OFFSET(#REF!,0,0,COUNT(#REF!),1)</definedName>
    <definedName name="P1rng" localSheetId="27">OFFSET(#REF!,0,0,COUNT(#REF!),1)</definedName>
    <definedName name="P1rng" localSheetId="28">OFFSET(#REF!,0,0,COUNT(#REF!),1)</definedName>
    <definedName name="P1rng" localSheetId="29">OFFSET(#REF!,0,0,COUNT(#REF!),1)</definedName>
    <definedName name="P1rng" localSheetId="33">OFFSET(#REF!,0,0,COUNT(#REF!),1)</definedName>
    <definedName name="P1rng" localSheetId="21">OFFSET(#REF!,0,0,COUNT(#REF!),1)</definedName>
    <definedName name="P1rng" localSheetId="80">OFFSET('Tabla 53'!#REF!,0,0,COUNT('Tabla 53'!#REF!),1)</definedName>
    <definedName name="P1rng" localSheetId="88">OFFSET(#REF!,0,0,COUNT(#REF!),1)</definedName>
    <definedName name="P1rng" localSheetId="89">OFFSET(#REF!,0,0,COUNT(#REF!),1)</definedName>
    <definedName name="P1rng" localSheetId="90">OFFSET(#REF!,0,0,COUNT(#REF!),1)</definedName>
    <definedName name="P1rng" localSheetId="96">OFFSET(#REF!,0,0,COUNT(#REF!),1)</definedName>
    <definedName name="P1rng">OFFSET(#REF!,0,0,COUNT(#REF!),1)</definedName>
    <definedName name="P2_1" localSheetId="15">OFFSET(#REF!,0,0,COUNT(#REF!),1)</definedName>
    <definedName name="P2_1" localSheetId="17">OFFSET(#REF!,0,0,COUNT(#REF!),1)</definedName>
    <definedName name="P2_1" localSheetId="23">OFFSET(#REF!,0,0,COUNT(#REF!),1)</definedName>
    <definedName name="P2_1" localSheetId="27">OFFSET(#REF!,0,0,COUNT(#REF!),1)</definedName>
    <definedName name="P2_1" localSheetId="28">OFFSET(#REF!,0,0,COUNT(#REF!),1)</definedName>
    <definedName name="P2_1" localSheetId="29">OFFSET(#REF!,0,0,COUNT(#REF!),1)</definedName>
    <definedName name="P2_1" localSheetId="33">OFFSET(#REF!,0,0,COUNT(#REF!),1)</definedName>
    <definedName name="P2_1" localSheetId="21">OFFSET(#REF!,0,0,COUNT(#REF!),1)</definedName>
    <definedName name="P2_1" localSheetId="80">OFFSET('Tabla 53'!#REF!,0,0,COUNT('Tabla 53'!#REF!),1)</definedName>
    <definedName name="P2_1" localSheetId="88">OFFSET(#REF!,0,0,COUNT(#REF!),1)</definedName>
    <definedName name="P2_1" localSheetId="89">OFFSET(#REF!,0,0,COUNT(#REF!),1)</definedName>
    <definedName name="P2_1" localSheetId="90">OFFSET(#REF!,0,0,COUNT(#REF!),1)</definedName>
    <definedName name="P2_1" localSheetId="96">OFFSET(#REF!,0,0,COUNT(#REF!),1)</definedName>
    <definedName name="P2_1">OFFSET(#REF!,0,0,COUNT(#REF!),1)</definedName>
    <definedName name="P2_2" localSheetId="15">OFFSET(#REF!,0,0,COUNT(#REF!),1)</definedName>
    <definedName name="P2_2" localSheetId="17">OFFSET(#REF!,0,0,COUNT(#REF!),1)</definedName>
    <definedName name="P2_2" localSheetId="23">OFFSET(#REF!,0,0,COUNT(#REF!),1)</definedName>
    <definedName name="P2_2" localSheetId="27">OFFSET(#REF!,0,0,COUNT(#REF!),1)</definedName>
    <definedName name="P2_2" localSheetId="28">OFFSET(#REF!,0,0,COUNT(#REF!),1)</definedName>
    <definedName name="P2_2" localSheetId="29">OFFSET(#REF!,0,0,COUNT(#REF!),1)</definedName>
    <definedName name="P2_2" localSheetId="33">OFFSET(#REF!,0,0,COUNT(#REF!),1)</definedName>
    <definedName name="P2_2" localSheetId="21">OFFSET(#REF!,0,0,COUNT(#REF!),1)</definedName>
    <definedName name="P2_2" localSheetId="80">OFFSET('Tabla 53'!#REF!,0,0,COUNT('Tabla 53'!#REF!),1)</definedName>
    <definedName name="P2_2" localSheetId="88">OFFSET(#REF!,0,0,COUNT(#REF!),1)</definedName>
    <definedName name="P2_2" localSheetId="89">OFFSET(#REF!,0,0,COUNT(#REF!),1)</definedName>
    <definedName name="P2_2" localSheetId="90">OFFSET(#REF!,0,0,COUNT(#REF!),1)</definedName>
    <definedName name="P2_2" localSheetId="96">OFFSET(#REF!,0,0,COUNT(#REF!),1)</definedName>
    <definedName name="P2_2">OFFSET(#REF!,0,0,COUNT(#REF!),1)</definedName>
    <definedName name="P2avg" localSheetId="15">OFFSET(#REF!,0,0,COUNT(#REF!),1)</definedName>
    <definedName name="P2avg" localSheetId="17">OFFSET(#REF!,0,0,COUNT(#REF!),1)</definedName>
    <definedName name="P2avg" localSheetId="23">OFFSET(#REF!,0,0,COUNT(#REF!),1)</definedName>
    <definedName name="P2avg" localSheetId="27">OFFSET(#REF!,0,0,COUNT(#REF!),1)</definedName>
    <definedName name="P2avg" localSheetId="28">OFFSET(#REF!,0,0,COUNT(#REF!),1)</definedName>
    <definedName name="P2avg" localSheetId="29">OFFSET(#REF!,0,0,COUNT(#REF!),1)</definedName>
    <definedName name="P2avg" localSheetId="33">OFFSET(#REF!,0,0,COUNT(#REF!),1)</definedName>
    <definedName name="P2avg" localSheetId="21">OFFSET(#REF!,0,0,COUNT(#REF!),1)</definedName>
    <definedName name="P2avg" localSheetId="80">OFFSET('Tabla 53'!#REF!,0,0,COUNT('Tabla 53'!#REF!),1)</definedName>
    <definedName name="P2avg" localSheetId="88">OFFSET(#REF!,0,0,COUNT(#REF!),1)</definedName>
    <definedName name="P2avg" localSheetId="89">OFFSET(#REF!,0,0,COUNT(#REF!),1)</definedName>
    <definedName name="P2avg" localSheetId="90">OFFSET(#REF!,0,0,COUNT(#REF!),1)</definedName>
    <definedName name="P2avg" localSheetId="96">OFFSET(#REF!,0,0,COUNT(#REF!),1)</definedName>
    <definedName name="P2avg">OFFSET(#REF!,0,0,COUNT(#REF!),1)</definedName>
    <definedName name="P2min" localSheetId="15">OFFSET(#REF!,0,0,COUNT(#REF!),1)</definedName>
    <definedName name="P2min" localSheetId="17">OFFSET(#REF!,0,0,COUNT(#REF!),1)</definedName>
    <definedName name="P2min" localSheetId="23">OFFSET(#REF!,0,0,COUNT(#REF!),1)</definedName>
    <definedName name="P2min" localSheetId="27">OFFSET(#REF!,0,0,COUNT(#REF!),1)</definedName>
    <definedName name="P2min" localSheetId="28">OFFSET(#REF!,0,0,COUNT(#REF!),1)</definedName>
    <definedName name="P2min" localSheetId="29">OFFSET(#REF!,0,0,COUNT(#REF!),1)</definedName>
    <definedName name="P2min" localSheetId="33">OFFSET(#REF!,0,0,COUNT(#REF!),1)</definedName>
    <definedName name="P2min" localSheetId="21">OFFSET(#REF!,0,0,COUNT(#REF!),1)</definedName>
    <definedName name="P2min" localSheetId="80">OFFSET('Tabla 53'!#REF!,0,0,COUNT('Tabla 53'!#REF!),1)</definedName>
    <definedName name="P2min" localSheetId="88">OFFSET(#REF!,0,0,COUNT(#REF!),1)</definedName>
    <definedName name="P2min" localSheetId="89">OFFSET(#REF!,0,0,COUNT(#REF!),1)</definedName>
    <definedName name="P2min" localSheetId="90">OFFSET(#REF!,0,0,COUNT(#REF!),1)</definedName>
    <definedName name="P2min" localSheetId="96">OFFSET(#REF!,0,0,COUNT(#REF!),1)</definedName>
    <definedName name="P2min">OFFSET(#REF!,0,0,COUNT(#REF!),1)</definedName>
    <definedName name="P2rng" localSheetId="15">OFFSET(#REF!,0,0,COUNT(#REF!),1)</definedName>
    <definedName name="P2rng" localSheetId="17">OFFSET(#REF!,0,0,COUNT(#REF!),1)</definedName>
    <definedName name="P2rng" localSheetId="23">OFFSET(#REF!,0,0,COUNT(#REF!),1)</definedName>
    <definedName name="P2rng" localSheetId="27">OFFSET(#REF!,0,0,COUNT(#REF!),1)</definedName>
    <definedName name="P2rng" localSheetId="28">OFFSET(#REF!,0,0,COUNT(#REF!),1)</definedName>
    <definedName name="P2rng" localSheetId="29">OFFSET(#REF!,0,0,COUNT(#REF!),1)</definedName>
    <definedName name="P2rng" localSheetId="33">OFFSET(#REF!,0,0,COUNT(#REF!),1)</definedName>
    <definedName name="P2rng" localSheetId="21">OFFSET(#REF!,0,0,COUNT(#REF!),1)</definedName>
    <definedName name="P2rng" localSheetId="80">OFFSET('Tabla 53'!#REF!,0,0,COUNT('Tabla 53'!#REF!),1)</definedName>
    <definedName name="P2rng" localSheetId="88">OFFSET(#REF!,0,0,COUNT(#REF!),1)</definedName>
    <definedName name="P2rng" localSheetId="89">OFFSET(#REF!,0,0,COUNT(#REF!),1)</definedName>
    <definedName name="P2rng" localSheetId="90">OFFSET(#REF!,0,0,COUNT(#REF!),1)</definedName>
    <definedName name="P2rng" localSheetId="96">OFFSET(#REF!,0,0,COUNT(#REF!),1)</definedName>
    <definedName name="P2rng">OFFSET(#REF!,0,0,COUNT(#REF!),1)</definedName>
    <definedName name="p2std" localSheetId="15">#REF!</definedName>
    <definedName name="p2std" localSheetId="17">#REF!</definedName>
    <definedName name="p2std" localSheetId="20">#REF!</definedName>
    <definedName name="p2std" localSheetId="23">#REF!</definedName>
    <definedName name="p2std" localSheetId="59">#REF!</definedName>
    <definedName name="p2std" localSheetId="60">#REF!</definedName>
    <definedName name="p2std" localSheetId="27">#REF!</definedName>
    <definedName name="p2std" localSheetId="28">#REF!</definedName>
    <definedName name="p2std" localSheetId="29">#REF!</definedName>
    <definedName name="p2std" localSheetId="57">#REF!</definedName>
    <definedName name="p2std" localSheetId="64">#REF!</definedName>
    <definedName name="p2std" localSheetId="21">#REF!</definedName>
    <definedName name="p2std" localSheetId="85">'Tabla 58'!#REF!</definedName>
    <definedName name="p2std" localSheetId="88">#REF!</definedName>
    <definedName name="p2std" localSheetId="89">#REF!</definedName>
    <definedName name="p2std" localSheetId="90">#REF!</definedName>
    <definedName name="p2std" localSheetId="95">#REF!</definedName>
    <definedName name="p2std" localSheetId="96">#REF!</definedName>
    <definedName name="p2std">#REF!</definedName>
    <definedName name="P3_1" localSheetId="15">OFFSET(#REF!,0,0,COUNT(#REF!),1)</definedName>
    <definedName name="P3_1" localSheetId="16">OFFSET(#REF!,0,0,COUNT(#REF!),1)</definedName>
    <definedName name="P3_1" localSheetId="17">OFFSET(#REF!,0,0,COUNT(#REF!),1)</definedName>
    <definedName name="P3_1" localSheetId="23">OFFSET(#REF!,0,0,COUNT(#REF!),1)</definedName>
    <definedName name="P3_1" localSheetId="27">OFFSET(#REF!,0,0,COUNT(#REF!),1)</definedName>
    <definedName name="P3_1" localSheetId="28">OFFSET(#REF!,0,0,COUNT(#REF!),1)</definedName>
    <definedName name="P3_1" localSheetId="29">OFFSET(#REF!,0,0,COUNT(#REF!),1)</definedName>
    <definedName name="P3_1" localSheetId="33">OFFSET(#REF!,0,0,COUNT(#REF!),1)</definedName>
    <definedName name="P3_1" localSheetId="57">OFFSET(#REF!,0,0,COUNT(#REF!),1)</definedName>
    <definedName name="P3_1" localSheetId="64">OFFSET(#REF!,0,0,COUNT(#REF!),1)</definedName>
    <definedName name="P3_1" localSheetId="21">OFFSET(#REF!,0,0,COUNT(#REF!),1)</definedName>
    <definedName name="P3_1" localSheetId="80">OFFSET('Tabla 53'!#REF!,0,0,COUNT('Tabla 53'!#REF!),1)</definedName>
    <definedName name="P3_1" localSheetId="88">OFFSET(#REF!,0,0,COUNT(#REF!),1)</definedName>
    <definedName name="P3_1" localSheetId="89">OFFSET(#REF!,0,0,COUNT(#REF!),1)</definedName>
    <definedName name="P3_1" localSheetId="90">OFFSET(#REF!,0,0,COUNT(#REF!),1)</definedName>
    <definedName name="P3_1" localSheetId="95">OFFSET(#REF!,0,0,COUNT(#REF!),1)</definedName>
    <definedName name="P3_1" localSheetId="96">OFFSET(#REF!,0,0,COUNT(#REF!),1)</definedName>
    <definedName name="P3_1">OFFSET(#REF!,0,0,COUNT(#REF!),1)</definedName>
    <definedName name="P3_2" localSheetId="15">OFFSET(#REF!,0,0,COUNT(#REF!),1)</definedName>
    <definedName name="P3_2" localSheetId="17">OFFSET(#REF!,0,0,COUNT(#REF!),1)</definedName>
    <definedName name="P3_2" localSheetId="23">OFFSET(#REF!,0,0,COUNT(#REF!),1)</definedName>
    <definedName name="P3_2" localSheetId="27">OFFSET(#REF!,0,0,COUNT(#REF!),1)</definedName>
    <definedName name="P3_2" localSheetId="28">OFFSET(#REF!,0,0,COUNT(#REF!),1)</definedName>
    <definedName name="P3_2" localSheetId="29">OFFSET(#REF!,0,0,COUNT(#REF!),1)</definedName>
    <definedName name="P3_2" localSheetId="33">OFFSET(#REF!,0,0,COUNT(#REF!),1)</definedName>
    <definedName name="P3_2" localSheetId="21">OFFSET(#REF!,0,0,COUNT(#REF!),1)</definedName>
    <definedName name="P3_2" localSheetId="80">OFFSET('Tabla 53'!#REF!,0,0,COUNT('Tabla 53'!#REF!),1)</definedName>
    <definedName name="P3_2" localSheetId="88">OFFSET(#REF!,0,0,COUNT(#REF!),1)</definedName>
    <definedName name="P3_2" localSheetId="89">OFFSET(#REF!,0,0,COUNT(#REF!),1)</definedName>
    <definedName name="P3_2" localSheetId="90">OFFSET(#REF!,0,0,COUNT(#REF!),1)</definedName>
    <definedName name="P3_2" localSheetId="96">OFFSET(#REF!,0,0,COUNT(#REF!),1)</definedName>
    <definedName name="P3_2">OFFSET(#REF!,0,0,COUNT(#REF!),1)</definedName>
    <definedName name="P3avg" localSheetId="15">OFFSET(#REF!,0,0,COUNT(#REF!),1)</definedName>
    <definedName name="P3avg" localSheetId="17">OFFSET(#REF!,0,0,COUNT(#REF!),1)</definedName>
    <definedName name="P3avg" localSheetId="23">OFFSET(#REF!,0,0,COUNT(#REF!),1)</definedName>
    <definedName name="P3avg" localSheetId="27">OFFSET(#REF!,0,0,COUNT(#REF!),1)</definedName>
    <definedName name="P3avg" localSheetId="28">OFFSET(#REF!,0,0,COUNT(#REF!),1)</definedName>
    <definedName name="P3avg" localSheetId="29">OFFSET(#REF!,0,0,COUNT(#REF!),1)</definedName>
    <definedName name="P3avg" localSheetId="33">OFFSET(#REF!,0,0,COUNT(#REF!),1)</definedName>
    <definedName name="P3avg" localSheetId="21">OFFSET(#REF!,0,0,COUNT(#REF!),1)</definedName>
    <definedName name="P3avg" localSheetId="80">OFFSET('Tabla 53'!#REF!,0,0,COUNT('Tabla 53'!#REF!),1)</definedName>
    <definedName name="P3avg" localSheetId="88">OFFSET(#REF!,0,0,COUNT(#REF!),1)</definedName>
    <definedName name="P3avg" localSheetId="89">OFFSET(#REF!,0,0,COUNT(#REF!),1)</definedName>
    <definedName name="P3avg" localSheetId="90">OFFSET(#REF!,0,0,COUNT(#REF!),1)</definedName>
    <definedName name="P3avg" localSheetId="96">OFFSET(#REF!,0,0,COUNT(#REF!),1)</definedName>
    <definedName name="P3avg">OFFSET(#REF!,0,0,COUNT(#REF!),1)</definedName>
    <definedName name="P3min" localSheetId="15">OFFSET(#REF!,0,0,COUNT(#REF!),1)</definedName>
    <definedName name="P3min" localSheetId="17">OFFSET(#REF!,0,0,COUNT(#REF!),1)</definedName>
    <definedName name="P3min" localSheetId="23">OFFSET(#REF!,0,0,COUNT(#REF!),1)</definedName>
    <definedName name="P3min" localSheetId="27">OFFSET(#REF!,0,0,COUNT(#REF!),1)</definedName>
    <definedName name="P3min" localSheetId="28">OFFSET(#REF!,0,0,COUNT(#REF!),1)</definedName>
    <definedName name="P3min" localSheetId="29">OFFSET(#REF!,0,0,COUNT(#REF!),1)</definedName>
    <definedName name="P3min" localSheetId="33">OFFSET(#REF!,0,0,COUNT(#REF!),1)</definedName>
    <definedName name="P3min" localSheetId="21">OFFSET(#REF!,0,0,COUNT(#REF!),1)</definedName>
    <definedName name="P3min" localSheetId="80">OFFSET('Tabla 53'!#REF!,0,0,COUNT('Tabla 53'!#REF!),1)</definedName>
    <definedName name="P3min" localSheetId="88">OFFSET(#REF!,0,0,COUNT(#REF!),1)</definedName>
    <definedName name="P3min" localSheetId="89">OFFSET(#REF!,0,0,COUNT(#REF!),1)</definedName>
    <definedName name="P3min" localSheetId="90">OFFSET(#REF!,0,0,COUNT(#REF!),1)</definedName>
    <definedName name="P3min" localSheetId="96">OFFSET(#REF!,0,0,COUNT(#REF!),1)</definedName>
    <definedName name="P3min">OFFSET(#REF!,0,0,COUNT(#REF!),1)</definedName>
    <definedName name="P3rng" localSheetId="15">OFFSET(#REF!,0,0,COUNT(#REF!),1)</definedName>
    <definedName name="P3rng" localSheetId="17">OFFSET(#REF!,0,0,COUNT(#REF!),1)</definedName>
    <definedName name="P3rng" localSheetId="23">OFFSET(#REF!,0,0,COUNT(#REF!),1)</definedName>
    <definedName name="P3rng" localSheetId="27">OFFSET(#REF!,0,0,COUNT(#REF!),1)</definedName>
    <definedName name="P3rng" localSheetId="28">OFFSET(#REF!,0,0,COUNT(#REF!),1)</definedName>
    <definedName name="P3rng" localSheetId="29">OFFSET(#REF!,0,0,COUNT(#REF!),1)</definedName>
    <definedName name="P3rng" localSheetId="33">OFFSET(#REF!,0,0,COUNT(#REF!),1)</definedName>
    <definedName name="P3rng" localSheetId="21">OFFSET(#REF!,0,0,COUNT(#REF!),1)</definedName>
    <definedName name="P3rng" localSheetId="80">OFFSET('Tabla 53'!#REF!,0,0,COUNT('Tabla 53'!#REF!),1)</definedName>
    <definedName name="P3rng" localSheetId="88">OFFSET(#REF!,0,0,COUNT(#REF!),1)</definedName>
    <definedName name="P3rng" localSheetId="89">OFFSET(#REF!,0,0,COUNT(#REF!),1)</definedName>
    <definedName name="P3rng" localSheetId="90">OFFSET(#REF!,0,0,COUNT(#REF!),1)</definedName>
    <definedName name="P3rng" localSheetId="96">OFFSET(#REF!,0,0,COUNT(#REF!),1)</definedName>
    <definedName name="P3rng">OFFSET(#REF!,0,0,COUNT(#REF!),1)</definedName>
    <definedName name="P4_1" localSheetId="15">OFFSET(#REF!,0,0,COUNT(#REF!),1)</definedName>
    <definedName name="P4_1" localSheetId="17">OFFSET(#REF!,0,0,COUNT(#REF!),1)</definedName>
    <definedName name="P4_1" localSheetId="23">OFFSET(#REF!,0,0,COUNT(#REF!),1)</definedName>
    <definedName name="P4_1" localSheetId="27">OFFSET(#REF!,0,0,COUNT(#REF!),1)</definedName>
    <definedName name="P4_1" localSheetId="28">OFFSET(#REF!,0,0,COUNT(#REF!),1)</definedName>
    <definedName name="P4_1" localSheetId="29">OFFSET(#REF!,0,0,COUNT(#REF!),1)</definedName>
    <definedName name="P4_1" localSheetId="33">OFFSET(#REF!,0,0,COUNT(#REF!),1)</definedName>
    <definedName name="P4_1" localSheetId="21">OFFSET(#REF!,0,0,COUNT(#REF!),1)</definedName>
    <definedName name="P4_1" localSheetId="80">OFFSET('Tabla 53'!#REF!,0,0,COUNT('Tabla 53'!#REF!),1)</definedName>
    <definedName name="P4_1" localSheetId="88">OFFSET(#REF!,0,0,COUNT(#REF!),1)</definedName>
    <definedName name="P4_1" localSheetId="89">OFFSET(#REF!,0,0,COUNT(#REF!),1)</definedName>
    <definedName name="P4_1" localSheetId="90">OFFSET(#REF!,0,0,COUNT(#REF!),1)</definedName>
    <definedName name="P4_1" localSheetId="96">OFFSET(#REF!,0,0,COUNT(#REF!),1)</definedName>
    <definedName name="P4_1">OFFSET(#REF!,0,0,COUNT(#REF!),1)</definedName>
    <definedName name="P4_2" localSheetId="15">OFFSET(#REF!,0,0,COUNT(#REF!),1)</definedName>
    <definedName name="P4_2" localSheetId="17">OFFSET(#REF!,0,0,COUNT(#REF!),1)</definedName>
    <definedName name="P4_2" localSheetId="23">OFFSET(#REF!,0,0,COUNT(#REF!),1)</definedName>
    <definedName name="P4_2" localSheetId="27">OFFSET(#REF!,0,0,COUNT(#REF!),1)</definedName>
    <definedName name="P4_2" localSheetId="28">OFFSET(#REF!,0,0,COUNT(#REF!),1)</definedName>
    <definedName name="P4_2" localSheetId="29">OFFSET(#REF!,0,0,COUNT(#REF!),1)</definedName>
    <definedName name="P4_2" localSheetId="33">OFFSET(#REF!,0,0,COUNT(#REF!),1)</definedName>
    <definedName name="P4_2" localSheetId="21">OFFSET(#REF!,0,0,COUNT(#REF!),1)</definedName>
    <definedName name="P4_2" localSheetId="80">OFFSET('Tabla 53'!#REF!,0,0,COUNT('Tabla 53'!#REF!),1)</definedName>
    <definedName name="P4_2" localSheetId="88">OFFSET(#REF!,0,0,COUNT(#REF!),1)</definedName>
    <definedName name="P4_2" localSheetId="89">OFFSET(#REF!,0,0,COUNT(#REF!),1)</definedName>
    <definedName name="P4_2" localSheetId="90">OFFSET(#REF!,0,0,COUNT(#REF!),1)</definedName>
    <definedName name="P4_2" localSheetId="96">OFFSET(#REF!,0,0,COUNT(#REF!),1)</definedName>
    <definedName name="P4_2">OFFSET(#REF!,0,0,COUNT(#REF!),1)</definedName>
    <definedName name="P4avg" localSheetId="15">OFFSET(#REF!,0,0,COUNT(#REF!),1)</definedName>
    <definedName name="P4avg" localSheetId="17">OFFSET(#REF!,0,0,COUNT(#REF!),1)</definedName>
    <definedName name="P4avg" localSheetId="23">OFFSET(#REF!,0,0,COUNT(#REF!),1)</definedName>
    <definedName name="P4avg" localSheetId="27">OFFSET(#REF!,0,0,COUNT(#REF!),1)</definedName>
    <definedName name="P4avg" localSheetId="28">OFFSET(#REF!,0,0,COUNT(#REF!),1)</definedName>
    <definedName name="P4avg" localSheetId="29">OFFSET(#REF!,0,0,COUNT(#REF!),1)</definedName>
    <definedName name="P4avg" localSheetId="33">OFFSET(#REF!,0,0,COUNT(#REF!),1)</definedName>
    <definedName name="P4avg" localSheetId="21">OFFSET(#REF!,0,0,COUNT(#REF!),1)</definedName>
    <definedName name="P4avg" localSheetId="80">OFFSET('Tabla 53'!#REF!,0,0,COUNT('Tabla 53'!#REF!),1)</definedName>
    <definedName name="P4avg" localSheetId="88">OFFSET(#REF!,0,0,COUNT(#REF!),1)</definedName>
    <definedName name="P4avg" localSheetId="89">OFFSET(#REF!,0,0,COUNT(#REF!),1)</definedName>
    <definedName name="P4avg" localSheetId="90">OFFSET(#REF!,0,0,COUNT(#REF!),1)</definedName>
    <definedName name="P4avg" localSheetId="96">OFFSET(#REF!,0,0,COUNT(#REF!),1)</definedName>
    <definedName name="P4avg">OFFSET(#REF!,0,0,COUNT(#REF!),1)</definedName>
    <definedName name="P4min" localSheetId="15">OFFSET(#REF!,0,0,COUNT(#REF!),1)</definedName>
    <definedName name="P4min" localSheetId="17">OFFSET(#REF!,0,0,COUNT(#REF!),1)</definedName>
    <definedName name="P4min" localSheetId="23">OFFSET(#REF!,0,0,COUNT(#REF!),1)</definedName>
    <definedName name="P4min" localSheetId="27">OFFSET(#REF!,0,0,COUNT(#REF!),1)</definedName>
    <definedName name="P4min" localSheetId="28">OFFSET(#REF!,0,0,COUNT(#REF!),1)</definedName>
    <definedName name="P4min" localSheetId="29">OFFSET(#REF!,0,0,COUNT(#REF!),1)</definedName>
    <definedName name="P4min" localSheetId="33">OFFSET(#REF!,0,0,COUNT(#REF!),1)</definedName>
    <definedName name="P4min" localSheetId="21">OFFSET(#REF!,0,0,COUNT(#REF!),1)</definedName>
    <definedName name="P4min" localSheetId="80">OFFSET('Tabla 53'!#REF!,0,0,COUNT('Tabla 53'!#REF!),1)</definedName>
    <definedName name="P4min" localSheetId="88">OFFSET(#REF!,0,0,COUNT(#REF!),1)</definedName>
    <definedName name="P4min" localSheetId="89">OFFSET(#REF!,0,0,COUNT(#REF!),1)</definedName>
    <definedName name="P4min" localSheetId="90">OFFSET(#REF!,0,0,COUNT(#REF!),1)</definedName>
    <definedName name="P4min" localSheetId="96">OFFSET(#REF!,0,0,COUNT(#REF!),1)</definedName>
    <definedName name="P4min">OFFSET(#REF!,0,0,COUNT(#REF!),1)</definedName>
    <definedName name="P4rng" localSheetId="15">OFFSET(#REF!,0,0,COUNT(#REF!),1)</definedName>
    <definedName name="P4rng" localSheetId="17">OFFSET(#REF!,0,0,COUNT(#REF!),1)</definedName>
    <definedName name="P4rng" localSheetId="23">OFFSET(#REF!,0,0,COUNT(#REF!),1)</definedName>
    <definedName name="P4rng" localSheetId="27">OFFSET(#REF!,0,0,COUNT(#REF!),1)</definedName>
    <definedName name="P4rng" localSheetId="28">OFFSET(#REF!,0,0,COUNT(#REF!),1)</definedName>
    <definedName name="P4rng" localSheetId="29">OFFSET(#REF!,0,0,COUNT(#REF!),1)</definedName>
    <definedName name="P4rng" localSheetId="33">OFFSET(#REF!,0,0,COUNT(#REF!),1)</definedName>
    <definedName name="P4rng" localSheetId="21">OFFSET(#REF!,0,0,COUNT(#REF!),1)</definedName>
    <definedName name="P4rng" localSheetId="80">OFFSET('Tabla 53'!#REF!,0,0,COUNT('Tabla 53'!#REF!),1)</definedName>
    <definedName name="P4rng" localSheetId="88">OFFSET(#REF!,0,0,COUNT(#REF!),1)</definedName>
    <definedName name="P4rng" localSheetId="89">OFFSET(#REF!,0,0,COUNT(#REF!),1)</definedName>
    <definedName name="P4rng" localSheetId="90">OFFSET(#REF!,0,0,COUNT(#REF!),1)</definedName>
    <definedName name="P4rng" localSheetId="96">OFFSET(#REF!,0,0,COUNT(#REF!),1)</definedName>
    <definedName name="P4rng">OFFSET(#REF!,0,0,COUNT(#REF!),1)</definedName>
    <definedName name="P5_1" localSheetId="15">OFFSET(#REF!,0,0,COUNT(#REF!),1)</definedName>
    <definedName name="P5_1" localSheetId="17">OFFSET(#REF!,0,0,COUNT(#REF!),1)</definedName>
    <definedName name="P5_1" localSheetId="23">OFFSET(#REF!,0,0,COUNT(#REF!),1)</definedName>
    <definedName name="P5_1" localSheetId="27">OFFSET(#REF!,0,0,COUNT(#REF!),1)</definedName>
    <definedName name="P5_1" localSheetId="28">OFFSET(#REF!,0,0,COUNT(#REF!),1)</definedName>
    <definedName name="P5_1" localSheetId="29">OFFSET(#REF!,0,0,COUNT(#REF!),1)</definedName>
    <definedName name="P5_1" localSheetId="33">OFFSET(#REF!,0,0,COUNT(#REF!),1)</definedName>
    <definedName name="P5_1" localSheetId="21">OFFSET(#REF!,0,0,COUNT(#REF!),1)</definedName>
    <definedName name="P5_1" localSheetId="80">OFFSET('Tabla 53'!#REF!,0,0,COUNT('Tabla 53'!#REF!),1)</definedName>
    <definedName name="P5_1" localSheetId="88">OFFSET(#REF!,0,0,COUNT(#REF!),1)</definedName>
    <definedName name="P5_1" localSheetId="89">OFFSET(#REF!,0,0,COUNT(#REF!),1)</definedName>
    <definedName name="P5_1" localSheetId="90">OFFSET(#REF!,0,0,COUNT(#REF!),1)</definedName>
    <definedName name="P5_1" localSheetId="96">OFFSET(#REF!,0,0,COUNT(#REF!),1)</definedName>
    <definedName name="P5_1">OFFSET(#REF!,0,0,COUNT(#REF!),1)</definedName>
    <definedName name="P5_2" localSheetId="15">OFFSET(#REF!,0,0,COUNT(#REF!),1)</definedName>
    <definedName name="P5_2" localSheetId="17">OFFSET(#REF!,0,0,COUNT(#REF!),1)</definedName>
    <definedName name="P5_2" localSheetId="23">OFFSET(#REF!,0,0,COUNT(#REF!),1)</definedName>
    <definedName name="P5_2" localSheetId="27">OFFSET(#REF!,0,0,COUNT(#REF!),1)</definedName>
    <definedName name="P5_2" localSheetId="28">OFFSET(#REF!,0,0,COUNT(#REF!),1)</definedName>
    <definedName name="P5_2" localSheetId="29">OFFSET(#REF!,0,0,COUNT(#REF!),1)</definedName>
    <definedName name="P5_2" localSheetId="33">OFFSET(#REF!,0,0,COUNT(#REF!),1)</definedName>
    <definedName name="P5_2" localSheetId="21">OFFSET(#REF!,0,0,COUNT(#REF!),1)</definedName>
    <definedName name="P5_2" localSheetId="80">OFFSET('Tabla 53'!#REF!,0,0,COUNT('Tabla 53'!#REF!),1)</definedName>
    <definedName name="P5_2" localSheetId="88">OFFSET(#REF!,0,0,COUNT(#REF!),1)</definedName>
    <definedName name="P5_2" localSheetId="89">OFFSET(#REF!,0,0,COUNT(#REF!),1)</definedName>
    <definedName name="P5_2" localSheetId="90">OFFSET(#REF!,0,0,COUNT(#REF!),1)</definedName>
    <definedName name="P5_2" localSheetId="96">OFFSET(#REF!,0,0,COUNT(#REF!),1)</definedName>
    <definedName name="P5_2">OFFSET(#REF!,0,0,COUNT(#REF!),1)</definedName>
    <definedName name="P5avg" localSheetId="15">OFFSET(#REF!,0,0,COUNT(#REF!),1)</definedName>
    <definedName name="P5avg" localSheetId="17">OFFSET(#REF!,0,0,COUNT(#REF!),1)</definedName>
    <definedName name="P5avg" localSheetId="23">OFFSET(#REF!,0,0,COUNT(#REF!),1)</definedName>
    <definedName name="P5avg" localSheetId="27">OFFSET(#REF!,0,0,COUNT(#REF!),1)</definedName>
    <definedName name="P5avg" localSheetId="28">OFFSET(#REF!,0,0,COUNT(#REF!),1)</definedName>
    <definedName name="P5avg" localSheetId="29">OFFSET(#REF!,0,0,COUNT(#REF!),1)</definedName>
    <definedName name="P5avg" localSheetId="33">OFFSET(#REF!,0,0,COUNT(#REF!),1)</definedName>
    <definedName name="P5avg" localSheetId="21">OFFSET(#REF!,0,0,COUNT(#REF!),1)</definedName>
    <definedName name="P5avg" localSheetId="80">OFFSET('Tabla 53'!#REF!,0,0,COUNT('Tabla 53'!#REF!),1)</definedName>
    <definedName name="P5avg" localSheetId="88">OFFSET(#REF!,0,0,COUNT(#REF!),1)</definedName>
    <definedName name="P5avg" localSheetId="89">OFFSET(#REF!,0,0,COUNT(#REF!),1)</definedName>
    <definedName name="P5avg" localSheetId="90">OFFSET(#REF!,0,0,COUNT(#REF!),1)</definedName>
    <definedName name="P5avg" localSheetId="96">OFFSET(#REF!,0,0,COUNT(#REF!),1)</definedName>
    <definedName name="P5avg">OFFSET(#REF!,0,0,COUNT(#REF!),1)</definedName>
    <definedName name="P5min" localSheetId="15">OFFSET(#REF!,0,0,COUNT(#REF!),1)</definedName>
    <definedName name="P5min" localSheetId="17">OFFSET(#REF!,0,0,COUNT(#REF!),1)</definedName>
    <definedName name="P5min" localSheetId="23">OFFSET(#REF!,0,0,COUNT(#REF!),1)</definedName>
    <definedName name="P5min" localSheetId="27">OFFSET(#REF!,0,0,COUNT(#REF!),1)</definedName>
    <definedName name="P5min" localSheetId="28">OFFSET(#REF!,0,0,COUNT(#REF!),1)</definedName>
    <definedName name="P5min" localSheetId="29">OFFSET(#REF!,0,0,COUNT(#REF!),1)</definedName>
    <definedName name="P5min" localSheetId="33">OFFSET(#REF!,0,0,COUNT(#REF!),1)</definedName>
    <definedName name="P5min" localSheetId="21">OFFSET(#REF!,0,0,COUNT(#REF!),1)</definedName>
    <definedName name="P5min" localSheetId="80">OFFSET('Tabla 53'!#REF!,0,0,COUNT('Tabla 53'!#REF!),1)</definedName>
    <definedName name="P5min" localSheetId="88">OFFSET(#REF!,0,0,COUNT(#REF!),1)</definedName>
    <definedName name="P5min" localSheetId="89">OFFSET(#REF!,0,0,COUNT(#REF!),1)</definedName>
    <definedName name="P5min" localSheetId="90">OFFSET(#REF!,0,0,COUNT(#REF!),1)</definedName>
    <definedName name="P5min" localSheetId="96">OFFSET(#REF!,0,0,COUNT(#REF!),1)</definedName>
    <definedName name="P5min">OFFSET(#REF!,0,0,COUNT(#REF!),1)</definedName>
    <definedName name="P5rng" localSheetId="15">OFFSET(#REF!,0,0,COUNT(#REF!),1)</definedName>
    <definedName name="P5rng" localSheetId="17">OFFSET(#REF!,0,0,COUNT(#REF!),1)</definedName>
    <definedName name="P5rng" localSheetId="23">OFFSET(#REF!,0,0,COUNT(#REF!),1)</definedName>
    <definedName name="P5rng" localSheetId="27">OFFSET(#REF!,0,0,COUNT(#REF!),1)</definedName>
    <definedName name="P5rng" localSheetId="28">OFFSET(#REF!,0,0,COUNT(#REF!),1)</definedName>
    <definedName name="P5rng" localSheetId="29">OFFSET(#REF!,0,0,COUNT(#REF!),1)</definedName>
    <definedName name="P5rng" localSheetId="33">OFFSET(#REF!,0,0,COUNT(#REF!),1)</definedName>
    <definedName name="P5rng" localSheetId="21">OFFSET(#REF!,0,0,COUNT(#REF!),1)</definedName>
    <definedName name="P5rng" localSheetId="80">OFFSET('Tabla 53'!#REF!,0,0,COUNT('Tabla 53'!#REF!),1)</definedName>
    <definedName name="P5rng" localSheetId="88">OFFSET(#REF!,0,0,COUNT(#REF!),1)</definedName>
    <definedName name="P5rng" localSheetId="89">OFFSET(#REF!,0,0,COUNT(#REF!),1)</definedName>
    <definedName name="P5rng" localSheetId="90">OFFSET(#REF!,0,0,COUNT(#REF!),1)</definedName>
    <definedName name="P5rng" localSheetId="96">OFFSET(#REF!,0,0,COUNT(#REF!),1)</definedName>
    <definedName name="P5rng">OFFSET(#REF!,0,0,COUNT(#REF!),1)</definedName>
    <definedName name="PAGINA_01" localSheetId="15">#REF!</definedName>
    <definedName name="PAGINA_01" localSheetId="17">#REF!</definedName>
    <definedName name="PAGINA_01" localSheetId="20">#REF!</definedName>
    <definedName name="PAGINA_01" localSheetId="23">#REF!</definedName>
    <definedName name="PAGINA_01" localSheetId="59">#REF!</definedName>
    <definedName name="PAGINA_01" localSheetId="60">#REF!</definedName>
    <definedName name="PAGINA_01" localSheetId="27">#REF!</definedName>
    <definedName name="PAGINA_01" localSheetId="28">#REF!</definedName>
    <definedName name="PAGINA_01" localSheetId="29">#REF!</definedName>
    <definedName name="PAGINA_01" localSheetId="57">#REF!</definedName>
    <definedName name="PAGINA_01" localSheetId="64">#REF!</definedName>
    <definedName name="PAGINA_01" localSheetId="21">#REF!</definedName>
    <definedName name="PAGINA_01" localSheetId="85">'Tabla 58'!#REF!</definedName>
    <definedName name="PAGINA_01" localSheetId="88">#REF!</definedName>
    <definedName name="PAGINA_01" localSheetId="89">#REF!</definedName>
    <definedName name="PAGINA_01" localSheetId="90">#REF!</definedName>
    <definedName name="PAGINA_01" localSheetId="95">#REF!</definedName>
    <definedName name="PAGINA_01" localSheetId="96">#REF!</definedName>
    <definedName name="PAGINA_01">#REF!</definedName>
    <definedName name="PAGINA_01_CONT." localSheetId="15">#REF!</definedName>
    <definedName name="PAGINA_01_CONT." localSheetId="17">#REF!</definedName>
    <definedName name="PAGINA_01_CONT." localSheetId="23">#REF!</definedName>
    <definedName name="PAGINA_01_CONT." localSheetId="27">#REF!</definedName>
    <definedName name="PAGINA_01_CONT." localSheetId="28">#REF!</definedName>
    <definedName name="PAGINA_01_CONT." localSheetId="29">#REF!</definedName>
    <definedName name="PAGINA_01_CONT." localSheetId="57">#REF!</definedName>
    <definedName name="PAGINA_01_CONT." localSheetId="64">#REF!</definedName>
    <definedName name="PAGINA_01_CONT." localSheetId="21">#REF!</definedName>
    <definedName name="PAGINA_01_CONT." localSheetId="85">'Tabla 58'!#REF!</definedName>
    <definedName name="PAGINA_01_CONT." localSheetId="88">#REF!</definedName>
    <definedName name="PAGINA_01_CONT." localSheetId="89">#REF!</definedName>
    <definedName name="PAGINA_01_CONT." localSheetId="90">#REF!</definedName>
    <definedName name="PAGINA_01_CONT." localSheetId="95">#REF!</definedName>
    <definedName name="PAGINA_01_CONT." localSheetId="96">#REF!</definedName>
    <definedName name="PAGINA_01_CONT.">#REF!</definedName>
    <definedName name="PAGINA_02" localSheetId="15">#REF!</definedName>
    <definedName name="PAGINA_02" localSheetId="17">#REF!</definedName>
    <definedName name="PAGINA_02" localSheetId="23">#REF!</definedName>
    <definedName name="PAGINA_02" localSheetId="27">#REF!</definedName>
    <definedName name="PAGINA_02" localSheetId="28">#REF!</definedName>
    <definedName name="PAGINA_02" localSheetId="29">#REF!</definedName>
    <definedName name="PAGINA_02" localSheetId="57">#REF!</definedName>
    <definedName name="PAGINA_02" localSheetId="64">#REF!</definedName>
    <definedName name="PAGINA_02" localSheetId="21">#REF!</definedName>
    <definedName name="PAGINA_02" localSheetId="85">'Tabla 58'!#REF!</definedName>
    <definedName name="PAGINA_02" localSheetId="88">#REF!</definedName>
    <definedName name="PAGINA_02" localSheetId="89">#REF!</definedName>
    <definedName name="PAGINA_02" localSheetId="90">#REF!</definedName>
    <definedName name="PAGINA_02" localSheetId="95">#REF!</definedName>
    <definedName name="PAGINA_02" localSheetId="96">#REF!</definedName>
    <definedName name="PAGINA_02">#REF!</definedName>
    <definedName name="PAGINA_03" localSheetId="15">#REF!</definedName>
    <definedName name="PAGINA_03" localSheetId="17">#REF!</definedName>
    <definedName name="PAGINA_03" localSheetId="23">#REF!</definedName>
    <definedName name="PAGINA_03" localSheetId="27">#REF!</definedName>
    <definedName name="PAGINA_03" localSheetId="28">#REF!</definedName>
    <definedName name="PAGINA_03" localSheetId="29">#REF!</definedName>
    <definedName name="PAGINA_03" localSheetId="21">#REF!</definedName>
    <definedName name="PAGINA_03" localSheetId="88">#REF!</definedName>
    <definedName name="PAGINA_03" localSheetId="89">#REF!</definedName>
    <definedName name="PAGINA_03" localSheetId="90">#REF!</definedName>
    <definedName name="PAGINA_03">#REF!</definedName>
    <definedName name="PAGINA_04" localSheetId="15">#REF!</definedName>
    <definedName name="PAGINA_04" localSheetId="17">#REF!</definedName>
    <definedName name="PAGINA_04" localSheetId="23">#REF!</definedName>
    <definedName name="PAGINA_04" localSheetId="27">#REF!</definedName>
    <definedName name="PAGINA_04" localSheetId="28">#REF!</definedName>
    <definedName name="PAGINA_04" localSheetId="29">#REF!</definedName>
    <definedName name="PAGINA_04" localSheetId="21">#REF!</definedName>
    <definedName name="PAGINA_04" localSheetId="88">#REF!</definedName>
    <definedName name="PAGINA_04" localSheetId="89">#REF!</definedName>
    <definedName name="PAGINA_04" localSheetId="90">#REF!</definedName>
    <definedName name="PAGINA_04">#REF!</definedName>
    <definedName name="PAGINA_05" localSheetId="15">#REF!</definedName>
    <definedName name="PAGINA_05" localSheetId="17">#REF!</definedName>
    <definedName name="PAGINA_05" localSheetId="23">#REF!</definedName>
    <definedName name="PAGINA_05" localSheetId="27">#REF!</definedName>
    <definedName name="PAGINA_05" localSheetId="28">#REF!</definedName>
    <definedName name="PAGINA_05" localSheetId="29">#REF!</definedName>
    <definedName name="PAGINA_05" localSheetId="21">#REF!</definedName>
    <definedName name="PAGINA_05" localSheetId="88">#REF!</definedName>
    <definedName name="PAGINA_05" localSheetId="89">#REF!</definedName>
    <definedName name="PAGINA_05" localSheetId="90">#REF!</definedName>
    <definedName name="PAGINA_05">#REF!</definedName>
    <definedName name="PAGINA_06" localSheetId="15">#REF!</definedName>
    <definedName name="PAGINA_06" localSheetId="17">#REF!</definedName>
    <definedName name="PAGINA_06" localSheetId="23">#REF!</definedName>
    <definedName name="PAGINA_06" localSheetId="27">#REF!</definedName>
    <definedName name="PAGINA_06" localSheetId="28">#REF!</definedName>
    <definedName name="PAGINA_06" localSheetId="29">#REF!</definedName>
    <definedName name="PAGINA_06" localSheetId="21">#REF!</definedName>
    <definedName name="PAGINA_06" localSheetId="88">#REF!</definedName>
    <definedName name="PAGINA_06" localSheetId="89">#REF!</definedName>
    <definedName name="PAGINA_06" localSheetId="90">#REF!</definedName>
    <definedName name="PAGINA_06">#REF!</definedName>
    <definedName name="PAGINA_06_CONT." localSheetId="15">#REF!</definedName>
    <definedName name="PAGINA_06_CONT." localSheetId="17">#REF!</definedName>
    <definedName name="PAGINA_06_CONT." localSheetId="23">#REF!</definedName>
    <definedName name="PAGINA_06_CONT." localSheetId="27">#REF!</definedName>
    <definedName name="PAGINA_06_CONT." localSheetId="28">#REF!</definedName>
    <definedName name="PAGINA_06_CONT." localSheetId="29">#REF!</definedName>
    <definedName name="PAGINA_06_CONT." localSheetId="21">#REF!</definedName>
    <definedName name="PAGINA_06_CONT." localSheetId="88">#REF!</definedName>
    <definedName name="PAGINA_06_CONT." localSheetId="89">#REF!</definedName>
    <definedName name="PAGINA_06_CONT." localSheetId="90">#REF!</definedName>
    <definedName name="PAGINA_06_CONT.">#REF!</definedName>
    <definedName name="PAGINA_07" localSheetId="15">#REF!</definedName>
    <definedName name="PAGINA_07" localSheetId="17">#REF!</definedName>
    <definedName name="PAGINA_07" localSheetId="23">#REF!</definedName>
    <definedName name="PAGINA_07" localSheetId="27">#REF!</definedName>
    <definedName name="PAGINA_07" localSheetId="28">#REF!</definedName>
    <definedName name="PAGINA_07" localSheetId="29">#REF!</definedName>
    <definedName name="PAGINA_07" localSheetId="21">#REF!</definedName>
    <definedName name="PAGINA_07" localSheetId="88">#REF!</definedName>
    <definedName name="PAGINA_07" localSheetId="89">#REF!</definedName>
    <definedName name="PAGINA_07" localSheetId="90">#REF!</definedName>
    <definedName name="PAGINA_07">#REF!</definedName>
    <definedName name="PAGINA_08" localSheetId="15">#REF!</definedName>
    <definedName name="PAGINA_08" localSheetId="17">#REF!</definedName>
    <definedName name="PAGINA_08" localSheetId="23">#REF!</definedName>
    <definedName name="PAGINA_08" localSheetId="27">#REF!</definedName>
    <definedName name="PAGINA_08" localSheetId="28">#REF!</definedName>
    <definedName name="PAGINA_08" localSheetId="29">#REF!</definedName>
    <definedName name="PAGINA_08" localSheetId="21">#REF!</definedName>
    <definedName name="PAGINA_08" localSheetId="88">#REF!</definedName>
    <definedName name="PAGINA_08" localSheetId="89">#REF!</definedName>
    <definedName name="PAGINA_08" localSheetId="90">#REF!</definedName>
    <definedName name="PAGINA_08">#REF!</definedName>
    <definedName name="PAGINA_09" localSheetId="15">#REF!</definedName>
    <definedName name="PAGINA_09" localSheetId="17">#REF!</definedName>
    <definedName name="PAGINA_09" localSheetId="23">#REF!</definedName>
    <definedName name="PAGINA_09" localSheetId="27">#REF!</definedName>
    <definedName name="PAGINA_09" localSheetId="28">#REF!</definedName>
    <definedName name="PAGINA_09" localSheetId="29">#REF!</definedName>
    <definedName name="PAGINA_09" localSheetId="21">#REF!</definedName>
    <definedName name="PAGINA_09" localSheetId="88">#REF!</definedName>
    <definedName name="PAGINA_09" localSheetId="89">#REF!</definedName>
    <definedName name="PAGINA_09" localSheetId="90">#REF!</definedName>
    <definedName name="PAGINA_09">#REF!</definedName>
    <definedName name="PAGINA_10" localSheetId="15">#REF!</definedName>
    <definedName name="PAGINA_10" localSheetId="17">#REF!</definedName>
    <definedName name="PAGINA_10" localSheetId="23">#REF!</definedName>
    <definedName name="PAGINA_10" localSheetId="27">#REF!</definedName>
    <definedName name="PAGINA_10" localSheetId="28">#REF!</definedName>
    <definedName name="PAGINA_10" localSheetId="29">#REF!</definedName>
    <definedName name="PAGINA_10" localSheetId="21">#REF!</definedName>
    <definedName name="PAGINA_10" localSheetId="88">#REF!</definedName>
    <definedName name="PAGINA_10" localSheetId="89">#REF!</definedName>
    <definedName name="PAGINA_10" localSheetId="90">#REF!</definedName>
    <definedName name="PAGINA_10">#REF!</definedName>
    <definedName name="PAGINA_11" localSheetId="15">#REF!</definedName>
    <definedName name="PAGINA_11" localSheetId="17">#REF!</definedName>
    <definedName name="PAGINA_11" localSheetId="23">#REF!</definedName>
    <definedName name="PAGINA_11" localSheetId="27">#REF!</definedName>
    <definedName name="PAGINA_11" localSheetId="28">#REF!</definedName>
    <definedName name="PAGINA_11" localSheetId="29">#REF!</definedName>
    <definedName name="PAGINA_11" localSheetId="21">#REF!</definedName>
    <definedName name="PAGINA_11" localSheetId="88">#REF!</definedName>
    <definedName name="PAGINA_11" localSheetId="89">#REF!</definedName>
    <definedName name="PAGINA_11" localSheetId="90">#REF!</definedName>
    <definedName name="PAGINA_11">#REF!</definedName>
    <definedName name="PAGINA_12" localSheetId="15">#REF!</definedName>
    <definedName name="PAGINA_12" localSheetId="17">#REF!</definedName>
    <definedName name="PAGINA_12" localSheetId="23">#REF!</definedName>
    <definedName name="PAGINA_12" localSheetId="27">#REF!</definedName>
    <definedName name="PAGINA_12" localSheetId="28">#REF!</definedName>
    <definedName name="PAGINA_12" localSheetId="29">#REF!</definedName>
    <definedName name="PAGINA_12" localSheetId="21">#REF!</definedName>
    <definedName name="PAGINA_12" localSheetId="88">#REF!</definedName>
    <definedName name="PAGINA_12" localSheetId="89">#REF!</definedName>
    <definedName name="PAGINA_12" localSheetId="90">#REF!</definedName>
    <definedName name="PAGINA_12">#REF!</definedName>
    <definedName name="Pan_Bancario_50G" localSheetId="15">#REF!</definedName>
    <definedName name="Pan_Bancario_50G" localSheetId="17">#REF!</definedName>
    <definedName name="Pan_Bancario_50G" localSheetId="19">#REF!</definedName>
    <definedName name="Pan_Bancario_50G" localSheetId="100">#REF!</definedName>
    <definedName name="Pan_Bancario_50G" localSheetId="23">#REF!</definedName>
    <definedName name="Pan_Bancario_50G" localSheetId="27">#REF!</definedName>
    <definedName name="Pan_Bancario_50G" localSheetId="28">#REF!</definedName>
    <definedName name="Pan_Bancario_50G" localSheetId="29">#REF!</definedName>
    <definedName name="Pan_Bancario_50G" localSheetId="41">#REF!</definedName>
    <definedName name="Pan_Bancario_50G" localSheetId="44">#REF!</definedName>
    <definedName name="Pan_Bancario_50G" localSheetId="58">#REF!</definedName>
    <definedName name="Pan_Bancario_50G" localSheetId="18">#REF!</definedName>
    <definedName name="Pan_Bancario_50G" localSheetId="61">#REF!</definedName>
    <definedName name="Pan_Bancario_50G" localSheetId="62">#REF!</definedName>
    <definedName name="Pan_Bancario_50G" localSheetId="64">#REF!</definedName>
    <definedName name="Pan_Bancario_50G" localSheetId="21">#REF!</definedName>
    <definedName name="Pan_Bancario_50G" localSheetId="80">'Tabla 53'!#REF!</definedName>
    <definedName name="Pan_Bancario_50G" localSheetId="81">'Tabla 54'!#REF!</definedName>
    <definedName name="Pan_Bancario_50G" localSheetId="82">'Tabla 55'!#REF!</definedName>
    <definedName name="Pan_Bancario_50G" localSheetId="83">'Tabla 56'!#REF!</definedName>
    <definedName name="Pan_Bancario_50G" localSheetId="84">'Tabla 57'!#REF!</definedName>
    <definedName name="Pan_Bancario_50G" localSheetId="88">#REF!</definedName>
    <definedName name="Pan_Bancario_50G" localSheetId="89">#REF!</definedName>
    <definedName name="Pan_Bancario_50G" localSheetId="90">#REF!</definedName>
    <definedName name="Pan_Bancario_50G" localSheetId="96">#REF!</definedName>
    <definedName name="Pan_Bancario_50G" localSheetId="24">#REF!</definedName>
    <definedName name="Pan_Bancario_50G" localSheetId="99">#REF!</definedName>
    <definedName name="Pan_Bancario_50G">#REF!</definedName>
    <definedName name="Pan_Monet_30G" localSheetId="15">#REF!</definedName>
    <definedName name="Pan_Monet_30G" localSheetId="17">#REF!</definedName>
    <definedName name="Pan_Monet_30G" localSheetId="19">#REF!</definedName>
    <definedName name="Pan_Monet_30G" localSheetId="23">#REF!</definedName>
    <definedName name="Pan_Monet_30G" localSheetId="27">#REF!</definedName>
    <definedName name="Pan_Monet_30G" localSheetId="28">#REF!</definedName>
    <definedName name="Pan_Monet_30G" localSheetId="29">#REF!</definedName>
    <definedName name="Pan_Monet_30G" localSheetId="41">#REF!</definedName>
    <definedName name="Pan_Monet_30G" localSheetId="44">#REF!</definedName>
    <definedName name="Pan_Monet_30G" localSheetId="58">#REF!</definedName>
    <definedName name="Pan_Monet_30G" localSheetId="18">#REF!</definedName>
    <definedName name="Pan_Monet_30G" localSheetId="61">#REF!</definedName>
    <definedName name="Pan_Monet_30G" localSheetId="64">#REF!</definedName>
    <definedName name="Pan_Monet_30G" localSheetId="21">#REF!</definedName>
    <definedName name="Pan_Monet_30G" localSheetId="80">'Tabla 53'!#REF!</definedName>
    <definedName name="Pan_Monet_30G" localSheetId="81">'Tabla 54'!#REF!</definedName>
    <definedName name="Pan_Monet_30G" localSheetId="82">'Tabla 55'!#REF!</definedName>
    <definedName name="Pan_Monet_30G" localSheetId="83">'Tabla 56'!#REF!</definedName>
    <definedName name="Pan_Monet_30G" localSheetId="84">'Tabla 57'!#REF!</definedName>
    <definedName name="Pan_Monet_30G" localSheetId="88">#REF!</definedName>
    <definedName name="Pan_Monet_30G" localSheetId="89">#REF!</definedName>
    <definedName name="Pan_Monet_30G" localSheetId="90">#REF!</definedName>
    <definedName name="Pan_Monet_30G" localSheetId="96">#REF!</definedName>
    <definedName name="Pan_Monet_30G" localSheetId="24">#REF!</definedName>
    <definedName name="Pan_Monet_30G">#REF!</definedName>
    <definedName name="PARAMETROS" localSheetId="15">#REF!</definedName>
    <definedName name="PARAMETROS" localSheetId="17">#REF!</definedName>
    <definedName name="PARAMETROS" localSheetId="23">#REF!</definedName>
    <definedName name="PARAMETROS" localSheetId="27">#REF!</definedName>
    <definedName name="PARAMETROS" localSheetId="28">#REF!</definedName>
    <definedName name="PARAMETROS" localSheetId="29">#REF!</definedName>
    <definedName name="PARAMETROS" localSheetId="21">#REF!</definedName>
    <definedName name="PARAMETROS" localSheetId="88">#REF!</definedName>
    <definedName name="PARAMETROS" localSheetId="89">#REF!</definedName>
    <definedName name="PARAMETROS" localSheetId="90">#REF!</definedName>
    <definedName name="PARAMETROS">#REF!</definedName>
    <definedName name="Parmeshwar" localSheetId="15">#REF!</definedName>
    <definedName name="Parmeshwar" localSheetId="17">#REF!</definedName>
    <definedName name="Parmeshwar" localSheetId="100">[94]E!$AJ$98:$AX$115</definedName>
    <definedName name="Parmeshwar" localSheetId="10">[94]E!$AJ$98:$AX$115</definedName>
    <definedName name="Parmeshwar" localSheetId="11">[94]E!$AJ$98:$AX$115</definedName>
    <definedName name="Parmeshwar" localSheetId="23">[94]E!$AJ$98:$AX$115</definedName>
    <definedName name="Parmeshwar" localSheetId="59">#REF!</definedName>
    <definedName name="Parmeshwar" localSheetId="60">#REF!</definedName>
    <definedName name="Parmeshwar" localSheetId="1">[94]E!$AJ$98:$AX$115</definedName>
    <definedName name="Parmeshwar" localSheetId="27">#REF!</definedName>
    <definedName name="Parmeshwar" localSheetId="28">[94]E!$AJ$98:$AX$115</definedName>
    <definedName name="Parmeshwar" localSheetId="29">[94]E!$AJ$98:$AX$115</definedName>
    <definedName name="Parmeshwar" localSheetId="57">[94]E!$AJ$98:$AX$115</definedName>
    <definedName name="Parmeshwar" localSheetId="58">[94]E!$AJ$98:$AX$115</definedName>
    <definedName name="Parmeshwar" localSheetId="21">[94]E!$AJ$98:$AX$115</definedName>
    <definedName name="Parmeshwar" localSheetId="88">[94]E!$AJ$98:$AX$115</definedName>
    <definedName name="Parmeshwar" localSheetId="89">[94]E!$AJ$98:$AX$115</definedName>
    <definedName name="Parmeshwar" localSheetId="90">[94]E!$AJ$98:$AX$115</definedName>
    <definedName name="Parmeshwar" localSheetId="91">#REF!</definedName>
    <definedName name="Parmeshwar" localSheetId="24">[94]E!$AJ$98:$AX$115</definedName>
    <definedName name="Parmeshwar">#REF!</definedName>
    <definedName name="PARTIDA" localSheetId="15">#REF!</definedName>
    <definedName name="PARTIDA" localSheetId="17">#REF!</definedName>
    <definedName name="PARTIDA" localSheetId="20">[151]SPNF!#REF!</definedName>
    <definedName name="PARTIDA" localSheetId="100">[151]SPNF!#REF!</definedName>
    <definedName name="PARTIDA" localSheetId="10">[151]SPNF!#REF!</definedName>
    <definedName name="PARTIDA" localSheetId="11">[151]SPNF!#REF!</definedName>
    <definedName name="PARTIDA" localSheetId="23">[151]SPNF!#REF!</definedName>
    <definedName name="PARTIDA" localSheetId="59">#REF!</definedName>
    <definedName name="PARTIDA" localSheetId="60">#REF!</definedName>
    <definedName name="PARTIDA" localSheetId="1">[151]SPNF!#REF!</definedName>
    <definedName name="PARTIDA" localSheetId="27">#REF!</definedName>
    <definedName name="PARTIDA" localSheetId="28">[151]SPNF!#REF!</definedName>
    <definedName name="PARTIDA" localSheetId="29">[151]SPNF!#REF!</definedName>
    <definedName name="PARTIDA" localSheetId="57">[151]SPNF!#REF!</definedName>
    <definedName name="PARTIDA" localSheetId="58">[151]SPNF!#REF!</definedName>
    <definedName name="PARTIDA" localSheetId="64">[151]SPNF!#REF!</definedName>
    <definedName name="PARTIDA" localSheetId="21">[151]SPNF!#REF!</definedName>
    <definedName name="PARTIDA" localSheetId="85">[151]SPNF!#REF!</definedName>
    <definedName name="PARTIDA" localSheetId="88">[151]SPNF!#REF!</definedName>
    <definedName name="PARTIDA" localSheetId="89">[151]SPNF!#REF!</definedName>
    <definedName name="PARTIDA" localSheetId="90">[151]SPNF!#REF!</definedName>
    <definedName name="PARTIDA" localSheetId="91">#REF!</definedName>
    <definedName name="PARTIDA" localSheetId="95">[151]SPNF!#REF!</definedName>
    <definedName name="PARTIDA" localSheetId="96">[151]SPNF!#REF!</definedName>
    <definedName name="PARTIDA" localSheetId="24">[151]SPNF!#REF!</definedName>
    <definedName name="PARTIDA">#REF!</definedName>
    <definedName name="PAS" localSheetId="15">#REF!</definedName>
    <definedName name="PAS" localSheetId="16">#REF!</definedName>
    <definedName name="PAS" localSheetId="17">#REF!</definedName>
    <definedName name="PAS" localSheetId="20">#REF!</definedName>
    <definedName name="PAS" localSheetId="23">#REF!</definedName>
    <definedName name="PAS" localSheetId="59">#REF!</definedName>
    <definedName name="PAS" localSheetId="60">#REF!</definedName>
    <definedName name="PAS" localSheetId="27">#REF!</definedName>
    <definedName name="PAS" localSheetId="28">#REF!</definedName>
    <definedName name="PAS" localSheetId="29">#REF!</definedName>
    <definedName name="PAS" localSheetId="57">#REF!</definedName>
    <definedName name="PAS" localSheetId="64">#REF!</definedName>
    <definedName name="PAS" localSheetId="21">#REF!</definedName>
    <definedName name="PAS" localSheetId="85">'Tabla 58'!#REF!</definedName>
    <definedName name="PAS" localSheetId="88">#REF!</definedName>
    <definedName name="PAS" localSheetId="89">#REF!</definedName>
    <definedName name="PAS" localSheetId="90">#REF!</definedName>
    <definedName name="PAS" localSheetId="95">#REF!</definedName>
    <definedName name="PAS" localSheetId="96">#REF!</definedName>
    <definedName name="PAS" localSheetId="24">#REF!</definedName>
    <definedName name="PAS">#REF!</definedName>
    <definedName name="pastel">#N/A</definedName>
    <definedName name="Path_Data" localSheetId="15">#REF!</definedName>
    <definedName name="Path_Data" localSheetId="16">#REF!</definedName>
    <definedName name="Path_Data" localSheetId="17">#REF!</definedName>
    <definedName name="Path_Data" localSheetId="19">#REF!</definedName>
    <definedName name="Path_Data" localSheetId="100">'[55]shared data'!$B$8</definedName>
    <definedName name="Path_Data" localSheetId="23">'[55]shared data'!$B$8</definedName>
    <definedName name="Path_Data" localSheetId="59">#REF!</definedName>
    <definedName name="Path_Data" localSheetId="60">#REF!</definedName>
    <definedName name="Path_Data" localSheetId="1">'[55]shared data'!$B$8</definedName>
    <definedName name="Path_Data" localSheetId="27">#REF!</definedName>
    <definedName name="Path_Data" localSheetId="28">#REF!</definedName>
    <definedName name="Path_Data" localSheetId="29">#REF!</definedName>
    <definedName name="Path_Data" localSheetId="35">[110]Sheet2!$B$8</definedName>
    <definedName name="Path_Data" localSheetId="57">'[55]shared data'!$B$8</definedName>
    <definedName name="Path_Data" localSheetId="58">'[55]shared data'!$B$8</definedName>
    <definedName name="Path_Data" localSheetId="18">#REF!</definedName>
    <definedName name="Path_Data" localSheetId="91">#REF!</definedName>
    <definedName name="Path_Data">#REF!</definedName>
    <definedName name="Path_System" localSheetId="15">#REF!</definedName>
    <definedName name="Path_System" localSheetId="16">#REF!</definedName>
    <definedName name="Path_System" localSheetId="17">#REF!</definedName>
    <definedName name="Path_System" localSheetId="19">#REF!</definedName>
    <definedName name="Path_System" localSheetId="100">'[55]shared data'!$B$7</definedName>
    <definedName name="Path_System" localSheetId="23">'[55]shared data'!$B$7</definedName>
    <definedName name="Path_System" localSheetId="59">#REF!</definedName>
    <definedName name="Path_System" localSheetId="60">#REF!</definedName>
    <definedName name="Path_System" localSheetId="1">'[55]shared data'!$B$7</definedName>
    <definedName name="Path_System" localSheetId="27">#REF!</definedName>
    <definedName name="Path_System" localSheetId="28">#REF!</definedName>
    <definedName name="Path_System" localSheetId="29">#REF!</definedName>
    <definedName name="Path_System" localSheetId="35">[110]Sheet2!$B$7</definedName>
    <definedName name="Path_System" localSheetId="57">'[55]shared data'!$B$7</definedName>
    <definedName name="Path_System" localSheetId="58">'[55]shared data'!$B$7</definedName>
    <definedName name="Path_System" localSheetId="18">#REF!</definedName>
    <definedName name="Path_System" localSheetId="91">#REF!</definedName>
    <definedName name="Path_System">#REF!</definedName>
    <definedName name="Pave" localSheetId="15">#REF!</definedName>
    <definedName name="Pave" localSheetId="16">#REF!</definedName>
    <definedName name="Pave" localSheetId="17">#REF!</definedName>
    <definedName name="Pave" localSheetId="20">#REF!</definedName>
    <definedName name="Pave" localSheetId="23">#REF!</definedName>
    <definedName name="Pave" localSheetId="59">#REF!</definedName>
    <definedName name="Pave" localSheetId="60">#REF!</definedName>
    <definedName name="Pave" localSheetId="27">#REF!</definedName>
    <definedName name="Pave" localSheetId="28">#REF!</definedName>
    <definedName name="Pave" localSheetId="29">#REF!</definedName>
    <definedName name="Pave" localSheetId="57">#REF!</definedName>
    <definedName name="Pave" localSheetId="64">#REF!</definedName>
    <definedName name="Pave" localSheetId="21">#REF!</definedName>
    <definedName name="Pave" localSheetId="85">'Tabla 58'!#REF!</definedName>
    <definedName name="Pave" localSheetId="88">#REF!</definedName>
    <definedName name="Pave" localSheetId="89">#REF!</definedName>
    <definedName name="Pave" localSheetId="90">#REF!</definedName>
    <definedName name="Pave" localSheetId="95">#REF!</definedName>
    <definedName name="Pave" localSheetId="96">#REF!</definedName>
    <definedName name="Pave" localSheetId="24">#REF!</definedName>
    <definedName name="Pave">#REF!</definedName>
    <definedName name="PAYCAP" localSheetId="15">#REF!</definedName>
    <definedName name="PAYCAP" localSheetId="16">#REF!</definedName>
    <definedName name="PAYCAP" localSheetId="17">#REF!</definedName>
    <definedName name="PAYCAP" localSheetId="23">#REF!</definedName>
    <definedName name="PAYCAP" localSheetId="27">#REF!</definedName>
    <definedName name="PAYCAP" localSheetId="28">#REF!</definedName>
    <definedName name="PAYCAP" localSheetId="29">#REF!</definedName>
    <definedName name="PAYCAP" localSheetId="57">#REF!</definedName>
    <definedName name="PAYCAP" localSheetId="64">#REF!</definedName>
    <definedName name="PAYCAP" localSheetId="21">#REF!</definedName>
    <definedName name="PAYCAP" localSheetId="85">'Tabla 58'!#REF!</definedName>
    <definedName name="PAYCAP" localSheetId="88">#REF!</definedName>
    <definedName name="PAYCAP" localSheetId="89">#REF!</definedName>
    <definedName name="PAYCAP" localSheetId="90">#REF!</definedName>
    <definedName name="PAYCAP" localSheetId="95">#REF!</definedName>
    <definedName name="PAYCAP" localSheetId="96">#REF!</definedName>
    <definedName name="PAYCAP">#REF!</definedName>
    <definedName name="Paym_Cap" localSheetId="15">#REF!</definedName>
    <definedName name="Paym_Cap" localSheetId="16">#REF!</definedName>
    <definedName name="Paym_Cap" localSheetId="17">#REF!</definedName>
    <definedName name="Paym_Cap" localSheetId="19">#REF!</definedName>
    <definedName name="Paym_Cap" localSheetId="100">#REF!</definedName>
    <definedName name="Paym_Cap" localSheetId="23">#REF!</definedName>
    <definedName name="Paym_Cap" localSheetId="27">#REF!</definedName>
    <definedName name="Paym_Cap" localSheetId="28">#REF!</definedName>
    <definedName name="Paym_Cap" localSheetId="29">#REF!</definedName>
    <definedName name="Paym_Cap" localSheetId="41">#REF!</definedName>
    <definedName name="Paym_Cap" localSheetId="44">#REF!</definedName>
    <definedName name="Paym_Cap" localSheetId="46">#REF!</definedName>
    <definedName name="Paym_Cap" localSheetId="57">#REF!</definedName>
    <definedName name="Paym_Cap" localSheetId="58">#REF!</definedName>
    <definedName name="Paym_Cap" localSheetId="18">#REF!</definedName>
    <definedName name="Paym_Cap" localSheetId="61">#REF!</definedName>
    <definedName name="Paym_Cap" localSheetId="62">#REF!</definedName>
    <definedName name="Paym_Cap" localSheetId="64">#REF!</definedName>
    <definedName name="Paym_Cap" localSheetId="21">#REF!</definedName>
    <definedName name="Paym_Cap" localSheetId="80">'Tabla 53'!#REF!</definedName>
    <definedName name="Paym_Cap" localSheetId="81">'Tabla 54'!#REF!</definedName>
    <definedName name="Paym_Cap" localSheetId="82">'Tabla 55'!#REF!</definedName>
    <definedName name="Paym_Cap" localSheetId="83">'Tabla 56'!#REF!</definedName>
    <definedName name="Paym_Cap" localSheetId="84">'Tabla 57'!#REF!</definedName>
    <definedName name="Paym_Cap" localSheetId="88">#REF!</definedName>
    <definedName name="Paym_Cap" localSheetId="89">#REF!</definedName>
    <definedName name="Paym_Cap" localSheetId="90">#REF!</definedName>
    <definedName name="Paym_Cap" localSheetId="95">#REF!</definedName>
    <definedName name="Paym_Cap" localSheetId="96">#REF!</definedName>
    <definedName name="Paym_Cap" localSheetId="24">#REF!</definedName>
    <definedName name="Paym_Cap" localSheetId="99">#REF!</definedName>
    <definedName name="Paym_Cap">#REF!</definedName>
    <definedName name="pchBM" localSheetId="15">#REF!</definedName>
    <definedName name="pchBM" localSheetId="17">#REF!</definedName>
    <definedName name="pchBM" localSheetId="19">#REF!</definedName>
    <definedName name="pchBM" localSheetId="23">#REF!</definedName>
    <definedName name="pchBM" localSheetId="27">#REF!</definedName>
    <definedName name="pchBM" localSheetId="28">#REF!</definedName>
    <definedName name="pchBM" localSheetId="29">#REF!</definedName>
    <definedName name="pchBM" localSheetId="41">#REF!</definedName>
    <definedName name="pchBM" localSheetId="44">#REF!</definedName>
    <definedName name="pchBM" localSheetId="58">#REF!</definedName>
    <definedName name="pchBM" localSheetId="18">#REF!</definedName>
    <definedName name="pchBM" localSheetId="61">#REF!</definedName>
    <definedName name="pchBM" localSheetId="64">#REF!</definedName>
    <definedName name="pchBM" localSheetId="21">#REF!</definedName>
    <definedName name="pchBM" localSheetId="80">'Tabla 53'!#REF!</definedName>
    <definedName name="pchBM" localSheetId="81">'Tabla 54'!#REF!</definedName>
    <definedName name="pchBM" localSheetId="82">'Tabla 55'!#REF!</definedName>
    <definedName name="pchBM" localSheetId="83">'Tabla 56'!#REF!</definedName>
    <definedName name="pchBM" localSheetId="84">'Tabla 57'!#REF!</definedName>
    <definedName name="pchBM" localSheetId="88">#REF!</definedName>
    <definedName name="pchBM" localSheetId="89">#REF!</definedName>
    <definedName name="pchBM" localSheetId="90">#REF!</definedName>
    <definedName name="pchBM" localSheetId="96">#REF!</definedName>
    <definedName name="pchBM" localSheetId="24">#REF!</definedName>
    <definedName name="pchBM">#REF!</definedName>
    <definedName name="pchBMG" localSheetId="15">#REF!</definedName>
    <definedName name="pchBMG" localSheetId="16">#REF!</definedName>
    <definedName name="pchBMG" localSheetId="17">#REF!</definedName>
    <definedName name="pchBMG" localSheetId="19">#REF!</definedName>
    <definedName name="pchBMG" localSheetId="23">#REF!</definedName>
    <definedName name="pchBMG" localSheetId="27">#REF!</definedName>
    <definedName name="pchBMG" localSheetId="28">#REF!</definedName>
    <definedName name="pchBMG" localSheetId="29">#REF!</definedName>
    <definedName name="pchBMG" localSheetId="41">#REF!</definedName>
    <definedName name="pchBMG" localSheetId="44">#REF!</definedName>
    <definedName name="pchBMG" localSheetId="58">#REF!</definedName>
    <definedName name="pchBMG" localSheetId="18">#REF!</definedName>
    <definedName name="pchBMG" localSheetId="61">#REF!</definedName>
    <definedName name="pchBMG" localSheetId="64">#REF!</definedName>
    <definedName name="pchBMG" localSheetId="21">#REF!</definedName>
    <definedName name="pchBMG" localSheetId="80">'Tabla 53'!#REF!</definedName>
    <definedName name="pchBMG" localSheetId="81">'Tabla 54'!#REF!</definedName>
    <definedName name="pchBMG" localSheetId="82">'Tabla 55'!#REF!</definedName>
    <definedName name="pchBMG" localSheetId="83">'Tabla 56'!#REF!</definedName>
    <definedName name="pchBMG" localSheetId="84">'Tabla 57'!#REF!</definedName>
    <definedName name="pchBMG" localSheetId="88">#REF!</definedName>
    <definedName name="pchBMG" localSheetId="89">#REF!</definedName>
    <definedName name="pchBMG" localSheetId="90">#REF!</definedName>
    <definedName name="pchBMG" localSheetId="96">#REF!</definedName>
    <definedName name="pchBMG" localSheetId="24">#REF!</definedName>
    <definedName name="pchBMG">#REF!</definedName>
    <definedName name="pchBX" localSheetId="15">#REF!</definedName>
    <definedName name="pchBX" localSheetId="16">#REF!</definedName>
    <definedName name="pchBX" localSheetId="17">#REF!</definedName>
    <definedName name="pchBX" localSheetId="23">#REF!</definedName>
    <definedName name="pchBX" localSheetId="27">#REF!</definedName>
    <definedName name="pchBX" localSheetId="28">#REF!</definedName>
    <definedName name="pchBX" localSheetId="29">#REF!</definedName>
    <definedName name="pchBX" localSheetId="41">#REF!</definedName>
    <definedName name="pchBX" localSheetId="44">#REF!</definedName>
    <definedName name="pchBX" localSheetId="21">#REF!</definedName>
    <definedName name="pchBX" localSheetId="80">'Tabla 53'!#REF!</definedName>
    <definedName name="pchBX" localSheetId="88">#REF!</definedName>
    <definedName name="pchBX" localSheetId="89">#REF!</definedName>
    <definedName name="pchBX" localSheetId="90">#REF!</definedName>
    <definedName name="pchBX" localSheetId="96">#REF!</definedName>
    <definedName name="pchBX">#REF!</definedName>
    <definedName name="pchBXG" localSheetId="15">#REF!</definedName>
    <definedName name="pchBXG" localSheetId="16">#REF!</definedName>
    <definedName name="pchBXG" localSheetId="17">#REF!</definedName>
    <definedName name="pchBXG" localSheetId="19">#REF!</definedName>
    <definedName name="pchBXG" localSheetId="23">#REF!</definedName>
    <definedName name="pchBXG" localSheetId="27">#REF!</definedName>
    <definedName name="pchBXG" localSheetId="28">#REF!</definedName>
    <definedName name="pchBXG" localSheetId="29">#REF!</definedName>
    <definedName name="pchBXG" localSheetId="41">#REF!</definedName>
    <definedName name="pchBXG" localSheetId="44">#REF!</definedName>
    <definedName name="pchBXG" localSheetId="18">#REF!</definedName>
    <definedName name="pchBXG" localSheetId="21">#REF!</definedName>
    <definedName name="pchBXG" localSheetId="80">'Tabla 53'!#REF!</definedName>
    <definedName name="pchBXG" localSheetId="88">#REF!</definedName>
    <definedName name="pchBXG" localSheetId="89">#REF!</definedName>
    <definedName name="pchBXG" localSheetId="90">#REF!</definedName>
    <definedName name="pchBXG" localSheetId="96">#REF!</definedName>
    <definedName name="pchBXG">#REF!</definedName>
    <definedName name="pchNM_R" localSheetId="15">#REF!</definedName>
    <definedName name="pchNM_R" localSheetId="16">#REF!</definedName>
    <definedName name="pchNM_R" localSheetId="17">#REF!</definedName>
    <definedName name="pchNM_R" localSheetId="100">[67]Q1!#REF!</definedName>
    <definedName name="pchNM_R" localSheetId="10">[67]Q1!#REF!</definedName>
    <definedName name="pchNM_R" localSheetId="11">[67]Q1!#REF!</definedName>
    <definedName name="pchNM_R" localSheetId="23">[67]Q1!#REF!</definedName>
    <definedName name="pchNM_R" localSheetId="59">#REF!</definedName>
    <definedName name="pchNM_R" localSheetId="60">#REF!</definedName>
    <definedName name="pchNM_R" localSheetId="1">[67]Q1!#REF!</definedName>
    <definedName name="pchNM_R" localSheetId="27">#REF!</definedName>
    <definedName name="pchNM_R" localSheetId="28">[67]Q1!#REF!</definedName>
    <definedName name="pchNM_R" localSheetId="29">[67]Q1!#REF!</definedName>
    <definedName name="pchNM_R" localSheetId="57">[67]Q1!#REF!</definedName>
    <definedName name="pchNM_R" localSheetId="58">[67]Q1!#REF!</definedName>
    <definedName name="pchNM_R" localSheetId="21">[67]Q1!#REF!</definedName>
    <definedName name="pchNM_R" localSheetId="85">[67]Q1!#REF!</definedName>
    <definedName name="pchNM_R" localSheetId="88">[67]Q1!#REF!</definedName>
    <definedName name="pchNM_R" localSheetId="89">[67]Q1!#REF!</definedName>
    <definedName name="pchNM_R" localSheetId="90">[67]Q1!#REF!</definedName>
    <definedName name="pchNM_R" localSheetId="91">#REF!</definedName>
    <definedName name="pchNM_R" localSheetId="24">[67]Q1!#REF!</definedName>
    <definedName name="pchNM_R">#REF!</definedName>
    <definedName name="pchNMG_R" localSheetId="15">#REF!</definedName>
    <definedName name="pchNMG_R" localSheetId="16">#REF!</definedName>
    <definedName name="pchNMG_R" localSheetId="17">#REF!</definedName>
    <definedName name="pchNMG_R" localSheetId="100">[67]Q1!#REF!</definedName>
    <definedName name="pchNMG_R" localSheetId="10">[67]Q1!#REF!</definedName>
    <definedName name="pchNMG_R" localSheetId="11">[67]Q1!#REF!</definedName>
    <definedName name="pchNMG_R" localSheetId="23">[67]Q1!#REF!</definedName>
    <definedName name="pchNMG_R" localSheetId="59">#REF!</definedName>
    <definedName name="pchNMG_R" localSheetId="60">#REF!</definedName>
    <definedName name="pchNMG_R" localSheetId="1">[67]Q1!#REF!</definedName>
    <definedName name="pchNMG_R" localSheetId="27">#REF!</definedName>
    <definedName name="pchNMG_R" localSheetId="28">[67]Q1!#REF!</definedName>
    <definedName name="pchNMG_R" localSheetId="29">[67]Q1!#REF!</definedName>
    <definedName name="pchNMG_R" localSheetId="57">[67]Q1!#REF!</definedName>
    <definedName name="pchNMG_R" localSheetId="58">[67]Q1!#REF!</definedName>
    <definedName name="pchNMG_R" localSheetId="21">[67]Q1!#REF!</definedName>
    <definedName name="pchNMG_R" localSheetId="85">[67]Q1!#REF!</definedName>
    <definedName name="pchNMG_R" localSheetId="88">[67]Q1!#REF!</definedName>
    <definedName name="pchNMG_R" localSheetId="89">[67]Q1!#REF!</definedName>
    <definedName name="pchNMG_R" localSheetId="90">[67]Q1!#REF!</definedName>
    <definedName name="pchNMG_R" localSheetId="91">#REF!</definedName>
    <definedName name="pchNMG_R" localSheetId="24">[67]Q1!#REF!</definedName>
    <definedName name="pchNMG_R">#REF!</definedName>
    <definedName name="pchNX_R" localSheetId="15">#REF!</definedName>
    <definedName name="pchNX_R" localSheetId="16">#REF!</definedName>
    <definedName name="pchNX_R" localSheetId="17">#REF!</definedName>
    <definedName name="pchNX_R" localSheetId="100">[67]Q1!#REF!</definedName>
    <definedName name="pchNX_R" localSheetId="10">[67]Q1!#REF!</definedName>
    <definedName name="pchNX_R" localSheetId="11">[67]Q1!#REF!</definedName>
    <definedName name="pchNX_R" localSheetId="23">[67]Q1!#REF!</definedName>
    <definedName name="pchNX_R" localSheetId="59">#REF!</definedName>
    <definedName name="pchNX_R" localSheetId="60">#REF!</definedName>
    <definedName name="pchNX_R" localSheetId="1">[67]Q1!#REF!</definedName>
    <definedName name="pchNX_R" localSheetId="27">#REF!</definedName>
    <definedName name="pchNX_R" localSheetId="28">[67]Q1!#REF!</definedName>
    <definedName name="pchNX_R" localSheetId="29">[67]Q1!#REF!</definedName>
    <definedName name="pchNX_R" localSheetId="57">[67]Q1!#REF!</definedName>
    <definedName name="pchNX_R" localSheetId="58">[67]Q1!#REF!</definedName>
    <definedName name="pchNX_R" localSheetId="21">[67]Q1!#REF!</definedName>
    <definedName name="pchNX_R" localSheetId="85">[67]Q1!#REF!</definedName>
    <definedName name="pchNX_R" localSheetId="88">[67]Q1!#REF!</definedName>
    <definedName name="pchNX_R" localSheetId="89">[67]Q1!#REF!</definedName>
    <definedName name="pchNX_R" localSheetId="90">[67]Q1!#REF!</definedName>
    <definedName name="pchNX_R" localSheetId="91">#REF!</definedName>
    <definedName name="pchNX_R" localSheetId="24">[67]Q1!#REF!</definedName>
    <definedName name="pchNX_R">#REF!</definedName>
    <definedName name="pchNXG_R" localSheetId="15">#REF!</definedName>
    <definedName name="pchNXG_R" localSheetId="17">#REF!</definedName>
    <definedName name="pchNXG_R" localSheetId="100">[67]Q1!#REF!</definedName>
    <definedName name="pchNXG_R" localSheetId="10">[67]Q1!#REF!</definedName>
    <definedName name="pchNXG_R" localSheetId="11">[67]Q1!#REF!</definedName>
    <definedName name="pchNXG_R" localSheetId="23">[67]Q1!#REF!</definedName>
    <definedName name="pchNXG_R" localSheetId="59">#REF!</definedName>
    <definedName name="pchNXG_R" localSheetId="60">#REF!</definedName>
    <definedName name="pchNXG_R" localSheetId="1">[67]Q1!#REF!</definedName>
    <definedName name="pchNXG_R" localSheetId="27">#REF!</definedName>
    <definedName name="pchNXG_R" localSheetId="28">[67]Q1!#REF!</definedName>
    <definedName name="pchNXG_R" localSheetId="29">[67]Q1!#REF!</definedName>
    <definedName name="pchNXG_R" localSheetId="57">[67]Q1!#REF!</definedName>
    <definedName name="pchNXG_R" localSheetId="58">[67]Q1!#REF!</definedName>
    <definedName name="pchNXG_R" localSheetId="21">[67]Q1!#REF!</definedName>
    <definedName name="pchNXG_R" localSheetId="85">[67]Q1!#REF!</definedName>
    <definedName name="pchNXG_R" localSheetId="88">[67]Q1!#REF!</definedName>
    <definedName name="pchNXG_R" localSheetId="89">[67]Q1!#REF!</definedName>
    <definedName name="pchNXG_R" localSheetId="90">[67]Q1!#REF!</definedName>
    <definedName name="pchNXG_R" localSheetId="91">#REF!</definedName>
    <definedName name="pchNXG_R" localSheetId="24">[67]Q1!#REF!</definedName>
    <definedName name="pchNXG_R">#REF!</definedName>
    <definedName name="PCNTLGT" localSheetId="15">#REF!</definedName>
    <definedName name="PCNTLGT" localSheetId="17">#REF!</definedName>
    <definedName name="PCNTLGT" localSheetId="19">#REF!</definedName>
    <definedName name="PCNTLGT" localSheetId="100">[78]nonopec!#REF!</definedName>
    <definedName name="PCNTLGT" localSheetId="23">[78]nonopec!#REF!</definedName>
    <definedName name="PCNTLGT" localSheetId="59">#REF!</definedName>
    <definedName name="PCNTLGT" localSheetId="60">#REF!</definedName>
    <definedName name="PCNTLGT" localSheetId="1">[78]nonopec!#REF!</definedName>
    <definedName name="PCNTLGT" localSheetId="27">#REF!</definedName>
    <definedName name="PCNTLGT" localSheetId="28">#REF!</definedName>
    <definedName name="PCNTLGT" localSheetId="29">#REF!</definedName>
    <definedName name="PCNTLGT" localSheetId="33">#REF!</definedName>
    <definedName name="PCNTLGT" localSheetId="57">[78]nonopec!#REF!</definedName>
    <definedName name="PCNTLGT" localSheetId="58">[78]nonopec!#REF!</definedName>
    <definedName name="PCNTLGT" localSheetId="18">#REF!</definedName>
    <definedName name="PCNTLGT" localSheetId="80">[78]nonopec!#REF!</definedName>
    <definedName name="PCNTLGT" localSheetId="91">#REF!</definedName>
    <definedName name="PCNTLGT" localSheetId="24">[78]nonopec!#REF!</definedName>
    <definedName name="PCNTLGT">#REF!</definedName>
    <definedName name="PCPI" localSheetId="15">#REF!</definedName>
    <definedName name="PCPI" localSheetId="16">#REF!</definedName>
    <definedName name="PCPI" localSheetId="17">#REF!</definedName>
    <definedName name="PCPI" localSheetId="19">#REF!</definedName>
    <definedName name="PCPI" localSheetId="20">#REF!</definedName>
    <definedName name="PCPI" localSheetId="100">#REF!</definedName>
    <definedName name="PCPI" localSheetId="23">#REF!</definedName>
    <definedName name="PCPI" localSheetId="27">#REF!</definedName>
    <definedName name="PCPI" localSheetId="28">#REF!</definedName>
    <definedName name="PCPI" localSheetId="29">#REF!</definedName>
    <definedName name="PCPI" localSheetId="41">#REF!</definedName>
    <definedName name="PCPI" localSheetId="44">#REF!</definedName>
    <definedName name="PCPI" localSheetId="57">#REF!</definedName>
    <definedName name="PCPI" localSheetId="58">#REF!</definedName>
    <definedName name="PCPI" localSheetId="18">#REF!</definedName>
    <definedName name="PCPI" localSheetId="61">#REF!</definedName>
    <definedName name="PCPI" localSheetId="62">#REF!</definedName>
    <definedName name="PCPI" localSheetId="64">#REF!</definedName>
    <definedName name="PCPI" localSheetId="21">#REF!</definedName>
    <definedName name="PCPI" localSheetId="80">'Tabla 53'!#REF!</definedName>
    <definedName name="PCPI" localSheetId="81">'Tabla 54'!#REF!</definedName>
    <definedName name="PCPI" localSheetId="82">'Tabla 55'!#REF!</definedName>
    <definedName name="PCPI" localSheetId="83">'Tabla 56'!#REF!</definedName>
    <definedName name="PCPI" localSheetId="84">'Tabla 57'!#REF!</definedName>
    <definedName name="PCPI" localSheetId="88">#REF!</definedName>
    <definedName name="PCPI" localSheetId="89">#REF!</definedName>
    <definedName name="PCPI" localSheetId="90">#REF!</definedName>
    <definedName name="PCPI" localSheetId="95">#REF!</definedName>
    <definedName name="PCPI" localSheetId="96">#REF!</definedName>
    <definedName name="PCPI" localSheetId="24">#REF!</definedName>
    <definedName name="PCPI" localSheetId="99">#REF!</definedName>
    <definedName name="PCPI">#REF!</definedName>
    <definedName name="PCPIE" localSheetId="15">#REF!</definedName>
    <definedName name="PCPIE" localSheetId="16">#REF!</definedName>
    <definedName name="PCPIE" localSheetId="17">#REF!</definedName>
    <definedName name="PCPIE" localSheetId="23">#REF!</definedName>
    <definedName name="PCPIE" localSheetId="27">#REF!</definedName>
    <definedName name="PCPIE" localSheetId="28">#REF!</definedName>
    <definedName name="PCPIE" localSheetId="29">#REF!</definedName>
    <definedName name="PCPIE" localSheetId="57">#REF!</definedName>
    <definedName name="PCPIE" localSheetId="64">#REF!</definedName>
    <definedName name="PCPIE" localSheetId="21">#REF!</definedName>
    <definedName name="PCPIE" localSheetId="88">#REF!</definedName>
    <definedName name="PCPIE" localSheetId="89">#REF!</definedName>
    <definedName name="PCPIE" localSheetId="90">#REF!</definedName>
    <definedName name="PCPIE" localSheetId="95">#REF!</definedName>
    <definedName name="PCPIE">#REF!</definedName>
    <definedName name="PCPIG" localSheetId="16">#REF!</definedName>
    <definedName name="PCPIG">#N/A</definedName>
    <definedName name="PEACEAGR" localSheetId="15">#REF!</definedName>
    <definedName name="PEACEAGR" localSheetId="16">#REF!</definedName>
    <definedName name="PEACEAGR" localSheetId="17">#REF!</definedName>
    <definedName name="PEACEAGR" localSheetId="20">#REF!</definedName>
    <definedName name="PEACEAGR" localSheetId="23">#REF!</definedName>
    <definedName name="PEACEAGR" localSheetId="59">#REF!</definedName>
    <definedName name="PEACEAGR" localSheetId="60">#REF!</definedName>
    <definedName name="PEACEAGR" localSheetId="27">#REF!</definedName>
    <definedName name="PEACEAGR" localSheetId="28">#REF!</definedName>
    <definedName name="PEACEAGR" localSheetId="29">#REF!</definedName>
    <definedName name="PEACEAGR" localSheetId="57">#REF!</definedName>
    <definedName name="PEACEAGR" localSheetId="64">#REF!</definedName>
    <definedName name="PEACEAGR" localSheetId="21">#REF!</definedName>
    <definedName name="PEACEAGR" localSheetId="85">'Tabla 58'!#REF!</definedName>
    <definedName name="PEACEAGR" localSheetId="88">#REF!</definedName>
    <definedName name="PEACEAGR" localSheetId="89">#REF!</definedName>
    <definedName name="PEACEAGR" localSheetId="90">#REF!</definedName>
    <definedName name="PEACEAGR" localSheetId="95">#REF!</definedName>
    <definedName name="PEACEAGR" localSheetId="96">#REF!</definedName>
    <definedName name="PEACEAGR">#REF!</definedName>
    <definedName name="PERE96" localSheetId="15">#REF!</definedName>
    <definedName name="PERE96" localSheetId="17">#REF!</definedName>
    <definedName name="PERE96" localSheetId="23">#REF!</definedName>
    <definedName name="PERE96" localSheetId="27">#REF!</definedName>
    <definedName name="PERE96" localSheetId="28">#REF!</definedName>
    <definedName name="PERE96" localSheetId="29">#REF!</definedName>
    <definedName name="PERE96" localSheetId="57">#REF!</definedName>
    <definedName name="PERE96" localSheetId="64">#REF!</definedName>
    <definedName name="PERE96" localSheetId="21">#REF!</definedName>
    <definedName name="PERE96" localSheetId="85">'Tabla 58'!#REF!</definedName>
    <definedName name="PERE96" localSheetId="88">#REF!</definedName>
    <definedName name="PERE96" localSheetId="89">#REF!</definedName>
    <definedName name="PERE96" localSheetId="90">#REF!</definedName>
    <definedName name="PERE96" localSheetId="95">#REF!</definedName>
    <definedName name="PERE96" localSheetId="96">#REF!</definedName>
    <definedName name="PERE96">#REF!</definedName>
    <definedName name="Petroecuador" localSheetId="15">#REF!</definedName>
    <definedName name="Petroecuador" localSheetId="17">#REF!</definedName>
    <definedName name="Petroecuador" localSheetId="23">#REF!</definedName>
    <definedName name="Petroecuador" localSheetId="27">#REF!</definedName>
    <definedName name="Petroecuador" localSheetId="28">#REF!</definedName>
    <definedName name="Petroecuador" localSheetId="29">#REF!</definedName>
    <definedName name="Petroecuador" localSheetId="57">#REF!</definedName>
    <definedName name="Petroecuador" localSheetId="64">#REF!</definedName>
    <definedName name="Petroecuador" localSheetId="21">#REF!</definedName>
    <definedName name="Petroecuador" localSheetId="85">'Tabla 58'!#REF!</definedName>
    <definedName name="Petroecuador" localSheetId="88">#REF!</definedName>
    <definedName name="Petroecuador" localSheetId="89">#REF!</definedName>
    <definedName name="Petroecuador" localSheetId="90">#REF!</definedName>
    <definedName name="Petroecuador" localSheetId="95">#REF!</definedName>
    <definedName name="Petroecuador" localSheetId="96">#REF!</definedName>
    <definedName name="Petroecuador">#REF!</definedName>
    <definedName name="PEX" localSheetId="15">#REF!</definedName>
    <definedName name="PEX" localSheetId="17">#REF!</definedName>
    <definedName name="PEX" localSheetId="100">[98]SUPUESTOS!A$14</definedName>
    <definedName name="PEX" localSheetId="23">[98]SUPUESTOS!A$14</definedName>
    <definedName name="PEX" localSheetId="59">#REF!</definedName>
    <definedName name="PEX" localSheetId="60">#REF!</definedName>
    <definedName name="PEX" localSheetId="1">[98]SUPUESTOS!A$14</definedName>
    <definedName name="PEX" localSheetId="27">#REF!</definedName>
    <definedName name="PEX" localSheetId="28">#REF!</definedName>
    <definedName name="PEX" localSheetId="29">#REF!</definedName>
    <definedName name="PEX" localSheetId="57">[98]SUPUESTOS!A$14</definedName>
    <definedName name="PEX" localSheetId="58">[98]SUPUESTOS!A$14</definedName>
    <definedName name="PEX" localSheetId="91">#REF!</definedName>
    <definedName name="PEX">#REF!</definedName>
    <definedName name="PF" localSheetId="15">#REF!</definedName>
    <definedName name="PF" localSheetId="16">#REF!</definedName>
    <definedName name="PF" localSheetId="17">#REF!</definedName>
    <definedName name="PF" localSheetId="19">#REF!</definedName>
    <definedName name="PF" localSheetId="20">#REF!</definedName>
    <definedName name="PF" localSheetId="100">#REF!</definedName>
    <definedName name="PF" localSheetId="23">#REF!</definedName>
    <definedName name="PF" localSheetId="27">#REF!</definedName>
    <definedName name="PF" localSheetId="28">#REF!</definedName>
    <definedName name="PF" localSheetId="29">#REF!</definedName>
    <definedName name="PF" localSheetId="41">#REF!</definedName>
    <definedName name="PF" localSheetId="44">#REF!</definedName>
    <definedName name="PF" localSheetId="46">#REF!</definedName>
    <definedName name="PF" localSheetId="57">#REF!</definedName>
    <definedName name="PF" localSheetId="58">#REF!</definedName>
    <definedName name="PF" localSheetId="18">#REF!</definedName>
    <definedName name="PF" localSheetId="61">#REF!</definedName>
    <definedName name="PF" localSheetId="62">#REF!</definedName>
    <definedName name="PF" localSheetId="64">#REF!</definedName>
    <definedName name="PF" localSheetId="21">#REF!</definedName>
    <definedName name="PF" localSheetId="80">'Tabla 53'!#REF!</definedName>
    <definedName name="PF" localSheetId="81">'Tabla 54'!#REF!</definedName>
    <definedName name="PF" localSheetId="82">'Tabla 55'!#REF!</definedName>
    <definedName name="PF" localSheetId="83">'Tabla 56'!#REF!</definedName>
    <definedName name="PF" localSheetId="84">'Tabla 57'!#REF!</definedName>
    <definedName name="PF" localSheetId="88">#REF!</definedName>
    <definedName name="PF" localSheetId="89">#REF!</definedName>
    <definedName name="PF" localSheetId="90">#REF!</definedName>
    <definedName name="PF" localSheetId="95">#REF!</definedName>
    <definedName name="PF" localSheetId="96">#REF!</definedName>
    <definedName name="PF" localSheetId="24">#REF!</definedName>
    <definedName name="PF" localSheetId="99">#REF!</definedName>
    <definedName name="PF">#REF!</definedName>
    <definedName name="PFP" localSheetId="15">#REF!</definedName>
    <definedName name="PFP" localSheetId="16">#REF!</definedName>
    <definedName name="PFP" localSheetId="17">#REF!</definedName>
    <definedName name="PFP" localSheetId="19">#REF!</definedName>
    <definedName name="PFP" localSheetId="23">#REF!</definedName>
    <definedName name="PFP" localSheetId="27">#REF!</definedName>
    <definedName name="PFP" localSheetId="28">#REF!</definedName>
    <definedName name="PFP" localSheetId="29">#REF!</definedName>
    <definedName name="PFP" localSheetId="41">#REF!</definedName>
    <definedName name="PFP" localSheetId="44">#REF!</definedName>
    <definedName name="PFP" localSheetId="57">#REF!</definedName>
    <definedName name="PFP" localSheetId="58">#REF!</definedName>
    <definedName name="PFP" localSheetId="18">#REF!</definedName>
    <definedName name="PFP" localSheetId="64">#REF!</definedName>
    <definedName name="PFP" localSheetId="21">#REF!</definedName>
    <definedName name="PFP" localSheetId="80">'Tabla 53'!#REF!</definedName>
    <definedName name="PFP" localSheetId="81">'Tabla 54'!#REF!</definedName>
    <definedName name="PFP" localSheetId="82">'Tabla 55'!#REF!</definedName>
    <definedName name="PFP" localSheetId="83">'Tabla 56'!#REF!</definedName>
    <definedName name="PFP" localSheetId="84">'Tabla 57'!#REF!</definedName>
    <definedName name="PFP" localSheetId="88">#REF!</definedName>
    <definedName name="PFP" localSheetId="89">#REF!</definedName>
    <definedName name="PFP" localSheetId="90">#REF!</definedName>
    <definedName name="PFP" localSheetId="95">#REF!</definedName>
    <definedName name="PFP" localSheetId="96">#REF!</definedName>
    <definedName name="PFP" localSheetId="24">#REF!</definedName>
    <definedName name="PFP">#REF!</definedName>
    <definedName name="pfp_table1" localSheetId="15">#REF!</definedName>
    <definedName name="pfp_table1" localSheetId="16">#REF!</definedName>
    <definedName name="pfp_table1" localSheetId="17">#REF!</definedName>
    <definedName name="pfp_table1" localSheetId="19">#REF!</definedName>
    <definedName name="pfp_table1" localSheetId="23">#REF!</definedName>
    <definedName name="pfp_table1" localSheetId="27">#REF!</definedName>
    <definedName name="pfp_table1" localSheetId="28">#REF!</definedName>
    <definedName name="pfp_table1" localSheetId="29">#REF!</definedName>
    <definedName name="pfp_table1" localSheetId="41">#REF!</definedName>
    <definedName name="pfp_table1" localSheetId="44">#REF!</definedName>
    <definedName name="pfp_table1" localSheetId="57">#REF!</definedName>
    <definedName name="pfp_table1" localSheetId="58">#REF!</definedName>
    <definedName name="pfp_table1" localSheetId="18">#REF!</definedName>
    <definedName name="pfp_table1" localSheetId="21">#REF!</definedName>
    <definedName name="pfp_table1" localSheetId="80">'Tabla 53'!#REF!</definedName>
    <definedName name="pfp_table1" localSheetId="81">'Tabla 54'!#REF!</definedName>
    <definedName name="pfp_table1" localSheetId="82">'Tabla 55'!#REF!</definedName>
    <definedName name="pfp_table1" localSheetId="83">'Tabla 56'!#REF!</definedName>
    <definedName name="pfp_table1" localSheetId="84">'Tabla 57'!#REF!</definedName>
    <definedName name="pfp_table1" localSheetId="88">#REF!</definedName>
    <definedName name="pfp_table1" localSheetId="89">#REF!</definedName>
    <definedName name="pfp_table1" localSheetId="90">#REF!</definedName>
    <definedName name="pfp_table1" localSheetId="95">#REF!</definedName>
    <definedName name="pfp_table1" localSheetId="96">#REF!</definedName>
    <definedName name="pfp_table1" localSheetId="24">#REF!</definedName>
    <definedName name="pfp_table1">#REF!</definedName>
    <definedName name="pib" localSheetId="15">#REF!</definedName>
    <definedName name="pib" localSheetId="17">#REF!</definedName>
    <definedName name="pib" localSheetId="23">#REF!</definedName>
    <definedName name="pib" localSheetId="27">#REF!</definedName>
    <definedName name="pib" localSheetId="28">#REF!</definedName>
    <definedName name="pib" localSheetId="29">#REF!</definedName>
    <definedName name="pib" localSheetId="21">#REF!</definedName>
    <definedName name="pib" localSheetId="88">#REF!</definedName>
    <definedName name="pib" localSheetId="89">#REF!</definedName>
    <definedName name="pib" localSheetId="90">#REF!</definedName>
    <definedName name="pib">#REF!</definedName>
    <definedName name="pib_int" localSheetId="15">#REF!</definedName>
    <definedName name="pib_int" localSheetId="17">#REF!</definedName>
    <definedName name="pib_int" localSheetId="23">#REF!</definedName>
    <definedName name="pib_int" localSheetId="27">#REF!</definedName>
    <definedName name="pib_int" localSheetId="28">#REF!</definedName>
    <definedName name="pib_int" localSheetId="29">#REF!</definedName>
    <definedName name="pib_int" localSheetId="21">#REF!</definedName>
    <definedName name="pib_int" localSheetId="88">#REF!</definedName>
    <definedName name="pib_int" localSheetId="89">#REF!</definedName>
    <definedName name="pib_int" localSheetId="90">#REF!</definedName>
    <definedName name="pib_int">#REF!</definedName>
    <definedName name="pib98j" localSheetId="15">#REF!</definedName>
    <definedName name="pib98j" localSheetId="17">#REF!</definedName>
    <definedName name="pib98j" localSheetId="20">[27]Programa!#REF!</definedName>
    <definedName name="pib98j" localSheetId="100">[27]Programa!#REF!</definedName>
    <definedName name="pib98j" localSheetId="10">[27]Programa!#REF!</definedName>
    <definedName name="pib98j" localSheetId="11">[27]Programa!#REF!</definedName>
    <definedName name="pib98j" localSheetId="23">[27]Programa!#REF!</definedName>
    <definedName name="pib98j" localSheetId="59">#REF!</definedName>
    <definedName name="pib98j" localSheetId="60">#REF!</definedName>
    <definedName name="pib98j" localSheetId="1">[27]Programa!#REF!</definedName>
    <definedName name="pib98j" localSheetId="27">#REF!</definedName>
    <definedName name="pib98j" localSheetId="28">[27]Programa!#REF!</definedName>
    <definedName name="pib98j" localSheetId="29">[27]Programa!#REF!</definedName>
    <definedName name="pib98j" localSheetId="57">[27]Programa!#REF!</definedName>
    <definedName name="pib98j" localSheetId="58">[27]Programa!#REF!</definedName>
    <definedName name="pib98j" localSheetId="64">[27]Programa!#REF!</definedName>
    <definedName name="pib98j" localSheetId="21">[27]Programa!#REF!</definedName>
    <definedName name="pib98j" localSheetId="85">[27]Programa!#REF!</definedName>
    <definedName name="pib98j" localSheetId="88">[27]Programa!#REF!</definedName>
    <definedName name="pib98j" localSheetId="89">[27]Programa!#REF!</definedName>
    <definedName name="pib98j" localSheetId="90">[27]Programa!#REF!</definedName>
    <definedName name="pib98j" localSheetId="91">#REF!</definedName>
    <definedName name="pib98j" localSheetId="95">[27]Programa!#REF!</definedName>
    <definedName name="pib98j" localSheetId="96">[27]Programa!#REF!</definedName>
    <definedName name="pib98j" localSheetId="24">[27]Programa!#REF!</definedName>
    <definedName name="pib98j">#REF!</definedName>
    <definedName name="pib98s" localSheetId="15">#REF!</definedName>
    <definedName name="pib98s" localSheetId="17">#REF!</definedName>
    <definedName name="pib98s" localSheetId="20">[27]Programa!#REF!</definedName>
    <definedName name="pib98s" localSheetId="100">[27]Programa!#REF!</definedName>
    <definedName name="pib98s" localSheetId="10">[27]Programa!#REF!</definedName>
    <definedName name="pib98s" localSheetId="11">[27]Programa!#REF!</definedName>
    <definedName name="pib98s" localSheetId="23">[27]Programa!#REF!</definedName>
    <definedName name="pib98s" localSheetId="59">#REF!</definedName>
    <definedName name="pib98s" localSheetId="60">#REF!</definedName>
    <definedName name="pib98s" localSheetId="1">[27]Programa!#REF!</definedName>
    <definedName name="pib98s" localSheetId="27">#REF!</definedName>
    <definedName name="pib98s" localSheetId="28">[27]Programa!#REF!</definedName>
    <definedName name="pib98s" localSheetId="29">[27]Programa!#REF!</definedName>
    <definedName name="pib98s" localSheetId="57">[27]Programa!#REF!</definedName>
    <definedName name="pib98s" localSheetId="58">[27]Programa!#REF!</definedName>
    <definedName name="pib98s" localSheetId="64">[27]Programa!#REF!</definedName>
    <definedName name="pib98s" localSheetId="21">[27]Programa!#REF!</definedName>
    <definedName name="pib98s" localSheetId="85">[27]Programa!#REF!</definedName>
    <definedName name="pib98s" localSheetId="88">[27]Programa!#REF!</definedName>
    <definedName name="pib98s" localSheetId="89">[27]Programa!#REF!</definedName>
    <definedName name="pib98s" localSheetId="90">[27]Programa!#REF!</definedName>
    <definedName name="pib98s" localSheetId="91">#REF!</definedName>
    <definedName name="pib98s" localSheetId="95">[27]Programa!#REF!</definedName>
    <definedName name="pib98s" localSheetId="24">[27]Programa!#REF!</definedName>
    <definedName name="pib98s">#REF!</definedName>
    <definedName name="PIBMENSAL" localSheetId="15">#REF!</definedName>
    <definedName name="PIBMENSAL" localSheetId="16">#REF!</definedName>
    <definedName name="PIBMENSAL" localSheetId="17">#REF!</definedName>
    <definedName name="PIBMENSAL" localSheetId="20">#REF!</definedName>
    <definedName name="PIBMENSAL" localSheetId="23">#REF!</definedName>
    <definedName name="PIBMENSAL" localSheetId="59">#REF!</definedName>
    <definedName name="PIBMENSAL" localSheetId="60">#REF!</definedName>
    <definedName name="PIBMENSAL" localSheetId="27">#REF!</definedName>
    <definedName name="PIBMENSAL" localSheetId="28">#REF!</definedName>
    <definedName name="PIBMENSAL" localSheetId="29">#REF!</definedName>
    <definedName name="PIBMENSAL" localSheetId="57">#REF!</definedName>
    <definedName name="PIBMENSAL" localSheetId="64">#REF!</definedName>
    <definedName name="PIBMENSAL" localSheetId="21">#REF!</definedName>
    <definedName name="PIBMENSAL" localSheetId="85">'Tabla 58'!#REF!</definedName>
    <definedName name="PIBMENSAL" localSheetId="88">#REF!</definedName>
    <definedName name="PIBMENSAL" localSheetId="89">#REF!</definedName>
    <definedName name="PIBMENSAL" localSheetId="90">#REF!</definedName>
    <definedName name="PIBMENSAL" localSheetId="95">#REF!</definedName>
    <definedName name="PIBMENSAL" localSheetId="96">#REF!</definedName>
    <definedName name="PIBMENSAL" localSheetId="24">#REF!</definedName>
    <definedName name="PIBMENSAL">#REF!</definedName>
    <definedName name="PIBporSECT" localSheetId="15">#REF!</definedName>
    <definedName name="PIBporSECT" localSheetId="16">#REF!</definedName>
    <definedName name="PIBporSECT" localSheetId="17">#REF!</definedName>
    <definedName name="PIBporSECT" localSheetId="23">#REF!</definedName>
    <definedName name="PIBporSECT" localSheetId="27">#REF!</definedName>
    <definedName name="PIBporSECT" localSheetId="28">#REF!</definedName>
    <definedName name="PIBporSECT" localSheetId="29">#REF!</definedName>
    <definedName name="PIBporSECT" localSheetId="57">#REF!</definedName>
    <definedName name="PIBporSECT" localSheetId="64">#REF!</definedName>
    <definedName name="PIBporSECT" localSheetId="21">#REF!</definedName>
    <definedName name="PIBporSECT" localSheetId="85">'Tabla 58'!#REF!</definedName>
    <definedName name="PIBporSECT" localSheetId="88">#REF!</definedName>
    <definedName name="PIBporSECT" localSheetId="89">#REF!</definedName>
    <definedName name="PIBporSECT" localSheetId="90">#REF!</definedName>
    <definedName name="PIBporSECT" localSheetId="95">#REF!</definedName>
    <definedName name="PIBporSECT" localSheetId="96">#REF!</definedName>
    <definedName name="PIBporSECT">#REF!</definedName>
    <definedName name="PII" localSheetId="15" hidden="1">{"Main Economic Indicators",#N/A,FALSE,"C"}</definedName>
    <definedName name="PII" localSheetId="16" hidden="1">{"Main Economic Indicators",#N/A,FALSE,"C"}</definedName>
    <definedName name="PII" localSheetId="17" hidden="1">{"Main Economic Indicators",#N/A,FALSE,"C"}</definedName>
    <definedName name="PII" localSheetId="19" hidden="1">{"Main Economic Indicators",#N/A,FALSE,"C"}</definedName>
    <definedName name="PII" localSheetId="20" hidden="1">{"Main Economic Indicators",#N/A,FALSE,"C"}</definedName>
    <definedName name="PII" localSheetId="100" hidden="1">{"Main Economic Indicators",#N/A,FALSE,"C"}</definedName>
    <definedName name="PII" localSheetId="8" hidden="1">{"Main Economic Indicators",#N/A,FALSE,"C"}</definedName>
    <definedName name="PII" localSheetId="9" hidden="1">{"Main Economic Indicators",#N/A,FALSE,"C"}</definedName>
    <definedName name="PII" localSheetId="10" hidden="1">{"Main Economic Indicators",#N/A,FALSE,"C"}</definedName>
    <definedName name="PII" localSheetId="11" hidden="1">{"Main Economic Indicators",#N/A,FALSE,"C"}</definedName>
    <definedName name="PII" localSheetId="23" hidden="1">{"Main Economic Indicators",#N/A,FALSE,"C"}</definedName>
    <definedName name="PII" localSheetId="59" hidden="1">{"Main Economic Indicators",#N/A,FALSE,"C"}</definedName>
    <definedName name="PII" localSheetId="60" hidden="1">{"Main Economic Indicators",#N/A,FALSE,"C"}</definedName>
    <definedName name="PII" localSheetId="1" hidden="1">{"Main Economic Indicators",#N/A,FALSE,"C"}</definedName>
    <definedName name="PII" localSheetId="27" hidden="1">{"Main Economic Indicators",#N/A,FALSE,"C"}</definedName>
    <definedName name="PII" localSheetId="28" hidden="1">{"Main Economic Indicators",#N/A,FALSE,"C"}</definedName>
    <definedName name="PII" localSheetId="29" hidden="1">{"Main Economic Indicators",#N/A,FALSE,"C"}</definedName>
    <definedName name="PII" localSheetId="30" hidden="1">{"Main Economic Indicators",#N/A,FALSE,"C"}</definedName>
    <definedName name="PII" localSheetId="31" hidden="1">{"Main Economic Indicators",#N/A,FALSE,"C"}</definedName>
    <definedName name="PII" localSheetId="32" hidden="1">{"Main Economic Indicators",#N/A,FALSE,"C"}</definedName>
    <definedName name="PII" localSheetId="33" hidden="1">{"Main Economic Indicators",#N/A,FALSE,"C"}</definedName>
    <definedName name="PII" localSheetId="34" hidden="1">{"Main Economic Indicators",#N/A,FALSE,"C"}</definedName>
    <definedName name="PII" localSheetId="3" hidden="1">{"Main Economic Indicators",#N/A,FALSE,"C"}</definedName>
    <definedName name="PII" localSheetId="57" hidden="1">{"Main Economic Indicators",#N/A,FALSE,"C"}</definedName>
    <definedName name="PII" localSheetId="58" hidden="1">{"Main Economic Indicators",#N/A,FALSE,"C"}</definedName>
    <definedName name="PII" localSheetId="18" hidden="1">{"Main Economic Indicators",#N/A,FALSE,"C"}</definedName>
    <definedName name="PII" localSheetId="61" hidden="1">{"Main Economic Indicators",#N/A,FALSE,"C"}</definedName>
    <definedName name="PII" localSheetId="62" hidden="1">{"Main Economic Indicators",#N/A,FALSE,"C"}</definedName>
    <definedName name="PII" localSheetId="63" hidden="1">{"Main Economic Indicators",#N/A,FALSE,"C"}</definedName>
    <definedName name="PII" localSheetId="64" hidden="1">{"Main Economic Indicators",#N/A,FALSE,"C"}</definedName>
    <definedName name="PII" localSheetId="21" hidden="1">{"Main Economic Indicators",#N/A,FALSE,"C"}</definedName>
    <definedName name="PII" localSheetId="80" hidden="1">{"Main Economic Indicators",#N/A,FALSE,"C"}</definedName>
    <definedName name="PII" localSheetId="81" hidden="1">{"Main Economic Indicators",#N/A,FALSE,"C"}</definedName>
    <definedName name="PII" localSheetId="82" hidden="1">{"Main Economic Indicators",#N/A,FALSE,"C"}</definedName>
    <definedName name="PII" localSheetId="83" hidden="1">{"Main Economic Indicators",#N/A,FALSE,"C"}</definedName>
    <definedName name="PII" localSheetId="84" hidden="1">{"Main Economic Indicators",#N/A,FALSE,"C"}</definedName>
    <definedName name="PII" localSheetId="85" hidden="1">{"Main Economic Indicators",#N/A,FALSE,"C"}</definedName>
    <definedName name="PII" localSheetId="88" hidden="1">{"Main Economic Indicators",#N/A,FALSE,"C"}</definedName>
    <definedName name="PII" localSheetId="22" hidden="1">{"Main Economic Indicators",#N/A,FALSE,"C"}</definedName>
    <definedName name="PII" localSheetId="89" hidden="1">{"Main Economic Indicators",#N/A,FALSE,"C"}</definedName>
    <definedName name="PII" localSheetId="90" hidden="1">{"Main Economic Indicators",#N/A,FALSE,"C"}</definedName>
    <definedName name="PII" localSheetId="91" hidden="1">{"Main Economic Indicators",#N/A,FALSE,"C"}</definedName>
    <definedName name="PII" localSheetId="92" hidden="1">{"Main Economic Indicators",#N/A,FALSE,"C"}</definedName>
    <definedName name="PII" localSheetId="95" hidden="1">{"Main Economic Indicators",#N/A,FALSE,"C"}</definedName>
    <definedName name="PII" localSheetId="96" hidden="1">{"Main Economic Indicators",#N/A,FALSE,"C"}</definedName>
    <definedName name="PII" localSheetId="98" hidden="1">{"Main Economic Indicators",#N/A,FALSE,"C"}</definedName>
    <definedName name="PII" localSheetId="24" hidden="1">{"Main Economic Indicators",#N/A,FALSE,"C"}</definedName>
    <definedName name="PII" localSheetId="99" hidden="1">{"Main Economic Indicators",#N/A,FALSE,"C"}</definedName>
    <definedName name="PII" localSheetId="25" hidden="1">{"Main Economic Indicators",#N/A,FALSE,"C"}</definedName>
    <definedName name="PII" localSheetId="26" hidden="1">{"Main Economic Indicators",#N/A,FALSE,"C"}</definedName>
    <definedName name="PII" localSheetId="93" hidden="1">{"Main Economic Indicators",#N/A,FALSE,"C"}</definedName>
    <definedName name="PII" localSheetId="94" hidden="1">{"Main Economic Indicators",#N/A,FALSE,"C"}</definedName>
    <definedName name="PII" hidden="1">{"Main Economic Indicators",#N/A,FALSE,"C"}</definedName>
    <definedName name="PIJIS" localSheetId="15">#REF!</definedName>
    <definedName name="PIJIS" localSheetId="17">#REF!</definedName>
    <definedName name="PIJIS" localSheetId="20">#REF!</definedName>
    <definedName name="PIJIS" localSheetId="23">#REF!</definedName>
    <definedName name="PIJIS" localSheetId="59">#REF!</definedName>
    <definedName name="PIJIS" localSheetId="60">#REF!</definedName>
    <definedName name="PIJIS" localSheetId="27">#REF!</definedName>
    <definedName name="PIJIS" localSheetId="28">#REF!</definedName>
    <definedName name="PIJIS" localSheetId="29">#REF!</definedName>
    <definedName name="PIJIS" localSheetId="57">#REF!</definedName>
    <definedName name="PIJIS" localSheetId="64">#REF!</definedName>
    <definedName name="PIJIS" localSheetId="21">#REF!</definedName>
    <definedName name="PIJIS" localSheetId="85">'Tabla 58'!#REF!</definedName>
    <definedName name="PIJIS" localSheetId="88">#REF!</definedName>
    <definedName name="PIJIS" localSheetId="89">#REF!</definedName>
    <definedName name="PIJIS" localSheetId="90">#REF!</definedName>
    <definedName name="PIJIS" localSheetId="95">#REF!</definedName>
    <definedName name="PIJIS" localSheetId="96">#REF!</definedName>
    <definedName name="PIJIS">#REF!</definedName>
    <definedName name="pit" localSheetId="15" hidden="1">{"Riqfin97",#N/A,FALSE,"Tran";"Riqfinpro",#N/A,FALSE,"Tran"}</definedName>
    <definedName name="pit" localSheetId="16" hidden="1">{"Riqfin97",#N/A,FALSE,"Tran";"Riqfinpro",#N/A,FALSE,"Tran"}</definedName>
    <definedName name="pit" localSheetId="17" hidden="1">{"Riqfin97",#N/A,FALSE,"Tran";"Riqfinpro",#N/A,FALSE,"Tran"}</definedName>
    <definedName name="pit" localSheetId="19" hidden="1">{"Riqfin97",#N/A,FALSE,"Tran";"Riqfinpro",#N/A,FALSE,"Tran"}</definedName>
    <definedName name="pit" localSheetId="20" hidden="1">{"Riqfin97",#N/A,FALSE,"Tran";"Riqfinpro",#N/A,FALSE,"Tran"}</definedName>
    <definedName name="pit" localSheetId="100" hidden="1">{"Riqfin97",#N/A,FALSE,"Tran";"Riqfinpro",#N/A,FALSE,"Tran"}</definedName>
    <definedName name="pit" localSheetId="8" hidden="1">{"Riqfin97",#N/A,FALSE,"Tran";"Riqfinpro",#N/A,FALSE,"Tran"}</definedName>
    <definedName name="pit" localSheetId="9" hidden="1">{"Riqfin97",#N/A,FALSE,"Tran";"Riqfinpro",#N/A,FALSE,"Tran"}</definedName>
    <definedName name="pit" localSheetId="10" hidden="1">{"Riqfin97",#N/A,FALSE,"Tran";"Riqfinpro",#N/A,FALSE,"Tran"}</definedName>
    <definedName name="pit" localSheetId="11" hidden="1">{"Riqfin97",#N/A,FALSE,"Tran";"Riqfinpro",#N/A,FALSE,"Tran"}</definedName>
    <definedName name="pit" localSheetId="23" hidden="1">{"Riqfin97",#N/A,FALSE,"Tran";"Riqfinpro",#N/A,FALSE,"Tran"}</definedName>
    <definedName name="pit" localSheetId="59" hidden="1">{"Riqfin97",#N/A,FALSE,"Tran";"Riqfinpro",#N/A,FALSE,"Tran"}</definedName>
    <definedName name="pit" localSheetId="60" hidden="1">{"Riqfin97",#N/A,FALSE,"Tran";"Riqfinpro",#N/A,FALSE,"Tran"}</definedName>
    <definedName name="pit" localSheetId="1" hidden="1">{"Riqfin97",#N/A,FALSE,"Tran";"Riqfinpro",#N/A,FALSE,"Tran"}</definedName>
    <definedName name="pit" localSheetId="27" hidden="1">{"Riqfin97",#N/A,FALSE,"Tran";"Riqfinpro",#N/A,FALSE,"Tran"}</definedName>
    <definedName name="pit" localSheetId="28" hidden="1">{"Riqfin97",#N/A,FALSE,"Tran";"Riqfinpro",#N/A,FALSE,"Tran"}</definedName>
    <definedName name="pit" localSheetId="29" hidden="1">{"Riqfin97",#N/A,FALSE,"Tran";"Riqfinpro",#N/A,FALSE,"Tran"}</definedName>
    <definedName name="pit" localSheetId="30" hidden="1">{"Riqfin97",#N/A,FALSE,"Tran";"Riqfinpro",#N/A,FALSE,"Tran"}</definedName>
    <definedName name="pit" localSheetId="31" hidden="1">{"Riqfin97",#N/A,FALSE,"Tran";"Riqfinpro",#N/A,FALSE,"Tran"}</definedName>
    <definedName name="pit" localSheetId="32" hidden="1">{"Riqfin97",#N/A,FALSE,"Tran";"Riqfinpro",#N/A,FALSE,"Tran"}</definedName>
    <definedName name="pit" localSheetId="33" hidden="1">{"Riqfin97",#N/A,FALSE,"Tran";"Riqfinpro",#N/A,FALSE,"Tran"}</definedName>
    <definedName name="pit" localSheetId="34" hidden="1">{"Riqfin97",#N/A,FALSE,"Tran";"Riqfinpro",#N/A,FALSE,"Tran"}</definedName>
    <definedName name="pit" localSheetId="3" hidden="1">{"Riqfin97",#N/A,FALSE,"Tran";"Riqfinpro",#N/A,FALSE,"Tran"}</definedName>
    <definedName name="pit" localSheetId="57" hidden="1">{"Riqfin97",#N/A,FALSE,"Tran";"Riqfinpro",#N/A,FALSE,"Tran"}</definedName>
    <definedName name="pit" localSheetId="58" hidden="1">{"Riqfin97",#N/A,FALSE,"Tran";"Riqfinpro",#N/A,FALSE,"Tran"}</definedName>
    <definedName name="pit" localSheetId="18" hidden="1">{"Riqfin97",#N/A,FALSE,"Tran";"Riqfinpro",#N/A,FALSE,"Tran"}</definedName>
    <definedName name="pit" localSheetId="61" hidden="1">{"Riqfin97",#N/A,FALSE,"Tran";"Riqfinpro",#N/A,FALSE,"Tran"}</definedName>
    <definedName name="pit" localSheetId="62" hidden="1">{"Riqfin97",#N/A,FALSE,"Tran";"Riqfinpro",#N/A,FALSE,"Tran"}</definedName>
    <definedName name="pit" localSheetId="63" hidden="1">{"Riqfin97",#N/A,FALSE,"Tran";"Riqfinpro",#N/A,FALSE,"Tran"}</definedName>
    <definedName name="pit" localSheetId="64" hidden="1">{"Riqfin97",#N/A,FALSE,"Tran";"Riqfinpro",#N/A,FALSE,"Tran"}</definedName>
    <definedName name="pit" localSheetId="21" hidden="1">{"Riqfin97",#N/A,FALSE,"Tran";"Riqfinpro",#N/A,FALSE,"Tran"}</definedName>
    <definedName name="pit" localSheetId="80" hidden="1">{"Riqfin97",#N/A,FALSE,"Tran";"Riqfinpro",#N/A,FALSE,"Tran"}</definedName>
    <definedName name="pit" localSheetId="81" hidden="1">{"Riqfin97",#N/A,FALSE,"Tran";"Riqfinpro",#N/A,FALSE,"Tran"}</definedName>
    <definedName name="pit" localSheetId="82" hidden="1">{"Riqfin97",#N/A,FALSE,"Tran";"Riqfinpro",#N/A,FALSE,"Tran"}</definedName>
    <definedName name="pit" localSheetId="83" hidden="1">{"Riqfin97",#N/A,FALSE,"Tran";"Riqfinpro",#N/A,FALSE,"Tran"}</definedName>
    <definedName name="pit" localSheetId="84" hidden="1">{"Riqfin97",#N/A,FALSE,"Tran";"Riqfinpro",#N/A,FALSE,"Tran"}</definedName>
    <definedName name="pit" localSheetId="85" hidden="1">{"Riqfin97",#N/A,FALSE,"Tran";"Riqfinpro",#N/A,FALSE,"Tran"}</definedName>
    <definedName name="pit" localSheetId="88" hidden="1">{"Riqfin97",#N/A,FALSE,"Tran";"Riqfinpro",#N/A,FALSE,"Tran"}</definedName>
    <definedName name="pit" localSheetId="22" hidden="1">{"Riqfin97",#N/A,FALSE,"Tran";"Riqfinpro",#N/A,FALSE,"Tran"}</definedName>
    <definedName name="pit" localSheetId="89" hidden="1">{"Riqfin97",#N/A,FALSE,"Tran";"Riqfinpro",#N/A,FALSE,"Tran"}</definedName>
    <definedName name="pit" localSheetId="90" hidden="1">{"Riqfin97",#N/A,FALSE,"Tran";"Riqfinpro",#N/A,FALSE,"Tran"}</definedName>
    <definedName name="pit" localSheetId="91" hidden="1">{"Riqfin97",#N/A,FALSE,"Tran";"Riqfinpro",#N/A,FALSE,"Tran"}</definedName>
    <definedName name="pit" localSheetId="92" hidden="1">{"Riqfin97",#N/A,FALSE,"Tran";"Riqfinpro",#N/A,FALSE,"Tran"}</definedName>
    <definedName name="pit" localSheetId="95" hidden="1">{"Riqfin97",#N/A,FALSE,"Tran";"Riqfinpro",#N/A,FALSE,"Tran"}</definedName>
    <definedName name="pit" localSheetId="96" hidden="1">{"Riqfin97",#N/A,FALSE,"Tran";"Riqfinpro",#N/A,FALSE,"Tran"}</definedName>
    <definedName name="pit" localSheetId="98" hidden="1">{"Riqfin97",#N/A,FALSE,"Tran";"Riqfinpro",#N/A,FALSE,"Tran"}</definedName>
    <definedName name="pit" localSheetId="24" hidden="1">{"Riqfin97",#N/A,FALSE,"Tran";"Riqfinpro",#N/A,FALSE,"Tran"}</definedName>
    <definedName name="pit" localSheetId="99" hidden="1">{"Riqfin97",#N/A,FALSE,"Tran";"Riqfinpro",#N/A,FALSE,"Tran"}</definedName>
    <definedName name="pit" localSheetId="25" hidden="1">{"Riqfin97",#N/A,FALSE,"Tran";"Riqfinpro",#N/A,FALSE,"Tran"}</definedName>
    <definedName name="pit" localSheetId="26" hidden="1">{"Riqfin97",#N/A,FALSE,"Tran";"Riqfinpro",#N/A,FALSE,"Tran"}</definedName>
    <definedName name="pit" localSheetId="93" hidden="1">{"Riqfin97",#N/A,FALSE,"Tran";"Riqfinpro",#N/A,FALSE,"Tran"}</definedName>
    <definedName name="pit" localSheetId="94" hidden="1">{"Riqfin97",#N/A,FALSE,"Tran";"Riqfinpro",#N/A,FALSE,"Tran"}</definedName>
    <definedName name="pit" hidden="1">{"Riqfin97",#N/A,FALSE,"Tran";"Riqfinpro",#N/A,FALSE,"Tran"}</definedName>
    <definedName name="PK" localSheetId="15">#REF!</definedName>
    <definedName name="PK" localSheetId="16">#REF!</definedName>
    <definedName name="PK" localSheetId="17">#REF!</definedName>
    <definedName name="PK" localSheetId="19">#REF!</definedName>
    <definedName name="PK" localSheetId="20">#REF!</definedName>
    <definedName name="PK" localSheetId="100">#REF!</definedName>
    <definedName name="PK" localSheetId="23">#REF!</definedName>
    <definedName name="PK" localSheetId="27">#REF!</definedName>
    <definedName name="PK" localSheetId="28">#REF!</definedName>
    <definedName name="PK" localSheetId="29">#REF!</definedName>
    <definedName name="PK" localSheetId="41">#REF!</definedName>
    <definedName name="PK" localSheetId="44">#REF!</definedName>
    <definedName name="PK" localSheetId="57">#REF!</definedName>
    <definedName name="PK" localSheetId="58">#REF!</definedName>
    <definedName name="PK" localSheetId="18">#REF!</definedName>
    <definedName name="PK" localSheetId="61">#REF!</definedName>
    <definedName name="PK" localSheetId="62">#REF!</definedName>
    <definedName name="PK" localSheetId="64">#REF!</definedName>
    <definedName name="PK" localSheetId="21">#REF!</definedName>
    <definedName name="PK" localSheetId="80">'Tabla 53'!#REF!</definedName>
    <definedName name="PK" localSheetId="81">'Tabla 54'!#REF!</definedName>
    <definedName name="PK" localSheetId="82">'Tabla 55'!#REF!</definedName>
    <definedName name="PK" localSheetId="83">'Tabla 56'!#REF!</definedName>
    <definedName name="PK" localSheetId="84">'Tabla 57'!#REF!</definedName>
    <definedName name="PK" localSheetId="88">#REF!</definedName>
    <definedName name="PK" localSheetId="89">#REF!</definedName>
    <definedName name="PK" localSheetId="90">#REF!</definedName>
    <definedName name="PK" localSheetId="95">#REF!</definedName>
    <definedName name="PK" localSheetId="96">#REF!</definedName>
    <definedName name="PK" localSheetId="24">#REF!</definedName>
    <definedName name="PK" localSheetId="99">#REF!</definedName>
    <definedName name="PK">#REF!</definedName>
    <definedName name="plame" localSheetId="15">#REF!</definedName>
    <definedName name="plame" localSheetId="16">#REF!</definedName>
    <definedName name="plame" localSheetId="17">#REF!</definedName>
    <definedName name="plame" localSheetId="23">#REF!</definedName>
    <definedName name="plame" localSheetId="27">#REF!</definedName>
    <definedName name="plame" localSheetId="28">#REF!</definedName>
    <definedName name="plame" localSheetId="29">#REF!</definedName>
    <definedName name="plame" localSheetId="57">#REF!</definedName>
    <definedName name="plame" localSheetId="64">#REF!</definedName>
    <definedName name="plame" localSheetId="21">#REF!</definedName>
    <definedName name="plame" localSheetId="88">#REF!</definedName>
    <definedName name="plame" localSheetId="89">#REF!</definedName>
    <definedName name="plame" localSheetId="90">#REF!</definedName>
    <definedName name="plame" localSheetId="95">#REF!</definedName>
    <definedName name="plame">#REF!</definedName>
    <definedName name="plame2000" localSheetId="15">#REF!</definedName>
    <definedName name="plame2000" localSheetId="16">#REF!</definedName>
    <definedName name="plame2000" localSheetId="17">#REF!</definedName>
    <definedName name="plame2000" localSheetId="23">#REF!</definedName>
    <definedName name="plame2000" localSheetId="27">#REF!</definedName>
    <definedName name="plame2000" localSheetId="28">#REF!</definedName>
    <definedName name="plame2000" localSheetId="29">#REF!</definedName>
    <definedName name="plame2000" localSheetId="57">#REF!</definedName>
    <definedName name="plame2000" localSheetId="21">#REF!</definedName>
    <definedName name="plame2000" localSheetId="88">#REF!</definedName>
    <definedName name="plame2000" localSheetId="89">#REF!</definedName>
    <definedName name="plame2000" localSheetId="90">#REF!</definedName>
    <definedName name="plame2000" localSheetId="95">#REF!</definedName>
    <definedName name="plame2000">#REF!</definedName>
    <definedName name="plame2001" localSheetId="15">#REF!</definedName>
    <definedName name="plame2001" localSheetId="17">#REF!</definedName>
    <definedName name="plame2001" localSheetId="23">#REF!</definedName>
    <definedName name="plame2001" localSheetId="27">#REF!</definedName>
    <definedName name="plame2001" localSheetId="28">#REF!</definedName>
    <definedName name="plame2001" localSheetId="29">#REF!</definedName>
    <definedName name="plame2001" localSheetId="21">#REF!</definedName>
    <definedName name="plame2001" localSheetId="88">#REF!</definedName>
    <definedName name="plame2001" localSheetId="89">#REF!</definedName>
    <definedName name="plame2001" localSheetId="90">#REF!</definedName>
    <definedName name="plame2001">#REF!</definedName>
    <definedName name="plame2002" localSheetId="15">#REF!</definedName>
    <definedName name="plame2002" localSheetId="17">#REF!</definedName>
    <definedName name="plame2002" localSheetId="23">#REF!</definedName>
    <definedName name="plame2002" localSheetId="27">#REF!</definedName>
    <definedName name="plame2002" localSheetId="28">#REF!</definedName>
    <definedName name="plame2002" localSheetId="29">#REF!</definedName>
    <definedName name="plame2002" localSheetId="21">#REF!</definedName>
    <definedName name="plame2002" localSheetId="88">#REF!</definedName>
    <definedName name="plame2002" localSheetId="89">#REF!</definedName>
    <definedName name="plame2002" localSheetId="90">#REF!</definedName>
    <definedName name="plame2002">#REF!</definedName>
    <definedName name="plame2003" localSheetId="15">#REF!</definedName>
    <definedName name="plame2003" localSheetId="17">#REF!</definedName>
    <definedName name="plame2003" localSheetId="23">#REF!</definedName>
    <definedName name="plame2003" localSheetId="27">#REF!</definedName>
    <definedName name="plame2003" localSheetId="28">#REF!</definedName>
    <definedName name="plame2003" localSheetId="29">#REF!</definedName>
    <definedName name="plame2003" localSheetId="21">#REF!</definedName>
    <definedName name="plame2003" localSheetId="88">#REF!</definedName>
    <definedName name="plame2003" localSheetId="89">#REF!</definedName>
    <definedName name="plame2003" localSheetId="90">#REF!</definedName>
    <definedName name="plame2003">#REF!</definedName>
    <definedName name="plame98" localSheetId="15">#REF!</definedName>
    <definedName name="plame98" localSheetId="17">#REF!</definedName>
    <definedName name="plame98" localSheetId="100">[27]Programa!#REF!</definedName>
    <definedName name="plame98" localSheetId="10">[27]Programa!#REF!</definedName>
    <definedName name="plame98" localSheetId="11">[27]Programa!#REF!</definedName>
    <definedName name="plame98" localSheetId="23">[27]Programa!#REF!</definedName>
    <definedName name="plame98" localSheetId="59">#REF!</definedName>
    <definedName name="plame98" localSheetId="60">#REF!</definedName>
    <definedName name="plame98" localSheetId="1">[27]Programa!#REF!</definedName>
    <definedName name="plame98" localSheetId="27">#REF!</definedName>
    <definedName name="plame98" localSheetId="28">[27]Programa!#REF!</definedName>
    <definedName name="plame98" localSheetId="29">[27]Programa!#REF!</definedName>
    <definedName name="plame98" localSheetId="57">[27]Programa!#REF!</definedName>
    <definedName name="plame98" localSheetId="58">[27]Programa!#REF!</definedName>
    <definedName name="plame98" localSheetId="21">[27]Programa!#REF!</definedName>
    <definedName name="plame98" localSheetId="85">[27]Programa!#REF!</definedName>
    <definedName name="plame98" localSheetId="88">[27]Programa!#REF!</definedName>
    <definedName name="plame98" localSheetId="89">[27]Programa!#REF!</definedName>
    <definedName name="plame98" localSheetId="90">[27]Programa!#REF!</definedName>
    <definedName name="plame98" localSheetId="91">#REF!</definedName>
    <definedName name="plame98" localSheetId="24">[27]Programa!#REF!</definedName>
    <definedName name="plame98">#REF!</definedName>
    <definedName name="plame98j" localSheetId="15">#REF!</definedName>
    <definedName name="plame98j" localSheetId="17">#REF!</definedName>
    <definedName name="plame98j" localSheetId="100">[27]Programa!#REF!</definedName>
    <definedName name="plame98j" localSheetId="10">[27]Programa!#REF!</definedName>
    <definedName name="plame98j" localSheetId="11">[27]Programa!#REF!</definedName>
    <definedName name="plame98j" localSheetId="23">[27]Programa!#REF!</definedName>
    <definedName name="plame98j" localSheetId="59">#REF!</definedName>
    <definedName name="plame98j" localSheetId="60">#REF!</definedName>
    <definedName name="plame98j" localSheetId="1">[27]Programa!#REF!</definedName>
    <definedName name="plame98j" localSheetId="27">#REF!</definedName>
    <definedName name="plame98j" localSheetId="28">[27]Programa!#REF!</definedName>
    <definedName name="plame98j" localSheetId="29">[27]Programa!#REF!</definedName>
    <definedName name="plame98j" localSheetId="57">[27]Programa!#REF!</definedName>
    <definedName name="plame98j" localSheetId="58">[27]Programa!#REF!</definedName>
    <definedName name="plame98j" localSheetId="21">[27]Programa!#REF!</definedName>
    <definedName name="plame98j" localSheetId="85">[27]Programa!#REF!</definedName>
    <definedName name="plame98j" localSheetId="88">[27]Programa!#REF!</definedName>
    <definedName name="plame98j" localSheetId="89">[27]Programa!#REF!</definedName>
    <definedName name="plame98j" localSheetId="90">[27]Programa!#REF!</definedName>
    <definedName name="plame98j" localSheetId="91">#REF!</definedName>
    <definedName name="plame98j" localSheetId="24">[27]Programa!#REF!</definedName>
    <definedName name="plame98j">#REF!</definedName>
    <definedName name="plame98s" localSheetId="15">#REF!</definedName>
    <definedName name="plame98s" localSheetId="16">#REF!</definedName>
    <definedName name="plame98s" localSheetId="17">#REF!</definedName>
    <definedName name="plame98s" localSheetId="20">#REF!</definedName>
    <definedName name="plame98s" localSheetId="23">#REF!</definedName>
    <definedName name="plame98s" localSheetId="59">#REF!</definedName>
    <definedName name="plame98s" localSheetId="60">#REF!</definedName>
    <definedName name="plame98s" localSheetId="27">#REF!</definedName>
    <definedName name="plame98s" localSheetId="28">#REF!</definedName>
    <definedName name="plame98s" localSheetId="29">#REF!</definedName>
    <definedName name="plame98s" localSheetId="57">#REF!</definedName>
    <definedName name="plame98s" localSheetId="64">#REF!</definedName>
    <definedName name="plame98s" localSheetId="21">#REF!</definedName>
    <definedName name="plame98s" localSheetId="85">'Tabla 58'!#REF!</definedName>
    <definedName name="plame98s" localSheetId="88">#REF!</definedName>
    <definedName name="plame98s" localSheetId="89">#REF!</definedName>
    <definedName name="plame98s" localSheetId="90">#REF!</definedName>
    <definedName name="plame98s" localSheetId="95">#REF!</definedName>
    <definedName name="plame98s" localSheetId="96">#REF!</definedName>
    <definedName name="plame98s" localSheetId="24">#REF!</definedName>
    <definedName name="plame98s">#REF!</definedName>
    <definedName name="plame99" localSheetId="15">#REF!</definedName>
    <definedName name="plame99" localSheetId="16">#REF!</definedName>
    <definedName name="plame99" localSheetId="17">#REF!</definedName>
    <definedName name="plame99" localSheetId="23">#REF!</definedName>
    <definedName name="plame99" localSheetId="27">#REF!</definedName>
    <definedName name="plame99" localSheetId="28">#REF!</definedName>
    <definedName name="plame99" localSheetId="29">#REF!</definedName>
    <definedName name="plame99" localSheetId="57">#REF!</definedName>
    <definedName name="plame99" localSheetId="64">#REF!</definedName>
    <definedName name="plame99" localSheetId="21">#REF!</definedName>
    <definedName name="plame99" localSheetId="85">'Tabla 58'!#REF!</definedName>
    <definedName name="plame99" localSheetId="88">#REF!</definedName>
    <definedName name="plame99" localSheetId="89">#REF!</definedName>
    <definedName name="plame99" localSheetId="90">#REF!</definedName>
    <definedName name="plame99" localSheetId="95">#REF!</definedName>
    <definedName name="plame99" localSheetId="96">#REF!</definedName>
    <definedName name="plame99">#REF!</definedName>
    <definedName name="PLATA" localSheetId="15">#REF!</definedName>
    <definedName name="PLATA" localSheetId="16">#REF!</definedName>
    <definedName name="PLATA" localSheetId="17">#REF!</definedName>
    <definedName name="PLATA" localSheetId="19">#REF!</definedName>
    <definedName name="PLATA" localSheetId="23">#REF!</definedName>
    <definedName name="PLATA" localSheetId="27">#REF!</definedName>
    <definedName name="PLATA" localSheetId="28">#REF!</definedName>
    <definedName name="PLATA" localSheetId="29">#REF!</definedName>
    <definedName name="PLATA" localSheetId="41">#REF!</definedName>
    <definedName name="PLATA" localSheetId="44">#REF!</definedName>
    <definedName name="PLATA" localSheetId="57">#REF!</definedName>
    <definedName name="PLATA" localSheetId="58">#REF!</definedName>
    <definedName name="PLATA" localSheetId="18">#REF!</definedName>
    <definedName name="PLATA" localSheetId="61">#REF!</definedName>
    <definedName name="PLATA" localSheetId="64">#REF!</definedName>
    <definedName name="PLATA" localSheetId="21">#REF!</definedName>
    <definedName name="PLATA" localSheetId="80">'Tabla 53'!#REF!</definedName>
    <definedName name="PLATA" localSheetId="81">'Tabla 54'!#REF!</definedName>
    <definedName name="PLATA" localSheetId="82">'Tabla 55'!#REF!</definedName>
    <definedName name="PLATA" localSheetId="83">'Tabla 56'!#REF!</definedName>
    <definedName name="PLATA" localSheetId="84">'Tabla 57'!#REF!</definedName>
    <definedName name="PLATA" localSheetId="88">#REF!</definedName>
    <definedName name="PLATA" localSheetId="89">#REF!</definedName>
    <definedName name="PLATA" localSheetId="90">#REF!</definedName>
    <definedName name="PLATA" localSheetId="95">#REF!</definedName>
    <definedName name="PLATA" localSheetId="96">#REF!</definedName>
    <definedName name="PLATA" localSheetId="24">#REF!</definedName>
    <definedName name="PLATA">#REF!</definedName>
    <definedName name="plazo" localSheetId="15">#REF!</definedName>
    <definedName name="plazo" localSheetId="17">#REF!</definedName>
    <definedName name="plazo" localSheetId="23">#REF!</definedName>
    <definedName name="plazo" localSheetId="27">#REF!</definedName>
    <definedName name="plazo" localSheetId="28">#REF!</definedName>
    <definedName name="plazo" localSheetId="29">#REF!</definedName>
    <definedName name="plazo" localSheetId="21">#REF!</definedName>
    <definedName name="plazo" localSheetId="88">#REF!</definedName>
    <definedName name="plazo" localSheetId="89">#REF!</definedName>
    <definedName name="plazo" localSheetId="90">#REF!</definedName>
    <definedName name="plazo">#REF!</definedName>
    <definedName name="plazo2000" localSheetId="15">#REF!</definedName>
    <definedName name="plazo2000" localSheetId="17">#REF!</definedName>
    <definedName name="plazo2000" localSheetId="23">#REF!</definedName>
    <definedName name="plazo2000" localSheetId="27">#REF!</definedName>
    <definedName name="plazo2000" localSheetId="28">#REF!</definedName>
    <definedName name="plazo2000" localSheetId="29">#REF!</definedName>
    <definedName name="plazo2000" localSheetId="21">#REF!</definedName>
    <definedName name="plazo2000" localSheetId="88">#REF!</definedName>
    <definedName name="plazo2000" localSheetId="89">#REF!</definedName>
    <definedName name="plazo2000" localSheetId="90">#REF!</definedName>
    <definedName name="plazo2000">#REF!</definedName>
    <definedName name="plazo2001" localSheetId="15">#REF!</definedName>
    <definedName name="plazo2001" localSheetId="17">#REF!</definedName>
    <definedName name="plazo2001" localSheetId="23">#REF!</definedName>
    <definedName name="plazo2001" localSheetId="27">#REF!</definedName>
    <definedName name="plazo2001" localSheetId="28">#REF!</definedName>
    <definedName name="plazo2001" localSheetId="29">#REF!</definedName>
    <definedName name="plazo2001" localSheetId="21">#REF!</definedName>
    <definedName name="plazo2001" localSheetId="88">#REF!</definedName>
    <definedName name="plazo2001" localSheetId="89">#REF!</definedName>
    <definedName name="plazo2001" localSheetId="90">#REF!</definedName>
    <definedName name="plazo2001">#REF!</definedName>
    <definedName name="plazo2002" localSheetId="15">#REF!</definedName>
    <definedName name="plazo2002" localSheetId="17">#REF!</definedName>
    <definedName name="plazo2002" localSheetId="23">#REF!</definedName>
    <definedName name="plazo2002" localSheetId="27">#REF!</definedName>
    <definedName name="plazo2002" localSheetId="28">#REF!</definedName>
    <definedName name="plazo2002" localSheetId="29">#REF!</definedName>
    <definedName name="plazo2002" localSheetId="21">#REF!</definedName>
    <definedName name="plazo2002" localSheetId="88">#REF!</definedName>
    <definedName name="plazo2002" localSheetId="89">#REF!</definedName>
    <definedName name="plazo2002" localSheetId="90">#REF!</definedName>
    <definedName name="plazo2002">#REF!</definedName>
    <definedName name="plazo2003" localSheetId="15">#REF!</definedName>
    <definedName name="plazo2003" localSheetId="17">#REF!</definedName>
    <definedName name="plazo2003" localSheetId="23">#REF!</definedName>
    <definedName name="plazo2003" localSheetId="27">#REF!</definedName>
    <definedName name="plazo2003" localSheetId="28">#REF!</definedName>
    <definedName name="plazo2003" localSheetId="29">#REF!</definedName>
    <definedName name="plazo2003" localSheetId="21">#REF!</definedName>
    <definedName name="plazo2003" localSheetId="88">#REF!</definedName>
    <definedName name="plazo2003" localSheetId="89">#REF!</definedName>
    <definedName name="plazo2003" localSheetId="90">#REF!</definedName>
    <definedName name="plazo2003">#REF!</definedName>
    <definedName name="plazo98" localSheetId="15">#REF!</definedName>
    <definedName name="plazo98" localSheetId="17">#REF!</definedName>
    <definedName name="plazo98" localSheetId="100">[27]Programa!#REF!</definedName>
    <definedName name="plazo98" localSheetId="10">[27]Programa!#REF!</definedName>
    <definedName name="plazo98" localSheetId="11">[27]Programa!#REF!</definedName>
    <definedName name="plazo98" localSheetId="23">[27]Programa!#REF!</definedName>
    <definedName name="plazo98" localSheetId="59">#REF!</definedName>
    <definedName name="plazo98" localSheetId="60">#REF!</definedName>
    <definedName name="plazo98" localSheetId="1">[27]Programa!#REF!</definedName>
    <definedName name="plazo98" localSheetId="27">#REF!</definedName>
    <definedName name="plazo98" localSheetId="28">[27]Programa!#REF!</definedName>
    <definedName name="plazo98" localSheetId="29">[27]Programa!#REF!</definedName>
    <definedName name="plazo98" localSheetId="57">[27]Programa!#REF!</definedName>
    <definedName name="plazo98" localSheetId="58">[27]Programa!#REF!</definedName>
    <definedName name="plazo98" localSheetId="21">[27]Programa!#REF!</definedName>
    <definedName name="plazo98" localSheetId="85">[27]Programa!#REF!</definedName>
    <definedName name="plazo98" localSheetId="88">[27]Programa!#REF!</definedName>
    <definedName name="plazo98" localSheetId="89">[27]Programa!#REF!</definedName>
    <definedName name="plazo98" localSheetId="90">[27]Programa!#REF!</definedName>
    <definedName name="plazo98" localSheetId="91">#REF!</definedName>
    <definedName name="plazo98" localSheetId="24">[27]Programa!#REF!</definedName>
    <definedName name="plazo98">#REF!</definedName>
    <definedName name="plazo98j" localSheetId="15">#REF!</definedName>
    <definedName name="plazo98j" localSheetId="17">#REF!</definedName>
    <definedName name="plazo98j" localSheetId="100">[27]Programa!#REF!</definedName>
    <definedName name="plazo98j" localSheetId="10">[27]Programa!#REF!</definedName>
    <definedName name="plazo98j" localSheetId="11">[27]Programa!#REF!</definedName>
    <definedName name="plazo98j" localSheetId="23">[27]Programa!#REF!</definedName>
    <definedName name="plazo98j" localSheetId="59">#REF!</definedName>
    <definedName name="plazo98j" localSheetId="60">#REF!</definedName>
    <definedName name="plazo98j" localSheetId="1">[27]Programa!#REF!</definedName>
    <definedName name="plazo98j" localSheetId="27">#REF!</definedName>
    <definedName name="plazo98j" localSheetId="28">[27]Programa!#REF!</definedName>
    <definedName name="plazo98j" localSheetId="29">[27]Programa!#REF!</definedName>
    <definedName name="plazo98j" localSheetId="57">[27]Programa!#REF!</definedName>
    <definedName name="plazo98j" localSheetId="58">[27]Programa!#REF!</definedName>
    <definedName name="plazo98j" localSheetId="21">[27]Programa!#REF!</definedName>
    <definedName name="plazo98j" localSheetId="85">[27]Programa!#REF!</definedName>
    <definedName name="plazo98j" localSheetId="88">[27]Programa!#REF!</definedName>
    <definedName name="plazo98j" localSheetId="89">[27]Programa!#REF!</definedName>
    <definedName name="plazo98j" localSheetId="90">[27]Programa!#REF!</definedName>
    <definedName name="plazo98j" localSheetId="91">#REF!</definedName>
    <definedName name="plazo98j" localSheetId="24">[27]Programa!#REF!</definedName>
    <definedName name="plazo98j">#REF!</definedName>
    <definedName name="plazo98s" localSheetId="15">#REF!</definedName>
    <definedName name="plazo98s" localSheetId="16">#REF!</definedName>
    <definedName name="plazo98s" localSheetId="17">#REF!</definedName>
    <definedName name="plazo98s" localSheetId="20">#REF!</definedName>
    <definedName name="plazo98s" localSheetId="23">#REF!</definedName>
    <definedName name="plazo98s" localSheetId="59">#REF!</definedName>
    <definedName name="plazo98s" localSheetId="60">#REF!</definedName>
    <definedName name="plazo98s" localSheetId="27">#REF!</definedName>
    <definedName name="plazo98s" localSheetId="28">#REF!</definedName>
    <definedName name="plazo98s" localSheetId="29">#REF!</definedName>
    <definedName name="plazo98s" localSheetId="57">#REF!</definedName>
    <definedName name="plazo98s" localSheetId="64">#REF!</definedName>
    <definedName name="plazo98s" localSheetId="21">#REF!</definedName>
    <definedName name="plazo98s" localSheetId="85">'Tabla 58'!#REF!</definedName>
    <definedName name="plazo98s" localSheetId="88">#REF!</definedName>
    <definedName name="plazo98s" localSheetId="89">#REF!</definedName>
    <definedName name="plazo98s" localSheetId="90">#REF!</definedName>
    <definedName name="plazo98s" localSheetId="95">#REF!</definedName>
    <definedName name="plazo98s" localSheetId="96">#REF!</definedName>
    <definedName name="plazo98s" localSheetId="24">#REF!</definedName>
    <definedName name="plazo98s">#REF!</definedName>
    <definedName name="plazo99" localSheetId="15">#REF!</definedName>
    <definedName name="plazo99" localSheetId="16">#REF!</definedName>
    <definedName name="plazo99" localSheetId="17">#REF!</definedName>
    <definedName name="plazo99" localSheetId="23">#REF!</definedName>
    <definedName name="plazo99" localSheetId="27">#REF!</definedName>
    <definedName name="plazo99" localSheetId="28">#REF!</definedName>
    <definedName name="plazo99" localSheetId="29">#REF!</definedName>
    <definedName name="plazo99" localSheetId="57">#REF!</definedName>
    <definedName name="plazo99" localSheetId="64">#REF!</definedName>
    <definedName name="plazo99" localSheetId="21">#REF!</definedName>
    <definedName name="plazo99" localSheetId="85">'Tabla 58'!#REF!</definedName>
    <definedName name="plazo99" localSheetId="88">#REF!</definedName>
    <definedName name="plazo99" localSheetId="89">#REF!</definedName>
    <definedName name="plazo99" localSheetId="90">#REF!</definedName>
    <definedName name="plazo99" localSheetId="95">#REF!</definedName>
    <definedName name="plazo99" localSheetId="96">#REF!</definedName>
    <definedName name="plazo99">#REF!</definedName>
    <definedName name="POLLO" localSheetId="15">#REF!</definedName>
    <definedName name="POLLO" localSheetId="16">#REF!</definedName>
    <definedName name="POLLO" localSheetId="17">#REF!</definedName>
    <definedName name="POLLO" localSheetId="19">#REF!</definedName>
    <definedName name="POLLO" localSheetId="23">#REF!</definedName>
    <definedName name="POLLO" localSheetId="27">#REF!</definedName>
    <definedName name="POLLO" localSheetId="28">#REF!</definedName>
    <definedName name="POLLO" localSheetId="29">#REF!</definedName>
    <definedName name="POLLO" localSheetId="41">#REF!</definedName>
    <definedName name="POLLO" localSheetId="44">#REF!</definedName>
    <definedName name="POLLO" localSheetId="57">#REF!</definedName>
    <definedName name="POLLO" localSheetId="18">#REF!</definedName>
    <definedName name="POLLO" localSheetId="61">#REF!</definedName>
    <definedName name="POLLO" localSheetId="64">#REF!</definedName>
    <definedName name="POLLO" localSheetId="21">#REF!</definedName>
    <definedName name="POLLO" localSheetId="80">'Tabla 53'!#REF!</definedName>
    <definedName name="POLLO" localSheetId="81">'Tabla 54'!#REF!</definedName>
    <definedName name="POLLO" localSheetId="82">'Tabla 55'!#REF!</definedName>
    <definedName name="POLLO" localSheetId="83">'Tabla 56'!#REF!</definedName>
    <definedName name="POLLO" localSheetId="84">'Tabla 57'!#REF!</definedName>
    <definedName name="POLLO" localSheetId="88">#REF!</definedName>
    <definedName name="POLLO" localSheetId="89">#REF!</definedName>
    <definedName name="POLLO" localSheetId="90">#REF!</definedName>
    <definedName name="POLLO" localSheetId="95">#REF!</definedName>
    <definedName name="POLLO" localSheetId="96">#REF!</definedName>
    <definedName name="POLLO" localSheetId="24">#REF!</definedName>
    <definedName name="POLLO">#REF!</definedName>
    <definedName name="poooooooooo" localSheetId="15" hidden="1">#REF!</definedName>
    <definedName name="poooooooooo" localSheetId="16" hidden="1">#REF!</definedName>
    <definedName name="poooooooooo" localSheetId="17" hidden="1">#REF!</definedName>
    <definedName name="poooooooooo" localSheetId="19" hidden="1">#REF!</definedName>
    <definedName name="poooooooooo" localSheetId="100" hidden="1">'[105]Fax a enviar'!#REF!</definedName>
    <definedName name="poooooooooo" localSheetId="23" hidden="1">'[105]Fax a enviar'!#REF!</definedName>
    <definedName name="poooooooooo" localSheetId="59" hidden="1">#REF!</definedName>
    <definedName name="poooooooooo" localSheetId="60" hidden="1">#REF!</definedName>
    <definedName name="poooooooooo" localSheetId="1" hidden="1">'[105]Fax a enviar'!#REF!</definedName>
    <definedName name="poooooooooo" localSheetId="27" hidden="1">#REF!</definedName>
    <definedName name="poooooooooo" localSheetId="28" hidden="1">'[105]Fax a enviar'!#REF!</definedName>
    <definedName name="poooooooooo" localSheetId="29" hidden="1">'[105]Fax a enviar'!#REF!</definedName>
    <definedName name="poooooooooo" localSheetId="57" hidden="1">'[105]Fax a enviar'!#REF!</definedName>
    <definedName name="poooooooooo" localSheetId="58" hidden="1">'[105]Fax a enviar'!#REF!</definedName>
    <definedName name="poooooooooo" localSheetId="18" hidden="1">#REF!</definedName>
    <definedName name="poooooooooo" localSheetId="61" hidden="1">'[105]Fax a enviar'!#REF!</definedName>
    <definedName name="poooooooooo" localSheetId="64" hidden="1">'[105]Fax a enviar'!#REF!</definedName>
    <definedName name="poooooooooo" localSheetId="21" hidden="1">'[105]Fax a enviar'!#REF!</definedName>
    <definedName name="poooooooooo" localSheetId="81" hidden="1">'[105]Fax a enviar'!#REF!</definedName>
    <definedName name="poooooooooo" localSheetId="82" hidden="1">'[105]Fax a enviar'!#REF!</definedName>
    <definedName name="poooooooooo" localSheetId="83" hidden="1">'[105]Fax a enviar'!#REF!</definedName>
    <definedName name="poooooooooo" localSheetId="84" hidden="1">'[105]Fax a enviar'!#REF!</definedName>
    <definedName name="poooooooooo" localSheetId="88" hidden="1">'[105]Fax a enviar'!#REF!</definedName>
    <definedName name="poooooooooo" localSheetId="89" hidden="1">'[105]Fax a enviar'!#REF!</definedName>
    <definedName name="poooooooooo" localSheetId="90" hidden="1">'[105]Fax a enviar'!#REF!</definedName>
    <definedName name="poooooooooo" localSheetId="91" hidden="1">#REF!</definedName>
    <definedName name="poooooooooo" localSheetId="95" hidden="1">'[105]Fax a enviar'!#REF!</definedName>
    <definedName name="poooooooooo" localSheetId="96" hidden="1">'[105]Fax a enviar'!#REF!</definedName>
    <definedName name="poooooooooo" localSheetId="24" hidden="1">'[105]Fax a enviar'!#REF!</definedName>
    <definedName name="poooooooooo" hidden="1">#REF!</definedName>
    <definedName name="POPO" localSheetId="15">#REF!</definedName>
    <definedName name="POPO" localSheetId="16">#REF!</definedName>
    <definedName name="POPO" localSheetId="17">#REF!</definedName>
    <definedName name="POPO" localSheetId="20">#REF!</definedName>
    <definedName name="POPO" localSheetId="23">#REF!</definedName>
    <definedName name="POPO" localSheetId="59">#REF!</definedName>
    <definedName name="POPO" localSheetId="60">#REF!</definedName>
    <definedName name="POPO" localSheetId="27">#REF!</definedName>
    <definedName name="POPO" localSheetId="28">#REF!</definedName>
    <definedName name="POPO" localSheetId="29">#REF!</definedName>
    <definedName name="POPO" localSheetId="57">#REF!</definedName>
    <definedName name="POPO" localSheetId="64">#REF!</definedName>
    <definedName name="POPO" localSheetId="21">#REF!</definedName>
    <definedName name="POPO" localSheetId="85">'Tabla 58'!#REF!</definedName>
    <definedName name="POPO" localSheetId="88">#REF!</definedName>
    <definedName name="POPO" localSheetId="89">#REF!</definedName>
    <definedName name="POPO" localSheetId="90">#REF!</definedName>
    <definedName name="POPO" localSheetId="95">#REF!</definedName>
    <definedName name="POPO" localSheetId="96">#REF!</definedName>
    <definedName name="POPO" localSheetId="24">#REF!</definedName>
    <definedName name="POPO">#REF!</definedName>
    <definedName name="PORT" localSheetId="15">#REF!</definedName>
    <definedName name="PORT" localSheetId="16">#REF!</definedName>
    <definedName name="PORT" localSheetId="17">#REF!</definedName>
    <definedName name="PORT" localSheetId="23">#REF!</definedName>
    <definedName name="PORT" localSheetId="27">#REF!</definedName>
    <definedName name="PORT" localSheetId="28">#REF!</definedName>
    <definedName name="PORT" localSheetId="29">#REF!</definedName>
    <definedName name="PORT" localSheetId="57">#REF!</definedName>
    <definedName name="PORT" localSheetId="64">#REF!</definedName>
    <definedName name="PORT" localSheetId="21">#REF!</definedName>
    <definedName name="PORT" localSheetId="85">'Tabla 58'!#REF!</definedName>
    <definedName name="PORT" localSheetId="88">#REF!</definedName>
    <definedName name="PORT" localSheetId="89">#REF!</definedName>
    <definedName name="PORT" localSheetId="90">#REF!</definedName>
    <definedName name="PORT" localSheetId="95">#REF!</definedName>
    <definedName name="PORT" localSheetId="96">#REF!</definedName>
    <definedName name="PORT">#REF!</definedName>
    <definedName name="Ports" localSheetId="15">#REF!</definedName>
    <definedName name="Ports" localSheetId="16">#REF!</definedName>
    <definedName name="Ports" localSheetId="17">#REF!</definedName>
    <definedName name="Ports" localSheetId="23">#REF!</definedName>
    <definedName name="Ports" localSheetId="27">#REF!</definedName>
    <definedName name="Ports" localSheetId="28">#REF!</definedName>
    <definedName name="Ports" localSheetId="29">#REF!</definedName>
    <definedName name="Ports" localSheetId="57">#REF!</definedName>
    <definedName name="Ports" localSheetId="64">#REF!</definedName>
    <definedName name="Ports" localSheetId="21">#REF!</definedName>
    <definedName name="Ports" localSheetId="85">'Tabla 58'!#REF!</definedName>
    <definedName name="Ports" localSheetId="88">#REF!</definedName>
    <definedName name="Ports" localSheetId="89">#REF!</definedName>
    <definedName name="Ports" localSheetId="90">#REF!</definedName>
    <definedName name="Ports" localSheetId="95">#REF!</definedName>
    <definedName name="Ports" localSheetId="96">#REF!</definedName>
    <definedName name="Ports">#REF!</definedName>
    <definedName name="Portugal_wt" localSheetId="15">#REF!</definedName>
    <definedName name="Portugal_wt" localSheetId="17">#REF!</definedName>
    <definedName name="Portugal_wt" localSheetId="100">'[79]OECD wgt'!$B$30</definedName>
    <definedName name="Portugal_wt" localSheetId="23">'[79]OECD wgt'!$B$30</definedName>
    <definedName name="Portugal_wt" localSheetId="59">#REF!</definedName>
    <definedName name="Portugal_wt" localSheetId="60">#REF!</definedName>
    <definedName name="Portugal_wt" localSheetId="1">'[79]OECD wgt'!$B$30</definedName>
    <definedName name="Portugal_wt" localSheetId="27">#REF!</definedName>
    <definedName name="Portugal_wt" localSheetId="28">#REF!</definedName>
    <definedName name="Portugal_wt" localSheetId="29">#REF!</definedName>
    <definedName name="Portugal_wt" localSheetId="57">'[79]OECD wgt'!$B$30</definedName>
    <definedName name="Portugal_wt" localSheetId="58">'[79]OECD wgt'!$B$30</definedName>
    <definedName name="Portugal_wt" localSheetId="91">#REF!</definedName>
    <definedName name="Portugal_wt">#REF!</definedName>
    <definedName name="posnet2" localSheetId="15">#REF!</definedName>
    <definedName name="posnet2" localSheetId="16">#REF!</definedName>
    <definedName name="posnet2" localSheetId="17">#REF!</definedName>
    <definedName name="posnet2" localSheetId="20">#REF!</definedName>
    <definedName name="posnet2" localSheetId="23">#REF!</definedName>
    <definedName name="posnet2" localSheetId="59">#REF!</definedName>
    <definedName name="posnet2" localSheetId="60">#REF!</definedName>
    <definedName name="posnet2" localSheetId="27">#REF!</definedName>
    <definedName name="posnet2" localSheetId="28">#REF!</definedName>
    <definedName name="posnet2" localSheetId="29">#REF!</definedName>
    <definedName name="posnet2" localSheetId="57">#REF!</definedName>
    <definedName name="posnet2" localSheetId="64">#REF!</definedName>
    <definedName name="posnet2" localSheetId="21">#REF!</definedName>
    <definedName name="posnet2" localSheetId="85">'Tabla 58'!#REF!</definedName>
    <definedName name="posnet2" localSheetId="88">#REF!</definedName>
    <definedName name="posnet2" localSheetId="89">#REF!</definedName>
    <definedName name="posnet2" localSheetId="90">#REF!</definedName>
    <definedName name="posnet2" localSheetId="95">#REF!</definedName>
    <definedName name="posnet2" localSheetId="96">#REF!</definedName>
    <definedName name="posnet2" localSheetId="24">#REF!</definedName>
    <definedName name="posnet2">#REF!</definedName>
    <definedName name="POTENCIAL" localSheetId="15">#REF!</definedName>
    <definedName name="POTENCIAL" localSheetId="16">#REF!</definedName>
    <definedName name="POTENCIAL" localSheetId="17">#REF!</definedName>
    <definedName name="POTENCIAL" localSheetId="19">#REF!</definedName>
    <definedName name="POTENCIAL" localSheetId="100">#REF!</definedName>
    <definedName name="POTENCIAL" localSheetId="23">#REF!</definedName>
    <definedName name="POTENCIAL" localSheetId="27">#REF!</definedName>
    <definedName name="POTENCIAL" localSheetId="28">#REF!</definedName>
    <definedName name="POTENCIAL" localSheetId="29">#REF!</definedName>
    <definedName name="POTENCIAL" localSheetId="33">#REF!</definedName>
    <definedName name="POTENCIAL" localSheetId="57">#REF!</definedName>
    <definedName name="POTENCIAL" localSheetId="58">#REF!</definedName>
    <definedName name="POTENCIAL" localSheetId="18">#REF!</definedName>
    <definedName name="POTENCIAL" localSheetId="61">#REF!</definedName>
    <definedName name="POTENCIAL" localSheetId="62">#REF!</definedName>
    <definedName name="POTENCIAL" localSheetId="64">#REF!</definedName>
    <definedName name="POTENCIAL" localSheetId="21">#REF!</definedName>
    <definedName name="POTENCIAL" localSheetId="80">'Tabla 53'!#REF!</definedName>
    <definedName name="POTENCIAL" localSheetId="81">'Tabla 54'!#REF!</definedName>
    <definedName name="POTENCIAL" localSheetId="82">'Tabla 55'!#REF!</definedName>
    <definedName name="POTENCIAL" localSheetId="83">'Tabla 56'!#REF!</definedName>
    <definedName name="POTENCIAL" localSheetId="84">'Tabla 57'!#REF!</definedName>
    <definedName name="POTENCIAL" localSheetId="85">'Tabla 58'!#REF!</definedName>
    <definedName name="POTENCIAL" localSheetId="88">#REF!</definedName>
    <definedName name="POTENCIAL" localSheetId="89">#REF!</definedName>
    <definedName name="POTENCIAL" localSheetId="90">#REF!</definedName>
    <definedName name="POTENCIAL" localSheetId="95">#REF!</definedName>
    <definedName name="POTENCIAL" localSheetId="96">#REF!</definedName>
    <definedName name="POTENCIAL" localSheetId="24">#REF!</definedName>
    <definedName name="POTENCIAL" localSheetId="99">#REF!</definedName>
    <definedName name="POTENCIAL">#REF!</definedName>
    <definedName name="PP" localSheetId="15">#REF!</definedName>
    <definedName name="pp" localSheetId="16" hidden="1">{"Riqfin97",#N/A,FALSE,"Tran";"Riqfinpro",#N/A,FALSE,"Tran"}</definedName>
    <definedName name="PP" localSheetId="17">#REF!</definedName>
    <definedName name="PP" localSheetId="19">#REF!</definedName>
    <definedName name="PP" localSheetId="23">#REF!</definedName>
    <definedName name="PP" localSheetId="27">#REF!</definedName>
    <definedName name="PP" localSheetId="28">#REF!</definedName>
    <definedName name="PP" localSheetId="29">#REF!</definedName>
    <definedName name="PP" localSheetId="33">#REF!</definedName>
    <definedName name="PP" localSheetId="57">#REF!</definedName>
    <definedName name="PP" localSheetId="58">#REF!</definedName>
    <definedName name="PP" localSheetId="18">#REF!</definedName>
    <definedName name="PP" localSheetId="64">#REF!</definedName>
    <definedName name="PP" localSheetId="21">#REF!</definedName>
    <definedName name="PP" localSheetId="80">'Tabla 53'!#REF!</definedName>
    <definedName name="PP" localSheetId="81">'Tabla 54'!#REF!</definedName>
    <definedName name="PP" localSheetId="82">'Tabla 55'!#REF!</definedName>
    <definedName name="PP" localSheetId="83">'Tabla 56'!#REF!</definedName>
    <definedName name="PP" localSheetId="84">'Tabla 57'!#REF!</definedName>
    <definedName name="PP" localSheetId="85">'Tabla 58'!#REF!</definedName>
    <definedName name="PP" localSheetId="88">#REF!</definedName>
    <definedName name="PP" localSheetId="89">#REF!</definedName>
    <definedName name="PP" localSheetId="90">#REF!</definedName>
    <definedName name="PP" localSheetId="95">#REF!</definedName>
    <definedName name="PP" localSheetId="96">#REF!</definedName>
    <definedName name="PP" localSheetId="24">#REF!</definedName>
    <definedName name="PP">#REF!</definedName>
    <definedName name="ppoooooooooo" localSheetId="15" hidden="1">#REF!</definedName>
    <definedName name="ppoooooooooo" localSheetId="16" hidden="1">#REF!</definedName>
    <definedName name="ppoooooooooo" localSheetId="17" hidden="1">#REF!</definedName>
    <definedName name="ppoooooooooo" localSheetId="19" hidden="1">#REF!</definedName>
    <definedName name="ppoooooooooo" localSheetId="23" hidden="1">#REF!</definedName>
    <definedName name="ppoooooooooo" localSheetId="27" hidden="1">#REF!</definedName>
    <definedName name="ppoooooooooo" localSheetId="28" hidden="1">#REF!</definedName>
    <definedName name="ppoooooooooo" localSheetId="29" hidden="1">#REF!</definedName>
    <definedName name="ppoooooooooo" localSheetId="33" hidden="1">#REF!</definedName>
    <definedName name="ppoooooooooo" localSheetId="58" hidden="1">#REF!</definedName>
    <definedName name="ppoooooooooo" localSheetId="18" hidden="1">#REF!</definedName>
    <definedName name="ppoooooooooo" localSheetId="64" hidden="1">#REF!</definedName>
    <definedName name="ppoooooooooo" localSheetId="21" hidden="1">#REF!</definedName>
    <definedName name="ppoooooooooo" localSheetId="80" hidden="1">'Tabla 53'!#REF!</definedName>
    <definedName name="ppoooooooooo" localSheetId="81" hidden="1">'Tabla 54'!#REF!</definedName>
    <definedName name="ppoooooooooo" localSheetId="82" hidden="1">'Tabla 55'!#REF!</definedName>
    <definedName name="ppoooooooooo" localSheetId="83" hidden="1">'Tabla 56'!#REF!</definedName>
    <definedName name="ppoooooooooo" localSheetId="84" hidden="1">'Tabla 57'!#REF!</definedName>
    <definedName name="ppoooooooooo" localSheetId="85" hidden="1">'Tabla 58'!#REF!</definedName>
    <definedName name="ppoooooooooo" localSheetId="88" hidden="1">#REF!</definedName>
    <definedName name="ppoooooooooo" localSheetId="89" hidden="1">#REF!</definedName>
    <definedName name="ppoooooooooo" localSheetId="90" hidden="1">#REF!</definedName>
    <definedName name="ppoooooooooo" localSheetId="96" hidden="1">#REF!</definedName>
    <definedName name="ppoooooooooo" localSheetId="24" hidden="1">#REF!</definedName>
    <definedName name="ppoooooooooo" hidden="1">#REF!</definedName>
    <definedName name="ppp" localSheetId="15" hidden="1">{"Riqfin97",#N/A,FALSE,"Tran";"Riqfinpro",#N/A,FALSE,"Tran"}</definedName>
    <definedName name="ppp" localSheetId="16" hidden="1">{"Riqfin97",#N/A,FALSE,"Tran";"Riqfinpro",#N/A,FALSE,"Tran"}</definedName>
    <definedName name="ppp" localSheetId="17" hidden="1">{"Riqfin97",#N/A,FALSE,"Tran";"Riqfinpro",#N/A,FALSE,"Tran"}</definedName>
    <definedName name="ppp" localSheetId="19" hidden="1">{"Riqfin97",#N/A,FALSE,"Tran";"Riqfinpro",#N/A,FALSE,"Tran"}</definedName>
    <definedName name="ppp" localSheetId="20" hidden="1">{"Riqfin97",#N/A,FALSE,"Tran";"Riqfinpro",#N/A,FALSE,"Tran"}</definedName>
    <definedName name="ppp" localSheetId="100" hidden="1">{"Riqfin97",#N/A,FALSE,"Tran";"Riqfinpro",#N/A,FALSE,"Tran"}</definedName>
    <definedName name="ppp" localSheetId="8" hidden="1">{"Riqfin97",#N/A,FALSE,"Tran";"Riqfinpro",#N/A,FALSE,"Tran"}</definedName>
    <definedName name="ppp" localSheetId="9" hidden="1">{"Riqfin97",#N/A,FALSE,"Tran";"Riqfinpro",#N/A,FALSE,"Tran"}</definedName>
    <definedName name="ppp" localSheetId="10" hidden="1">{"Riqfin97",#N/A,FALSE,"Tran";"Riqfinpro",#N/A,FALSE,"Tran"}</definedName>
    <definedName name="ppp" localSheetId="11" hidden="1">{"Riqfin97",#N/A,FALSE,"Tran";"Riqfinpro",#N/A,FALSE,"Tran"}</definedName>
    <definedName name="ppp" localSheetId="23" hidden="1">{"Riqfin97",#N/A,FALSE,"Tran";"Riqfinpro",#N/A,FALSE,"Tran"}</definedName>
    <definedName name="ppp" localSheetId="59" hidden="1">{"Riqfin97",#N/A,FALSE,"Tran";"Riqfinpro",#N/A,FALSE,"Tran"}</definedName>
    <definedName name="ppp" localSheetId="60" hidden="1">{"Riqfin97",#N/A,FALSE,"Tran";"Riqfinpro",#N/A,FALSE,"Tran"}</definedName>
    <definedName name="ppp" localSheetId="1" hidden="1">{"Riqfin97",#N/A,FALSE,"Tran";"Riqfinpro",#N/A,FALSE,"Tran"}</definedName>
    <definedName name="ppp" localSheetId="27" hidden="1">{"Riqfin97",#N/A,FALSE,"Tran";"Riqfinpro",#N/A,FALSE,"Tran"}</definedName>
    <definedName name="ppp" localSheetId="28" hidden="1">{"Riqfin97",#N/A,FALSE,"Tran";"Riqfinpro",#N/A,FALSE,"Tran"}</definedName>
    <definedName name="ppp" localSheetId="29" hidden="1">{"Riqfin97",#N/A,FALSE,"Tran";"Riqfinpro",#N/A,FALSE,"Tran"}</definedName>
    <definedName name="ppp" localSheetId="30" hidden="1">{"Riqfin97",#N/A,FALSE,"Tran";"Riqfinpro",#N/A,FALSE,"Tran"}</definedName>
    <definedName name="ppp" localSheetId="31" hidden="1">{"Riqfin97",#N/A,FALSE,"Tran";"Riqfinpro",#N/A,FALSE,"Tran"}</definedName>
    <definedName name="ppp" localSheetId="32" hidden="1">{"Riqfin97",#N/A,FALSE,"Tran";"Riqfinpro",#N/A,FALSE,"Tran"}</definedName>
    <definedName name="ppp" localSheetId="33" hidden="1">{"Riqfin97",#N/A,FALSE,"Tran";"Riqfinpro",#N/A,FALSE,"Tran"}</definedName>
    <definedName name="ppp" localSheetId="34" hidden="1">{"Riqfin97",#N/A,FALSE,"Tran";"Riqfinpro",#N/A,FALSE,"Tran"}</definedName>
    <definedName name="ppp" localSheetId="3" hidden="1">{"Riqfin97",#N/A,FALSE,"Tran";"Riqfinpro",#N/A,FALSE,"Tran"}</definedName>
    <definedName name="ppp" localSheetId="57" hidden="1">{"Riqfin97",#N/A,FALSE,"Tran";"Riqfinpro",#N/A,FALSE,"Tran"}</definedName>
    <definedName name="ppp" localSheetId="58" hidden="1">{"Riqfin97",#N/A,FALSE,"Tran";"Riqfinpro",#N/A,FALSE,"Tran"}</definedName>
    <definedName name="ppp" localSheetId="18" hidden="1">{"Riqfin97",#N/A,FALSE,"Tran";"Riqfinpro",#N/A,FALSE,"Tran"}</definedName>
    <definedName name="ppp" localSheetId="61" hidden="1">{"Riqfin97",#N/A,FALSE,"Tran";"Riqfinpro",#N/A,FALSE,"Tran"}</definedName>
    <definedName name="ppp" localSheetId="62" hidden="1">{"Riqfin97",#N/A,FALSE,"Tran";"Riqfinpro",#N/A,FALSE,"Tran"}</definedName>
    <definedName name="ppp" localSheetId="63" hidden="1">{"Riqfin97",#N/A,FALSE,"Tran";"Riqfinpro",#N/A,FALSE,"Tran"}</definedName>
    <definedName name="ppp" localSheetId="64" hidden="1">{"Riqfin97",#N/A,FALSE,"Tran";"Riqfinpro",#N/A,FALSE,"Tran"}</definedName>
    <definedName name="ppp" localSheetId="21" hidden="1">{"Riqfin97",#N/A,FALSE,"Tran";"Riqfinpro",#N/A,FALSE,"Tran"}</definedName>
    <definedName name="ppp" localSheetId="80" hidden="1">{"Riqfin97",#N/A,FALSE,"Tran";"Riqfinpro",#N/A,FALSE,"Tran"}</definedName>
    <definedName name="ppp" localSheetId="81" hidden="1">{"Riqfin97",#N/A,FALSE,"Tran";"Riqfinpro",#N/A,FALSE,"Tran"}</definedName>
    <definedName name="ppp" localSheetId="82" hidden="1">{"Riqfin97",#N/A,FALSE,"Tran";"Riqfinpro",#N/A,FALSE,"Tran"}</definedName>
    <definedName name="ppp" localSheetId="83" hidden="1">{"Riqfin97",#N/A,FALSE,"Tran";"Riqfinpro",#N/A,FALSE,"Tran"}</definedName>
    <definedName name="ppp" localSheetId="84" hidden="1">{"Riqfin97",#N/A,FALSE,"Tran";"Riqfinpro",#N/A,FALSE,"Tran"}</definedName>
    <definedName name="ppp" localSheetId="85" hidden="1">{"Riqfin97",#N/A,FALSE,"Tran";"Riqfinpro",#N/A,FALSE,"Tran"}</definedName>
    <definedName name="ppp" localSheetId="88" hidden="1">{"Riqfin97",#N/A,FALSE,"Tran";"Riqfinpro",#N/A,FALSE,"Tran"}</definedName>
    <definedName name="ppp" localSheetId="22" hidden="1">{"Riqfin97",#N/A,FALSE,"Tran";"Riqfinpro",#N/A,FALSE,"Tran"}</definedName>
    <definedName name="ppp" localSheetId="89" hidden="1">{"Riqfin97",#N/A,FALSE,"Tran";"Riqfinpro",#N/A,FALSE,"Tran"}</definedName>
    <definedName name="ppp" localSheetId="90" hidden="1">{"Riqfin97",#N/A,FALSE,"Tran";"Riqfinpro",#N/A,FALSE,"Tran"}</definedName>
    <definedName name="ppp" localSheetId="91" hidden="1">{"Riqfin97",#N/A,FALSE,"Tran";"Riqfinpro",#N/A,FALSE,"Tran"}</definedName>
    <definedName name="ppp" localSheetId="92" hidden="1">{"Riqfin97",#N/A,FALSE,"Tran";"Riqfinpro",#N/A,FALSE,"Tran"}</definedName>
    <definedName name="ppp" localSheetId="95" hidden="1">{"Riqfin97",#N/A,FALSE,"Tran";"Riqfinpro",#N/A,FALSE,"Tran"}</definedName>
    <definedName name="ppp" localSheetId="96" hidden="1">{"Riqfin97",#N/A,FALSE,"Tran";"Riqfinpro",#N/A,FALSE,"Tran"}</definedName>
    <definedName name="ppp" localSheetId="98" hidden="1">{"Riqfin97",#N/A,FALSE,"Tran";"Riqfinpro",#N/A,FALSE,"Tran"}</definedName>
    <definedName name="ppp" localSheetId="24" hidden="1">{"Riqfin97",#N/A,FALSE,"Tran";"Riqfinpro",#N/A,FALSE,"Tran"}</definedName>
    <definedName name="ppp" localSheetId="99" hidden="1">{"Riqfin97",#N/A,FALSE,"Tran";"Riqfinpro",#N/A,FALSE,"Tran"}</definedName>
    <definedName name="ppp" localSheetId="25" hidden="1">{"Riqfin97",#N/A,FALSE,"Tran";"Riqfinpro",#N/A,FALSE,"Tran"}</definedName>
    <definedName name="ppp" localSheetId="26" hidden="1">{"Riqfin97",#N/A,FALSE,"Tran";"Riqfinpro",#N/A,FALSE,"Tran"}</definedName>
    <definedName name="ppp" localSheetId="93" hidden="1">{"Riqfin97",#N/A,FALSE,"Tran";"Riqfinpro",#N/A,FALSE,"Tran"}</definedName>
    <definedName name="ppp" localSheetId="94" hidden="1">{"Riqfin97",#N/A,FALSE,"Tran";"Riqfinpro",#N/A,FALSE,"Tran"}</definedName>
    <definedName name="ppp" hidden="1">{"Riqfin97",#N/A,FALSE,"Tran";"Riqfinpro",#N/A,FALSE,"Tran"}</definedName>
    <definedName name="pppppp" localSheetId="15" hidden="1">{"Riqfin97",#N/A,FALSE,"Tran";"Riqfinpro",#N/A,FALSE,"Tran"}</definedName>
    <definedName name="pppppp" localSheetId="16" hidden="1">{"Riqfin97",#N/A,FALSE,"Tran";"Riqfinpro",#N/A,FALSE,"Tran"}</definedName>
    <definedName name="pppppp" localSheetId="17" hidden="1">{"Riqfin97",#N/A,FALSE,"Tran";"Riqfinpro",#N/A,FALSE,"Tran"}</definedName>
    <definedName name="pppppp" localSheetId="19" hidden="1">{"Riqfin97",#N/A,FALSE,"Tran";"Riqfinpro",#N/A,FALSE,"Tran"}</definedName>
    <definedName name="pppppp" localSheetId="20" hidden="1">{"Riqfin97",#N/A,FALSE,"Tran";"Riqfinpro",#N/A,FALSE,"Tran"}</definedName>
    <definedName name="pppppp" localSheetId="100" hidden="1">{"Riqfin97",#N/A,FALSE,"Tran";"Riqfinpro",#N/A,FALSE,"Tran"}</definedName>
    <definedName name="pppppp" localSheetId="8" hidden="1">{"Riqfin97",#N/A,FALSE,"Tran";"Riqfinpro",#N/A,FALSE,"Tran"}</definedName>
    <definedName name="pppppp" localSheetId="9" hidden="1">{"Riqfin97",#N/A,FALSE,"Tran";"Riqfinpro",#N/A,FALSE,"Tran"}</definedName>
    <definedName name="pppppp" localSheetId="10" hidden="1">{"Riqfin97",#N/A,FALSE,"Tran";"Riqfinpro",#N/A,FALSE,"Tran"}</definedName>
    <definedName name="pppppp" localSheetId="11" hidden="1">{"Riqfin97",#N/A,FALSE,"Tran";"Riqfinpro",#N/A,FALSE,"Tran"}</definedName>
    <definedName name="pppppp" localSheetId="23" hidden="1">{"Riqfin97",#N/A,FALSE,"Tran";"Riqfinpro",#N/A,FALSE,"Tran"}</definedName>
    <definedName name="pppppp" localSheetId="59" hidden="1">{"Riqfin97",#N/A,FALSE,"Tran";"Riqfinpro",#N/A,FALSE,"Tran"}</definedName>
    <definedName name="pppppp" localSheetId="60" hidden="1">{"Riqfin97",#N/A,FALSE,"Tran";"Riqfinpro",#N/A,FALSE,"Tran"}</definedName>
    <definedName name="pppppp" localSheetId="1" hidden="1">{"Riqfin97",#N/A,FALSE,"Tran";"Riqfinpro",#N/A,FALSE,"Tran"}</definedName>
    <definedName name="pppppp" localSheetId="27" hidden="1">{"Riqfin97",#N/A,FALSE,"Tran";"Riqfinpro",#N/A,FALSE,"Tran"}</definedName>
    <definedName name="pppppp" localSheetId="28" hidden="1">{"Riqfin97",#N/A,FALSE,"Tran";"Riqfinpro",#N/A,FALSE,"Tran"}</definedName>
    <definedName name="pppppp" localSheetId="29" hidden="1">{"Riqfin97",#N/A,FALSE,"Tran";"Riqfinpro",#N/A,FALSE,"Tran"}</definedName>
    <definedName name="pppppp" localSheetId="30" hidden="1">{"Riqfin97",#N/A,FALSE,"Tran";"Riqfinpro",#N/A,FALSE,"Tran"}</definedName>
    <definedName name="pppppp" localSheetId="31" hidden="1">{"Riqfin97",#N/A,FALSE,"Tran";"Riqfinpro",#N/A,FALSE,"Tran"}</definedName>
    <definedName name="pppppp" localSheetId="32" hidden="1">{"Riqfin97",#N/A,FALSE,"Tran";"Riqfinpro",#N/A,FALSE,"Tran"}</definedName>
    <definedName name="pppppp" localSheetId="33" hidden="1">{"Riqfin97",#N/A,FALSE,"Tran";"Riqfinpro",#N/A,FALSE,"Tran"}</definedName>
    <definedName name="pppppp" localSheetId="34" hidden="1">{"Riqfin97",#N/A,FALSE,"Tran";"Riqfinpro",#N/A,FALSE,"Tran"}</definedName>
    <definedName name="pppppp" localSheetId="3" hidden="1">{"Riqfin97",#N/A,FALSE,"Tran";"Riqfinpro",#N/A,FALSE,"Tran"}</definedName>
    <definedName name="pppppp" localSheetId="57" hidden="1">{"Riqfin97",#N/A,FALSE,"Tran";"Riqfinpro",#N/A,FALSE,"Tran"}</definedName>
    <definedName name="pppppp" localSheetId="58" hidden="1">{"Riqfin97",#N/A,FALSE,"Tran";"Riqfinpro",#N/A,FALSE,"Tran"}</definedName>
    <definedName name="pppppp" localSheetId="18" hidden="1">{"Riqfin97",#N/A,FALSE,"Tran";"Riqfinpro",#N/A,FALSE,"Tran"}</definedName>
    <definedName name="pppppp" localSheetId="61" hidden="1">{"Riqfin97",#N/A,FALSE,"Tran";"Riqfinpro",#N/A,FALSE,"Tran"}</definedName>
    <definedName name="pppppp" localSheetId="62" hidden="1">{"Riqfin97",#N/A,FALSE,"Tran";"Riqfinpro",#N/A,FALSE,"Tran"}</definedName>
    <definedName name="pppppp" localSheetId="63" hidden="1">{"Riqfin97",#N/A,FALSE,"Tran";"Riqfinpro",#N/A,FALSE,"Tran"}</definedName>
    <definedName name="pppppp" localSheetId="64" hidden="1">{"Riqfin97",#N/A,FALSE,"Tran";"Riqfinpro",#N/A,FALSE,"Tran"}</definedName>
    <definedName name="pppppp" localSheetId="21" hidden="1">{"Riqfin97",#N/A,FALSE,"Tran";"Riqfinpro",#N/A,FALSE,"Tran"}</definedName>
    <definedName name="pppppp" localSheetId="80" hidden="1">{"Riqfin97",#N/A,FALSE,"Tran";"Riqfinpro",#N/A,FALSE,"Tran"}</definedName>
    <definedName name="pppppp" localSheetId="81" hidden="1">{"Riqfin97",#N/A,FALSE,"Tran";"Riqfinpro",#N/A,FALSE,"Tran"}</definedName>
    <definedName name="pppppp" localSheetId="82" hidden="1">{"Riqfin97",#N/A,FALSE,"Tran";"Riqfinpro",#N/A,FALSE,"Tran"}</definedName>
    <definedName name="pppppp" localSheetId="83" hidden="1">{"Riqfin97",#N/A,FALSE,"Tran";"Riqfinpro",#N/A,FALSE,"Tran"}</definedName>
    <definedName name="pppppp" localSheetId="84" hidden="1">{"Riqfin97",#N/A,FALSE,"Tran";"Riqfinpro",#N/A,FALSE,"Tran"}</definedName>
    <definedName name="pppppp" localSheetId="85" hidden="1">{"Riqfin97",#N/A,FALSE,"Tran";"Riqfinpro",#N/A,FALSE,"Tran"}</definedName>
    <definedName name="pppppp" localSheetId="88" hidden="1">{"Riqfin97",#N/A,FALSE,"Tran";"Riqfinpro",#N/A,FALSE,"Tran"}</definedName>
    <definedName name="pppppp" localSheetId="22" hidden="1">{"Riqfin97",#N/A,FALSE,"Tran";"Riqfinpro",#N/A,FALSE,"Tran"}</definedName>
    <definedName name="pppppp" localSheetId="89" hidden="1">{"Riqfin97",#N/A,FALSE,"Tran";"Riqfinpro",#N/A,FALSE,"Tran"}</definedName>
    <definedName name="pppppp" localSheetId="90" hidden="1">{"Riqfin97",#N/A,FALSE,"Tran";"Riqfinpro",#N/A,FALSE,"Tran"}</definedName>
    <definedName name="pppppp" localSheetId="91" hidden="1">{"Riqfin97",#N/A,FALSE,"Tran";"Riqfinpro",#N/A,FALSE,"Tran"}</definedName>
    <definedName name="pppppp" localSheetId="92" hidden="1">{"Riqfin97",#N/A,FALSE,"Tran";"Riqfinpro",#N/A,FALSE,"Tran"}</definedName>
    <definedName name="pppppp" localSheetId="95" hidden="1">{"Riqfin97",#N/A,FALSE,"Tran";"Riqfinpro",#N/A,FALSE,"Tran"}</definedName>
    <definedName name="pppppp" localSheetId="96" hidden="1">{"Riqfin97",#N/A,FALSE,"Tran";"Riqfinpro",#N/A,FALSE,"Tran"}</definedName>
    <definedName name="pppppp" localSheetId="98" hidden="1">{"Riqfin97",#N/A,FALSE,"Tran";"Riqfinpro",#N/A,FALSE,"Tran"}</definedName>
    <definedName name="pppppp" localSheetId="24" hidden="1">{"Riqfin97",#N/A,FALSE,"Tran";"Riqfinpro",#N/A,FALSE,"Tran"}</definedName>
    <definedName name="pppppp" localSheetId="99" hidden="1">{"Riqfin97",#N/A,FALSE,"Tran";"Riqfinpro",#N/A,FALSE,"Tran"}</definedName>
    <definedName name="pppppp" localSheetId="25" hidden="1">{"Riqfin97",#N/A,FALSE,"Tran";"Riqfinpro",#N/A,FALSE,"Tran"}</definedName>
    <definedName name="pppppp" localSheetId="26" hidden="1">{"Riqfin97",#N/A,FALSE,"Tran";"Riqfinpro",#N/A,FALSE,"Tran"}</definedName>
    <definedName name="pppppp" localSheetId="93" hidden="1">{"Riqfin97",#N/A,FALSE,"Tran";"Riqfinpro",#N/A,FALSE,"Tran"}</definedName>
    <definedName name="pppppp" localSheetId="94" hidden="1">{"Riqfin97",#N/A,FALSE,"Tran";"Riqfinpro",#N/A,FALSE,"Tran"}</definedName>
    <definedName name="pppppp" hidden="1">{"Riqfin97",#N/A,FALSE,"Tran";"Riqfinpro",#N/A,FALSE,"Tran"}</definedName>
    <definedName name="pppppppppp" localSheetId="15" hidden="1">#REF!</definedName>
    <definedName name="pppppppppp" localSheetId="16" hidden="1">#REF!</definedName>
    <definedName name="pppppppppp" localSheetId="17" hidden="1">#REF!</definedName>
    <definedName name="pppppppppp" localSheetId="19" hidden="1">#REF!</definedName>
    <definedName name="pppppppppp" localSheetId="20" hidden="1">#REF!</definedName>
    <definedName name="pppppppppp" localSheetId="100" hidden="1">#REF!</definedName>
    <definedName name="pppppppppp" localSheetId="23" hidden="1">#REF!</definedName>
    <definedName name="pppppppppp" localSheetId="27" hidden="1">#REF!</definedName>
    <definedName name="pppppppppp" localSheetId="28" hidden="1">#REF!</definedName>
    <definedName name="pppppppppp" localSheetId="29" hidden="1">#REF!</definedName>
    <definedName name="pppppppppp" localSheetId="33" hidden="1">#REF!</definedName>
    <definedName name="pppppppppp" localSheetId="57" hidden="1">#REF!</definedName>
    <definedName name="pppppppppp" localSheetId="58" hidden="1">#REF!</definedName>
    <definedName name="pppppppppp" localSheetId="18" hidden="1">#REF!</definedName>
    <definedName name="pppppppppp" localSheetId="61" hidden="1">#REF!</definedName>
    <definedName name="pppppppppp" localSheetId="62" hidden="1">#REF!</definedName>
    <definedName name="pppppppppp" localSheetId="64" hidden="1">#REF!</definedName>
    <definedName name="pppppppppp" localSheetId="21" hidden="1">#REF!</definedName>
    <definedName name="pppppppppp" localSheetId="80" hidden="1">'Tabla 53'!#REF!</definedName>
    <definedName name="pppppppppp" localSheetId="81" hidden="1">'Tabla 54'!#REF!</definedName>
    <definedName name="pppppppppp" localSheetId="82" hidden="1">'Tabla 55'!#REF!</definedName>
    <definedName name="pppppppppp" localSheetId="83" hidden="1">'Tabla 56'!#REF!</definedName>
    <definedName name="pppppppppp" localSheetId="84" hidden="1">'Tabla 57'!#REF!</definedName>
    <definedName name="pppppppppp" localSheetId="85" hidden="1">'Tabla 58'!#REF!</definedName>
    <definedName name="pppppppppp" localSheetId="88" hidden="1">#REF!</definedName>
    <definedName name="pppppppppp" localSheetId="89" hidden="1">#REF!</definedName>
    <definedName name="pppppppppp" localSheetId="90" hidden="1">#REF!</definedName>
    <definedName name="pppppppppp" localSheetId="95" hidden="1">#REF!</definedName>
    <definedName name="pppppppppp" localSheetId="96" hidden="1">#REF!</definedName>
    <definedName name="pppppppppp" localSheetId="24" hidden="1">#REF!</definedName>
    <definedName name="pppppppppp" localSheetId="99" hidden="1">#REF!</definedName>
    <definedName name="pppppppppp" hidden="1">#REF!</definedName>
    <definedName name="ppppppppppppp" localSheetId="15" hidden="1">#REF!</definedName>
    <definedName name="ppppppppppppp" localSheetId="16" hidden="1">#REF!</definedName>
    <definedName name="ppppppppppppp" localSheetId="17" hidden="1">#REF!</definedName>
    <definedName name="ppppppppppppp" localSheetId="19" hidden="1">#REF!</definedName>
    <definedName name="ppppppppppppp" localSheetId="23" hidden="1">#REF!</definedName>
    <definedName name="ppppppppppppp" localSheetId="27" hidden="1">#REF!</definedName>
    <definedName name="ppppppppppppp" localSheetId="28" hidden="1">#REF!</definedName>
    <definedName name="ppppppppppppp" localSheetId="29" hidden="1">#REF!</definedName>
    <definedName name="ppppppppppppp" localSheetId="33" hidden="1">#REF!</definedName>
    <definedName name="ppppppppppppp" localSheetId="57" hidden="1">#REF!</definedName>
    <definedName name="ppppppppppppp" localSheetId="58" hidden="1">#REF!</definedName>
    <definedName name="ppppppppppppp" localSheetId="18" hidden="1">#REF!</definedName>
    <definedName name="ppppppppppppp" localSheetId="61" hidden="1">#REF!</definedName>
    <definedName name="ppppppppppppp" localSheetId="64" hidden="1">#REF!</definedName>
    <definedName name="ppppppppppppp" localSheetId="21" hidden="1">#REF!</definedName>
    <definedName name="ppppppppppppp" localSheetId="80" hidden="1">'Tabla 53'!#REF!</definedName>
    <definedName name="ppppppppppppp" localSheetId="81" hidden="1">'Tabla 54'!#REF!</definedName>
    <definedName name="ppppppppppppp" localSheetId="82" hidden="1">'Tabla 55'!#REF!</definedName>
    <definedName name="ppppppppppppp" localSheetId="83" hidden="1">'Tabla 56'!#REF!</definedName>
    <definedName name="ppppppppppppp" localSheetId="84" hidden="1">'Tabla 57'!#REF!</definedName>
    <definedName name="ppppppppppppp" localSheetId="85" hidden="1">'Tabla 58'!#REF!</definedName>
    <definedName name="ppppppppppppp" localSheetId="88" hidden="1">#REF!</definedName>
    <definedName name="ppppppppppppp" localSheetId="89" hidden="1">#REF!</definedName>
    <definedName name="ppppppppppppp" localSheetId="90" hidden="1">#REF!</definedName>
    <definedName name="ppppppppppppp" localSheetId="95" hidden="1">#REF!</definedName>
    <definedName name="ppppppppppppp" localSheetId="96" hidden="1">#REF!</definedName>
    <definedName name="ppppppppppppp" localSheetId="24" hidden="1">#REF!</definedName>
    <definedName name="ppppppppppppp" hidden="1">#REF!</definedName>
    <definedName name="PPPWGT">#N/A</definedName>
    <definedName name="PRECIOCIFBANANO" localSheetId="15">#REF!</definedName>
    <definedName name="PRECIOCIFBANANO" localSheetId="16">#REF!</definedName>
    <definedName name="PRECIOCIFBANANO" localSheetId="17">#REF!</definedName>
    <definedName name="PRECIOCIFBANANO" localSheetId="19">#REF!</definedName>
    <definedName name="PRECIOCIFBANANO" localSheetId="20">#REF!</definedName>
    <definedName name="PRECIOCIFBANANO" localSheetId="100">#REF!</definedName>
    <definedName name="PRECIOCIFBANANO" localSheetId="23">#REF!</definedName>
    <definedName name="PRECIOCIFBANANO" localSheetId="27">#REF!</definedName>
    <definedName name="PRECIOCIFBANANO" localSheetId="28">#REF!</definedName>
    <definedName name="PRECIOCIFBANANO" localSheetId="29">#REF!</definedName>
    <definedName name="PRECIOCIFBANANO" localSheetId="41">#REF!</definedName>
    <definedName name="PRECIOCIFBANANO" localSheetId="44">#REF!</definedName>
    <definedName name="PRECIOCIFBANANO" localSheetId="46">#REF!</definedName>
    <definedName name="PRECIOCIFBANANO" localSheetId="57">#REF!</definedName>
    <definedName name="PRECIOCIFBANANO" localSheetId="58">#REF!</definedName>
    <definedName name="PRECIOCIFBANANO" localSheetId="18">#REF!</definedName>
    <definedName name="PRECIOCIFBANANO" localSheetId="61">#REF!</definedName>
    <definedName name="PRECIOCIFBANANO" localSheetId="62">#REF!</definedName>
    <definedName name="PRECIOCIFBANANO" localSheetId="64">#REF!</definedName>
    <definedName name="PRECIOCIFBANANO" localSheetId="21">#REF!</definedName>
    <definedName name="PRECIOCIFBANANO" localSheetId="80">'Tabla 53'!#REF!</definedName>
    <definedName name="PRECIOCIFBANANO" localSheetId="81">'Tabla 54'!#REF!</definedName>
    <definedName name="PRECIOCIFBANANO" localSheetId="82">'Tabla 55'!#REF!</definedName>
    <definedName name="PRECIOCIFBANANO" localSheetId="83">'Tabla 56'!#REF!</definedName>
    <definedName name="PRECIOCIFBANANO" localSheetId="84">'Tabla 57'!#REF!</definedName>
    <definedName name="PRECIOCIFBANANO" localSheetId="88">#REF!</definedName>
    <definedName name="PRECIOCIFBANANO" localSheetId="89">#REF!</definedName>
    <definedName name="PRECIOCIFBANANO" localSheetId="90">#REF!</definedName>
    <definedName name="PRECIOCIFBANANO" localSheetId="95">#REF!</definedName>
    <definedName name="PRECIOCIFBANANO" localSheetId="96">#REF!</definedName>
    <definedName name="PRECIOCIFBANANO" localSheetId="24">#REF!</definedName>
    <definedName name="PRECIOCIFBANANO" localSheetId="99">#REF!</definedName>
    <definedName name="PRECIOCIFBANANO">#REF!</definedName>
    <definedName name="Preparar_Reporte" localSheetId="15">#REF!</definedName>
    <definedName name="Preparar_Reporte" localSheetId="16">#REF!</definedName>
    <definedName name="Preparar_Reporte" localSheetId="17">#REF!</definedName>
    <definedName name="Preparar_Reporte" localSheetId="23">#REF!</definedName>
    <definedName name="Preparar_Reporte" localSheetId="27">#REF!</definedName>
    <definedName name="Preparar_Reporte" localSheetId="28">#REF!</definedName>
    <definedName name="Preparar_Reporte" localSheetId="29">#REF!</definedName>
    <definedName name="Preparar_Reporte" localSheetId="57">#REF!</definedName>
    <definedName name="Preparar_Reporte" localSheetId="64">#REF!</definedName>
    <definedName name="Preparar_Reporte" localSheetId="21">#REF!</definedName>
    <definedName name="Preparar_Reporte" localSheetId="88">#REF!</definedName>
    <definedName name="Preparar_Reporte" localSheetId="89">#REF!</definedName>
    <definedName name="Preparar_Reporte" localSheetId="90">#REF!</definedName>
    <definedName name="Preparar_Reporte" localSheetId="95">#REF!</definedName>
    <definedName name="Preparar_Reporte">#REF!</definedName>
    <definedName name="PRES1" localSheetId="15">#REF!</definedName>
    <definedName name="PRES1" localSheetId="16">#REF!</definedName>
    <definedName name="PRES1" localSheetId="17">#REF!</definedName>
    <definedName name="PRES1" localSheetId="19">#REF!</definedName>
    <definedName name="PRES1" localSheetId="100">[78]nonopec!#REF!</definedName>
    <definedName name="PRES1" localSheetId="23">[78]nonopec!#REF!</definedName>
    <definedName name="PRES1" localSheetId="59">#REF!</definedName>
    <definedName name="PRES1" localSheetId="60">#REF!</definedName>
    <definedName name="PRES1" localSheetId="1">[78]nonopec!#REF!</definedName>
    <definedName name="PRES1" localSheetId="27">#REF!</definedName>
    <definedName name="PRES1" localSheetId="28">[78]nonopec!#REF!</definedName>
    <definedName name="PRES1" localSheetId="29">[78]nonopec!#REF!</definedName>
    <definedName name="PRES1" localSheetId="33">#REF!</definedName>
    <definedName name="PRES1" localSheetId="57">[78]nonopec!#REF!</definedName>
    <definedName name="PRES1" localSheetId="58">[78]nonopec!#REF!</definedName>
    <definedName name="PRES1" localSheetId="18">#REF!</definedName>
    <definedName name="PRES1" localSheetId="61">[78]nonopec!#REF!</definedName>
    <definedName name="PRES1" localSheetId="62">#REF!</definedName>
    <definedName name="PRES1" localSheetId="64">[78]nonopec!#REF!</definedName>
    <definedName name="PRES1" localSheetId="21">[78]nonopec!#REF!</definedName>
    <definedName name="PRES1" localSheetId="81">[78]nonopec!#REF!</definedName>
    <definedName name="PRES1" localSheetId="82">[78]nonopec!#REF!</definedName>
    <definedName name="PRES1" localSheetId="83">[78]nonopec!#REF!</definedName>
    <definedName name="PRES1" localSheetId="84">[78]nonopec!#REF!</definedName>
    <definedName name="PRES1" localSheetId="85">[78]nonopec!#REF!</definedName>
    <definedName name="PRES1" localSheetId="88">[78]nonopec!#REF!</definedName>
    <definedName name="PRES1" localSheetId="89">[78]nonopec!#REF!</definedName>
    <definedName name="PRES1" localSheetId="90">[78]nonopec!#REF!</definedName>
    <definedName name="PRES1" localSheetId="91">#REF!</definedName>
    <definedName name="PRES1" localSheetId="95">[78]nonopec!#REF!</definedName>
    <definedName name="PRES1" localSheetId="96">[78]nonopec!#REF!</definedName>
    <definedName name="PRES1" localSheetId="24">[78]nonopec!#REF!</definedName>
    <definedName name="PRES1" localSheetId="99">[78]nonopec!#REF!</definedName>
    <definedName name="PRES1">#REF!</definedName>
    <definedName name="PRES2" localSheetId="15">#REF!</definedName>
    <definedName name="PRES2" localSheetId="16">#REF!</definedName>
    <definedName name="PRES2" localSheetId="17">#REF!</definedName>
    <definedName name="PRES2" localSheetId="19">#REF!</definedName>
    <definedName name="PRES2" localSheetId="100">[78]nonopec!#REF!</definedName>
    <definedName name="PRES2" localSheetId="23">[78]nonopec!#REF!</definedName>
    <definedName name="PRES2" localSheetId="59">#REF!</definedName>
    <definedName name="PRES2" localSheetId="60">#REF!</definedName>
    <definedName name="PRES2" localSheetId="1">[78]nonopec!#REF!</definedName>
    <definedName name="PRES2" localSheetId="27">#REF!</definedName>
    <definedName name="PRES2" localSheetId="28">[78]nonopec!#REF!</definedName>
    <definedName name="PRES2" localSheetId="29">[78]nonopec!#REF!</definedName>
    <definedName name="PRES2" localSheetId="33">#REF!</definedName>
    <definedName name="PRES2" localSheetId="57">[78]nonopec!#REF!</definedName>
    <definedName name="PRES2" localSheetId="58">[78]nonopec!#REF!</definedName>
    <definedName name="PRES2" localSheetId="18">#REF!</definedName>
    <definedName name="PRES2" localSheetId="61">[78]nonopec!#REF!</definedName>
    <definedName name="PRES2" localSheetId="64">[78]nonopec!#REF!</definedName>
    <definedName name="PRES2" localSheetId="21">[78]nonopec!#REF!</definedName>
    <definedName name="PRES2" localSheetId="81">[78]nonopec!#REF!</definedName>
    <definedName name="PRES2" localSheetId="82">[78]nonopec!#REF!</definedName>
    <definedName name="PRES2" localSheetId="83">[78]nonopec!#REF!</definedName>
    <definedName name="PRES2" localSheetId="84">[78]nonopec!#REF!</definedName>
    <definedName name="PRES2" localSheetId="85">[78]nonopec!#REF!</definedName>
    <definedName name="PRES2" localSheetId="88">[78]nonopec!#REF!</definedName>
    <definedName name="PRES2" localSheetId="89">[78]nonopec!#REF!</definedName>
    <definedName name="PRES2" localSheetId="90">[78]nonopec!#REF!</definedName>
    <definedName name="PRES2" localSheetId="91">#REF!</definedName>
    <definedName name="PRES2" localSheetId="95">[78]nonopec!#REF!</definedName>
    <definedName name="PRES2" localSheetId="96">[78]nonopec!#REF!</definedName>
    <definedName name="PRES2" localSheetId="24">[78]nonopec!#REF!</definedName>
    <definedName name="PRES2">#REF!</definedName>
    <definedName name="PRES3" localSheetId="15">#REF!</definedName>
    <definedName name="PRES3" localSheetId="17">#REF!</definedName>
    <definedName name="PRES3" localSheetId="19">#REF!</definedName>
    <definedName name="PRES3" localSheetId="100">[78]nonopec!#REF!</definedName>
    <definedName name="PRES3" localSheetId="23">[78]nonopec!#REF!</definedName>
    <definedName name="PRES3" localSheetId="59">#REF!</definedName>
    <definedName name="PRES3" localSheetId="60">#REF!</definedName>
    <definedName name="PRES3" localSheetId="1">[78]nonopec!#REF!</definedName>
    <definedName name="PRES3" localSheetId="27">#REF!</definedName>
    <definedName name="PRES3" localSheetId="28">#REF!</definedName>
    <definedName name="PRES3" localSheetId="29">[78]nonopec!#REF!</definedName>
    <definedName name="PRES3" localSheetId="33">#REF!</definedName>
    <definedName name="PRES3" localSheetId="57">[78]nonopec!#REF!</definedName>
    <definedName name="PRES3" localSheetId="58">[78]nonopec!#REF!</definedName>
    <definedName name="PRES3" localSheetId="18">#REF!</definedName>
    <definedName name="PRES3" localSheetId="61">[78]nonopec!#REF!</definedName>
    <definedName name="PRES3" localSheetId="64">[78]nonopec!#REF!</definedName>
    <definedName name="PRES3" localSheetId="21">[78]nonopec!#REF!</definedName>
    <definedName name="PRES3" localSheetId="81">[78]nonopec!#REF!</definedName>
    <definedName name="PRES3" localSheetId="82">[78]nonopec!#REF!</definedName>
    <definedName name="PRES3" localSheetId="83">[78]nonopec!#REF!</definedName>
    <definedName name="PRES3" localSheetId="84">[78]nonopec!#REF!</definedName>
    <definedName name="PRES3" localSheetId="85">[78]nonopec!#REF!</definedName>
    <definedName name="PRES3" localSheetId="90">[78]nonopec!#REF!</definedName>
    <definedName name="PRES3" localSheetId="91">#REF!</definedName>
    <definedName name="PRES3" localSheetId="96">[78]nonopec!#REF!</definedName>
    <definedName name="PRES3" localSheetId="24">[78]nonopec!#REF!</definedName>
    <definedName name="PRES3">#REF!</definedName>
    <definedName name="presion" localSheetId="15">#REF!</definedName>
    <definedName name="presion" localSheetId="16">#REF!</definedName>
    <definedName name="presion" localSheetId="17">#REF!</definedName>
    <definedName name="presion" localSheetId="20">#REF!</definedName>
    <definedName name="presion" localSheetId="23">#REF!</definedName>
    <definedName name="presion" localSheetId="59">#REF!</definedName>
    <definedName name="presion" localSheetId="60">#REF!</definedName>
    <definedName name="presion" localSheetId="27">#REF!</definedName>
    <definedName name="presion" localSheetId="28">#REF!</definedName>
    <definedName name="presion" localSheetId="29">#REF!</definedName>
    <definedName name="presion" localSheetId="57">#REF!</definedName>
    <definedName name="presion" localSheetId="64">#REF!</definedName>
    <definedName name="presion" localSheetId="21">#REF!</definedName>
    <definedName name="presion" localSheetId="85">'Tabla 58'!#REF!</definedName>
    <definedName name="presion" localSheetId="88">#REF!</definedName>
    <definedName name="presion" localSheetId="89">#REF!</definedName>
    <definedName name="presion" localSheetId="90">#REF!</definedName>
    <definedName name="presion" localSheetId="95">#REF!</definedName>
    <definedName name="presion" localSheetId="96">#REF!</definedName>
    <definedName name="presion" localSheetId="24">#REF!</definedName>
    <definedName name="presion">#REF!</definedName>
    <definedName name="PRICE" localSheetId="15">#REF!</definedName>
    <definedName name="PRICE" localSheetId="16">#REF!</definedName>
    <definedName name="PRICE" localSheetId="17">#REF!</definedName>
    <definedName name="PRICE" localSheetId="19">#REF!</definedName>
    <definedName name="PRICE" localSheetId="100">#REF!</definedName>
    <definedName name="PRICE" localSheetId="23">#REF!</definedName>
    <definedName name="PRICE" localSheetId="27">#REF!</definedName>
    <definedName name="PRICE" localSheetId="28">#REF!</definedName>
    <definedName name="PRICE" localSheetId="29">#REF!</definedName>
    <definedName name="PRICE" localSheetId="41">#REF!</definedName>
    <definedName name="PRICE" localSheetId="44">#REF!</definedName>
    <definedName name="PRICE" localSheetId="57">#REF!</definedName>
    <definedName name="PRICE" localSheetId="58">#REF!</definedName>
    <definedName name="PRICE" localSheetId="18">#REF!</definedName>
    <definedName name="PRICE" localSheetId="61">#REF!</definedName>
    <definedName name="PRICE" localSheetId="62">#REF!</definedName>
    <definedName name="PRICE" localSheetId="64">#REF!</definedName>
    <definedName name="PRICE" localSheetId="21">#REF!</definedName>
    <definedName name="PRICE" localSheetId="80">'Tabla 53'!#REF!</definedName>
    <definedName name="PRICE" localSheetId="81">'Tabla 54'!#REF!</definedName>
    <definedName name="PRICE" localSheetId="82">'Tabla 55'!#REF!</definedName>
    <definedName name="PRICE" localSheetId="83">'Tabla 56'!#REF!</definedName>
    <definedName name="PRICE" localSheetId="84">'Tabla 57'!#REF!</definedName>
    <definedName name="PRICE" localSheetId="88">#REF!</definedName>
    <definedName name="PRICE" localSheetId="89">#REF!</definedName>
    <definedName name="PRICE" localSheetId="90">#REF!</definedName>
    <definedName name="PRICE" localSheetId="95">#REF!</definedName>
    <definedName name="PRICE" localSheetId="96">#REF!</definedName>
    <definedName name="PRICE" localSheetId="24">#REF!</definedName>
    <definedName name="PRICE" localSheetId="99">#REF!</definedName>
    <definedName name="PRICE">#REF!</definedName>
    <definedName name="PRICETAB" localSheetId="15">#REF!</definedName>
    <definedName name="PRICETAB" localSheetId="16">#REF!</definedName>
    <definedName name="PRICETAB" localSheetId="17">#REF!</definedName>
    <definedName name="PRICETAB" localSheetId="19">#REF!</definedName>
    <definedName name="PRICETAB" localSheetId="23">#REF!</definedName>
    <definedName name="PRICETAB" localSheetId="27">#REF!</definedName>
    <definedName name="PRICETAB" localSheetId="28">#REF!</definedName>
    <definedName name="PRICETAB" localSheetId="29">#REF!</definedName>
    <definedName name="PRICETAB" localSheetId="41">#REF!</definedName>
    <definedName name="PRICETAB" localSheetId="44">#REF!</definedName>
    <definedName name="PRICETAB" localSheetId="57">#REF!</definedName>
    <definedName name="PRICETAB" localSheetId="58">#REF!</definedName>
    <definedName name="PRICETAB" localSheetId="18">#REF!</definedName>
    <definedName name="PRICETAB" localSheetId="64">#REF!</definedName>
    <definedName name="PRICETAB" localSheetId="21">#REF!</definedName>
    <definedName name="PRICETAB" localSheetId="80">'Tabla 53'!#REF!</definedName>
    <definedName name="PRICETAB" localSheetId="81">'Tabla 54'!#REF!</definedName>
    <definedName name="PRICETAB" localSheetId="82">'Tabla 55'!#REF!</definedName>
    <definedName name="PRICETAB" localSheetId="83">'Tabla 56'!#REF!</definedName>
    <definedName name="PRICETAB" localSheetId="84">'Tabla 57'!#REF!</definedName>
    <definedName name="PRICETAB" localSheetId="88">#REF!</definedName>
    <definedName name="PRICETAB" localSheetId="89">#REF!</definedName>
    <definedName name="PRICETAB" localSheetId="90">#REF!</definedName>
    <definedName name="PRICETAB" localSheetId="95">#REF!</definedName>
    <definedName name="PRICETAB" localSheetId="96">#REF!</definedName>
    <definedName name="PRICETAB" localSheetId="24">#REF!</definedName>
    <definedName name="PRICETAB">#REF!</definedName>
    <definedName name="print" localSheetId="15">#REF!</definedName>
    <definedName name="print" localSheetId="17">#REF!</definedName>
    <definedName name="print" localSheetId="23">#REF!</definedName>
    <definedName name="print" localSheetId="27">#REF!</definedName>
    <definedName name="print" localSheetId="28">#REF!</definedName>
    <definedName name="print" localSheetId="29">#REF!</definedName>
    <definedName name="print" localSheetId="21">#REF!</definedName>
    <definedName name="print" localSheetId="88">#REF!</definedName>
    <definedName name="print" localSheetId="89">#REF!</definedName>
    <definedName name="print" localSheetId="90">#REF!</definedName>
    <definedName name="print">#REF!</definedName>
    <definedName name="Print_Area_MI" localSheetId="15">#REF!</definedName>
    <definedName name="Print_Area_MI" localSheetId="16">#REF!</definedName>
    <definedName name="Print_Area_MI" localSheetId="17">#REF!</definedName>
    <definedName name="Print_Area_MI" localSheetId="19">#REF!</definedName>
    <definedName name="Print_Area_MI" localSheetId="20">#REF!</definedName>
    <definedName name="Print_Area_MI" localSheetId="23">#REF!</definedName>
    <definedName name="Print_Area_MI" localSheetId="27">#REF!</definedName>
    <definedName name="Print_Area_MI" localSheetId="28">#REF!</definedName>
    <definedName name="Print_Area_MI" localSheetId="29">#REF!</definedName>
    <definedName name="Print_Area_MI" localSheetId="33">#REF!</definedName>
    <definedName name="Print_Area_MI" localSheetId="58">#REF!</definedName>
    <definedName name="Print_Area_MI" localSheetId="18">#REF!</definedName>
    <definedName name="Print_Area_MI" localSheetId="64">#REF!</definedName>
    <definedName name="Print_Area_MI" localSheetId="21">#REF!</definedName>
    <definedName name="Print_Area_MI" localSheetId="80">'Tabla 53'!#REF!</definedName>
    <definedName name="Print_Area_MI" localSheetId="81">'Tabla 54'!#REF!</definedName>
    <definedName name="Print_Area_MI" localSheetId="82">'Tabla 55'!#REF!</definedName>
    <definedName name="Print_Area_MI" localSheetId="83">'Tabla 56'!#REF!</definedName>
    <definedName name="Print_Area_MI" localSheetId="84">'Tabla 57'!#REF!</definedName>
    <definedName name="Print_Area_MI" localSheetId="85">'Tabla 58'!#REF!</definedName>
    <definedName name="Print_Area_MI" localSheetId="88">#REF!</definedName>
    <definedName name="Print_Area_MI" localSheetId="89">#REF!</definedName>
    <definedName name="Print_Area_MI" localSheetId="90">#REF!</definedName>
    <definedName name="Print_Area_MI" localSheetId="96">#REF!</definedName>
    <definedName name="Print_Area_MI" localSheetId="24">#REF!</definedName>
    <definedName name="Print_Area_MI">#REF!</definedName>
    <definedName name="Print_Titles_MI" localSheetId="15">#REF!</definedName>
    <definedName name="Print_Titles_MI" localSheetId="16">#REF!</definedName>
    <definedName name="Print_Titles_MI" localSheetId="17">#REF!</definedName>
    <definedName name="Print_Titles_MI" localSheetId="23">#REF!</definedName>
    <definedName name="Print_Titles_MI" localSheetId="27">#REF!</definedName>
    <definedName name="Print_Titles_MI" localSheetId="28">#REF!</definedName>
    <definedName name="Print_Titles_MI" localSheetId="29">#REF!</definedName>
    <definedName name="Print_Titles_MI" localSheetId="21">#REF!</definedName>
    <definedName name="Print_Titles_MI" localSheetId="88">#REF!</definedName>
    <definedName name="Print_Titles_MI" localSheetId="89">#REF!</definedName>
    <definedName name="Print_Titles_MI" localSheetId="90">#REF!</definedName>
    <definedName name="Print_Titles_MI">#REF!</definedName>
    <definedName name="Print1" localSheetId="15">#REF!</definedName>
    <definedName name="Print1" localSheetId="16">#REF!</definedName>
    <definedName name="Print1" localSheetId="17">#REF!</definedName>
    <definedName name="Print1" localSheetId="23">#REF!</definedName>
    <definedName name="Print1" localSheetId="27">#REF!</definedName>
    <definedName name="Print1" localSheetId="28">#REF!</definedName>
    <definedName name="Print1" localSheetId="29">#REF!</definedName>
    <definedName name="Print1" localSheetId="33">#REF!</definedName>
    <definedName name="Print1" localSheetId="18">#REF!</definedName>
    <definedName name="Print1" localSheetId="21">#REF!</definedName>
    <definedName name="Print1" localSheetId="80">'Tabla 53'!#REF!</definedName>
    <definedName name="Print1" localSheetId="85">'Tabla 58'!#REF!</definedName>
    <definedName name="Print1" localSheetId="88">#REF!</definedName>
    <definedName name="Print1" localSheetId="89">#REF!</definedName>
    <definedName name="Print1" localSheetId="90">#REF!</definedName>
    <definedName name="Print1" localSheetId="96">#REF!</definedName>
    <definedName name="Print1">#REF!</definedName>
    <definedName name="PRINTMACRO" localSheetId="15">#REF!</definedName>
    <definedName name="PRINTMACRO" localSheetId="17">#REF!</definedName>
    <definedName name="PRINTMACRO" localSheetId="23">#REF!</definedName>
    <definedName name="PRINTMACRO" localSheetId="27">#REF!</definedName>
    <definedName name="PRINTMACRO" localSheetId="28">#REF!</definedName>
    <definedName name="PRINTMACRO" localSheetId="29">#REF!</definedName>
    <definedName name="PRINTMACRO" localSheetId="41">#REF!</definedName>
    <definedName name="PRINTMACRO" localSheetId="44">#REF!</definedName>
    <definedName name="PRINTMACRO" localSheetId="21">#REF!</definedName>
    <definedName name="PRINTMACRO" localSheetId="80">'Tabla 53'!#REF!</definedName>
    <definedName name="PRINTMACRO" localSheetId="88">#REF!</definedName>
    <definedName name="PRINTMACRO" localSheetId="89">#REF!</definedName>
    <definedName name="PRINTMACRO" localSheetId="90">#REF!</definedName>
    <definedName name="PRINTMACRO" localSheetId="96">#REF!</definedName>
    <definedName name="PRINTMACRO">#REF!</definedName>
    <definedName name="PrintThis_Links" localSheetId="15">#REF!</definedName>
    <definedName name="PrintThis_Links" localSheetId="16">#REF!</definedName>
    <definedName name="PrintThis_Links" localSheetId="17">#REF!</definedName>
    <definedName name="PrintThis_Links" localSheetId="19">#REF!</definedName>
    <definedName name="PrintThis_Links" localSheetId="100">[123]Links!$A$1:$F$33</definedName>
    <definedName name="PrintThis_Links" localSheetId="23">[123]Links!$A$1:$F$33</definedName>
    <definedName name="PrintThis_Links" localSheetId="59">#REF!</definedName>
    <definedName name="PrintThis_Links" localSheetId="60">#REF!</definedName>
    <definedName name="PrintThis_Links" localSheetId="1">[123]Links!$A$1:$F$33</definedName>
    <definedName name="PrintThis_Links" localSheetId="27">#REF!</definedName>
    <definedName name="PrintThis_Links" localSheetId="28">#REF!</definedName>
    <definedName name="PrintThis_Links" localSheetId="29">#REF!</definedName>
    <definedName name="PrintThis_Links" localSheetId="57">[123]Links!$A$1:$F$33</definedName>
    <definedName name="PrintThis_Links" localSheetId="58">[123]Links!$A$1:$F$33</definedName>
    <definedName name="PrintThis_Links" localSheetId="18">#REF!</definedName>
    <definedName name="PrintThis_Links" localSheetId="91">#REF!</definedName>
    <definedName name="PrintThis_Links">#REF!</definedName>
    <definedName name="PRIV0" localSheetId="15">#REF!</definedName>
    <definedName name="PRIV0" localSheetId="16">#REF!</definedName>
    <definedName name="PRIV0" localSheetId="17">#REF!</definedName>
    <definedName name="PRIV0" localSheetId="19">#REF!</definedName>
    <definedName name="PRIV0" localSheetId="20">#REF!</definedName>
    <definedName name="PRIV0" localSheetId="100">#REF!</definedName>
    <definedName name="PRIV0" localSheetId="23">#REF!</definedName>
    <definedName name="PRIV0" localSheetId="27">#REF!</definedName>
    <definedName name="PRIV0" localSheetId="28">#REF!</definedName>
    <definedName name="PRIV0" localSheetId="29">#REF!</definedName>
    <definedName name="PRIV0" localSheetId="41">#REF!</definedName>
    <definedName name="PRIV0" localSheetId="44">#REF!</definedName>
    <definedName name="PRIV0" localSheetId="46">#REF!</definedName>
    <definedName name="PRIV0" localSheetId="57">#REF!</definedName>
    <definedName name="PRIV0" localSheetId="58">#REF!</definedName>
    <definedName name="PRIV0" localSheetId="18">#REF!</definedName>
    <definedName name="PRIV0" localSheetId="61">#REF!</definedName>
    <definedName name="PRIV0" localSheetId="62">#REF!</definedName>
    <definedName name="PRIV0" localSheetId="64">#REF!</definedName>
    <definedName name="PRIV0" localSheetId="21">#REF!</definedName>
    <definedName name="PRIV0" localSheetId="80">'Tabla 53'!#REF!</definedName>
    <definedName name="PRIV0" localSheetId="81">'Tabla 54'!#REF!</definedName>
    <definedName name="PRIV0" localSheetId="82">'Tabla 55'!#REF!</definedName>
    <definedName name="PRIV0" localSheetId="83">'Tabla 56'!#REF!</definedName>
    <definedName name="PRIV0" localSheetId="84">'Tabla 57'!#REF!</definedName>
    <definedName name="PRIV0" localSheetId="88">#REF!</definedName>
    <definedName name="PRIV0" localSheetId="89">#REF!</definedName>
    <definedName name="PRIV0" localSheetId="90">#REF!</definedName>
    <definedName name="PRIV0" localSheetId="95">#REF!</definedName>
    <definedName name="PRIV0" localSheetId="96">#REF!</definedName>
    <definedName name="PRIV0" localSheetId="24">#REF!</definedName>
    <definedName name="PRIV0" localSheetId="99">#REF!</definedName>
    <definedName name="PRIV0">#REF!</definedName>
    <definedName name="PRIV00" localSheetId="15">#REF!</definedName>
    <definedName name="PRIV00" localSheetId="16">#REF!</definedName>
    <definedName name="PRIV00" localSheetId="17">#REF!</definedName>
    <definedName name="PRIV00" localSheetId="19">#REF!</definedName>
    <definedName name="PRIV00" localSheetId="23">#REF!</definedName>
    <definedName name="PRIV00" localSheetId="27">#REF!</definedName>
    <definedName name="PRIV00" localSheetId="28">#REF!</definedName>
    <definedName name="PRIV00" localSheetId="29">#REF!</definedName>
    <definedName name="PRIV00" localSheetId="41">#REF!</definedName>
    <definedName name="PRIV00" localSheetId="44">#REF!</definedName>
    <definedName name="PRIV00" localSheetId="57">#REF!</definedName>
    <definedName name="PRIV00" localSheetId="58">#REF!</definedName>
    <definedName name="PRIV00" localSheetId="18">#REF!</definedName>
    <definedName name="PRIV00" localSheetId="64">#REF!</definedName>
    <definedName name="PRIV00" localSheetId="21">#REF!</definedName>
    <definedName name="PRIV00" localSheetId="80">'Tabla 53'!#REF!</definedName>
    <definedName name="PRIV00" localSheetId="81">'Tabla 54'!#REF!</definedName>
    <definedName name="PRIV00" localSheetId="82">'Tabla 55'!#REF!</definedName>
    <definedName name="PRIV00" localSheetId="83">'Tabla 56'!#REF!</definedName>
    <definedName name="PRIV00" localSheetId="84">'Tabla 57'!#REF!</definedName>
    <definedName name="PRIV00" localSheetId="88">#REF!</definedName>
    <definedName name="PRIV00" localSheetId="89">#REF!</definedName>
    <definedName name="PRIV00" localSheetId="90">#REF!</definedName>
    <definedName name="PRIV00" localSheetId="95">#REF!</definedName>
    <definedName name="PRIV00" localSheetId="96">#REF!</definedName>
    <definedName name="PRIV00" localSheetId="24">#REF!</definedName>
    <definedName name="PRIV00">#REF!</definedName>
    <definedName name="PRIV1" localSheetId="15">#REF!</definedName>
    <definedName name="PRIV1" localSheetId="16">#REF!</definedName>
    <definedName name="PRIV1" localSheetId="17">#REF!</definedName>
    <definedName name="PRIV1" localSheetId="19">#REF!</definedName>
    <definedName name="PRIV1" localSheetId="23">#REF!</definedName>
    <definedName name="PRIV1" localSheetId="27">#REF!</definedName>
    <definedName name="PRIV1" localSheetId="28">#REF!</definedName>
    <definedName name="PRIV1" localSheetId="29">#REF!</definedName>
    <definedName name="PRIV1" localSheetId="41">#REF!</definedName>
    <definedName name="PRIV1" localSheetId="44">#REF!</definedName>
    <definedName name="PRIV1" localSheetId="57">#REF!</definedName>
    <definedName name="PRIV1" localSheetId="58">#REF!</definedName>
    <definedName name="PRIV1" localSheetId="18">#REF!</definedName>
    <definedName name="PRIV1" localSheetId="64">#REF!</definedName>
    <definedName name="PRIV1" localSheetId="21">#REF!</definedName>
    <definedName name="PRIV1" localSheetId="80">'Tabla 53'!#REF!</definedName>
    <definedName name="PRIV1" localSheetId="81">'Tabla 54'!#REF!</definedName>
    <definedName name="PRIV1" localSheetId="82">'Tabla 55'!#REF!</definedName>
    <definedName name="PRIV1" localSheetId="83">'Tabla 56'!#REF!</definedName>
    <definedName name="PRIV1" localSheetId="84">'Tabla 57'!#REF!</definedName>
    <definedName name="PRIV1" localSheetId="88">#REF!</definedName>
    <definedName name="PRIV1" localSheetId="89">#REF!</definedName>
    <definedName name="PRIV1" localSheetId="90">#REF!</definedName>
    <definedName name="PRIV1" localSheetId="95">#REF!</definedName>
    <definedName name="PRIV1" localSheetId="96">#REF!</definedName>
    <definedName name="PRIV1" localSheetId="24">#REF!</definedName>
    <definedName name="PRIV1">#REF!</definedName>
    <definedName name="PRIV11" localSheetId="15">#REF!</definedName>
    <definedName name="PRIV11" localSheetId="17">#REF!</definedName>
    <definedName name="PRIV11" localSheetId="23">#REF!</definedName>
    <definedName name="PRIV11" localSheetId="27">#REF!</definedName>
    <definedName name="PRIV11" localSheetId="28">#REF!</definedName>
    <definedName name="PRIV11" localSheetId="29">#REF!</definedName>
    <definedName name="PRIV11" localSheetId="41">#REF!</definedName>
    <definedName name="PRIV11" localSheetId="44">#REF!</definedName>
    <definedName name="PRIV11" localSheetId="21">#REF!</definedName>
    <definedName name="PRIV11" localSheetId="80">'Tabla 53'!#REF!</definedName>
    <definedName name="PRIV11" localSheetId="88">#REF!</definedName>
    <definedName name="PRIV11" localSheetId="89">#REF!</definedName>
    <definedName name="PRIV11" localSheetId="90">#REF!</definedName>
    <definedName name="PRIV11" localSheetId="96">#REF!</definedName>
    <definedName name="PRIV11">#REF!</definedName>
    <definedName name="PRIV2" localSheetId="15">#REF!</definedName>
    <definedName name="PRIV2" localSheetId="17">#REF!</definedName>
    <definedName name="PRIV2" localSheetId="23">#REF!</definedName>
    <definedName name="PRIV2" localSheetId="27">#REF!</definedName>
    <definedName name="PRIV2" localSheetId="28">#REF!</definedName>
    <definedName name="PRIV2" localSheetId="29">#REF!</definedName>
    <definedName name="PRIV2" localSheetId="41">#REF!</definedName>
    <definedName name="PRIV2" localSheetId="44">#REF!</definedName>
    <definedName name="PRIV2" localSheetId="21">#REF!</definedName>
    <definedName name="PRIV2" localSheetId="80">'Tabla 53'!#REF!</definedName>
    <definedName name="PRIV2" localSheetId="88">#REF!</definedName>
    <definedName name="PRIV2" localSheetId="89">#REF!</definedName>
    <definedName name="PRIV2" localSheetId="90">#REF!</definedName>
    <definedName name="PRIV2" localSheetId="96">#REF!</definedName>
    <definedName name="PRIV2">#REF!</definedName>
    <definedName name="PRIV22" localSheetId="15">#REF!</definedName>
    <definedName name="PRIV22" localSheetId="17">#REF!</definedName>
    <definedName name="PRIV22" localSheetId="23">#REF!</definedName>
    <definedName name="PRIV22" localSheetId="27">#REF!</definedName>
    <definedName name="PRIV22" localSheetId="28">#REF!</definedName>
    <definedName name="PRIV22" localSheetId="29">#REF!</definedName>
    <definedName name="PRIV22" localSheetId="41">#REF!</definedName>
    <definedName name="PRIV22" localSheetId="44">#REF!</definedName>
    <definedName name="PRIV22" localSheetId="21">#REF!</definedName>
    <definedName name="PRIV22" localSheetId="80">'Tabla 53'!#REF!</definedName>
    <definedName name="PRIV22" localSheetId="88">#REF!</definedName>
    <definedName name="PRIV22" localSheetId="89">#REF!</definedName>
    <definedName name="PRIV22" localSheetId="90">#REF!</definedName>
    <definedName name="PRIV22" localSheetId="96">#REF!</definedName>
    <definedName name="PRIV22">#REF!</definedName>
    <definedName name="priv2ycredito" localSheetId="15">#REF!</definedName>
    <definedName name="priv2ycredito" localSheetId="17">#REF!</definedName>
    <definedName name="priv2ycredito" localSheetId="23">#REF!</definedName>
    <definedName name="priv2ycredito" localSheetId="27">#REF!</definedName>
    <definedName name="priv2ycredito" localSheetId="28">#REF!</definedName>
    <definedName name="priv2ycredito" localSheetId="29">#REF!</definedName>
    <definedName name="priv2ycredito" localSheetId="21">#REF!</definedName>
    <definedName name="priv2ycredito" localSheetId="88">#REF!</definedName>
    <definedName name="priv2ycredito" localSheetId="89">#REF!</definedName>
    <definedName name="priv2ycredito" localSheetId="90">#REF!</definedName>
    <definedName name="priv2ycredito">#REF!</definedName>
    <definedName name="priv2yposnet2ycredito" localSheetId="15">#REF!</definedName>
    <definedName name="priv2yposnet2ycredito" localSheetId="17">#REF!</definedName>
    <definedName name="priv2yposnet2ycredito" localSheetId="23">#REF!</definedName>
    <definedName name="priv2yposnet2ycredito" localSheetId="27">#REF!</definedName>
    <definedName name="priv2yposnet2ycredito" localSheetId="28">#REF!</definedName>
    <definedName name="priv2yposnet2ycredito" localSheetId="29">#REF!</definedName>
    <definedName name="priv2yposnet2ycredito" localSheetId="21">#REF!</definedName>
    <definedName name="priv2yposnet2ycredito" localSheetId="88">#REF!</definedName>
    <definedName name="priv2yposnet2ycredito" localSheetId="89">#REF!</definedName>
    <definedName name="priv2yposnet2ycredito" localSheetId="90">#REF!</definedName>
    <definedName name="priv2yposnet2ycredito">#REF!</definedName>
    <definedName name="PRIV3" localSheetId="15">#REF!</definedName>
    <definedName name="PRIV3" localSheetId="17">#REF!</definedName>
    <definedName name="PRIV3" localSheetId="23">#REF!</definedName>
    <definedName name="PRIV3" localSheetId="27">#REF!</definedName>
    <definedName name="PRIV3" localSheetId="28">#REF!</definedName>
    <definedName name="PRIV3" localSheetId="29">#REF!</definedName>
    <definedName name="PRIV3" localSheetId="41">#REF!</definedName>
    <definedName name="PRIV3" localSheetId="44">#REF!</definedName>
    <definedName name="PRIV3" localSheetId="21">#REF!</definedName>
    <definedName name="PRIV3" localSheetId="80">'Tabla 53'!#REF!</definedName>
    <definedName name="PRIV3" localSheetId="88">#REF!</definedName>
    <definedName name="PRIV3" localSheetId="89">#REF!</definedName>
    <definedName name="PRIV3" localSheetId="90">#REF!</definedName>
    <definedName name="PRIV3" localSheetId="96">#REF!</definedName>
    <definedName name="PRIV3">#REF!</definedName>
    <definedName name="PRIV33" localSheetId="15">#REF!</definedName>
    <definedName name="PRIV33" localSheetId="17">#REF!</definedName>
    <definedName name="PRIV33" localSheetId="23">#REF!</definedName>
    <definedName name="PRIV33" localSheetId="27">#REF!</definedName>
    <definedName name="PRIV33" localSheetId="28">#REF!</definedName>
    <definedName name="PRIV33" localSheetId="29">#REF!</definedName>
    <definedName name="PRIV33" localSheetId="41">#REF!</definedName>
    <definedName name="PRIV33" localSheetId="44">#REF!</definedName>
    <definedName name="PRIV33" localSheetId="21">#REF!</definedName>
    <definedName name="PRIV33" localSheetId="80">'Tabla 53'!#REF!</definedName>
    <definedName name="PRIV33" localSheetId="88">#REF!</definedName>
    <definedName name="PRIV33" localSheetId="89">#REF!</definedName>
    <definedName name="PRIV33" localSheetId="90">#REF!</definedName>
    <definedName name="PRIV33" localSheetId="96">#REF!</definedName>
    <definedName name="PRIV33">#REF!</definedName>
    <definedName name="PRMONTH" localSheetId="15">#REF!</definedName>
    <definedName name="PRMONTH" localSheetId="17">#REF!</definedName>
    <definedName name="PRMONTH" localSheetId="23">#REF!</definedName>
    <definedName name="PRMONTH" localSheetId="27">#REF!</definedName>
    <definedName name="PRMONTH" localSheetId="28">#REF!</definedName>
    <definedName name="PRMONTH" localSheetId="29">#REF!</definedName>
    <definedName name="PRMONTH" localSheetId="41">#REF!</definedName>
    <definedName name="PRMONTH" localSheetId="44">#REF!</definedName>
    <definedName name="PRMONTH" localSheetId="21">#REF!</definedName>
    <definedName name="PRMONTH" localSheetId="80">'Tabla 53'!#REF!</definedName>
    <definedName name="PRMONTH" localSheetId="88">#REF!</definedName>
    <definedName name="PRMONTH" localSheetId="89">#REF!</definedName>
    <definedName name="PRMONTH" localSheetId="90">#REF!</definedName>
    <definedName name="PRMONTH" localSheetId="96">#REF!</definedName>
    <definedName name="PRMONTH">#REF!</definedName>
    <definedName name="prn" localSheetId="15">#REF!</definedName>
    <definedName name="prn" localSheetId="17">#REF!</definedName>
    <definedName name="prn" localSheetId="19">#REF!</definedName>
    <definedName name="prn" localSheetId="100">[116]FSUOUT!$B$2:$V$32</definedName>
    <definedName name="prn" localSheetId="23">[116]FSUOUT!$B$2:$V$32</definedName>
    <definedName name="prn" localSheetId="59">#REF!</definedName>
    <definedName name="prn" localSheetId="60">#REF!</definedName>
    <definedName name="prn" localSheetId="1">[116]FSUOUT!$B$2:$V$32</definedName>
    <definedName name="prn" localSheetId="27">#REF!</definedName>
    <definedName name="prn" localSheetId="28">#REF!</definedName>
    <definedName name="prn" localSheetId="29">#REF!</definedName>
    <definedName name="prn" localSheetId="57">[116]FSUOUT!$B$2:$V$32</definedName>
    <definedName name="prn" localSheetId="58">[116]FSUOUT!$B$2:$V$32</definedName>
    <definedName name="prn" localSheetId="18">#REF!</definedName>
    <definedName name="prn" localSheetId="91">#REF!</definedName>
    <definedName name="prn">#REF!</definedName>
    <definedName name="Product" localSheetId="15">#REF!</definedName>
    <definedName name="Product" localSheetId="16">#REF!</definedName>
    <definedName name="Product" localSheetId="17">#REF!</definedName>
    <definedName name="Product" localSheetId="19">#REF!</definedName>
    <definedName name="Product" localSheetId="20">#REF!</definedName>
    <definedName name="Product" localSheetId="100">#REF!</definedName>
    <definedName name="Product" localSheetId="23">#REF!</definedName>
    <definedName name="Product" localSheetId="27">#REF!</definedName>
    <definedName name="Product" localSheetId="28">#REF!</definedName>
    <definedName name="Product" localSheetId="29">#REF!</definedName>
    <definedName name="Product" localSheetId="33">#REF!</definedName>
    <definedName name="Product" localSheetId="57">#REF!</definedName>
    <definedName name="Product" localSheetId="58">#REF!</definedName>
    <definedName name="Product" localSheetId="18">#REF!</definedName>
    <definedName name="Product" localSheetId="61">#REF!</definedName>
    <definedName name="Product" localSheetId="62">#REF!</definedName>
    <definedName name="Product" localSheetId="64">#REF!</definedName>
    <definedName name="Product" localSheetId="21">#REF!</definedName>
    <definedName name="Product" localSheetId="80">'Tabla 53'!#REF!</definedName>
    <definedName name="Product" localSheetId="81">'Tabla 54'!#REF!</definedName>
    <definedName name="Product" localSheetId="82">'Tabla 55'!#REF!</definedName>
    <definedName name="Product" localSheetId="83">'Tabla 56'!#REF!</definedName>
    <definedName name="Product" localSheetId="84">'Tabla 57'!#REF!</definedName>
    <definedName name="Product" localSheetId="85">'Tabla 58'!#REF!</definedName>
    <definedName name="Product" localSheetId="88">#REF!</definedName>
    <definedName name="Product" localSheetId="89">#REF!</definedName>
    <definedName name="Product" localSheetId="90">#REF!</definedName>
    <definedName name="Product" localSheetId="95">#REF!</definedName>
    <definedName name="Product" localSheetId="96">#REF!</definedName>
    <definedName name="Product" localSheetId="24">#REF!</definedName>
    <definedName name="Product" localSheetId="99">#REF!</definedName>
    <definedName name="Product">#REF!</definedName>
    <definedName name="PROG" localSheetId="15">#REF!</definedName>
    <definedName name="PROG" localSheetId="16">#REF!</definedName>
    <definedName name="PROG" localSheetId="17">#REF!</definedName>
    <definedName name="PROG" localSheetId="23">#REF!</definedName>
    <definedName name="PROG" localSheetId="27">#REF!</definedName>
    <definedName name="PROG" localSheetId="28">#REF!</definedName>
    <definedName name="PROG" localSheetId="29">#REF!</definedName>
    <definedName name="PROG" localSheetId="57">#REF!</definedName>
    <definedName name="PROG" localSheetId="64">#REF!</definedName>
    <definedName name="PROG" localSheetId="21">#REF!</definedName>
    <definedName name="PROG" localSheetId="88">#REF!</definedName>
    <definedName name="PROG" localSheetId="89">#REF!</definedName>
    <definedName name="PROG" localSheetId="90">#REF!</definedName>
    <definedName name="PROG" localSheetId="95">#REF!</definedName>
    <definedName name="PROG">#REF!</definedName>
    <definedName name="Prog1998" localSheetId="15">#REF!</definedName>
    <definedName name="Prog1998" localSheetId="16">#REF!</definedName>
    <definedName name="Prog1998" localSheetId="17">#REF!</definedName>
    <definedName name="Prog1998" localSheetId="19">#REF!</definedName>
    <definedName name="Prog1998" localSheetId="100">'[152]2003'!#REF!</definedName>
    <definedName name="Prog1998" localSheetId="23">'[152]2003'!#REF!</definedName>
    <definedName name="Prog1998" localSheetId="59">#REF!</definedName>
    <definedName name="Prog1998" localSheetId="60">#REF!</definedName>
    <definedName name="Prog1998" localSheetId="1">'[152]2003'!#REF!</definedName>
    <definedName name="Prog1998" localSheetId="27">#REF!</definedName>
    <definedName name="Prog1998" localSheetId="28">'[152]2003'!#REF!</definedName>
    <definedName name="Prog1998" localSheetId="29">'[152]2003'!#REF!</definedName>
    <definedName name="Prog1998" localSheetId="41">'[152]2003'!#REF!</definedName>
    <definedName name="Prog1998" localSheetId="44">'[152]2003'!#REF!</definedName>
    <definedName name="Prog1998" localSheetId="46">'[152]2003'!#REF!</definedName>
    <definedName name="Prog1998" localSheetId="57">'[152]2003'!#REF!</definedName>
    <definedName name="Prog1998" localSheetId="58">'[152]2003'!#REF!</definedName>
    <definedName name="Prog1998" localSheetId="18">#REF!</definedName>
    <definedName name="Prog1998" localSheetId="61">'[152]2003'!#REF!</definedName>
    <definedName name="Prog1998" localSheetId="62">#REF!</definedName>
    <definedName name="Prog1998" localSheetId="64">'[152]2003'!#REF!</definedName>
    <definedName name="Prog1998" localSheetId="21">'[152]2003'!#REF!</definedName>
    <definedName name="Prog1998" localSheetId="81">'[152]2003'!#REF!</definedName>
    <definedName name="Prog1998" localSheetId="82">'[152]2003'!#REF!</definedName>
    <definedName name="Prog1998" localSheetId="83">'[152]2003'!#REF!</definedName>
    <definedName name="Prog1998" localSheetId="84">'[152]2003'!#REF!</definedName>
    <definedName name="Prog1998" localSheetId="88">'[152]2003'!#REF!</definedName>
    <definedName name="Prog1998" localSheetId="89">'[152]2003'!#REF!</definedName>
    <definedName name="Prog1998" localSheetId="90">'[152]2003'!#REF!</definedName>
    <definedName name="Prog1998" localSheetId="91">#REF!</definedName>
    <definedName name="Prog1998" localSheetId="95">'[152]2003'!#REF!</definedName>
    <definedName name="Prog1998" localSheetId="96">'[152]2003'!#REF!</definedName>
    <definedName name="Prog1998" localSheetId="24">'[152]2003'!#REF!</definedName>
    <definedName name="Prog1998" localSheetId="99">'[152]2003'!#REF!</definedName>
    <definedName name="Prog1998">#REF!</definedName>
    <definedName name="progra" localSheetId="15">#REF!</definedName>
    <definedName name="progra" localSheetId="16">#REF!</definedName>
    <definedName name="progra" localSheetId="17">#REF!</definedName>
    <definedName name="progra" localSheetId="20">#REF!</definedName>
    <definedName name="progra" localSheetId="23">#REF!</definedName>
    <definedName name="progra" localSheetId="59">#REF!</definedName>
    <definedName name="progra" localSheetId="60">#REF!</definedName>
    <definedName name="progra" localSheetId="27">#REF!</definedName>
    <definedName name="progra" localSheetId="28">#REF!</definedName>
    <definedName name="progra" localSheetId="29">#REF!</definedName>
    <definedName name="progra" localSheetId="57">#REF!</definedName>
    <definedName name="progra" localSheetId="64">#REF!</definedName>
    <definedName name="progra" localSheetId="21">#REF!</definedName>
    <definedName name="progra" localSheetId="85">'Tabla 58'!#REF!</definedName>
    <definedName name="progra" localSheetId="88">#REF!</definedName>
    <definedName name="progra" localSheetId="89">#REF!</definedName>
    <definedName name="progra" localSheetId="90">#REF!</definedName>
    <definedName name="progra" localSheetId="95">#REF!</definedName>
    <definedName name="progra" localSheetId="96">#REF!</definedName>
    <definedName name="progra" localSheetId="24">#REF!</definedName>
    <definedName name="progra">#REF!</definedName>
    <definedName name="proj00" localSheetId="15">#REF!</definedName>
    <definedName name="proj00" localSheetId="16">#REF!</definedName>
    <definedName name="proj00" localSheetId="17">#REF!</definedName>
    <definedName name="proj00" localSheetId="20">[153]sources!#REF!</definedName>
    <definedName name="proj00" localSheetId="100">[153]sources!#REF!</definedName>
    <definedName name="proj00" localSheetId="23">[153]sources!#REF!</definedName>
    <definedName name="proj00" localSheetId="59">#REF!</definedName>
    <definedName name="proj00" localSheetId="60">#REF!</definedName>
    <definedName name="proj00" localSheetId="1">[153]sources!#REF!</definedName>
    <definedName name="proj00" localSheetId="27">#REF!</definedName>
    <definedName name="proj00" localSheetId="28">[153]sources!#REF!</definedName>
    <definedName name="proj00" localSheetId="29">[153]sources!#REF!</definedName>
    <definedName name="proj00" localSheetId="57">[153]sources!#REF!</definedName>
    <definedName name="proj00" localSheetId="58">[153]sources!#REF!</definedName>
    <definedName name="proj00" localSheetId="64">[153]sources!#REF!</definedName>
    <definedName name="proj00" localSheetId="21">[153]sources!#REF!</definedName>
    <definedName name="proj00" localSheetId="85">[153]sources!#REF!</definedName>
    <definedName name="proj00" localSheetId="88">[153]sources!#REF!</definedName>
    <definedName name="proj00" localSheetId="89">[153]sources!#REF!</definedName>
    <definedName name="proj00" localSheetId="90">[153]sources!#REF!</definedName>
    <definedName name="proj00" localSheetId="91">#REF!</definedName>
    <definedName name="proj00" localSheetId="95">[153]sources!#REF!</definedName>
    <definedName name="proj00" localSheetId="24">[153]sources!#REF!</definedName>
    <definedName name="proj00">#REF!</definedName>
    <definedName name="PROJ98" localSheetId="15">#REF!</definedName>
    <definedName name="PROJ98" localSheetId="16">#REF!</definedName>
    <definedName name="PROJ98" localSheetId="17">#REF!</definedName>
    <definedName name="PROJ98" localSheetId="20">#REF!</definedName>
    <definedName name="PROJ98" localSheetId="23">#REF!</definedName>
    <definedName name="PROJ98" localSheetId="59">#REF!</definedName>
    <definedName name="PROJ98" localSheetId="60">#REF!</definedName>
    <definedName name="PROJ98" localSheetId="27">#REF!</definedName>
    <definedName name="PROJ98" localSheetId="28">#REF!</definedName>
    <definedName name="PROJ98" localSheetId="29">#REF!</definedName>
    <definedName name="PROJ98" localSheetId="57">#REF!</definedName>
    <definedName name="PROJ98" localSheetId="64">#REF!</definedName>
    <definedName name="PROJ98" localSheetId="21">#REF!</definedName>
    <definedName name="PROJ98" localSheetId="85">'Tabla 58'!#REF!</definedName>
    <definedName name="PROJ98" localSheetId="88">#REF!</definedName>
    <definedName name="PROJ98" localSheetId="89">#REF!</definedName>
    <definedName name="PROJ98" localSheetId="90">#REF!</definedName>
    <definedName name="PROJ98" localSheetId="95">#REF!</definedName>
    <definedName name="PROJ98" localSheetId="96">#REF!</definedName>
    <definedName name="PROJ98" localSheetId="24">#REF!</definedName>
    <definedName name="PROJ98">#REF!</definedName>
    <definedName name="prom" localSheetId="15">#REF!</definedName>
    <definedName name="prom" localSheetId="17">#REF!</definedName>
    <definedName name="prom" localSheetId="100">[72]Promedio!$CD$90</definedName>
    <definedName name="prom" localSheetId="23">[72]Promedio!$CD$90</definedName>
    <definedName name="prom" localSheetId="59">#REF!</definedName>
    <definedName name="prom" localSheetId="60">#REF!</definedName>
    <definedName name="prom" localSheetId="1">[72]Promedio!$CD$90</definedName>
    <definedName name="prom" localSheetId="27">#REF!</definedName>
    <definedName name="prom" localSheetId="28">#REF!</definedName>
    <definedName name="prom" localSheetId="29">#REF!</definedName>
    <definedName name="prom" localSheetId="57">[72]Promedio!$CD$90</definedName>
    <definedName name="prom" localSheetId="58">[72]Promedio!$CD$90</definedName>
    <definedName name="prom" localSheetId="91">#REF!</definedName>
    <definedName name="prom">#REF!</definedName>
    <definedName name="promgraf" localSheetId="15">#REF!</definedName>
    <definedName name="promgraf" localSheetId="17">#REF!</definedName>
    <definedName name="promgraf" localSheetId="20">[154]GRAFPROM!#REF!</definedName>
    <definedName name="promgraf" localSheetId="100">[154]GRAFPROM!#REF!</definedName>
    <definedName name="promgraf" localSheetId="23">[154]GRAFPROM!#REF!</definedName>
    <definedName name="promgraf" localSheetId="59">#REF!</definedName>
    <definedName name="promgraf" localSheetId="60">#REF!</definedName>
    <definedName name="promgraf" localSheetId="1">[154]GRAFPROM!#REF!</definedName>
    <definedName name="promgraf" localSheetId="27">#REF!</definedName>
    <definedName name="promgraf" localSheetId="28">[154]GRAFPROM!#REF!</definedName>
    <definedName name="promgraf" localSheetId="29">[154]GRAFPROM!#REF!</definedName>
    <definedName name="promgraf" localSheetId="57">[154]GRAFPROM!#REF!</definedName>
    <definedName name="promgraf" localSheetId="58">[154]GRAFPROM!#REF!</definedName>
    <definedName name="promgraf" localSheetId="64">[154]GRAFPROM!#REF!</definedName>
    <definedName name="promgraf" localSheetId="21">[154]GRAFPROM!#REF!</definedName>
    <definedName name="promgraf" localSheetId="85">[154]GRAFPROM!#REF!</definedName>
    <definedName name="promgraf" localSheetId="88">[154]GRAFPROM!#REF!</definedName>
    <definedName name="promgraf" localSheetId="89">[154]GRAFPROM!#REF!</definedName>
    <definedName name="promgraf" localSheetId="90">[154]GRAFPROM!#REF!</definedName>
    <definedName name="promgraf" localSheetId="91">#REF!</definedName>
    <definedName name="promgraf" localSheetId="95">[154]GRAFPROM!#REF!</definedName>
    <definedName name="promgraf" localSheetId="96">[154]GRAFPROM!#REF!</definedName>
    <definedName name="promgraf" localSheetId="24">[154]GRAFPROM!#REF!</definedName>
    <definedName name="promgraf">#REF!</definedName>
    <definedName name="Prop.Demanda" localSheetId="15">#REF!</definedName>
    <definedName name="Prop.Demanda" localSheetId="17">#REF!</definedName>
    <definedName name="Prop.Demanda" localSheetId="100">'[60]Ranking Bancario'!$AH$4:$AL$54</definedName>
    <definedName name="Prop.Demanda" localSheetId="23">'[60]Ranking Bancario'!$AH$4:$AL$54</definedName>
    <definedName name="Prop.Demanda" localSheetId="59">#REF!</definedName>
    <definedName name="Prop.Demanda" localSheetId="60">#REF!</definedName>
    <definedName name="Prop.Demanda" localSheetId="1">'[60]Ranking Bancario'!$AH$4:$AL$54</definedName>
    <definedName name="Prop.Demanda" localSheetId="27">#REF!</definedName>
    <definedName name="Prop.Demanda" localSheetId="28">#REF!</definedName>
    <definedName name="Prop.Demanda" localSheetId="29">#REF!</definedName>
    <definedName name="Prop.Demanda" localSheetId="57">'[60]Ranking Bancario'!$AH$4:$AL$54</definedName>
    <definedName name="Prop.Demanda" localSheetId="58">'[60]Ranking Bancario'!$AH$4:$AL$54</definedName>
    <definedName name="Prop.Demanda" localSheetId="91">#REF!</definedName>
    <definedName name="Prop.Demanda">#REF!</definedName>
    <definedName name="Province" localSheetId="20">#REF!</definedName>
    <definedName name="Province" localSheetId="23">#REF!</definedName>
    <definedName name="Province" localSheetId="59">#REF!</definedName>
    <definedName name="Province" localSheetId="60">#REF!</definedName>
    <definedName name="Province" localSheetId="27">#REF!</definedName>
    <definedName name="Province" localSheetId="28">#REF!</definedName>
    <definedName name="Province" localSheetId="29">#REF!</definedName>
    <definedName name="Province" localSheetId="57">#REF!</definedName>
    <definedName name="Province" localSheetId="64">#REF!</definedName>
    <definedName name="Province" localSheetId="21">#REF!</definedName>
    <definedName name="Province" localSheetId="85">'Tabla 58'!#REF!</definedName>
    <definedName name="Province" localSheetId="88">#REF!</definedName>
    <definedName name="Province" localSheetId="89">#REF!</definedName>
    <definedName name="Province" localSheetId="90">#REF!</definedName>
    <definedName name="Province" localSheetId="95">#REF!</definedName>
    <definedName name="Province" localSheetId="96">#REF!</definedName>
    <definedName name="Province" localSheetId="24">#REF!</definedName>
    <definedName name="Province">#REF!</definedName>
    <definedName name="Province_Details" localSheetId="23">#REF!</definedName>
    <definedName name="Province_Details" localSheetId="27">#REF!</definedName>
    <definedName name="Province_Details" localSheetId="28">#REF!</definedName>
    <definedName name="Province_Details" localSheetId="29">#REF!</definedName>
    <definedName name="Province_Details" localSheetId="57">#REF!</definedName>
    <definedName name="Province_Details" localSheetId="64">#REF!</definedName>
    <definedName name="Province_Details" localSheetId="21">#REF!</definedName>
    <definedName name="Province_Details" localSheetId="85">'Tabla 58'!#REF!</definedName>
    <definedName name="Province_Details" localSheetId="88">#REF!</definedName>
    <definedName name="Province_Details" localSheetId="89">#REF!</definedName>
    <definedName name="Province_Details" localSheetId="90">#REF!</definedName>
    <definedName name="Province_Details" localSheetId="95">#REF!</definedName>
    <definedName name="Province_Details" localSheetId="96">#REF!</definedName>
    <definedName name="Province_Details">#REF!</definedName>
    <definedName name="prphalf" localSheetId="15">#REF!</definedName>
    <definedName name="prphalf" localSheetId="17">#REF!</definedName>
    <definedName name="prphalf" localSheetId="100">[139]Sheet4!$C$3:$G$57</definedName>
    <definedName name="prphalf" localSheetId="23">[139]Sheet4!$C$3:$G$57</definedName>
    <definedName name="prphalf" localSheetId="59">#REF!</definedName>
    <definedName name="prphalf" localSheetId="60">#REF!</definedName>
    <definedName name="prphalf" localSheetId="1">[139]Sheet4!$C$3:$G$57</definedName>
    <definedName name="prphalf" localSheetId="27">#REF!</definedName>
    <definedName name="prphalf" localSheetId="28">#REF!</definedName>
    <definedName name="prphalf" localSheetId="29">#REF!</definedName>
    <definedName name="prphalf" localSheetId="57">[139]Sheet4!$C$3:$G$57</definedName>
    <definedName name="prphalf" localSheetId="58">[139]Sheet4!$C$3:$G$57</definedName>
    <definedName name="prphalf" localSheetId="91">#REF!</definedName>
    <definedName name="prphalf">#REF!</definedName>
    <definedName name="PRPINTSEPT" localSheetId="15">#REF!</definedName>
    <definedName name="PRPINTSEPT" localSheetId="17">#REF!</definedName>
    <definedName name="PRPINTSEPT" localSheetId="100">[155]STOCK!$D$4:$W$102</definedName>
    <definedName name="PRPINTSEPT" localSheetId="23">[155]STOCK!$D$4:$W$102</definedName>
    <definedName name="PRPINTSEPT" localSheetId="59">#REF!</definedName>
    <definedName name="PRPINTSEPT" localSheetId="60">#REF!</definedName>
    <definedName name="PRPINTSEPT" localSheetId="1">[155]STOCK!$D$4:$W$102</definedName>
    <definedName name="PRPINTSEPT" localSheetId="27">#REF!</definedName>
    <definedName name="PRPINTSEPT" localSheetId="28">#REF!</definedName>
    <definedName name="PRPINTSEPT" localSheetId="29">#REF!</definedName>
    <definedName name="PRPINTSEPT" localSheetId="57">[155]STOCK!$D$4:$W$102</definedName>
    <definedName name="PRPINTSEPT" localSheetId="58">[155]STOCK!$D$4:$W$102</definedName>
    <definedName name="PRPINTSEPT" localSheetId="91">#REF!</definedName>
    <definedName name="PRPINTSEPT">#REF!</definedName>
    <definedName name="prueba" localSheetId="15">#REF!</definedName>
    <definedName name="prueba" localSheetId="17">#REF!</definedName>
    <definedName name="prueba" localSheetId="100">[5]!prueba</definedName>
    <definedName name="prueba" localSheetId="10">[5]!prueba</definedName>
    <definedName name="prueba" localSheetId="11">[5]!prueba</definedName>
    <definedName name="prueba" localSheetId="23">[5]!prueba</definedName>
    <definedName name="prueba" localSheetId="59">#REF!</definedName>
    <definedName name="prueba" localSheetId="60">#REF!</definedName>
    <definedName name="prueba" localSheetId="1">[5]!prueba</definedName>
    <definedName name="prueba" localSheetId="27">#REF!</definedName>
    <definedName name="prueba" localSheetId="28">[5]!prueba</definedName>
    <definedName name="prueba" localSheetId="29">[5]!prueba</definedName>
    <definedName name="prueba" localSheetId="57">[5]!prueba</definedName>
    <definedName name="prueba" localSheetId="58">[5]!prueba</definedName>
    <definedName name="prueba" localSheetId="21">[5]!prueba</definedName>
    <definedName name="prueba" localSheetId="88">[5]!prueba</definedName>
    <definedName name="prueba" localSheetId="89">[5]!prueba</definedName>
    <definedName name="prueba" localSheetId="90">[5]!prueba</definedName>
    <definedName name="prueba" localSheetId="91">#REF!</definedName>
    <definedName name="prueba" localSheetId="24">[5]!prueba</definedName>
    <definedName name="prueba">#REF!</definedName>
    <definedName name="PRYEAR" localSheetId="15">#REF!</definedName>
    <definedName name="PRYEAR" localSheetId="16">#REF!</definedName>
    <definedName name="PRYEAR" localSheetId="17">#REF!</definedName>
    <definedName name="PRYEAR" localSheetId="19">#REF!</definedName>
    <definedName name="PRYEAR" localSheetId="20">#REF!</definedName>
    <definedName name="PRYEAR" localSheetId="100">#REF!</definedName>
    <definedName name="PRYEAR" localSheetId="23">#REF!</definedName>
    <definedName name="PRYEAR" localSheetId="27">#REF!</definedName>
    <definedName name="PRYEAR" localSheetId="28">#REF!</definedName>
    <definedName name="PRYEAR" localSheetId="29">#REF!</definedName>
    <definedName name="PRYEAR" localSheetId="41">#REF!</definedName>
    <definedName name="PRYEAR" localSheetId="44">#REF!</definedName>
    <definedName name="PRYEAR" localSheetId="46">#REF!</definedName>
    <definedName name="PRYEAR" localSheetId="57">#REF!</definedName>
    <definedName name="PRYEAR" localSheetId="58">#REF!</definedName>
    <definedName name="PRYEAR" localSheetId="18">#REF!</definedName>
    <definedName name="PRYEAR" localSheetId="61">#REF!</definedName>
    <definedName name="PRYEAR" localSheetId="62">#REF!</definedName>
    <definedName name="PRYEAR" localSheetId="64">#REF!</definedName>
    <definedName name="PRYEAR" localSheetId="21">#REF!</definedName>
    <definedName name="PRYEAR" localSheetId="80">'Tabla 53'!#REF!</definedName>
    <definedName name="PRYEAR" localSheetId="81">'Tabla 54'!#REF!</definedName>
    <definedName name="PRYEAR" localSheetId="82">'Tabla 55'!#REF!</definedName>
    <definedName name="PRYEAR" localSheetId="83">'Tabla 56'!#REF!</definedName>
    <definedName name="PRYEAR" localSheetId="84">'Tabla 57'!#REF!</definedName>
    <definedName name="PRYEAR" localSheetId="88">#REF!</definedName>
    <definedName name="PRYEAR" localSheetId="89">#REF!</definedName>
    <definedName name="PRYEAR" localSheetId="90">#REF!</definedName>
    <definedName name="PRYEAR" localSheetId="95">#REF!</definedName>
    <definedName name="PRYEAR" localSheetId="96">#REF!</definedName>
    <definedName name="PRYEAR" localSheetId="24">#REF!</definedName>
    <definedName name="PRYEAR" localSheetId="99">#REF!</definedName>
    <definedName name="PRYEAR">#REF!</definedName>
    <definedName name="PS" localSheetId="15">#REF!</definedName>
    <definedName name="PS" localSheetId="16">#REF!</definedName>
    <definedName name="PS" localSheetId="17">#REF!</definedName>
    <definedName name="PS" localSheetId="23">#REF!</definedName>
    <definedName name="PS" localSheetId="27">#REF!</definedName>
    <definedName name="PS" localSheetId="28">#REF!</definedName>
    <definedName name="PS" localSheetId="29">#REF!</definedName>
    <definedName name="PS" localSheetId="57">#REF!</definedName>
    <definedName name="PS" localSheetId="64">#REF!</definedName>
    <definedName name="PS" localSheetId="21">#REF!</definedName>
    <definedName name="PS" localSheetId="88">#REF!</definedName>
    <definedName name="PS" localSheetId="89">#REF!</definedName>
    <definedName name="PS" localSheetId="90">#REF!</definedName>
    <definedName name="PS" localSheetId="95">#REF!</definedName>
    <definedName name="PS">#REF!</definedName>
    <definedName name="psbr" localSheetId="15">#REF!</definedName>
    <definedName name="psbr" localSheetId="16">#REF!</definedName>
    <definedName name="psbr" localSheetId="17">#REF!</definedName>
    <definedName name="psbr" localSheetId="100">'[156]Input PSBR;Q-F'!#REF!</definedName>
    <definedName name="psbr" localSheetId="23">'[156]Input PSBR;Q-F'!#REF!</definedName>
    <definedName name="psbr" localSheetId="59">#REF!</definedName>
    <definedName name="psbr" localSheetId="60">#REF!</definedName>
    <definedName name="psbr" localSheetId="1">'[156]Input PSBR;Q-F'!#REF!</definedName>
    <definedName name="psbr" localSheetId="27">#REF!</definedName>
    <definedName name="psbr" localSheetId="28">'[156]Input PSBR;Q-F'!#REF!</definedName>
    <definedName name="psbr" localSheetId="29">'[156]Input PSBR;Q-F'!#REF!</definedName>
    <definedName name="psbr" localSheetId="57">'[156]Input PSBR;Q-F'!#REF!</definedName>
    <definedName name="psbr" localSheetId="58">'[156]Input PSBR;Q-F'!#REF!</definedName>
    <definedName name="psbr" localSheetId="64">'[156]Input PSBR;Q-F'!#REF!</definedName>
    <definedName name="psbr" localSheetId="21">'[156]Input PSBR;Q-F'!#REF!</definedName>
    <definedName name="psbr" localSheetId="85">'[156]Input PSBR;Q-F'!#REF!</definedName>
    <definedName name="psbr" localSheetId="88">'[156]Input PSBR;Q-F'!#REF!</definedName>
    <definedName name="psbr" localSheetId="89">'[156]Input PSBR;Q-F'!#REF!</definedName>
    <definedName name="psbr" localSheetId="90">'[156]Input PSBR;Q-F'!#REF!</definedName>
    <definedName name="psbr" localSheetId="91">#REF!</definedName>
    <definedName name="psbr" localSheetId="95">'[156]Input PSBR;Q-F'!#REF!</definedName>
    <definedName name="psbr" localSheetId="24">'[156]Input PSBR;Q-F'!#REF!</definedName>
    <definedName name="psbr">#REF!</definedName>
    <definedName name="PSBR_TRIM" localSheetId="15">#REF!</definedName>
    <definedName name="PSBR_TRIM" localSheetId="16">#REF!</definedName>
    <definedName name="PSBR_TRIM" localSheetId="17">#REF!</definedName>
    <definedName name="PSBR_TRIM" localSheetId="100">'[157]Resultado BC'!#REF!</definedName>
    <definedName name="PSBR_TRIM" localSheetId="23">'[157]Resultado BC'!#REF!</definedName>
    <definedName name="PSBR_TRIM" localSheetId="59">#REF!</definedName>
    <definedName name="PSBR_TRIM" localSheetId="60">#REF!</definedName>
    <definedName name="PSBR_TRIM" localSheetId="1">'[157]Resultado BC'!#REF!</definedName>
    <definedName name="PSBR_TRIM" localSheetId="27">#REF!</definedName>
    <definedName name="PSBR_TRIM" localSheetId="28">'[157]Resultado BC'!#REF!</definedName>
    <definedName name="PSBR_TRIM" localSheetId="29">'[157]Resultado BC'!#REF!</definedName>
    <definedName name="PSBR_TRIM" localSheetId="57">'[157]Resultado BC'!#REF!</definedName>
    <definedName name="PSBR_TRIM" localSheetId="58">'[157]Resultado BC'!#REF!</definedName>
    <definedName name="PSBR_TRIM" localSheetId="64">'[157]Resultado BC'!#REF!</definedName>
    <definedName name="PSBR_TRIM" localSheetId="21">'[157]Resultado BC'!#REF!</definedName>
    <definedName name="PSBR_TRIM" localSheetId="85">'[157]Resultado BC'!#REF!</definedName>
    <definedName name="PSBR_TRIM" localSheetId="88">'[157]Resultado BC'!#REF!</definedName>
    <definedName name="PSBR_TRIM" localSheetId="89">'[157]Resultado BC'!#REF!</definedName>
    <definedName name="PSBR_TRIM" localSheetId="90">'[157]Resultado BC'!#REF!</definedName>
    <definedName name="PSBR_TRIM" localSheetId="91">#REF!</definedName>
    <definedName name="PSBR_TRIM" localSheetId="95">'[157]Resultado BC'!#REF!</definedName>
    <definedName name="PSBR_TRIM" localSheetId="24">'[157]Resultado BC'!#REF!</definedName>
    <definedName name="PSBR_TRIM">#REF!</definedName>
    <definedName name="pshocked" localSheetId="15">#REF!</definedName>
    <definedName name="pshocked" localSheetId="16">#REF!</definedName>
    <definedName name="pshocked" localSheetId="17">#REF!</definedName>
    <definedName name="pshocked" localSheetId="20">#REF!</definedName>
    <definedName name="pshocked" localSheetId="23">#REF!</definedName>
    <definedName name="pshocked" localSheetId="59">#REF!</definedName>
    <definedName name="pshocked" localSheetId="60">#REF!</definedName>
    <definedName name="pshocked" localSheetId="27">#REF!</definedName>
    <definedName name="pshocked" localSheetId="28">#REF!</definedName>
    <definedName name="pshocked" localSheetId="29">#REF!</definedName>
    <definedName name="pshocked" localSheetId="57">#REF!</definedName>
    <definedName name="pshocked" localSheetId="64">#REF!</definedName>
    <definedName name="pshocked" localSheetId="21">#REF!</definedName>
    <definedName name="pshocked" localSheetId="85">'Tabla 58'!#REF!</definedName>
    <definedName name="pshocked" localSheetId="88">#REF!</definedName>
    <definedName name="pshocked" localSheetId="89">#REF!</definedName>
    <definedName name="pshocked" localSheetId="90">#REF!</definedName>
    <definedName name="pshocked" localSheetId="95">#REF!</definedName>
    <definedName name="pshocked" localSheetId="96">#REF!</definedName>
    <definedName name="pshocked" localSheetId="24">#REF!</definedName>
    <definedName name="pshocked">#REF!</definedName>
    <definedName name="PSperc" localSheetId="15">#REF!</definedName>
    <definedName name="PSperc" localSheetId="16">#REF!</definedName>
    <definedName name="PSperc" localSheetId="17">#REF!</definedName>
    <definedName name="PSperc" localSheetId="23">#REF!</definedName>
    <definedName name="PSperc" localSheetId="27">#REF!</definedName>
    <definedName name="PSperc" localSheetId="28">#REF!</definedName>
    <definedName name="PSperc" localSheetId="29">#REF!</definedName>
    <definedName name="PSperc" localSheetId="57">#REF!</definedName>
    <definedName name="PSperc" localSheetId="64">#REF!</definedName>
    <definedName name="PSperc" localSheetId="21">#REF!</definedName>
    <definedName name="PSperc" localSheetId="85">'Tabla 58'!#REF!</definedName>
    <definedName name="PSperc" localSheetId="88">#REF!</definedName>
    <definedName name="PSperc" localSheetId="89">#REF!</definedName>
    <definedName name="PSperc" localSheetId="90">#REF!</definedName>
    <definedName name="PSperc" localSheetId="95">#REF!</definedName>
    <definedName name="PSperc" localSheetId="96">#REF!</definedName>
    <definedName name="PSperc">#REF!</definedName>
    <definedName name="Pstd" localSheetId="15">#REF!</definedName>
    <definedName name="Pstd" localSheetId="16">#REF!</definedName>
    <definedName name="Pstd" localSheetId="17">#REF!</definedName>
    <definedName name="Pstd" localSheetId="23">#REF!</definedName>
    <definedName name="Pstd" localSheetId="27">#REF!</definedName>
    <definedName name="Pstd" localSheetId="28">#REF!</definedName>
    <definedName name="Pstd" localSheetId="29">#REF!</definedName>
    <definedName name="Pstd" localSheetId="57">#REF!</definedName>
    <definedName name="Pstd" localSheetId="64">#REF!</definedName>
    <definedName name="Pstd" localSheetId="21">#REF!</definedName>
    <definedName name="Pstd" localSheetId="85">'Tabla 58'!#REF!</definedName>
    <definedName name="Pstd" localSheetId="88">#REF!</definedName>
    <definedName name="Pstd" localSheetId="89">#REF!</definedName>
    <definedName name="Pstd" localSheetId="90">#REF!</definedName>
    <definedName name="Pstd" localSheetId="95">#REF!</definedName>
    <definedName name="Pstd" localSheetId="96">#REF!</definedName>
    <definedName name="Pstd">#REF!</definedName>
    <definedName name="PTA" localSheetId="15">#REF!</definedName>
    <definedName name="PTA" localSheetId="16">#REF!</definedName>
    <definedName name="PTA" localSheetId="17">#REF!</definedName>
    <definedName name="PTA" localSheetId="19">#REF!</definedName>
    <definedName name="PTA" localSheetId="23">#REF!</definedName>
    <definedName name="PTA" localSheetId="27">#REF!</definedName>
    <definedName name="PTA" localSheetId="28">#REF!</definedName>
    <definedName name="PTA" localSheetId="29">#REF!</definedName>
    <definedName name="PTA" localSheetId="33">#REF!</definedName>
    <definedName name="PTA" localSheetId="58">#REF!</definedName>
    <definedName name="PTA" localSheetId="18">#REF!</definedName>
    <definedName name="PTA" localSheetId="64">#REF!</definedName>
    <definedName name="PTA" localSheetId="21">#REF!</definedName>
    <definedName name="PTA" localSheetId="80">'Tabla 53'!#REF!</definedName>
    <definedName name="PTA" localSheetId="81">'Tabla 54'!#REF!</definedName>
    <definedName name="PTA" localSheetId="82">'Tabla 55'!#REF!</definedName>
    <definedName name="PTA" localSheetId="83">'Tabla 56'!#REF!</definedName>
    <definedName name="PTA" localSheetId="84">'Tabla 57'!#REF!</definedName>
    <definedName name="PTA" localSheetId="88">#REF!</definedName>
    <definedName name="PTA" localSheetId="89">#REF!</definedName>
    <definedName name="PTA" localSheetId="90">#REF!</definedName>
    <definedName name="PTA" localSheetId="96">#REF!</definedName>
    <definedName name="PTA" localSheetId="24">#REF!</definedName>
    <definedName name="PTA">#REF!</definedName>
    <definedName name="PTAEURO" localSheetId="15">#REF!</definedName>
    <definedName name="PTAEURO" localSheetId="16">#REF!</definedName>
    <definedName name="PTAEURO" localSheetId="17">#REF!</definedName>
    <definedName name="PTAEURO" localSheetId="19">#REF!</definedName>
    <definedName name="PTAEURO" localSheetId="23">#REF!</definedName>
    <definedName name="PTAEURO" localSheetId="27">#REF!</definedName>
    <definedName name="PTAEURO" localSheetId="28">#REF!</definedName>
    <definedName name="PTAEURO" localSheetId="29">#REF!</definedName>
    <definedName name="PTAEURO" localSheetId="33">#REF!</definedName>
    <definedName name="PTAEURO" localSheetId="58">#REF!</definedName>
    <definedName name="PTAEURO" localSheetId="18">#REF!</definedName>
    <definedName name="PTAEURO" localSheetId="64">#REF!</definedName>
    <definedName name="PTAEURO" localSheetId="21">#REF!</definedName>
    <definedName name="PTAEURO" localSheetId="80">'Tabla 53'!#REF!</definedName>
    <definedName name="PTAEURO" localSheetId="81">'Tabla 54'!#REF!</definedName>
    <definedName name="PTAEURO" localSheetId="82">'Tabla 55'!#REF!</definedName>
    <definedName name="PTAEURO" localSheetId="83">'Tabla 56'!#REF!</definedName>
    <definedName name="PTAEURO" localSheetId="84">'Tabla 57'!#REF!</definedName>
    <definedName name="PTAEURO" localSheetId="88">#REF!</definedName>
    <definedName name="PTAEURO" localSheetId="89">#REF!</definedName>
    <definedName name="PTAEURO" localSheetId="90">#REF!</definedName>
    <definedName name="PTAEURO" localSheetId="96">#REF!</definedName>
    <definedName name="PTAEURO" localSheetId="24">#REF!</definedName>
    <definedName name="PTAEURO">#REF!</definedName>
    <definedName name="PTAS" localSheetId="15">#REF!</definedName>
    <definedName name="PTAS" localSheetId="17">#REF!</definedName>
    <definedName name="PTAS" localSheetId="23">#REF!</definedName>
    <definedName name="PTAS" localSheetId="27">#REF!</definedName>
    <definedName name="PTAS" localSheetId="28">#REF!</definedName>
    <definedName name="PTAS" localSheetId="29">#REF!</definedName>
    <definedName name="PTAS" localSheetId="21">#REF!</definedName>
    <definedName name="PTAS" localSheetId="88">#REF!</definedName>
    <definedName name="PTAS" localSheetId="89">#REF!</definedName>
    <definedName name="PTAS" localSheetId="90">#REF!</definedName>
    <definedName name="PTAS">#REF!</definedName>
    <definedName name="PTE" localSheetId="15">#REF!</definedName>
    <definedName name="PTE" localSheetId="17">#REF!</definedName>
    <definedName name="PTE" localSheetId="23">#REF!</definedName>
    <definedName name="PTE" localSheetId="27">#REF!</definedName>
    <definedName name="PTE" localSheetId="28">#REF!</definedName>
    <definedName name="PTE" localSheetId="29">#REF!</definedName>
    <definedName name="PTE" localSheetId="21">#REF!</definedName>
    <definedName name="PTE" localSheetId="88">#REF!</definedName>
    <definedName name="PTE" localSheetId="89">#REF!</definedName>
    <definedName name="PTE" localSheetId="90">#REF!</definedName>
    <definedName name="PTE">#REF!</definedName>
    <definedName name="PUBL00" localSheetId="15">#REF!</definedName>
    <definedName name="PUBL00" localSheetId="17">#REF!</definedName>
    <definedName name="PUBL00" localSheetId="23">#REF!</definedName>
    <definedName name="PUBL00" localSheetId="27">#REF!</definedName>
    <definedName name="PUBL00" localSheetId="28">#REF!</definedName>
    <definedName name="PUBL00" localSheetId="29">#REF!</definedName>
    <definedName name="PUBL00" localSheetId="41">#REF!</definedName>
    <definedName name="PUBL00" localSheetId="44">#REF!</definedName>
    <definedName name="PUBL00" localSheetId="21">#REF!</definedName>
    <definedName name="PUBL00" localSheetId="80">'Tabla 53'!#REF!</definedName>
    <definedName name="PUBL00" localSheetId="88">#REF!</definedName>
    <definedName name="PUBL00" localSheetId="89">#REF!</definedName>
    <definedName name="PUBL00" localSheetId="90">#REF!</definedName>
    <definedName name="PUBL00" localSheetId="96">#REF!</definedName>
    <definedName name="PUBL00">#REF!</definedName>
    <definedName name="PUBL11" localSheetId="15">#REF!</definedName>
    <definedName name="PUBL11" localSheetId="17">#REF!</definedName>
    <definedName name="PUBL11" localSheetId="23">#REF!</definedName>
    <definedName name="PUBL11" localSheetId="27">#REF!</definedName>
    <definedName name="PUBL11" localSheetId="28">#REF!</definedName>
    <definedName name="PUBL11" localSheetId="29">#REF!</definedName>
    <definedName name="PUBL11" localSheetId="41">#REF!</definedName>
    <definedName name="PUBL11" localSheetId="44">#REF!</definedName>
    <definedName name="PUBL11" localSheetId="21">#REF!</definedName>
    <definedName name="PUBL11" localSheetId="80">'Tabla 53'!#REF!</definedName>
    <definedName name="PUBL11" localSheetId="88">#REF!</definedName>
    <definedName name="PUBL11" localSheetId="89">#REF!</definedName>
    <definedName name="PUBL11" localSheetId="90">#REF!</definedName>
    <definedName name="PUBL11" localSheetId="96">#REF!</definedName>
    <definedName name="PUBL11">#REF!</definedName>
    <definedName name="PUBL2" localSheetId="15">#REF!</definedName>
    <definedName name="PUBL2" localSheetId="17">#REF!</definedName>
    <definedName name="PUBL2" localSheetId="23">#REF!</definedName>
    <definedName name="PUBL2" localSheetId="27">#REF!</definedName>
    <definedName name="PUBL2" localSheetId="28">#REF!</definedName>
    <definedName name="PUBL2" localSheetId="29">#REF!</definedName>
    <definedName name="PUBL2" localSheetId="41">#REF!</definedName>
    <definedName name="PUBL2" localSheetId="44">#REF!</definedName>
    <definedName name="PUBL2" localSheetId="21">#REF!</definedName>
    <definedName name="PUBL2" localSheetId="80">'Tabla 53'!#REF!</definedName>
    <definedName name="PUBL2" localSheetId="88">#REF!</definedName>
    <definedName name="PUBL2" localSheetId="89">#REF!</definedName>
    <definedName name="PUBL2" localSheetId="90">#REF!</definedName>
    <definedName name="PUBL2" localSheetId="96">#REF!</definedName>
    <definedName name="PUBL2">#REF!</definedName>
    <definedName name="PUBL22" localSheetId="15">#REF!</definedName>
    <definedName name="PUBL22" localSheetId="17">#REF!</definedName>
    <definedName name="PUBL22" localSheetId="23">#REF!</definedName>
    <definedName name="PUBL22" localSheetId="27">#REF!</definedName>
    <definedName name="PUBL22" localSheetId="28">#REF!</definedName>
    <definedName name="PUBL22" localSheetId="29">#REF!</definedName>
    <definedName name="PUBL22" localSheetId="41">#REF!</definedName>
    <definedName name="PUBL22" localSheetId="44">#REF!</definedName>
    <definedName name="PUBL22" localSheetId="21">#REF!</definedName>
    <definedName name="PUBL22" localSheetId="80">'Tabla 53'!#REF!</definedName>
    <definedName name="PUBL22" localSheetId="88">#REF!</definedName>
    <definedName name="PUBL22" localSheetId="89">#REF!</definedName>
    <definedName name="PUBL22" localSheetId="90">#REF!</definedName>
    <definedName name="PUBL22" localSheetId="96">#REF!</definedName>
    <definedName name="PUBL22">#REF!</definedName>
    <definedName name="PUBL33" localSheetId="15">#REF!</definedName>
    <definedName name="PUBL33" localSheetId="17">#REF!</definedName>
    <definedName name="PUBL33" localSheetId="23">#REF!</definedName>
    <definedName name="PUBL33" localSheetId="27">#REF!</definedName>
    <definedName name="PUBL33" localSheetId="28">#REF!</definedName>
    <definedName name="PUBL33" localSheetId="29">#REF!</definedName>
    <definedName name="PUBL33" localSheetId="41">#REF!</definedName>
    <definedName name="PUBL33" localSheetId="44">#REF!</definedName>
    <definedName name="PUBL33" localSheetId="21">#REF!</definedName>
    <definedName name="PUBL33" localSheetId="80">'Tabla 53'!#REF!</definedName>
    <definedName name="PUBL33" localSheetId="88">#REF!</definedName>
    <definedName name="PUBL33" localSheetId="89">#REF!</definedName>
    <definedName name="PUBL33" localSheetId="90">#REF!</definedName>
    <definedName name="PUBL33" localSheetId="96">#REF!</definedName>
    <definedName name="PUBL33">#REF!</definedName>
    <definedName name="PUBL5" localSheetId="15">#REF!</definedName>
    <definedName name="PUBL5" localSheetId="17">#REF!</definedName>
    <definedName name="PUBL5" localSheetId="23">#REF!</definedName>
    <definedName name="PUBL5" localSheetId="27">#REF!</definedName>
    <definedName name="PUBL5" localSheetId="28">#REF!</definedName>
    <definedName name="PUBL5" localSheetId="29">#REF!</definedName>
    <definedName name="PUBL5" localSheetId="41">#REF!</definedName>
    <definedName name="PUBL5" localSheetId="44">#REF!</definedName>
    <definedName name="PUBL5" localSheetId="21">#REF!</definedName>
    <definedName name="PUBL5" localSheetId="80">'Tabla 53'!#REF!</definedName>
    <definedName name="PUBL5" localSheetId="88">#REF!</definedName>
    <definedName name="PUBL5" localSheetId="89">#REF!</definedName>
    <definedName name="PUBL5" localSheetId="90">#REF!</definedName>
    <definedName name="PUBL5" localSheetId="96">#REF!</definedName>
    <definedName name="PUBL5">#REF!</definedName>
    <definedName name="PUBL55" localSheetId="15">#REF!</definedName>
    <definedName name="PUBL55" localSheetId="17">#REF!</definedName>
    <definedName name="PUBL55" localSheetId="23">#REF!</definedName>
    <definedName name="PUBL55" localSheetId="27">#REF!</definedName>
    <definedName name="PUBL55" localSheetId="28">#REF!</definedName>
    <definedName name="PUBL55" localSheetId="29">#REF!</definedName>
    <definedName name="PUBL55" localSheetId="41">#REF!</definedName>
    <definedName name="PUBL55" localSheetId="44">#REF!</definedName>
    <definedName name="PUBL55" localSheetId="21">#REF!</definedName>
    <definedName name="PUBL55" localSheetId="80">'Tabla 53'!#REF!</definedName>
    <definedName name="PUBL55" localSheetId="88">#REF!</definedName>
    <definedName name="PUBL55" localSheetId="89">#REF!</definedName>
    <definedName name="PUBL55" localSheetId="90">#REF!</definedName>
    <definedName name="PUBL55" localSheetId="96">#REF!</definedName>
    <definedName name="PUBL55">#REF!</definedName>
    <definedName name="PUBL6" localSheetId="15">#REF!</definedName>
    <definedName name="PUBL6" localSheetId="17">#REF!</definedName>
    <definedName name="PUBL6" localSheetId="23">#REF!</definedName>
    <definedName name="PUBL6" localSheetId="27">#REF!</definedName>
    <definedName name="PUBL6" localSheetId="28">#REF!</definedName>
    <definedName name="PUBL6" localSheetId="29">#REF!</definedName>
    <definedName name="PUBL6" localSheetId="41">#REF!</definedName>
    <definedName name="PUBL6" localSheetId="44">#REF!</definedName>
    <definedName name="PUBL6" localSheetId="21">#REF!</definedName>
    <definedName name="PUBL6" localSheetId="80">'Tabla 53'!#REF!</definedName>
    <definedName name="PUBL6" localSheetId="88">#REF!</definedName>
    <definedName name="PUBL6" localSheetId="89">#REF!</definedName>
    <definedName name="PUBL6" localSheetId="90">#REF!</definedName>
    <definedName name="PUBL6" localSheetId="96">#REF!</definedName>
    <definedName name="PUBL6">#REF!</definedName>
    <definedName name="PUBL66" localSheetId="15">#REF!</definedName>
    <definedName name="PUBL66" localSheetId="17">#REF!</definedName>
    <definedName name="PUBL66" localSheetId="23">#REF!</definedName>
    <definedName name="PUBL66" localSheetId="27">#REF!</definedName>
    <definedName name="PUBL66" localSheetId="28">#REF!</definedName>
    <definedName name="PUBL66" localSheetId="29">#REF!</definedName>
    <definedName name="PUBL66" localSheetId="41">#REF!</definedName>
    <definedName name="PUBL66" localSheetId="44">#REF!</definedName>
    <definedName name="PUBL66" localSheetId="21">#REF!</definedName>
    <definedName name="PUBL66" localSheetId="80">'Tabla 53'!#REF!</definedName>
    <definedName name="PUBL66" localSheetId="88">#REF!</definedName>
    <definedName name="PUBL66" localSheetId="89">#REF!</definedName>
    <definedName name="PUBL66" localSheetId="90">#REF!</definedName>
    <definedName name="PUBL66" localSheetId="96">#REF!</definedName>
    <definedName name="PUBL66">#REF!</definedName>
    <definedName name="Public_Sector" localSheetId="15">#REF!</definedName>
    <definedName name="Public_Sector" localSheetId="17">#REF!</definedName>
    <definedName name="Public_Sector" localSheetId="23">#REF!</definedName>
    <definedName name="Public_Sector" localSheetId="27">#REF!</definedName>
    <definedName name="Public_Sector" localSheetId="28">#REF!</definedName>
    <definedName name="Public_Sector" localSheetId="29">#REF!</definedName>
    <definedName name="Public_Sector" localSheetId="21">#REF!</definedName>
    <definedName name="Public_Sector" localSheetId="88">#REF!</definedName>
    <definedName name="Public_Sector" localSheetId="89">#REF!</definedName>
    <definedName name="Public_Sector" localSheetId="90">#REF!</definedName>
    <definedName name="Public_Sector">#REF!</definedName>
    <definedName name="pyg" localSheetId="15">#REF!</definedName>
    <definedName name="pyg" localSheetId="17">#REF!</definedName>
    <definedName name="pyg" localSheetId="23">#REF!</definedName>
    <definedName name="pyg" localSheetId="27">#REF!</definedName>
    <definedName name="pyg" localSheetId="28">#REF!</definedName>
    <definedName name="pyg" localSheetId="29">#REF!</definedName>
    <definedName name="pyg" localSheetId="21">#REF!</definedName>
    <definedName name="pyg" localSheetId="88">#REF!</definedName>
    <definedName name="pyg" localSheetId="89">#REF!</definedName>
    <definedName name="pyg" localSheetId="90">#REF!</definedName>
    <definedName name="pyg">#REF!</definedName>
    <definedName name="PYGCAJA" localSheetId="15">#REF!</definedName>
    <definedName name="PYGCAJA" localSheetId="17">#REF!</definedName>
    <definedName name="PYGCAJA" localSheetId="23">#REF!</definedName>
    <definedName name="PYGCAJA" localSheetId="27">#REF!</definedName>
    <definedName name="PYGCAJA" localSheetId="28">#REF!</definedName>
    <definedName name="PYGCAJA" localSheetId="29">#REF!</definedName>
    <definedName name="PYGCAJA" localSheetId="21">#REF!</definedName>
    <definedName name="PYGCAJA" localSheetId="88">#REF!</definedName>
    <definedName name="PYGCAJA" localSheetId="89">#REF!</definedName>
    <definedName name="PYGCAJA" localSheetId="90">#REF!</definedName>
    <definedName name="PYGCAJA">#REF!</definedName>
    <definedName name="PYGE" localSheetId="15">#REF!</definedName>
    <definedName name="PYGE" localSheetId="17">#REF!</definedName>
    <definedName name="PYGE" localSheetId="23">#REF!</definedName>
    <definedName name="PYGE" localSheetId="27">#REF!</definedName>
    <definedName name="PYGE" localSheetId="28">#REF!</definedName>
    <definedName name="PYGE" localSheetId="29">#REF!</definedName>
    <definedName name="PYGE" localSheetId="21">#REF!</definedName>
    <definedName name="PYGE" localSheetId="88">#REF!</definedName>
    <definedName name="PYGE" localSheetId="89">#REF!</definedName>
    <definedName name="PYGE" localSheetId="90">#REF!</definedName>
    <definedName name="PYGE">#REF!</definedName>
    <definedName name="PYGI" localSheetId="15">#REF!</definedName>
    <definedName name="PYGI" localSheetId="17">#REF!</definedName>
    <definedName name="PYGI" localSheetId="23">#REF!</definedName>
    <definedName name="PYGI" localSheetId="27">#REF!</definedName>
    <definedName name="PYGI" localSheetId="28">#REF!</definedName>
    <definedName name="PYGI" localSheetId="29">#REF!</definedName>
    <definedName name="PYGI" localSheetId="21">#REF!</definedName>
    <definedName name="PYGI" localSheetId="88">#REF!</definedName>
    <definedName name="PYGI" localSheetId="89">#REF!</definedName>
    <definedName name="PYGI" localSheetId="90">#REF!</definedName>
    <definedName name="PYGI">#REF!</definedName>
    <definedName name="q" localSheetId="15">#REF!</definedName>
    <definedName name="q" localSheetId="17">#REF!</definedName>
    <definedName name="q" localSheetId="100">[51]raw!$A$1:$N$232</definedName>
    <definedName name="q" localSheetId="10">[51]raw!$A$1:$N$232</definedName>
    <definedName name="q" localSheetId="11">[51]raw!$A$1:$N$232</definedName>
    <definedName name="q" localSheetId="23">[51]raw!$A$1:$N$232</definedName>
    <definedName name="q" localSheetId="59">#REF!</definedName>
    <definedName name="q" localSheetId="60">#REF!</definedName>
    <definedName name="q" localSheetId="1">[51]raw!$A$1:$N$232</definedName>
    <definedName name="q" localSheetId="27">#REF!</definedName>
    <definedName name="q" localSheetId="28">[51]raw!$A$1:$N$232</definedName>
    <definedName name="q" localSheetId="29">[51]raw!$A$1:$N$232</definedName>
    <definedName name="q" localSheetId="57">[51]raw!$A$1:$N$232</definedName>
    <definedName name="q" localSheetId="58">[51]raw!$A$1:$N$232</definedName>
    <definedName name="q" localSheetId="21">[51]raw!$A$1:$N$232</definedName>
    <definedName name="q" localSheetId="88">[51]raw!$A$1:$N$232</definedName>
    <definedName name="q" localSheetId="89">[51]raw!$A$1:$N$232</definedName>
    <definedName name="q" localSheetId="90">[51]raw!$A$1:$N$232</definedName>
    <definedName name="q" localSheetId="91">#REF!</definedName>
    <definedName name="q" localSheetId="24">[51]raw!$A$1:$N$232</definedName>
    <definedName name="q">#REF!</definedName>
    <definedName name="Q_5" localSheetId="15">#REF!</definedName>
    <definedName name="Q_5" localSheetId="16">#REF!</definedName>
    <definedName name="Q_5" localSheetId="17">#REF!</definedName>
    <definedName name="Q_5" localSheetId="20">#REF!</definedName>
    <definedName name="Q_5" localSheetId="23">#REF!</definedName>
    <definedName name="Q_5" localSheetId="59">#REF!</definedName>
    <definedName name="Q_5" localSheetId="60">#REF!</definedName>
    <definedName name="Q_5" localSheetId="27">#REF!</definedName>
    <definedName name="Q_5" localSheetId="28">#REF!</definedName>
    <definedName name="Q_5" localSheetId="29">#REF!</definedName>
    <definedName name="Q_5" localSheetId="41">#REF!</definedName>
    <definedName name="Q_5" localSheetId="44">#REF!</definedName>
    <definedName name="Q_5" localSheetId="57">#REF!</definedName>
    <definedName name="Q_5" localSheetId="64">#REF!</definedName>
    <definedName name="Q_5" localSheetId="21">#REF!</definedName>
    <definedName name="Q_5" localSheetId="80">'Tabla 53'!#REF!</definedName>
    <definedName name="Q_5" localSheetId="85">'Tabla 58'!#REF!</definedName>
    <definedName name="Q_5" localSheetId="88">#REF!</definedName>
    <definedName name="Q_5" localSheetId="89">#REF!</definedName>
    <definedName name="Q_5" localSheetId="90">#REF!</definedName>
    <definedName name="Q_5" localSheetId="95">#REF!</definedName>
    <definedName name="Q_5" localSheetId="96">#REF!</definedName>
    <definedName name="Q_5">#REF!</definedName>
    <definedName name="Q_6" localSheetId="15">#REF!</definedName>
    <definedName name="Q_6" localSheetId="16">#REF!</definedName>
    <definedName name="Q_6" localSheetId="17">#REF!</definedName>
    <definedName name="Q_6" localSheetId="23">#REF!</definedName>
    <definedName name="Q_6" localSheetId="27">#REF!</definedName>
    <definedName name="Q_6" localSheetId="28">#REF!</definedName>
    <definedName name="Q_6" localSheetId="29">#REF!</definedName>
    <definedName name="Q_6" localSheetId="41">#REF!</definedName>
    <definedName name="Q_6" localSheetId="44">#REF!</definedName>
    <definedName name="Q_6" localSheetId="57">#REF!</definedName>
    <definedName name="Q_6" localSheetId="64">#REF!</definedName>
    <definedName name="Q_6" localSheetId="21">#REF!</definedName>
    <definedName name="Q_6" localSheetId="80">'Tabla 53'!#REF!</definedName>
    <definedName name="Q_6" localSheetId="88">#REF!</definedName>
    <definedName name="Q_6" localSheetId="89">#REF!</definedName>
    <definedName name="Q_6" localSheetId="90">#REF!</definedName>
    <definedName name="Q_6" localSheetId="95">#REF!</definedName>
    <definedName name="Q_6" localSheetId="96">#REF!</definedName>
    <definedName name="Q_6">#REF!</definedName>
    <definedName name="Q_7" localSheetId="15">#REF!</definedName>
    <definedName name="Q_7" localSheetId="16">#REF!</definedName>
    <definedName name="Q_7" localSheetId="17">#REF!</definedName>
    <definedName name="Q_7" localSheetId="23">#REF!</definedName>
    <definedName name="Q_7" localSheetId="27">#REF!</definedName>
    <definedName name="Q_7" localSheetId="28">#REF!</definedName>
    <definedName name="Q_7" localSheetId="29">#REF!</definedName>
    <definedName name="Q_7" localSheetId="41">#REF!</definedName>
    <definedName name="Q_7" localSheetId="44">#REF!</definedName>
    <definedName name="Q_7" localSheetId="57">#REF!</definedName>
    <definedName name="Q_7" localSheetId="64">#REF!</definedName>
    <definedName name="Q_7" localSheetId="21">#REF!</definedName>
    <definedName name="Q_7" localSheetId="80">'Tabla 53'!#REF!</definedName>
    <definedName name="Q_7" localSheetId="88">#REF!</definedName>
    <definedName name="Q_7" localSheetId="89">#REF!</definedName>
    <definedName name="Q_7" localSheetId="90">#REF!</definedName>
    <definedName name="Q_7" localSheetId="95">#REF!</definedName>
    <definedName name="Q_7" localSheetId="96">#REF!</definedName>
    <definedName name="Q_7">#REF!</definedName>
    <definedName name="Q6_" localSheetId="15">#REF!</definedName>
    <definedName name="Q6_" localSheetId="17">#REF!</definedName>
    <definedName name="Q6_" localSheetId="23">#REF!</definedName>
    <definedName name="Q6_" localSheetId="27">#REF!</definedName>
    <definedName name="Q6_" localSheetId="28">#REF!</definedName>
    <definedName name="Q6_" localSheetId="29">#REF!</definedName>
    <definedName name="Q6_" localSheetId="21">#REF!</definedName>
    <definedName name="Q6_" localSheetId="88">#REF!</definedName>
    <definedName name="Q6_" localSheetId="89">#REF!</definedName>
    <definedName name="Q6_" localSheetId="90">#REF!</definedName>
    <definedName name="Q6_">#REF!</definedName>
    <definedName name="qawde" localSheetId="15">#REF!</definedName>
    <definedName name="qawde" localSheetId="17">#REF!</definedName>
    <definedName name="qawde" localSheetId="23">#REF!</definedName>
    <definedName name="qawde" localSheetId="27">#REF!</definedName>
    <definedName name="qawde" localSheetId="28">#REF!</definedName>
    <definedName name="qawde" localSheetId="29">#REF!</definedName>
    <definedName name="qawde" localSheetId="33">#REF!</definedName>
    <definedName name="qawde" localSheetId="18">#REF!</definedName>
    <definedName name="qawde" localSheetId="21">#REF!</definedName>
    <definedName name="qawde" localSheetId="80">'Tabla 53'!#REF!</definedName>
    <definedName name="qawde" localSheetId="88">#REF!</definedName>
    <definedName name="qawde" localSheetId="89">#REF!</definedName>
    <definedName name="qawde" localSheetId="90">#REF!</definedName>
    <definedName name="qawde" localSheetId="96">#REF!</definedName>
    <definedName name="qawde">#REF!</definedName>
    <definedName name="qaz" localSheetId="15" hidden="1">{"Tab1",#N/A,FALSE,"P";"Tab2",#N/A,FALSE,"P"}</definedName>
    <definedName name="qaz" localSheetId="16" hidden="1">{"Tab1",#N/A,FALSE,"P";"Tab2",#N/A,FALSE,"P"}</definedName>
    <definedName name="qaz" localSheetId="17" hidden="1">{"Tab1",#N/A,FALSE,"P";"Tab2",#N/A,FALSE,"P"}</definedName>
    <definedName name="qaz" localSheetId="19" hidden="1">{"Tab1",#N/A,FALSE,"P";"Tab2",#N/A,FALSE,"P"}</definedName>
    <definedName name="qaz" localSheetId="20" hidden="1">{"Tab1",#N/A,FALSE,"P";"Tab2",#N/A,FALSE,"P"}</definedName>
    <definedName name="qaz" localSheetId="100" hidden="1">{"Tab1",#N/A,FALSE,"P";"Tab2",#N/A,FALSE,"P"}</definedName>
    <definedName name="qaz" localSheetId="8" hidden="1">{"Tab1",#N/A,FALSE,"P";"Tab2",#N/A,FALSE,"P"}</definedName>
    <definedName name="qaz" localSheetId="9" hidden="1">{"Tab1",#N/A,FALSE,"P";"Tab2",#N/A,FALSE,"P"}</definedName>
    <definedName name="qaz" localSheetId="10" hidden="1">{"Tab1",#N/A,FALSE,"P";"Tab2",#N/A,FALSE,"P"}</definedName>
    <definedName name="qaz" localSheetId="11" hidden="1">{"Tab1",#N/A,FALSE,"P";"Tab2",#N/A,FALSE,"P"}</definedName>
    <definedName name="qaz" localSheetId="23" hidden="1">{"Tab1",#N/A,FALSE,"P";"Tab2",#N/A,FALSE,"P"}</definedName>
    <definedName name="qaz" localSheetId="59" hidden="1">{"Tab1",#N/A,FALSE,"P";"Tab2",#N/A,FALSE,"P"}</definedName>
    <definedName name="qaz" localSheetId="60" hidden="1">{"Tab1",#N/A,FALSE,"P";"Tab2",#N/A,FALSE,"P"}</definedName>
    <definedName name="qaz" localSheetId="1" hidden="1">{"Tab1",#N/A,FALSE,"P";"Tab2",#N/A,FALSE,"P"}</definedName>
    <definedName name="qaz" localSheetId="27" hidden="1">{"Tab1",#N/A,FALSE,"P";"Tab2",#N/A,FALSE,"P"}</definedName>
    <definedName name="qaz" localSheetId="28" hidden="1">{"Tab1",#N/A,FALSE,"P";"Tab2",#N/A,FALSE,"P"}</definedName>
    <definedName name="qaz" localSheetId="29" hidden="1">{"Tab1",#N/A,FALSE,"P";"Tab2",#N/A,FALSE,"P"}</definedName>
    <definedName name="qaz" localSheetId="30" hidden="1">{"Tab1",#N/A,FALSE,"P";"Tab2",#N/A,FALSE,"P"}</definedName>
    <definedName name="qaz" localSheetId="31" hidden="1">{"Tab1",#N/A,FALSE,"P";"Tab2",#N/A,FALSE,"P"}</definedName>
    <definedName name="qaz" localSheetId="32" hidden="1">{"Tab1",#N/A,FALSE,"P";"Tab2",#N/A,FALSE,"P"}</definedName>
    <definedName name="qaz" localSheetId="33" hidden="1">{"Tab1",#N/A,FALSE,"P";"Tab2",#N/A,FALSE,"P"}</definedName>
    <definedName name="qaz" localSheetId="34" hidden="1">{"Tab1",#N/A,FALSE,"P";"Tab2",#N/A,FALSE,"P"}</definedName>
    <definedName name="qaz" localSheetId="3" hidden="1">{"Tab1",#N/A,FALSE,"P";"Tab2",#N/A,FALSE,"P"}</definedName>
    <definedName name="qaz" localSheetId="57" hidden="1">{"Tab1",#N/A,FALSE,"P";"Tab2",#N/A,FALSE,"P"}</definedName>
    <definedName name="qaz" localSheetId="58" hidden="1">{"Tab1",#N/A,FALSE,"P";"Tab2",#N/A,FALSE,"P"}</definedName>
    <definedName name="qaz" localSheetId="18" hidden="1">{"Tab1",#N/A,FALSE,"P";"Tab2",#N/A,FALSE,"P"}</definedName>
    <definedName name="qaz" localSheetId="61" hidden="1">{"Tab1",#N/A,FALSE,"P";"Tab2",#N/A,FALSE,"P"}</definedName>
    <definedName name="qaz" localSheetId="62" hidden="1">{"Tab1",#N/A,FALSE,"P";"Tab2",#N/A,FALSE,"P"}</definedName>
    <definedName name="qaz" localSheetId="63" hidden="1">{"Tab1",#N/A,FALSE,"P";"Tab2",#N/A,FALSE,"P"}</definedName>
    <definedName name="qaz" localSheetId="64" hidden="1">{"Tab1",#N/A,FALSE,"P";"Tab2",#N/A,FALSE,"P"}</definedName>
    <definedName name="qaz" localSheetId="21" hidden="1">{"Tab1",#N/A,FALSE,"P";"Tab2",#N/A,FALSE,"P"}</definedName>
    <definedName name="qaz" localSheetId="80" hidden="1">{"Tab1",#N/A,FALSE,"P";"Tab2",#N/A,FALSE,"P"}</definedName>
    <definedName name="qaz" localSheetId="81" hidden="1">{"Tab1",#N/A,FALSE,"P";"Tab2",#N/A,FALSE,"P"}</definedName>
    <definedName name="qaz" localSheetId="82" hidden="1">{"Tab1",#N/A,FALSE,"P";"Tab2",#N/A,FALSE,"P"}</definedName>
    <definedName name="qaz" localSheetId="83" hidden="1">{"Tab1",#N/A,FALSE,"P";"Tab2",#N/A,FALSE,"P"}</definedName>
    <definedName name="qaz" localSheetId="84" hidden="1">{"Tab1",#N/A,FALSE,"P";"Tab2",#N/A,FALSE,"P"}</definedName>
    <definedName name="qaz" localSheetId="85" hidden="1">{"Tab1",#N/A,FALSE,"P";"Tab2",#N/A,FALSE,"P"}</definedName>
    <definedName name="qaz" localSheetId="88" hidden="1">{"Tab1",#N/A,FALSE,"P";"Tab2",#N/A,FALSE,"P"}</definedName>
    <definedName name="qaz" localSheetId="22" hidden="1">{"Tab1",#N/A,FALSE,"P";"Tab2",#N/A,FALSE,"P"}</definedName>
    <definedName name="qaz" localSheetId="89" hidden="1">{"Tab1",#N/A,FALSE,"P";"Tab2",#N/A,FALSE,"P"}</definedName>
    <definedName name="qaz" localSheetId="90" hidden="1">{"Tab1",#N/A,FALSE,"P";"Tab2",#N/A,FALSE,"P"}</definedName>
    <definedName name="qaz" localSheetId="91" hidden="1">{"Tab1",#N/A,FALSE,"P";"Tab2",#N/A,FALSE,"P"}</definedName>
    <definedName name="qaz" localSheetId="92" hidden="1">{"Tab1",#N/A,FALSE,"P";"Tab2",#N/A,FALSE,"P"}</definedName>
    <definedName name="qaz" localSheetId="95" hidden="1">{"Tab1",#N/A,FALSE,"P";"Tab2",#N/A,FALSE,"P"}</definedName>
    <definedName name="qaz" localSheetId="96" hidden="1">{"Tab1",#N/A,FALSE,"P";"Tab2",#N/A,FALSE,"P"}</definedName>
    <definedName name="qaz" localSheetId="98" hidden="1">{"Tab1",#N/A,FALSE,"P";"Tab2",#N/A,FALSE,"P"}</definedName>
    <definedName name="qaz" localSheetId="24" hidden="1">{"Tab1",#N/A,FALSE,"P";"Tab2",#N/A,FALSE,"P"}</definedName>
    <definedName name="qaz" localSheetId="99" hidden="1">{"Tab1",#N/A,FALSE,"P";"Tab2",#N/A,FALSE,"P"}</definedName>
    <definedName name="qaz" localSheetId="25" hidden="1">{"Tab1",#N/A,FALSE,"P";"Tab2",#N/A,FALSE,"P"}</definedName>
    <definedName name="qaz" localSheetId="26" hidden="1">{"Tab1",#N/A,FALSE,"P";"Tab2",#N/A,FALSE,"P"}</definedName>
    <definedName name="qaz" localSheetId="93" hidden="1">{"Tab1",#N/A,FALSE,"P";"Tab2",#N/A,FALSE,"P"}</definedName>
    <definedName name="qaz" localSheetId="94" hidden="1">{"Tab1",#N/A,FALSE,"P";"Tab2",#N/A,FALSE,"P"}</definedName>
    <definedName name="qaz" hidden="1">{"Tab1",#N/A,FALSE,"P";"Tab2",#N/A,FALSE,"P"}</definedName>
    <definedName name="qer" localSheetId="15" hidden="1">{"Tab1",#N/A,FALSE,"P";"Tab2",#N/A,FALSE,"P"}</definedName>
    <definedName name="qer" localSheetId="16" hidden="1">{"Tab1",#N/A,FALSE,"P";"Tab2",#N/A,FALSE,"P"}</definedName>
    <definedName name="qer" localSheetId="17" hidden="1">{"Tab1",#N/A,FALSE,"P";"Tab2",#N/A,FALSE,"P"}</definedName>
    <definedName name="qer" localSheetId="19" hidden="1">{"Tab1",#N/A,FALSE,"P";"Tab2",#N/A,FALSE,"P"}</definedName>
    <definedName name="qer" localSheetId="20" hidden="1">{"Tab1",#N/A,FALSE,"P";"Tab2",#N/A,FALSE,"P"}</definedName>
    <definedName name="qer" localSheetId="100" hidden="1">{"Tab1",#N/A,FALSE,"P";"Tab2",#N/A,FALSE,"P"}</definedName>
    <definedName name="qer" localSheetId="8" hidden="1">{"Tab1",#N/A,FALSE,"P";"Tab2",#N/A,FALSE,"P"}</definedName>
    <definedName name="qer" localSheetId="9" hidden="1">{"Tab1",#N/A,FALSE,"P";"Tab2",#N/A,FALSE,"P"}</definedName>
    <definedName name="qer" localSheetId="10" hidden="1">{"Tab1",#N/A,FALSE,"P";"Tab2",#N/A,FALSE,"P"}</definedName>
    <definedName name="qer" localSheetId="11" hidden="1">{"Tab1",#N/A,FALSE,"P";"Tab2",#N/A,FALSE,"P"}</definedName>
    <definedName name="qer" localSheetId="23" hidden="1">{"Tab1",#N/A,FALSE,"P";"Tab2",#N/A,FALSE,"P"}</definedName>
    <definedName name="qer" localSheetId="59" hidden="1">{"Tab1",#N/A,FALSE,"P";"Tab2",#N/A,FALSE,"P"}</definedName>
    <definedName name="qer" localSheetId="60" hidden="1">{"Tab1",#N/A,FALSE,"P";"Tab2",#N/A,FALSE,"P"}</definedName>
    <definedName name="qer" localSheetId="1" hidden="1">{"Tab1",#N/A,FALSE,"P";"Tab2",#N/A,FALSE,"P"}</definedName>
    <definedName name="qer" localSheetId="27" hidden="1">{"Tab1",#N/A,FALSE,"P";"Tab2",#N/A,FALSE,"P"}</definedName>
    <definedName name="qer" localSheetId="28" hidden="1">{"Tab1",#N/A,FALSE,"P";"Tab2",#N/A,FALSE,"P"}</definedName>
    <definedName name="qer" localSheetId="29" hidden="1">{"Tab1",#N/A,FALSE,"P";"Tab2",#N/A,FALSE,"P"}</definedName>
    <definedName name="qer" localSheetId="30" hidden="1">{"Tab1",#N/A,FALSE,"P";"Tab2",#N/A,FALSE,"P"}</definedName>
    <definedName name="qer" localSheetId="31" hidden="1">{"Tab1",#N/A,FALSE,"P";"Tab2",#N/A,FALSE,"P"}</definedName>
    <definedName name="qer" localSheetId="32" hidden="1">{"Tab1",#N/A,FALSE,"P";"Tab2",#N/A,FALSE,"P"}</definedName>
    <definedName name="qer" localSheetId="33" hidden="1">{"Tab1",#N/A,FALSE,"P";"Tab2",#N/A,FALSE,"P"}</definedName>
    <definedName name="qer" localSheetId="34" hidden="1">{"Tab1",#N/A,FALSE,"P";"Tab2",#N/A,FALSE,"P"}</definedName>
    <definedName name="qer" localSheetId="3" hidden="1">{"Tab1",#N/A,FALSE,"P";"Tab2",#N/A,FALSE,"P"}</definedName>
    <definedName name="qer" localSheetId="57" hidden="1">{"Tab1",#N/A,FALSE,"P";"Tab2",#N/A,FALSE,"P"}</definedName>
    <definedName name="qer" localSheetId="58" hidden="1">{"Tab1",#N/A,FALSE,"P";"Tab2",#N/A,FALSE,"P"}</definedName>
    <definedName name="qer" localSheetId="18" hidden="1">{"Tab1",#N/A,FALSE,"P";"Tab2",#N/A,FALSE,"P"}</definedName>
    <definedName name="qer" localSheetId="61" hidden="1">{"Tab1",#N/A,FALSE,"P";"Tab2",#N/A,FALSE,"P"}</definedName>
    <definedName name="qer" localSheetId="62" hidden="1">{"Tab1",#N/A,FALSE,"P";"Tab2",#N/A,FALSE,"P"}</definedName>
    <definedName name="qer" localSheetId="63" hidden="1">{"Tab1",#N/A,FALSE,"P";"Tab2",#N/A,FALSE,"P"}</definedName>
    <definedName name="qer" localSheetId="64" hidden="1">{"Tab1",#N/A,FALSE,"P";"Tab2",#N/A,FALSE,"P"}</definedName>
    <definedName name="qer" localSheetId="21" hidden="1">{"Tab1",#N/A,FALSE,"P";"Tab2",#N/A,FALSE,"P"}</definedName>
    <definedName name="qer" localSheetId="80" hidden="1">{"Tab1",#N/A,FALSE,"P";"Tab2",#N/A,FALSE,"P"}</definedName>
    <definedName name="qer" localSheetId="81" hidden="1">{"Tab1",#N/A,FALSE,"P";"Tab2",#N/A,FALSE,"P"}</definedName>
    <definedName name="qer" localSheetId="82" hidden="1">{"Tab1",#N/A,FALSE,"P";"Tab2",#N/A,FALSE,"P"}</definedName>
    <definedName name="qer" localSheetId="83" hidden="1">{"Tab1",#N/A,FALSE,"P";"Tab2",#N/A,FALSE,"P"}</definedName>
    <definedName name="qer" localSheetId="84" hidden="1">{"Tab1",#N/A,FALSE,"P";"Tab2",#N/A,FALSE,"P"}</definedName>
    <definedName name="qer" localSheetId="85" hidden="1">{"Tab1",#N/A,FALSE,"P";"Tab2",#N/A,FALSE,"P"}</definedName>
    <definedName name="qer" localSheetId="88" hidden="1">{"Tab1",#N/A,FALSE,"P";"Tab2",#N/A,FALSE,"P"}</definedName>
    <definedName name="qer" localSheetId="22" hidden="1">{"Tab1",#N/A,FALSE,"P";"Tab2",#N/A,FALSE,"P"}</definedName>
    <definedName name="qer" localSheetId="89" hidden="1">{"Tab1",#N/A,FALSE,"P";"Tab2",#N/A,FALSE,"P"}</definedName>
    <definedName name="qer" localSheetId="90" hidden="1">{"Tab1",#N/A,FALSE,"P";"Tab2",#N/A,FALSE,"P"}</definedName>
    <definedName name="qer" localSheetId="91" hidden="1">{"Tab1",#N/A,FALSE,"P";"Tab2",#N/A,FALSE,"P"}</definedName>
    <definedName name="qer" localSheetId="92" hidden="1">{"Tab1",#N/A,FALSE,"P";"Tab2",#N/A,FALSE,"P"}</definedName>
    <definedName name="qer" localSheetId="95" hidden="1">{"Tab1",#N/A,FALSE,"P";"Tab2",#N/A,FALSE,"P"}</definedName>
    <definedName name="qer" localSheetId="96" hidden="1">{"Tab1",#N/A,FALSE,"P";"Tab2",#N/A,FALSE,"P"}</definedName>
    <definedName name="qer" localSheetId="98" hidden="1">{"Tab1",#N/A,FALSE,"P";"Tab2",#N/A,FALSE,"P"}</definedName>
    <definedName name="qer" localSheetId="24" hidden="1">{"Tab1",#N/A,FALSE,"P";"Tab2",#N/A,FALSE,"P"}</definedName>
    <definedName name="qer" localSheetId="99" hidden="1">{"Tab1",#N/A,FALSE,"P";"Tab2",#N/A,FALSE,"P"}</definedName>
    <definedName name="qer" localSheetId="25" hidden="1">{"Tab1",#N/A,FALSE,"P";"Tab2",#N/A,FALSE,"P"}</definedName>
    <definedName name="qer" localSheetId="26" hidden="1">{"Tab1",#N/A,FALSE,"P";"Tab2",#N/A,FALSE,"P"}</definedName>
    <definedName name="qer" localSheetId="93" hidden="1">{"Tab1",#N/A,FALSE,"P";"Tab2",#N/A,FALSE,"P"}</definedName>
    <definedName name="qer" localSheetId="94" hidden="1">{"Tab1",#N/A,FALSE,"P";"Tab2",#N/A,FALSE,"P"}</definedName>
    <definedName name="qer" hidden="1">{"Tab1",#N/A,FALSE,"P";"Tab2",#N/A,FALSE,"P"}</definedName>
    <definedName name="QFISCAL" localSheetId="15">#REF!</definedName>
    <definedName name="QFISCAL" localSheetId="16">#REF!</definedName>
    <definedName name="QFISCAL" localSheetId="17">#REF!</definedName>
    <definedName name="QFISCAL" localSheetId="19">#REF!</definedName>
    <definedName name="QFISCAL" localSheetId="100">'[158]Quarterly Raw Data'!#REF!</definedName>
    <definedName name="QFISCAL" localSheetId="23">'[158]Quarterly Raw Data'!#REF!</definedName>
    <definedName name="QFISCAL" localSheetId="59">#REF!</definedName>
    <definedName name="QFISCAL" localSheetId="60">#REF!</definedName>
    <definedName name="QFISCAL" localSheetId="1">'[158]Quarterly Raw Data'!#REF!</definedName>
    <definedName name="QFISCAL" localSheetId="27">#REF!</definedName>
    <definedName name="QFISCAL" localSheetId="28">#REF!</definedName>
    <definedName name="QFISCAL" localSheetId="29">#REF!</definedName>
    <definedName name="QFISCAL" localSheetId="41">'[158]Quarterly Raw Data'!#REF!</definedName>
    <definedName name="QFISCAL" localSheetId="44">'[158]Quarterly Raw Data'!#REF!</definedName>
    <definedName name="QFISCAL" localSheetId="57">'[158]Quarterly Raw Data'!#REF!</definedName>
    <definedName name="QFISCAL" localSheetId="58">'[158]Quarterly Raw Data'!#REF!</definedName>
    <definedName name="QFISCAL" localSheetId="18">#REF!</definedName>
    <definedName name="QFISCAL" localSheetId="64">'[158]Quarterly Raw Data'!#REF!</definedName>
    <definedName name="QFISCAL" localSheetId="91">#REF!</definedName>
    <definedName name="QFISCAL" localSheetId="96">'[158]Quarterly Raw Data'!#REF!</definedName>
    <definedName name="QFISCAL" localSheetId="24">'[158]Quarterly Raw Data'!#REF!</definedName>
    <definedName name="QFISCAL">#REF!</definedName>
    <definedName name="qq" localSheetId="15" hidden="1">#REF!</definedName>
    <definedName name="qq" localSheetId="16">#N/A</definedName>
    <definedName name="qq" localSheetId="17" hidden="1">#REF!</definedName>
    <definedName name="qq" localSheetId="19" hidden="1">#REF!</definedName>
    <definedName name="qq" localSheetId="100" hidden="1">'[134]J(Priv.Cap)'!#REF!</definedName>
    <definedName name="qq" localSheetId="23" hidden="1">'[134]J(Priv.Cap)'!#REF!</definedName>
    <definedName name="qq" localSheetId="59" hidden="1">#REF!</definedName>
    <definedName name="qq" localSheetId="60" hidden="1">#REF!</definedName>
    <definedName name="qq" localSheetId="1" hidden="1">'[134]J(Priv.Cap)'!#REF!</definedName>
    <definedName name="qq" localSheetId="27" hidden="1">#REF!</definedName>
    <definedName name="qq" localSheetId="28" hidden="1">#REF!</definedName>
    <definedName name="qq" localSheetId="29" hidden="1">#REF!</definedName>
    <definedName name="qq" localSheetId="57" hidden="1">'[134]J(Priv.Cap)'!#REF!</definedName>
    <definedName name="qq" localSheetId="58" hidden="1">'[134]J(Priv.Cap)'!#REF!</definedName>
    <definedName name="qq" localSheetId="18" hidden="1">#REF!</definedName>
    <definedName name="qq" localSheetId="61" hidden="1">'[134]J(Priv.Cap)'!#REF!</definedName>
    <definedName name="qq" localSheetId="64" hidden="1">'[134]J(Priv.Cap)'!#REF!</definedName>
    <definedName name="qq" localSheetId="91" hidden="1">#REF!</definedName>
    <definedName name="qq" localSheetId="96" hidden="1">'[134]J(Priv.Cap)'!#REF!</definedName>
    <definedName name="qq" localSheetId="24" hidden="1">'[134]J(Priv.Cap)'!#REF!</definedName>
    <definedName name="qq" hidden="1">#REF!</definedName>
    <definedName name="qqq" localSheetId="15" hidden="1">{#N/A,#N/A,FALSE,"EXTRABUDGT"}</definedName>
    <definedName name="qqq" localSheetId="16" hidden="1">{#N/A,#N/A,FALSE,"EXTRABUDGT"}</definedName>
    <definedName name="qqq" localSheetId="17" hidden="1">{#N/A,#N/A,FALSE,"EXTRABUDGT"}</definedName>
    <definedName name="qqq" localSheetId="19" hidden="1">{#N/A,#N/A,FALSE,"EXTRABUDGT"}</definedName>
    <definedName name="qqq" localSheetId="20" hidden="1">{#N/A,#N/A,FALSE,"EXTRABUDGT"}</definedName>
    <definedName name="qqq" localSheetId="100" hidden="1">{#N/A,#N/A,FALSE,"EXTRABUDGT"}</definedName>
    <definedName name="qqq" localSheetId="8" hidden="1">{#N/A,#N/A,FALSE,"EXTRABUDGT"}</definedName>
    <definedName name="qqq" localSheetId="9" hidden="1">{#N/A,#N/A,FALSE,"EXTRABUDGT"}</definedName>
    <definedName name="qqq" localSheetId="10" hidden="1">{#N/A,#N/A,FALSE,"EXTRABUDGT"}</definedName>
    <definedName name="qqq" localSheetId="11" hidden="1">{#N/A,#N/A,FALSE,"EXTRABUDGT"}</definedName>
    <definedName name="qqq" localSheetId="23" hidden="1">{#N/A,#N/A,FALSE,"EXTRABUDGT"}</definedName>
    <definedName name="qqq" localSheetId="59" hidden="1">{#N/A,#N/A,FALSE,"EXTRABUDGT"}</definedName>
    <definedName name="qqq" localSheetId="60" hidden="1">{#N/A,#N/A,FALSE,"EXTRABUDGT"}</definedName>
    <definedName name="qqq" localSheetId="1" hidden="1">{#N/A,#N/A,FALSE,"EXTRABUDGT"}</definedName>
    <definedName name="qqq" localSheetId="27" hidden="1">{#N/A,#N/A,FALSE,"EXTRABUDGT"}</definedName>
    <definedName name="qqq" localSheetId="28" hidden="1">{#N/A,#N/A,FALSE,"EXTRABUDGT"}</definedName>
    <definedName name="qqq" localSheetId="29" hidden="1">{#N/A,#N/A,FALSE,"EXTRABUDGT"}</definedName>
    <definedName name="qqq" localSheetId="30" hidden="1">{#N/A,#N/A,FALSE,"EXTRABUDGT"}</definedName>
    <definedName name="qqq" localSheetId="31" hidden="1">{#N/A,#N/A,FALSE,"EXTRABUDGT"}</definedName>
    <definedName name="qqq" localSheetId="32" hidden="1">{#N/A,#N/A,FALSE,"EXTRABUDGT"}</definedName>
    <definedName name="qqq" localSheetId="33" hidden="1">{#N/A,#N/A,FALSE,"EXTRABUDGT"}</definedName>
    <definedName name="qqq" localSheetId="3" hidden="1">{#N/A,#N/A,FALSE,"EXTRABUDGT"}</definedName>
    <definedName name="qqq" localSheetId="41" hidden="1">{#N/A,#N/A,FALSE,"EXTRABUDGT"}</definedName>
    <definedName name="qqq" localSheetId="42" hidden="1">{#N/A,#N/A,FALSE,"EXTRABUDGT"}</definedName>
    <definedName name="qqq" localSheetId="43" hidden="1">{#N/A,#N/A,FALSE,"EXTRABUDGT"}</definedName>
    <definedName name="qqq" localSheetId="44" hidden="1">{#N/A,#N/A,FALSE,"EXTRABUDGT"}</definedName>
    <definedName name="qqq" localSheetId="45" hidden="1">{#N/A,#N/A,FALSE,"EXTRABUDGT"}</definedName>
    <definedName name="qqq" localSheetId="46" hidden="1">{#N/A,#N/A,FALSE,"EXTRABUDGT"}</definedName>
    <definedName name="qqq" localSheetId="57" hidden="1">{#N/A,#N/A,FALSE,"EXTRABUDGT"}</definedName>
    <definedName name="qqq" localSheetId="58" hidden="1">{#N/A,#N/A,FALSE,"EXTRABUDGT"}</definedName>
    <definedName name="qqq" localSheetId="18" hidden="1">{#N/A,#N/A,FALSE,"EXTRABUDGT"}</definedName>
    <definedName name="qqq" localSheetId="61" hidden="1">{#N/A,#N/A,FALSE,"EXTRABUDGT"}</definedName>
    <definedName name="qqq" localSheetId="62" hidden="1">{#N/A,#N/A,FALSE,"EXTRABUDGT"}</definedName>
    <definedName name="qqq" localSheetId="63" hidden="1">{#N/A,#N/A,FALSE,"EXTRABUDGT"}</definedName>
    <definedName name="qqq" localSheetId="64" hidden="1">{#N/A,#N/A,FALSE,"EXTRABUDGT"}</definedName>
    <definedName name="qqq" localSheetId="21" hidden="1">{#N/A,#N/A,FALSE,"EXTRABUDGT"}</definedName>
    <definedName name="qqq" localSheetId="80" hidden="1">{#N/A,#N/A,FALSE,"EXTRABUDGT"}</definedName>
    <definedName name="qqq" localSheetId="81" hidden="1">{#N/A,#N/A,FALSE,"EXTRABUDGT"}</definedName>
    <definedName name="qqq" localSheetId="82" hidden="1">{#N/A,#N/A,FALSE,"EXTRABUDGT"}</definedName>
    <definedName name="qqq" localSheetId="83" hidden="1">{#N/A,#N/A,FALSE,"EXTRABUDGT"}</definedName>
    <definedName name="qqq" localSheetId="84" hidden="1">{#N/A,#N/A,FALSE,"EXTRABUDGT"}</definedName>
    <definedName name="qqq" localSheetId="85" hidden="1">{#N/A,#N/A,FALSE,"EXTRABUDGT"}</definedName>
    <definedName name="qqq" localSheetId="88" hidden="1">{#N/A,#N/A,FALSE,"EXTRABUDGT"}</definedName>
    <definedName name="qqq" localSheetId="22" hidden="1">{#N/A,#N/A,FALSE,"EXTRABUDGT"}</definedName>
    <definedName name="qqq" localSheetId="89" hidden="1">{#N/A,#N/A,FALSE,"EXTRABUDGT"}</definedName>
    <definedName name="qqq" localSheetId="90" hidden="1">{#N/A,#N/A,FALSE,"EXTRABUDGT"}</definedName>
    <definedName name="qqq" localSheetId="91" hidden="1">{#N/A,#N/A,FALSE,"EXTRABUDGT"}</definedName>
    <definedName name="qqq" localSheetId="92" hidden="1">{#N/A,#N/A,FALSE,"EXTRABUDGT"}</definedName>
    <definedName name="qqq" localSheetId="95" hidden="1">{#N/A,#N/A,FALSE,"EXTRABUDGT"}</definedName>
    <definedName name="qqq" localSheetId="96" hidden="1">{#N/A,#N/A,FALSE,"EXTRABUDGT"}</definedName>
    <definedName name="qqq" localSheetId="98" hidden="1">{#N/A,#N/A,FALSE,"EXTRABUDGT"}</definedName>
    <definedName name="qqq" localSheetId="24" hidden="1">{#N/A,#N/A,FALSE,"EXTRABUDGT"}</definedName>
    <definedName name="qqq" localSheetId="99" hidden="1">{#N/A,#N/A,FALSE,"EXTRABUDGT"}</definedName>
    <definedName name="qqq" localSheetId="25" hidden="1">{#N/A,#N/A,FALSE,"EXTRABUDGT"}</definedName>
    <definedName name="qqq" localSheetId="26" hidden="1">{#N/A,#N/A,FALSE,"EXTRABUDGT"}</definedName>
    <definedName name="qqq" localSheetId="93" hidden="1">{#N/A,#N/A,FALSE,"EXTRABUDGT"}</definedName>
    <definedName name="qqq" localSheetId="94" hidden="1">{#N/A,#N/A,FALSE,"EXTRABUDGT"}</definedName>
    <definedName name="qqq" hidden="1">{#N/A,#N/A,FALSE,"EXTRABUDGT"}</definedName>
    <definedName name="qqqqq" localSheetId="15" hidden="1">{"Minpmon",#N/A,FALSE,"Monthinput"}</definedName>
    <definedName name="qqqqq" localSheetId="16" hidden="1">{"Minpmon",#N/A,FALSE,"Monthinput"}</definedName>
    <definedName name="qqqqq" localSheetId="17" hidden="1">{"Minpmon",#N/A,FALSE,"Monthinput"}</definedName>
    <definedName name="qqqqq" localSheetId="19" hidden="1">{"Minpmon",#N/A,FALSE,"Monthinput"}</definedName>
    <definedName name="qqqqq" localSheetId="20" hidden="1">{"Minpmon",#N/A,FALSE,"Monthinput"}</definedName>
    <definedName name="qqqqq" localSheetId="100" hidden="1">{"Minpmon",#N/A,FALSE,"Monthinput"}</definedName>
    <definedName name="qqqqq" localSheetId="8" hidden="1">{"Minpmon",#N/A,FALSE,"Monthinput"}</definedName>
    <definedName name="qqqqq" localSheetId="9" hidden="1">{"Minpmon",#N/A,FALSE,"Monthinput"}</definedName>
    <definedName name="qqqqq" localSheetId="10" hidden="1">{"Minpmon",#N/A,FALSE,"Monthinput"}</definedName>
    <definedName name="qqqqq" localSheetId="11" hidden="1">{"Minpmon",#N/A,FALSE,"Monthinput"}</definedName>
    <definedName name="qqqqq" localSheetId="23" hidden="1">{"Minpmon",#N/A,FALSE,"Monthinput"}</definedName>
    <definedName name="qqqqq" localSheetId="59" hidden="1">{"Minpmon",#N/A,FALSE,"Monthinput"}</definedName>
    <definedName name="qqqqq" localSheetId="60" hidden="1">{"Minpmon",#N/A,FALSE,"Monthinput"}</definedName>
    <definedName name="qqqqq" localSheetId="1" hidden="1">{"Minpmon",#N/A,FALSE,"Monthinput"}</definedName>
    <definedName name="qqqqq" localSheetId="27" hidden="1">{"Minpmon",#N/A,FALSE,"Monthinput"}</definedName>
    <definedName name="qqqqq" localSheetId="28" hidden="1">{"Minpmon",#N/A,FALSE,"Monthinput"}</definedName>
    <definedName name="qqqqq" localSheetId="29" hidden="1">{"Minpmon",#N/A,FALSE,"Monthinput"}</definedName>
    <definedName name="qqqqq" localSheetId="30" hidden="1">{"Minpmon",#N/A,FALSE,"Monthinput"}</definedName>
    <definedName name="qqqqq" localSheetId="31" hidden="1">{"Minpmon",#N/A,FALSE,"Monthinput"}</definedName>
    <definedName name="qqqqq" localSheetId="32" hidden="1">{"Minpmon",#N/A,FALSE,"Monthinput"}</definedName>
    <definedName name="qqqqq" localSheetId="33" hidden="1">{"Minpmon",#N/A,FALSE,"Monthinput"}</definedName>
    <definedName name="qqqqq" localSheetId="34" hidden="1">{"Minpmon",#N/A,FALSE,"Monthinput"}</definedName>
    <definedName name="qqqqq" localSheetId="3" hidden="1">{"Minpmon",#N/A,FALSE,"Monthinput"}</definedName>
    <definedName name="qqqqq" localSheetId="57" hidden="1">{"Minpmon",#N/A,FALSE,"Monthinput"}</definedName>
    <definedName name="qqqqq" localSheetId="58" hidden="1">{"Minpmon",#N/A,FALSE,"Monthinput"}</definedName>
    <definedName name="qqqqq" localSheetId="18" hidden="1">{"Minpmon",#N/A,FALSE,"Monthinput"}</definedName>
    <definedName name="qqqqq" localSheetId="61" hidden="1">{"Minpmon",#N/A,FALSE,"Monthinput"}</definedName>
    <definedName name="qqqqq" localSheetId="62" hidden="1">{"Minpmon",#N/A,FALSE,"Monthinput"}</definedName>
    <definedName name="qqqqq" localSheetId="63" hidden="1">{"Minpmon",#N/A,FALSE,"Monthinput"}</definedName>
    <definedName name="qqqqq" localSheetId="64" hidden="1">{"Minpmon",#N/A,FALSE,"Monthinput"}</definedName>
    <definedName name="qqqqq" localSheetId="21" hidden="1">{"Minpmon",#N/A,FALSE,"Monthinput"}</definedName>
    <definedName name="qqqqq" localSheetId="80" hidden="1">{"Minpmon",#N/A,FALSE,"Monthinput"}</definedName>
    <definedName name="qqqqq" localSheetId="81" hidden="1">{"Minpmon",#N/A,FALSE,"Monthinput"}</definedName>
    <definedName name="qqqqq" localSheetId="82" hidden="1">{"Minpmon",#N/A,FALSE,"Monthinput"}</definedName>
    <definedName name="qqqqq" localSheetId="83" hidden="1">{"Minpmon",#N/A,FALSE,"Monthinput"}</definedName>
    <definedName name="qqqqq" localSheetId="84" hidden="1">{"Minpmon",#N/A,FALSE,"Monthinput"}</definedName>
    <definedName name="qqqqq" localSheetId="85" hidden="1">{"Minpmon",#N/A,FALSE,"Monthinput"}</definedName>
    <definedName name="qqqqq" localSheetId="88" hidden="1">{"Minpmon",#N/A,FALSE,"Monthinput"}</definedName>
    <definedName name="qqqqq" localSheetId="22" hidden="1">{"Minpmon",#N/A,FALSE,"Monthinput"}</definedName>
    <definedName name="qqqqq" localSheetId="89" hidden="1">{"Minpmon",#N/A,FALSE,"Monthinput"}</definedName>
    <definedName name="qqqqq" localSheetId="90" hidden="1">{"Minpmon",#N/A,FALSE,"Monthinput"}</definedName>
    <definedName name="qqqqq" localSheetId="91" hidden="1">{"Minpmon",#N/A,FALSE,"Monthinput"}</definedName>
    <definedName name="qqqqq" localSheetId="92" hidden="1">{"Minpmon",#N/A,FALSE,"Monthinput"}</definedName>
    <definedName name="qqqqq" localSheetId="95" hidden="1">{"Minpmon",#N/A,FALSE,"Monthinput"}</definedName>
    <definedName name="qqqqq" localSheetId="96" hidden="1">{"Minpmon",#N/A,FALSE,"Monthinput"}</definedName>
    <definedName name="qqqqq" localSheetId="98" hidden="1">{"Minpmon",#N/A,FALSE,"Monthinput"}</definedName>
    <definedName name="qqqqq" localSheetId="24" hidden="1">{"Minpmon",#N/A,FALSE,"Monthinput"}</definedName>
    <definedName name="qqqqq" localSheetId="99" hidden="1">{"Minpmon",#N/A,FALSE,"Monthinput"}</definedName>
    <definedName name="qqqqq" localSheetId="25" hidden="1">{"Minpmon",#N/A,FALSE,"Monthinput"}</definedName>
    <definedName name="qqqqq" localSheetId="26" hidden="1">{"Minpmon",#N/A,FALSE,"Monthinput"}</definedName>
    <definedName name="qqqqq" localSheetId="93" hidden="1">{"Minpmon",#N/A,FALSE,"Monthinput"}</definedName>
    <definedName name="qqqqq" localSheetId="94" hidden="1">{"Minpmon",#N/A,FALSE,"Monthinput"}</definedName>
    <definedName name="qqqqq" hidden="1">{"Minpmon",#N/A,FALSE,"Monthinput"}</definedName>
    <definedName name="qqqqqqqqqqqqq" localSheetId="15" hidden="1">{"Tab1",#N/A,FALSE,"P";"Tab2",#N/A,FALSE,"P"}</definedName>
    <definedName name="qqqqqqqqqqqqq" localSheetId="16" hidden="1">{"Tab1",#N/A,FALSE,"P";"Tab2",#N/A,FALSE,"P"}</definedName>
    <definedName name="qqqqqqqqqqqqq" localSheetId="17" hidden="1">{"Tab1",#N/A,FALSE,"P";"Tab2",#N/A,FALSE,"P"}</definedName>
    <definedName name="qqqqqqqqqqqqq" localSheetId="19" hidden="1">{"Tab1",#N/A,FALSE,"P";"Tab2",#N/A,FALSE,"P"}</definedName>
    <definedName name="qqqqqqqqqqqqq" localSheetId="20" hidden="1">{"Tab1",#N/A,FALSE,"P";"Tab2",#N/A,FALSE,"P"}</definedName>
    <definedName name="qqqqqqqqqqqqq" localSheetId="100" hidden="1">{"Tab1",#N/A,FALSE,"P";"Tab2",#N/A,FALSE,"P"}</definedName>
    <definedName name="qqqqqqqqqqqqq" localSheetId="8" hidden="1">{"Tab1",#N/A,FALSE,"P";"Tab2",#N/A,FALSE,"P"}</definedName>
    <definedName name="qqqqqqqqqqqqq" localSheetId="9" hidden="1">{"Tab1",#N/A,FALSE,"P";"Tab2",#N/A,FALSE,"P"}</definedName>
    <definedName name="qqqqqqqqqqqqq" localSheetId="10" hidden="1">{"Tab1",#N/A,FALSE,"P";"Tab2",#N/A,FALSE,"P"}</definedName>
    <definedName name="qqqqqqqqqqqqq" localSheetId="11" hidden="1">{"Tab1",#N/A,FALSE,"P";"Tab2",#N/A,FALSE,"P"}</definedName>
    <definedName name="qqqqqqqqqqqqq" localSheetId="23" hidden="1">{"Tab1",#N/A,FALSE,"P";"Tab2",#N/A,FALSE,"P"}</definedName>
    <definedName name="qqqqqqqqqqqqq" localSheetId="59" hidden="1">{"Tab1",#N/A,FALSE,"P";"Tab2",#N/A,FALSE,"P"}</definedName>
    <definedName name="qqqqqqqqqqqqq" localSheetId="60" hidden="1">{"Tab1",#N/A,FALSE,"P";"Tab2",#N/A,FALSE,"P"}</definedName>
    <definedName name="qqqqqqqqqqqqq" localSheetId="1" hidden="1">{"Tab1",#N/A,FALSE,"P";"Tab2",#N/A,FALSE,"P"}</definedName>
    <definedName name="qqqqqqqqqqqqq" localSheetId="27" hidden="1">{"Tab1",#N/A,FALSE,"P";"Tab2",#N/A,FALSE,"P"}</definedName>
    <definedName name="qqqqqqqqqqqqq" localSheetId="28" hidden="1">{"Tab1",#N/A,FALSE,"P";"Tab2",#N/A,FALSE,"P"}</definedName>
    <definedName name="qqqqqqqqqqqqq" localSheetId="29" hidden="1">{"Tab1",#N/A,FALSE,"P";"Tab2",#N/A,FALSE,"P"}</definedName>
    <definedName name="qqqqqqqqqqqqq" localSheetId="30" hidden="1">{"Tab1",#N/A,FALSE,"P";"Tab2",#N/A,FALSE,"P"}</definedName>
    <definedName name="qqqqqqqqqqqqq" localSheetId="31" hidden="1">{"Tab1",#N/A,FALSE,"P";"Tab2",#N/A,FALSE,"P"}</definedName>
    <definedName name="qqqqqqqqqqqqq" localSheetId="32" hidden="1">{"Tab1",#N/A,FALSE,"P";"Tab2",#N/A,FALSE,"P"}</definedName>
    <definedName name="qqqqqqqqqqqqq" localSheetId="33" hidden="1">{"Tab1",#N/A,FALSE,"P";"Tab2",#N/A,FALSE,"P"}</definedName>
    <definedName name="qqqqqqqqqqqqq" localSheetId="34" hidden="1">{"Tab1",#N/A,FALSE,"P";"Tab2",#N/A,FALSE,"P"}</definedName>
    <definedName name="qqqqqqqqqqqqq" localSheetId="3" hidden="1">{"Tab1",#N/A,FALSE,"P";"Tab2",#N/A,FALSE,"P"}</definedName>
    <definedName name="qqqqqqqqqqqqq" localSheetId="57" hidden="1">{"Tab1",#N/A,FALSE,"P";"Tab2",#N/A,FALSE,"P"}</definedName>
    <definedName name="qqqqqqqqqqqqq" localSheetId="58" hidden="1">{"Tab1",#N/A,FALSE,"P";"Tab2",#N/A,FALSE,"P"}</definedName>
    <definedName name="qqqqqqqqqqqqq" localSheetId="18" hidden="1">{"Tab1",#N/A,FALSE,"P";"Tab2",#N/A,FALSE,"P"}</definedName>
    <definedName name="qqqqqqqqqqqqq" localSheetId="61" hidden="1">{"Tab1",#N/A,FALSE,"P";"Tab2",#N/A,FALSE,"P"}</definedName>
    <definedName name="qqqqqqqqqqqqq" localSheetId="62" hidden="1">{"Tab1",#N/A,FALSE,"P";"Tab2",#N/A,FALSE,"P"}</definedName>
    <definedName name="qqqqqqqqqqqqq" localSheetId="63" hidden="1">{"Tab1",#N/A,FALSE,"P";"Tab2",#N/A,FALSE,"P"}</definedName>
    <definedName name="qqqqqqqqqqqqq" localSheetId="64" hidden="1">{"Tab1",#N/A,FALSE,"P";"Tab2",#N/A,FALSE,"P"}</definedName>
    <definedName name="qqqqqqqqqqqqq" localSheetId="21" hidden="1">{"Tab1",#N/A,FALSE,"P";"Tab2",#N/A,FALSE,"P"}</definedName>
    <definedName name="qqqqqqqqqqqqq" localSheetId="80" hidden="1">{"Tab1",#N/A,FALSE,"P";"Tab2",#N/A,FALSE,"P"}</definedName>
    <definedName name="qqqqqqqqqqqqq" localSheetId="81" hidden="1">{"Tab1",#N/A,FALSE,"P";"Tab2",#N/A,FALSE,"P"}</definedName>
    <definedName name="qqqqqqqqqqqqq" localSheetId="82" hidden="1">{"Tab1",#N/A,FALSE,"P";"Tab2",#N/A,FALSE,"P"}</definedName>
    <definedName name="qqqqqqqqqqqqq" localSheetId="83" hidden="1">{"Tab1",#N/A,FALSE,"P";"Tab2",#N/A,FALSE,"P"}</definedName>
    <definedName name="qqqqqqqqqqqqq" localSheetId="84" hidden="1">{"Tab1",#N/A,FALSE,"P";"Tab2",#N/A,FALSE,"P"}</definedName>
    <definedName name="qqqqqqqqqqqqq" localSheetId="85" hidden="1">{"Tab1",#N/A,FALSE,"P";"Tab2",#N/A,FALSE,"P"}</definedName>
    <definedName name="qqqqqqqqqqqqq" localSheetId="88" hidden="1">{"Tab1",#N/A,FALSE,"P";"Tab2",#N/A,FALSE,"P"}</definedName>
    <definedName name="qqqqqqqqqqqqq" localSheetId="22" hidden="1">{"Tab1",#N/A,FALSE,"P";"Tab2",#N/A,FALSE,"P"}</definedName>
    <definedName name="qqqqqqqqqqqqq" localSheetId="89" hidden="1">{"Tab1",#N/A,FALSE,"P";"Tab2",#N/A,FALSE,"P"}</definedName>
    <definedName name="qqqqqqqqqqqqq" localSheetId="90" hidden="1">{"Tab1",#N/A,FALSE,"P";"Tab2",#N/A,FALSE,"P"}</definedName>
    <definedName name="qqqqqqqqqqqqq" localSheetId="91" hidden="1">{"Tab1",#N/A,FALSE,"P";"Tab2",#N/A,FALSE,"P"}</definedName>
    <definedName name="qqqqqqqqqqqqq" localSheetId="92" hidden="1">{"Tab1",#N/A,FALSE,"P";"Tab2",#N/A,FALSE,"P"}</definedName>
    <definedName name="qqqqqqqqqqqqq" localSheetId="95" hidden="1">{"Tab1",#N/A,FALSE,"P";"Tab2",#N/A,FALSE,"P"}</definedName>
    <definedName name="qqqqqqqqqqqqq" localSheetId="96" hidden="1">{"Tab1",#N/A,FALSE,"P";"Tab2",#N/A,FALSE,"P"}</definedName>
    <definedName name="qqqqqqqqqqqqq" localSheetId="98" hidden="1">{"Tab1",#N/A,FALSE,"P";"Tab2",#N/A,FALSE,"P"}</definedName>
    <definedName name="qqqqqqqqqqqqq" localSheetId="24" hidden="1">{"Tab1",#N/A,FALSE,"P";"Tab2",#N/A,FALSE,"P"}</definedName>
    <definedName name="qqqqqqqqqqqqq" localSheetId="99" hidden="1">{"Tab1",#N/A,FALSE,"P";"Tab2",#N/A,FALSE,"P"}</definedName>
    <definedName name="qqqqqqqqqqqqq" localSheetId="25" hidden="1">{"Tab1",#N/A,FALSE,"P";"Tab2",#N/A,FALSE,"P"}</definedName>
    <definedName name="qqqqqqqqqqqqq" localSheetId="26" hidden="1">{"Tab1",#N/A,FALSE,"P";"Tab2",#N/A,FALSE,"P"}</definedName>
    <definedName name="qqqqqqqqqqqqq" localSheetId="93" hidden="1">{"Tab1",#N/A,FALSE,"P";"Tab2",#N/A,FALSE,"P"}</definedName>
    <definedName name="qqqqqqqqqqqqq" localSheetId="94" hidden="1">{"Tab1",#N/A,FALSE,"P";"Tab2",#N/A,FALSE,"P"}</definedName>
    <definedName name="qqqqqqqqqqqqq" hidden="1">{"Tab1",#N/A,FALSE,"P";"Tab2",#N/A,FALSE,"P"}</definedName>
    <definedName name="qrtdata2" localSheetId="15">#REF!</definedName>
    <definedName name="qrtdata2" localSheetId="17">#REF!</definedName>
    <definedName name="qrtdata2" localSheetId="19">#REF!</definedName>
    <definedName name="qrtdata2" localSheetId="100">'[159]Authnot Prelim'!#REF!</definedName>
    <definedName name="qrtdata2" localSheetId="23">'[159]Authnot Prelim'!#REF!</definedName>
    <definedName name="qrtdata2" localSheetId="59">#REF!</definedName>
    <definedName name="qrtdata2" localSheetId="60">#REF!</definedName>
    <definedName name="qrtdata2" localSheetId="1">'[159]Authnot Prelim'!#REF!</definedName>
    <definedName name="qrtdata2" localSheetId="27">#REF!</definedName>
    <definedName name="qrtdata2" localSheetId="28">#REF!</definedName>
    <definedName name="qrtdata2" localSheetId="29">#REF!</definedName>
    <definedName name="qrtdata2" localSheetId="57">'[159]Authnot Prelim'!#REF!</definedName>
    <definedName name="qrtdata2" localSheetId="58">'[159]Authnot Prelim'!#REF!</definedName>
    <definedName name="qrtdata2" localSheetId="18">#REF!</definedName>
    <definedName name="qrtdata2" localSheetId="61">'[159]Authnot Prelim'!#REF!</definedName>
    <definedName name="qrtdata2" localSheetId="64">'[159]Authnot Prelim'!#REF!</definedName>
    <definedName name="qrtdata2" localSheetId="91">#REF!</definedName>
    <definedName name="qrtdata2" localSheetId="96">'[159]Authnot Prelim'!#REF!</definedName>
    <definedName name="qrtdata2" localSheetId="24">'[159]Authnot Prelim'!#REF!</definedName>
    <definedName name="qrtdata2">#REF!</definedName>
    <definedName name="QTAB7" localSheetId="15">#REF!</definedName>
    <definedName name="QTAB7" localSheetId="16">#REF!</definedName>
    <definedName name="QTAB7" localSheetId="17">#REF!</definedName>
    <definedName name="QTAB7" localSheetId="19">#REF!</definedName>
    <definedName name="QTAB7" localSheetId="100">'[158]Quarterly MacroFlow'!#REF!</definedName>
    <definedName name="QTAB7" localSheetId="23">'[158]Quarterly MacroFlow'!#REF!</definedName>
    <definedName name="QTAB7" localSheetId="59">#REF!</definedName>
    <definedName name="QTAB7" localSheetId="60">#REF!</definedName>
    <definedName name="QTAB7" localSheetId="1">'[158]Quarterly MacroFlow'!#REF!</definedName>
    <definedName name="QTAB7" localSheetId="27">#REF!</definedName>
    <definedName name="QTAB7" localSheetId="28">#REF!</definedName>
    <definedName name="QTAB7" localSheetId="29">#REF!</definedName>
    <definedName name="QTAB7" localSheetId="41">'[158]Quarterly MacroFlow'!#REF!</definedName>
    <definedName name="QTAB7" localSheetId="44">'[158]Quarterly MacroFlow'!#REF!</definedName>
    <definedName name="QTAB7" localSheetId="57">'[158]Quarterly MacroFlow'!#REF!</definedName>
    <definedName name="QTAB7" localSheetId="58">'[158]Quarterly MacroFlow'!#REF!</definedName>
    <definedName name="QTAB7" localSheetId="18">#REF!</definedName>
    <definedName name="QTAB7" localSheetId="64">'[158]Quarterly MacroFlow'!#REF!</definedName>
    <definedName name="QTAB7" localSheetId="91">#REF!</definedName>
    <definedName name="QTAB7" localSheetId="96">'[158]Quarterly MacroFlow'!#REF!</definedName>
    <definedName name="QTAB7" localSheetId="24">'[158]Quarterly MacroFlow'!#REF!</definedName>
    <definedName name="QTAB7">#REF!</definedName>
    <definedName name="QTAB7A" localSheetId="15">#REF!</definedName>
    <definedName name="QTAB7A" localSheetId="16">#REF!</definedName>
    <definedName name="QTAB7A" localSheetId="17">#REF!</definedName>
    <definedName name="QTAB7A" localSheetId="19">#REF!</definedName>
    <definedName name="QTAB7A" localSheetId="100">'[158]Quarterly MacroFlow'!#REF!</definedName>
    <definedName name="QTAB7A" localSheetId="23">'[158]Quarterly MacroFlow'!#REF!</definedName>
    <definedName name="QTAB7A" localSheetId="59">#REF!</definedName>
    <definedName name="QTAB7A" localSheetId="60">#REF!</definedName>
    <definedName name="QTAB7A" localSheetId="1">'[158]Quarterly MacroFlow'!#REF!</definedName>
    <definedName name="QTAB7A" localSheetId="27">#REF!</definedName>
    <definedName name="QTAB7A" localSheetId="28">#REF!</definedName>
    <definedName name="QTAB7A" localSheetId="29">#REF!</definedName>
    <definedName name="QTAB7A" localSheetId="41">'[158]Quarterly MacroFlow'!#REF!</definedName>
    <definedName name="QTAB7A" localSheetId="44">'[158]Quarterly MacroFlow'!#REF!</definedName>
    <definedName name="QTAB7A" localSheetId="57">'[158]Quarterly MacroFlow'!#REF!</definedName>
    <definedName name="QTAB7A" localSheetId="58">'[158]Quarterly MacroFlow'!#REF!</definedName>
    <definedName name="QTAB7A" localSheetId="18">#REF!</definedName>
    <definedName name="QTAB7A" localSheetId="64">'[158]Quarterly MacroFlow'!#REF!</definedName>
    <definedName name="QTAB7A" localSheetId="91">#REF!</definedName>
    <definedName name="QTAB7A" localSheetId="96">'[158]Quarterly MacroFlow'!#REF!</definedName>
    <definedName name="QTAB7A" localSheetId="24">'[158]Quarterly MacroFlow'!#REF!</definedName>
    <definedName name="QTAB7A">#REF!</definedName>
    <definedName name="QtrData" localSheetId="15">#REF!</definedName>
    <definedName name="QtrData" localSheetId="17">#REF!</definedName>
    <definedName name="QtrData" localSheetId="19">#REF!</definedName>
    <definedName name="QtrData" localSheetId="100">'[159]Authnot Prelim'!#REF!</definedName>
    <definedName name="QtrData" localSheetId="23">'[159]Authnot Prelim'!#REF!</definedName>
    <definedName name="QtrData" localSheetId="59">#REF!</definedName>
    <definedName name="QtrData" localSheetId="60">#REF!</definedName>
    <definedName name="QtrData" localSheetId="1">'[159]Authnot Prelim'!#REF!</definedName>
    <definedName name="QtrData" localSheetId="27">#REF!</definedName>
    <definedName name="QtrData" localSheetId="28">#REF!</definedName>
    <definedName name="QtrData" localSheetId="29">#REF!</definedName>
    <definedName name="QtrData" localSheetId="57">'[159]Authnot Prelim'!#REF!</definedName>
    <definedName name="QtrData" localSheetId="58">'[159]Authnot Prelim'!#REF!</definedName>
    <definedName name="QtrData" localSheetId="18">#REF!</definedName>
    <definedName name="QtrData" localSheetId="61">'[159]Authnot Prelim'!#REF!</definedName>
    <definedName name="QtrData" localSheetId="64">'[159]Authnot Prelim'!#REF!</definedName>
    <definedName name="QtrData" localSheetId="91">#REF!</definedName>
    <definedName name="QtrData" localSheetId="96">'[159]Authnot Prelim'!#REF!</definedName>
    <definedName name="QtrData" localSheetId="24">'[159]Authnot Prelim'!#REF!</definedName>
    <definedName name="QtrData">#REF!</definedName>
    <definedName name="quality" localSheetId="15">#REF!</definedName>
    <definedName name="quality" localSheetId="17">#REF!</definedName>
    <definedName name="quality" localSheetId="19">#REF!</definedName>
    <definedName name="quality" localSheetId="100">[78]nonopec!$D$400:$AD$423</definedName>
    <definedName name="quality" localSheetId="23">[78]nonopec!$D$400:$AD$423</definedName>
    <definedName name="quality" localSheetId="59">#REF!</definedName>
    <definedName name="quality" localSheetId="60">#REF!</definedName>
    <definedName name="quality" localSheetId="1">[78]nonopec!$D$400:$AD$423</definedName>
    <definedName name="quality" localSheetId="27">#REF!</definedName>
    <definedName name="quality" localSheetId="28">#REF!</definedName>
    <definedName name="quality" localSheetId="29">#REF!</definedName>
    <definedName name="quality" localSheetId="57">[78]nonopec!$D$400:$AD$423</definedName>
    <definedName name="quality" localSheetId="58">[78]nonopec!$D$400:$AD$423</definedName>
    <definedName name="quality" localSheetId="18">#REF!</definedName>
    <definedName name="quality" localSheetId="91">#REF!</definedName>
    <definedName name="quality">#REF!</definedName>
    <definedName name="qw" localSheetId="15" hidden="1">{"Riqfin97",#N/A,FALSE,"Tran";"Riqfinpro",#N/A,FALSE,"Tran"}</definedName>
    <definedName name="qw" localSheetId="16" hidden="1">{"Riqfin97",#N/A,FALSE,"Tran";"Riqfinpro",#N/A,FALSE,"Tran"}</definedName>
    <definedName name="qw" localSheetId="17" hidden="1">{"Riqfin97",#N/A,FALSE,"Tran";"Riqfinpro",#N/A,FALSE,"Tran"}</definedName>
    <definedName name="qw" localSheetId="19" hidden="1">{"Riqfin97",#N/A,FALSE,"Tran";"Riqfinpro",#N/A,FALSE,"Tran"}</definedName>
    <definedName name="qw" localSheetId="20" hidden="1">{"Riqfin97",#N/A,FALSE,"Tran";"Riqfinpro",#N/A,FALSE,"Tran"}</definedName>
    <definedName name="qw" localSheetId="100" hidden="1">{"Riqfin97",#N/A,FALSE,"Tran";"Riqfinpro",#N/A,FALSE,"Tran"}</definedName>
    <definedName name="qw" localSheetId="8" hidden="1">{"Riqfin97",#N/A,FALSE,"Tran";"Riqfinpro",#N/A,FALSE,"Tran"}</definedName>
    <definedName name="qw" localSheetId="9" hidden="1">{"Riqfin97",#N/A,FALSE,"Tran";"Riqfinpro",#N/A,FALSE,"Tran"}</definedName>
    <definedName name="qw" localSheetId="10" hidden="1">{"Riqfin97",#N/A,FALSE,"Tran";"Riqfinpro",#N/A,FALSE,"Tran"}</definedName>
    <definedName name="qw" localSheetId="11" hidden="1">{"Riqfin97",#N/A,FALSE,"Tran";"Riqfinpro",#N/A,FALSE,"Tran"}</definedName>
    <definedName name="qw" localSheetId="23" hidden="1">{"Riqfin97",#N/A,FALSE,"Tran";"Riqfinpro",#N/A,FALSE,"Tran"}</definedName>
    <definedName name="qw" localSheetId="59" hidden="1">{"Riqfin97",#N/A,FALSE,"Tran";"Riqfinpro",#N/A,FALSE,"Tran"}</definedName>
    <definedName name="qw" localSheetId="60" hidden="1">{"Riqfin97",#N/A,FALSE,"Tran";"Riqfinpro",#N/A,FALSE,"Tran"}</definedName>
    <definedName name="qw" localSheetId="1" hidden="1">{"Riqfin97",#N/A,FALSE,"Tran";"Riqfinpro",#N/A,FALSE,"Tran"}</definedName>
    <definedName name="qw" localSheetId="27" hidden="1">{"Riqfin97",#N/A,FALSE,"Tran";"Riqfinpro",#N/A,FALSE,"Tran"}</definedName>
    <definedName name="qw" localSheetId="28" hidden="1">{"Riqfin97",#N/A,FALSE,"Tran";"Riqfinpro",#N/A,FALSE,"Tran"}</definedName>
    <definedName name="qw" localSheetId="29" hidden="1">{"Riqfin97",#N/A,FALSE,"Tran";"Riqfinpro",#N/A,FALSE,"Tran"}</definedName>
    <definedName name="qw" localSheetId="30" hidden="1">{"Riqfin97",#N/A,FALSE,"Tran";"Riqfinpro",#N/A,FALSE,"Tran"}</definedName>
    <definedName name="qw" localSheetId="31" hidden="1">{"Riqfin97",#N/A,FALSE,"Tran";"Riqfinpro",#N/A,FALSE,"Tran"}</definedName>
    <definedName name="qw" localSheetId="32" hidden="1">{"Riqfin97",#N/A,FALSE,"Tran";"Riqfinpro",#N/A,FALSE,"Tran"}</definedName>
    <definedName name="qw" localSheetId="33" hidden="1">{"Riqfin97",#N/A,FALSE,"Tran";"Riqfinpro",#N/A,FALSE,"Tran"}</definedName>
    <definedName name="qw" localSheetId="34" hidden="1">{"Riqfin97",#N/A,FALSE,"Tran";"Riqfinpro",#N/A,FALSE,"Tran"}</definedName>
    <definedName name="qw" localSheetId="3" hidden="1">{"Riqfin97",#N/A,FALSE,"Tran";"Riqfinpro",#N/A,FALSE,"Tran"}</definedName>
    <definedName name="qw" localSheetId="57" hidden="1">{"Riqfin97",#N/A,FALSE,"Tran";"Riqfinpro",#N/A,FALSE,"Tran"}</definedName>
    <definedName name="qw" localSheetId="58" hidden="1">{"Riqfin97",#N/A,FALSE,"Tran";"Riqfinpro",#N/A,FALSE,"Tran"}</definedName>
    <definedName name="qw" localSheetId="18" hidden="1">{"Riqfin97",#N/A,FALSE,"Tran";"Riqfinpro",#N/A,FALSE,"Tran"}</definedName>
    <definedName name="qw" localSheetId="61" hidden="1">{"Riqfin97",#N/A,FALSE,"Tran";"Riqfinpro",#N/A,FALSE,"Tran"}</definedName>
    <definedName name="qw" localSheetId="62" hidden="1">{"Riqfin97",#N/A,FALSE,"Tran";"Riqfinpro",#N/A,FALSE,"Tran"}</definedName>
    <definedName name="qw" localSheetId="63" hidden="1">{"Riqfin97",#N/A,FALSE,"Tran";"Riqfinpro",#N/A,FALSE,"Tran"}</definedName>
    <definedName name="qw" localSheetId="64" hidden="1">{"Riqfin97",#N/A,FALSE,"Tran";"Riqfinpro",#N/A,FALSE,"Tran"}</definedName>
    <definedName name="qw" localSheetId="21" hidden="1">{"Riqfin97",#N/A,FALSE,"Tran";"Riqfinpro",#N/A,FALSE,"Tran"}</definedName>
    <definedName name="qw" localSheetId="80" hidden="1">{"Riqfin97",#N/A,FALSE,"Tran";"Riqfinpro",#N/A,FALSE,"Tran"}</definedName>
    <definedName name="qw" localSheetId="81" hidden="1">{"Riqfin97",#N/A,FALSE,"Tran";"Riqfinpro",#N/A,FALSE,"Tran"}</definedName>
    <definedName name="qw" localSheetId="82" hidden="1">{"Riqfin97",#N/A,FALSE,"Tran";"Riqfinpro",#N/A,FALSE,"Tran"}</definedName>
    <definedName name="qw" localSheetId="83" hidden="1">{"Riqfin97",#N/A,FALSE,"Tran";"Riqfinpro",#N/A,FALSE,"Tran"}</definedName>
    <definedName name="qw" localSheetId="84" hidden="1">{"Riqfin97",#N/A,FALSE,"Tran";"Riqfinpro",#N/A,FALSE,"Tran"}</definedName>
    <definedName name="qw" localSheetId="85" hidden="1">{"Riqfin97",#N/A,FALSE,"Tran";"Riqfinpro",#N/A,FALSE,"Tran"}</definedName>
    <definedName name="qw" localSheetId="88" hidden="1">{"Riqfin97",#N/A,FALSE,"Tran";"Riqfinpro",#N/A,FALSE,"Tran"}</definedName>
    <definedName name="qw" localSheetId="22" hidden="1">{"Riqfin97",#N/A,FALSE,"Tran";"Riqfinpro",#N/A,FALSE,"Tran"}</definedName>
    <definedName name="qw" localSheetId="89" hidden="1">{"Riqfin97",#N/A,FALSE,"Tran";"Riqfinpro",#N/A,FALSE,"Tran"}</definedName>
    <definedName name="qw" localSheetId="90" hidden="1">{"Riqfin97",#N/A,FALSE,"Tran";"Riqfinpro",#N/A,FALSE,"Tran"}</definedName>
    <definedName name="qw" localSheetId="91" hidden="1">{"Riqfin97",#N/A,FALSE,"Tran";"Riqfinpro",#N/A,FALSE,"Tran"}</definedName>
    <definedName name="qw" localSheetId="92" hidden="1">{"Riqfin97",#N/A,FALSE,"Tran";"Riqfinpro",#N/A,FALSE,"Tran"}</definedName>
    <definedName name="qw" localSheetId="95" hidden="1">{"Riqfin97",#N/A,FALSE,"Tran";"Riqfinpro",#N/A,FALSE,"Tran"}</definedName>
    <definedName name="qw" localSheetId="96" hidden="1">{"Riqfin97",#N/A,FALSE,"Tran";"Riqfinpro",#N/A,FALSE,"Tran"}</definedName>
    <definedName name="qw" localSheetId="98" hidden="1">{"Riqfin97",#N/A,FALSE,"Tran";"Riqfinpro",#N/A,FALSE,"Tran"}</definedName>
    <definedName name="qw" localSheetId="24" hidden="1">{"Riqfin97",#N/A,FALSE,"Tran";"Riqfinpro",#N/A,FALSE,"Tran"}</definedName>
    <definedName name="qw" localSheetId="99" hidden="1">{"Riqfin97",#N/A,FALSE,"Tran";"Riqfinpro",#N/A,FALSE,"Tran"}</definedName>
    <definedName name="qw" localSheetId="25" hidden="1">{"Riqfin97",#N/A,FALSE,"Tran";"Riqfinpro",#N/A,FALSE,"Tran"}</definedName>
    <definedName name="qw" localSheetId="26" hidden="1">{"Riqfin97",#N/A,FALSE,"Tran";"Riqfinpro",#N/A,FALSE,"Tran"}</definedName>
    <definedName name="qw" localSheetId="93" hidden="1">{"Riqfin97",#N/A,FALSE,"Tran";"Riqfinpro",#N/A,FALSE,"Tran"}</definedName>
    <definedName name="qw" localSheetId="94" hidden="1">{"Riqfin97",#N/A,FALSE,"Tran";"Riqfinpro",#N/A,FALSE,"Tran"}</definedName>
    <definedName name="qw" hidden="1">{"Riqfin97",#N/A,FALSE,"Tran";"Riqfinpro",#N/A,FALSE,"Tran"}</definedName>
    <definedName name="R_" localSheetId="15">#REF!</definedName>
    <definedName name="R_" localSheetId="16">#REF!</definedName>
    <definedName name="R_" localSheetId="17">#REF!</definedName>
    <definedName name="R_" localSheetId="19">#REF!</definedName>
    <definedName name="R_" localSheetId="20">#REF!</definedName>
    <definedName name="R_" localSheetId="100">#REF!</definedName>
    <definedName name="R_" localSheetId="23">#REF!</definedName>
    <definedName name="R_" localSheetId="27">#REF!</definedName>
    <definedName name="R_" localSheetId="28">#REF!</definedName>
    <definedName name="R_" localSheetId="29">#REF!</definedName>
    <definedName name="R_" localSheetId="33">#REF!</definedName>
    <definedName name="R_" localSheetId="57">#REF!</definedName>
    <definedName name="R_" localSheetId="58">#REF!</definedName>
    <definedName name="R_" localSheetId="18">#REF!</definedName>
    <definedName name="R_" localSheetId="61">#REF!</definedName>
    <definedName name="R_" localSheetId="62">#REF!</definedName>
    <definedName name="R_" localSheetId="64">#REF!</definedName>
    <definedName name="R_" localSheetId="21">#REF!</definedName>
    <definedName name="R_" localSheetId="80">'Tabla 53'!#REF!</definedName>
    <definedName name="R_" localSheetId="81">'Tabla 54'!#REF!</definedName>
    <definedName name="R_" localSheetId="82">'Tabla 55'!#REF!</definedName>
    <definedName name="R_" localSheetId="83">'Tabla 56'!#REF!</definedName>
    <definedName name="R_" localSheetId="84">'Tabla 57'!#REF!</definedName>
    <definedName name="R_" localSheetId="85">'Tabla 58'!#REF!</definedName>
    <definedName name="R_" localSheetId="88">#REF!</definedName>
    <definedName name="R_" localSheetId="89">#REF!</definedName>
    <definedName name="R_" localSheetId="90">#REF!</definedName>
    <definedName name="R_" localSheetId="95">#REF!</definedName>
    <definedName name="R_" localSheetId="96">#REF!</definedName>
    <definedName name="R_" localSheetId="24">#REF!</definedName>
    <definedName name="R_" localSheetId="99">#REF!</definedName>
    <definedName name="R_">#REF!</definedName>
    <definedName name="RA" localSheetId="15">#REF!</definedName>
    <definedName name="RA" localSheetId="16">#REF!</definedName>
    <definedName name="RA" localSheetId="17">#REF!</definedName>
    <definedName name="RA" localSheetId="19">#REF!</definedName>
    <definedName name="RA" localSheetId="23">#REF!</definedName>
    <definedName name="RA" localSheetId="27">#REF!</definedName>
    <definedName name="RA" localSheetId="28">#REF!</definedName>
    <definedName name="RA" localSheetId="29">#REF!</definedName>
    <definedName name="RA" localSheetId="33">#REF!</definedName>
    <definedName name="RA" localSheetId="57">#REF!</definedName>
    <definedName name="RA" localSheetId="58">#REF!</definedName>
    <definedName name="RA" localSheetId="18">#REF!</definedName>
    <definedName name="RA" localSheetId="61">#REF!</definedName>
    <definedName name="RA" localSheetId="64">#REF!</definedName>
    <definedName name="RA" localSheetId="21">#REF!</definedName>
    <definedName name="RA" localSheetId="80">'Tabla 53'!#REF!</definedName>
    <definedName name="RA" localSheetId="81">'Tabla 54'!#REF!</definedName>
    <definedName name="RA" localSheetId="82">'Tabla 55'!#REF!</definedName>
    <definedName name="RA" localSheetId="83">'Tabla 56'!#REF!</definedName>
    <definedName name="RA" localSheetId="84">'Tabla 57'!#REF!</definedName>
    <definedName name="RA" localSheetId="85">'Tabla 58'!#REF!</definedName>
    <definedName name="RA" localSheetId="88">#REF!</definedName>
    <definedName name="RA" localSheetId="89">#REF!</definedName>
    <definedName name="RA" localSheetId="90">#REF!</definedName>
    <definedName name="RA" localSheetId="95">#REF!</definedName>
    <definedName name="RA" localSheetId="96">#REF!</definedName>
    <definedName name="RA" localSheetId="24">#REF!</definedName>
    <definedName name="RA">#REF!</definedName>
    <definedName name="RAA" localSheetId="15">#REF!</definedName>
    <definedName name="RAA" localSheetId="16">#REF!</definedName>
    <definedName name="RAA" localSheetId="17">#REF!</definedName>
    <definedName name="RAA" localSheetId="23">#REF!</definedName>
    <definedName name="RAA" localSheetId="27">#REF!</definedName>
    <definedName name="RAA" localSheetId="28">#REF!</definedName>
    <definedName name="RAA" localSheetId="29">#REF!</definedName>
    <definedName name="RAA" localSheetId="57">#REF!</definedName>
    <definedName name="RAA" localSheetId="21">#REF!</definedName>
    <definedName name="RAA" localSheetId="88">#REF!</definedName>
    <definedName name="RAA" localSheetId="89">#REF!</definedName>
    <definedName name="RAA" localSheetId="90">#REF!</definedName>
    <definedName name="RAA" localSheetId="95">#REF!</definedName>
    <definedName name="RAA">#REF!</definedName>
    <definedName name="raaesrr" localSheetId="15">#REF!</definedName>
    <definedName name="raaesrr" localSheetId="17">#REF!</definedName>
    <definedName name="raaesrr" localSheetId="19">#REF!</definedName>
    <definedName name="raaesrr" localSheetId="23">#REF!</definedName>
    <definedName name="raaesrr" localSheetId="27">#REF!</definedName>
    <definedName name="raaesrr" localSheetId="28">#REF!</definedName>
    <definedName name="raaesrr" localSheetId="29">#REF!</definedName>
    <definedName name="raaesrr" localSheetId="33">#REF!</definedName>
    <definedName name="raaesrr" localSheetId="58">#REF!</definedName>
    <definedName name="raaesrr" localSheetId="18">#REF!</definedName>
    <definedName name="raaesrr" localSheetId="61">#REF!</definedName>
    <definedName name="raaesrr" localSheetId="64">#REF!</definedName>
    <definedName name="raaesrr" localSheetId="21">#REF!</definedName>
    <definedName name="raaesrr" localSheetId="80">'Tabla 53'!#REF!</definedName>
    <definedName name="raaesrr" localSheetId="81">'Tabla 54'!#REF!</definedName>
    <definedName name="raaesrr" localSheetId="82">'Tabla 55'!#REF!</definedName>
    <definedName name="raaesrr" localSheetId="83">'Tabla 56'!#REF!</definedName>
    <definedName name="raaesrr" localSheetId="84">'Tabla 57'!#REF!</definedName>
    <definedName name="raaesrr" localSheetId="85">'Tabla 58'!#REF!</definedName>
    <definedName name="raaesrr" localSheetId="88">#REF!</definedName>
    <definedName name="raaesrr" localSheetId="89">#REF!</definedName>
    <definedName name="raaesrr" localSheetId="90">#REF!</definedName>
    <definedName name="raaesrr" localSheetId="96">#REF!</definedName>
    <definedName name="raaesrr" localSheetId="24">#REF!</definedName>
    <definedName name="raaesrr">#REF!</definedName>
    <definedName name="raas" localSheetId="15">#REF!</definedName>
    <definedName name="raas" localSheetId="17">#REF!</definedName>
    <definedName name="raas" localSheetId="23">#REF!</definedName>
    <definedName name="raas" localSheetId="27">#REF!</definedName>
    <definedName name="raas" localSheetId="28">#REF!</definedName>
    <definedName name="raas" localSheetId="29">#REF!</definedName>
    <definedName name="raas" localSheetId="33">#REF!</definedName>
    <definedName name="raas" localSheetId="18">#REF!</definedName>
    <definedName name="raas" localSheetId="21">#REF!</definedName>
    <definedName name="raas" localSheetId="80">'Tabla 53'!#REF!</definedName>
    <definedName name="raas" localSheetId="88">#REF!</definedName>
    <definedName name="raas" localSheetId="89">#REF!</definedName>
    <definedName name="raas" localSheetId="90">#REF!</definedName>
    <definedName name="raas" localSheetId="96">#REF!</definedName>
    <definedName name="raas">#REF!</definedName>
    <definedName name="RANGLIST" localSheetId="15">#REF!</definedName>
    <definedName name="RANGLIST" localSheetId="17">#REF!</definedName>
    <definedName name="RANGLIST" localSheetId="100">'[48]CGvt Rev'!#REF!</definedName>
    <definedName name="RANGLIST" localSheetId="10">'[48]CGvt Rev'!#REF!</definedName>
    <definedName name="RANGLIST" localSheetId="11">'[48]CGvt Rev'!#REF!</definedName>
    <definedName name="RANGLIST" localSheetId="23">'[48]CGvt Rev'!#REF!</definedName>
    <definedName name="RANGLIST" localSheetId="59">#REF!</definedName>
    <definedName name="RANGLIST" localSheetId="60">#REF!</definedName>
    <definedName name="RANGLIST" localSheetId="1">'[48]CGvt Rev'!#REF!</definedName>
    <definedName name="RANGLIST" localSheetId="27">#REF!</definedName>
    <definedName name="RANGLIST" localSheetId="28">'[48]CGvt Rev'!#REF!</definedName>
    <definedName name="RANGLIST" localSheetId="29">'[48]CGvt Rev'!#REF!</definedName>
    <definedName name="RANGLIST" localSheetId="57">'[48]CGvt Rev'!#REF!</definedName>
    <definedName name="RANGLIST" localSheetId="58">'[48]CGvt Rev'!#REF!</definedName>
    <definedName name="RANGLIST" localSheetId="21">'[48]CGvt Rev'!#REF!</definedName>
    <definedName name="RANGLIST" localSheetId="85">'[48]CGvt Rev'!#REF!</definedName>
    <definedName name="RANGLIST" localSheetId="88">'[48]CGvt Rev'!#REF!</definedName>
    <definedName name="RANGLIST" localSheetId="89">'[48]CGvt Rev'!#REF!</definedName>
    <definedName name="RANGLIST" localSheetId="90">'[48]CGvt Rev'!#REF!</definedName>
    <definedName name="RANGLIST" localSheetId="91">#REF!</definedName>
    <definedName name="RANGLIST" localSheetId="24">'[48]CGvt Rev'!#REF!</definedName>
    <definedName name="RANGLIST">#REF!</definedName>
    <definedName name="rave" localSheetId="15">#REF!</definedName>
    <definedName name="rave" localSheetId="16">#REF!</definedName>
    <definedName name="rave" localSheetId="17">#REF!</definedName>
    <definedName name="rave" localSheetId="20">#REF!</definedName>
    <definedName name="rave" localSheetId="23">#REF!</definedName>
    <definedName name="rave" localSheetId="59">#REF!</definedName>
    <definedName name="rave" localSheetId="60">#REF!</definedName>
    <definedName name="rave" localSheetId="27">#REF!</definedName>
    <definedName name="rave" localSheetId="28">#REF!</definedName>
    <definedName name="rave" localSheetId="29">#REF!</definedName>
    <definedName name="rave" localSheetId="57">#REF!</definedName>
    <definedName name="rave" localSheetId="64">#REF!</definedName>
    <definedName name="rave" localSheetId="21">#REF!</definedName>
    <definedName name="rave" localSheetId="85">'Tabla 58'!#REF!</definedName>
    <definedName name="rave" localSheetId="88">#REF!</definedName>
    <definedName name="rave" localSheetId="89">#REF!</definedName>
    <definedName name="rave" localSheetId="90">#REF!</definedName>
    <definedName name="rave" localSheetId="95">#REF!</definedName>
    <definedName name="rave" localSheetId="96">#REF!</definedName>
    <definedName name="rave" localSheetId="24">#REF!</definedName>
    <definedName name="rave">#REF!</definedName>
    <definedName name="RD" localSheetId="15">#REF!</definedName>
    <definedName name="RD" localSheetId="16">#REF!</definedName>
    <definedName name="RD" localSheetId="17">#REF!</definedName>
    <definedName name="RD" localSheetId="23">#REF!</definedName>
    <definedName name="RD" localSheetId="27">#REF!</definedName>
    <definedName name="RD" localSheetId="28">#REF!</definedName>
    <definedName name="RD" localSheetId="29">#REF!</definedName>
    <definedName name="RD" localSheetId="33">#REF!</definedName>
    <definedName name="RD" localSheetId="57">#REF!</definedName>
    <definedName name="RD" localSheetId="18">#REF!</definedName>
    <definedName name="RD" localSheetId="64">#REF!</definedName>
    <definedName name="RD" localSheetId="21">#REF!</definedName>
    <definedName name="RD" localSheetId="80">'Tabla 53'!#REF!</definedName>
    <definedName name="RD" localSheetId="85">'Tabla 58'!#REF!</definedName>
    <definedName name="RD" localSheetId="88">#REF!</definedName>
    <definedName name="RD" localSheetId="89">#REF!</definedName>
    <definedName name="RD" localSheetId="90">#REF!</definedName>
    <definedName name="RD" localSheetId="95">#REF!</definedName>
    <definedName name="RD" localSheetId="96">#REF!</definedName>
    <definedName name="RD">#REF!</definedName>
    <definedName name="RD1A" localSheetId="15">#REF!</definedName>
    <definedName name="RD1A" localSheetId="16">#REF!</definedName>
    <definedName name="RD1A" localSheetId="17">#REF!</definedName>
    <definedName name="RD1A" localSheetId="23">#REF!</definedName>
    <definedName name="RD1A" localSheetId="27">#REF!</definedName>
    <definedName name="RD1A" localSheetId="28">#REF!</definedName>
    <definedName name="RD1A" localSheetId="29">#REF!</definedName>
    <definedName name="RD1A" localSheetId="33">#REF!</definedName>
    <definedName name="RD1A" localSheetId="57">#REF!</definedName>
    <definedName name="RD1A" localSheetId="18">#REF!</definedName>
    <definedName name="RD1A" localSheetId="64">#REF!</definedName>
    <definedName name="RD1A" localSheetId="21">#REF!</definedName>
    <definedName name="RD1A" localSheetId="80">'Tabla 53'!#REF!</definedName>
    <definedName name="RD1A" localSheetId="88">#REF!</definedName>
    <definedName name="RD1A" localSheetId="89">#REF!</definedName>
    <definedName name="RD1A" localSheetId="90">#REF!</definedName>
    <definedName name="RD1A" localSheetId="95">#REF!</definedName>
    <definedName name="RD1A" localSheetId="96">#REF!</definedName>
    <definedName name="RD1A">#REF!</definedName>
    <definedName name="RDDic03" localSheetId="15">#REF!</definedName>
    <definedName name="RDDic03" localSheetId="17">#REF!</definedName>
    <definedName name="RDDic03" localSheetId="100">[111]ROE!$B$136</definedName>
    <definedName name="RDDic03" localSheetId="23">[111]ROE!$B$136</definedName>
    <definedName name="RDDic03" localSheetId="59">#REF!</definedName>
    <definedName name="RDDic03" localSheetId="60">#REF!</definedName>
    <definedName name="RDDic03" localSheetId="1">[111]ROE!$B$136</definedName>
    <definedName name="RDDic03" localSheetId="27">#REF!</definedName>
    <definedName name="RDDic03" localSheetId="28">#REF!</definedName>
    <definedName name="RDDic03" localSheetId="29">#REF!</definedName>
    <definedName name="RDDic03" localSheetId="57">[111]ROE!$B$136</definedName>
    <definedName name="RDDic03" localSheetId="58">[111]ROE!$B$136</definedName>
    <definedName name="RDDic03" localSheetId="91">#REF!</definedName>
    <definedName name="RDDic03">#REF!</definedName>
    <definedName name="RDDic03_2" localSheetId="15">#REF!</definedName>
    <definedName name="RDDic03_2" localSheetId="17">#REF!</definedName>
    <definedName name="RDDic03_2" localSheetId="100">[112]ROE!$B$136</definedName>
    <definedName name="RDDic03_2" localSheetId="10">[112]ROE!$B$136</definedName>
    <definedName name="RDDic03_2" localSheetId="11">[112]ROE!$B$136</definedName>
    <definedName name="RDDic03_2" localSheetId="23">[112]ROE!$B$136</definedName>
    <definedName name="RDDic03_2" localSheetId="59">#REF!</definedName>
    <definedName name="RDDic03_2" localSheetId="60">#REF!</definedName>
    <definedName name="RDDic03_2" localSheetId="1">[112]ROE!$B$136</definedName>
    <definedName name="RDDic03_2" localSheetId="27">#REF!</definedName>
    <definedName name="RDDic03_2" localSheetId="28">[112]ROE!$B$136</definedName>
    <definedName name="RDDic03_2" localSheetId="29">[112]ROE!$B$136</definedName>
    <definedName name="RDDic03_2" localSheetId="57">[112]ROE!$B$136</definedName>
    <definedName name="RDDic03_2" localSheetId="58">[112]ROE!$B$136</definedName>
    <definedName name="RDDic03_2" localSheetId="21">[112]ROE!$B$136</definedName>
    <definedName name="RDDic03_2" localSheetId="88">[112]ROE!$B$136</definedName>
    <definedName name="RDDic03_2" localSheetId="89">[112]ROE!$B$136</definedName>
    <definedName name="RDDic03_2" localSheetId="90">[112]ROE!$B$136</definedName>
    <definedName name="RDDic03_2" localSheetId="91">#REF!</definedName>
    <definedName name="RDDic03_2" localSheetId="24">[112]ROE!$B$136</definedName>
    <definedName name="RDDic03_2">#REF!</definedName>
    <definedName name="RDPESO" localSheetId="15">#REF!</definedName>
    <definedName name="RDPESO" localSheetId="16">#REF!</definedName>
    <definedName name="RDPESO" localSheetId="17">#REF!</definedName>
    <definedName name="RDPESO" localSheetId="20">#REF!</definedName>
    <definedName name="RDPESO" localSheetId="23">#REF!</definedName>
    <definedName name="RDPESO" localSheetId="59">#REF!</definedName>
    <definedName name="RDPESO" localSheetId="60">#REF!</definedName>
    <definedName name="RDPESO" localSheetId="27">#REF!</definedName>
    <definedName name="RDPESO" localSheetId="28">#REF!</definedName>
    <definedName name="RDPESO" localSheetId="29">#REF!</definedName>
    <definedName name="RDPESO" localSheetId="57">#REF!</definedName>
    <definedName name="RDPESO" localSheetId="64">#REF!</definedName>
    <definedName name="RDPESO" localSheetId="21">#REF!</definedName>
    <definedName name="RDPESO" localSheetId="85">'Tabla 58'!#REF!</definedName>
    <definedName name="RDPESO" localSheetId="88">#REF!</definedName>
    <definedName name="RDPESO" localSheetId="89">#REF!</definedName>
    <definedName name="RDPESO" localSheetId="90">#REF!</definedName>
    <definedName name="RDPESO" localSheetId="95">#REF!</definedName>
    <definedName name="RDPESO" localSheetId="96">#REF!</definedName>
    <definedName name="RDPESO" localSheetId="24">#REF!</definedName>
    <definedName name="RDPESO">#REF!</definedName>
    <definedName name="RDPESO1" localSheetId="15">#REF!</definedName>
    <definedName name="RDPESO1" localSheetId="16">#REF!</definedName>
    <definedName name="RDPESO1" localSheetId="17">#REF!</definedName>
    <definedName name="RDPESO1" localSheetId="23">#REF!</definedName>
    <definedName name="RDPESO1" localSheetId="27">#REF!</definedName>
    <definedName name="RDPESO1" localSheetId="28">#REF!</definedName>
    <definedName name="RDPESO1" localSheetId="29">#REF!</definedName>
    <definedName name="RDPESO1" localSheetId="57">#REF!</definedName>
    <definedName name="RDPESO1" localSheetId="64">#REF!</definedName>
    <definedName name="RDPESO1" localSheetId="21">#REF!</definedName>
    <definedName name="RDPESO1" localSheetId="85">'Tabla 58'!#REF!</definedName>
    <definedName name="RDPESO1" localSheetId="88">#REF!</definedName>
    <definedName name="RDPESO1" localSheetId="89">#REF!</definedName>
    <definedName name="RDPESO1" localSheetId="90">#REF!</definedName>
    <definedName name="RDPESO1" localSheetId="95">#REF!</definedName>
    <definedName name="RDPESO1" localSheetId="96">#REF!</definedName>
    <definedName name="RDPESO1">#REF!</definedName>
    <definedName name="RDPESO2" localSheetId="15">#REF!</definedName>
    <definedName name="RDPESO2" localSheetId="16">#REF!</definedName>
    <definedName name="RDPESO2" localSheetId="17">#REF!</definedName>
    <definedName name="RDPESO2" localSheetId="23">#REF!</definedName>
    <definedName name="RDPESO2" localSheetId="27">#REF!</definedName>
    <definedName name="RDPESO2" localSheetId="28">#REF!</definedName>
    <definedName name="RDPESO2" localSheetId="29">#REF!</definedName>
    <definedName name="RDPESO2" localSheetId="57">#REF!</definedName>
    <definedName name="RDPESO2" localSheetId="64">#REF!</definedName>
    <definedName name="RDPESO2" localSheetId="21">#REF!</definedName>
    <definedName name="RDPESO2" localSheetId="85">'Tabla 58'!#REF!</definedName>
    <definedName name="RDPESO2" localSheetId="88">#REF!</definedName>
    <definedName name="RDPESO2" localSheetId="89">#REF!</definedName>
    <definedName name="RDPESO2" localSheetId="90">#REF!</definedName>
    <definedName name="RDPESO2" localSheetId="95">#REF!</definedName>
    <definedName name="RDPESO2" localSheetId="96">#REF!</definedName>
    <definedName name="RDPESO2">#REF!</definedName>
    <definedName name="RDPESO3" localSheetId="15">#REF!</definedName>
    <definedName name="RDPESO3" localSheetId="17">#REF!</definedName>
    <definedName name="RDPESO3" localSheetId="23">#REF!</definedName>
    <definedName name="RDPESO3" localSheetId="27">#REF!</definedName>
    <definedName name="RDPESO3" localSheetId="28">#REF!</definedName>
    <definedName name="RDPESO3" localSheetId="29">#REF!</definedName>
    <definedName name="RDPESO3" localSheetId="21">#REF!</definedName>
    <definedName name="RDPESO3" localSheetId="88">#REF!</definedName>
    <definedName name="RDPESO3" localSheetId="89">#REF!</definedName>
    <definedName name="RDPESO3" localSheetId="90">#REF!</definedName>
    <definedName name="RDPESO3">#REF!</definedName>
    <definedName name="RE" localSheetId="15">#REF!</definedName>
    <definedName name="RE" localSheetId="17">#REF!</definedName>
    <definedName name="RE" localSheetId="23">#REF!</definedName>
    <definedName name="RE" localSheetId="27">#REF!</definedName>
    <definedName name="RE" localSheetId="28">#REF!</definedName>
    <definedName name="RE" localSheetId="29">#REF!</definedName>
    <definedName name="RE" localSheetId="33">#REF!</definedName>
    <definedName name="RE" localSheetId="18">#REF!</definedName>
    <definedName name="RE" localSheetId="21">#REF!</definedName>
    <definedName name="RE" localSheetId="80">'Tabla 53'!#REF!</definedName>
    <definedName name="RE" localSheetId="88">#REF!</definedName>
    <definedName name="RE" localSheetId="89">#REF!</definedName>
    <definedName name="RE" localSheetId="90">#REF!</definedName>
    <definedName name="RE" localSheetId="96">#REF!</definedName>
    <definedName name="RE">#REF!</definedName>
    <definedName name="Realprint" localSheetId="15">#REF!</definedName>
    <definedName name="Realprint" localSheetId="17">#REF!</definedName>
    <definedName name="Realprint" localSheetId="23">#REF!</definedName>
    <definedName name="Realprint" localSheetId="27">#REF!</definedName>
    <definedName name="Realprint" localSheetId="28">#REF!</definedName>
    <definedName name="Realprint" localSheetId="29">#REF!</definedName>
    <definedName name="Realprint" localSheetId="21">#REF!</definedName>
    <definedName name="Realprint" localSheetId="88">#REF!</definedName>
    <definedName name="Realprint" localSheetId="89">#REF!</definedName>
    <definedName name="Realprint" localSheetId="90">#REF!</definedName>
    <definedName name="Realprint">#REF!</definedName>
    <definedName name="realtab" localSheetId="15">#REF!</definedName>
    <definedName name="realtab" localSheetId="17">#REF!</definedName>
    <definedName name="realtab" localSheetId="23">#REF!</definedName>
    <definedName name="realtab" localSheetId="27">#REF!</definedName>
    <definedName name="realtab" localSheetId="28">#REF!</definedName>
    <definedName name="realtab" localSheetId="29">#REF!</definedName>
    <definedName name="realtab" localSheetId="21">#REF!</definedName>
    <definedName name="realtab" localSheetId="88">#REF!</definedName>
    <definedName name="realtab" localSheetId="89">#REF!</definedName>
    <definedName name="realtab" localSheetId="90">#REF!</definedName>
    <definedName name="realtab">#REF!</definedName>
    <definedName name="Recap_CO">#REF!</definedName>
    <definedName name="Recap_PI">#REF!</definedName>
    <definedName name="red" localSheetId="15">#REF!</definedName>
    <definedName name="red" localSheetId="17">#REF!</definedName>
    <definedName name="red" localSheetId="23">#REF!</definedName>
    <definedName name="red" localSheetId="27">#REF!</definedName>
    <definedName name="red" localSheetId="28">#REF!</definedName>
    <definedName name="red" localSheetId="29">#REF!</definedName>
    <definedName name="red" localSheetId="46">#REF!</definedName>
    <definedName name="red" localSheetId="21">#REF!</definedName>
    <definedName name="red" localSheetId="80">'Tabla 53'!#REF!</definedName>
    <definedName name="red" localSheetId="88">#REF!</definedName>
    <definedName name="red" localSheetId="89">#REF!</definedName>
    <definedName name="red" localSheetId="90">#REF!</definedName>
    <definedName name="red">#REF!</definedName>
    <definedName name="RED_BOP" localSheetId="15">#REF!</definedName>
    <definedName name="RED_BOP" localSheetId="17">#REF!</definedName>
    <definedName name="RED_BOP" localSheetId="23">#REF!</definedName>
    <definedName name="RED_BOP" localSheetId="27">#REF!</definedName>
    <definedName name="RED_BOP" localSheetId="28">#REF!</definedName>
    <definedName name="RED_BOP" localSheetId="29">#REF!</definedName>
    <definedName name="RED_BOP" localSheetId="41">#REF!</definedName>
    <definedName name="RED_BOP" localSheetId="44">#REF!</definedName>
    <definedName name="RED_BOP" localSheetId="46">#REF!</definedName>
    <definedName name="RED_BOP" localSheetId="21">#REF!</definedName>
    <definedName name="RED_BOP" localSheetId="80">'Tabla 53'!#REF!</definedName>
    <definedName name="RED_BOP" localSheetId="88">#REF!</definedName>
    <definedName name="RED_BOP" localSheetId="89">#REF!</definedName>
    <definedName name="RED_BOP" localSheetId="90">#REF!</definedName>
    <definedName name="RED_BOP" localSheetId="96">#REF!</definedName>
    <definedName name="RED_BOP">#REF!</definedName>
    <definedName name="red_cpi" localSheetId="15">#REF!</definedName>
    <definedName name="red_cpi" localSheetId="17">#REF!</definedName>
    <definedName name="red_cpi" localSheetId="23">#REF!</definedName>
    <definedName name="red_cpi" localSheetId="27">#REF!</definedName>
    <definedName name="red_cpi" localSheetId="28">#REF!</definedName>
    <definedName name="red_cpi" localSheetId="29">#REF!</definedName>
    <definedName name="red_cpi" localSheetId="41">#REF!</definedName>
    <definedName name="red_cpi" localSheetId="44">#REF!</definedName>
    <definedName name="red_cpi" localSheetId="21">#REF!</definedName>
    <definedName name="red_cpi" localSheetId="80">'Tabla 53'!#REF!</definedName>
    <definedName name="red_cpi" localSheetId="88">#REF!</definedName>
    <definedName name="red_cpi" localSheetId="89">#REF!</definedName>
    <definedName name="red_cpi" localSheetId="90">#REF!</definedName>
    <definedName name="red_cpi" localSheetId="96">#REF!</definedName>
    <definedName name="red_cpi">#REF!</definedName>
    <definedName name="RED_D" localSheetId="15">#REF!</definedName>
    <definedName name="RED_D" localSheetId="17">#REF!</definedName>
    <definedName name="RED_D" localSheetId="23">#REF!</definedName>
    <definedName name="RED_D" localSheetId="27">#REF!</definedName>
    <definedName name="RED_D" localSheetId="28">#REF!</definedName>
    <definedName name="RED_D" localSheetId="29">#REF!</definedName>
    <definedName name="RED_D" localSheetId="41">#REF!</definedName>
    <definedName name="RED_D" localSheetId="44">#REF!</definedName>
    <definedName name="RED_D" localSheetId="21">#REF!</definedName>
    <definedName name="RED_D" localSheetId="80">'Tabla 53'!#REF!</definedName>
    <definedName name="RED_D" localSheetId="88">#REF!</definedName>
    <definedName name="RED_D" localSheetId="89">#REF!</definedName>
    <definedName name="RED_D" localSheetId="90">#REF!</definedName>
    <definedName name="RED_D" localSheetId="96">#REF!</definedName>
    <definedName name="RED_D">#REF!</definedName>
    <definedName name="RED_DS" localSheetId="15">#REF!</definedName>
    <definedName name="RED_DS" localSheetId="17">#REF!</definedName>
    <definedName name="RED_DS" localSheetId="23">#REF!</definedName>
    <definedName name="RED_DS" localSheetId="27">#REF!</definedName>
    <definedName name="RED_DS" localSheetId="28">#REF!</definedName>
    <definedName name="RED_DS" localSheetId="29">#REF!</definedName>
    <definedName name="RED_DS" localSheetId="41">#REF!</definedName>
    <definedName name="RED_DS" localSheetId="44">#REF!</definedName>
    <definedName name="RED_DS" localSheetId="21">#REF!</definedName>
    <definedName name="RED_DS" localSheetId="80">'Tabla 53'!#REF!</definedName>
    <definedName name="RED_DS" localSheetId="88">#REF!</definedName>
    <definedName name="RED_DS" localSheetId="89">#REF!</definedName>
    <definedName name="RED_DS" localSheetId="90">#REF!</definedName>
    <definedName name="RED_DS" localSheetId="96">#REF!</definedName>
    <definedName name="RED_DS">#REF!</definedName>
    <definedName name="red_gdp_exp" localSheetId="15">#REF!</definedName>
    <definedName name="red_gdp_exp" localSheetId="17">#REF!</definedName>
    <definedName name="red_gdp_exp" localSheetId="23">#REF!</definedName>
    <definedName name="red_gdp_exp" localSheetId="27">#REF!</definedName>
    <definedName name="red_gdp_exp" localSheetId="28">#REF!</definedName>
    <definedName name="red_gdp_exp" localSheetId="29">#REF!</definedName>
    <definedName name="red_gdp_exp" localSheetId="41">#REF!</definedName>
    <definedName name="red_gdp_exp" localSheetId="44">#REF!</definedName>
    <definedName name="red_gdp_exp" localSheetId="21">#REF!</definedName>
    <definedName name="red_gdp_exp" localSheetId="80">'Tabla 53'!#REF!</definedName>
    <definedName name="red_gdp_exp" localSheetId="88">#REF!</definedName>
    <definedName name="red_gdp_exp" localSheetId="89">#REF!</definedName>
    <definedName name="red_gdp_exp" localSheetId="90">#REF!</definedName>
    <definedName name="red_gdp_exp" localSheetId="96">#REF!</definedName>
    <definedName name="red_gdp_exp">#REF!</definedName>
    <definedName name="red_govt_empl" localSheetId="15">#REF!</definedName>
    <definedName name="red_govt_empl" localSheetId="17">#REF!</definedName>
    <definedName name="red_govt_empl" localSheetId="23">#REF!</definedName>
    <definedName name="red_govt_empl" localSheetId="27">#REF!</definedName>
    <definedName name="red_govt_empl" localSheetId="28">#REF!</definedName>
    <definedName name="red_govt_empl" localSheetId="29">#REF!</definedName>
    <definedName name="red_govt_empl" localSheetId="41">#REF!</definedName>
    <definedName name="red_govt_empl" localSheetId="44">#REF!</definedName>
    <definedName name="red_govt_empl" localSheetId="21">#REF!</definedName>
    <definedName name="red_govt_empl" localSheetId="80">'Tabla 53'!#REF!</definedName>
    <definedName name="red_govt_empl" localSheetId="88">#REF!</definedName>
    <definedName name="red_govt_empl" localSheetId="89">#REF!</definedName>
    <definedName name="red_govt_empl" localSheetId="90">#REF!</definedName>
    <definedName name="red_govt_empl" localSheetId="96">#REF!</definedName>
    <definedName name="red_govt_empl">#REF!</definedName>
    <definedName name="RED_NATCPI" localSheetId="15">#REF!</definedName>
    <definedName name="RED_NATCPI" localSheetId="17">#REF!</definedName>
    <definedName name="RED_NATCPI" localSheetId="23">#REF!</definedName>
    <definedName name="RED_NATCPI" localSheetId="27">#REF!</definedName>
    <definedName name="RED_NATCPI" localSheetId="28">#REF!</definedName>
    <definedName name="RED_NATCPI" localSheetId="29">#REF!</definedName>
    <definedName name="RED_NATCPI" localSheetId="41">#REF!</definedName>
    <definedName name="RED_NATCPI" localSheetId="44">#REF!</definedName>
    <definedName name="RED_NATCPI" localSheetId="21">#REF!</definedName>
    <definedName name="RED_NATCPI" localSheetId="80">'Tabla 53'!#REF!</definedName>
    <definedName name="RED_NATCPI" localSheetId="88">#REF!</definedName>
    <definedName name="RED_NATCPI" localSheetId="89">#REF!</definedName>
    <definedName name="RED_NATCPI" localSheetId="90">#REF!</definedName>
    <definedName name="RED_NATCPI" localSheetId="96">#REF!</definedName>
    <definedName name="RED_NATCPI">#REF!</definedName>
    <definedName name="RED_TBCPI" localSheetId="15">#REF!</definedName>
    <definedName name="RED_TBCPI" localSheetId="17">#REF!</definedName>
    <definedName name="RED_TBCPI" localSheetId="23">#REF!</definedName>
    <definedName name="RED_TBCPI" localSheetId="27">#REF!</definedName>
    <definedName name="RED_TBCPI" localSheetId="28">#REF!</definedName>
    <definedName name="RED_TBCPI" localSheetId="29">#REF!</definedName>
    <definedName name="RED_TBCPI" localSheetId="41">#REF!</definedName>
    <definedName name="RED_TBCPI" localSheetId="44">#REF!</definedName>
    <definedName name="RED_TBCPI" localSheetId="21">#REF!</definedName>
    <definedName name="RED_TBCPI" localSheetId="80">'Tabla 53'!#REF!</definedName>
    <definedName name="RED_TBCPI" localSheetId="88">#REF!</definedName>
    <definedName name="RED_TBCPI" localSheetId="89">#REF!</definedName>
    <definedName name="RED_TBCPI" localSheetId="90">#REF!</definedName>
    <definedName name="RED_TBCPI" localSheetId="96">#REF!</definedName>
    <definedName name="RED_TBCPI">#REF!</definedName>
    <definedName name="RED_TRD" localSheetId="15">#REF!</definedName>
    <definedName name="RED_TRD" localSheetId="17">#REF!</definedName>
    <definedName name="RED_TRD" localSheetId="23">#REF!</definedName>
    <definedName name="RED_TRD" localSheetId="27">#REF!</definedName>
    <definedName name="RED_TRD" localSheetId="28">#REF!</definedName>
    <definedName name="RED_TRD" localSheetId="29">#REF!</definedName>
    <definedName name="RED_TRD" localSheetId="41">#REF!</definedName>
    <definedName name="RED_TRD" localSheetId="44">#REF!</definedName>
    <definedName name="RED_TRD" localSheetId="21">#REF!</definedName>
    <definedName name="RED_TRD" localSheetId="80">'Tabla 53'!#REF!</definedName>
    <definedName name="RED_TRD" localSheetId="88">#REF!</definedName>
    <definedName name="RED_TRD" localSheetId="89">#REF!</definedName>
    <definedName name="RED_TRD" localSheetId="90">#REF!</definedName>
    <definedName name="RED_TRD" localSheetId="96">#REF!</definedName>
    <definedName name="RED_TRD">#REF!</definedName>
    <definedName name="red42b" localSheetId="15">#REF!</definedName>
    <definedName name="red42b" localSheetId="17">#REF!</definedName>
    <definedName name="red42b" localSheetId="100">'[52]RED Table 41'!$A$7:$I$114</definedName>
    <definedName name="red42b" localSheetId="10">'[52]RED Table 41'!$A$7:$I$114</definedName>
    <definedName name="red42b" localSheetId="11">'[52]RED Table 41'!$A$7:$I$114</definedName>
    <definedName name="red42b" localSheetId="23">'[52]RED Table 41'!$A$7:$I$114</definedName>
    <definedName name="red42b" localSheetId="59">#REF!</definedName>
    <definedName name="red42b" localSheetId="60">#REF!</definedName>
    <definedName name="red42b" localSheetId="1">'[52]RED Table 41'!$A$7:$I$114</definedName>
    <definedName name="red42b" localSheetId="27">#REF!</definedName>
    <definedName name="red42b" localSheetId="28">'[52]RED Table 41'!$A$7:$I$114</definedName>
    <definedName name="red42b" localSheetId="29">'[52]RED Table 41'!$A$7:$I$114</definedName>
    <definedName name="red42b" localSheetId="57">'[52]RED Table 41'!$A$7:$I$114</definedName>
    <definedName name="red42b" localSheetId="58">'[52]RED Table 41'!$A$7:$I$114</definedName>
    <definedName name="red42b" localSheetId="21">'[52]RED Table 41'!$A$7:$I$114</definedName>
    <definedName name="red42b" localSheetId="88">'[52]RED Table 41'!$A$7:$I$114</definedName>
    <definedName name="red42b" localSheetId="89">'[52]RED Table 41'!$A$7:$I$114</definedName>
    <definedName name="red42b" localSheetId="90">'[52]RED Table 41'!$A$7:$I$114</definedName>
    <definedName name="red42b" localSheetId="91">#REF!</definedName>
    <definedName name="red42b" localSheetId="24">'[52]RED Table 41'!$A$7:$I$114</definedName>
    <definedName name="red42b">#REF!</definedName>
    <definedName name="REDTbl3" localSheetId="15">#REF!</definedName>
    <definedName name="REDTbl3" localSheetId="16">#REF!</definedName>
    <definedName name="REDTbl3" localSheetId="17">#REF!</definedName>
    <definedName name="REDTbl3" localSheetId="20">#REF!</definedName>
    <definedName name="REDTbl3" localSheetId="23">#REF!</definedName>
    <definedName name="REDTbl3" localSheetId="59">#REF!</definedName>
    <definedName name="REDTbl3" localSheetId="60">#REF!</definedName>
    <definedName name="REDTbl3" localSheetId="27">#REF!</definedName>
    <definedName name="REDTbl3" localSheetId="28">#REF!</definedName>
    <definedName name="REDTbl3" localSheetId="29">#REF!</definedName>
    <definedName name="REDTbl3" localSheetId="57">#REF!</definedName>
    <definedName name="REDTbl3" localSheetId="64">#REF!</definedName>
    <definedName name="REDTbl3" localSheetId="21">#REF!</definedName>
    <definedName name="REDTbl3" localSheetId="85">'Tabla 58'!#REF!</definedName>
    <definedName name="REDTbl3" localSheetId="88">#REF!</definedName>
    <definedName name="REDTbl3" localSheetId="89">#REF!</definedName>
    <definedName name="REDTbl3" localSheetId="90">#REF!</definedName>
    <definedName name="REDTbl3" localSheetId="95">#REF!</definedName>
    <definedName name="REDTbl3" localSheetId="96">#REF!</definedName>
    <definedName name="REDTbl3" localSheetId="24">#REF!</definedName>
    <definedName name="REDTbl3">#REF!</definedName>
    <definedName name="REDTbl4" localSheetId="15">#REF!</definedName>
    <definedName name="REDTbl4" localSheetId="16">#REF!</definedName>
    <definedName name="REDTbl4" localSheetId="17">#REF!</definedName>
    <definedName name="REDTbl4" localSheetId="23">#REF!</definedName>
    <definedName name="REDTbl4" localSheetId="27">#REF!</definedName>
    <definedName name="REDTbl4" localSheetId="28">#REF!</definedName>
    <definedName name="REDTbl4" localSheetId="29">#REF!</definedName>
    <definedName name="REDTbl4" localSheetId="57">#REF!</definedName>
    <definedName name="REDTbl4" localSheetId="64">#REF!</definedName>
    <definedName name="REDTbl4" localSheetId="21">#REF!</definedName>
    <definedName name="REDTbl4" localSheetId="85">'Tabla 58'!#REF!</definedName>
    <definedName name="REDTbl4" localSheetId="88">#REF!</definedName>
    <definedName name="REDTbl4" localSheetId="89">#REF!</definedName>
    <definedName name="REDTbl4" localSheetId="90">#REF!</definedName>
    <definedName name="REDTbl4" localSheetId="95">#REF!</definedName>
    <definedName name="REDTbl4" localSheetId="96">#REF!</definedName>
    <definedName name="REDTbl4">#REF!</definedName>
    <definedName name="REDTbl5" localSheetId="15">#REF!</definedName>
    <definedName name="REDTbl5" localSheetId="16">#REF!</definedName>
    <definedName name="REDTbl5" localSheetId="17">#REF!</definedName>
    <definedName name="REDTbl5" localSheetId="23">#REF!</definedName>
    <definedName name="REDTbl5" localSheetId="27">#REF!</definedName>
    <definedName name="REDTbl5" localSheetId="28">#REF!</definedName>
    <definedName name="REDTbl5" localSheetId="29">#REF!</definedName>
    <definedName name="REDTbl5" localSheetId="57">#REF!</definedName>
    <definedName name="REDTbl5" localSheetId="64">#REF!</definedName>
    <definedName name="REDTbl5" localSheetId="21">#REF!</definedName>
    <definedName name="REDTbl5" localSheetId="85">'Tabla 58'!#REF!</definedName>
    <definedName name="REDTbl5" localSheetId="88">#REF!</definedName>
    <definedName name="REDTbl5" localSheetId="89">#REF!</definedName>
    <definedName name="REDTbl5" localSheetId="90">#REF!</definedName>
    <definedName name="REDTbl5" localSheetId="95">#REF!</definedName>
    <definedName name="REDTbl5" localSheetId="96">#REF!</definedName>
    <definedName name="REDTbl5">#REF!</definedName>
    <definedName name="REDTbl6" localSheetId="15">#REF!</definedName>
    <definedName name="REDTbl6" localSheetId="17">#REF!</definedName>
    <definedName name="REDTbl6" localSheetId="23">#REF!</definedName>
    <definedName name="REDTbl6" localSheetId="27">#REF!</definedName>
    <definedName name="REDTbl6" localSheetId="28">#REF!</definedName>
    <definedName name="REDTbl6" localSheetId="29">#REF!</definedName>
    <definedName name="REDTbl6" localSheetId="21">#REF!</definedName>
    <definedName name="REDTbl6" localSheetId="88">#REF!</definedName>
    <definedName name="REDTbl6" localSheetId="89">#REF!</definedName>
    <definedName name="REDTbl6" localSheetId="90">#REF!</definedName>
    <definedName name="REDTbl6">#REF!</definedName>
    <definedName name="REDTbl7" localSheetId="15">#REF!</definedName>
    <definedName name="REDTbl7" localSheetId="17">#REF!</definedName>
    <definedName name="REDTbl7" localSheetId="23">#REF!</definedName>
    <definedName name="REDTbl7" localSheetId="27">#REF!</definedName>
    <definedName name="REDTbl7" localSheetId="28">#REF!</definedName>
    <definedName name="REDTbl7" localSheetId="29">#REF!</definedName>
    <definedName name="REDTbl7" localSheetId="21">#REF!</definedName>
    <definedName name="REDTbl7" localSheetId="88">#REF!</definedName>
    <definedName name="REDTbl7" localSheetId="89">#REF!</definedName>
    <definedName name="REDTbl7" localSheetId="90">#REF!</definedName>
    <definedName name="REDTbl7">#REF!</definedName>
    <definedName name="REDUC" localSheetId="15">#REF!</definedName>
    <definedName name="REDUC" localSheetId="17">#REF!</definedName>
    <definedName name="REDUC" localSheetId="100">[77]Sheet1!$I$1</definedName>
    <definedName name="REDUC" localSheetId="23">[77]Sheet1!$I$1</definedName>
    <definedName name="REDUC" localSheetId="59">#REF!</definedName>
    <definedName name="REDUC" localSheetId="60">#REF!</definedName>
    <definedName name="REDUC" localSheetId="1">[77]Sheet1!$I$1</definedName>
    <definedName name="REDUC" localSheetId="27">#REF!</definedName>
    <definedName name="REDUC" localSheetId="28">#REF!</definedName>
    <definedName name="REDUC" localSheetId="29">#REF!</definedName>
    <definedName name="REDUC" localSheetId="57">[77]Sheet1!$I$1</definedName>
    <definedName name="REDUC" localSheetId="58">[77]Sheet1!$I$1</definedName>
    <definedName name="REDUC" localSheetId="91">#REF!</definedName>
    <definedName name="REDUC">#REF!</definedName>
    <definedName name="reducido">#N/A</definedName>
    <definedName name="REF" localSheetId="15">#REF!</definedName>
    <definedName name="REF" localSheetId="16">#REF!</definedName>
    <definedName name="REF" localSheetId="17">#REF!</definedName>
    <definedName name="REF" localSheetId="20">#REF!</definedName>
    <definedName name="REF" localSheetId="23">#REF!</definedName>
    <definedName name="REF" localSheetId="59">#REF!</definedName>
    <definedName name="REF" localSheetId="60">#REF!</definedName>
    <definedName name="REF" localSheetId="27">#REF!</definedName>
    <definedName name="REF" localSheetId="28">#REF!</definedName>
    <definedName name="REF" localSheetId="29">#REF!</definedName>
    <definedName name="REF" localSheetId="33">#REF!</definedName>
    <definedName name="REF" localSheetId="57">#REF!</definedName>
    <definedName name="REF" localSheetId="18">#REF!</definedName>
    <definedName name="REF" localSheetId="64">#REF!</definedName>
    <definedName name="REF" localSheetId="21">#REF!</definedName>
    <definedName name="REF" localSheetId="80">'Tabla 53'!#REF!</definedName>
    <definedName name="REF" localSheetId="85">'Tabla 58'!#REF!</definedName>
    <definedName name="REF" localSheetId="88">#REF!</definedName>
    <definedName name="REF" localSheetId="89">#REF!</definedName>
    <definedName name="REF" localSheetId="90">#REF!</definedName>
    <definedName name="REF" localSheetId="95">#REF!</definedName>
    <definedName name="REF" localSheetId="96">#REF!</definedName>
    <definedName name="REF">#REF!</definedName>
    <definedName name="REFERENCIA1" localSheetId="15">#REF!</definedName>
    <definedName name="REFERENCIA1" localSheetId="17">#REF!</definedName>
    <definedName name="REFERENCIA1" localSheetId="100">[72]ARBOL!$E$10:$BK$10</definedName>
    <definedName name="REFERENCIA1" localSheetId="23">[72]ARBOL!$E$10:$BK$10</definedName>
    <definedName name="REFERENCIA1" localSheetId="59">#REF!</definedName>
    <definedName name="REFERENCIA1" localSheetId="60">#REF!</definedName>
    <definedName name="REFERENCIA1" localSheetId="1">[72]ARBOL!$E$10:$BK$10</definedName>
    <definedName name="REFERENCIA1" localSheetId="27">#REF!</definedName>
    <definedName name="REFERENCIA1" localSheetId="28">#REF!</definedName>
    <definedName name="REFERENCIA1" localSheetId="29">#REF!</definedName>
    <definedName name="REFERENCIA1" localSheetId="57">[72]ARBOL!$E$10:$BK$10</definedName>
    <definedName name="REFERENCIA1" localSheetId="58">[72]ARBOL!$E$10:$BK$10</definedName>
    <definedName name="REFERENCIA1" localSheetId="91">#REF!</definedName>
    <definedName name="REFERENCIA1">#REF!</definedName>
    <definedName name="Region" localSheetId="20">#REF!</definedName>
    <definedName name="Region" localSheetId="23">#REF!</definedName>
    <definedName name="Region" localSheetId="59">#REF!</definedName>
    <definedName name="Region" localSheetId="60">#REF!</definedName>
    <definedName name="Region" localSheetId="27">#REF!</definedName>
    <definedName name="Region" localSheetId="28">#REF!</definedName>
    <definedName name="Region" localSheetId="29">#REF!</definedName>
    <definedName name="Region" localSheetId="57">#REF!</definedName>
    <definedName name="Region" localSheetId="64">#REF!</definedName>
    <definedName name="Region" localSheetId="21">#REF!</definedName>
    <definedName name="Region" localSheetId="85">'Tabla 58'!#REF!</definedName>
    <definedName name="Region" localSheetId="88">#REF!</definedName>
    <definedName name="Region" localSheetId="89">#REF!</definedName>
    <definedName name="Region" localSheetId="90">#REF!</definedName>
    <definedName name="Region" localSheetId="95">#REF!</definedName>
    <definedName name="Region" localSheetId="96">#REF!</definedName>
    <definedName name="Region" localSheetId="24">#REF!</definedName>
    <definedName name="Region">#REF!</definedName>
    <definedName name="Region_Province_Details" localSheetId="23">#REF!</definedName>
    <definedName name="Region_Province_Details" localSheetId="27">#REF!</definedName>
    <definedName name="Region_Province_Details" localSheetId="28">#REF!</definedName>
    <definedName name="Region_Province_Details" localSheetId="29">#REF!</definedName>
    <definedName name="Region_Province_Details" localSheetId="57">#REF!</definedName>
    <definedName name="Region_Province_Details" localSheetId="64">#REF!</definedName>
    <definedName name="Region_Province_Details" localSheetId="21">#REF!</definedName>
    <definedName name="Region_Province_Details" localSheetId="85">'Tabla 58'!#REF!</definedName>
    <definedName name="Region_Province_Details" localSheetId="88">#REF!</definedName>
    <definedName name="Region_Province_Details" localSheetId="89">#REF!</definedName>
    <definedName name="Region_Province_Details" localSheetId="90">#REF!</definedName>
    <definedName name="Region_Province_Details" localSheetId="95">#REF!</definedName>
    <definedName name="Region_Province_Details" localSheetId="96">#REF!</definedName>
    <definedName name="Region_Province_Details">#REF!</definedName>
    <definedName name="registro" localSheetId="15">#REF!</definedName>
    <definedName name="registro" localSheetId="17">#REF!</definedName>
    <definedName name="registro" localSheetId="23">#REF!</definedName>
    <definedName name="registro" localSheetId="27">#REF!</definedName>
    <definedName name="registro" localSheetId="28">#REF!</definedName>
    <definedName name="registro" localSheetId="29">#REF!</definedName>
    <definedName name="registro" localSheetId="57">#REF!</definedName>
    <definedName name="registro" localSheetId="58">#REF!</definedName>
    <definedName name="registro" localSheetId="62">#REF!</definedName>
    <definedName name="registro" localSheetId="64">#REF!</definedName>
    <definedName name="registro" localSheetId="21">#REF!</definedName>
    <definedName name="registro" localSheetId="80">'Tabla 53'!#REF!</definedName>
    <definedName name="registro" localSheetId="85">'Tabla 58'!#REF!</definedName>
    <definedName name="registro" localSheetId="88">#REF!</definedName>
    <definedName name="registro" localSheetId="89">#REF!</definedName>
    <definedName name="registro" localSheetId="90">#REF!</definedName>
    <definedName name="registro" localSheetId="95">#REF!</definedName>
    <definedName name="registro" localSheetId="96">#REF!</definedName>
    <definedName name="registro">#REF!</definedName>
    <definedName name="REGREOUT" localSheetId="15" hidden="1">#REF!</definedName>
    <definedName name="REGREOUT" localSheetId="16" hidden="1">#REF!</definedName>
    <definedName name="REGREOUT" localSheetId="17" hidden="1">#REF!</definedName>
    <definedName name="REGREOUT" localSheetId="23" hidden="1">#REF!</definedName>
    <definedName name="REGREOUT" localSheetId="27" hidden="1">#REF!</definedName>
    <definedName name="REGREOUT" localSheetId="28" hidden="1">#REF!</definedName>
    <definedName name="REGREOUT" localSheetId="29" hidden="1">#REF!</definedName>
    <definedName name="REGREOUT" localSheetId="33" hidden="1">#REF!</definedName>
    <definedName name="REGREOUT" localSheetId="18" hidden="1">#REF!</definedName>
    <definedName name="REGREOUT" localSheetId="21" hidden="1">#REF!</definedName>
    <definedName name="REGREOUT" localSheetId="80" hidden="1">'Tabla 53'!#REF!</definedName>
    <definedName name="REGREOUT" localSheetId="88" hidden="1">#REF!</definedName>
    <definedName name="REGREOUT" localSheetId="89" hidden="1">#REF!</definedName>
    <definedName name="REGREOUT" localSheetId="90" hidden="1">#REF!</definedName>
    <definedName name="REGREOUT" localSheetId="96" hidden="1">#REF!</definedName>
    <definedName name="REGREOUT" hidden="1">#REF!</definedName>
    <definedName name="REGREX" localSheetId="15" hidden="1">#REF!</definedName>
    <definedName name="REGREX" localSheetId="16" hidden="1">#REF!</definedName>
    <definedName name="REGREX" localSheetId="17" hidden="1">#REF!</definedName>
    <definedName name="REGREX" localSheetId="23" hidden="1">#REF!</definedName>
    <definedName name="REGREX" localSheetId="27" hidden="1">#REF!</definedName>
    <definedName name="REGREX" localSheetId="28" hidden="1">#REF!</definedName>
    <definedName name="REGREX" localSheetId="29" hidden="1">#REF!</definedName>
    <definedName name="REGREX" localSheetId="33" hidden="1">#REF!</definedName>
    <definedName name="REGREX" localSheetId="18" hidden="1">#REF!</definedName>
    <definedName name="REGREX" localSheetId="21" hidden="1">#REF!</definedName>
    <definedName name="REGREX" localSheetId="80" hidden="1">'Tabla 53'!#REF!</definedName>
    <definedName name="REGREX" localSheetId="88" hidden="1">#REF!</definedName>
    <definedName name="REGREX" localSheetId="89" hidden="1">#REF!</definedName>
    <definedName name="REGREX" localSheetId="90" hidden="1">#REF!</definedName>
    <definedName name="REGREX" localSheetId="96" hidden="1">#REF!</definedName>
    <definedName name="REGREX" hidden="1">#REF!</definedName>
    <definedName name="REGREY" localSheetId="15" hidden="1">#REF!</definedName>
    <definedName name="REGREY" localSheetId="16" hidden="1">#REF!</definedName>
    <definedName name="REGREY" localSheetId="17" hidden="1">#REF!</definedName>
    <definedName name="REGREY" localSheetId="23" hidden="1">#REF!</definedName>
    <definedName name="REGREY" localSheetId="27" hidden="1">#REF!</definedName>
    <definedName name="REGREY" localSheetId="28" hidden="1">#REF!</definedName>
    <definedName name="REGREY" localSheetId="29" hidden="1">#REF!</definedName>
    <definedName name="REGREY" localSheetId="33" hidden="1">#REF!</definedName>
    <definedName name="REGREY" localSheetId="18" hidden="1">#REF!</definedName>
    <definedName name="REGREY" localSheetId="21" hidden="1">#REF!</definedName>
    <definedName name="REGREY" localSheetId="80" hidden="1">'Tabla 53'!#REF!</definedName>
    <definedName name="REGREY" localSheetId="88" hidden="1">#REF!</definedName>
    <definedName name="REGREY" localSheetId="89" hidden="1">#REF!</definedName>
    <definedName name="REGREY" localSheetId="90" hidden="1">#REF!</definedName>
    <definedName name="REGREY" localSheetId="96" hidden="1">#REF!</definedName>
    <definedName name="REGREY" hidden="1">#REF!</definedName>
    <definedName name="renegocia" localSheetId="15">#REF!</definedName>
    <definedName name="renegocia" localSheetId="16">#REF!</definedName>
    <definedName name="renegocia" localSheetId="17">#REF!</definedName>
    <definedName name="renegocia" localSheetId="100">[27]Programa!#REF!</definedName>
    <definedName name="renegocia" localSheetId="10">[27]Programa!#REF!</definedName>
    <definedName name="renegocia" localSheetId="11">[27]Programa!#REF!</definedName>
    <definedName name="renegocia" localSheetId="23">[27]Programa!#REF!</definedName>
    <definedName name="renegocia" localSheetId="59">#REF!</definedName>
    <definedName name="renegocia" localSheetId="60">#REF!</definedName>
    <definedName name="renegocia" localSheetId="1">[27]Programa!#REF!</definedName>
    <definedName name="renegocia" localSheetId="27">#REF!</definedName>
    <definedName name="renegocia" localSheetId="28">[27]Programa!#REF!</definedName>
    <definedName name="renegocia" localSheetId="29">[27]Programa!#REF!</definedName>
    <definedName name="renegocia" localSheetId="57">[27]Programa!#REF!</definedName>
    <definedName name="renegocia" localSheetId="58">[27]Programa!#REF!</definedName>
    <definedName name="renegocia" localSheetId="21">[27]Programa!#REF!</definedName>
    <definedName name="renegocia" localSheetId="85">[27]Programa!#REF!</definedName>
    <definedName name="renegocia" localSheetId="88">[27]Programa!#REF!</definedName>
    <definedName name="renegocia" localSheetId="89">[27]Programa!#REF!</definedName>
    <definedName name="renegocia" localSheetId="90">[27]Programa!#REF!</definedName>
    <definedName name="renegocia" localSheetId="91">#REF!</definedName>
    <definedName name="renegocia" localSheetId="24">[27]Programa!#REF!</definedName>
    <definedName name="renegocia">#REF!</definedName>
    <definedName name="Rentabilidad" localSheetId="15">#REF!</definedName>
    <definedName name="Rentabilidad" localSheetId="17">#REF!</definedName>
    <definedName name="Rentabilidad" localSheetId="100">[90]Hoja1!$A$1:$L$77</definedName>
    <definedName name="Rentabilidad" localSheetId="23">[90]Hoja1!$A$1:$L$77</definedName>
    <definedName name="Rentabilidad" localSheetId="59">#REF!</definedName>
    <definedName name="Rentabilidad" localSheetId="60">#REF!</definedName>
    <definedName name="Rentabilidad" localSheetId="1">[90]Hoja1!$A$1:$L$77</definedName>
    <definedName name="Rentabilidad" localSheetId="27">#REF!</definedName>
    <definedName name="Rentabilidad" localSheetId="28">#REF!</definedName>
    <definedName name="Rentabilidad" localSheetId="29">#REF!</definedName>
    <definedName name="Rentabilidad" localSheetId="57">[90]Hoja1!$A$1:$L$77</definedName>
    <definedName name="Rentabilidad" localSheetId="58">[90]Hoja1!$A$1:$L$77</definedName>
    <definedName name="Rentabilidad" localSheetId="91">#REF!</definedName>
    <definedName name="Rentabilidad">#REF!</definedName>
    <definedName name="REPORT" localSheetId="15">#REF!</definedName>
    <definedName name="REPORT" localSheetId="16">#REF!</definedName>
    <definedName name="REPORT" localSheetId="17">#REF!</definedName>
    <definedName name="REPORT" localSheetId="20">#REF!</definedName>
    <definedName name="REPORT" localSheetId="23">#REF!</definedName>
    <definedName name="REPORT" localSheetId="59">#REF!</definedName>
    <definedName name="REPORT" localSheetId="60">#REF!</definedName>
    <definedName name="REPORT" localSheetId="27">#REF!</definedName>
    <definedName name="REPORT" localSheetId="28">#REF!</definedName>
    <definedName name="REPORT" localSheetId="29">#REF!</definedName>
    <definedName name="REPORT" localSheetId="57">#REF!</definedName>
    <definedName name="REPORT" localSheetId="64">#REF!</definedName>
    <definedName name="REPORT" localSheetId="21">#REF!</definedName>
    <definedName name="REPORT" localSheetId="85">'Tabla 58'!#REF!</definedName>
    <definedName name="REPORT" localSheetId="88">#REF!</definedName>
    <definedName name="REPORT" localSheetId="89">#REF!</definedName>
    <definedName name="REPORT" localSheetId="90">#REF!</definedName>
    <definedName name="REPORT" localSheetId="95">#REF!</definedName>
    <definedName name="REPORT" localSheetId="96">#REF!</definedName>
    <definedName name="REPORT" localSheetId="24">#REF!</definedName>
    <definedName name="REPORT">#REF!</definedName>
    <definedName name="REPORT1" localSheetId="15">#REF!</definedName>
    <definedName name="REPORT1" localSheetId="16">#REF!</definedName>
    <definedName name="REPORT1" localSheetId="17">#REF!</definedName>
    <definedName name="REPORT1" localSheetId="23">#REF!</definedName>
    <definedName name="REPORT1" localSheetId="27">#REF!</definedName>
    <definedName name="REPORT1" localSheetId="28">#REF!</definedName>
    <definedName name="REPORT1" localSheetId="29">#REF!</definedName>
    <definedName name="REPORT1" localSheetId="57">#REF!</definedName>
    <definedName name="REPORT1" localSheetId="64">#REF!</definedName>
    <definedName name="REPORT1" localSheetId="21">#REF!</definedName>
    <definedName name="REPORT1" localSheetId="85">'Tabla 58'!#REF!</definedName>
    <definedName name="REPORT1" localSheetId="88">#REF!</definedName>
    <definedName name="REPORT1" localSheetId="89">#REF!</definedName>
    <definedName name="REPORT1" localSheetId="90">#REF!</definedName>
    <definedName name="REPORT1" localSheetId="95">#REF!</definedName>
    <definedName name="REPORT1" localSheetId="96">#REF!</definedName>
    <definedName name="REPORT1">#REF!</definedName>
    <definedName name="rerer" localSheetId="15" hidden="1">#REF!</definedName>
    <definedName name="rerer" localSheetId="16" hidden="1">#REF!</definedName>
    <definedName name="rerer" localSheetId="17" hidden="1">#REF!</definedName>
    <definedName name="rerer" localSheetId="23" hidden="1">#REF!</definedName>
    <definedName name="rerer" localSheetId="27" hidden="1">#REF!</definedName>
    <definedName name="rerer" localSheetId="28" hidden="1">#REF!</definedName>
    <definedName name="rerer" localSheetId="29" hidden="1">#REF!</definedName>
    <definedName name="rerer" localSheetId="33" hidden="1">#REF!</definedName>
    <definedName name="rerer" localSheetId="57" hidden="1">#REF!</definedName>
    <definedName name="rerer" localSheetId="18" hidden="1">#REF!</definedName>
    <definedName name="rerer" localSheetId="64" hidden="1">#REF!</definedName>
    <definedName name="rerer" localSheetId="21" hidden="1">#REF!</definedName>
    <definedName name="rerer" localSheetId="80" hidden="1">'Tabla 53'!#REF!</definedName>
    <definedName name="rerer" localSheetId="88" hidden="1">#REF!</definedName>
    <definedName name="rerer" localSheetId="89" hidden="1">#REF!</definedName>
    <definedName name="rerer" localSheetId="90" hidden="1">#REF!</definedName>
    <definedName name="rerer" localSheetId="95" hidden="1">#REF!</definedName>
    <definedName name="rerer" localSheetId="96" hidden="1">#REF!</definedName>
    <definedName name="rerer" hidden="1">#REF!</definedName>
    <definedName name="RES" localSheetId="15">#REF!</definedName>
    <definedName name="RES" localSheetId="17">#REF!</definedName>
    <definedName name="RES" localSheetId="100">[72]RESUMEN!$C$5</definedName>
    <definedName name="RES" localSheetId="23">[72]RESUMEN!$C$5</definedName>
    <definedName name="RES" localSheetId="59">#REF!</definedName>
    <definedName name="RES" localSheetId="60">#REF!</definedName>
    <definedName name="RES" localSheetId="1">[72]RESUMEN!$C$5</definedName>
    <definedName name="RES" localSheetId="27">#REF!</definedName>
    <definedName name="RES" localSheetId="28">#REF!</definedName>
    <definedName name="RES" localSheetId="29">#REF!</definedName>
    <definedName name="RES" localSheetId="57">[72]RESUMEN!$C$5</definedName>
    <definedName name="RES" localSheetId="58">[72]RESUMEN!$C$5</definedName>
    <definedName name="RES" localSheetId="91">#REF!</definedName>
    <definedName name="RES">#REF!</definedName>
    <definedName name="RESERVA" localSheetId="15">#REF!</definedName>
    <definedName name="RESERVA" localSheetId="16">#REF!</definedName>
    <definedName name="RESERVA" localSheetId="17">#REF!</definedName>
    <definedName name="RESERVA" localSheetId="20">#REF!</definedName>
    <definedName name="RESERVA" localSheetId="23">#REF!</definedName>
    <definedName name="RESERVA" localSheetId="59">#REF!</definedName>
    <definedName name="RESERVA" localSheetId="60">#REF!</definedName>
    <definedName name="RESERVA" localSheetId="27">#REF!</definedName>
    <definedName name="RESERVA" localSheetId="28">#REF!</definedName>
    <definedName name="RESERVA" localSheetId="29">#REF!</definedName>
    <definedName name="RESERVA" localSheetId="57">#REF!</definedName>
    <definedName name="RESERVA" localSheetId="64">#REF!</definedName>
    <definedName name="RESERVA" localSheetId="21">#REF!</definedName>
    <definedName name="RESERVA" localSheetId="85">'Tabla 58'!#REF!</definedName>
    <definedName name="RESERVA" localSheetId="88">#REF!</definedName>
    <definedName name="RESERVA" localSheetId="89">#REF!</definedName>
    <definedName name="RESERVA" localSheetId="90">#REF!</definedName>
    <definedName name="RESERVA" localSheetId="95">#REF!</definedName>
    <definedName name="RESERVA" localSheetId="96">#REF!</definedName>
    <definedName name="RESERVA" localSheetId="24">#REF!</definedName>
    <definedName name="RESERVA">#REF!</definedName>
    <definedName name="RESERVAS" localSheetId="15">#REF!</definedName>
    <definedName name="RESERVAS" localSheetId="16">#REF!</definedName>
    <definedName name="RESERVAS" localSheetId="17">#REF!</definedName>
    <definedName name="RESERVAS" localSheetId="23">#REF!</definedName>
    <definedName name="RESERVAS" localSheetId="27">#REF!</definedName>
    <definedName name="RESERVAS" localSheetId="28">#REF!</definedName>
    <definedName name="RESERVAS" localSheetId="29">#REF!</definedName>
    <definedName name="RESERVAS" localSheetId="41">#REF!</definedName>
    <definedName name="RESERVAS" localSheetId="44">#REF!</definedName>
    <definedName name="RESERVAS" localSheetId="57">#REF!</definedName>
    <definedName name="RESERVAS" localSheetId="64">#REF!</definedName>
    <definedName name="RESERVAS" localSheetId="21">#REF!</definedName>
    <definedName name="RESERVAS" localSheetId="80">'Tabla 53'!#REF!</definedName>
    <definedName name="RESERVAS" localSheetId="85">'Tabla 58'!#REF!</definedName>
    <definedName name="RESERVAS" localSheetId="88">#REF!</definedName>
    <definedName name="RESERVAS" localSheetId="89">#REF!</definedName>
    <definedName name="RESERVAS" localSheetId="90">#REF!</definedName>
    <definedName name="RESERVAS" localSheetId="95">#REF!</definedName>
    <definedName name="RESERVAS" localSheetId="96">#REF!</definedName>
    <definedName name="RESERVAS">#REF!</definedName>
    <definedName name="RESTFINSYS" localSheetId="15">#REF!</definedName>
    <definedName name="RESTFINSYS" localSheetId="16">#REF!</definedName>
    <definedName name="RESTFINSYS" localSheetId="17">#REF!</definedName>
    <definedName name="RESTFINSYS" localSheetId="23">#REF!</definedName>
    <definedName name="RESTFINSYS" localSheetId="27">#REF!</definedName>
    <definedName name="RESTFINSYS" localSheetId="28">#REF!</definedName>
    <definedName name="RESTFINSYS" localSheetId="29">#REF!</definedName>
    <definedName name="RESTFINSYS" localSheetId="57">#REF!</definedName>
    <definedName name="RESTFINSYS" localSheetId="64">#REF!</definedName>
    <definedName name="RESTFINSYS" localSheetId="21">#REF!</definedName>
    <definedName name="RESTFINSYS" localSheetId="88">#REF!</definedName>
    <definedName name="RESTFINSYS" localSheetId="89">#REF!</definedName>
    <definedName name="RESTFINSYS" localSheetId="90">#REF!</definedName>
    <definedName name="RESTFINSYS" localSheetId="95">#REF!</definedName>
    <definedName name="RESTFINSYS" localSheetId="96">#REF!</definedName>
    <definedName name="RESTFINSYS">#REF!</definedName>
    <definedName name="RESTNFPS" localSheetId="15">#REF!</definedName>
    <definedName name="RESTNFPS" localSheetId="17">#REF!</definedName>
    <definedName name="RESTNFPS" localSheetId="23">#REF!</definedName>
    <definedName name="RESTNFPS" localSheetId="27">#REF!</definedName>
    <definedName name="RESTNFPS" localSheetId="28">#REF!</definedName>
    <definedName name="RESTNFPS" localSheetId="29">#REF!</definedName>
    <definedName name="RESTNFPS" localSheetId="21">#REF!</definedName>
    <definedName name="RESTNFPS" localSheetId="88">#REF!</definedName>
    <definedName name="RESTNFPS" localSheetId="89">#REF!</definedName>
    <definedName name="RESTNFPS" localSheetId="90">#REF!</definedName>
    <definedName name="RESTNFPS">#REF!</definedName>
    <definedName name="RESTNFPS_" localSheetId="15">#REF!</definedName>
    <definedName name="RESTNFPS_" localSheetId="17">#REF!</definedName>
    <definedName name="RESTNFPS_" localSheetId="23">#REF!</definedName>
    <definedName name="RESTNFPS_" localSheetId="27">#REF!</definedName>
    <definedName name="RESTNFPS_" localSheetId="28">#REF!</definedName>
    <definedName name="RESTNFPS_" localSheetId="29">#REF!</definedName>
    <definedName name="RESTNFPS_" localSheetId="21">#REF!</definedName>
    <definedName name="RESTNFPS_" localSheetId="88">#REF!</definedName>
    <definedName name="RESTNFPS_" localSheetId="89">#REF!</definedName>
    <definedName name="RESTNFPS_" localSheetId="90">#REF!</definedName>
    <definedName name="RESTNFPS_">#REF!</definedName>
    <definedName name="RESUMEN" localSheetId="15">#REF!</definedName>
    <definedName name="RESUMEN" localSheetId="16">#REF!</definedName>
    <definedName name="RESUMEN" localSheetId="17">#REF!</definedName>
    <definedName name="RESUMEN" localSheetId="19">#REF!</definedName>
    <definedName name="RESUMEN" localSheetId="100">'[160]Evolución Deuda Ene-jun 2004'!#REF!</definedName>
    <definedName name="RESUMEN" localSheetId="23">'[160]Evolución Deuda Ene-jun 2004'!#REF!</definedName>
    <definedName name="RESUMEN" localSheetId="59">#REF!</definedName>
    <definedName name="RESUMEN" localSheetId="60">#REF!</definedName>
    <definedName name="RESUMEN" localSheetId="1">'[160]Evolución Deuda Ene-jun 2004'!#REF!</definedName>
    <definedName name="RESUMEN" localSheetId="27">#REF!</definedName>
    <definedName name="RESUMEN" localSheetId="28">#REF!</definedName>
    <definedName name="RESUMEN" localSheetId="29">#REF!</definedName>
    <definedName name="RESUMEN" localSheetId="35">#REF!</definedName>
    <definedName name="RESUMEN" localSheetId="41">#REF!</definedName>
    <definedName name="RESUMEN" localSheetId="44">#REF!</definedName>
    <definedName name="RESUMEN" localSheetId="57">'[160]Evolución Deuda Ene-jun 2004'!#REF!</definedName>
    <definedName name="RESUMEN" localSheetId="58">'[160]Evolución Deuda Ene-jun 2004'!#REF!</definedName>
    <definedName name="RESUMEN" localSheetId="18">#REF!</definedName>
    <definedName name="RESUMEN" localSheetId="62">#REF!</definedName>
    <definedName name="RESUMEN" localSheetId="64">'[160]Evolución Deuda Ene-jun 2004'!#REF!</definedName>
    <definedName name="RESUMEN" localSheetId="80">'[160]Evolución Deuda Ene-jun 2004'!#REF!</definedName>
    <definedName name="RESUMEN" localSheetId="85">'[160]Evolución Deuda Ene-jun 2004'!#REF!</definedName>
    <definedName name="RESUMEN" localSheetId="91">#REF!</definedName>
    <definedName name="RESUMEN" localSheetId="96">'[160]Evolución Deuda Ene-jun 2004'!#REF!</definedName>
    <definedName name="RESUMEN" localSheetId="24">'[160]Evolución Deuda Ene-jun 2004'!#REF!</definedName>
    <definedName name="RESUMEN">#REF!</definedName>
    <definedName name="RESUMEN1" localSheetId="15">#REF!</definedName>
    <definedName name="RESUMEN1" localSheetId="17">#REF!</definedName>
    <definedName name="RESUMEN1" localSheetId="100">'[161]TP 10C'!#REF!</definedName>
    <definedName name="RESUMEN1" localSheetId="23">'[161]TP 10C'!#REF!</definedName>
    <definedName name="RESUMEN1" localSheetId="59">#REF!</definedName>
    <definedName name="RESUMEN1" localSheetId="60">#REF!</definedName>
    <definedName name="RESUMEN1" localSheetId="1">'[161]TP 10C'!#REF!</definedName>
    <definedName name="RESUMEN1" localSheetId="27">#REF!</definedName>
    <definedName name="RESUMEN1" localSheetId="28">#REF!</definedName>
    <definedName name="RESUMEN1" localSheetId="29">#REF!</definedName>
    <definedName name="RESUMEN1" localSheetId="57">'[161]TP 10C'!#REF!</definedName>
    <definedName name="RESUMEN1" localSheetId="58">'[161]TP 10C'!#REF!</definedName>
    <definedName name="RESUMEN1" localSheetId="85">'[161]TP 10C'!#REF!</definedName>
    <definedName name="RESUMEN1" localSheetId="91">#REF!</definedName>
    <definedName name="RESUMEN1" localSheetId="24">'[161]TP 10C'!#REF!</definedName>
    <definedName name="RESUMEN1">#REF!</definedName>
    <definedName name="RESUMEN11" localSheetId="15">#REF!</definedName>
    <definedName name="RESUMEN11" localSheetId="16">#REF!</definedName>
    <definedName name="RESUMEN11" localSheetId="17">#REF!</definedName>
    <definedName name="RESUMEN11" localSheetId="20">#REF!</definedName>
    <definedName name="RESUMEN11" localSheetId="23">#REF!</definedName>
    <definedName name="RESUMEN11" localSheetId="59">#REF!</definedName>
    <definedName name="RESUMEN11" localSheetId="60">#REF!</definedName>
    <definedName name="RESUMEN11" localSheetId="27">#REF!</definedName>
    <definedName name="RESUMEN11" localSheetId="28">#REF!</definedName>
    <definedName name="RESUMEN11" localSheetId="29">#REF!</definedName>
    <definedName name="RESUMEN11" localSheetId="57">#REF!</definedName>
    <definedName name="RESUMEN11" localSheetId="64">#REF!</definedName>
    <definedName name="RESUMEN11" localSheetId="21">#REF!</definedName>
    <definedName name="RESUMEN11" localSheetId="85">'Tabla 58'!#REF!</definedName>
    <definedName name="RESUMEN11" localSheetId="88">#REF!</definedName>
    <definedName name="RESUMEN11" localSheetId="89">#REF!</definedName>
    <definedName name="RESUMEN11" localSheetId="90">#REF!</definedName>
    <definedName name="RESUMEN11" localSheetId="95">#REF!</definedName>
    <definedName name="RESUMEN11" localSheetId="96">#REF!</definedName>
    <definedName name="RESUMEN11" localSheetId="24">#REF!</definedName>
    <definedName name="RESUMEN11">#REF!</definedName>
    <definedName name="RESUMEN2" localSheetId="15">#REF!</definedName>
    <definedName name="RESUMEN2" localSheetId="16">#REF!</definedName>
    <definedName name="RESUMEN2" localSheetId="17">#REF!</definedName>
    <definedName name="RESUMEN2" localSheetId="19">#REF!</definedName>
    <definedName name="RESUMEN2" localSheetId="100">#REF!</definedName>
    <definedName name="RESUMEN2" localSheetId="23">#REF!</definedName>
    <definedName name="RESUMEN2" localSheetId="27">#REF!</definedName>
    <definedName name="RESUMEN2" localSheetId="28">#REF!</definedName>
    <definedName name="RESUMEN2" localSheetId="29">#REF!</definedName>
    <definedName name="RESUMEN2" localSheetId="33">#REF!</definedName>
    <definedName name="RESUMEN2" localSheetId="57">#REF!</definedName>
    <definedName name="RESUMEN2" localSheetId="58">#REF!</definedName>
    <definedName name="RESUMEN2" localSheetId="18">#REF!</definedName>
    <definedName name="RESUMEN2" localSheetId="61">#REF!</definedName>
    <definedName name="RESUMEN2" localSheetId="62">#REF!</definedName>
    <definedName name="RESUMEN2" localSheetId="64">#REF!</definedName>
    <definedName name="RESUMEN2" localSheetId="21">#REF!</definedName>
    <definedName name="RESUMEN2" localSheetId="80">'Tabla 53'!#REF!</definedName>
    <definedName name="RESUMEN2" localSheetId="81">'Tabla 54'!#REF!</definedName>
    <definedName name="RESUMEN2" localSheetId="82">'Tabla 55'!#REF!</definedName>
    <definedName name="RESUMEN2" localSheetId="83">'Tabla 56'!#REF!</definedName>
    <definedName name="RESUMEN2" localSheetId="84">'Tabla 57'!#REF!</definedName>
    <definedName name="RESUMEN2" localSheetId="85">'Tabla 58'!#REF!</definedName>
    <definedName name="RESUMEN2" localSheetId="88">#REF!</definedName>
    <definedName name="RESUMEN2" localSheetId="89">#REF!</definedName>
    <definedName name="RESUMEN2" localSheetId="90">#REF!</definedName>
    <definedName name="RESUMEN2" localSheetId="95">#REF!</definedName>
    <definedName name="RESUMEN2" localSheetId="96">#REF!</definedName>
    <definedName name="RESUMEN2" localSheetId="24">#REF!</definedName>
    <definedName name="RESUMEN2" localSheetId="99">#REF!</definedName>
    <definedName name="RESUMEN2">#REF!</definedName>
    <definedName name="RESUMEN3" localSheetId="15">#REF!</definedName>
    <definedName name="RESUMEN3" localSheetId="16">#REF!</definedName>
    <definedName name="RESUMEN3" localSheetId="17">#REF!</definedName>
    <definedName name="RESUMEN3" localSheetId="19">#REF!</definedName>
    <definedName name="RESUMEN3" localSheetId="23">#REF!</definedName>
    <definedName name="RESUMEN3" localSheetId="27">#REF!</definedName>
    <definedName name="RESUMEN3" localSheetId="28">#REF!</definedName>
    <definedName name="RESUMEN3" localSheetId="29">#REF!</definedName>
    <definedName name="RESUMEN3" localSheetId="33">#REF!</definedName>
    <definedName name="RESUMEN3" localSheetId="57">#REF!</definedName>
    <definedName name="RESUMEN3" localSheetId="58">#REF!</definedName>
    <definedName name="RESUMEN3" localSheetId="18">#REF!</definedName>
    <definedName name="RESUMEN3" localSheetId="64">#REF!</definedName>
    <definedName name="RESUMEN3" localSheetId="21">#REF!</definedName>
    <definedName name="RESUMEN3" localSheetId="80">'Tabla 53'!#REF!</definedName>
    <definedName name="RESUMEN3" localSheetId="81">'Tabla 54'!#REF!</definedName>
    <definedName name="RESUMEN3" localSheetId="82">'Tabla 55'!#REF!</definedName>
    <definedName name="RESUMEN3" localSheetId="83">'Tabla 56'!#REF!</definedName>
    <definedName name="RESUMEN3" localSheetId="84">'Tabla 57'!#REF!</definedName>
    <definedName name="RESUMEN3" localSheetId="85">'Tabla 58'!#REF!</definedName>
    <definedName name="RESUMEN3" localSheetId="88">#REF!</definedName>
    <definedName name="RESUMEN3" localSheetId="89">#REF!</definedName>
    <definedName name="RESUMEN3" localSheetId="90">#REF!</definedName>
    <definedName name="RESUMEN3" localSheetId="95">#REF!</definedName>
    <definedName name="RESUMEN3" localSheetId="96">#REF!</definedName>
    <definedName name="RESUMEN3" localSheetId="24">#REF!</definedName>
    <definedName name="RESUMEN3">#REF!</definedName>
    <definedName name="RESUMEN4" localSheetId="15">#REF!</definedName>
    <definedName name="RESUMEN4" localSheetId="16">#REF!</definedName>
    <definedName name="RESUMEN4" localSheetId="17">#REF!</definedName>
    <definedName name="RESUMEN4" localSheetId="19">#REF!</definedName>
    <definedName name="RESUMEN4" localSheetId="23">#REF!</definedName>
    <definedName name="RESUMEN4" localSheetId="27">#REF!</definedName>
    <definedName name="RESUMEN4" localSheetId="28">#REF!</definedName>
    <definedName name="RESUMEN4" localSheetId="29">#REF!</definedName>
    <definedName name="RESUMEN4" localSheetId="33">#REF!</definedName>
    <definedName name="RESUMEN4" localSheetId="58">#REF!</definedName>
    <definedName name="RESUMEN4" localSheetId="18">#REF!</definedName>
    <definedName name="RESUMEN4" localSheetId="64">#REF!</definedName>
    <definedName name="RESUMEN4" localSheetId="21">#REF!</definedName>
    <definedName name="RESUMEN4" localSheetId="80">'Tabla 53'!#REF!</definedName>
    <definedName name="RESUMEN4" localSheetId="81">'Tabla 54'!#REF!</definedName>
    <definedName name="RESUMEN4" localSheetId="82">'Tabla 55'!#REF!</definedName>
    <definedName name="RESUMEN4" localSheetId="83">'Tabla 56'!#REF!</definedName>
    <definedName name="RESUMEN4" localSheetId="84">'Tabla 57'!#REF!</definedName>
    <definedName name="RESUMEN4" localSheetId="85">'Tabla 58'!#REF!</definedName>
    <definedName name="RESUMEN4" localSheetId="88">#REF!</definedName>
    <definedName name="RESUMEN4" localSheetId="89">#REF!</definedName>
    <definedName name="RESUMEN4" localSheetId="90">#REF!</definedName>
    <definedName name="RESUMEN4" localSheetId="96">#REF!</definedName>
    <definedName name="RESUMEN4" localSheetId="24">#REF!</definedName>
    <definedName name="RESUMEN4">#REF!</definedName>
    <definedName name="RESUMEN5" localSheetId="15">#REF!</definedName>
    <definedName name="RESUMEN5" localSheetId="16">#REF!</definedName>
    <definedName name="RESUMEN5" localSheetId="17">#REF!</definedName>
    <definedName name="RESUMEN5" localSheetId="23">#REF!</definedName>
    <definedName name="RESUMEN5" localSheetId="27">#REF!</definedName>
    <definedName name="RESUMEN5" localSheetId="28">#REF!</definedName>
    <definedName name="RESUMEN5" localSheetId="29">#REF!</definedName>
    <definedName name="RESUMEN5" localSheetId="33">#REF!</definedName>
    <definedName name="RESUMEN5" localSheetId="18">#REF!</definedName>
    <definedName name="RESUMEN5" localSheetId="21">#REF!</definedName>
    <definedName name="RESUMEN5" localSheetId="80">'Tabla 53'!#REF!</definedName>
    <definedName name="RESUMEN5" localSheetId="88">#REF!</definedName>
    <definedName name="RESUMEN5" localSheetId="89">#REF!</definedName>
    <definedName name="RESUMEN5" localSheetId="90">#REF!</definedName>
    <definedName name="RESUMEN5" localSheetId="96">#REF!</definedName>
    <definedName name="RESUMEN5">#REF!</definedName>
    <definedName name="RESUMEN6" localSheetId="15">#REF!</definedName>
    <definedName name="RESUMEN6" localSheetId="17">#REF!</definedName>
    <definedName name="RESUMEN6" localSheetId="23">#REF!</definedName>
    <definedName name="RESUMEN6" localSheetId="27">#REF!</definedName>
    <definedName name="RESUMEN6" localSheetId="28">#REF!</definedName>
    <definedName name="RESUMEN6" localSheetId="29">#REF!</definedName>
    <definedName name="RESUMEN6" localSheetId="21">#REF!</definedName>
    <definedName name="RESUMEN6" localSheetId="88">#REF!</definedName>
    <definedName name="RESUMEN6" localSheetId="89">#REF!</definedName>
    <definedName name="RESUMEN6" localSheetId="90">#REF!</definedName>
    <definedName name="RESUMEN6">#REF!</definedName>
    <definedName name="RESUMEN7" localSheetId="15">#REF!</definedName>
    <definedName name="RESUMEN7" localSheetId="17">#REF!</definedName>
    <definedName name="RESUMEN7" localSheetId="23">#REF!</definedName>
    <definedName name="RESUMEN7" localSheetId="27">#REF!</definedName>
    <definedName name="RESUMEN7" localSheetId="28">#REF!</definedName>
    <definedName name="RESUMEN7" localSheetId="29">#REF!</definedName>
    <definedName name="RESUMEN7" localSheetId="21">#REF!</definedName>
    <definedName name="RESUMEN7" localSheetId="88">#REF!</definedName>
    <definedName name="RESUMEN7" localSheetId="89">#REF!</definedName>
    <definedName name="RESUMEN7" localSheetId="90">#REF!</definedName>
    <definedName name="RESUMEN7">#REF!</definedName>
    <definedName name="RESUMEN9" localSheetId="15">#REF!</definedName>
    <definedName name="RESUMEN9" localSheetId="17">#REF!</definedName>
    <definedName name="RESUMEN9" localSheetId="23">#REF!</definedName>
    <definedName name="RESUMEN9" localSheetId="27">#REF!</definedName>
    <definedName name="RESUMEN9" localSheetId="28">#REF!</definedName>
    <definedName name="RESUMEN9" localSheetId="29">#REF!</definedName>
    <definedName name="RESUMEN9" localSheetId="21">#REF!</definedName>
    <definedName name="RESUMEN9" localSheetId="88">#REF!</definedName>
    <definedName name="RESUMEN9" localSheetId="89">#REF!</definedName>
    <definedName name="RESUMEN9" localSheetId="90">#REF!</definedName>
    <definedName name="RESUMEN9">#REF!</definedName>
    <definedName name="retre" localSheetId="15" hidden="1">#REF!</definedName>
    <definedName name="retre" localSheetId="17" hidden="1">#REF!</definedName>
    <definedName name="retre" localSheetId="19" hidden="1">#REF!</definedName>
    <definedName name="retre" localSheetId="100" hidden="1">'[105]Fax a enviar'!#REF!</definedName>
    <definedName name="retre" localSheetId="23" hidden="1">'[105]Fax a enviar'!#REF!</definedName>
    <definedName name="retre" localSheetId="59" hidden="1">#REF!</definedName>
    <definedName name="retre" localSheetId="60" hidden="1">#REF!</definedName>
    <definedName name="retre" localSheetId="1" hidden="1">'[105]Fax a enviar'!#REF!</definedName>
    <definedName name="retre" localSheetId="27" hidden="1">#REF!</definedName>
    <definedName name="retre" localSheetId="28" hidden="1">#REF!</definedName>
    <definedName name="retre" localSheetId="29" hidden="1">#REF!</definedName>
    <definedName name="retre" localSheetId="57" hidden="1">'[105]Fax a enviar'!#REF!</definedName>
    <definedName name="retre" localSheetId="58" hidden="1">'[105]Fax a enviar'!#REF!</definedName>
    <definedName name="retre" localSheetId="18" hidden="1">#REF!</definedName>
    <definedName name="retre" localSheetId="62" hidden="1">#REF!</definedName>
    <definedName name="retre" localSheetId="80" hidden="1">'[105]Fax a enviar'!#REF!</definedName>
    <definedName name="retre" localSheetId="85" hidden="1">'[105]Fax a enviar'!#REF!</definedName>
    <definedName name="retre" localSheetId="91" hidden="1">#REF!</definedName>
    <definedName name="retre" localSheetId="24" hidden="1">'[105]Fax a enviar'!#REF!</definedName>
    <definedName name="retre" hidden="1">#REF!</definedName>
    <definedName name="revenue" localSheetId="15">#REF!</definedName>
    <definedName name="revenue" localSheetId="17">#REF!</definedName>
    <definedName name="revenue" localSheetId="100">[77]Sheet3!$A$747:$IV$747</definedName>
    <definedName name="revenue" localSheetId="23">[77]Sheet3!$A$747:$IV$747</definedName>
    <definedName name="revenue" localSheetId="59">#REF!</definedName>
    <definedName name="revenue" localSheetId="60">#REF!</definedName>
    <definedName name="revenue" localSheetId="1">[77]Sheet3!$A$747:$IV$747</definedName>
    <definedName name="revenue" localSheetId="27">#REF!</definedName>
    <definedName name="revenue" localSheetId="28">#REF!</definedName>
    <definedName name="revenue" localSheetId="29">#REF!</definedName>
    <definedName name="revenue" localSheetId="57">[77]Sheet3!$A$747:$IV$747</definedName>
    <definedName name="revenue" localSheetId="58">[77]Sheet3!$A$747:$IV$747</definedName>
    <definedName name="revenue" localSheetId="91">#REF!</definedName>
    <definedName name="revenue">#REF!</definedName>
    <definedName name="REVENUE_" localSheetId="15">#REF!</definedName>
    <definedName name="REVENUE_" localSheetId="17">#REF!</definedName>
    <definedName name="REVENUE_" localSheetId="20">'[48]CGvt Rev'!#REF!</definedName>
    <definedName name="REVENUE_" localSheetId="100">'[48]CGvt Rev'!#REF!</definedName>
    <definedName name="REVENUE_" localSheetId="10">'[48]CGvt Rev'!#REF!</definedName>
    <definedName name="REVENUE_" localSheetId="11">'[48]CGvt Rev'!#REF!</definedName>
    <definedName name="REVENUE_" localSheetId="23">'[48]CGvt Rev'!#REF!</definedName>
    <definedName name="REVENUE_" localSheetId="59">#REF!</definedName>
    <definedName name="REVENUE_" localSheetId="60">#REF!</definedName>
    <definedName name="REVENUE_" localSheetId="1">'[48]CGvt Rev'!#REF!</definedName>
    <definedName name="REVENUE_" localSheetId="27">#REF!</definedName>
    <definedName name="REVENUE_" localSheetId="28">'[48]CGvt Rev'!#REF!</definedName>
    <definedName name="REVENUE_" localSheetId="29">'[48]CGvt Rev'!#REF!</definedName>
    <definedName name="REVENUE_" localSheetId="57">'[48]CGvt Rev'!#REF!</definedName>
    <definedName name="REVENUE_" localSheetId="58">'[48]CGvt Rev'!#REF!</definedName>
    <definedName name="REVENUE_" localSheetId="64">'[48]CGvt Rev'!#REF!</definedName>
    <definedName name="REVENUE_" localSheetId="21">'[48]CGvt Rev'!#REF!</definedName>
    <definedName name="REVENUE_" localSheetId="85">'[48]CGvt Rev'!#REF!</definedName>
    <definedName name="REVENUE_" localSheetId="88">'[48]CGvt Rev'!#REF!</definedName>
    <definedName name="REVENUE_" localSheetId="89">'[48]CGvt Rev'!#REF!</definedName>
    <definedName name="REVENUE_" localSheetId="90">'[48]CGvt Rev'!#REF!</definedName>
    <definedName name="REVENUE_" localSheetId="91">#REF!</definedName>
    <definedName name="REVENUE_" localSheetId="95">'[48]CGvt Rev'!#REF!</definedName>
    <definedName name="REVENUE_" localSheetId="96">'[48]CGvt Rev'!#REF!</definedName>
    <definedName name="REVENUE_" localSheetId="24">'[48]CGvt Rev'!#REF!</definedName>
    <definedName name="REVENUE_">#REF!</definedName>
    <definedName name="Revisions" localSheetId="15">#REF!</definedName>
    <definedName name="Revisions" localSheetId="17">#REF!</definedName>
    <definedName name="Revisions" localSheetId="100">[77]Sheet1!$B$4:$M$46</definedName>
    <definedName name="Revisions" localSheetId="23">[77]Sheet1!$B$4:$M$46</definedName>
    <definedName name="Revisions" localSheetId="59">#REF!</definedName>
    <definedName name="Revisions" localSheetId="60">#REF!</definedName>
    <definedName name="Revisions" localSheetId="1">[77]Sheet1!$B$4:$M$46</definedName>
    <definedName name="Revisions" localSheetId="27">#REF!</definedName>
    <definedName name="Revisions" localSheetId="28">#REF!</definedName>
    <definedName name="Revisions" localSheetId="29">#REF!</definedName>
    <definedName name="Revisions" localSheetId="57">[77]Sheet1!$B$4:$M$46</definedName>
    <definedName name="Revisions" localSheetId="58">[77]Sheet1!$B$4:$M$46</definedName>
    <definedName name="Revisions" localSheetId="91">#REF!</definedName>
    <definedName name="Revisions">#REF!</definedName>
    <definedName name="rf" localSheetId="15">#REF!</definedName>
    <definedName name="rf" localSheetId="17">#REF!</definedName>
    <definedName name="rf" localSheetId="20">[27]Programa!#REF!</definedName>
    <definedName name="rf" localSheetId="100">[27]Programa!#REF!</definedName>
    <definedName name="rf" localSheetId="10">[27]Programa!#REF!</definedName>
    <definedName name="rf" localSheetId="11">[27]Programa!#REF!</definedName>
    <definedName name="rf" localSheetId="23">[27]Programa!#REF!</definedName>
    <definedName name="rf" localSheetId="59">#REF!</definedName>
    <definedName name="rf" localSheetId="60">#REF!</definedName>
    <definedName name="rf" localSheetId="1">[27]Programa!#REF!</definedName>
    <definedName name="rf" localSheetId="27">#REF!</definedName>
    <definedName name="rf" localSheetId="28">[27]Programa!#REF!</definedName>
    <definedName name="rf" localSheetId="29">[27]Programa!#REF!</definedName>
    <definedName name="rf" localSheetId="57">[27]Programa!#REF!</definedName>
    <definedName name="rf" localSheetId="58">[27]Programa!#REF!</definedName>
    <definedName name="rf" localSheetId="64">[27]Programa!#REF!</definedName>
    <definedName name="rf" localSheetId="21">[27]Programa!#REF!</definedName>
    <definedName name="rf" localSheetId="85">[27]Programa!#REF!</definedName>
    <definedName name="rf" localSheetId="88">[27]Programa!#REF!</definedName>
    <definedName name="rf" localSheetId="89">[27]Programa!#REF!</definedName>
    <definedName name="rf" localSheetId="90">[27]Programa!#REF!</definedName>
    <definedName name="rf" localSheetId="91">#REF!</definedName>
    <definedName name="rf" localSheetId="95">[27]Programa!#REF!</definedName>
    <definedName name="rf" localSheetId="96">[27]Programa!#REF!</definedName>
    <definedName name="rf" localSheetId="24">[27]Programa!#REF!</definedName>
    <definedName name="rf">#REF!</definedName>
    <definedName name="RFSP" localSheetId="15">#REF!</definedName>
    <definedName name="RFSP" localSheetId="16">#REF!</definedName>
    <definedName name="RFSP" localSheetId="17">#REF!</definedName>
    <definedName name="RFSP" localSheetId="20">#REF!</definedName>
    <definedName name="RFSP" localSheetId="23">#REF!</definedName>
    <definedName name="RFSP" localSheetId="59">#REF!</definedName>
    <definedName name="RFSP" localSheetId="60">#REF!</definedName>
    <definedName name="RFSP" localSheetId="27">#REF!</definedName>
    <definedName name="RFSP" localSheetId="28">#REF!</definedName>
    <definedName name="RFSP" localSheetId="29">#REF!</definedName>
    <definedName name="RFSP" localSheetId="57">#REF!</definedName>
    <definedName name="RFSP" localSheetId="64">#REF!</definedName>
    <definedName name="RFSP" localSheetId="21">#REF!</definedName>
    <definedName name="RFSP" localSheetId="85">'Tabla 58'!#REF!</definedName>
    <definedName name="RFSP" localSheetId="88">#REF!</definedName>
    <definedName name="RFSP" localSheetId="89">#REF!</definedName>
    <definedName name="RFSP" localSheetId="90">#REF!</definedName>
    <definedName name="RFSP" localSheetId="95">#REF!</definedName>
    <definedName name="RFSP" localSheetId="96">#REF!</definedName>
    <definedName name="RFSP" localSheetId="24">#REF!</definedName>
    <definedName name="RFSP">#REF!</definedName>
    <definedName name="rft" localSheetId="15" hidden="1">{"Riqfin97",#N/A,FALSE,"Tran";"Riqfinpro",#N/A,FALSE,"Tran"}</definedName>
    <definedName name="rft" localSheetId="16" hidden="1">{"Riqfin97",#N/A,FALSE,"Tran";"Riqfinpro",#N/A,FALSE,"Tran"}</definedName>
    <definedName name="rft" localSheetId="17" hidden="1">{"Riqfin97",#N/A,FALSE,"Tran";"Riqfinpro",#N/A,FALSE,"Tran"}</definedName>
    <definedName name="rft" localSheetId="19" hidden="1">{"Riqfin97",#N/A,FALSE,"Tran";"Riqfinpro",#N/A,FALSE,"Tran"}</definedName>
    <definedName name="rft" localSheetId="20" hidden="1">{"Riqfin97",#N/A,FALSE,"Tran";"Riqfinpro",#N/A,FALSE,"Tran"}</definedName>
    <definedName name="rft" localSheetId="100" hidden="1">{"Riqfin97",#N/A,FALSE,"Tran";"Riqfinpro",#N/A,FALSE,"Tran"}</definedName>
    <definedName name="rft" localSheetId="8" hidden="1">{"Riqfin97",#N/A,FALSE,"Tran";"Riqfinpro",#N/A,FALSE,"Tran"}</definedName>
    <definedName name="rft" localSheetId="9" hidden="1">{"Riqfin97",#N/A,FALSE,"Tran";"Riqfinpro",#N/A,FALSE,"Tran"}</definedName>
    <definedName name="rft" localSheetId="10" hidden="1">{"Riqfin97",#N/A,FALSE,"Tran";"Riqfinpro",#N/A,FALSE,"Tran"}</definedName>
    <definedName name="rft" localSheetId="11" hidden="1">{"Riqfin97",#N/A,FALSE,"Tran";"Riqfinpro",#N/A,FALSE,"Tran"}</definedName>
    <definedName name="rft" localSheetId="23" hidden="1">{"Riqfin97",#N/A,FALSE,"Tran";"Riqfinpro",#N/A,FALSE,"Tran"}</definedName>
    <definedName name="rft" localSheetId="59" hidden="1">{"Riqfin97",#N/A,FALSE,"Tran";"Riqfinpro",#N/A,FALSE,"Tran"}</definedName>
    <definedName name="rft" localSheetId="60" hidden="1">{"Riqfin97",#N/A,FALSE,"Tran";"Riqfinpro",#N/A,FALSE,"Tran"}</definedName>
    <definedName name="rft" localSheetId="1" hidden="1">{"Riqfin97",#N/A,FALSE,"Tran";"Riqfinpro",#N/A,FALSE,"Tran"}</definedName>
    <definedName name="rft" localSheetId="27" hidden="1">{"Riqfin97",#N/A,FALSE,"Tran";"Riqfinpro",#N/A,FALSE,"Tran"}</definedName>
    <definedName name="rft" localSheetId="28" hidden="1">{"Riqfin97",#N/A,FALSE,"Tran";"Riqfinpro",#N/A,FALSE,"Tran"}</definedName>
    <definedName name="rft" localSheetId="29" hidden="1">{"Riqfin97",#N/A,FALSE,"Tran";"Riqfinpro",#N/A,FALSE,"Tran"}</definedName>
    <definedName name="rft" localSheetId="30" hidden="1">{"Riqfin97",#N/A,FALSE,"Tran";"Riqfinpro",#N/A,FALSE,"Tran"}</definedName>
    <definedName name="rft" localSheetId="31" hidden="1">{"Riqfin97",#N/A,FALSE,"Tran";"Riqfinpro",#N/A,FALSE,"Tran"}</definedName>
    <definedName name="rft" localSheetId="32" hidden="1">{"Riqfin97",#N/A,FALSE,"Tran";"Riqfinpro",#N/A,FALSE,"Tran"}</definedName>
    <definedName name="rft" localSheetId="33" hidden="1">{"Riqfin97",#N/A,FALSE,"Tran";"Riqfinpro",#N/A,FALSE,"Tran"}</definedName>
    <definedName name="rft" localSheetId="34" hidden="1">{"Riqfin97",#N/A,FALSE,"Tran";"Riqfinpro",#N/A,FALSE,"Tran"}</definedName>
    <definedName name="rft" localSheetId="3" hidden="1">{"Riqfin97",#N/A,FALSE,"Tran";"Riqfinpro",#N/A,FALSE,"Tran"}</definedName>
    <definedName name="rft" localSheetId="57" hidden="1">{"Riqfin97",#N/A,FALSE,"Tran";"Riqfinpro",#N/A,FALSE,"Tran"}</definedName>
    <definedName name="rft" localSheetId="58" hidden="1">{"Riqfin97",#N/A,FALSE,"Tran";"Riqfinpro",#N/A,FALSE,"Tran"}</definedName>
    <definedName name="rft" localSheetId="18" hidden="1">{"Riqfin97",#N/A,FALSE,"Tran";"Riqfinpro",#N/A,FALSE,"Tran"}</definedName>
    <definedName name="rft" localSheetId="61" hidden="1">{"Riqfin97",#N/A,FALSE,"Tran";"Riqfinpro",#N/A,FALSE,"Tran"}</definedName>
    <definedName name="rft" localSheetId="62" hidden="1">{"Riqfin97",#N/A,FALSE,"Tran";"Riqfinpro",#N/A,FALSE,"Tran"}</definedName>
    <definedName name="rft" localSheetId="63" hidden="1">{"Riqfin97",#N/A,FALSE,"Tran";"Riqfinpro",#N/A,FALSE,"Tran"}</definedName>
    <definedName name="rft" localSheetId="64" hidden="1">{"Riqfin97",#N/A,FALSE,"Tran";"Riqfinpro",#N/A,FALSE,"Tran"}</definedName>
    <definedName name="rft" localSheetId="21" hidden="1">{"Riqfin97",#N/A,FALSE,"Tran";"Riqfinpro",#N/A,FALSE,"Tran"}</definedName>
    <definedName name="rft" localSheetId="80" hidden="1">{"Riqfin97",#N/A,FALSE,"Tran";"Riqfinpro",#N/A,FALSE,"Tran"}</definedName>
    <definedName name="rft" localSheetId="81" hidden="1">{"Riqfin97",#N/A,FALSE,"Tran";"Riqfinpro",#N/A,FALSE,"Tran"}</definedName>
    <definedName name="rft" localSheetId="82" hidden="1">{"Riqfin97",#N/A,FALSE,"Tran";"Riqfinpro",#N/A,FALSE,"Tran"}</definedName>
    <definedName name="rft" localSheetId="83" hidden="1">{"Riqfin97",#N/A,FALSE,"Tran";"Riqfinpro",#N/A,FALSE,"Tran"}</definedName>
    <definedName name="rft" localSheetId="84" hidden="1">{"Riqfin97",#N/A,FALSE,"Tran";"Riqfinpro",#N/A,FALSE,"Tran"}</definedName>
    <definedName name="rft" localSheetId="85" hidden="1">{"Riqfin97",#N/A,FALSE,"Tran";"Riqfinpro",#N/A,FALSE,"Tran"}</definedName>
    <definedName name="rft" localSheetId="88" hidden="1">{"Riqfin97",#N/A,FALSE,"Tran";"Riqfinpro",#N/A,FALSE,"Tran"}</definedName>
    <definedName name="rft" localSheetId="22" hidden="1">{"Riqfin97",#N/A,FALSE,"Tran";"Riqfinpro",#N/A,FALSE,"Tran"}</definedName>
    <definedName name="rft" localSheetId="89" hidden="1">{"Riqfin97",#N/A,FALSE,"Tran";"Riqfinpro",#N/A,FALSE,"Tran"}</definedName>
    <definedName name="rft" localSheetId="90" hidden="1">{"Riqfin97",#N/A,FALSE,"Tran";"Riqfinpro",#N/A,FALSE,"Tran"}</definedName>
    <definedName name="rft" localSheetId="91" hidden="1">{"Riqfin97",#N/A,FALSE,"Tran";"Riqfinpro",#N/A,FALSE,"Tran"}</definedName>
    <definedName name="rft" localSheetId="92" hidden="1">{"Riqfin97",#N/A,FALSE,"Tran";"Riqfinpro",#N/A,FALSE,"Tran"}</definedName>
    <definedName name="rft" localSheetId="95" hidden="1">{"Riqfin97",#N/A,FALSE,"Tran";"Riqfinpro",#N/A,FALSE,"Tran"}</definedName>
    <definedName name="rft" localSheetId="96" hidden="1">{"Riqfin97",#N/A,FALSE,"Tran";"Riqfinpro",#N/A,FALSE,"Tran"}</definedName>
    <definedName name="rft" localSheetId="98" hidden="1">{"Riqfin97",#N/A,FALSE,"Tran";"Riqfinpro",#N/A,FALSE,"Tran"}</definedName>
    <definedName name="rft" localSheetId="24" hidden="1">{"Riqfin97",#N/A,FALSE,"Tran";"Riqfinpro",#N/A,FALSE,"Tran"}</definedName>
    <definedName name="rft" localSheetId="99" hidden="1">{"Riqfin97",#N/A,FALSE,"Tran";"Riqfinpro",#N/A,FALSE,"Tran"}</definedName>
    <definedName name="rft" localSheetId="25" hidden="1">{"Riqfin97",#N/A,FALSE,"Tran";"Riqfinpro",#N/A,FALSE,"Tran"}</definedName>
    <definedName name="rft" localSheetId="26" hidden="1">{"Riqfin97",#N/A,FALSE,"Tran";"Riqfinpro",#N/A,FALSE,"Tran"}</definedName>
    <definedName name="rft" localSheetId="93" hidden="1">{"Riqfin97",#N/A,FALSE,"Tran";"Riqfinpro",#N/A,FALSE,"Tran"}</definedName>
    <definedName name="rft" localSheetId="94" hidden="1">{"Riqfin97",#N/A,FALSE,"Tran";"Riqfinpro",#N/A,FALSE,"Tran"}</definedName>
    <definedName name="rft" hidden="1">{"Riqfin97",#N/A,FALSE,"Tran";"Riqfinpro",#N/A,FALSE,"Tran"}</definedName>
    <definedName name="rfv" localSheetId="15" hidden="1">{"Tab1",#N/A,FALSE,"P";"Tab2",#N/A,FALSE,"P"}</definedName>
    <definedName name="rfv" localSheetId="16" hidden="1">{"Tab1",#N/A,FALSE,"P";"Tab2",#N/A,FALSE,"P"}</definedName>
    <definedName name="rfv" localSheetId="17" hidden="1">{"Tab1",#N/A,FALSE,"P";"Tab2",#N/A,FALSE,"P"}</definedName>
    <definedName name="rfv" localSheetId="19" hidden="1">{"Tab1",#N/A,FALSE,"P";"Tab2",#N/A,FALSE,"P"}</definedName>
    <definedName name="rfv" localSheetId="20" hidden="1">{"Tab1",#N/A,FALSE,"P";"Tab2",#N/A,FALSE,"P"}</definedName>
    <definedName name="rfv" localSheetId="100" hidden="1">{"Tab1",#N/A,FALSE,"P";"Tab2",#N/A,FALSE,"P"}</definedName>
    <definedName name="rfv" localSheetId="8" hidden="1">{"Tab1",#N/A,FALSE,"P";"Tab2",#N/A,FALSE,"P"}</definedName>
    <definedName name="rfv" localSheetId="9" hidden="1">{"Tab1",#N/A,FALSE,"P";"Tab2",#N/A,FALSE,"P"}</definedName>
    <definedName name="rfv" localSheetId="10" hidden="1">{"Tab1",#N/A,FALSE,"P";"Tab2",#N/A,FALSE,"P"}</definedName>
    <definedName name="rfv" localSheetId="11" hidden="1">{"Tab1",#N/A,FALSE,"P";"Tab2",#N/A,FALSE,"P"}</definedName>
    <definedName name="rfv" localSheetId="23" hidden="1">{"Tab1",#N/A,FALSE,"P";"Tab2",#N/A,FALSE,"P"}</definedName>
    <definedName name="rfv" localSheetId="59" hidden="1">{"Tab1",#N/A,FALSE,"P";"Tab2",#N/A,FALSE,"P"}</definedName>
    <definedName name="rfv" localSheetId="60" hidden="1">{"Tab1",#N/A,FALSE,"P";"Tab2",#N/A,FALSE,"P"}</definedName>
    <definedName name="rfv" localSheetId="1" hidden="1">{"Tab1",#N/A,FALSE,"P";"Tab2",#N/A,FALSE,"P"}</definedName>
    <definedName name="rfv" localSheetId="27" hidden="1">{"Tab1",#N/A,FALSE,"P";"Tab2",#N/A,FALSE,"P"}</definedName>
    <definedName name="rfv" localSheetId="28" hidden="1">{"Tab1",#N/A,FALSE,"P";"Tab2",#N/A,FALSE,"P"}</definedName>
    <definedName name="rfv" localSheetId="29" hidden="1">{"Tab1",#N/A,FALSE,"P";"Tab2",#N/A,FALSE,"P"}</definedName>
    <definedName name="rfv" localSheetId="30" hidden="1">{"Tab1",#N/A,FALSE,"P";"Tab2",#N/A,FALSE,"P"}</definedName>
    <definedName name="rfv" localSheetId="31" hidden="1">{"Tab1",#N/A,FALSE,"P";"Tab2",#N/A,FALSE,"P"}</definedName>
    <definedName name="rfv" localSheetId="32" hidden="1">{"Tab1",#N/A,FALSE,"P";"Tab2",#N/A,FALSE,"P"}</definedName>
    <definedName name="rfv" localSheetId="33" hidden="1">{"Tab1",#N/A,FALSE,"P";"Tab2",#N/A,FALSE,"P"}</definedName>
    <definedName name="rfv" localSheetId="34" hidden="1">{"Tab1",#N/A,FALSE,"P";"Tab2",#N/A,FALSE,"P"}</definedName>
    <definedName name="rfv" localSheetId="3" hidden="1">{"Tab1",#N/A,FALSE,"P";"Tab2",#N/A,FALSE,"P"}</definedName>
    <definedName name="rfv" localSheetId="57" hidden="1">{"Tab1",#N/A,FALSE,"P";"Tab2",#N/A,FALSE,"P"}</definedName>
    <definedName name="rfv" localSheetId="58" hidden="1">{"Tab1",#N/A,FALSE,"P";"Tab2",#N/A,FALSE,"P"}</definedName>
    <definedName name="rfv" localSheetId="18" hidden="1">{"Tab1",#N/A,FALSE,"P";"Tab2",#N/A,FALSE,"P"}</definedName>
    <definedName name="rfv" localSheetId="61" hidden="1">{"Tab1",#N/A,FALSE,"P";"Tab2",#N/A,FALSE,"P"}</definedName>
    <definedName name="rfv" localSheetId="62" hidden="1">{"Tab1",#N/A,FALSE,"P";"Tab2",#N/A,FALSE,"P"}</definedName>
    <definedName name="rfv" localSheetId="63" hidden="1">{"Tab1",#N/A,FALSE,"P";"Tab2",#N/A,FALSE,"P"}</definedName>
    <definedName name="rfv" localSheetId="64" hidden="1">{"Tab1",#N/A,FALSE,"P";"Tab2",#N/A,FALSE,"P"}</definedName>
    <definedName name="rfv" localSheetId="21" hidden="1">{"Tab1",#N/A,FALSE,"P";"Tab2",#N/A,FALSE,"P"}</definedName>
    <definedName name="rfv" localSheetId="80" hidden="1">{"Tab1",#N/A,FALSE,"P";"Tab2",#N/A,FALSE,"P"}</definedName>
    <definedName name="rfv" localSheetId="81" hidden="1">{"Tab1",#N/A,FALSE,"P";"Tab2",#N/A,FALSE,"P"}</definedName>
    <definedName name="rfv" localSheetId="82" hidden="1">{"Tab1",#N/A,FALSE,"P";"Tab2",#N/A,FALSE,"P"}</definedName>
    <definedName name="rfv" localSheetId="83" hidden="1">{"Tab1",#N/A,FALSE,"P";"Tab2",#N/A,FALSE,"P"}</definedName>
    <definedName name="rfv" localSheetId="84" hidden="1">{"Tab1",#N/A,FALSE,"P";"Tab2",#N/A,FALSE,"P"}</definedName>
    <definedName name="rfv" localSheetId="85" hidden="1">{"Tab1",#N/A,FALSE,"P";"Tab2",#N/A,FALSE,"P"}</definedName>
    <definedName name="rfv" localSheetId="88" hidden="1">{"Tab1",#N/A,FALSE,"P";"Tab2",#N/A,FALSE,"P"}</definedName>
    <definedName name="rfv" localSheetId="22" hidden="1">{"Tab1",#N/A,FALSE,"P";"Tab2",#N/A,FALSE,"P"}</definedName>
    <definedName name="rfv" localSheetId="89" hidden="1">{"Tab1",#N/A,FALSE,"P";"Tab2",#N/A,FALSE,"P"}</definedName>
    <definedName name="rfv" localSheetId="90" hidden="1">{"Tab1",#N/A,FALSE,"P";"Tab2",#N/A,FALSE,"P"}</definedName>
    <definedName name="rfv" localSheetId="91" hidden="1">{"Tab1",#N/A,FALSE,"P";"Tab2",#N/A,FALSE,"P"}</definedName>
    <definedName name="rfv" localSheetId="92" hidden="1">{"Tab1",#N/A,FALSE,"P";"Tab2",#N/A,FALSE,"P"}</definedName>
    <definedName name="rfv" localSheetId="95" hidden="1">{"Tab1",#N/A,FALSE,"P";"Tab2",#N/A,FALSE,"P"}</definedName>
    <definedName name="rfv" localSheetId="96" hidden="1">{"Tab1",#N/A,FALSE,"P";"Tab2",#N/A,FALSE,"P"}</definedName>
    <definedName name="rfv" localSheetId="98" hidden="1">{"Tab1",#N/A,FALSE,"P";"Tab2",#N/A,FALSE,"P"}</definedName>
    <definedName name="rfv" localSheetId="24" hidden="1">{"Tab1",#N/A,FALSE,"P";"Tab2",#N/A,FALSE,"P"}</definedName>
    <definedName name="rfv" localSheetId="99" hidden="1">{"Tab1",#N/A,FALSE,"P";"Tab2",#N/A,FALSE,"P"}</definedName>
    <definedName name="rfv" localSheetId="25" hidden="1">{"Tab1",#N/A,FALSE,"P";"Tab2",#N/A,FALSE,"P"}</definedName>
    <definedName name="rfv" localSheetId="26" hidden="1">{"Tab1",#N/A,FALSE,"P";"Tab2",#N/A,FALSE,"P"}</definedName>
    <definedName name="rfv" localSheetId="93" hidden="1">{"Tab1",#N/A,FALSE,"P";"Tab2",#N/A,FALSE,"P"}</definedName>
    <definedName name="rfv" localSheetId="94" hidden="1">{"Tab1",#N/A,FALSE,"P";"Tab2",#N/A,FALSE,"P"}</definedName>
    <definedName name="rfv" hidden="1">{"Tab1",#N/A,FALSE,"P";"Tab2",#N/A,FALSE,"P"}</definedName>
    <definedName name="RgCcode" localSheetId="15">#REF!</definedName>
    <definedName name="RgCcode" localSheetId="17">#REF!</definedName>
    <definedName name="RgCcode" localSheetId="100">[162]EERProfile!$B$2</definedName>
    <definedName name="RgCcode" localSheetId="23">[162]EERProfile!$B$2</definedName>
    <definedName name="RgCcode" localSheetId="59">#REF!</definedName>
    <definedName name="RgCcode" localSheetId="60">#REF!</definedName>
    <definedName name="RgCcode" localSheetId="1">[162]EERProfile!$B$2</definedName>
    <definedName name="RgCcode" localSheetId="27">#REF!</definedName>
    <definedName name="RgCcode" localSheetId="28">#REF!</definedName>
    <definedName name="RgCcode" localSheetId="29">#REF!</definedName>
    <definedName name="RgCcode" localSheetId="57">[162]EERProfile!$B$2</definedName>
    <definedName name="RgCcode" localSheetId="58">[162]EERProfile!$B$2</definedName>
    <definedName name="RgCcode" localSheetId="91">#REF!</definedName>
    <definedName name="RgCcode">#REF!</definedName>
    <definedName name="RgCName" localSheetId="15">#REF!</definedName>
    <definedName name="RgCName" localSheetId="17">#REF!</definedName>
    <definedName name="RgCName" localSheetId="100">[162]EERProfile!$A$2</definedName>
    <definedName name="RgCName" localSheetId="23">[162]EERProfile!$A$2</definedName>
    <definedName name="RgCName" localSheetId="59">#REF!</definedName>
    <definedName name="RgCName" localSheetId="60">#REF!</definedName>
    <definedName name="RgCName" localSheetId="1">[162]EERProfile!$A$2</definedName>
    <definedName name="RgCName" localSheetId="27">#REF!</definedName>
    <definedName name="RgCName" localSheetId="28">#REF!</definedName>
    <definedName name="RgCName" localSheetId="29">#REF!</definedName>
    <definedName name="RgCName" localSheetId="57">[162]EERProfile!$A$2</definedName>
    <definedName name="RgCName" localSheetId="58">[162]EERProfile!$A$2</definedName>
    <definedName name="RgCName" localSheetId="91">#REF!</definedName>
    <definedName name="RgCName">#REF!</definedName>
    <definedName name="rgdfgd" localSheetId="15" hidden="1">#REF!</definedName>
    <definedName name="rgdfgd" localSheetId="16" hidden="1">#REF!</definedName>
    <definedName name="rgdfgd" localSheetId="17" hidden="1">#REF!</definedName>
    <definedName name="rgdfgd" localSheetId="19" hidden="1">#REF!</definedName>
    <definedName name="rgdfgd" localSheetId="20" hidden="1">#REF!</definedName>
    <definedName name="rgdfgd" localSheetId="100" hidden="1">#REF!</definedName>
    <definedName name="rgdfgd" localSheetId="23" hidden="1">#REF!</definedName>
    <definedName name="rgdfgd" localSheetId="27" hidden="1">#REF!</definedName>
    <definedName name="rgdfgd" localSheetId="28" hidden="1">#REF!</definedName>
    <definedName name="rgdfgd" localSheetId="29" hidden="1">#REF!</definedName>
    <definedName name="rgdfgd" localSheetId="33" hidden="1">#REF!</definedName>
    <definedName name="rgdfgd" localSheetId="57" hidden="1">#REF!</definedName>
    <definedName name="rgdfgd" localSheetId="58" hidden="1">#REF!</definedName>
    <definedName name="rgdfgd" localSheetId="18" hidden="1">#REF!</definedName>
    <definedName name="rgdfgd" localSheetId="61" hidden="1">#REF!</definedName>
    <definedName name="rgdfgd" localSheetId="62" hidden="1">#REF!</definedName>
    <definedName name="rgdfgd" localSheetId="64" hidden="1">#REF!</definedName>
    <definedName name="rgdfgd" localSheetId="21" hidden="1">#REF!</definedName>
    <definedName name="rgdfgd" localSheetId="80" hidden="1">'Tabla 53'!#REF!</definedName>
    <definedName name="rgdfgd" localSheetId="81" hidden="1">'Tabla 54'!#REF!</definedName>
    <definedName name="rgdfgd" localSheetId="82" hidden="1">'Tabla 55'!#REF!</definedName>
    <definedName name="rgdfgd" localSheetId="83" hidden="1">'Tabla 56'!#REF!</definedName>
    <definedName name="rgdfgd" localSheetId="84" hidden="1">'Tabla 57'!#REF!</definedName>
    <definedName name="rgdfgd" localSheetId="85" hidden="1">'Tabla 58'!#REF!</definedName>
    <definedName name="rgdfgd" localSheetId="88" hidden="1">#REF!</definedName>
    <definedName name="rgdfgd" localSheetId="89" hidden="1">#REF!</definedName>
    <definedName name="rgdfgd" localSheetId="90" hidden="1">#REF!</definedName>
    <definedName name="rgdfgd" localSheetId="95" hidden="1">#REF!</definedName>
    <definedName name="rgdfgd" localSheetId="96" hidden="1">#REF!</definedName>
    <definedName name="rgdfgd" localSheetId="24" hidden="1">#REF!</definedName>
    <definedName name="rgdfgd" localSheetId="99" hidden="1">#REF!</definedName>
    <definedName name="rgdfgd" hidden="1">#REF!</definedName>
    <definedName name="RGDPA" localSheetId="15">#REF!</definedName>
    <definedName name="RGDPA" localSheetId="16">#REF!</definedName>
    <definedName name="RGDPA" localSheetId="17">#REF!</definedName>
    <definedName name="RGDPA" localSheetId="23">#REF!</definedName>
    <definedName name="RGDPA" localSheetId="27">#REF!</definedName>
    <definedName name="RGDPA" localSheetId="28">#REF!</definedName>
    <definedName name="RGDPA" localSheetId="29">#REF!</definedName>
    <definedName name="RGDPA" localSheetId="57">#REF!</definedName>
    <definedName name="RGDPA" localSheetId="64">#REF!</definedName>
    <definedName name="RGDPA" localSheetId="21">#REF!</definedName>
    <definedName name="RGDPA" localSheetId="88">#REF!</definedName>
    <definedName name="RGDPA" localSheetId="89">#REF!</definedName>
    <definedName name="RGDPA" localSheetId="90">#REF!</definedName>
    <definedName name="RGDPA" localSheetId="95">#REF!</definedName>
    <definedName name="RGDPA">#REF!</definedName>
    <definedName name="RgFdBaseYr" localSheetId="15">#REF!</definedName>
    <definedName name="RgFdBaseYr" localSheetId="17">#REF!</definedName>
    <definedName name="RgFdBaseYr" localSheetId="100">[162]EERProfile!$O$2</definedName>
    <definedName name="RgFdBaseYr" localSheetId="23">[162]EERProfile!$O$2</definedName>
    <definedName name="RgFdBaseYr" localSheetId="59">#REF!</definedName>
    <definedName name="RgFdBaseYr" localSheetId="60">#REF!</definedName>
    <definedName name="RgFdBaseYr" localSheetId="1">[162]EERProfile!$O$2</definedName>
    <definedName name="RgFdBaseYr" localSheetId="27">#REF!</definedName>
    <definedName name="RgFdBaseYr" localSheetId="28">#REF!</definedName>
    <definedName name="RgFdBaseYr" localSheetId="29">#REF!</definedName>
    <definedName name="RgFdBaseYr" localSheetId="57">[162]EERProfile!$O$2</definedName>
    <definedName name="RgFdBaseYr" localSheetId="58">[162]EERProfile!$O$2</definedName>
    <definedName name="RgFdBaseYr" localSheetId="91">#REF!</definedName>
    <definedName name="RgFdBaseYr">#REF!</definedName>
    <definedName name="RgFdBper" localSheetId="15">#REF!</definedName>
    <definedName name="RgFdBper" localSheetId="17">#REF!</definedName>
    <definedName name="RgFdBper" localSheetId="100">[162]EERProfile!$M$2</definedName>
    <definedName name="RgFdBper" localSheetId="23">[162]EERProfile!$M$2</definedName>
    <definedName name="RgFdBper" localSheetId="59">#REF!</definedName>
    <definedName name="RgFdBper" localSheetId="60">#REF!</definedName>
    <definedName name="RgFdBper" localSheetId="1">[162]EERProfile!$M$2</definedName>
    <definedName name="RgFdBper" localSheetId="27">#REF!</definedName>
    <definedName name="RgFdBper" localSheetId="28">#REF!</definedName>
    <definedName name="RgFdBper" localSheetId="29">#REF!</definedName>
    <definedName name="RgFdBper" localSheetId="57">[162]EERProfile!$M$2</definedName>
    <definedName name="RgFdBper" localSheetId="58">[162]EERProfile!$M$2</definedName>
    <definedName name="RgFdBper" localSheetId="91">#REF!</definedName>
    <definedName name="RgFdBper">#REF!</definedName>
    <definedName name="RgFdDefBaseYr" localSheetId="15">#REF!</definedName>
    <definedName name="RgFdDefBaseYr" localSheetId="17">#REF!</definedName>
    <definedName name="RgFdDefBaseYr" localSheetId="100">[162]EERProfile!$P$2</definedName>
    <definedName name="RgFdDefBaseYr" localSheetId="23">[162]EERProfile!$P$2</definedName>
    <definedName name="RgFdDefBaseYr" localSheetId="59">#REF!</definedName>
    <definedName name="RgFdDefBaseYr" localSheetId="60">#REF!</definedName>
    <definedName name="RgFdDefBaseYr" localSheetId="1">[162]EERProfile!$P$2</definedName>
    <definedName name="RgFdDefBaseYr" localSheetId="27">#REF!</definedName>
    <definedName name="RgFdDefBaseYr" localSheetId="28">#REF!</definedName>
    <definedName name="RgFdDefBaseYr" localSheetId="29">#REF!</definedName>
    <definedName name="RgFdDefBaseYr" localSheetId="57">[162]EERProfile!$P$2</definedName>
    <definedName name="RgFdDefBaseYr" localSheetId="58">[162]EERProfile!$P$2</definedName>
    <definedName name="RgFdDefBaseYr" localSheetId="91">#REF!</definedName>
    <definedName name="RgFdDefBaseYr">#REF!</definedName>
    <definedName name="RgFdEper" localSheetId="15">#REF!</definedName>
    <definedName name="RgFdEper" localSheetId="17">#REF!</definedName>
    <definedName name="RgFdEper" localSheetId="100">[162]EERProfile!$N$2</definedName>
    <definedName name="RgFdEper" localSheetId="23">[162]EERProfile!$N$2</definedName>
    <definedName name="RgFdEper" localSheetId="59">#REF!</definedName>
    <definedName name="RgFdEper" localSheetId="60">#REF!</definedName>
    <definedName name="RgFdEper" localSheetId="1">[162]EERProfile!$N$2</definedName>
    <definedName name="RgFdEper" localSheetId="27">#REF!</definedName>
    <definedName name="RgFdEper" localSheetId="28">#REF!</definedName>
    <definedName name="RgFdEper" localSheetId="29">#REF!</definedName>
    <definedName name="RgFdEper" localSheetId="57">[162]EERProfile!$N$2</definedName>
    <definedName name="RgFdEper" localSheetId="58">[162]EERProfile!$N$2</definedName>
    <definedName name="RgFdEper" localSheetId="91">#REF!</definedName>
    <definedName name="RgFdEper">#REF!</definedName>
    <definedName name="RgFdGrFoot" localSheetId="15">#REF!</definedName>
    <definedName name="RgFdGrFoot" localSheetId="17">#REF!</definedName>
    <definedName name="RgFdGrFoot" localSheetId="100">[162]EERProfile!$AC$2</definedName>
    <definedName name="RgFdGrFoot" localSheetId="23">[162]EERProfile!$AC$2</definedName>
    <definedName name="RgFdGrFoot" localSheetId="59">#REF!</definedName>
    <definedName name="RgFdGrFoot" localSheetId="60">#REF!</definedName>
    <definedName name="RgFdGrFoot" localSheetId="1">[162]EERProfile!$AC$2</definedName>
    <definedName name="RgFdGrFoot" localSheetId="27">#REF!</definedName>
    <definedName name="RgFdGrFoot" localSheetId="28">#REF!</definedName>
    <definedName name="RgFdGrFoot" localSheetId="29">#REF!</definedName>
    <definedName name="RgFdGrFoot" localSheetId="57">[162]EERProfile!$AC$2</definedName>
    <definedName name="RgFdGrFoot" localSheetId="58">[162]EERProfile!$AC$2</definedName>
    <definedName name="RgFdGrFoot" localSheetId="91">#REF!</definedName>
    <definedName name="RgFdGrFoot">#REF!</definedName>
    <definedName name="RgFdGrSeries" localSheetId="15">#REF!</definedName>
    <definedName name="RgFdGrSeries" localSheetId="17">#REF!</definedName>
    <definedName name="RgFdGrSeries" localSheetId="100">[162]EERProfile!$AA$2:$AA$7</definedName>
    <definedName name="RgFdGrSeries" localSheetId="23">[162]EERProfile!$AA$2:$AA$7</definedName>
    <definedName name="RgFdGrSeries" localSheetId="59">#REF!</definedName>
    <definedName name="RgFdGrSeries" localSheetId="60">#REF!</definedName>
    <definedName name="RgFdGrSeries" localSheetId="1">[162]EERProfile!$AA$2:$AA$7</definedName>
    <definedName name="RgFdGrSeries" localSheetId="27">#REF!</definedName>
    <definedName name="RgFdGrSeries" localSheetId="28">#REF!</definedName>
    <definedName name="RgFdGrSeries" localSheetId="29">#REF!</definedName>
    <definedName name="RgFdGrSeries" localSheetId="57">[162]EERProfile!$AA$2:$AA$7</definedName>
    <definedName name="RgFdGrSeries" localSheetId="58">[162]EERProfile!$AA$2:$AA$7</definedName>
    <definedName name="RgFdGrSeries" localSheetId="91">#REF!</definedName>
    <definedName name="RgFdGrSeries">#REF!</definedName>
    <definedName name="RgFdGrSeriesVal" localSheetId="15">#REF!</definedName>
    <definedName name="RgFdGrSeriesVal" localSheetId="17">#REF!</definedName>
    <definedName name="RgFdGrSeriesVal" localSheetId="100">[162]EERProfile!$AB$2:$AB$7</definedName>
    <definedName name="RgFdGrSeriesVal" localSheetId="23">[162]EERProfile!$AB$2:$AB$7</definedName>
    <definedName name="RgFdGrSeriesVal" localSheetId="59">#REF!</definedName>
    <definedName name="RgFdGrSeriesVal" localSheetId="60">#REF!</definedName>
    <definedName name="RgFdGrSeriesVal" localSheetId="1">[162]EERProfile!$AB$2:$AB$7</definedName>
    <definedName name="RgFdGrSeriesVal" localSheetId="27">#REF!</definedName>
    <definedName name="RgFdGrSeriesVal" localSheetId="28">#REF!</definedName>
    <definedName name="RgFdGrSeriesVal" localSheetId="29">#REF!</definedName>
    <definedName name="RgFdGrSeriesVal" localSheetId="57">[162]EERProfile!$AB$2:$AB$7</definedName>
    <definedName name="RgFdGrSeriesVal" localSheetId="58">[162]EERProfile!$AB$2:$AB$7</definedName>
    <definedName name="RgFdGrSeriesVal" localSheetId="91">#REF!</definedName>
    <definedName name="RgFdGrSeriesVal">#REF!</definedName>
    <definedName name="RgFdGrType" localSheetId="15">#REF!</definedName>
    <definedName name="RgFdGrType" localSheetId="17">#REF!</definedName>
    <definedName name="RgFdGrType" localSheetId="100">[162]EERProfile!$Z$2</definedName>
    <definedName name="RgFdGrType" localSheetId="23">[162]EERProfile!$Z$2</definedName>
    <definedName name="RgFdGrType" localSheetId="59">#REF!</definedName>
    <definedName name="RgFdGrType" localSheetId="60">#REF!</definedName>
    <definedName name="RgFdGrType" localSheetId="1">[162]EERProfile!$Z$2</definedName>
    <definedName name="RgFdGrType" localSheetId="27">#REF!</definedName>
    <definedName name="RgFdGrType" localSheetId="28">#REF!</definedName>
    <definedName name="RgFdGrType" localSheetId="29">#REF!</definedName>
    <definedName name="RgFdGrType" localSheetId="57">[162]EERProfile!$Z$2</definedName>
    <definedName name="RgFdGrType" localSheetId="58">[162]EERProfile!$Z$2</definedName>
    <definedName name="RgFdGrType" localSheetId="91">#REF!</definedName>
    <definedName name="RgFdGrType">#REF!</definedName>
    <definedName name="RgFdPartCseries" localSheetId="15">#REF!</definedName>
    <definedName name="RgFdPartCseries" localSheetId="17">#REF!</definedName>
    <definedName name="RgFdPartCseries" localSheetId="100">[162]EERProfile!$K$2</definedName>
    <definedName name="RgFdPartCseries" localSheetId="23">[162]EERProfile!$K$2</definedName>
    <definedName name="RgFdPartCseries" localSheetId="59">#REF!</definedName>
    <definedName name="RgFdPartCseries" localSheetId="60">#REF!</definedName>
    <definedName name="RgFdPartCseries" localSheetId="1">[162]EERProfile!$K$2</definedName>
    <definedName name="RgFdPartCseries" localSheetId="27">#REF!</definedName>
    <definedName name="RgFdPartCseries" localSheetId="28">#REF!</definedName>
    <definedName name="RgFdPartCseries" localSheetId="29">#REF!</definedName>
    <definedName name="RgFdPartCseries" localSheetId="57">[162]EERProfile!$K$2</definedName>
    <definedName name="RgFdPartCseries" localSheetId="58">[162]EERProfile!$K$2</definedName>
    <definedName name="RgFdPartCseries" localSheetId="91">#REF!</definedName>
    <definedName name="RgFdPartCseries">#REF!</definedName>
    <definedName name="RgFdPartCsource" localSheetId="15">#REF!</definedName>
    <definedName name="RgFdPartCsource" localSheetId="16">#REF!</definedName>
    <definedName name="RgFdPartCsource" localSheetId="17">#REF!</definedName>
    <definedName name="RgFdPartCsource" localSheetId="20">#REF!</definedName>
    <definedName name="RgFdPartCsource" localSheetId="23">#REF!</definedName>
    <definedName name="RgFdPartCsource" localSheetId="59">#REF!</definedName>
    <definedName name="RgFdPartCsource" localSheetId="60">#REF!</definedName>
    <definedName name="RgFdPartCsource" localSheetId="27">#REF!</definedName>
    <definedName name="RgFdPartCsource" localSheetId="28">#REF!</definedName>
    <definedName name="RgFdPartCsource" localSheetId="29">#REF!</definedName>
    <definedName name="RgFdPartCsource" localSheetId="57">#REF!</definedName>
    <definedName name="RgFdPartCsource" localSheetId="64">#REF!</definedName>
    <definedName name="RgFdPartCsource" localSheetId="21">#REF!</definedName>
    <definedName name="RgFdPartCsource" localSheetId="85">'Tabla 58'!#REF!</definedName>
    <definedName name="RgFdPartCsource" localSheetId="88">#REF!</definedName>
    <definedName name="RgFdPartCsource" localSheetId="89">#REF!</definedName>
    <definedName name="RgFdPartCsource" localSheetId="90">#REF!</definedName>
    <definedName name="RgFdPartCsource" localSheetId="95">#REF!</definedName>
    <definedName name="RgFdPartCsource" localSheetId="96">#REF!</definedName>
    <definedName name="RgFdPartCsource" localSheetId="24">#REF!</definedName>
    <definedName name="RgFdPartCsource">#REF!</definedName>
    <definedName name="RgFdPartEseries" localSheetId="15">#REF!</definedName>
    <definedName name="RgFdPartEseries" localSheetId="16">#REF!</definedName>
    <definedName name="RgFdPartEseries" localSheetId="17">#REF!</definedName>
    <definedName name="RgFdPartEseries" localSheetId="23">#REF!</definedName>
    <definedName name="RgFdPartEseries" localSheetId="27">#REF!</definedName>
    <definedName name="RgFdPartEseries" localSheetId="28">#REF!</definedName>
    <definedName name="RgFdPartEseries" localSheetId="29">#REF!</definedName>
    <definedName name="RgFdPartEseries" localSheetId="57">#REF!</definedName>
    <definedName name="RgFdPartEseries" localSheetId="64">#REF!</definedName>
    <definedName name="RgFdPartEseries" localSheetId="21">#REF!</definedName>
    <definedName name="RgFdPartEseries" localSheetId="85">'Tabla 58'!#REF!</definedName>
    <definedName name="RgFdPartEseries" localSheetId="88">#REF!</definedName>
    <definedName name="RgFdPartEseries" localSheetId="89">#REF!</definedName>
    <definedName name="RgFdPartEseries" localSheetId="90">#REF!</definedName>
    <definedName name="RgFdPartEseries" localSheetId="95">#REF!</definedName>
    <definedName name="RgFdPartEseries" localSheetId="96">#REF!</definedName>
    <definedName name="RgFdPartEseries">#REF!</definedName>
    <definedName name="RgFdPartEsource" localSheetId="15">#REF!</definedName>
    <definedName name="RgFdPartEsource" localSheetId="16">#REF!</definedName>
    <definedName name="RgFdPartEsource" localSheetId="17">#REF!</definedName>
    <definedName name="RgFdPartEsource" localSheetId="23">#REF!</definedName>
    <definedName name="RgFdPartEsource" localSheetId="27">#REF!</definedName>
    <definedName name="RgFdPartEsource" localSheetId="28">#REF!</definedName>
    <definedName name="RgFdPartEsource" localSheetId="29">#REF!</definedName>
    <definedName name="RgFdPartEsource" localSheetId="57">#REF!</definedName>
    <definedName name="RgFdPartEsource" localSheetId="64">#REF!</definedName>
    <definedName name="RgFdPartEsource" localSheetId="21">#REF!</definedName>
    <definedName name="RgFdPartEsource" localSheetId="85">'Tabla 58'!#REF!</definedName>
    <definedName name="RgFdPartEsource" localSheetId="88">#REF!</definedName>
    <definedName name="RgFdPartEsource" localSheetId="89">#REF!</definedName>
    <definedName name="RgFdPartEsource" localSheetId="90">#REF!</definedName>
    <definedName name="RgFdPartEsource" localSheetId="95">#REF!</definedName>
    <definedName name="RgFdPartEsource" localSheetId="96">#REF!</definedName>
    <definedName name="RgFdPartEsource">#REF!</definedName>
    <definedName name="RgFdPartUserFile" localSheetId="15">#REF!</definedName>
    <definedName name="RgFdPartUserFile" localSheetId="17">#REF!</definedName>
    <definedName name="RgFdPartUserFile" localSheetId="100">[162]EERProfile!$L$2</definedName>
    <definedName name="RgFdPartUserFile" localSheetId="23">[162]EERProfile!$L$2</definedName>
    <definedName name="RgFdPartUserFile" localSheetId="59">#REF!</definedName>
    <definedName name="RgFdPartUserFile" localSheetId="60">#REF!</definedName>
    <definedName name="RgFdPartUserFile" localSheetId="1">[162]EERProfile!$L$2</definedName>
    <definedName name="RgFdPartUserFile" localSheetId="27">#REF!</definedName>
    <definedName name="RgFdPartUserFile" localSheetId="28">#REF!</definedName>
    <definedName name="RgFdPartUserFile" localSheetId="29">#REF!</definedName>
    <definedName name="RgFdPartUserFile" localSheetId="57">[162]EERProfile!$L$2</definedName>
    <definedName name="RgFdPartUserFile" localSheetId="58">[162]EERProfile!$L$2</definedName>
    <definedName name="RgFdPartUserFile" localSheetId="91">#REF!</definedName>
    <definedName name="RgFdPartUserFile">#REF!</definedName>
    <definedName name="RgFdReptCSeries" localSheetId="15">#REF!</definedName>
    <definedName name="RgFdReptCSeries" localSheetId="16">#REF!</definedName>
    <definedName name="RgFdReptCSeries" localSheetId="17">#REF!</definedName>
    <definedName name="RgFdReptCSeries" localSheetId="20">#REF!</definedName>
    <definedName name="RgFdReptCSeries" localSheetId="23">#REF!</definedName>
    <definedName name="RgFdReptCSeries" localSheetId="59">#REF!</definedName>
    <definedName name="RgFdReptCSeries" localSheetId="60">#REF!</definedName>
    <definedName name="RgFdReptCSeries" localSheetId="27">#REF!</definedName>
    <definedName name="RgFdReptCSeries" localSheetId="28">#REF!</definedName>
    <definedName name="RgFdReptCSeries" localSheetId="29">#REF!</definedName>
    <definedName name="RgFdReptCSeries" localSheetId="57">#REF!</definedName>
    <definedName name="RgFdReptCSeries" localSheetId="64">#REF!</definedName>
    <definedName name="RgFdReptCSeries" localSheetId="21">#REF!</definedName>
    <definedName name="RgFdReptCSeries" localSheetId="85">'Tabla 58'!#REF!</definedName>
    <definedName name="RgFdReptCSeries" localSheetId="88">#REF!</definedName>
    <definedName name="RgFdReptCSeries" localSheetId="89">#REF!</definedName>
    <definedName name="RgFdReptCSeries" localSheetId="90">#REF!</definedName>
    <definedName name="RgFdReptCSeries" localSheetId="95">#REF!</definedName>
    <definedName name="RgFdReptCSeries" localSheetId="96">#REF!</definedName>
    <definedName name="RgFdReptCSeries" localSheetId="24">#REF!</definedName>
    <definedName name="RgFdReptCSeries">#REF!</definedName>
    <definedName name="RgFdReptCsource" localSheetId="15">#REF!</definedName>
    <definedName name="RgFdReptCsource" localSheetId="16">#REF!</definedName>
    <definedName name="RgFdReptCsource" localSheetId="17">#REF!</definedName>
    <definedName name="RgFdReptCsource" localSheetId="23">#REF!</definedName>
    <definedName name="RgFdReptCsource" localSheetId="27">#REF!</definedName>
    <definedName name="RgFdReptCsource" localSheetId="28">#REF!</definedName>
    <definedName name="RgFdReptCsource" localSheetId="29">#REF!</definedName>
    <definedName name="RgFdReptCsource" localSheetId="57">#REF!</definedName>
    <definedName name="RgFdReptCsource" localSheetId="64">#REF!</definedName>
    <definedName name="RgFdReptCsource" localSheetId="21">#REF!</definedName>
    <definedName name="RgFdReptCsource" localSheetId="85">'Tabla 58'!#REF!</definedName>
    <definedName name="RgFdReptCsource" localSheetId="88">#REF!</definedName>
    <definedName name="RgFdReptCsource" localSheetId="89">#REF!</definedName>
    <definedName name="RgFdReptCsource" localSheetId="90">#REF!</definedName>
    <definedName name="RgFdReptCsource" localSheetId="95">#REF!</definedName>
    <definedName name="RgFdReptCsource" localSheetId="96">#REF!</definedName>
    <definedName name="RgFdReptCsource">#REF!</definedName>
    <definedName name="RgFdReptEseries" localSheetId="15">#REF!</definedName>
    <definedName name="RgFdReptEseries" localSheetId="16">#REF!</definedName>
    <definedName name="RgFdReptEseries" localSheetId="17">#REF!</definedName>
    <definedName name="RgFdReptEseries" localSheetId="23">#REF!</definedName>
    <definedName name="RgFdReptEseries" localSheetId="27">#REF!</definedName>
    <definedName name="RgFdReptEseries" localSheetId="28">#REF!</definedName>
    <definedName name="RgFdReptEseries" localSheetId="29">#REF!</definedName>
    <definedName name="RgFdReptEseries" localSheetId="57">#REF!</definedName>
    <definedName name="RgFdReptEseries" localSheetId="64">#REF!</definedName>
    <definedName name="RgFdReptEseries" localSheetId="21">#REF!</definedName>
    <definedName name="RgFdReptEseries" localSheetId="85">'Tabla 58'!#REF!</definedName>
    <definedName name="RgFdReptEseries" localSheetId="88">#REF!</definedName>
    <definedName name="RgFdReptEseries" localSheetId="89">#REF!</definedName>
    <definedName name="RgFdReptEseries" localSheetId="90">#REF!</definedName>
    <definedName name="RgFdReptEseries" localSheetId="95">#REF!</definedName>
    <definedName name="RgFdReptEseries" localSheetId="96">#REF!</definedName>
    <definedName name="RgFdReptEseries">#REF!</definedName>
    <definedName name="RgFdReptEsource" localSheetId="15">#REF!</definedName>
    <definedName name="RgFdReptEsource" localSheetId="17">#REF!</definedName>
    <definedName name="RgFdReptEsource" localSheetId="23">#REF!</definedName>
    <definedName name="RgFdReptEsource" localSheetId="27">#REF!</definedName>
    <definedName name="RgFdReptEsource" localSheetId="28">#REF!</definedName>
    <definedName name="RgFdReptEsource" localSheetId="29">#REF!</definedName>
    <definedName name="RgFdReptEsource" localSheetId="21">#REF!</definedName>
    <definedName name="RgFdReptEsource" localSheetId="88">#REF!</definedName>
    <definedName name="RgFdReptEsource" localSheetId="89">#REF!</definedName>
    <definedName name="RgFdReptEsource" localSheetId="90">#REF!</definedName>
    <definedName name="RgFdReptEsource">#REF!</definedName>
    <definedName name="RgFdReptUserFile" localSheetId="15">#REF!</definedName>
    <definedName name="RgFdReptUserFile" localSheetId="17">#REF!</definedName>
    <definedName name="RgFdReptUserFile" localSheetId="100">[162]EERProfile!$G$2</definedName>
    <definedName name="RgFdReptUserFile" localSheetId="23">[162]EERProfile!$G$2</definedName>
    <definedName name="RgFdReptUserFile" localSheetId="59">#REF!</definedName>
    <definedName name="RgFdReptUserFile" localSheetId="60">#REF!</definedName>
    <definedName name="RgFdReptUserFile" localSheetId="1">[162]EERProfile!$G$2</definedName>
    <definedName name="RgFdReptUserFile" localSheetId="27">#REF!</definedName>
    <definedName name="RgFdReptUserFile" localSheetId="28">#REF!</definedName>
    <definedName name="RgFdReptUserFile" localSheetId="29">#REF!</definedName>
    <definedName name="RgFdReptUserFile" localSheetId="57">[162]EERProfile!$G$2</definedName>
    <definedName name="RgFdReptUserFile" localSheetId="58">[162]EERProfile!$G$2</definedName>
    <definedName name="RgFdReptUserFile" localSheetId="91">#REF!</definedName>
    <definedName name="RgFdReptUserFile">#REF!</definedName>
    <definedName name="RgFdSAMethod" localSheetId="15">#REF!</definedName>
    <definedName name="RgFdSAMethod" localSheetId="16">#REF!</definedName>
    <definedName name="RgFdSAMethod" localSheetId="17">#REF!</definedName>
    <definedName name="RgFdSAMethod" localSheetId="20">#REF!</definedName>
    <definedName name="RgFdSAMethod" localSheetId="23">#REF!</definedName>
    <definedName name="RgFdSAMethod" localSheetId="59">#REF!</definedName>
    <definedName name="RgFdSAMethod" localSheetId="60">#REF!</definedName>
    <definedName name="RgFdSAMethod" localSheetId="27">#REF!</definedName>
    <definedName name="RgFdSAMethod" localSheetId="28">#REF!</definedName>
    <definedName name="RgFdSAMethod" localSheetId="29">#REF!</definedName>
    <definedName name="RgFdSAMethod" localSheetId="57">#REF!</definedName>
    <definedName name="RgFdSAMethod" localSheetId="64">#REF!</definedName>
    <definedName name="RgFdSAMethod" localSheetId="21">#REF!</definedName>
    <definedName name="RgFdSAMethod" localSheetId="85">'Tabla 58'!#REF!</definedName>
    <definedName name="RgFdSAMethod" localSheetId="88">#REF!</definedName>
    <definedName name="RgFdSAMethod" localSheetId="89">#REF!</definedName>
    <definedName name="RgFdSAMethod" localSheetId="90">#REF!</definedName>
    <definedName name="RgFdSAMethod" localSheetId="95">#REF!</definedName>
    <definedName name="RgFdSAMethod" localSheetId="96">#REF!</definedName>
    <definedName name="RgFdSAMethod" localSheetId="24">#REF!</definedName>
    <definedName name="RgFdSAMethod">#REF!</definedName>
    <definedName name="RgFdTbBper" localSheetId="15">#REF!</definedName>
    <definedName name="RgFdTbBper" localSheetId="16">#REF!</definedName>
    <definedName name="RgFdTbBper" localSheetId="17">#REF!</definedName>
    <definedName name="RgFdTbBper" localSheetId="23">#REF!</definedName>
    <definedName name="RgFdTbBper" localSheetId="27">#REF!</definedName>
    <definedName name="RgFdTbBper" localSheetId="28">#REF!</definedName>
    <definedName name="RgFdTbBper" localSheetId="29">#REF!</definedName>
    <definedName name="RgFdTbBper" localSheetId="57">#REF!</definedName>
    <definedName name="RgFdTbBper" localSheetId="64">#REF!</definedName>
    <definedName name="RgFdTbBper" localSheetId="21">#REF!</definedName>
    <definedName name="RgFdTbBper" localSheetId="85">'Tabla 58'!#REF!</definedName>
    <definedName name="RgFdTbBper" localSheetId="88">#REF!</definedName>
    <definedName name="RgFdTbBper" localSheetId="89">#REF!</definedName>
    <definedName name="RgFdTbBper" localSheetId="90">#REF!</definedName>
    <definedName name="RgFdTbBper" localSheetId="95">#REF!</definedName>
    <definedName name="RgFdTbBper" localSheetId="96">#REF!</definedName>
    <definedName name="RgFdTbBper">#REF!</definedName>
    <definedName name="RgFdTbCreate" localSheetId="15">#REF!</definedName>
    <definedName name="RgFdTbCreate" localSheetId="16">#REF!</definedName>
    <definedName name="RgFdTbCreate" localSheetId="17">#REF!</definedName>
    <definedName name="RgFdTbCreate" localSheetId="23">#REF!</definedName>
    <definedName name="RgFdTbCreate" localSheetId="27">#REF!</definedName>
    <definedName name="RgFdTbCreate" localSheetId="28">#REF!</definedName>
    <definedName name="RgFdTbCreate" localSheetId="29">#REF!</definedName>
    <definedName name="RgFdTbCreate" localSheetId="57">#REF!</definedName>
    <definedName name="RgFdTbCreate" localSheetId="64">#REF!</definedName>
    <definedName name="RgFdTbCreate" localSheetId="21">#REF!</definedName>
    <definedName name="RgFdTbCreate" localSheetId="85">'Tabla 58'!#REF!</definedName>
    <definedName name="RgFdTbCreate" localSheetId="88">#REF!</definedName>
    <definedName name="RgFdTbCreate" localSheetId="89">#REF!</definedName>
    <definedName name="RgFdTbCreate" localSheetId="90">#REF!</definedName>
    <definedName name="RgFdTbCreate" localSheetId="95">#REF!</definedName>
    <definedName name="RgFdTbCreate" localSheetId="96">#REF!</definedName>
    <definedName name="RgFdTbCreate">#REF!</definedName>
    <definedName name="RgFdTbEper" localSheetId="15">#REF!</definedName>
    <definedName name="RgFdTbEper" localSheetId="17">#REF!</definedName>
    <definedName name="RgFdTbEper" localSheetId="23">#REF!</definedName>
    <definedName name="RgFdTbEper" localSheetId="27">#REF!</definedName>
    <definedName name="RgFdTbEper" localSheetId="28">#REF!</definedName>
    <definedName name="RgFdTbEper" localSheetId="29">#REF!</definedName>
    <definedName name="RgFdTbEper" localSheetId="21">#REF!</definedName>
    <definedName name="RgFdTbEper" localSheetId="88">#REF!</definedName>
    <definedName name="RgFdTbEper" localSheetId="89">#REF!</definedName>
    <definedName name="RgFdTbEper" localSheetId="90">#REF!</definedName>
    <definedName name="RgFdTbEper">#REF!</definedName>
    <definedName name="RGFdTbFoot" localSheetId="15">#REF!</definedName>
    <definedName name="RGFdTbFoot" localSheetId="17">#REF!</definedName>
    <definedName name="RGFdTbFoot" localSheetId="23">#REF!</definedName>
    <definedName name="RGFdTbFoot" localSheetId="27">#REF!</definedName>
    <definedName name="RGFdTbFoot" localSheetId="28">#REF!</definedName>
    <definedName name="RGFdTbFoot" localSheetId="29">#REF!</definedName>
    <definedName name="RGFdTbFoot" localSheetId="21">#REF!</definedName>
    <definedName name="RGFdTbFoot" localSheetId="88">#REF!</definedName>
    <definedName name="RGFdTbFoot" localSheetId="89">#REF!</definedName>
    <definedName name="RGFdTbFoot" localSheetId="90">#REF!</definedName>
    <definedName name="RGFdTbFoot">#REF!</definedName>
    <definedName name="RgFdTbFreq" localSheetId="15">#REF!</definedName>
    <definedName name="RgFdTbFreq" localSheetId="17">#REF!</definedName>
    <definedName name="RgFdTbFreq" localSheetId="23">#REF!</definedName>
    <definedName name="RgFdTbFreq" localSheetId="27">#REF!</definedName>
    <definedName name="RgFdTbFreq" localSheetId="28">#REF!</definedName>
    <definedName name="RgFdTbFreq" localSheetId="29">#REF!</definedName>
    <definedName name="RgFdTbFreq" localSheetId="21">#REF!</definedName>
    <definedName name="RgFdTbFreq" localSheetId="88">#REF!</definedName>
    <definedName name="RgFdTbFreq" localSheetId="89">#REF!</definedName>
    <definedName name="RgFdTbFreq" localSheetId="90">#REF!</definedName>
    <definedName name="RgFdTbFreq">#REF!</definedName>
    <definedName name="RgFdTbFreqVal" localSheetId="15">#REF!</definedName>
    <definedName name="RgFdTbFreqVal" localSheetId="17">#REF!</definedName>
    <definedName name="RgFdTbFreqVal" localSheetId="23">#REF!</definedName>
    <definedName name="RgFdTbFreqVal" localSheetId="27">#REF!</definedName>
    <definedName name="RgFdTbFreqVal" localSheetId="28">#REF!</definedName>
    <definedName name="RgFdTbFreqVal" localSheetId="29">#REF!</definedName>
    <definedName name="RgFdTbFreqVal" localSheetId="21">#REF!</definedName>
    <definedName name="RgFdTbFreqVal" localSheetId="88">#REF!</definedName>
    <definedName name="RgFdTbFreqVal" localSheetId="89">#REF!</definedName>
    <definedName name="RgFdTbFreqVal" localSheetId="90">#REF!</definedName>
    <definedName name="RgFdTbFreqVal">#REF!</definedName>
    <definedName name="RgFdTbSendto" localSheetId="15">#REF!</definedName>
    <definedName name="RgFdTbSendto" localSheetId="17">#REF!</definedName>
    <definedName name="RgFdTbSendto" localSheetId="23">#REF!</definedName>
    <definedName name="RgFdTbSendto" localSheetId="27">#REF!</definedName>
    <definedName name="RgFdTbSendto" localSheetId="28">#REF!</definedName>
    <definedName name="RgFdTbSendto" localSheetId="29">#REF!</definedName>
    <definedName name="RgFdTbSendto" localSheetId="21">#REF!</definedName>
    <definedName name="RgFdTbSendto" localSheetId="88">#REF!</definedName>
    <definedName name="RgFdTbSendto" localSheetId="89">#REF!</definedName>
    <definedName name="RgFdTbSendto" localSheetId="90">#REF!</definedName>
    <definedName name="RgFdTbSendto">#REF!</definedName>
    <definedName name="RgFdWgtMethod" localSheetId="15">#REF!</definedName>
    <definedName name="RgFdWgtMethod" localSheetId="17">#REF!</definedName>
    <definedName name="RgFdWgtMethod" localSheetId="23">#REF!</definedName>
    <definedName name="RgFdWgtMethod" localSheetId="27">#REF!</definedName>
    <definedName name="RgFdWgtMethod" localSheetId="28">#REF!</definedName>
    <definedName name="RgFdWgtMethod" localSheetId="29">#REF!</definedName>
    <definedName name="RgFdWgtMethod" localSheetId="21">#REF!</definedName>
    <definedName name="RgFdWgtMethod" localSheetId="88">#REF!</definedName>
    <definedName name="RgFdWgtMethod" localSheetId="89">#REF!</definedName>
    <definedName name="RgFdWgtMethod" localSheetId="90">#REF!</definedName>
    <definedName name="RgFdWgtMethod">#REF!</definedName>
    <definedName name="RGSPA" localSheetId="15">#REF!</definedName>
    <definedName name="RGSPA" localSheetId="17">#REF!</definedName>
    <definedName name="RGSPA" localSheetId="23">#REF!</definedName>
    <definedName name="RGSPA" localSheetId="27">#REF!</definedName>
    <definedName name="RGSPA" localSheetId="28">#REF!</definedName>
    <definedName name="RGSPA" localSheetId="29">#REF!</definedName>
    <definedName name="RGSPA" localSheetId="21">#REF!</definedName>
    <definedName name="RGSPA" localSheetId="88">#REF!</definedName>
    <definedName name="RGSPA" localSheetId="89">#REF!</definedName>
    <definedName name="RGSPA" localSheetId="90">#REF!</definedName>
    <definedName name="RGSPA">#REF!</definedName>
    <definedName name="rgz\dsf">#N/A</definedName>
    <definedName name="ri" localSheetId="15" hidden="1">#REF!</definedName>
    <definedName name="ri" localSheetId="16" hidden="1">#REF!</definedName>
    <definedName name="ri" localSheetId="17" hidden="1">#REF!</definedName>
    <definedName name="ri" localSheetId="19" hidden="1">#REF!</definedName>
    <definedName name="ri" localSheetId="20" hidden="1">#REF!</definedName>
    <definedName name="ri" localSheetId="100" hidden="1">#REF!</definedName>
    <definedName name="ri" localSheetId="23" hidden="1">#REF!</definedName>
    <definedName name="ri" localSheetId="27" hidden="1">#REF!</definedName>
    <definedName name="ri" localSheetId="28" hidden="1">#REF!</definedName>
    <definedName name="ri" localSheetId="29" hidden="1">#REF!</definedName>
    <definedName name="ri" localSheetId="33" hidden="1">#REF!</definedName>
    <definedName name="ri" localSheetId="57" hidden="1">#REF!</definedName>
    <definedName name="ri" localSheetId="58" hidden="1">#REF!</definedName>
    <definedName name="ri" localSheetId="18" hidden="1">#REF!</definedName>
    <definedName name="ri" localSheetId="61" hidden="1">#REF!</definedName>
    <definedName name="ri" localSheetId="62" hidden="1">#REF!</definedName>
    <definedName name="ri" localSheetId="64" hidden="1">#REF!</definedName>
    <definedName name="ri" localSheetId="21" hidden="1">#REF!</definedName>
    <definedName name="ri" localSheetId="80" hidden="1">'Tabla 53'!#REF!</definedName>
    <definedName name="ri" localSheetId="81" hidden="1">'Tabla 54'!#REF!</definedName>
    <definedName name="ri" localSheetId="82" hidden="1">'Tabla 55'!#REF!</definedName>
    <definedName name="ri" localSheetId="83" hidden="1">'Tabla 56'!#REF!</definedName>
    <definedName name="ri" localSheetId="84" hidden="1">'Tabla 57'!#REF!</definedName>
    <definedName name="ri" localSheetId="85" hidden="1">'Tabla 58'!#REF!</definedName>
    <definedName name="ri" localSheetId="88" hidden="1">#REF!</definedName>
    <definedName name="ri" localSheetId="89" hidden="1">#REF!</definedName>
    <definedName name="ri" localSheetId="90" hidden="1">#REF!</definedName>
    <definedName name="ri" localSheetId="95" hidden="1">#REF!</definedName>
    <definedName name="ri" localSheetId="96" hidden="1">#REF!</definedName>
    <definedName name="ri" localSheetId="24" hidden="1">#REF!</definedName>
    <definedName name="ri" localSheetId="99" hidden="1">#REF!</definedName>
    <definedName name="ri" hidden="1">#REF!</definedName>
    <definedName name="right" localSheetId="15">#REF!</definedName>
    <definedName name="right" localSheetId="16">#REF!</definedName>
    <definedName name="right" localSheetId="17">#REF!</definedName>
    <definedName name="right" localSheetId="19">#REF!</definedName>
    <definedName name="right" localSheetId="23">#REF!</definedName>
    <definedName name="right" localSheetId="27">#REF!</definedName>
    <definedName name="right" localSheetId="28">#REF!</definedName>
    <definedName name="right" localSheetId="29">#REF!</definedName>
    <definedName name="right" localSheetId="41">#REF!</definedName>
    <definedName name="right" localSheetId="44">#REF!</definedName>
    <definedName name="right" localSheetId="57">#REF!</definedName>
    <definedName name="right" localSheetId="58">#REF!</definedName>
    <definedName name="right" localSheetId="18">#REF!</definedName>
    <definedName name="right" localSheetId="61">#REF!</definedName>
    <definedName name="right" localSheetId="64">#REF!</definedName>
    <definedName name="right" localSheetId="21">#REF!</definedName>
    <definedName name="right" localSheetId="80">'Tabla 53'!#REF!</definedName>
    <definedName name="right" localSheetId="81">'Tabla 54'!#REF!</definedName>
    <definedName name="right" localSheetId="82">'Tabla 55'!#REF!</definedName>
    <definedName name="right" localSheetId="83">'Tabla 56'!#REF!</definedName>
    <definedName name="right" localSheetId="84">'Tabla 57'!#REF!</definedName>
    <definedName name="right" localSheetId="88">#REF!</definedName>
    <definedName name="right" localSheetId="89">#REF!</definedName>
    <definedName name="right" localSheetId="90">#REF!</definedName>
    <definedName name="right" localSheetId="95">#REF!</definedName>
    <definedName name="right" localSheetId="96">#REF!</definedName>
    <definedName name="right" localSheetId="24">#REF!</definedName>
    <definedName name="right">#REF!</definedName>
    <definedName name="RIN" localSheetId="15">#REF!</definedName>
    <definedName name="RIN" localSheetId="16">#REF!</definedName>
    <definedName name="RIN" localSheetId="17">#REF!</definedName>
    <definedName name="RIN" localSheetId="19">#REF!</definedName>
    <definedName name="RIN" localSheetId="23">#REF!</definedName>
    <definedName name="RIN" localSheetId="27">#REF!</definedName>
    <definedName name="RIN" localSheetId="28">#REF!</definedName>
    <definedName name="RIN" localSheetId="29">#REF!</definedName>
    <definedName name="RIN" localSheetId="41">#REF!</definedName>
    <definedName name="RIN" localSheetId="44">#REF!</definedName>
    <definedName name="RIN" localSheetId="57">#REF!</definedName>
    <definedName name="RIN" localSheetId="58">#REF!</definedName>
    <definedName name="RIN" localSheetId="61">#REF!</definedName>
    <definedName name="RIN" localSheetId="64">#REF!</definedName>
    <definedName name="RIN" localSheetId="21">#REF!</definedName>
    <definedName name="RIN" localSheetId="80">'Tabla 53'!#REF!</definedName>
    <definedName name="RIN" localSheetId="81">'Tabla 54'!#REF!</definedName>
    <definedName name="RIN" localSheetId="82">'Tabla 55'!#REF!</definedName>
    <definedName name="RIN" localSheetId="83">'Tabla 56'!#REF!</definedName>
    <definedName name="RIN" localSheetId="84">'Tabla 57'!#REF!</definedName>
    <definedName name="RIN" localSheetId="88">#REF!</definedName>
    <definedName name="RIN" localSheetId="89">#REF!</definedName>
    <definedName name="RIN" localSheetId="90">#REF!</definedName>
    <definedName name="RIN" localSheetId="95">#REF!</definedName>
    <definedName name="RIN" localSheetId="96">#REF!</definedName>
    <definedName name="RIN" localSheetId="24">#REF!</definedName>
    <definedName name="RIN">#REF!</definedName>
    <definedName name="rindex" localSheetId="15">#REF!</definedName>
    <definedName name="rindex" localSheetId="17">#REF!</definedName>
    <definedName name="rindex" localSheetId="23">#REF!</definedName>
    <definedName name="rindex" localSheetId="27">#REF!</definedName>
    <definedName name="rindex" localSheetId="28">#REF!</definedName>
    <definedName name="rindex" localSheetId="29">#REF!</definedName>
    <definedName name="rindex" localSheetId="41">#REF!</definedName>
    <definedName name="rindex" localSheetId="44">#REF!</definedName>
    <definedName name="rindex" localSheetId="21">#REF!</definedName>
    <definedName name="rindex" localSheetId="80">'Tabla 53'!#REF!</definedName>
    <definedName name="rindex" localSheetId="88">#REF!</definedName>
    <definedName name="rindex" localSheetId="89">#REF!</definedName>
    <definedName name="rindex" localSheetId="90">#REF!</definedName>
    <definedName name="rindex" localSheetId="96">#REF!</definedName>
    <definedName name="rindex">#REF!</definedName>
    <definedName name="rinfinpriv" localSheetId="15">#REF!</definedName>
    <definedName name="rinfinpriv" localSheetId="17">#REF!</definedName>
    <definedName name="rinfinpriv" localSheetId="23">#REF!</definedName>
    <definedName name="rinfinpriv" localSheetId="27">#REF!</definedName>
    <definedName name="rinfinpriv" localSheetId="28">#REF!</definedName>
    <definedName name="rinfinpriv" localSheetId="29">#REF!</definedName>
    <definedName name="rinfinpriv" localSheetId="21">#REF!</definedName>
    <definedName name="rinfinpriv" localSheetId="88">#REF!</definedName>
    <definedName name="rinfinpriv" localSheetId="89">#REF!</definedName>
    <definedName name="rinfinpriv" localSheetId="90">#REF!</definedName>
    <definedName name="rinfinpriv">#REF!</definedName>
    <definedName name="RIQFIN" localSheetId="15">#REF!</definedName>
    <definedName name="RIQFIN" localSheetId="17">#REF!</definedName>
    <definedName name="RIQFIN" localSheetId="23">#REF!</definedName>
    <definedName name="RIQFIN" localSheetId="27">#REF!</definedName>
    <definedName name="RIQFIN" localSheetId="28">#REF!</definedName>
    <definedName name="RIQFIN" localSheetId="29">#REF!</definedName>
    <definedName name="RIQFIN" localSheetId="21">#REF!</definedName>
    <definedName name="RIQFIN" localSheetId="88">#REF!</definedName>
    <definedName name="RIQFIN" localSheetId="89">#REF!</definedName>
    <definedName name="RIQFIN" localSheetId="90">#REF!</definedName>
    <definedName name="RIQFIN">#REF!</definedName>
    <definedName name="riqueza" localSheetId="15">#REF!</definedName>
    <definedName name="riqueza" localSheetId="17">#REF!</definedName>
    <definedName name="riqueza" localSheetId="100">[27]Programa!#REF!</definedName>
    <definedName name="riqueza" localSheetId="10">[27]Programa!#REF!</definedName>
    <definedName name="riqueza" localSheetId="11">[27]Programa!#REF!</definedName>
    <definedName name="riqueza" localSheetId="23">[27]Programa!#REF!</definedName>
    <definedName name="riqueza" localSheetId="59">#REF!</definedName>
    <definedName name="riqueza" localSheetId="60">#REF!</definedName>
    <definedName name="riqueza" localSheetId="1">[27]Programa!#REF!</definedName>
    <definedName name="riqueza" localSheetId="27">#REF!</definedName>
    <definedName name="riqueza" localSheetId="28">[27]Programa!#REF!</definedName>
    <definedName name="riqueza" localSheetId="29">[27]Programa!#REF!</definedName>
    <definedName name="riqueza" localSheetId="57">[27]Programa!#REF!</definedName>
    <definedName name="riqueza" localSheetId="58">[27]Programa!#REF!</definedName>
    <definedName name="riqueza" localSheetId="21">[27]Programa!#REF!</definedName>
    <definedName name="riqueza" localSheetId="85">[27]Programa!#REF!</definedName>
    <definedName name="riqueza" localSheetId="88">[27]Programa!#REF!</definedName>
    <definedName name="riqueza" localSheetId="89">[27]Programa!#REF!</definedName>
    <definedName name="riqueza" localSheetId="90">[27]Programa!#REF!</definedName>
    <definedName name="riqueza" localSheetId="91">#REF!</definedName>
    <definedName name="riqueza" localSheetId="24">[27]Programa!#REF!</definedName>
    <definedName name="riqueza">#REF!</definedName>
    <definedName name="rita" localSheetId="15">#REF!</definedName>
    <definedName name="rita" localSheetId="17">#REF!</definedName>
    <definedName name="rita" localSheetId="20">[163]Hoja2!$1:$1048576</definedName>
    <definedName name="rita" localSheetId="100">[164]Hoja2!$1:$1048576</definedName>
    <definedName name="rita" localSheetId="10">[164]Hoja2!$1:$1048576</definedName>
    <definedName name="rita" localSheetId="11">[164]Hoja2!$1:$1048576</definedName>
    <definedName name="rita" localSheetId="23">[163]Hoja2!$1:$1048576</definedName>
    <definedName name="rita" localSheetId="59">#REF!</definedName>
    <definedName name="rita" localSheetId="60">#REF!</definedName>
    <definedName name="rita" localSheetId="1">[164]Hoja2!$1:$1048576</definedName>
    <definedName name="rita" localSheetId="27">#REF!</definedName>
    <definedName name="rita" localSheetId="28">[163]Hoja2!$1:$1048576</definedName>
    <definedName name="rita" localSheetId="29">[163]Hoja2!$1:$1048576</definedName>
    <definedName name="rita" localSheetId="57">[164]Hoja2!$1:$1048576</definedName>
    <definedName name="rita" localSheetId="58">[164]Hoja2!$1:$1048576</definedName>
    <definedName name="rita" localSheetId="21">[163]Hoja2!$1:$1048576</definedName>
    <definedName name="rita" localSheetId="88">[163]Hoja2!$1:$1048576</definedName>
    <definedName name="rita" localSheetId="89">[163]Hoja2!$1:$1048576</definedName>
    <definedName name="rita" localSheetId="90">[163]Hoja2!$1:$1048576</definedName>
    <definedName name="rita" localSheetId="91">#REF!</definedName>
    <definedName name="rita">#REF!</definedName>
    <definedName name="rjyktuk" localSheetId="15">#REF!</definedName>
    <definedName name="rjyktuk" localSheetId="17">#REF!</definedName>
    <definedName name="rjyktuk" localSheetId="100">[5]!rjyktuk</definedName>
    <definedName name="rjyktuk" localSheetId="10">[5]!rjyktuk</definedName>
    <definedName name="rjyktuk" localSheetId="11">[5]!rjyktuk</definedName>
    <definedName name="rjyktuk" localSheetId="23">[5]!rjyktuk</definedName>
    <definedName name="rjyktuk" localSheetId="59">#REF!</definedName>
    <definedName name="rjyktuk" localSheetId="60">#REF!</definedName>
    <definedName name="rjyktuk" localSheetId="1">[5]!rjyktuk</definedName>
    <definedName name="rjyktuk" localSheetId="27">#REF!</definedName>
    <definedName name="rjyktuk" localSheetId="28">[5]!rjyktuk</definedName>
    <definedName name="rjyktuk" localSheetId="29">[5]!rjyktuk</definedName>
    <definedName name="rjyktuk" localSheetId="57">[5]!rjyktuk</definedName>
    <definedName name="rjyktuk" localSheetId="58">[5]!rjyktuk</definedName>
    <definedName name="rjyktuk" localSheetId="21">[5]!rjyktuk</definedName>
    <definedName name="rjyktuk" localSheetId="88">[5]!rjyktuk</definedName>
    <definedName name="rjyktuk" localSheetId="89">[5]!rjyktuk</definedName>
    <definedName name="rjyktuk" localSheetId="90">[5]!rjyktuk</definedName>
    <definedName name="rjyktuk" localSheetId="91">#REF!</definedName>
    <definedName name="rjyktuk" localSheetId="24">[5]!rjyktuk</definedName>
    <definedName name="rjyktuk">#REF!</definedName>
    <definedName name="rngErrorSort" localSheetId="15">#REF!</definedName>
    <definedName name="rngErrorSort" localSheetId="16">#REF!</definedName>
    <definedName name="rngErrorSort" localSheetId="17">#REF!</definedName>
    <definedName name="rngErrorSort" localSheetId="19">#REF!</definedName>
    <definedName name="rngErrorSort" localSheetId="100">[123]ErrCheck!$A$4</definedName>
    <definedName name="rngErrorSort" localSheetId="23">[123]ErrCheck!$A$4</definedName>
    <definedName name="rngErrorSort" localSheetId="59">#REF!</definedName>
    <definedName name="rngErrorSort" localSheetId="60">#REF!</definedName>
    <definedName name="rngErrorSort" localSheetId="1">[123]ErrCheck!$A$4</definedName>
    <definedName name="rngErrorSort" localSheetId="27">#REF!</definedName>
    <definedName name="rngErrorSort" localSheetId="28">#REF!</definedName>
    <definedName name="rngErrorSort" localSheetId="29">#REF!</definedName>
    <definedName name="rngErrorSort" localSheetId="35">[165]ErrCheck!$A$4</definedName>
    <definedName name="rngErrorSort" localSheetId="57">[123]ErrCheck!$A$4</definedName>
    <definedName name="rngErrorSort" localSheetId="58">[123]ErrCheck!$A$4</definedName>
    <definedName name="rngErrorSort" localSheetId="18">#REF!</definedName>
    <definedName name="rngErrorSort" localSheetId="91">#REF!</definedName>
    <definedName name="rngErrorSort">#REF!</definedName>
    <definedName name="rngLastSave" localSheetId="15">#REF!</definedName>
    <definedName name="rngLastSave" localSheetId="16">#REF!</definedName>
    <definedName name="rngLastSave" localSheetId="17">#REF!</definedName>
    <definedName name="rngLastSave" localSheetId="19">#REF!</definedName>
    <definedName name="rngLastSave" localSheetId="100">[123]Main!$G$19</definedName>
    <definedName name="rngLastSave" localSheetId="23">[123]Main!$G$19</definedName>
    <definedName name="rngLastSave" localSheetId="59">#REF!</definedName>
    <definedName name="rngLastSave" localSheetId="60">#REF!</definedName>
    <definedName name="rngLastSave" localSheetId="1">[123]Main!$G$19</definedName>
    <definedName name="rngLastSave" localSheetId="27">#REF!</definedName>
    <definedName name="rngLastSave" localSheetId="28">#REF!</definedName>
    <definedName name="rngLastSave" localSheetId="29">#REF!</definedName>
    <definedName name="rngLastSave" localSheetId="35">[165]Main!$G$19</definedName>
    <definedName name="rngLastSave" localSheetId="57">[123]Main!$G$19</definedName>
    <definedName name="rngLastSave" localSheetId="58">[123]Main!$G$19</definedName>
    <definedName name="rngLastSave" localSheetId="18">#REF!</definedName>
    <definedName name="rngLastSave" localSheetId="91">#REF!</definedName>
    <definedName name="rngLastSave">#REF!</definedName>
    <definedName name="rngLastSent" localSheetId="15">#REF!</definedName>
    <definedName name="rngLastSent" localSheetId="16">#REF!</definedName>
    <definedName name="rngLastSent" localSheetId="17">#REF!</definedName>
    <definedName name="rngLastSent" localSheetId="19">#REF!</definedName>
    <definedName name="rngLastSent" localSheetId="100">[123]Main!$G$18</definedName>
    <definedName name="rngLastSent" localSheetId="23">[123]Main!$G$18</definedName>
    <definedName name="rngLastSent" localSheetId="59">#REF!</definedName>
    <definedName name="rngLastSent" localSheetId="60">#REF!</definedName>
    <definedName name="rngLastSent" localSheetId="1">[123]Main!$G$18</definedName>
    <definedName name="rngLastSent" localSheetId="27">#REF!</definedName>
    <definedName name="rngLastSent" localSheetId="28">#REF!</definedName>
    <definedName name="rngLastSent" localSheetId="29">#REF!</definedName>
    <definedName name="rngLastSent" localSheetId="35">[165]Main!$G$18</definedName>
    <definedName name="rngLastSent" localSheetId="57">[123]Main!$G$18</definedName>
    <definedName name="rngLastSent" localSheetId="58">[123]Main!$G$18</definedName>
    <definedName name="rngLastSent" localSheetId="18">#REF!</definedName>
    <definedName name="rngLastSent" localSheetId="91">#REF!</definedName>
    <definedName name="rngLastSent">#REF!</definedName>
    <definedName name="rngLastUpdate" localSheetId="15">#REF!</definedName>
    <definedName name="rngLastUpdate" localSheetId="16">#REF!</definedName>
    <definedName name="rngLastUpdate" localSheetId="17">#REF!</definedName>
    <definedName name="rngLastUpdate" localSheetId="19">#REF!</definedName>
    <definedName name="rngLastUpdate" localSheetId="100">[123]Links!$D$2</definedName>
    <definedName name="rngLastUpdate" localSheetId="23">[123]Links!$D$2</definedName>
    <definedName name="rngLastUpdate" localSheetId="59">#REF!</definedName>
    <definedName name="rngLastUpdate" localSheetId="60">#REF!</definedName>
    <definedName name="rngLastUpdate" localSheetId="1">[123]Links!$D$2</definedName>
    <definedName name="rngLastUpdate" localSheetId="27">#REF!</definedName>
    <definedName name="rngLastUpdate" localSheetId="28">#REF!</definedName>
    <definedName name="rngLastUpdate" localSheetId="29">#REF!</definedName>
    <definedName name="rngLastUpdate" localSheetId="35">[165]Links!$D$2</definedName>
    <definedName name="rngLastUpdate" localSheetId="57">[123]Links!$D$2</definedName>
    <definedName name="rngLastUpdate" localSheetId="58">[123]Links!$D$2</definedName>
    <definedName name="rngLastUpdate" localSheetId="18">#REF!</definedName>
    <definedName name="rngLastUpdate" localSheetId="91">#REF!</definedName>
    <definedName name="rngLastUpdate">#REF!</definedName>
    <definedName name="rngNeedsUpdate" localSheetId="15">#REF!</definedName>
    <definedName name="rngNeedsUpdate" localSheetId="16">#REF!</definedName>
    <definedName name="rngNeedsUpdate" localSheetId="17">#REF!</definedName>
    <definedName name="rngNeedsUpdate" localSheetId="19">#REF!</definedName>
    <definedName name="rngNeedsUpdate" localSheetId="100">[123]Links!$E$2</definedName>
    <definedName name="rngNeedsUpdate" localSheetId="23">[123]Links!$E$2</definedName>
    <definedName name="rngNeedsUpdate" localSheetId="59">#REF!</definedName>
    <definedName name="rngNeedsUpdate" localSheetId="60">#REF!</definedName>
    <definedName name="rngNeedsUpdate" localSheetId="1">[123]Links!$E$2</definedName>
    <definedName name="rngNeedsUpdate" localSheetId="27">#REF!</definedName>
    <definedName name="rngNeedsUpdate" localSheetId="28">#REF!</definedName>
    <definedName name="rngNeedsUpdate" localSheetId="29">#REF!</definedName>
    <definedName name="rngNeedsUpdate" localSheetId="35">[165]Links!$E$2</definedName>
    <definedName name="rngNeedsUpdate" localSheetId="57">[123]Links!$E$2</definedName>
    <definedName name="rngNeedsUpdate" localSheetId="58">[123]Links!$E$2</definedName>
    <definedName name="rngNeedsUpdate" localSheetId="18">#REF!</definedName>
    <definedName name="rngNeedsUpdate" localSheetId="91">#REF!</definedName>
    <definedName name="rngNeedsUpdate">#REF!</definedName>
    <definedName name="RNGNM" localSheetId="15">#REF!</definedName>
    <definedName name="RNGNM" localSheetId="16">#REF!</definedName>
    <definedName name="RNGNM" localSheetId="17">#REF!</definedName>
    <definedName name="RNGNM" localSheetId="20">#REF!</definedName>
    <definedName name="RNGNM" localSheetId="23">#REF!</definedName>
    <definedName name="RNGNM" localSheetId="59">#REF!</definedName>
    <definedName name="RNGNM" localSheetId="60">#REF!</definedName>
    <definedName name="RNGNM" localSheetId="27">#REF!</definedName>
    <definedName name="RNGNM" localSheetId="28">#REF!</definedName>
    <definedName name="RNGNM" localSheetId="29">#REF!</definedName>
    <definedName name="RNGNM" localSheetId="57">#REF!</definedName>
    <definedName name="RNGNM" localSheetId="64">#REF!</definedName>
    <definedName name="RNGNM" localSheetId="21">#REF!</definedName>
    <definedName name="RNGNM" localSheetId="85">'Tabla 58'!#REF!</definedName>
    <definedName name="RNGNM" localSheetId="88">#REF!</definedName>
    <definedName name="RNGNM" localSheetId="89">#REF!</definedName>
    <definedName name="RNGNM" localSheetId="90">#REF!</definedName>
    <definedName name="RNGNM" localSheetId="95">#REF!</definedName>
    <definedName name="RNGNM" localSheetId="96">#REF!</definedName>
    <definedName name="RNGNM" localSheetId="24">#REF!</definedName>
    <definedName name="RNGNM">#REF!</definedName>
    <definedName name="rngQuestChecked" localSheetId="15">#REF!</definedName>
    <definedName name="rngQuestChecked" localSheetId="16">#REF!</definedName>
    <definedName name="rngQuestChecked" localSheetId="17">#REF!</definedName>
    <definedName name="rngQuestChecked" localSheetId="19">#REF!</definedName>
    <definedName name="rngQuestChecked" localSheetId="100">[123]ErrCheck!$A$3</definedName>
    <definedName name="rngQuestChecked" localSheetId="23">[123]ErrCheck!$A$3</definedName>
    <definedName name="rngQuestChecked" localSheetId="59">#REF!</definedName>
    <definedName name="rngQuestChecked" localSheetId="60">#REF!</definedName>
    <definedName name="rngQuestChecked" localSheetId="1">[123]ErrCheck!$A$3</definedName>
    <definedName name="rngQuestChecked" localSheetId="27">#REF!</definedName>
    <definedName name="rngQuestChecked" localSheetId="28">#REF!</definedName>
    <definedName name="rngQuestChecked" localSheetId="29">#REF!</definedName>
    <definedName name="rngQuestChecked" localSheetId="57">[123]ErrCheck!$A$3</definedName>
    <definedName name="rngQuestChecked" localSheetId="58">[123]ErrCheck!$A$3</definedName>
    <definedName name="rngQuestChecked" localSheetId="18">#REF!</definedName>
    <definedName name="rngQuestChecked" localSheetId="91">#REF!</definedName>
    <definedName name="rngQuestChecked">#REF!</definedName>
    <definedName name="ROE" localSheetId="15">#REF!</definedName>
    <definedName name="ROE" localSheetId="17">#REF!</definedName>
    <definedName name="ROE" localSheetId="100">[72]ROE!$C$4</definedName>
    <definedName name="ROE" localSheetId="23">[72]ROE!$C$4</definedName>
    <definedName name="ROE" localSheetId="59">#REF!</definedName>
    <definedName name="ROE" localSheetId="60">#REF!</definedName>
    <definedName name="ROE" localSheetId="1">[72]ROE!$C$4</definedName>
    <definedName name="ROE" localSheetId="27">#REF!</definedName>
    <definedName name="ROE" localSheetId="28">#REF!</definedName>
    <definedName name="ROE" localSheetId="29">#REF!</definedName>
    <definedName name="ROE" localSheetId="57">[72]ROE!$C$4</definedName>
    <definedName name="ROE" localSheetId="58">[72]ROE!$C$4</definedName>
    <definedName name="ROE" localSheetId="91">#REF!</definedName>
    <definedName name="ROE">#REF!</definedName>
    <definedName name="ROS">#N/A</definedName>
    <definedName name="Rows_Table" localSheetId="15">#REF!</definedName>
    <definedName name="Rows_Table" localSheetId="16">#REF!</definedName>
    <definedName name="Rows_Table" localSheetId="17">#REF!</definedName>
    <definedName name="Rows_Table" localSheetId="19">#REF!</definedName>
    <definedName name="Rows_Table" localSheetId="20">#REF!</definedName>
    <definedName name="Rows_Table" localSheetId="100">#REF!</definedName>
    <definedName name="Rows_Table" localSheetId="23">#REF!</definedName>
    <definedName name="Rows_Table" localSheetId="27">#REF!</definedName>
    <definedName name="Rows_Table" localSheetId="28">#REF!</definedName>
    <definedName name="Rows_Table" localSheetId="29">#REF!</definedName>
    <definedName name="Rows_Table" localSheetId="41">#REF!</definedName>
    <definedName name="Rows_Table" localSheetId="44">#REF!</definedName>
    <definedName name="Rows_Table" localSheetId="46">#REF!</definedName>
    <definedName name="Rows_Table" localSheetId="57">#REF!</definedName>
    <definedName name="Rows_Table" localSheetId="58">#REF!</definedName>
    <definedName name="Rows_Table" localSheetId="18">#REF!</definedName>
    <definedName name="Rows_Table" localSheetId="61">#REF!</definedName>
    <definedName name="Rows_Table" localSheetId="62">#REF!</definedName>
    <definedName name="Rows_Table" localSheetId="64">#REF!</definedName>
    <definedName name="Rows_Table" localSheetId="21">#REF!</definedName>
    <definedName name="Rows_Table" localSheetId="80">'Tabla 53'!#REF!</definedName>
    <definedName name="Rows_Table" localSheetId="81">'Tabla 54'!#REF!</definedName>
    <definedName name="Rows_Table" localSheetId="82">'Tabla 55'!#REF!</definedName>
    <definedName name="Rows_Table" localSheetId="83">'Tabla 56'!#REF!</definedName>
    <definedName name="Rows_Table" localSheetId="84">'Tabla 57'!#REF!</definedName>
    <definedName name="Rows_Table" localSheetId="88">#REF!</definedName>
    <definedName name="Rows_Table" localSheetId="89">#REF!</definedName>
    <definedName name="Rows_Table" localSheetId="90">#REF!</definedName>
    <definedName name="Rows_Table" localSheetId="95">#REF!</definedName>
    <definedName name="Rows_Table" localSheetId="96">#REF!</definedName>
    <definedName name="Rows_Table" localSheetId="24">#REF!</definedName>
    <definedName name="Rows_Table" localSheetId="99">#REF!</definedName>
    <definedName name="Rows_Table">#REF!</definedName>
    <definedName name="RP98RE" localSheetId="15">#REF!</definedName>
    <definedName name="RP98RE" localSheetId="16">#REF!</definedName>
    <definedName name="RP98RE" localSheetId="17">#REF!</definedName>
    <definedName name="RP98RE" localSheetId="23">#REF!</definedName>
    <definedName name="RP98RE" localSheetId="27">#REF!</definedName>
    <definedName name="RP98RE" localSheetId="28">#REF!</definedName>
    <definedName name="RP98RE" localSheetId="29">#REF!</definedName>
    <definedName name="RP98RE" localSheetId="57">#REF!</definedName>
    <definedName name="RP98RE" localSheetId="64">#REF!</definedName>
    <definedName name="RP98RE" localSheetId="21">#REF!</definedName>
    <definedName name="RP98RE" localSheetId="88">#REF!</definedName>
    <definedName name="RP98RE" localSheetId="89">#REF!</definedName>
    <definedName name="RP98RE" localSheetId="90">#REF!</definedName>
    <definedName name="RP98RE" localSheetId="95">#REF!</definedName>
    <definedName name="RP98RE">#REF!</definedName>
    <definedName name="RPJun02" localSheetId="15">#REF!</definedName>
    <definedName name="RPJun02" localSheetId="17">#REF!</definedName>
    <definedName name="RPJun02" localSheetId="100">[111]ROE!$B$136</definedName>
    <definedName name="RPJun02" localSheetId="23">[111]ROE!$B$136</definedName>
    <definedName name="RPJun02" localSheetId="59">#REF!</definedName>
    <definedName name="RPJun02" localSheetId="60">#REF!</definedName>
    <definedName name="RPJun02" localSheetId="1">[111]ROE!$B$136</definedName>
    <definedName name="RPJun02" localSheetId="27">#REF!</definedName>
    <definedName name="RPJun02" localSheetId="28">#REF!</definedName>
    <definedName name="RPJun02" localSheetId="29">#REF!</definedName>
    <definedName name="RPJun02" localSheetId="57">[111]ROE!$B$136</definedName>
    <definedName name="RPJun02" localSheetId="58">[111]ROE!$B$136</definedName>
    <definedName name="RPJun02" localSheetId="91">#REF!</definedName>
    <definedName name="RPJun02">#REF!</definedName>
    <definedName name="RPJun02_2" localSheetId="15">#REF!</definedName>
    <definedName name="RPJun02_2" localSheetId="17">#REF!</definedName>
    <definedName name="RPJun02_2" localSheetId="100">[112]ROE!$B$136</definedName>
    <definedName name="RPJun02_2" localSheetId="10">[112]ROE!$B$136</definedName>
    <definedName name="RPJun02_2" localSheetId="11">[112]ROE!$B$136</definedName>
    <definedName name="RPJun02_2" localSheetId="23">[112]ROE!$B$136</definedName>
    <definedName name="RPJun02_2" localSheetId="59">#REF!</definedName>
    <definedName name="RPJun02_2" localSheetId="60">#REF!</definedName>
    <definedName name="RPJun02_2" localSheetId="1">[112]ROE!$B$136</definedName>
    <definedName name="RPJun02_2" localSheetId="27">#REF!</definedName>
    <definedName name="RPJun02_2" localSheetId="28">[112]ROE!$B$136</definedName>
    <definedName name="RPJun02_2" localSheetId="29">[112]ROE!$B$136</definedName>
    <definedName name="RPJun02_2" localSheetId="57">[112]ROE!$B$136</definedName>
    <definedName name="RPJun02_2" localSheetId="58">[112]ROE!$B$136</definedName>
    <definedName name="RPJun02_2" localSheetId="21">[112]ROE!$B$136</definedName>
    <definedName name="RPJun02_2" localSheetId="88">[112]ROE!$B$136</definedName>
    <definedName name="RPJun02_2" localSheetId="89">[112]ROE!$B$136</definedName>
    <definedName name="RPJun02_2" localSheetId="90">[112]ROE!$B$136</definedName>
    <definedName name="RPJun02_2" localSheetId="91">#REF!</definedName>
    <definedName name="RPJun02_2" localSheetId="24">[112]ROE!$B$136</definedName>
    <definedName name="RPJun02_2">#REF!</definedName>
    <definedName name="RR" localSheetId="15">#REF!</definedName>
    <definedName name="rr" localSheetId="16" hidden="1">{"Riqfin97",#N/A,FALSE,"Tran";"Riqfinpro",#N/A,FALSE,"Tran"}</definedName>
    <definedName name="RR" localSheetId="17">#REF!</definedName>
    <definedName name="RR" localSheetId="19">#REF!</definedName>
    <definedName name="RR" localSheetId="20">#REF!</definedName>
    <definedName name="RR" localSheetId="23">#REF!</definedName>
    <definedName name="RR" localSheetId="27">#REF!</definedName>
    <definedName name="RR" localSheetId="28">#REF!</definedName>
    <definedName name="RR" localSheetId="29">#REF!</definedName>
    <definedName name="RR" localSheetId="33">#REF!</definedName>
    <definedName name="RR" localSheetId="57">#REF!</definedName>
    <definedName name="RR" localSheetId="58">#REF!</definedName>
    <definedName name="RR" localSheetId="18">#REF!</definedName>
    <definedName name="RR" localSheetId="61">#REF!</definedName>
    <definedName name="RR" localSheetId="64">#REF!</definedName>
    <definedName name="RR" localSheetId="21">#REF!</definedName>
    <definedName name="RR" localSheetId="80">'Tabla 53'!#REF!</definedName>
    <definedName name="RR" localSheetId="81">'Tabla 54'!#REF!</definedName>
    <definedName name="RR" localSheetId="82">'Tabla 55'!#REF!</definedName>
    <definedName name="RR" localSheetId="83">'Tabla 56'!#REF!</definedName>
    <definedName name="RR" localSheetId="84">'Tabla 57'!#REF!</definedName>
    <definedName name="RR" localSheetId="85">'Tabla 58'!#REF!</definedName>
    <definedName name="RR" localSheetId="88">#REF!</definedName>
    <definedName name="RR" localSheetId="89">#REF!</definedName>
    <definedName name="RR" localSheetId="90">#REF!</definedName>
    <definedName name="RR" localSheetId="95">#REF!</definedName>
    <definedName name="RR" localSheetId="96">#REF!</definedName>
    <definedName name="RR" localSheetId="24">#REF!</definedName>
    <definedName name="RR">#REF!</definedName>
    <definedName name="rrasrra" localSheetId="15">#REF!</definedName>
    <definedName name="rrasrra" localSheetId="16">#REF!</definedName>
    <definedName name="rrasrra" localSheetId="17">#REF!</definedName>
    <definedName name="rrasrra" localSheetId="19">#REF!</definedName>
    <definedName name="rrasrra" localSheetId="23">#REF!</definedName>
    <definedName name="rrasrra" localSheetId="27">#REF!</definedName>
    <definedName name="rrasrra" localSheetId="28">#REF!</definedName>
    <definedName name="rrasrra" localSheetId="29">#REF!</definedName>
    <definedName name="rrasrra" localSheetId="33">#REF!</definedName>
    <definedName name="rrasrra" localSheetId="57">#REF!</definedName>
    <definedName name="rrasrra" localSheetId="18">#REF!</definedName>
    <definedName name="rrasrra" localSheetId="61">#REF!</definedName>
    <definedName name="rrasrra" localSheetId="64">#REF!</definedName>
    <definedName name="rrasrra" localSheetId="21">#REF!</definedName>
    <definedName name="rrasrra" localSheetId="80">'Tabla 53'!#REF!</definedName>
    <definedName name="rrasrra" localSheetId="81">'Tabla 54'!#REF!</definedName>
    <definedName name="rrasrra" localSheetId="82">'Tabla 55'!#REF!</definedName>
    <definedName name="rrasrra" localSheetId="83">'Tabla 56'!#REF!</definedName>
    <definedName name="rrasrra" localSheetId="84">'Tabla 57'!#REF!</definedName>
    <definedName name="rrasrra" localSheetId="85">'Tabla 58'!#REF!</definedName>
    <definedName name="rrasrra" localSheetId="88">#REF!</definedName>
    <definedName name="rrasrra" localSheetId="89">#REF!</definedName>
    <definedName name="rrasrra" localSheetId="90">#REF!</definedName>
    <definedName name="rrasrra" localSheetId="95">#REF!</definedName>
    <definedName name="rrasrra" localSheetId="96">#REF!</definedName>
    <definedName name="rrasrra" localSheetId="24">#REF!</definedName>
    <definedName name="rrasrra">#REF!</definedName>
    <definedName name="rrr" localSheetId="15" hidden="1">{"Riqfin97",#N/A,FALSE,"Tran";"Riqfinpro",#N/A,FALSE,"Tran"}</definedName>
    <definedName name="rrr" localSheetId="16" hidden="1">{"Riqfin97",#N/A,FALSE,"Tran";"Riqfinpro",#N/A,FALSE,"Tran"}</definedName>
    <definedName name="rrr" localSheetId="17" hidden="1">{"Riqfin97",#N/A,FALSE,"Tran";"Riqfinpro",#N/A,FALSE,"Tran"}</definedName>
    <definedName name="rrr" localSheetId="19" hidden="1">{"Riqfin97",#N/A,FALSE,"Tran";"Riqfinpro",#N/A,FALSE,"Tran"}</definedName>
    <definedName name="rrr" localSheetId="20" hidden="1">{"Riqfin97",#N/A,FALSE,"Tran";"Riqfinpro",#N/A,FALSE,"Tran"}</definedName>
    <definedName name="rrr" localSheetId="100" hidden="1">{"Riqfin97",#N/A,FALSE,"Tran";"Riqfinpro",#N/A,FALSE,"Tran"}</definedName>
    <definedName name="rrr" localSheetId="8" hidden="1">{"Riqfin97",#N/A,FALSE,"Tran";"Riqfinpro",#N/A,FALSE,"Tran"}</definedName>
    <definedName name="rrr" localSheetId="9" hidden="1">{"Riqfin97",#N/A,FALSE,"Tran";"Riqfinpro",#N/A,FALSE,"Tran"}</definedName>
    <definedName name="rrr" localSheetId="10" hidden="1">{"Riqfin97",#N/A,FALSE,"Tran";"Riqfinpro",#N/A,FALSE,"Tran"}</definedName>
    <definedName name="rrr" localSheetId="11" hidden="1">{"Riqfin97",#N/A,FALSE,"Tran";"Riqfinpro",#N/A,FALSE,"Tran"}</definedName>
    <definedName name="rrr" localSheetId="23" hidden="1">{"Riqfin97",#N/A,FALSE,"Tran";"Riqfinpro",#N/A,FALSE,"Tran"}</definedName>
    <definedName name="rrr" localSheetId="59" hidden="1">{"Riqfin97",#N/A,FALSE,"Tran";"Riqfinpro",#N/A,FALSE,"Tran"}</definedName>
    <definedName name="rrr" localSheetId="60" hidden="1">{"Riqfin97",#N/A,FALSE,"Tran";"Riqfinpro",#N/A,FALSE,"Tran"}</definedName>
    <definedName name="rrr" localSheetId="1" hidden="1">{"Riqfin97",#N/A,FALSE,"Tran";"Riqfinpro",#N/A,FALSE,"Tran"}</definedName>
    <definedName name="rrr" localSheetId="27" hidden="1">{"Riqfin97",#N/A,FALSE,"Tran";"Riqfinpro",#N/A,FALSE,"Tran"}</definedName>
    <definedName name="rrr" localSheetId="28" hidden="1">{"Riqfin97",#N/A,FALSE,"Tran";"Riqfinpro",#N/A,FALSE,"Tran"}</definedName>
    <definedName name="rrr" localSheetId="29" hidden="1">{"Riqfin97",#N/A,FALSE,"Tran";"Riqfinpro",#N/A,FALSE,"Tran"}</definedName>
    <definedName name="rrr" localSheetId="30" hidden="1">{"Riqfin97",#N/A,FALSE,"Tran";"Riqfinpro",#N/A,FALSE,"Tran"}</definedName>
    <definedName name="rrr" localSheetId="31" hidden="1">{"Riqfin97",#N/A,FALSE,"Tran";"Riqfinpro",#N/A,FALSE,"Tran"}</definedName>
    <definedName name="rrr" localSheetId="32" hidden="1">{"Riqfin97",#N/A,FALSE,"Tran";"Riqfinpro",#N/A,FALSE,"Tran"}</definedName>
    <definedName name="rrr" localSheetId="33" hidden="1">{"Riqfin97",#N/A,FALSE,"Tran";"Riqfinpro",#N/A,FALSE,"Tran"}</definedName>
    <definedName name="rrr" localSheetId="34" hidden="1">{"Riqfin97",#N/A,FALSE,"Tran";"Riqfinpro",#N/A,FALSE,"Tran"}</definedName>
    <definedName name="rrr" localSheetId="3" hidden="1">{"Riqfin97",#N/A,FALSE,"Tran";"Riqfinpro",#N/A,FALSE,"Tran"}</definedName>
    <definedName name="rrr" localSheetId="57" hidden="1">{"Riqfin97",#N/A,FALSE,"Tran";"Riqfinpro",#N/A,FALSE,"Tran"}</definedName>
    <definedName name="rrr" localSheetId="58" hidden="1">{"Riqfin97",#N/A,FALSE,"Tran";"Riqfinpro",#N/A,FALSE,"Tran"}</definedName>
    <definedName name="rrr" localSheetId="18" hidden="1">{"Riqfin97",#N/A,FALSE,"Tran";"Riqfinpro",#N/A,FALSE,"Tran"}</definedName>
    <definedName name="rrr" localSheetId="61" hidden="1">{"Riqfin97",#N/A,FALSE,"Tran";"Riqfinpro",#N/A,FALSE,"Tran"}</definedName>
    <definedName name="rrr" localSheetId="62" hidden="1">{"Riqfin97",#N/A,FALSE,"Tran";"Riqfinpro",#N/A,FALSE,"Tran"}</definedName>
    <definedName name="rrr" localSheetId="63" hidden="1">{"Riqfin97",#N/A,FALSE,"Tran";"Riqfinpro",#N/A,FALSE,"Tran"}</definedName>
    <definedName name="rrr" localSheetId="64" hidden="1">{"Riqfin97",#N/A,FALSE,"Tran";"Riqfinpro",#N/A,FALSE,"Tran"}</definedName>
    <definedName name="rrr" localSheetId="21" hidden="1">{"Riqfin97",#N/A,FALSE,"Tran";"Riqfinpro",#N/A,FALSE,"Tran"}</definedName>
    <definedName name="rrr" localSheetId="80" hidden="1">{"Riqfin97",#N/A,FALSE,"Tran";"Riqfinpro",#N/A,FALSE,"Tran"}</definedName>
    <definedName name="rrr" localSheetId="81" hidden="1">{"Riqfin97",#N/A,FALSE,"Tran";"Riqfinpro",#N/A,FALSE,"Tran"}</definedName>
    <definedName name="rrr" localSheetId="82" hidden="1">{"Riqfin97",#N/A,FALSE,"Tran";"Riqfinpro",#N/A,FALSE,"Tran"}</definedName>
    <definedName name="rrr" localSheetId="83" hidden="1">{"Riqfin97",#N/A,FALSE,"Tran";"Riqfinpro",#N/A,FALSE,"Tran"}</definedName>
    <definedName name="rrr" localSheetId="84" hidden="1">{"Riqfin97",#N/A,FALSE,"Tran";"Riqfinpro",#N/A,FALSE,"Tran"}</definedName>
    <definedName name="rrr" localSheetId="85" hidden="1">{"Riqfin97",#N/A,FALSE,"Tran";"Riqfinpro",#N/A,FALSE,"Tran"}</definedName>
    <definedName name="rrr" localSheetId="88" hidden="1">{"Riqfin97",#N/A,FALSE,"Tran";"Riqfinpro",#N/A,FALSE,"Tran"}</definedName>
    <definedName name="rrr" localSheetId="22" hidden="1">{"Riqfin97",#N/A,FALSE,"Tran";"Riqfinpro",#N/A,FALSE,"Tran"}</definedName>
    <definedName name="rrr" localSheetId="89" hidden="1">{"Riqfin97",#N/A,FALSE,"Tran";"Riqfinpro",#N/A,FALSE,"Tran"}</definedName>
    <definedName name="rrr" localSheetId="90" hidden="1">{"Riqfin97",#N/A,FALSE,"Tran";"Riqfinpro",#N/A,FALSE,"Tran"}</definedName>
    <definedName name="rrr" localSheetId="91" hidden="1">{"Riqfin97",#N/A,FALSE,"Tran";"Riqfinpro",#N/A,FALSE,"Tran"}</definedName>
    <definedName name="rrr" localSheetId="92" hidden="1">{"Riqfin97",#N/A,FALSE,"Tran";"Riqfinpro",#N/A,FALSE,"Tran"}</definedName>
    <definedName name="rrr" localSheetId="95" hidden="1">{"Riqfin97",#N/A,FALSE,"Tran";"Riqfinpro",#N/A,FALSE,"Tran"}</definedName>
    <definedName name="rrr" localSheetId="96" hidden="1">{"Riqfin97",#N/A,FALSE,"Tran";"Riqfinpro",#N/A,FALSE,"Tran"}</definedName>
    <definedName name="rrr" localSheetId="98" hidden="1">{"Riqfin97",#N/A,FALSE,"Tran";"Riqfinpro",#N/A,FALSE,"Tran"}</definedName>
    <definedName name="rrr" localSheetId="24" hidden="1">{"Riqfin97",#N/A,FALSE,"Tran";"Riqfinpro",#N/A,FALSE,"Tran"}</definedName>
    <definedName name="rrr" localSheetId="99" hidden="1">{"Riqfin97",#N/A,FALSE,"Tran";"Riqfinpro",#N/A,FALSE,"Tran"}</definedName>
    <definedName name="rrr" localSheetId="25" hidden="1">{"Riqfin97",#N/A,FALSE,"Tran";"Riqfinpro",#N/A,FALSE,"Tran"}</definedName>
    <definedName name="rrr" localSheetId="26" hidden="1">{"Riqfin97",#N/A,FALSE,"Tran";"Riqfinpro",#N/A,FALSE,"Tran"}</definedName>
    <definedName name="rrr" localSheetId="93" hidden="1">{"Riqfin97",#N/A,FALSE,"Tran";"Riqfinpro",#N/A,FALSE,"Tran"}</definedName>
    <definedName name="rrr" localSheetId="94" hidden="1">{"Riqfin97",#N/A,FALSE,"Tran";"Riqfinpro",#N/A,FALSE,"Tran"}</definedName>
    <definedName name="rrr" hidden="1">{"Riqfin97",#N/A,FALSE,"Tran";"Riqfinpro",#N/A,FALSE,"Tran"}</definedName>
    <definedName name="rrrr" localSheetId="15" hidden="1">{#N/A,#N/A,FALSE,"slvsrtb1";#N/A,#N/A,FALSE,"slvsrtb2";#N/A,#N/A,FALSE,"slvsrtb3";#N/A,#N/A,FALSE,"slvsrtb4";#N/A,#N/A,FALSE,"slvsrtb5";#N/A,#N/A,FALSE,"slvsrtb6";#N/A,#N/A,FALSE,"slvsrtb7";#N/A,#N/A,FALSE,"slvsrtb8";#N/A,#N/A,FALSE,"slvsrtb9";#N/A,#N/A,FALSE,"slvsrtb10";#N/A,#N/A,FALSE,"slvsrtb12"}</definedName>
    <definedName name="rrrr" localSheetId="16" hidden="1">{#N/A,#N/A,FALSE,"slvsrtb1";#N/A,#N/A,FALSE,"slvsrtb2";#N/A,#N/A,FALSE,"slvsrtb3";#N/A,#N/A,FALSE,"slvsrtb4";#N/A,#N/A,FALSE,"slvsrtb5";#N/A,#N/A,FALSE,"slvsrtb6";#N/A,#N/A,FALSE,"slvsrtb7";#N/A,#N/A,FALSE,"slvsrtb8";#N/A,#N/A,FALSE,"slvsrtb9";#N/A,#N/A,FALSE,"slvsrtb10";#N/A,#N/A,FALSE,"slvsrtb12"}</definedName>
    <definedName name="rrrr" localSheetId="17" hidden="1">{#N/A,#N/A,FALSE,"slvsrtb1";#N/A,#N/A,FALSE,"slvsrtb2";#N/A,#N/A,FALSE,"slvsrtb3";#N/A,#N/A,FALSE,"slvsrtb4";#N/A,#N/A,FALSE,"slvsrtb5";#N/A,#N/A,FALSE,"slvsrtb6";#N/A,#N/A,FALSE,"slvsrtb7";#N/A,#N/A,FALSE,"slvsrtb8";#N/A,#N/A,FALSE,"slvsrtb9";#N/A,#N/A,FALSE,"slvsrtb10";#N/A,#N/A,FALSE,"slvsrtb12"}</definedName>
    <definedName name="rrrr" localSheetId="19" hidden="1">{#N/A,#N/A,FALSE,"slvsrtb1";#N/A,#N/A,FALSE,"slvsrtb2";#N/A,#N/A,FALSE,"slvsrtb3";#N/A,#N/A,FALSE,"slvsrtb4";#N/A,#N/A,FALSE,"slvsrtb5";#N/A,#N/A,FALSE,"slvsrtb6";#N/A,#N/A,FALSE,"slvsrtb7";#N/A,#N/A,FALSE,"slvsrtb8";#N/A,#N/A,FALSE,"slvsrtb9";#N/A,#N/A,FALSE,"slvsrtb10";#N/A,#N/A,FALSE,"slvsrtb12"}</definedName>
    <definedName name="rrrr" localSheetId="20" hidden="1">{#N/A,#N/A,FALSE,"slvsrtb1";#N/A,#N/A,FALSE,"slvsrtb2";#N/A,#N/A,FALSE,"slvsrtb3";#N/A,#N/A,FALSE,"slvsrtb4";#N/A,#N/A,FALSE,"slvsrtb5";#N/A,#N/A,FALSE,"slvsrtb6";#N/A,#N/A,FALSE,"slvsrtb7";#N/A,#N/A,FALSE,"slvsrtb8";#N/A,#N/A,FALSE,"slvsrtb9";#N/A,#N/A,FALSE,"slvsrtb10";#N/A,#N/A,FALSE,"slvsrtb12"}</definedName>
    <definedName name="rrrr" localSheetId="100" hidden="1">{#N/A,#N/A,FALSE,"slvsrtb1";#N/A,#N/A,FALSE,"slvsrtb2";#N/A,#N/A,FALSE,"slvsrtb3";#N/A,#N/A,FALSE,"slvsrtb4";#N/A,#N/A,FALSE,"slvsrtb5";#N/A,#N/A,FALSE,"slvsrtb6";#N/A,#N/A,FALSE,"slvsrtb7";#N/A,#N/A,FALSE,"slvsrtb8";#N/A,#N/A,FALSE,"slvsrtb9";#N/A,#N/A,FALSE,"slvsrtb10";#N/A,#N/A,FALSE,"slvsrtb12"}</definedName>
    <definedName name="rrrr" localSheetId="8" hidden="1">{#N/A,#N/A,FALSE,"slvsrtb1";#N/A,#N/A,FALSE,"slvsrtb2";#N/A,#N/A,FALSE,"slvsrtb3";#N/A,#N/A,FALSE,"slvsrtb4";#N/A,#N/A,FALSE,"slvsrtb5";#N/A,#N/A,FALSE,"slvsrtb6";#N/A,#N/A,FALSE,"slvsrtb7";#N/A,#N/A,FALSE,"slvsrtb8";#N/A,#N/A,FALSE,"slvsrtb9";#N/A,#N/A,FALSE,"slvsrtb10";#N/A,#N/A,FALSE,"slvsrtb12"}</definedName>
    <definedName name="rrrr" localSheetId="9" hidden="1">{#N/A,#N/A,FALSE,"slvsrtb1";#N/A,#N/A,FALSE,"slvsrtb2";#N/A,#N/A,FALSE,"slvsrtb3";#N/A,#N/A,FALSE,"slvsrtb4";#N/A,#N/A,FALSE,"slvsrtb5";#N/A,#N/A,FALSE,"slvsrtb6";#N/A,#N/A,FALSE,"slvsrtb7";#N/A,#N/A,FALSE,"slvsrtb8";#N/A,#N/A,FALSE,"slvsrtb9";#N/A,#N/A,FALSE,"slvsrtb10";#N/A,#N/A,FALSE,"slvsrtb12"}</definedName>
    <definedName name="rrrr" localSheetId="10" hidden="1">{#N/A,#N/A,FALSE,"slvsrtb1";#N/A,#N/A,FALSE,"slvsrtb2";#N/A,#N/A,FALSE,"slvsrtb3";#N/A,#N/A,FALSE,"slvsrtb4";#N/A,#N/A,FALSE,"slvsrtb5";#N/A,#N/A,FALSE,"slvsrtb6";#N/A,#N/A,FALSE,"slvsrtb7";#N/A,#N/A,FALSE,"slvsrtb8";#N/A,#N/A,FALSE,"slvsrtb9";#N/A,#N/A,FALSE,"slvsrtb10";#N/A,#N/A,FALSE,"slvsrtb12"}</definedName>
    <definedName name="rrrr" localSheetId="11" hidden="1">{#N/A,#N/A,FALSE,"slvsrtb1";#N/A,#N/A,FALSE,"slvsrtb2";#N/A,#N/A,FALSE,"slvsrtb3";#N/A,#N/A,FALSE,"slvsrtb4";#N/A,#N/A,FALSE,"slvsrtb5";#N/A,#N/A,FALSE,"slvsrtb6";#N/A,#N/A,FALSE,"slvsrtb7";#N/A,#N/A,FALSE,"slvsrtb8";#N/A,#N/A,FALSE,"slvsrtb9";#N/A,#N/A,FALSE,"slvsrtb10";#N/A,#N/A,FALSE,"slvsrtb12"}</definedName>
    <definedName name="rrrr" localSheetId="23" hidden="1">{#N/A,#N/A,FALSE,"slvsrtb1";#N/A,#N/A,FALSE,"slvsrtb2";#N/A,#N/A,FALSE,"slvsrtb3";#N/A,#N/A,FALSE,"slvsrtb4";#N/A,#N/A,FALSE,"slvsrtb5";#N/A,#N/A,FALSE,"slvsrtb6";#N/A,#N/A,FALSE,"slvsrtb7";#N/A,#N/A,FALSE,"slvsrtb8";#N/A,#N/A,FALSE,"slvsrtb9";#N/A,#N/A,FALSE,"slvsrtb10";#N/A,#N/A,FALSE,"slvsrtb12"}</definedName>
    <definedName name="rrrr" localSheetId="59" hidden="1">{#N/A,#N/A,FALSE,"slvsrtb1";#N/A,#N/A,FALSE,"slvsrtb2";#N/A,#N/A,FALSE,"slvsrtb3";#N/A,#N/A,FALSE,"slvsrtb4";#N/A,#N/A,FALSE,"slvsrtb5";#N/A,#N/A,FALSE,"slvsrtb6";#N/A,#N/A,FALSE,"slvsrtb7";#N/A,#N/A,FALSE,"slvsrtb8";#N/A,#N/A,FALSE,"slvsrtb9";#N/A,#N/A,FALSE,"slvsrtb10";#N/A,#N/A,FALSE,"slvsrtb12"}</definedName>
    <definedName name="rrrr" localSheetId="60" hidden="1">{#N/A,#N/A,FALSE,"slvsrtb1";#N/A,#N/A,FALSE,"slvsrtb2";#N/A,#N/A,FALSE,"slvsrtb3";#N/A,#N/A,FALSE,"slvsrtb4";#N/A,#N/A,FALSE,"slvsrtb5";#N/A,#N/A,FALSE,"slvsrtb6";#N/A,#N/A,FALSE,"slvsrtb7";#N/A,#N/A,FALSE,"slvsrtb8";#N/A,#N/A,FALSE,"slvsrtb9";#N/A,#N/A,FALSE,"slvsrtb10";#N/A,#N/A,FALSE,"slvsrtb12"}</definedName>
    <definedName name="rrrr" localSheetId="1" hidden="1">{#N/A,#N/A,FALSE,"slvsrtb1";#N/A,#N/A,FALSE,"slvsrtb2";#N/A,#N/A,FALSE,"slvsrtb3";#N/A,#N/A,FALSE,"slvsrtb4";#N/A,#N/A,FALSE,"slvsrtb5";#N/A,#N/A,FALSE,"slvsrtb6";#N/A,#N/A,FALSE,"slvsrtb7";#N/A,#N/A,FALSE,"slvsrtb8";#N/A,#N/A,FALSE,"slvsrtb9";#N/A,#N/A,FALSE,"slvsrtb10";#N/A,#N/A,FALSE,"slvsrtb12"}</definedName>
    <definedName name="rrrr" localSheetId="27" hidden="1">{#N/A,#N/A,FALSE,"slvsrtb1";#N/A,#N/A,FALSE,"slvsrtb2";#N/A,#N/A,FALSE,"slvsrtb3";#N/A,#N/A,FALSE,"slvsrtb4";#N/A,#N/A,FALSE,"slvsrtb5";#N/A,#N/A,FALSE,"slvsrtb6";#N/A,#N/A,FALSE,"slvsrtb7";#N/A,#N/A,FALSE,"slvsrtb8";#N/A,#N/A,FALSE,"slvsrtb9";#N/A,#N/A,FALSE,"slvsrtb10";#N/A,#N/A,FALSE,"slvsrtb12"}</definedName>
    <definedName name="rrrr" localSheetId="28" hidden="1">{#N/A,#N/A,FALSE,"slvsrtb1";#N/A,#N/A,FALSE,"slvsrtb2";#N/A,#N/A,FALSE,"slvsrtb3";#N/A,#N/A,FALSE,"slvsrtb4";#N/A,#N/A,FALSE,"slvsrtb5";#N/A,#N/A,FALSE,"slvsrtb6";#N/A,#N/A,FALSE,"slvsrtb7";#N/A,#N/A,FALSE,"slvsrtb8";#N/A,#N/A,FALSE,"slvsrtb9";#N/A,#N/A,FALSE,"slvsrtb10";#N/A,#N/A,FALSE,"slvsrtb12"}</definedName>
    <definedName name="rrrr" localSheetId="29" hidden="1">{#N/A,#N/A,FALSE,"slvsrtb1";#N/A,#N/A,FALSE,"slvsrtb2";#N/A,#N/A,FALSE,"slvsrtb3";#N/A,#N/A,FALSE,"slvsrtb4";#N/A,#N/A,FALSE,"slvsrtb5";#N/A,#N/A,FALSE,"slvsrtb6";#N/A,#N/A,FALSE,"slvsrtb7";#N/A,#N/A,FALSE,"slvsrtb8";#N/A,#N/A,FALSE,"slvsrtb9";#N/A,#N/A,FALSE,"slvsrtb10";#N/A,#N/A,FALSE,"slvsrtb12"}</definedName>
    <definedName name="rrrr" localSheetId="30" hidden="1">{#N/A,#N/A,FALSE,"slvsrtb1";#N/A,#N/A,FALSE,"slvsrtb2";#N/A,#N/A,FALSE,"slvsrtb3";#N/A,#N/A,FALSE,"slvsrtb4";#N/A,#N/A,FALSE,"slvsrtb5";#N/A,#N/A,FALSE,"slvsrtb6";#N/A,#N/A,FALSE,"slvsrtb7";#N/A,#N/A,FALSE,"slvsrtb8";#N/A,#N/A,FALSE,"slvsrtb9";#N/A,#N/A,FALSE,"slvsrtb10";#N/A,#N/A,FALSE,"slvsrtb12"}</definedName>
    <definedName name="rrrr" localSheetId="31" hidden="1">{#N/A,#N/A,FALSE,"slvsrtb1";#N/A,#N/A,FALSE,"slvsrtb2";#N/A,#N/A,FALSE,"slvsrtb3";#N/A,#N/A,FALSE,"slvsrtb4";#N/A,#N/A,FALSE,"slvsrtb5";#N/A,#N/A,FALSE,"slvsrtb6";#N/A,#N/A,FALSE,"slvsrtb7";#N/A,#N/A,FALSE,"slvsrtb8";#N/A,#N/A,FALSE,"slvsrtb9";#N/A,#N/A,FALSE,"slvsrtb10";#N/A,#N/A,FALSE,"slvsrtb12"}</definedName>
    <definedName name="rrrr" localSheetId="32" hidden="1">{#N/A,#N/A,FALSE,"slvsrtb1";#N/A,#N/A,FALSE,"slvsrtb2";#N/A,#N/A,FALSE,"slvsrtb3";#N/A,#N/A,FALSE,"slvsrtb4";#N/A,#N/A,FALSE,"slvsrtb5";#N/A,#N/A,FALSE,"slvsrtb6";#N/A,#N/A,FALSE,"slvsrtb7";#N/A,#N/A,FALSE,"slvsrtb8";#N/A,#N/A,FALSE,"slvsrtb9";#N/A,#N/A,FALSE,"slvsrtb10";#N/A,#N/A,FALSE,"slvsrtb12"}</definedName>
    <definedName name="rrrr" localSheetId="33" hidden="1">{#N/A,#N/A,FALSE,"slvsrtb1";#N/A,#N/A,FALSE,"slvsrtb2";#N/A,#N/A,FALSE,"slvsrtb3";#N/A,#N/A,FALSE,"slvsrtb4";#N/A,#N/A,FALSE,"slvsrtb5";#N/A,#N/A,FALSE,"slvsrtb6";#N/A,#N/A,FALSE,"slvsrtb7";#N/A,#N/A,FALSE,"slvsrtb8";#N/A,#N/A,FALSE,"slvsrtb9";#N/A,#N/A,FALSE,"slvsrtb10";#N/A,#N/A,FALSE,"slvsrtb12"}</definedName>
    <definedName name="rrrr" localSheetId="34" hidden="1">{#N/A,#N/A,FALSE,"slvsrtb1";#N/A,#N/A,FALSE,"slvsrtb2";#N/A,#N/A,FALSE,"slvsrtb3";#N/A,#N/A,FALSE,"slvsrtb4";#N/A,#N/A,FALSE,"slvsrtb5";#N/A,#N/A,FALSE,"slvsrtb6";#N/A,#N/A,FALSE,"slvsrtb7";#N/A,#N/A,FALSE,"slvsrtb8";#N/A,#N/A,FALSE,"slvsrtb9";#N/A,#N/A,FALSE,"slvsrtb10";#N/A,#N/A,FALSE,"slvsrtb12"}</definedName>
    <definedName name="rrrr" localSheetId="3" hidden="1">{#N/A,#N/A,FALSE,"slvsrtb1";#N/A,#N/A,FALSE,"slvsrtb2";#N/A,#N/A,FALSE,"slvsrtb3";#N/A,#N/A,FALSE,"slvsrtb4";#N/A,#N/A,FALSE,"slvsrtb5";#N/A,#N/A,FALSE,"slvsrtb6";#N/A,#N/A,FALSE,"slvsrtb7";#N/A,#N/A,FALSE,"slvsrtb8";#N/A,#N/A,FALSE,"slvsrtb9";#N/A,#N/A,FALSE,"slvsrtb10";#N/A,#N/A,FALSE,"slvsrtb12"}</definedName>
    <definedName name="rrrr" localSheetId="57" hidden="1">{#N/A,#N/A,FALSE,"slvsrtb1";#N/A,#N/A,FALSE,"slvsrtb2";#N/A,#N/A,FALSE,"slvsrtb3";#N/A,#N/A,FALSE,"slvsrtb4";#N/A,#N/A,FALSE,"slvsrtb5";#N/A,#N/A,FALSE,"slvsrtb6";#N/A,#N/A,FALSE,"slvsrtb7";#N/A,#N/A,FALSE,"slvsrtb8";#N/A,#N/A,FALSE,"slvsrtb9";#N/A,#N/A,FALSE,"slvsrtb10";#N/A,#N/A,FALSE,"slvsrtb12"}</definedName>
    <definedName name="rrrr" localSheetId="58" hidden="1">{#N/A,#N/A,FALSE,"slvsrtb1";#N/A,#N/A,FALSE,"slvsrtb2";#N/A,#N/A,FALSE,"slvsrtb3";#N/A,#N/A,FALSE,"slvsrtb4";#N/A,#N/A,FALSE,"slvsrtb5";#N/A,#N/A,FALSE,"slvsrtb6";#N/A,#N/A,FALSE,"slvsrtb7";#N/A,#N/A,FALSE,"slvsrtb8";#N/A,#N/A,FALSE,"slvsrtb9";#N/A,#N/A,FALSE,"slvsrtb10";#N/A,#N/A,FALSE,"slvsrtb12"}</definedName>
    <definedName name="rrrr" localSheetId="18" hidden="1">{#N/A,#N/A,FALSE,"slvsrtb1";#N/A,#N/A,FALSE,"slvsrtb2";#N/A,#N/A,FALSE,"slvsrtb3";#N/A,#N/A,FALSE,"slvsrtb4";#N/A,#N/A,FALSE,"slvsrtb5";#N/A,#N/A,FALSE,"slvsrtb6";#N/A,#N/A,FALSE,"slvsrtb7";#N/A,#N/A,FALSE,"slvsrtb8";#N/A,#N/A,FALSE,"slvsrtb9";#N/A,#N/A,FALSE,"slvsrtb10";#N/A,#N/A,FALSE,"slvsrtb12"}</definedName>
    <definedName name="rrrr" localSheetId="61" hidden="1">{#N/A,#N/A,FALSE,"slvsrtb1";#N/A,#N/A,FALSE,"slvsrtb2";#N/A,#N/A,FALSE,"slvsrtb3";#N/A,#N/A,FALSE,"slvsrtb4";#N/A,#N/A,FALSE,"slvsrtb5";#N/A,#N/A,FALSE,"slvsrtb6";#N/A,#N/A,FALSE,"slvsrtb7";#N/A,#N/A,FALSE,"slvsrtb8";#N/A,#N/A,FALSE,"slvsrtb9";#N/A,#N/A,FALSE,"slvsrtb10";#N/A,#N/A,FALSE,"slvsrtb12"}</definedName>
    <definedName name="rrrr" localSheetId="62" hidden="1">{#N/A,#N/A,FALSE,"slvsrtb1";#N/A,#N/A,FALSE,"slvsrtb2";#N/A,#N/A,FALSE,"slvsrtb3";#N/A,#N/A,FALSE,"slvsrtb4";#N/A,#N/A,FALSE,"slvsrtb5";#N/A,#N/A,FALSE,"slvsrtb6";#N/A,#N/A,FALSE,"slvsrtb7";#N/A,#N/A,FALSE,"slvsrtb8";#N/A,#N/A,FALSE,"slvsrtb9";#N/A,#N/A,FALSE,"slvsrtb10";#N/A,#N/A,FALSE,"slvsrtb12"}</definedName>
    <definedName name="rrrr" localSheetId="63" hidden="1">{#N/A,#N/A,FALSE,"slvsrtb1";#N/A,#N/A,FALSE,"slvsrtb2";#N/A,#N/A,FALSE,"slvsrtb3";#N/A,#N/A,FALSE,"slvsrtb4";#N/A,#N/A,FALSE,"slvsrtb5";#N/A,#N/A,FALSE,"slvsrtb6";#N/A,#N/A,FALSE,"slvsrtb7";#N/A,#N/A,FALSE,"slvsrtb8";#N/A,#N/A,FALSE,"slvsrtb9";#N/A,#N/A,FALSE,"slvsrtb10";#N/A,#N/A,FALSE,"slvsrtb12"}</definedName>
    <definedName name="rrrr" localSheetId="64" hidden="1">{#N/A,#N/A,FALSE,"slvsrtb1";#N/A,#N/A,FALSE,"slvsrtb2";#N/A,#N/A,FALSE,"slvsrtb3";#N/A,#N/A,FALSE,"slvsrtb4";#N/A,#N/A,FALSE,"slvsrtb5";#N/A,#N/A,FALSE,"slvsrtb6";#N/A,#N/A,FALSE,"slvsrtb7";#N/A,#N/A,FALSE,"slvsrtb8";#N/A,#N/A,FALSE,"slvsrtb9";#N/A,#N/A,FALSE,"slvsrtb10";#N/A,#N/A,FALSE,"slvsrtb12"}</definedName>
    <definedName name="rrrr" localSheetId="21" hidden="1">{#N/A,#N/A,FALSE,"slvsrtb1";#N/A,#N/A,FALSE,"slvsrtb2";#N/A,#N/A,FALSE,"slvsrtb3";#N/A,#N/A,FALSE,"slvsrtb4";#N/A,#N/A,FALSE,"slvsrtb5";#N/A,#N/A,FALSE,"slvsrtb6";#N/A,#N/A,FALSE,"slvsrtb7";#N/A,#N/A,FALSE,"slvsrtb8";#N/A,#N/A,FALSE,"slvsrtb9";#N/A,#N/A,FALSE,"slvsrtb10";#N/A,#N/A,FALSE,"slvsrtb12"}</definedName>
    <definedName name="rrrr" localSheetId="80" hidden="1">{#N/A,#N/A,FALSE,"slvsrtb1";#N/A,#N/A,FALSE,"slvsrtb2";#N/A,#N/A,FALSE,"slvsrtb3";#N/A,#N/A,FALSE,"slvsrtb4";#N/A,#N/A,FALSE,"slvsrtb5";#N/A,#N/A,FALSE,"slvsrtb6";#N/A,#N/A,FALSE,"slvsrtb7";#N/A,#N/A,FALSE,"slvsrtb8";#N/A,#N/A,FALSE,"slvsrtb9";#N/A,#N/A,FALSE,"slvsrtb10";#N/A,#N/A,FALSE,"slvsrtb12"}</definedName>
    <definedName name="rrrr" localSheetId="81" hidden="1">{#N/A,#N/A,FALSE,"slvsrtb1";#N/A,#N/A,FALSE,"slvsrtb2";#N/A,#N/A,FALSE,"slvsrtb3";#N/A,#N/A,FALSE,"slvsrtb4";#N/A,#N/A,FALSE,"slvsrtb5";#N/A,#N/A,FALSE,"slvsrtb6";#N/A,#N/A,FALSE,"slvsrtb7";#N/A,#N/A,FALSE,"slvsrtb8";#N/A,#N/A,FALSE,"slvsrtb9";#N/A,#N/A,FALSE,"slvsrtb10";#N/A,#N/A,FALSE,"slvsrtb12"}</definedName>
    <definedName name="rrrr" localSheetId="82" hidden="1">{#N/A,#N/A,FALSE,"slvsrtb1";#N/A,#N/A,FALSE,"slvsrtb2";#N/A,#N/A,FALSE,"slvsrtb3";#N/A,#N/A,FALSE,"slvsrtb4";#N/A,#N/A,FALSE,"slvsrtb5";#N/A,#N/A,FALSE,"slvsrtb6";#N/A,#N/A,FALSE,"slvsrtb7";#N/A,#N/A,FALSE,"slvsrtb8";#N/A,#N/A,FALSE,"slvsrtb9";#N/A,#N/A,FALSE,"slvsrtb10";#N/A,#N/A,FALSE,"slvsrtb12"}</definedName>
    <definedName name="rrrr" localSheetId="83" hidden="1">{#N/A,#N/A,FALSE,"slvsrtb1";#N/A,#N/A,FALSE,"slvsrtb2";#N/A,#N/A,FALSE,"slvsrtb3";#N/A,#N/A,FALSE,"slvsrtb4";#N/A,#N/A,FALSE,"slvsrtb5";#N/A,#N/A,FALSE,"slvsrtb6";#N/A,#N/A,FALSE,"slvsrtb7";#N/A,#N/A,FALSE,"slvsrtb8";#N/A,#N/A,FALSE,"slvsrtb9";#N/A,#N/A,FALSE,"slvsrtb10";#N/A,#N/A,FALSE,"slvsrtb12"}</definedName>
    <definedName name="rrrr" localSheetId="84" hidden="1">{#N/A,#N/A,FALSE,"slvsrtb1";#N/A,#N/A,FALSE,"slvsrtb2";#N/A,#N/A,FALSE,"slvsrtb3";#N/A,#N/A,FALSE,"slvsrtb4";#N/A,#N/A,FALSE,"slvsrtb5";#N/A,#N/A,FALSE,"slvsrtb6";#N/A,#N/A,FALSE,"slvsrtb7";#N/A,#N/A,FALSE,"slvsrtb8";#N/A,#N/A,FALSE,"slvsrtb9";#N/A,#N/A,FALSE,"slvsrtb10";#N/A,#N/A,FALSE,"slvsrtb12"}</definedName>
    <definedName name="rrrr" localSheetId="85" hidden="1">{#N/A,#N/A,FALSE,"slvsrtb1";#N/A,#N/A,FALSE,"slvsrtb2";#N/A,#N/A,FALSE,"slvsrtb3";#N/A,#N/A,FALSE,"slvsrtb4";#N/A,#N/A,FALSE,"slvsrtb5";#N/A,#N/A,FALSE,"slvsrtb6";#N/A,#N/A,FALSE,"slvsrtb7";#N/A,#N/A,FALSE,"slvsrtb8";#N/A,#N/A,FALSE,"slvsrtb9";#N/A,#N/A,FALSE,"slvsrtb10";#N/A,#N/A,FALSE,"slvsrtb12"}</definedName>
    <definedName name="rrrr" localSheetId="88" hidden="1">{#N/A,#N/A,FALSE,"slvsrtb1";#N/A,#N/A,FALSE,"slvsrtb2";#N/A,#N/A,FALSE,"slvsrtb3";#N/A,#N/A,FALSE,"slvsrtb4";#N/A,#N/A,FALSE,"slvsrtb5";#N/A,#N/A,FALSE,"slvsrtb6";#N/A,#N/A,FALSE,"slvsrtb7";#N/A,#N/A,FALSE,"slvsrtb8";#N/A,#N/A,FALSE,"slvsrtb9";#N/A,#N/A,FALSE,"slvsrtb10";#N/A,#N/A,FALSE,"slvsrtb12"}</definedName>
    <definedName name="rrrr" localSheetId="22" hidden="1">{#N/A,#N/A,FALSE,"slvsrtb1";#N/A,#N/A,FALSE,"slvsrtb2";#N/A,#N/A,FALSE,"slvsrtb3";#N/A,#N/A,FALSE,"slvsrtb4";#N/A,#N/A,FALSE,"slvsrtb5";#N/A,#N/A,FALSE,"slvsrtb6";#N/A,#N/A,FALSE,"slvsrtb7";#N/A,#N/A,FALSE,"slvsrtb8";#N/A,#N/A,FALSE,"slvsrtb9";#N/A,#N/A,FALSE,"slvsrtb10";#N/A,#N/A,FALSE,"slvsrtb12"}</definedName>
    <definedName name="rrrr" localSheetId="89" hidden="1">{#N/A,#N/A,FALSE,"slvsrtb1";#N/A,#N/A,FALSE,"slvsrtb2";#N/A,#N/A,FALSE,"slvsrtb3";#N/A,#N/A,FALSE,"slvsrtb4";#N/A,#N/A,FALSE,"slvsrtb5";#N/A,#N/A,FALSE,"slvsrtb6";#N/A,#N/A,FALSE,"slvsrtb7";#N/A,#N/A,FALSE,"slvsrtb8";#N/A,#N/A,FALSE,"slvsrtb9";#N/A,#N/A,FALSE,"slvsrtb10";#N/A,#N/A,FALSE,"slvsrtb12"}</definedName>
    <definedName name="rrrr" localSheetId="90" hidden="1">{#N/A,#N/A,FALSE,"slvsrtb1";#N/A,#N/A,FALSE,"slvsrtb2";#N/A,#N/A,FALSE,"slvsrtb3";#N/A,#N/A,FALSE,"slvsrtb4";#N/A,#N/A,FALSE,"slvsrtb5";#N/A,#N/A,FALSE,"slvsrtb6";#N/A,#N/A,FALSE,"slvsrtb7";#N/A,#N/A,FALSE,"slvsrtb8";#N/A,#N/A,FALSE,"slvsrtb9";#N/A,#N/A,FALSE,"slvsrtb10";#N/A,#N/A,FALSE,"slvsrtb12"}</definedName>
    <definedName name="rrrr" localSheetId="91" hidden="1">{#N/A,#N/A,FALSE,"slvsrtb1";#N/A,#N/A,FALSE,"slvsrtb2";#N/A,#N/A,FALSE,"slvsrtb3";#N/A,#N/A,FALSE,"slvsrtb4";#N/A,#N/A,FALSE,"slvsrtb5";#N/A,#N/A,FALSE,"slvsrtb6";#N/A,#N/A,FALSE,"slvsrtb7";#N/A,#N/A,FALSE,"slvsrtb8";#N/A,#N/A,FALSE,"slvsrtb9";#N/A,#N/A,FALSE,"slvsrtb10";#N/A,#N/A,FALSE,"slvsrtb12"}</definedName>
    <definedName name="rrrr" localSheetId="92" hidden="1">{#N/A,#N/A,FALSE,"slvsrtb1";#N/A,#N/A,FALSE,"slvsrtb2";#N/A,#N/A,FALSE,"slvsrtb3";#N/A,#N/A,FALSE,"slvsrtb4";#N/A,#N/A,FALSE,"slvsrtb5";#N/A,#N/A,FALSE,"slvsrtb6";#N/A,#N/A,FALSE,"slvsrtb7";#N/A,#N/A,FALSE,"slvsrtb8";#N/A,#N/A,FALSE,"slvsrtb9";#N/A,#N/A,FALSE,"slvsrtb10";#N/A,#N/A,FALSE,"slvsrtb12"}</definedName>
    <definedName name="rrrr" localSheetId="95" hidden="1">{#N/A,#N/A,FALSE,"slvsrtb1";#N/A,#N/A,FALSE,"slvsrtb2";#N/A,#N/A,FALSE,"slvsrtb3";#N/A,#N/A,FALSE,"slvsrtb4";#N/A,#N/A,FALSE,"slvsrtb5";#N/A,#N/A,FALSE,"slvsrtb6";#N/A,#N/A,FALSE,"slvsrtb7";#N/A,#N/A,FALSE,"slvsrtb8";#N/A,#N/A,FALSE,"slvsrtb9";#N/A,#N/A,FALSE,"slvsrtb10";#N/A,#N/A,FALSE,"slvsrtb12"}</definedName>
    <definedName name="rrrr" localSheetId="96" hidden="1">{#N/A,#N/A,FALSE,"slvsrtb1";#N/A,#N/A,FALSE,"slvsrtb2";#N/A,#N/A,FALSE,"slvsrtb3";#N/A,#N/A,FALSE,"slvsrtb4";#N/A,#N/A,FALSE,"slvsrtb5";#N/A,#N/A,FALSE,"slvsrtb6";#N/A,#N/A,FALSE,"slvsrtb7";#N/A,#N/A,FALSE,"slvsrtb8";#N/A,#N/A,FALSE,"slvsrtb9";#N/A,#N/A,FALSE,"slvsrtb10";#N/A,#N/A,FALSE,"slvsrtb12"}</definedName>
    <definedName name="rrrr" localSheetId="98" hidden="1">{#N/A,#N/A,FALSE,"slvsrtb1";#N/A,#N/A,FALSE,"slvsrtb2";#N/A,#N/A,FALSE,"slvsrtb3";#N/A,#N/A,FALSE,"slvsrtb4";#N/A,#N/A,FALSE,"slvsrtb5";#N/A,#N/A,FALSE,"slvsrtb6";#N/A,#N/A,FALSE,"slvsrtb7";#N/A,#N/A,FALSE,"slvsrtb8";#N/A,#N/A,FALSE,"slvsrtb9";#N/A,#N/A,FALSE,"slvsrtb10";#N/A,#N/A,FALSE,"slvsrtb12"}</definedName>
    <definedName name="rrrr" localSheetId="24" hidden="1">{#N/A,#N/A,FALSE,"slvsrtb1";#N/A,#N/A,FALSE,"slvsrtb2";#N/A,#N/A,FALSE,"slvsrtb3";#N/A,#N/A,FALSE,"slvsrtb4";#N/A,#N/A,FALSE,"slvsrtb5";#N/A,#N/A,FALSE,"slvsrtb6";#N/A,#N/A,FALSE,"slvsrtb7";#N/A,#N/A,FALSE,"slvsrtb8";#N/A,#N/A,FALSE,"slvsrtb9";#N/A,#N/A,FALSE,"slvsrtb10";#N/A,#N/A,FALSE,"slvsrtb12"}</definedName>
    <definedName name="rrrr" localSheetId="99" hidden="1">{#N/A,#N/A,FALSE,"slvsrtb1";#N/A,#N/A,FALSE,"slvsrtb2";#N/A,#N/A,FALSE,"slvsrtb3";#N/A,#N/A,FALSE,"slvsrtb4";#N/A,#N/A,FALSE,"slvsrtb5";#N/A,#N/A,FALSE,"slvsrtb6";#N/A,#N/A,FALSE,"slvsrtb7";#N/A,#N/A,FALSE,"slvsrtb8";#N/A,#N/A,FALSE,"slvsrtb9";#N/A,#N/A,FALSE,"slvsrtb10";#N/A,#N/A,FALSE,"slvsrtb12"}</definedName>
    <definedName name="rrrr" localSheetId="25" hidden="1">{#N/A,#N/A,FALSE,"slvsrtb1";#N/A,#N/A,FALSE,"slvsrtb2";#N/A,#N/A,FALSE,"slvsrtb3";#N/A,#N/A,FALSE,"slvsrtb4";#N/A,#N/A,FALSE,"slvsrtb5";#N/A,#N/A,FALSE,"slvsrtb6";#N/A,#N/A,FALSE,"slvsrtb7";#N/A,#N/A,FALSE,"slvsrtb8";#N/A,#N/A,FALSE,"slvsrtb9";#N/A,#N/A,FALSE,"slvsrtb10";#N/A,#N/A,FALSE,"slvsrtb12"}</definedName>
    <definedName name="rrrr" localSheetId="26" hidden="1">{#N/A,#N/A,FALSE,"slvsrtb1";#N/A,#N/A,FALSE,"slvsrtb2";#N/A,#N/A,FALSE,"slvsrtb3";#N/A,#N/A,FALSE,"slvsrtb4";#N/A,#N/A,FALSE,"slvsrtb5";#N/A,#N/A,FALSE,"slvsrtb6";#N/A,#N/A,FALSE,"slvsrtb7";#N/A,#N/A,FALSE,"slvsrtb8";#N/A,#N/A,FALSE,"slvsrtb9";#N/A,#N/A,FALSE,"slvsrtb10";#N/A,#N/A,FALSE,"slvsrtb12"}</definedName>
    <definedName name="rrrr" localSheetId="93" hidden="1">{#N/A,#N/A,FALSE,"slvsrtb1";#N/A,#N/A,FALSE,"slvsrtb2";#N/A,#N/A,FALSE,"slvsrtb3";#N/A,#N/A,FALSE,"slvsrtb4";#N/A,#N/A,FALSE,"slvsrtb5";#N/A,#N/A,FALSE,"slvsrtb6";#N/A,#N/A,FALSE,"slvsrtb7";#N/A,#N/A,FALSE,"slvsrtb8";#N/A,#N/A,FALSE,"slvsrtb9";#N/A,#N/A,FALSE,"slvsrtb10";#N/A,#N/A,FALSE,"slvsrtb12"}</definedName>
    <definedName name="rrrr" localSheetId="94"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rr" localSheetId="15" hidden="1">{"Tab1",#N/A,FALSE,"P";"Tab2",#N/A,FALSE,"P"}</definedName>
    <definedName name="rrrrrr" localSheetId="16" hidden="1">{"Tab1",#N/A,FALSE,"P";"Tab2",#N/A,FALSE,"P"}</definedName>
    <definedName name="rrrrrr" localSheetId="17" hidden="1">{"Tab1",#N/A,FALSE,"P";"Tab2",#N/A,FALSE,"P"}</definedName>
    <definedName name="rrrrrr" localSheetId="19" hidden="1">{"Tab1",#N/A,FALSE,"P";"Tab2",#N/A,FALSE,"P"}</definedName>
    <definedName name="rrrrrr" localSheetId="20" hidden="1">{"Tab1",#N/A,FALSE,"P";"Tab2",#N/A,FALSE,"P"}</definedName>
    <definedName name="rrrrrr" localSheetId="100" hidden="1">{"Tab1",#N/A,FALSE,"P";"Tab2",#N/A,FALSE,"P"}</definedName>
    <definedName name="rrrrrr" localSheetId="8" hidden="1">{"Tab1",#N/A,FALSE,"P";"Tab2",#N/A,FALSE,"P"}</definedName>
    <definedName name="rrrrrr" localSheetId="9" hidden="1">{"Tab1",#N/A,FALSE,"P";"Tab2",#N/A,FALSE,"P"}</definedName>
    <definedName name="rrrrrr" localSheetId="10" hidden="1">{"Tab1",#N/A,FALSE,"P";"Tab2",#N/A,FALSE,"P"}</definedName>
    <definedName name="rrrrrr" localSheetId="11" hidden="1">{"Tab1",#N/A,FALSE,"P";"Tab2",#N/A,FALSE,"P"}</definedName>
    <definedName name="rrrrrr" localSheetId="23" hidden="1">{"Tab1",#N/A,FALSE,"P";"Tab2",#N/A,FALSE,"P"}</definedName>
    <definedName name="rrrrrr" localSheetId="59" hidden="1">{"Tab1",#N/A,FALSE,"P";"Tab2",#N/A,FALSE,"P"}</definedName>
    <definedName name="rrrrrr" localSheetId="60" hidden="1">{"Tab1",#N/A,FALSE,"P";"Tab2",#N/A,FALSE,"P"}</definedName>
    <definedName name="rrrrrr" localSheetId="1" hidden="1">{"Tab1",#N/A,FALSE,"P";"Tab2",#N/A,FALSE,"P"}</definedName>
    <definedName name="rrrrrr" localSheetId="27" hidden="1">{"Tab1",#N/A,FALSE,"P";"Tab2",#N/A,FALSE,"P"}</definedName>
    <definedName name="rrrrrr" localSheetId="28" hidden="1">{"Tab1",#N/A,FALSE,"P";"Tab2",#N/A,FALSE,"P"}</definedName>
    <definedName name="rrrrrr" localSheetId="29" hidden="1">{"Tab1",#N/A,FALSE,"P";"Tab2",#N/A,FALSE,"P"}</definedName>
    <definedName name="rrrrrr" localSheetId="30" hidden="1">{"Tab1",#N/A,FALSE,"P";"Tab2",#N/A,FALSE,"P"}</definedName>
    <definedName name="rrrrrr" localSheetId="31" hidden="1">{"Tab1",#N/A,FALSE,"P";"Tab2",#N/A,FALSE,"P"}</definedName>
    <definedName name="rrrrrr" localSheetId="32" hidden="1">{"Tab1",#N/A,FALSE,"P";"Tab2",#N/A,FALSE,"P"}</definedName>
    <definedName name="rrrrrr" localSheetId="33" hidden="1">{"Tab1",#N/A,FALSE,"P";"Tab2",#N/A,FALSE,"P"}</definedName>
    <definedName name="rrrrrr" localSheetId="34" hidden="1">{"Tab1",#N/A,FALSE,"P";"Tab2",#N/A,FALSE,"P"}</definedName>
    <definedName name="rrrrrr" localSheetId="3" hidden="1">{"Tab1",#N/A,FALSE,"P";"Tab2",#N/A,FALSE,"P"}</definedName>
    <definedName name="rrrrrr" localSheetId="57" hidden="1">{"Tab1",#N/A,FALSE,"P";"Tab2",#N/A,FALSE,"P"}</definedName>
    <definedName name="rrrrrr" localSheetId="58" hidden="1">{"Tab1",#N/A,FALSE,"P";"Tab2",#N/A,FALSE,"P"}</definedName>
    <definedName name="rrrrrr" localSheetId="18" hidden="1">{"Tab1",#N/A,FALSE,"P";"Tab2",#N/A,FALSE,"P"}</definedName>
    <definedName name="rrrrrr" localSheetId="61" hidden="1">{"Tab1",#N/A,FALSE,"P";"Tab2",#N/A,FALSE,"P"}</definedName>
    <definedName name="rrrrrr" localSheetId="62" hidden="1">{"Tab1",#N/A,FALSE,"P";"Tab2",#N/A,FALSE,"P"}</definedName>
    <definedName name="rrrrrr" localSheetId="63" hidden="1">{"Tab1",#N/A,FALSE,"P";"Tab2",#N/A,FALSE,"P"}</definedName>
    <definedName name="rrrrrr" localSheetId="64" hidden="1">{"Tab1",#N/A,FALSE,"P";"Tab2",#N/A,FALSE,"P"}</definedName>
    <definedName name="rrrrrr" localSheetId="21" hidden="1">{"Tab1",#N/A,FALSE,"P";"Tab2",#N/A,FALSE,"P"}</definedName>
    <definedName name="rrrrrr" localSheetId="80" hidden="1">{"Tab1",#N/A,FALSE,"P";"Tab2",#N/A,FALSE,"P"}</definedName>
    <definedName name="rrrrrr" localSheetId="81" hidden="1">{"Tab1",#N/A,FALSE,"P";"Tab2",#N/A,FALSE,"P"}</definedName>
    <definedName name="rrrrrr" localSheetId="82" hidden="1">{"Tab1",#N/A,FALSE,"P";"Tab2",#N/A,FALSE,"P"}</definedName>
    <definedName name="rrrrrr" localSheetId="83" hidden="1">{"Tab1",#N/A,FALSE,"P";"Tab2",#N/A,FALSE,"P"}</definedName>
    <definedName name="rrrrrr" localSheetId="84" hidden="1">{"Tab1",#N/A,FALSE,"P";"Tab2",#N/A,FALSE,"P"}</definedName>
    <definedName name="rrrrrr" localSheetId="85" hidden="1">{"Tab1",#N/A,FALSE,"P";"Tab2",#N/A,FALSE,"P"}</definedName>
    <definedName name="rrrrrr" localSheetId="88" hidden="1">{"Tab1",#N/A,FALSE,"P";"Tab2",#N/A,FALSE,"P"}</definedName>
    <definedName name="rrrrrr" localSheetId="22" hidden="1">{"Tab1",#N/A,FALSE,"P";"Tab2",#N/A,FALSE,"P"}</definedName>
    <definedName name="rrrrrr" localSheetId="89" hidden="1">{"Tab1",#N/A,FALSE,"P";"Tab2",#N/A,FALSE,"P"}</definedName>
    <definedName name="rrrrrr" localSheetId="90" hidden="1">{"Tab1",#N/A,FALSE,"P";"Tab2",#N/A,FALSE,"P"}</definedName>
    <definedName name="rrrrrr" localSheetId="91" hidden="1">{"Tab1",#N/A,FALSE,"P";"Tab2",#N/A,FALSE,"P"}</definedName>
    <definedName name="rrrrrr" localSheetId="92" hidden="1">{"Tab1",#N/A,FALSE,"P";"Tab2",#N/A,FALSE,"P"}</definedName>
    <definedName name="rrrrrr" localSheetId="95" hidden="1">{"Tab1",#N/A,FALSE,"P";"Tab2",#N/A,FALSE,"P"}</definedName>
    <definedName name="rrrrrr" localSheetId="96" hidden="1">{"Tab1",#N/A,FALSE,"P";"Tab2",#N/A,FALSE,"P"}</definedName>
    <definedName name="rrrrrr" localSheetId="98" hidden="1">{"Tab1",#N/A,FALSE,"P";"Tab2",#N/A,FALSE,"P"}</definedName>
    <definedName name="rrrrrr" localSheetId="24" hidden="1">{"Tab1",#N/A,FALSE,"P";"Tab2",#N/A,FALSE,"P"}</definedName>
    <definedName name="rrrrrr" localSheetId="99" hidden="1">{"Tab1",#N/A,FALSE,"P";"Tab2",#N/A,FALSE,"P"}</definedName>
    <definedName name="rrrrrr" localSheetId="25" hidden="1">{"Tab1",#N/A,FALSE,"P";"Tab2",#N/A,FALSE,"P"}</definedName>
    <definedName name="rrrrrr" localSheetId="26" hidden="1">{"Tab1",#N/A,FALSE,"P";"Tab2",#N/A,FALSE,"P"}</definedName>
    <definedName name="rrrrrr" localSheetId="93" hidden="1">{"Tab1",#N/A,FALSE,"P";"Tab2",#N/A,FALSE,"P"}</definedName>
    <definedName name="rrrrrr" localSheetId="94" hidden="1">{"Tab1",#N/A,FALSE,"P";"Tab2",#N/A,FALSE,"P"}</definedName>
    <definedName name="rrrrrr" hidden="1">{"Tab1",#N/A,FALSE,"P";"Tab2",#N/A,FALSE,"P"}</definedName>
    <definedName name="rrrrrrr" localSheetId="15" hidden="1">{"Tab1",#N/A,FALSE,"P";"Tab2",#N/A,FALSE,"P"}</definedName>
    <definedName name="rrrrrrr" localSheetId="16" hidden="1">{"Tab1",#N/A,FALSE,"P";"Tab2",#N/A,FALSE,"P"}</definedName>
    <definedName name="rrrrrrr" localSheetId="17" hidden="1">{"Tab1",#N/A,FALSE,"P";"Tab2",#N/A,FALSE,"P"}</definedName>
    <definedName name="rrrrrrr" localSheetId="19" hidden="1">{"Tab1",#N/A,FALSE,"P";"Tab2",#N/A,FALSE,"P"}</definedName>
    <definedName name="rrrrrrr" localSheetId="20" hidden="1">{"Tab1",#N/A,FALSE,"P";"Tab2",#N/A,FALSE,"P"}</definedName>
    <definedName name="rrrrrrr" localSheetId="100" hidden="1">{"Tab1",#N/A,FALSE,"P";"Tab2",#N/A,FALSE,"P"}</definedName>
    <definedName name="rrrrrrr" localSheetId="8" hidden="1">{"Tab1",#N/A,FALSE,"P";"Tab2",#N/A,FALSE,"P"}</definedName>
    <definedName name="rrrrrrr" localSheetId="9" hidden="1">{"Tab1",#N/A,FALSE,"P";"Tab2",#N/A,FALSE,"P"}</definedName>
    <definedName name="rrrrrrr" localSheetId="10" hidden="1">{"Tab1",#N/A,FALSE,"P";"Tab2",#N/A,FALSE,"P"}</definedName>
    <definedName name="rrrrrrr" localSheetId="11" hidden="1">{"Tab1",#N/A,FALSE,"P";"Tab2",#N/A,FALSE,"P"}</definedName>
    <definedName name="rrrrrrr" localSheetId="23" hidden="1">{"Tab1",#N/A,FALSE,"P";"Tab2",#N/A,FALSE,"P"}</definedName>
    <definedName name="rrrrrrr" localSheetId="59" hidden="1">{"Tab1",#N/A,FALSE,"P";"Tab2",#N/A,FALSE,"P"}</definedName>
    <definedName name="rrrrrrr" localSheetId="60" hidden="1">{"Tab1",#N/A,FALSE,"P";"Tab2",#N/A,FALSE,"P"}</definedName>
    <definedName name="rrrrrrr" localSheetId="1" hidden="1">{"Tab1",#N/A,FALSE,"P";"Tab2",#N/A,FALSE,"P"}</definedName>
    <definedName name="rrrrrrr" localSheetId="27" hidden="1">{"Tab1",#N/A,FALSE,"P";"Tab2",#N/A,FALSE,"P"}</definedName>
    <definedName name="rrrrrrr" localSheetId="28" hidden="1">{"Tab1",#N/A,FALSE,"P";"Tab2",#N/A,FALSE,"P"}</definedName>
    <definedName name="rrrrrrr" localSheetId="29" hidden="1">{"Tab1",#N/A,FALSE,"P";"Tab2",#N/A,FALSE,"P"}</definedName>
    <definedName name="rrrrrrr" localSheetId="30" hidden="1">{"Tab1",#N/A,FALSE,"P";"Tab2",#N/A,FALSE,"P"}</definedName>
    <definedName name="rrrrrrr" localSheetId="31" hidden="1">{"Tab1",#N/A,FALSE,"P";"Tab2",#N/A,FALSE,"P"}</definedName>
    <definedName name="rrrrrrr" localSheetId="32" hidden="1">{"Tab1",#N/A,FALSE,"P";"Tab2",#N/A,FALSE,"P"}</definedName>
    <definedName name="rrrrrrr" localSheetId="33" hidden="1">{"Tab1",#N/A,FALSE,"P";"Tab2",#N/A,FALSE,"P"}</definedName>
    <definedName name="rrrrrrr" localSheetId="34" hidden="1">{"Tab1",#N/A,FALSE,"P";"Tab2",#N/A,FALSE,"P"}</definedName>
    <definedName name="rrrrrrr" localSheetId="3" hidden="1">{"Tab1",#N/A,FALSE,"P";"Tab2",#N/A,FALSE,"P"}</definedName>
    <definedName name="rrrrrrr" localSheetId="57" hidden="1">{"Tab1",#N/A,FALSE,"P";"Tab2",#N/A,FALSE,"P"}</definedName>
    <definedName name="rrrrrrr" localSheetId="58" hidden="1">{"Tab1",#N/A,FALSE,"P";"Tab2",#N/A,FALSE,"P"}</definedName>
    <definedName name="rrrrrrr" localSheetId="18" hidden="1">{"Tab1",#N/A,FALSE,"P";"Tab2",#N/A,FALSE,"P"}</definedName>
    <definedName name="rrrrrrr" localSheetId="61" hidden="1">{"Tab1",#N/A,FALSE,"P";"Tab2",#N/A,FALSE,"P"}</definedName>
    <definedName name="rrrrrrr" localSheetId="62" hidden="1">{"Tab1",#N/A,FALSE,"P";"Tab2",#N/A,FALSE,"P"}</definedName>
    <definedName name="rrrrrrr" localSheetId="63" hidden="1">{"Tab1",#N/A,FALSE,"P";"Tab2",#N/A,FALSE,"P"}</definedName>
    <definedName name="rrrrrrr" localSheetId="64" hidden="1">{"Tab1",#N/A,FALSE,"P";"Tab2",#N/A,FALSE,"P"}</definedName>
    <definedName name="rrrrrrr" localSheetId="21" hidden="1">{"Tab1",#N/A,FALSE,"P";"Tab2",#N/A,FALSE,"P"}</definedName>
    <definedName name="rrrrrrr" localSheetId="80" hidden="1">{"Tab1",#N/A,FALSE,"P";"Tab2",#N/A,FALSE,"P"}</definedName>
    <definedName name="rrrrrrr" localSheetId="81" hidden="1">{"Tab1",#N/A,FALSE,"P";"Tab2",#N/A,FALSE,"P"}</definedName>
    <definedName name="rrrrrrr" localSheetId="82" hidden="1">{"Tab1",#N/A,FALSE,"P";"Tab2",#N/A,FALSE,"P"}</definedName>
    <definedName name="rrrrrrr" localSheetId="83" hidden="1">{"Tab1",#N/A,FALSE,"P";"Tab2",#N/A,FALSE,"P"}</definedName>
    <definedName name="rrrrrrr" localSheetId="84" hidden="1">{"Tab1",#N/A,FALSE,"P";"Tab2",#N/A,FALSE,"P"}</definedName>
    <definedName name="rrrrrrr" localSheetId="85" hidden="1">{"Tab1",#N/A,FALSE,"P";"Tab2",#N/A,FALSE,"P"}</definedName>
    <definedName name="rrrrrrr" localSheetId="88" hidden="1">{"Tab1",#N/A,FALSE,"P";"Tab2",#N/A,FALSE,"P"}</definedName>
    <definedName name="rrrrrrr" localSheetId="22" hidden="1">{"Tab1",#N/A,FALSE,"P";"Tab2",#N/A,FALSE,"P"}</definedName>
    <definedName name="rrrrrrr" localSheetId="89" hidden="1">{"Tab1",#N/A,FALSE,"P";"Tab2",#N/A,FALSE,"P"}</definedName>
    <definedName name="rrrrrrr" localSheetId="90" hidden="1">{"Tab1",#N/A,FALSE,"P";"Tab2",#N/A,FALSE,"P"}</definedName>
    <definedName name="rrrrrrr" localSheetId="91" hidden="1">{"Tab1",#N/A,FALSE,"P";"Tab2",#N/A,FALSE,"P"}</definedName>
    <definedName name="rrrrrrr" localSheetId="92" hidden="1">{"Tab1",#N/A,FALSE,"P";"Tab2",#N/A,FALSE,"P"}</definedName>
    <definedName name="rrrrrrr" localSheetId="95" hidden="1">{"Tab1",#N/A,FALSE,"P";"Tab2",#N/A,FALSE,"P"}</definedName>
    <definedName name="rrrrrrr" localSheetId="96" hidden="1">{"Tab1",#N/A,FALSE,"P";"Tab2",#N/A,FALSE,"P"}</definedName>
    <definedName name="rrrrrrr" localSheetId="98" hidden="1">{"Tab1",#N/A,FALSE,"P";"Tab2",#N/A,FALSE,"P"}</definedName>
    <definedName name="rrrrrrr" localSheetId="24" hidden="1">{"Tab1",#N/A,FALSE,"P";"Tab2",#N/A,FALSE,"P"}</definedName>
    <definedName name="rrrrrrr" localSheetId="99" hidden="1">{"Tab1",#N/A,FALSE,"P";"Tab2",#N/A,FALSE,"P"}</definedName>
    <definedName name="rrrrrrr" localSheetId="25" hidden="1">{"Tab1",#N/A,FALSE,"P";"Tab2",#N/A,FALSE,"P"}</definedName>
    <definedName name="rrrrrrr" localSheetId="26" hidden="1">{"Tab1",#N/A,FALSE,"P";"Tab2",#N/A,FALSE,"P"}</definedName>
    <definedName name="rrrrrrr" localSheetId="93" hidden="1">{"Tab1",#N/A,FALSE,"P";"Tab2",#N/A,FALSE,"P"}</definedName>
    <definedName name="rrrrrrr" localSheetId="94" hidden="1">{"Tab1",#N/A,FALSE,"P";"Tab2",#N/A,FALSE,"P"}</definedName>
    <definedName name="rrrrrrr" hidden="1">{"Tab1",#N/A,FALSE,"P";"Tab2",#N/A,FALSE,"P"}</definedName>
    <definedName name="rrrrrrrrrrrrr" localSheetId="15" hidden="1">{"Tab1",#N/A,FALSE,"P";"Tab2",#N/A,FALSE,"P"}</definedName>
    <definedName name="rrrrrrrrrrrrr" localSheetId="16" hidden="1">{"Tab1",#N/A,FALSE,"P";"Tab2",#N/A,FALSE,"P"}</definedName>
    <definedName name="rrrrrrrrrrrrr" localSheetId="17" hidden="1">{"Tab1",#N/A,FALSE,"P";"Tab2",#N/A,FALSE,"P"}</definedName>
    <definedName name="rrrrrrrrrrrrr" localSheetId="19" hidden="1">{"Tab1",#N/A,FALSE,"P";"Tab2",#N/A,FALSE,"P"}</definedName>
    <definedName name="rrrrrrrrrrrrr" localSheetId="20" hidden="1">{"Tab1",#N/A,FALSE,"P";"Tab2",#N/A,FALSE,"P"}</definedName>
    <definedName name="rrrrrrrrrrrrr" localSheetId="100" hidden="1">{"Tab1",#N/A,FALSE,"P";"Tab2",#N/A,FALSE,"P"}</definedName>
    <definedName name="rrrrrrrrrrrrr" localSheetId="8" hidden="1">{"Tab1",#N/A,FALSE,"P";"Tab2",#N/A,FALSE,"P"}</definedName>
    <definedName name="rrrrrrrrrrrrr" localSheetId="9" hidden="1">{"Tab1",#N/A,FALSE,"P";"Tab2",#N/A,FALSE,"P"}</definedName>
    <definedName name="rrrrrrrrrrrrr" localSheetId="10" hidden="1">{"Tab1",#N/A,FALSE,"P";"Tab2",#N/A,FALSE,"P"}</definedName>
    <definedName name="rrrrrrrrrrrrr" localSheetId="11" hidden="1">{"Tab1",#N/A,FALSE,"P";"Tab2",#N/A,FALSE,"P"}</definedName>
    <definedName name="rrrrrrrrrrrrr" localSheetId="23" hidden="1">{"Tab1",#N/A,FALSE,"P";"Tab2",#N/A,FALSE,"P"}</definedName>
    <definedName name="rrrrrrrrrrrrr" localSheetId="59" hidden="1">{"Tab1",#N/A,FALSE,"P";"Tab2",#N/A,FALSE,"P"}</definedName>
    <definedName name="rrrrrrrrrrrrr" localSheetId="60" hidden="1">{"Tab1",#N/A,FALSE,"P";"Tab2",#N/A,FALSE,"P"}</definedName>
    <definedName name="rrrrrrrrrrrrr" localSheetId="1" hidden="1">{"Tab1",#N/A,FALSE,"P";"Tab2",#N/A,FALSE,"P"}</definedName>
    <definedName name="rrrrrrrrrrrrr" localSheetId="27" hidden="1">{"Tab1",#N/A,FALSE,"P";"Tab2",#N/A,FALSE,"P"}</definedName>
    <definedName name="rrrrrrrrrrrrr" localSheetId="28" hidden="1">{"Tab1",#N/A,FALSE,"P";"Tab2",#N/A,FALSE,"P"}</definedName>
    <definedName name="rrrrrrrrrrrrr" localSheetId="29" hidden="1">{"Tab1",#N/A,FALSE,"P";"Tab2",#N/A,FALSE,"P"}</definedName>
    <definedName name="rrrrrrrrrrrrr" localSheetId="30" hidden="1">{"Tab1",#N/A,FALSE,"P";"Tab2",#N/A,FALSE,"P"}</definedName>
    <definedName name="rrrrrrrrrrrrr" localSheetId="31" hidden="1">{"Tab1",#N/A,FALSE,"P";"Tab2",#N/A,FALSE,"P"}</definedName>
    <definedName name="rrrrrrrrrrrrr" localSheetId="32" hidden="1">{"Tab1",#N/A,FALSE,"P";"Tab2",#N/A,FALSE,"P"}</definedName>
    <definedName name="rrrrrrrrrrrrr" localSheetId="33" hidden="1">{"Tab1",#N/A,FALSE,"P";"Tab2",#N/A,FALSE,"P"}</definedName>
    <definedName name="rrrrrrrrrrrrr" localSheetId="34" hidden="1">{"Tab1",#N/A,FALSE,"P";"Tab2",#N/A,FALSE,"P"}</definedName>
    <definedName name="rrrrrrrrrrrrr" localSheetId="3" hidden="1">{"Tab1",#N/A,FALSE,"P";"Tab2",#N/A,FALSE,"P"}</definedName>
    <definedName name="rrrrrrrrrrrrr" localSheetId="57" hidden="1">{"Tab1",#N/A,FALSE,"P";"Tab2",#N/A,FALSE,"P"}</definedName>
    <definedName name="rrrrrrrrrrrrr" localSheetId="58" hidden="1">{"Tab1",#N/A,FALSE,"P";"Tab2",#N/A,FALSE,"P"}</definedName>
    <definedName name="rrrrrrrrrrrrr" localSheetId="18" hidden="1">{"Tab1",#N/A,FALSE,"P";"Tab2",#N/A,FALSE,"P"}</definedName>
    <definedName name="rrrrrrrrrrrrr" localSheetId="61" hidden="1">{"Tab1",#N/A,FALSE,"P";"Tab2",#N/A,FALSE,"P"}</definedName>
    <definedName name="rrrrrrrrrrrrr" localSheetId="62" hidden="1">{"Tab1",#N/A,FALSE,"P";"Tab2",#N/A,FALSE,"P"}</definedName>
    <definedName name="rrrrrrrrrrrrr" localSheetId="63" hidden="1">{"Tab1",#N/A,FALSE,"P";"Tab2",#N/A,FALSE,"P"}</definedName>
    <definedName name="rrrrrrrrrrrrr" localSheetId="64" hidden="1">{"Tab1",#N/A,FALSE,"P";"Tab2",#N/A,FALSE,"P"}</definedName>
    <definedName name="rrrrrrrrrrrrr" localSheetId="21" hidden="1">{"Tab1",#N/A,FALSE,"P";"Tab2",#N/A,FALSE,"P"}</definedName>
    <definedName name="rrrrrrrrrrrrr" localSheetId="80" hidden="1">{"Tab1",#N/A,FALSE,"P";"Tab2",#N/A,FALSE,"P"}</definedName>
    <definedName name="rrrrrrrrrrrrr" localSheetId="81" hidden="1">{"Tab1",#N/A,FALSE,"P";"Tab2",#N/A,FALSE,"P"}</definedName>
    <definedName name="rrrrrrrrrrrrr" localSheetId="82" hidden="1">{"Tab1",#N/A,FALSE,"P";"Tab2",#N/A,FALSE,"P"}</definedName>
    <definedName name="rrrrrrrrrrrrr" localSheetId="83" hidden="1">{"Tab1",#N/A,FALSE,"P";"Tab2",#N/A,FALSE,"P"}</definedName>
    <definedName name="rrrrrrrrrrrrr" localSheetId="84" hidden="1">{"Tab1",#N/A,FALSE,"P";"Tab2",#N/A,FALSE,"P"}</definedName>
    <definedName name="rrrrrrrrrrrrr" localSheetId="85" hidden="1">{"Tab1",#N/A,FALSE,"P";"Tab2",#N/A,FALSE,"P"}</definedName>
    <definedName name="rrrrrrrrrrrrr" localSheetId="88" hidden="1">{"Tab1",#N/A,FALSE,"P";"Tab2",#N/A,FALSE,"P"}</definedName>
    <definedName name="rrrrrrrrrrrrr" localSheetId="22" hidden="1">{"Tab1",#N/A,FALSE,"P";"Tab2",#N/A,FALSE,"P"}</definedName>
    <definedName name="rrrrrrrrrrrrr" localSheetId="89" hidden="1">{"Tab1",#N/A,FALSE,"P";"Tab2",#N/A,FALSE,"P"}</definedName>
    <definedName name="rrrrrrrrrrrrr" localSheetId="90" hidden="1">{"Tab1",#N/A,FALSE,"P";"Tab2",#N/A,FALSE,"P"}</definedName>
    <definedName name="rrrrrrrrrrrrr" localSheetId="91" hidden="1">{"Tab1",#N/A,FALSE,"P";"Tab2",#N/A,FALSE,"P"}</definedName>
    <definedName name="rrrrrrrrrrrrr" localSheetId="92" hidden="1">{"Tab1",#N/A,FALSE,"P";"Tab2",#N/A,FALSE,"P"}</definedName>
    <definedName name="rrrrrrrrrrrrr" localSheetId="95" hidden="1">{"Tab1",#N/A,FALSE,"P";"Tab2",#N/A,FALSE,"P"}</definedName>
    <definedName name="rrrrrrrrrrrrr" localSheetId="96" hidden="1">{"Tab1",#N/A,FALSE,"P";"Tab2",#N/A,FALSE,"P"}</definedName>
    <definedName name="rrrrrrrrrrrrr" localSheetId="98" hidden="1">{"Tab1",#N/A,FALSE,"P";"Tab2",#N/A,FALSE,"P"}</definedName>
    <definedName name="rrrrrrrrrrrrr" localSheetId="24" hidden="1">{"Tab1",#N/A,FALSE,"P";"Tab2",#N/A,FALSE,"P"}</definedName>
    <definedName name="rrrrrrrrrrrrr" localSheetId="99" hidden="1">{"Tab1",#N/A,FALSE,"P";"Tab2",#N/A,FALSE,"P"}</definedName>
    <definedName name="rrrrrrrrrrrrr" localSheetId="25" hidden="1">{"Tab1",#N/A,FALSE,"P";"Tab2",#N/A,FALSE,"P"}</definedName>
    <definedName name="rrrrrrrrrrrrr" localSheetId="26" hidden="1">{"Tab1",#N/A,FALSE,"P";"Tab2",#N/A,FALSE,"P"}</definedName>
    <definedName name="rrrrrrrrrrrrr" localSheetId="93" hidden="1">{"Tab1",#N/A,FALSE,"P";"Tab2",#N/A,FALSE,"P"}</definedName>
    <definedName name="rrrrrrrrrrrrr" localSheetId="94" hidden="1">{"Tab1",#N/A,FALSE,"P";"Tab2",#N/A,FALSE,"P"}</definedName>
    <definedName name="rrrrrrrrrrrrr" hidden="1">{"Tab1",#N/A,FALSE,"P";"Tab2",#N/A,FALSE,"P"}</definedName>
    <definedName name="RS" localSheetId="15">#REF!</definedName>
    <definedName name="RS" localSheetId="16">#REF!</definedName>
    <definedName name="RS" localSheetId="17">#REF!</definedName>
    <definedName name="RS" localSheetId="19">#REF!</definedName>
    <definedName name="RS" localSheetId="20">#REF!</definedName>
    <definedName name="RS" localSheetId="100">#REF!</definedName>
    <definedName name="RS" localSheetId="23">#REF!</definedName>
    <definedName name="RS" localSheetId="27">#REF!</definedName>
    <definedName name="RS" localSheetId="28">#REF!</definedName>
    <definedName name="RS" localSheetId="29">#REF!</definedName>
    <definedName name="RS" localSheetId="33">#REF!</definedName>
    <definedName name="RS" localSheetId="57">#REF!</definedName>
    <definedName name="RS" localSheetId="58">#REF!</definedName>
    <definedName name="RS" localSheetId="18">#REF!</definedName>
    <definedName name="RS" localSheetId="61">#REF!</definedName>
    <definedName name="RS" localSheetId="62">#REF!</definedName>
    <definedName name="RS" localSheetId="64">#REF!</definedName>
    <definedName name="RS" localSheetId="21">#REF!</definedName>
    <definedName name="RS" localSheetId="80">'Tabla 53'!#REF!</definedName>
    <definedName name="RS" localSheetId="81">'Tabla 54'!#REF!</definedName>
    <definedName name="RS" localSheetId="82">'Tabla 55'!#REF!</definedName>
    <definedName name="RS" localSheetId="83">'Tabla 56'!#REF!</definedName>
    <definedName name="RS" localSheetId="84">'Tabla 57'!#REF!</definedName>
    <definedName name="RS" localSheetId="85">'Tabla 58'!#REF!</definedName>
    <definedName name="RS" localSheetId="88">#REF!</definedName>
    <definedName name="RS" localSheetId="89">#REF!</definedName>
    <definedName name="RS" localSheetId="90">#REF!</definedName>
    <definedName name="RS" localSheetId="95">#REF!</definedName>
    <definedName name="RS" localSheetId="96">#REF!</definedName>
    <definedName name="RS" localSheetId="24">#REF!</definedName>
    <definedName name="RS" localSheetId="99">#REF!</definedName>
    <definedName name="RS">#REF!</definedName>
    <definedName name="RS1A" localSheetId="15">#REF!</definedName>
    <definedName name="RS1A" localSheetId="16">#REF!</definedName>
    <definedName name="RS1A" localSheetId="17">#REF!</definedName>
    <definedName name="RS1A" localSheetId="19">#REF!</definedName>
    <definedName name="RS1A" localSheetId="23">#REF!</definedName>
    <definedName name="RS1A" localSheetId="27">#REF!</definedName>
    <definedName name="RS1A" localSheetId="28">#REF!</definedName>
    <definedName name="RS1A" localSheetId="29">#REF!</definedName>
    <definedName name="RS1A" localSheetId="33">#REF!</definedName>
    <definedName name="RS1A" localSheetId="57">#REF!</definedName>
    <definedName name="RS1A" localSheetId="58">#REF!</definedName>
    <definedName name="RS1A" localSheetId="18">#REF!</definedName>
    <definedName name="RS1A" localSheetId="61">#REF!</definedName>
    <definedName name="RS1A" localSheetId="64">#REF!</definedName>
    <definedName name="RS1A" localSheetId="21">#REF!</definedName>
    <definedName name="RS1A" localSheetId="80">'Tabla 53'!#REF!</definedName>
    <definedName name="RS1A" localSheetId="81">'Tabla 54'!#REF!</definedName>
    <definedName name="RS1A" localSheetId="82">'Tabla 55'!#REF!</definedName>
    <definedName name="RS1A" localSheetId="83">'Tabla 56'!#REF!</definedName>
    <definedName name="RS1A" localSheetId="84">'Tabla 57'!#REF!</definedName>
    <definedName name="RS1A" localSheetId="85">'Tabla 58'!#REF!</definedName>
    <definedName name="RS1A" localSheetId="88">#REF!</definedName>
    <definedName name="RS1A" localSheetId="89">#REF!</definedName>
    <definedName name="RS1A" localSheetId="90">#REF!</definedName>
    <definedName name="RS1A" localSheetId="95">#REF!</definedName>
    <definedName name="RS1A" localSheetId="96">#REF!</definedName>
    <definedName name="RS1A" localSheetId="24">#REF!</definedName>
    <definedName name="RS1A">#REF!</definedName>
    <definedName name="RSB" localSheetId="15">#REF!</definedName>
    <definedName name="RSB" localSheetId="16">#REF!</definedName>
    <definedName name="RSB" localSheetId="17">#REF!</definedName>
    <definedName name="RSB" localSheetId="19">#REF!</definedName>
    <definedName name="RSB" localSheetId="23">#REF!</definedName>
    <definedName name="RSB" localSheetId="27">#REF!</definedName>
    <definedName name="RSB" localSheetId="28">#REF!</definedName>
    <definedName name="RSB" localSheetId="29">#REF!</definedName>
    <definedName name="RSB" localSheetId="41">#REF!</definedName>
    <definedName name="RSB" localSheetId="44">#REF!</definedName>
    <definedName name="RSB" localSheetId="57">#REF!</definedName>
    <definedName name="RSB" localSheetId="58">#REF!</definedName>
    <definedName name="RSB" localSheetId="61">#REF!</definedName>
    <definedName name="RSB" localSheetId="64">#REF!</definedName>
    <definedName name="RSB" localSheetId="21">#REF!</definedName>
    <definedName name="RSB" localSheetId="80">'Tabla 53'!#REF!</definedName>
    <definedName name="RSB" localSheetId="81">'Tabla 54'!#REF!</definedName>
    <definedName name="RSB" localSheetId="82">'Tabla 55'!#REF!</definedName>
    <definedName name="RSB" localSheetId="83">'Tabla 56'!#REF!</definedName>
    <definedName name="RSB" localSheetId="84">'Tabla 57'!#REF!</definedName>
    <definedName name="RSB" localSheetId="88">#REF!</definedName>
    <definedName name="RSB" localSheetId="89">#REF!</definedName>
    <definedName name="RSB" localSheetId="90">#REF!</definedName>
    <definedName name="RSB" localSheetId="95">#REF!</definedName>
    <definedName name="RSB" localSheetId="96">#REF!</definedName>
    <definedName name="RSB" localSheetId="24">#REF!</definedName>
    <definedName name="RSB">#REF!</definedName>
    <definedName name="RSB_AHAP_40R" localSheetId="15">#REF!</definedName>
    <definedName name="RSB_AHAP_40R" localSheetId="17">#REF!</definedName>
    <definedName name="RSB_AHAP_40R" localSheetId="23">#REF!</definedName>
    <definedName name="RSB_AHAP_40R" localSheetId="27">#REF!</definedName>
    <definedName name="RSB_AHAP_40R" localSheetId="28">#REF!</definedName>
    <definedName name="RSB_AHAP_40R" localSheetId="29">#REF!</definedName>
    <definedName name="RSB_AHAP_40R" localSheetId="41">#REF!</definedName>
    <definedName name="RSB_AHAP_40R" localSheetId="44">#REF!</definedName>
    <definedName name="RSB_AHAP_40R" localSheetId="21">#REF!</definedName>
    <definedName name="RSB_AHAP_40R" localSheetId="80">'Tabla 53'!#REF!</definedName>
    <definedName name="RSB_AHAP_40R" localSheetId="88">#REF!</definedName>
    <definedName name="RSB_AHAP_40R" localSheetId="89">#REF!</definedName>
    <definedName name="RSB_AHAP_40R" localSheetId="90">#REF!</definedName>
    <definedName name="RSB_AHAP_40R" localSheetId="96">#REF!</definedName>
    <definedName name="RSB_AHAP_40R">#REF!</definedName>
    <definedName name="RSB_Bcos_Des_40R" localSheetId="15">#REF!</definedName>
    <definedName name="RSB_Bcos_Des_40R" localSheetId="17">#REF!</definedName>
    <definedName name="RSB_Bcos_Des_40R" localSheetId="23">#REF!</definedName>
    <definedName name="RSB_Bcos_Des_40R" localSheetId="27">#REF!</definedName>
    <definedName name="RSB_Bcos_Des_40R" localSheetId="28">#REF!</definedName>
    <definedName name="RSB_Bcos_Des_40R" localSheetId="29">#REF!</definedName>
    <definedName name="RSB_Bcos_Des_40R" localSheetId="41">#REF!</definedName>
    <definedName name="RSB_Bcos_Des_40R" localSheetId="44">#REF!</definedName>
    <definedName name="RSB_Bcos_Des_40R" localSheetId="21">#REF!</definedName>
    <definedName name="RSB_Bcos_Des_40R" localSheetId="80">'Tabla 53'!#REF!</definedName>
    <definedName name="RSB_Bcos_Des_40R" localSheetId="88">#REF!</definedName>
    <definedName name="RSB_Bcos_Des_40R" localSheetId="89">#REF!</definedName>
    <definedName name="RSB_Bcos_Des_40R" localSheetId="90">#REF!</definedName>
    <definedName name="RSB_Bcos_Des_40R" localSheetId="96">#REF!</definedName>
    <definedName name="RSB_Bcos_Des_40R">#REF!</definedName>
    <definedName name="RSB_SOCFIN_40R" localSheetId="15">#REF!</definedName>
    <definedName name="RSB_SOCFIN_40R" localSheetId="17">#REF!</definedName>
    <definedName name="RSB_SOCFIN_40R" localSheetId="23">#REF!</definedName>
    <definedName name="RSB_SOCFIN_40R" localSheetId="27">#REF!</definedName>
    <definedName name="RSB_SOCFIN_40R" localSheetId="28">#REF!</definedName>
    <definedName name="RSB_SOCFIN_40R" localSheetId="29">#REF!</definedName>
    <definedName name="RSB_SOCFIN_40R" localSheetId="41">#REF!</definedName>
    <definedName name="RSB_SOCFIN_40R" localSheetId="44">#REF!</definedName>
    <definedName name="RSB_SOCFIN_40R" localSheetId="21">#REF!</definedName>
    <definedName name="RSB_SOCFIN_40R" localSheetId="80">'Tabla 53'!#REF!</definedName>
    <definedName name="RSB_SOCFIN_40R" localSheetId="88">#REF!</definedName>
    <definedName name="RSB_SOCFIN_40R" localSheetId="89">#REF!</definedName>
    <definedName name="RSB_SOCFIN_40R" localSheetId="90">#REF!</definedName>
    <definedName name="RSB_SOCFIN_40R" localSheetId="96">#REF!</definedName>
    <definedName name="RSB_SOCFIN_40R">#REF!</definedName>
    <definedName name="rstd" localSheetId="15">#REF!</definedName>
    <definedName name="rstd" localSheetId="17">#REF!</definedName>
    <definedName name="rstd" localSheetId="23">#REF!</definedName>
    <definedName name="rstd" localSheetId="27">#REF!</definedName>
    <definedName name="rstd" localSheetId="28">#REF!</definedName>
    <definedName name="rstd" localSheetId="29">#REF!</definedName>
    <definedName name="rstd" localSheetId="21">#REF!</definedName>
    <definedName name="rstd" localSheetId="88">#REF!</definedName>
    <definedName name="rstd" localSheetId="89">#REF!</definedName>
    <definedName name="rstd" localSheetId="90">#REF!</definedName>
    <definedName name="rstd">#REF!</definedName>
    <definedName name="rt" localSheetId="15" hidden="1">{"Minpmon",#N/A,FALSE,"Monthinput"}</definedName>
    <definedName name="rt" localSheetId="16" hidden="1">{"Minpmon",#N/A,FALSE,"Monthinput"}</definedName>
    <definedName name="rt" localSheetId="17" hidden="1">{"Minpmon",#N/A,FALSE,"Monthinput"}</definedName>
    <definedName name="rt" localSheetId="19" hidden="1">{"Minpmon",#N/A,FALSE,"Monthinput"}</definedName>
    <definedName name="rt" localSheetId="20" hidden="1">{"Minpmon",#N/A,FALSE,"Monthinput"}</definedName>
    <definedName name="rt" localSheetId="100" hidden="1">{"Minpmon",#N/A,FALSE,"Monthinput"}</definedName>
    <definedName name="rt" localSheetId="8" hidden="1">{"Minpmon",#N/A,FALSE,"Monthinput"}</definedName>
    <definedName name="rt" localSheetId="9" hidden="1">{"Minpmon",#N/A,FALSE,"Monthinput"}</definedName>
    <definedName name="rt" localSheetId="10" hidden="1">{"Minpmon",#N/A,FALSE,"Monthinput"}</definedName>
    <definedName name="rt" localSheetId="11" hidden="1">{"Minpmon",#N/A,FALSE,"Monthinput"}</definedName>
    <definedName name="rt" localSheetId="23" hidden="1">{"Minpmon",#N/A,FALSE,"Monthinput"}</definedName>
    <definedName name="rt" localSheetId="59" hidden="1">{"Minpmon",#N/A,FALSE,"Monthinput"}</definedName>
    <definedName name="rt" localSheetId="60" hidden="1">{"Minpmon",#N/A,FALSE,"Monthinput"}</definedName>
    <definedName name="rt" localSheetId="1" hidden="1">{"Minpmon",#N/A,FALSE,"Monthinput"}</definedName>
    <definedName name="rt" localSheetId="27" hidden="1">{"Minpmon",#N/A,FALSE,"Monthinput"}</definedName>
    <definedName name="rt" localSheetId="28" hidden="1">{"Minpmon",#N/A,FALSE,"Monthinput"}</definedName>
    <definedName name="rt" localSheetId="29" hidden="1">{"Minpmon",#N/A,FALSE,"Monthinput"}</definedName>
    <definedName name="rt" localSheetId="30" hidden="1">{"Minpmon",#N/A,FALSE,"Monthinput"}</definedName>
    <definedName name="rt" localSheetId="31" hidden="1">{"Minpmon",#N/A,FALSE,"Monthinput"}</definedName>
    <definedName name="rt" localSheetId="32" hidden="1">{"Minpmon",#N/A,FALSE,"Monthinput"}</definedName>
    <definedName name="rt" localSheetId="33" hidden="1">{"Minpmon",#N/A,FALSE,"Monthinput"}</definedName>
    <definedName name="rt" localSheetId="34" hidden="1">{"Minpmon",#N/A,FALSE,"Monthinput"}</definedName>
    <definedName name="rt" localSheetId="3" hidden="1">{"Minpmon",#N/A,FALSE,"Monthinput"}</definedName>
    <definedName name="rt" localSheetId="57" hidden="1">{"Minpmon",#N/A,FALSE,"Monthinput"}</definedName>
    <definedName name="rt" localSheetId="58" hidden="1">{"Minpmon",#N/A,FALSE,"Monthinput"}</definedName>
    <definedName name="rt" localSheetId="18" hidden="1">{"Minpmon",#N/A,FALSE,"Monthinput"}</definedName>
    <definedName name="rt" localSheetId="61" hidden="1">{"Minpmon",#N/A,FALSE,"Monthinput"}</definedName>
    <definedName name="rt" localSheetId="62" hidden="1">{"Minpmon",#N/A,FALSE,"Monthinput"}</definedName>
    <definedName name="rt" localSheetId="63" hidden="1">{"Minpmon",#N/A,FALSE,"Monthinput"}</definedName>
    <definedName name="rt" localSheetId="64" hidden="1">{"Minpmon",#N/A,FALSE,"Monthinput"}</definedName>
    <definedName name="rt" localSheetId="21" hidden="1">{"Minpmon",#N/A,FALSE,"Monthinput"}</definedName>
    <definedName name="rt" localSheetId="80" hidden="1">{"Minpmon",#N/A,FALSE,"Monthinput"}</definedName>
    <definedName name="rt" localSheetId="81" hidden="1">{"Minpmon",#N/A,FALSE,"Monthinput"}</definedName>
    <definedName name="rt" localSheetId="82" hidden="1">{"Minpmon",#N/A,FALSE,"Monthinput"}</definedName>
    <definedName name="rt" localSheetId="83" hidden="1">{"Minpmon",#N/A,FALSE,"Monthinput"}</definedName>
    <definedName name="rt" localSheetId="84" hidden="1">{"Minpmon",#N/A,FALSE,"Monthinput"}</definedName>
    <definedName name="rt" localSheetId="85" hidden="1">{"Minpmon",#N/A,FALSE,"Monthinput"}</definedName>
    <definedName name="rt" localSheetId="88" hidden="1">{"Minpmon",#N/A,FALSE,"Monthinput"}</definedName>
    <definedName name="rt" localSheetId="22" hidden="1">{"Minpmon",#N/A,FALSE,"Monthinput"}</definedName>
    <definedName name="rt" localSheetId="89" hidden="1">{"Minpmon",#N/A,FALSE,"Monthinput"}</definedName>
    <definedName name="rt" localSheetId="90" hidden="1">{"Minpmon",#N/A,FALSE,"Monthinput"}</definedName>
    <definedName name="rt" localSheetId="91" hidden="1">{"Minpmon",#N/A,FALSE,"Monthinput"}</definedName>
    <definedName name="rt" localSheetId="92" hidden="1">{"Minpmon",#N/A,FALSE,"Monthinput"}</definedName>
    <definedName name="rt" localSheetId="95" hidden="1">{"Minpmon",#N/A,FALSE,"Monthinput"}</definedName>
    <definedName name="rt" localSheetId="96" hidden="1">{"Minpmon",#N/A,FALSE,"Monthinput"}</definedName>
    <definedName name="rt" localSheetId="98" hidden="1">{"Minpmon",#N/A,FALSE,"Monthinput"}</definedName>
    <definedName name="rt" localSheetId="24" hidden="1">{"Minpmon",#N/A,FALSE,"Monthinput"}</definedName>
    <definedName name="rt" localSheetId="99" hidden="1">{"Minpmon",#N/A,FALSE,"Monthinput"}</definedName>
    <definedName name="rt" localSheetId="25" hidden="1">{"Minpmon",#N/A,FALSE,"Monthinput"}</definedName>
    <definedName name="rt" localSheetId="26" hidden="1">{"Minpmon",#N/A,FALSE,"Monthinput"}</definedName>
    <definedName name="rt" localSheetId="93" hidden="1">{"Minpmon",#N/A,FALSE,"Monthinput"}</definedName>
    <definedName name="rt" localSheetId="94" hidden="1">{"Minpmon",#N/A,FALSE,"Monthinput"}</definedName>
    <definedName name="rt" hidden="1">{"Minpmon",#N/A,FALSE,"Monthinput"}</definedName>
    <definedName name="rte" localSheetId="15" hidden="1">{"Riqfin97",#N/A,FALSE,"Tran";"Riqfinpro",#N/A,FALSE,"Tran"}</definedName>
    <definedName name="rte" localSheetId="16" hidden="1">{"Riqfin97",#N/A,FALSE,"Tran";"Riqfinpro",#N/A,FALSE,"Tran"}</definedName>
    <definedName name="rte" localSheetId="17" hidden="1">{"Riqfin97",#N/A,FALSE,"Tran";"Riqfinpro",#N/A,FALSE,"Tran"}</definedName>
    <definedName name="rte" localSheetId="19" hidden="1">{"Riqfin97",#N/A,FALSE,"Tran";"Riqfinpro",#N/A,FALSE,"Tran"}</definedName>
    <definedName name="rte" localSheetId="20" hidden="1">{"Riqfin97",#N/A,FALSE,"Tran";"Riqfinpro",#N/A,FALSE,"Tran"}</definedName>
    <definedName name="rte" localSheetId="100" hidden="1">{"Riqfin97",#N/A,FALSE,"Tran";"Riqfinpro",#N/A,FALSE,"Tran"}</definedName>
    <definedName name="rte" localSheetId="8" hidden="1">{"Riqfin97",#N/A,FALSE,"Tran";"Riqfinpro",#N/A,FALSE,"Tran"}</definedName>
    <definedName name="rte" localSheetId="9" hidden="1">{"Riqfin97",#N/A,FALSE,"Tran";"Riqfinpro",#N/A,FALSE,"Tran"}</definedName>
    <definedName name="rte" localSheetId="10" hidden="1">{"Riqfin97",#N/A,FALSE,"Tran";"Riqfinpro",#N/A,FALSE,"Tran"}</definedName>
    <definedName name="rte" localSheetId="11" hidden="1">{"Riqfin97",#N/A,FALSE,"Tran";"Riqfinpro",#N/A,FALSE,"Tran"}</definedName>
    <definedName name="rte" localSheetId="23" hidden="1">{"Riqfin97",#N/A,FALSE,"Tran";"Riqfinpro",#N/A,FALSE,"Tran"}</definedName>
    <definedName name="rte" localSheetId="59" hidden="1">{"Riqfin97",#N/A,FALSE,"Tran";"Riqfinpro",#N/A,FALSE,"Tran"}</definedName>
    <definedName name="rte" localSheetId="60" hidden="1">{"Riqfin97",#N/A,FALSE,"Tran";"Riqfinpro",#N/A,FALSE,"Tran"}</definedName>
    <definedName name="rte" localSheetId="1" hidden="1">{"Riqfin97",#N/A,FALSE,"Tran";"Riqfinpro",#N/A,FALSE,"Tran"}</definedName>
    <definedName name="rte" localSheetId="27" hidden="1">{"Riqfin97",#N/A,FALSE,"Tran";"Riqfinpro",#N/A,FALSE,"Tran"}</definedName>
    <definedName name="rte" localSheetId="28" hidden="1">{"Riqfin97",#N/A,FALSE,"Tran";"Riqfinpro",#N/A,FALSE,"Tran"}</definedName>
    <definedName name="rte" localSheetId="29" hidden="1">{"Riqfin97",#N/A,FALSE,"Tran";"Riqfinpro",#N/A,FALSE,"Tran"}</definedName>
    <definedName name="rte" localSheetId="30" hidden="1">{"Riqfin97",#N/A,FALSE,"Tran";"Riqfinpro",#N/A,FALSE,"Tran"}</definedName>
    <definedName name="rte" localSheetId="31" hidden="1">{"Riqfin97",#N/A,FALSE,"Tran";"Riqfinpro",#N/A,FALSE,"Tran"}</definedName>
    <definedName name="rte" localSheetId="32" hidden="1">{"Riqfin97",#N/A,FALSE,"Tran";"Riqfinpro",#N/A,FALSE,"Tran"}</definedName>
    <definedName name="rte" localSheetId="33" hidden="1">{"Riqfin97",#N/A,FALSE,"Tran";"Riqfinpro",#N/A,FALSE,"Tran"}</definedName>
    <definedName name="rte" localSheetId="34" hidden="1">{"Riqfin97",#N/A,FALSE,"Tran";"Riqfinpro",#N/A,FALSE,"Tran"}</definedName>
    <definedName name="rte" localSheetId="3" hidden="1">{"Riqfin97",#N/A,FALSE,"Tran";"Riqfinpro",#N/A,FALSE,"Tran"}</definedName>
    <definedName name="rte" localSheetId="57" hidden="1">{"Riqfin97",#N/A,FALSE,"Tran";"Riqfinpro",#N/A,FALSE,"Tran"}</definedName>
    <definedName name="rte" localSheetId="58" hidden="1">{"Riqfin97",#N/A,FALSE,"Tran";"Riqfinpro",#N/A,FALSE,"Tran"}</definedName>
    <definedName name="rte" localSheetId="18" hidden="1">{"Riqfin97",#N/A,FALSE,"Tran";"Riqfinpro",#N/A,FALSE,"Tran"}</definedName>
    <definedName name="rte" localSheetId="61" hidden="1">{"Riqfin97",#N/A,FALSE,"Tran";"Riqfinpro",#N/A,FALSE,"Tran"}</definedName>
    <definedName name="rte" localSheetId="62" hidden="1">{"Riqfin97",#N/A,FALSE,"Tran";"Riqfinpro",#N/A,FALSE,"Tran"}</definedName>
    <definedName name="rte" localSheetId="63" hidden="1">{"Riqfin97",#N/A,FALSE,"Tran";"Riqfinpro",#N/A,FALSE,"Tran"}</definedName>
    <definedName name="rte" localSheetId="64" hidden="1">{"Riqfin97",#N/A,FALSE,"Tran";"Riqfinpro",#N/A,FALSE,"Tran"}</definedName>
    <definedName name="rte" localSheetId="21" hidden="1">{"Riqfin97",#N/A,FALSE,"Tran";"Riqfinpro",#N/A,FALSE,"Tran"}</definedName>
    <definedName name="rte" localSheetId="80" hidden="1">{"Riqfin97",#N/A,FALSE,"Tran";"Riqfinpro",#N/A,FALSE,"Tran"}</definedName>
    <definedName name="rte" localSheetId="81" hidden="1">{"Riqfin97",#N/A,FALSE,"Tran";"Riqfinpro",#N/A,FALSE,"Tran"}</definedName>
    <definedName name="rte" localSheetId="82" hidden="1">{"Riqfin97",#N/A,FALSE,"Tran";"Riqfinpro",#N/A,FALSE,"Tran"}</definedName>
    <definedName name="rte" localSheetId="83" hidden="1">{"Riqfin97",#N/A,FALSE,"Tran";"Riqfinpro",#N/A,FALSE,"Tran"}</definedName>
    <definedName name="rte" localSheetId="84" hidden="1">{"Riqfin97",#N/A,FALSE,"Tran";"Riqfinpro",#N/A,FALSE,"Tran"}</definedName>
    <definedName name="rte" localSheetId="85" hidden="1">{"Riqfin97",#N/A,FALSE,"Tran";"Riqfinpro",#N/A,FALSE,"Tran"}</definedName>
    <definedName name="rte" localSheetId="88" hidden="1">{"Riqfin97",#N/A,FALSE,"Tran";"Riqfinpro",#N/A,FALSE,"Tran"}</definedName>
    <definedName name="rte" localSheetId="22" hidden="1">{"Riqfin97",#N/A,FALSE,"Tran";"Riqfinpro",#N/A,FALSE,"Tran"}</definedName>
    <definedName name="rte" localSheetId="89" hidden="1">{"Riqfin97",#N/A,FALSE,"Tran";"Riqfinpro",#N/A,FALSE,"Tran"}</definedName>
    <definedName name="rte" localSheetId="90" hidden="1">{"Riqfin97",#N/A,FALSE,"Tran";"Riqfinpro",#N/A,FALSE,"Tran"}</definedName>
    <definedName name="rte" localSheetId="91" hidden="1">{"Riqfin97",#N/A,FALSE,"Tran";"Riqfinpro",#N/A,FALSE,"Tran"}</definedName>
    <definedName name="rte" localSheetId="92" hidden="1">{"Riqfin97",#N/A,FALSE,"Tran";"Riqfinpro",#N/A,FALSE,"Tran"}</definedName>
    <definedName name="rte" localSheetId="95" hidden="1">{"Riqfin97",#N/A,FALSE,"Tran";"Riqfinpro",#N/A,FALSE,"Tran"}</definedName>
    <definedName name="rte" localSheetId="96" hidden="1">{"Riqfin97",#N/A,FALSE,"Tran";"Riqfinpro",#N/A,FALSE,"Tran"}</definedName>
    <definedName name="rte" localSheetId="98" hidden="1">{"Riqfin97",#N/A,FALSE,"Tran";"Riqfinpro",#N/A,FALSE,"Tran"}</definedName>
    <definedName name="rte" localSheetId="24" hidden="1">{"Riqfin97",#N/A,FALSE,"Tran";"Riqfinpro",#N/A,FALSE,"Tran"}</definedName>
    <definedName name="rte" localSheetId="99" hidden="1">{"Riqfin97",#N/A,FALSE,"Tran";"Riqfinpro",#N/A,FALSE,"Tran"}</definedName>
    <definedName name="rte" localSheetId="25" hidden="1">{"Riqfin97",#N/A,FALSE,"Tran";"Riqfinpro",#N/A,FALSE,"Tran"}</definedName>
    <definedName name="rte" localSheetId="26" hidden="1">{"Riqfin97",#N/A,FALSE,"Tran";"Riqfinpro",#N/A,FALSE,"Tran"}</definedName>
    <definedName name="rte" localSheetId="93" hidden="1">{"Riqfin97",#N/A,FALSE,"Tran";"Riqfinpro",#N/A,FALSE,"Tran"}</definedName>
    <definedName name="rte" localSheetId="94" hidden="1">{"Riqfin97",#N/A,FALSE,"Tran";"Riqfinpro",#N/A,FALSE,"Tran"}</definedName>
    <definedName name="rte" hidden="1">{"Riqfin97",#N/A,FALSE,"Tran";"Riqfinpro",#N/A,FALSE,"Tran"}</definedName>
    <definedName name="rtre" localSheetId="15" hidden="1">{"Main Economic Indicators",#N/A,FALSE,"C"}</definedName>
    <definedName name="rtre" localSheetId="16" hidden="1">{"Main Economic Indicators",#N/A,FALSE,"C"}</definedName>
    <definedName name="rtre" localSheetId="17" hidden="1">{"Main Economic Indicators",#N/A,FALSE,"C"}</definedName>
    <definedName name="rtre" localSheetId="19" hidden="1">{"Main Economic Indicators",#N/A,FALSE,"C"}</definedName>
    <definedName name="rtre" localSheetId="20" hidden="1">{"Main Economic Indicators",#N/A,FALSE,"C"}</definedName>
    <definedName name="rtre" localSheetId="100" hidden="1">{"Main Economic Indicators",#N/A,FALSE,"C"}</definedName>
    <definedName name="rtre" localSheetId="8" hidden="1">{"Main Economic Indicators",#N/A,FALSE,"C"}</definedName>
    <definedName name="rtre" localSheetId="9" hidden="1">{"Main Economic Indicators",#N/A,FALSE,"C"}</definedName>
    <definedName name="rtre" localSheetId="10" hidden="1">{"Main Economic Indicators",#N/A,FALSE,"C"}</definedName>
    <definedName name="rtre" localSheetId="11" hidden="1">{"Main Economic Indicators",#N/A,FALSE,"C"}</definedName>
    <definedName name="rtre" localSheetId="23" hidden="1">{"Main Economic Indicators",#N/A,FALSE,"C"}</definedName>
    <definedName name="rtre" localSheetId="59" hidden="1">{"Main Economic Indicators",#N/A,FALSE,"C"}</definedName>
    <definedName name="rtre" localSheetId="60" hidden="1">{"Main Economic Indicators",#N/A,FALSE,"C"}</definedName>
    <definedName name="rtre" localSheetId="1" hidden="1">{"Main Economic Indicators",#N/A,FALSE,"C"}</definedName>
    <definedName name="rtre" localSheetId="27" hidden="1">{"Main Economic Indicators",#N/A,FALSE,"C"}</definedName>
    <definedName name="rtre" localSheetId="28" hidden="1">{"Main Economic Indicators",#N/A,FALSE,"C"}</definedName>
    <definedName name="rtre" localSheetId="29" hidden="1">{"Main Economic Indicators",#N/A,FALSE,"C"}</definedName>
    <definedName name="rtre" localSheetId="30" hidden="1">{"Main Economic Indicators",#N/A,FALSE,"C"}</definedName>
    <definedName name="rtre" localSheetId="31" hidden="1">{"Main Economic Indicators",#N/A,FALSE,"C"}</definedName>
    <definedName name="rtre" localSheetId="32" hidden="1">{"Main Economic Indicators",#N/A,FALSE,"C"}</definedName>
    <definedName name="rtre" localSheetId="33" hidden="1">{"Main Economic Indicators",#N/A,FALSE,"C"}</definedName>
    <definedName name="rtre" localSheetId="34" hidden="1">{"Main Economic Indicators",#N/A,FALSE,"C"}</definedName>
    <definedName name="rtre" localSheetId="3" hidden="1">{"Main Economic Indicators",#N/A,FALSE,"C"}</definedName>
    <definedName name="rtre" localSheetId="57" hidden="1">{"Main Economic Indicators",#N/A,FALSE,"C"}</definedName>
    <definedName name="rtre" localSheetId="58" hidden="1">{"Main Economic Indicators",#N/A,FALSE,"C"}</definedName>
    <definedName name="rtre" localSheetId="18" hidden="1">{"Main Economic Indicators",#N/A,FALSE,"C"}</definedName>
    <definedName name="rtre" localSheetId="61" hidden="1">{"Main Economic Indicators",#N/A,FALSE,"C"}</definedName>
    <definedName name="rtre" localSheetId="62" hidden="1">{"Main Economic Indicators",#N/A,FALSE,"C"}</definedName>
    <definedName name="rtre" localSheetId="63" hidden="1">{"Main Economic Indicators",#N/A,FALSE,"C"}</definedName>
    <definedName name="rtre" localSheetId="64" hidden="1">{"Main Economic Indicators",#N/A,FALSE,"C"}</definedName>
    <definedName name="rtre" localSheetId="21" hidden="1">{"Main Economic Indicators",#N/A,FALSE,"C"}</definedName>
    <definedName name="rtre" localSheetId="80" hidden="1">{"Main Economic Indicators",#N/A,FALSE,"C"}</definedName>
    <definedName name="rtre" localSheetId="81" hidden="1">{"Main Economic Indicators",#N/A,FALSE,"C"}</definedName>
    <definedName name="rtre" localSheetId="82" hidden="1">{"Main Economic Indicators",#N/A,FALSE,"C"}</definedName>
    <definedName name="rtre" localSheetId="83" hidden="1">{"Main Economic Indicators",#N/A,FALSE,"C"}</definedName>
    <definedName name="rtre" localSheetId="84" hidden="1">{"Main Economic Indicators",#N/A,FALSE,"C"}</definedName>
    <definedName name="rtre" localSheetId="85" hidden="1">{"Main Economic Indicators",#N/A,FALSE,"C"}</definedName>
    <definedName name="rtre" localSheetId="88" hidden="1">{"Main Economic Indicators",#N/A,FALSE,"C"}</definedName>
    <definedName name="rtre" localSheetId="22" hidden="1">{"Main Economic Indicators",#N/A,FALSE,"C"}</definedName>
    <definedName name="rtre" localSheetId="89" hidden="1">{"Main Economic Indicators",#N/A,FALSE,"C"}</definedName>
    <definedName name="rtre" localSheetId="90" hidden="1">{"Main Economic Indicators",#N/A,FALSE,"C"}</definedName>
    <definedName name="rtre" localSheetId="91" hidden="1">{"Main Economic Indicators",#N/A,FALSE,"C"}</definedName>
    <definedName name="rtre" localSheetId="92" hidden="1">{"Main Economic Indicators",#N/A,FALSE,"C"}</definedName>
    <definedName name="rtre" localSheetId="95" hidden="1">{"Main Economic Indicators",#N/A,FALSE,"C"}</definedName>
    <definedName name="rtre" localSheetId="96" hidden="1">{"Main Economic Indicators",#N/A,FALSE,"C"}</definedName>
    <definedName name="rtre" localSheetId="98" hidden="1">{"Main Economic Indicators",#N/A,FALSE,"C"}</definedName>
    <definedName name="rtre" localSheetId="24" hidden="1">{"Main Economic Indicators",#N/A,FALSE,"C"}</definedName>
    <definedName name="rtre" localSheetId="99" hidden="1">{"Main Economic Indicators",#N/A,FALSE,"C"}</definedName>
    <definedName name="rtre" localSheetId="25" hidden="1">{"Main Economic Indicators",#N/A,FALSE,"C"}</definedName>
    <definedName name="rtre" localSheetId="26" hidden="1">{"Main Economic Indicators",#N/A,FALSE,"C"}</definedName>
    <definedName name="rtre" localSheetId="93" hidden="1">{"Main Economic Indicators",#N/A,FALSE,"C"}</definedName>
    <definedName name="rtre" localSheetId="94" hidden="1">{"Main Economic Indicators",#N/A,FALSE,"C"}</definedName>
    <definedName name="rtre" hidden="1">{"Main Economic Indicators",#N/A,FALSE,"C"}</definedName>
    <definedName name="rtre1" localSheetId="15" hidden="1">{"Main Economic Indicators",#N/A,FALSE,"C"}</definedName>
    <definedName name="rtre1" localSheetId="16" hidden="1">{"Main Economic Indicators",#N/A,FALSE,"C"}</definedName>
    <definedName name="rtre1" localSheetId="17" hidden="1">{"Main Economic Indicators",#N/A,FALSE,"C"}</definedName>
    <definedName name="rtre1" localSheetId="19" hidden="1">{"Main Economic Indicators",#N/A,FALSE,"C"}</definedName>
    <definedName name="rtre1" localSheetId="20" hidden="1">{"Main Economic Indicators",#N/A,FALSE,"C"}</definedName>
    <definedName name="rtre1" localSheetId="100" hidden="1">{"Main Economic Indicators",#N/A,FALSE,"C"}</definedName>
    <definedName name="rtre1" localSheetId="8" hidden="1">{"Main Economic Indicators",#N/A,FALSE,"C"}</definedName>
    <definedName name="rtre1" localSheetId="9" hidden="1">{"Main Economic Indicators",#N/A,FALSE,"C"}</definedName>
    <definedName name="rtre1" localSheetId="10" hidden="1">{"Main Economic Indicators",#N/A,FALSE,"C"}</definedName>
    <definedName name="rtre1" localSheetId="11" hidden="1">{"Main Economic Indicators",#N/A,FALSE,"C"}</definedName>
    <definedName name="rtre1" localSheetId="23" hidden="1">{"Main Economic Indicators",#N/A,FALSE,"C"}</definedName>
    <definedName name="rtre1" localSheetId="59" hidden="1">{"Main Economic Indicators",#N/A,FALSE,"C"}</definedName>
    <definedName name="rtre1" localSheetId="60" hidden="1">{"Main Economic Indicators",#N/A,FALSE,"C"}</definedName>
    <definedName name="rtre1" localSheetId="1" hidden="1">{"Main Economic Indicators",#N/A,FALSE,"C"}</definedName>
    <definedName name="rtre1" localSheetId="27" hidden="1">{"Main Economic Indicators",#N/A,FALSE,"C"}</definedName>
    <definedName name="rtre1" localSheetId="28" hidden="1">{"Main Economic Indicators",#N/A,FALSE,"C"}</definedName>
    <definedName name="rtre1" localSheetId="29" hidden="1">{"Main Economic Indicators",#N/A,FALSE,"C"}</definedName>
    <definedName name="rtre1" localSheetId="30" hidden="1">{"Main Economic Indicators",#N/A,FALSE,"C"}</definedName>
    <definedName name="rtre1" localSheetId="31" hidden="1">{"Main Economic Indicators",#N/A,FALSE,"C"}</definedName>
    <definedName name="rtre1" localSheetId="32" hidden="1">{"Main Economic Indicators",#N/A,FALSE,"C"}</definedName>
    <definedName name="rtre1" localSheetId="33" hidden="1">{"Main Economic Indicators",#N/A,FALSE,"C"}</definedName>
    <definedName name="rtre1" localSheetId="34" hidden="1">{"Main Economic Indicators",#N/A,FALSE,"C"}</definedName>
    <definedName name="rtre1" localSheetId="3" hidden="1">{"Main Economic Indicators",#N/A,FALSE,"C"}</definedName>
    <definedName name="rtre1" localSheetId="57" hidden="1">{"Main Economic Indicators",#N/A,FALSE,"C"}</definedName>
    <definedName name="rtre1" localSheetId="58" hidden="1">{"Main Economic Indicators",#N/A,FALSE,"C"}</definedName>
    <definedName name="rtre1" localSheetId="18" hidden="1">{"Main Economic Indicators",#N/A,FALSE,"C"}</definedName>
    <definedName name="rtre1" localSheetId="61" hidden="1">{"Main Economic Indicators",#N/A,FALSE,"C"}</definedName>
    <definedName name="rtre1" localSheetId="62" hidden="1">{"Main Economic Indicators",#N/A,FALSE,"C"}</definedName>
    <definedName name="rtre1" localSheetId="63" hidden="1">{"Main Economic Indicators",#N/A,FALSE,"C"}</definedName>
    <definedName name="rtre1" localSheetId="64" hidden="1">{"Main Economic Indicators",#N/A,FALSE,"C"}</definedName>
    <definedName name="rtre1" localSheetId="21" hidden="1">{"Main Economic Indicators",#N/A,FALSE,"C"}</definedName>
    <definedName name="rtre1" localSheetId="80" hidden="1">{"Main Economic Indicators",#N/A,FALSE,"C"}</definedName>
    <definedName name="rtre1" localSheetId="81" hidden="1">{"Main Economic Indicators",#N/A,FALSE,"C"}</definedName>
    <definedName name="rtre1" localSheetId="82" hidden="1">{"Main Economic Indicators",#N/A,FALSE,"C"}</definedName>
    <definedName name="rtre1" localSheetId="83" hidden="1">{"Main Economic Indicators",#N/A,FALSE,"C"}</definedName>
    <definedName name="rtre1" localSheetId="84" hidden="1">{"Main Economic Indicators",#N/A,FALSE,"C"}</definedName>
    <definedName name="rtre1" localSheetId="85" hidden="1">{"Main Economic Indicators",#N/A,FALSE,"C"}</definedName>
    <definedName name="rtre1" localSheetId="88" hidden="1">{"Main Economic Indicators",#N/A,FALSE,"C"}</definedName>
    <definedName name="rtre1" localSheetId="22" hidden="1">{"Main Economic Indicators",#N/A,FALSE,"C"}</definedName>
    <definedName name="rtre1" localSheetId="89" hidden="1">{"Main Economic Indicators",#N/A,FALSE,"C"}</definedName>
    <definedName name="rtre1" localSheetId="90" hidden="1">{"Main Economic Indicators",#N/A,FALSE,"C"}</definedName>
    <definedName name="rtre1" localSheetId="91" hidden="1">{"Main Economic Indicators",#N/A,FALSE,"C"}</definedName>
    <definedName name="rtre1" localSheetId="92" hidden="1">{"Main Economic Indicators",#N/A,FALSE,"C"}</definedName>
    <definedName name="rtre1" localSheetId="95" hidden="1">{"Main Economic Indicators",#N/A,FALSE,"C"}</definedName>
    <definedName name="rtre1" localSheetId="96" hidden="1">{"Main Economic Indicators",#N/A,FALSE,"C"}</definedName>
    <definedName name="rtre1" localSheetId="98" hidden="1">{"Main Economic Indicators",#N/A,FALSE,"C"}</definedName>
    <definedName name="rtre1" localSheetId="24" hidden="1">{"Main Economic Indicators",#N/A,FALSE,"C"}</definedName>
    <definedName name="rtre1" localSheetId="99" hidden="1">{"Main Economic Indicators",#N/A,FALSE,"C"}</definedName>
    <definedName name="rtre1" localSheetId="25" hidden="1">{"Main Economic Indicators",#N/A,FALSE,"C"}</definedName>
    <definedName name="rtre1" localSheetId="26" hidden="1">{"Main Economic Indicators",#N/A,FALSE,"C"}</definedName>
    <definedName name="rtre1" localSheetId="93" hidden="1">{"Main Economic Indicators",#N/A,FALSE,"C"}</definedName>
    <definedName name="rtre1" localSheetId="94" hidden="1">{"Main Economic Indicators",#N/A,FALSE,"C"}</definedName>
    <definedName name="rtre1" hidden="1">{"Main Economic Indicators",#N/A,FALSE,"C"}</definedName>
    <definedName name="rty" localSheetId="15" hidden="1">{"Riqfin97",#N/A,FALSE,"Tran";"Riqfinpro",#N/A,FALSE,"Tran"}</definedName>
    <definedName name="rty" localSheetId="16" hidden="1">{"Riqfin97",#N/A,FALSE,"Tran";"Riqfinpro",#N/A,FALSE,"Tran"}</definedName>
    <definedName name="rty" localSheetId="17" hidden="1">{"Riqfin97",#N/A,FALSE,"Tran";"Riqfinpro",#N/A,FALSE,"Tran"}</definedName>
    <definedName name="rty" localSheetId="19" hidden="1">{"Riqfin97",#N/A,FALSE,"Tran";"Riqfinpro",#N/A,FALSE,"Tran"}</definedName>
    <definedName name="rty" localSheetId="20" hidden="1">{"Riqfin97",#N/A,FALSE,"Tran";"Riqfinpro",#N/A,FALSE,"Tran"}</definedName>
    <definedName name="rty" localSheetId="100" hidden="1">{"Riqfin97",#N/A,FALSE,"Tran";"Riqfinpro",#N/A,FALSE,"Tran"}</definedName>
    <definedName name="rty" localSheetId="8" hidden="1">{"Riqfin97",#N/A,FALSE,"Tran";"Riqfinpro",#N/A,FALSE,"Tran"}</definedName>
    <definedName name="rty" localSheetId="9" hidden="1">{"Riqfin97",#N/A,FALSE,"Tran";"Riqfinpro",#N/A,FALSE,"Tran"}</definedName>
    <definedName name="rty" localSheetId="10" hidden="1">{"Riqfin97",#N/A,FALSE,"Tran";"Riqfinpro",#N/A,FALSE,"Tran"}</definedName>
    <definedName name="rty" localSheetId="11" hidden="1">{"Riqfin97",#N/A,FALSE,"Tran";"Riqfinpro",#N/A,FALSE,"Tran"}</definedName>
    <definedName name="rty" localSheetId="23" hidden="1">{"Riqfin97",#N/A,FALSE,"Tran";"Riqfinpro",#N/A,FALSE,"Tran"}</definedName>
    <definedName name="rty" localSheetId="59" hidden="1">{"Riqfin97",#N/A,FALSE,"Tran";"Riqfinpro",#N/A,FALSE,"Tran"}</definedName>
    <definedName name="rty" localSheetId="60" hidden="1">{"Riqfin97",#N/A,FALSE,"Tran";"Riqfinpro",#N/A,FALSE,"Tran"}</definedName>
    <definedName name="rty" localSheetId="1" hidden="1">{"Riqfin97",#N/A,FALSE,"Tran";"Riqfinpro",#N/A,FALSE,"Tran"}</definedName>
    <definedName name="rty" localSheetId="27" hidden="1">{"Riqfin97",#N/A,FALSE,"Tran";"Riqfinpro",#N/A,FALSE,"Tran"}</definedName>
    <definedName name="rty" localSheetId="28" hidden="1">{"Riqfin97",#N/A,FALSE,"Tran";"Riqfinpro",#N/A,FALSE,"Tran"}</definedName>
    <definedName name="rty" localSheetId="29" hidden="1">{"Riqfin97",#N/A,FALSE,"Tran";"Riqfinpro",#N/A,FALSE,"Tran"}</definedName>
    <definedName name="rty" localSheetId="30" hidden="1">{"Riqfin97",#N/A,FALSE,"Tran";"Riqfinpro",#N/A,FALSE,"Tran"}</definedName>
    <definedName name="rty" localSheetId="31" hidden="1">{"Riqfin97",#N/A,FALSE,"Tran";"Riqfinpro",#N/A,FALSE,"Tran"}</definedName>
    <definedName name="rty" localSheetId="32" hidden="1">{"Riqfin97",#N/A,FALSE,"Tran";"Riqfinpro",#N/A,FALSE,"Tran"}</definedName>
    <definedName name="rty" localSheetId="33" hidden="1">{"Riqfin97",#N/A,FALSE,"Tran";"Riqfinpro",#N/A,FALSE,"Tran"}</definedName>
    <definedName name="rty" localSheetId="34" hidden="1">{"Riqfin97",#N/A,FALSE,"Tran";"Riqfinpro",#N/A,FALSE,"Tran"}</definedName>
    <definedName name="rty" localSheetId="3" hidden="1">{"Riqfin97",#N/A,FALSE,"Tran";"Riqfinpro",#N/A,FALSE,"Tran"}</definedName>
    <definedName name="rty" localSheetId="57" hidden="1">{"Riqfin97",#N/A,FALSE,"Tran";"Riqfinpro",#N/A,FALSE,"Tran"}</definedName>
    <definedName name="rty" localSheetId="58" hidden="1">{"Riqfin97",#N/A,FALSE,"Tran";"Riqfinpro",#N/A,FALSE,"Tran"}</definedName>
    <definedName name="rty" localSheetId="18" hidden="1">{"Riqfin97",#N/A,FALSE,"Tran";"Riqfinpro",#N/A,FALSE,"Tran"}</definedName>
    <definedName name="rty" localSheetId="61" hidden="1">{"Riqfin97",#N/A,FALSE,"Tran";"Riqfinpro",#N/A,FALSE,"Tran"}</definedName>
    <definedName name="rty" localSheetId="62" hidden="1">{"Riqfin97",#N/A,FALSE,"Tran";"Riqfinpro",#N/A,FALSE,"Tran"}</definedName>
    <definedName name="rty" localSheetId="63" hidden="1">{"Riqfin97",#N/A,FALSE,"Tran";"Riqfinpro",#N/A,FALSE,"Tran"}</definedName>
    <definedName name="rty" localSheetId="64" hidden="1">{"Riqfin97",#N/A,FALSE,"Tran";"Riqfinpro",#N/A,FALSE,"Tran"}</definedName>
    <definedName name="rty" localSheetId="21" hidden="1">{"Riqfin97",#N/A,FALSE,"Tran";"Riqfinpro",#N/A,FALSE,"Tran"}</definedName>
    <definedName name="rty" localSheetId="80" hidden="1">{"Riqfin97",#N/A,FALSE,"Tran";"Riqfinpro",#N/A,FALSE,"Tran"}</definedName>
    <definedName name="rty" localSheetId="81" hidden="1">{"Riqfin97",#N/A,FALSE,"Tran";"Riqfinpro",#N/A,FALSE,"Tran"}</definedName>
    <definedName name="rty" localSheetId="82" hidden="1">{"Riqfin97",#N/A,FALSE,"Tran";"Riqfinpro",#N/A,FALSE,"Tran"}</definedName>
    <definedName name="rty" localSheetId="83" hidden="1">{"Riqfin97",#N/A,FALSE,"Tran";"Riqfinpro",#N/A,FALSE,"Tran"}</definedName>
    <definedName name="rty" localSheetId="84" hidden="1">{"Riqfin97",#N/A,FALSE,"Tran";"Riqfinpro",#N/A,FALSE,"Tran"}</definedName>
    <definedName name="rty" localSheetId="85" hidden="1">{"Riqfin97",#N/A,FALSE,"Tran";"Riqfinpro",#N/A,FALSE,"Tran"}</definedName>
    <definedName name="rty" localSheetId="88" hidden="1">{"Riqfin97",#N/A,FALSE,"Tran";"Riqfinpro",#N/A,FALSE,"Tran"}</definedName>
    <definedName name="rty" localSheetId="22" hidden="1">{"Riqfin97",#N/A,FALSE,"Tran";"Riqfinpro",#N/A,FALSE,"Tran"}</definedName>
    <definedName name="rty" localSheetId="89" hidden="1">{"Riqfin97",#N/A,FALSE,"Tran";"Riqfinpro",#N/A,FALSE,"Tran"}</definedName>
    <definedName name="rty" localSheetId="90" hidden="1">{"Riqfin97",#N/A,FALSE,"Tran";"Riqfinpro",#N/A,FALSE,"Tran"}</definedName>
    <definedName name="rty" localSheetId="91" hidden="1">{"Riqfin97",#N/A,FALSE,"Tran";"Riqfinpro",#N/A,FALSE,"Tran"}</definedName>
    <definedName name="rty" localSheetId="92" hidden="1">{"Riqfin97",#N/A,FALSE,"Tran";"Riqfinpro",#N/A,FALSE,"Tran"}</definedName>
    <definedName name="rty" localSheetId="95" hidden="1">{"Riqfin97",#N/A,FALSE,"Tran";"Riqfinpro",#N/A,FALSE,"Tran"}</definedName>
    <definedName name="rty" localSheetId="96" hidden="1">{"Riqfin97",#N/A,FALSE,"Tran";"Riqfinpro",#N/A,FALSE,"Tran"}</definedName>
    <definedName name="rty" localSheetId="98" hidden="1">{"Riqfin97",#N/A,FALSE,"Tran";"Riqfinpro",#N/A,FALSE,"Tran"}</definedName>
    <definedName name="rty" localSheetId="24" hidden="1">{"Riqfin97",#N/A,FALSE,"Tran";"Riqfinpro",#N/A,FALSE,"Tran"}</definedName>
    <definedName name="rty" localSheetId="99" hidden="1">{"Riqfin97",#N/A,FALSE,"Tran";"Riqfinpro",#N/A,FALSE,"Tran"}</definedName>
    <definedName name="rty" localSheetId="25" hidden="1">{"Riqfin97",#N/A,FALSE,"Tran";"Riqfinpro",#N/A,FALSE,"Tran"}</definedName>
    <definedName name="rty" localSheetId="26" hidden="1">{"Riqfin97",#N/A,FALSE,"Tran";"Riqfinpro",#N/A,FALSE,"Tran"}</definedName>
    <definedName name="rty" localSheetId="93" hidden="1">{"Riqfin97",#N/A,FALSE,"Tran";"Riqfinpro",#N/A,FALSE,"Tran"}</definedName>
    <definedName name="rty" localSheetId="94" hidden="1">{"Riqfin97",#N/A,FALSE,"Tran";"Riqfinpro",#N/A,FALSE,"Tran"}</definedName>
    <definedName name="rty" hidden="1">{"Riqfin97",#N/A,FALSE,"Tran";"Riqfinpro",#N/A,FALSE,"Tran"}</definedName>
    <definedName name="RUIZ" localSheetId="15">#REF!</definedName>
    <definedName name="RUIZ" localSheetId="16">#REF!</definedName>
    <definedName name="RUIZ" localSheetId="17">#REF!</definedName>
    <definedName name="RUIZ" localSheetId="19">#REF!</definedName>
    <definedName name="RUIZ" localSheetId="20">#REF!</definedName>
    <definedName name="RUIZ" localSheetId="100">#REF!</definedName>
    <definedName name="RUIZ" localSheetId="23">#REF!</definedName>
    <definedName name="RUIZ" localSheetId="27">#REF!</definedName>
    <definedName name="RUIZ" localSheetId="28">#REF!</definedName>
    <definedName name="RUIZ" localSheetId="29">#REF!</definedName>
    <definedName name="RUIZ" localSheetId="33">#REF!</definedName>
    <definedName name="RUIZ" localSheetId="57">#REF!</definedName>
    <definedName name="RUIZ" localSheetId="58">#REF!</definedName>
    <definedName name="RUIZ" localSheetId="18">#REF!</definedName>
    <definedName name="RUIZ" localSheetId="61">#REF!</definedName>
    <definedName name="RUIZ" localSheetId="62">#REF!</definedName>
    <definedName name="RUIZ" localSheetId="64">#REF!</definedName>
    <definedName name="RUIZ" localSheetId="21">#REF!</definedName>
    <definedName name="RUIZ" localSheetId="80">'Tabla 53'!#REF!</definedName>
    <definedName name="RUIZ" localSheetId="81">'Tabla 54'!#REF!</definedName>
    <definedName name="RUIZ" localSheetId="82">'Tabla 55'!#REF!</definedName>
    <definedName name="RUIZ" localSheetId="83">'Tabla 56'!#REF!</definedName>
    <definedName name="RUIZ" localSheetId="84">'Tabla 57'!#REF!</definedName>
    <definedName name="RUIZ" localSheetId="85">'Tabla 58'!#REF!</definedName>
    <definedName name="RUIZ" localSheetId="88">#REF!</definedName>
    <definedName name="RUIZ" localSheetId="89">#REF!</definedName>
    <definedName name="RUIZ" localSheetId="90">#REF!</definedName>
    <definedName name="RUIZ" localSheetId="95">#REF!</definedName>
    <definedName name="RUIZ" localSheetId="96">#REF!</definedName>
    <definedName name="RUIZ" localSheetId="24">#REF!</definedName>
    <definedName name="RUIZ" localSheetId="99">#REF!</definedName>
    <definedName name="RUIZ">#REF!</definedName>
    <definedName name="Rwvu.PLA2." localSheetId="15" hidden="1">#REF!</definedName>
    <definedName name="Rwvu.PLA2." localSheetId="16" hidden="1">#REF!</definedName>
    <definedName name="Rwvu.PLA2." localSheetId="17" hidden="1">#REF!</definedName>
    <definedName name="Rwvu.PLA2." localSheetId="19" hidden="1">#REF!</definedName>
    <definedName name="Rwvu.PLA2." localSheetId="20" hidden="1">'[61]COP FED'!#REF!</definedName>
    <definedName name="Rwvu.PLA2." localSheetId="100" hidden="1">'[61]COP FED'!#REF!</definedName>
    <definedName name="Rwvu.PLA2." localSheetId="23" hidden="1">'[61]COP FED'!#REF!</definedName>
    <definedName name="Rwvu.PLA2." localSheetId="59" hidden="1">#REF!</definedName>
    <definedName name="Rwvu.PLA2." localSheetId="60" hidden="1">#REF!</definedName>
    <definedName name="Rwvu.PLA2." localSheetId="1" hidden="1">'[61]COP FED'!#REF!</definedName>
    <definedName name="Rwvu.PLA2." localSheetId="27" hidden="1">#REF!</definedName>
    <definedName name="Rwvu.PLA2." localSheetId="28" hidden="1">'[61]COP FED'!#REF!</definedName>
    <definedName name="Rwvu.PLA2." localSheetId="29" hidden="1">'[61]COP FED'!#REF!</definedName>
    <definedName name="Rwvu.PLA2." localSheetId="33" hidden="1">#REF!</definedName>
    <definedName name="Rwvu.PLA2." localSheetId="57" hidden="1">'[61]COP FED'!#REF!</definedName>
    <definedName name="Rwvu.PLA2." localSheetId="58" hidden="1">'[61]COP FED'!#REF!</definedName>
    <definedName name="Rwvu.PLA2." localSheetId="18" hidden="1">#REF!</definedName>
    <definedName name="Rwvu.PLA2." localSheetId="61" hidden="1">'[61]COP FED'!#REF!</definedName>
    <definedName name="Rwvu.PLA2." localSheetId="62" hidden="1">#REF!</definedName>
    <definedName name="Rwvu.PLA2." localSheetId="64" hidden="1">'[61]COP FED'!#REF!</definedName>
    <definedName name="Rwvu.PLA2." localSheetId="21" hidden="1">'[61]COP FED'!#REF!</definedName>
    <definedName name="Rwvu.PLA2." localSheetId="81" hidden="1">'[61]COP FED'!#REF!</definedName>
    <definedName name="Rwvu.PLA2." localSheetId="82" hidden="1">'[61]COP FED'!#REF!</definedName>
    <definedName name="Rwvu.PLA2." localSheetId="83" hidden="1">'[61]COP FED'!#REF!</definedName>
    <definedName name="Rwvu.PLA2." localSheetId="84" hidden="1">'[61]COP FED'!#REF!</definedName>
    <definedName name="Rwvu.PLA2." localSheetId="85" hidden="1">'[61]COP FED'!#REF!</definedName>
    <definedName name="Rwvu.PLA2." localSheetId="88" hidden="1">'[61]COP FED'!#REF!</definedName>
    <definedName name="Rwvu.PLA2." localSheetId="89" hidden="1">'[61]COP FED'!#REF!</definedName>
    <definedName name="Rwvu.PLA2." localSheetId="90" hidden="1">'[61]COP FED'!#REF!</definedName>
    <definedName name="Rwvu.PLA2." localSheetId="91" hidden="1">#REF!</definedName>
    <definedName name="Rwvu.PLA2." localSheetId="95" hidden="1">'[61]COP FED'!#REF!</definedName>
    <definedName name="Rwvu.PLA2." localSheetId="96" hidden="1">'[61]COP FED'!#REF!</definedName>
    <definedName name="Rwvu.PLA2." localSheetId="24" hidden="1">'[61]COP FED'!#REF!</definedName>
    <definedName name="Rwvu.PLA2." localSheetId="99" hidden="1">'[61]COP FED'!#REF!</definedName>
    <definedName name="Rwvu.PLA2." hidden="1">#REF!</definedName>
    <definedName name="rx" localSheetId="15" hidden="1">#REF!</definedName>
    <definedName name="rx" localSheetId="16" hidden="1">#REF!</definedName>
    <definedName name="rx" localSheetId="17" hidden="1">#REF!</definedName>
    <definedName name="rx" localSheetId="19" hidden="1">#REF!</definedName>
    <definedName name="rx" localSheetId="20" hidden="1">#REF!</definedName>
    <definedName name="rx" localSheetId="100" hidden="1">#REF!</definedName>
    <definedName name="rx" localSheetId="23" hidden="1">#REF!</definedName>
    <definedName name="rx" localSheetId="27" hidden="1">#REF!</definedName>
    <definedName name="rx" localSheetId="28" hidden="1">#REF!</definedName>
    <definedName name="rx" localSheetId="29" hidden="1">#REF!</definedName>
    <definedName name="rx" localSheetId="33" hidden="1">#REF!</definedName>
    <definedName name="rx" localSheetId="57" hidden="1">#REF!</definedName>
    <definedName name="rx" localSheetId="58" hidden="1">#REF!</definedName>
    <definedName name="rx" localSheetId="18" hidden="1">#REF!</definedName>
    <definedName name="rx" localSheetId="61" hidden="1">#REF!</definedName>
    <definedName name="rx" localSheetId="62" hidden="1">#REF!</definedName>
    <definedName name="rx" localSheetId="64" hidden="1">#REF!</definedName>
    <definedName name="rx" localSheetId="21" hidden="1">#REF!</definedName>
    <definedName name="rx" localSheetId="80" hidden="1">'Tabla 53'!#REF!</definedName>
    <definedName name="rx" localSheetId="81" hidden="1">'Tabla 54'!#REF!</definedName>
    <definedName name="rx" localSheetId="82" hidden="1">'Tabla 55'!#REF!</definedName>
    <definedName name="rx" localSheetId="83" hidden="1">'Tabla 56'!#REF!</definedName>
    <definedName name="rx" localSheetId="84" hidden="1">'Tabla 57'!#REF!</definedName>
    <definedName name="rx" localSheetId="85" hidden="1">'Tabla 58'!#REF!</definedName>
    <definedName name="rx" localSheetId="88" hidden="1">#REF!</definedName>
    <definedName name="rx" localSheetId="89" hidden="1">#REF!</definedName>
    <definedName name="rx" localSheetId="90" hidden="1">#REF!</definedName>
    <definedName name="rx" localSheetId="95" hidden="1">#REF!</definedName>
    <definedName name="rx" localSheetId="96" hidden="1">#REF!</definedName>
    <definedName name="rx" localSheetId="24" hidden="1">#REF!</definedName>
    <definedName name="rx" localSheetId="99" hidden="1">#REF!</definedName>
    <definedName name="rx" hidden="1">#REF!</definedName>
    <definedName name="rXDR" localSheetId="15">#REF!</definedName>
    <definedName name="rXDR" localSheetId="17">#REF!</definedName>
    <definedName name="rXDR" localSheetId="100">[62]CIRRs!$C$109</definedName>
    <definedName name="rXDR" localSheetId="23">[62]CIRRs!$C$109</definedName>
    <definedName name="rXDR" localSheetId="59">#REF!</definedName>
    <definedName name="rXDR" localSheetId="60">#REF!</definedName>
    <definedName name="rXDR" localSheetId="1">[62]CIRRs!$C$109</definedName>
    <definedName name="rXDR" localSheetId="27">#REF!</definedName>
    <definedName name="rXDR" localSheetId="28">#REF!</definedName>
    <definedName name="rXDR" localSheetId="29">#REF!</definedName>
    <definedName name="rXDR" localSheetId="57">[62]CIRRs!$C$109</definedName>
    <definedName name="rXDR" localSheetId="58">[62]CIRRs!$C$109</definedName>
    <definedName name="rXDR" localSheetId="91">#REF!</definedName>
    <definedName name="rXDR">#REF!</definedName>
    <definedName name="s" localSheetId="15" hidden="1">{"Tab1",#N/A,FALSE,"P";"Tab2",#N/A,FALSE,"P"}</definedName>
    <definedName name="s" localSheetId="16" hidden="1">{"Tab1",#N/A,FALSE,"P";"Tab2",#N/A,FALSE,"P"}</definedName>
    <definedName name="s" localSheetId="17" hidden="1">{"Tab1",#N/A,FALSE,"P";"Tab2",#N/A,FALSE,"P"}</definedName>
    <definedName name="s" localSheetId="19" hidden="1">{"Tab1",#N/A,FALSE,"P";"Tab2",#N/A,FALSE,"P"}</definedName>
    <definedName name="s" localSheetId="20" hidden="1">{"Tab1",#N/A,FALSE,"P";"Tab2",#N/A,FALSE,"P"}</definedName>
    <definedName name="s" localSheetId="100" hidden="1">{"Tab1",#N/A,FALSE,"P";"Tab2",#N/A,FALSE,"P"}</definedName>
    <definedName name="s" localSheetId="8" hidden="1">{"Tab1",#N/A,FALSE,"P";"Tab2",#N/A,FALSE,"P"}</definedName>
    <definedName name="s" localSheetId="9" hidden="1">{"Tab1",#N/A,FALSE,"P";"Tab2",#N/A,FALSE,"P"}</definedName>
    <definedName name="s" localSheetId="10" hidden="1">{"Tab1",#N/A,FALSE,"P";"Tab2",#N/A,FALSE,"P"}</definedName>
    <definedName name="s" localSheetId="11" hidden="1">{"Tab1",#N/A,FALSE,"P";"Tab2",#N/A,FALSE,"P"}</definedName>
    <definedName name="s" localSheetId="23" hidden="1">{"Tab1",#N/A,FALSE,"P";"Tab2",#N/A,FALSE,"P"}</definedName>
    <definedName name="s" localSheetId="59" hidden="1">{"Tab1",#N/A,FALSE,"P";"Tab2",#N/A,FALSE,"P"}</definedName>
    <definedName name="s" localSheetId="60" hidden="1">{"Tab1",#N/A,FALSE,"P";"Tab2",#N/A,FALSE,"P"}</definedName>
    <definedName name="s" localSheetId="1" hidden="1">{"Tab1",#N/A,FALSE,"P";"Tab2",#N/A,FALSE,"P"}</definedName>
    <definedName name="s" localSheetId="27" hidden="1">{"Tab1",#N/A,FALSE,"P";"Tab2",#N/A,FALSE,"P"}</definedName>
    <definedName name="s" localSheetId="28" hidden="1">{"Tab1",#N/A,FALSE,"P";"Tab2",#N/A,FALSE,"P"}</definedName>
    <definedName name="s" localSheetId="29" hidden="1">{"Tab1",#N/A,FALSE,"P";"Tab2",#N/A,FALSE,"P"}</definedName>
    <definedName name="s" localSheetId="30" hidden="1">{"Tab1",#N/A,FALSE,"P";"Tab2",#N/A,FALSE,"P"}</definedName>
    <definedName name="s" localSheetId="31" hidden="1">{"Tab1",#N/A,FALSE,"P";"Tab2",#N/A,FALSE,"P"}</definedName>
    <definedName name="s" localSheetId="32" hidden="1">{"Tab1",#N/A,FALSE,"P";"Tab2",#N/A,FALSE,"P"}</definedName>
    <definedName name="s" localSheetId="33" hidden="1">{"Tab1",#N/A,FALSE,"P";"Tab2",#N/A,FALSE,"P"}</definedName>
    <definedName name="s" localSheetId="34" hidden="1">{"Tab1",#N/A,FALSE,"P";"Tab2",#N/A,FALSE,"P"}</definedName>
    <definedName name="s" localSheetId="3" hidden="1">{"Tab1",#N/A,FALSE,"P";"Tab2",#N/A,FALSE,"P"}</definedName>
    <definedName name="s" localSheetId="57" hidden="1">{"Tab1",#N/A,FALSE,"P";"Tab2",#N/A,FALSE,"P"}</definedName>
    <definedName name="s" localSheetId="58" hidden="1">{"Tab1",#N/A,FALSE,"P";"Tab2",#N/A,FALSE,"P"}</definedName>
    <definedName name="s" localSheetId="18" hidden="1">{"Tab1",#N/A,FALSE,"P";"Tab2",#N/A,FALSE,"P"}</definedName>
    <definedName name="s" localSheetId="61" hidden="1">{"Tab1",#N/A,FALSE,"P";"Tab2",#N/A,FALSE,"P"}</definedName>
    <definedName name="s" localSheetId="62" hidden="1">{"Tab1",#N/A,FALSE,"P";"Tab2",#N/A,FALSE,"P"}</definedName>
    <definedName name="s" localSheetId="63" hidden="1">{"Tab1",#N/A,FALSE,"P";"Tab2",#N/A,FALSE,"P"}</definedName>
    <definedName name="s" localSheetId="64" hidden="1">{"Tab1",#N/A,FALSE,"P";"Tab2",#N/A,FALSE,"P"}</definedName>
    <definedName name="s" localSheetId="21" hidden="1">{"Tab1",#N/A,FALSE,"P";"Tab2",#N/A,FALSE,"P"}</definedName>
    <definedName name="s" localSheetId="80" hidden="1">{"Tab1",#N/A,FALSE,"P";"Tab2",#N/A,FALSE,"P"}</definedName>
    <definedName name="s" localSheetId="81" hidden="1">{"Tab1",#N/A,FALSE,"P";"Tab2",#N/A,FALSE,"P"}</definedName>
    <definedName name="s" localSheetId="82" hidden="1">{"Tab1",#N/A,FALSE,"P";"Tab2",#N/A,FALSE,"P"}</definedName>
    <definedName name="s" localSheetId="83" hidden="1">{"Tab1",#N/A,FALSE,"P";"Tab2",#N/A,FALSE,"P"}</definedName>
    <definedName name="s" localSheetId="84" hidden="1">{"Tab1",#N/A,FALSE,"P";"Tab2",#N/A,FALSE,"P"}</definedName>
    <definedName name="s" localSheetId="85" hidden="1">{"Tab1",#N/A,FALSE,"P";"Tab2",#N/A,FALSE,"P"}</definedName>
    <definedName name="s" localSheetId="88" hidden="1">{"Tab1",#N/A,FALSE,"P";"Tab2",#N/A,FALSE,"P"}</definedName>
    <definedName name="s" localSheetId="22" hidden="1">{"Tab1",#N/A,FALSE,"P";"Tab2",#N/A,FALSE,"P"}</definedName>
    <definedName name="s" localSheetId="89" hidden="1">{"Tab1",#N/A,FALSE,"P";"Tab2",#N/A,FALSE,"P"}</definedName>
    <definedName name="s" localSheetId="90" hidden="1">{"Tab1",#N/A,FALSE,"P";"Tab2",#N/A,FALSE,"P"}</definedName>
    <definedName name="s" localSheetId="91" hidden="1">{"Tab1",#N/A,FALSE,"P";"Tab2",#N/A,FALSE,"P"}</definedName>
    <definedName name="s" localSheetId="92" hidden="1">{"Tab1",#N/A,FALSE,"P";"Tab2",#N/A,FALSE,"P"}</definedName>
    <definedName name="s" localSheetId="95" hidden="1">{"Tab1",#N/A,FALSE,"P";"Tab2",#N/A,FALSE,"P"}</definedName>
    <definedName name="s" localSheetId="96" hidden="1">{"Tab1",#N/A,FALSE,"P";"Tab2",#N/A,FALSE,"P"}</definedName>
    <definedName name="s" localSheetId="98" hidden="1">{"Tab1",#N/A,FALSE,"P";"Tab2",#N/A,FALSE,"P"}</definedName>
    <definedName name="s" localSheetId="24" hidden="1">{"Tab1",#N/A,FALSE,"P";"Tab2",#N/A,FALSE,"P"}</definedName>
    <definedName name="s" localSheetId="99" hidden="1">{"Tab1",#N/A,FALSE,"P";"Tab2",#N/A,FALSE,"P"}</definedName>
    <definedName name="s" localSheetId="25" hidden="1">{"Tab1",#N/A,FALSE,"P";"Tab2",#N/A,FALSE,"P"}</definedName>
    <definedName name="s" localSheetId="26" hidden="1">{"Tab1",#N/A,FALSE,"P";"Tab2",#N/A,FALSE,"P"}</definedName>
    <definedName name="s" localSheetId="93" hidden="1">{"Tab1",#N/A,FALSE,"P";"Tab2",#N/A,FALSE,"P"}</definedName>
    <definedName name="s" localSheetId="94" hidden="1">{"Tab1",#N/A,FALSE,"P";"Tab2",#N/A,FALSE,"P"}</definedName>
    <definedName name="s" hidden="1">{"Tab1",#N/A,FALSE,"P";"Tab2",#N/A,FALSE,"P"}</definedName>
    <definedName name="S_" localSheetId="15">#REF!</definedName>
    <definedName name="S_" localSheetId="16">#REF!</definedName>
    <definedName name="S_" localSheetId="17">#REF!</definedName>
    <definedName name="S_" localSheetId="19">#REF!</definedName>
    <definedName name="S_" localSheetId="20">#REF!</definedName>
    <definedName name="S_" localSheetId="100">#REF!</definedName>
    <definedName name="S_" localSheetId="23">#REF!</definedName>
    <definedName name="S_" localSheetId="27">#REF!</definedName>
    <definedName name="S_" localSheetId="28">#REF!</definedName>
    <definedName name="S_" localSheetId="29">#REF!</definedName>
    <definedName name="S_" localSheetId="33">#REF!</definedName>
    <definedName name="S_" localSheetId="57">#REF!</definedName>
    <definedName name="S_" localSheetId="58">#REF!</definedName>
    <definedName name="S_" localSheetId="18">#REF!</definedName>
    <definedName name="S_" localSheetId="61">#REF!</definedName>
    <definedName name="S_" localSheetId="62">#REF!</definedName>
    <definedName name="S_" localSheetId="64">#REF!</definedName>
    <definedName name="S_" localSheetId="21">#REF!</definedName>
    <definedName name="S_" localSheetId="80">'Tabla 53'!#REF!</definedName>
    <definedName name="S_" localSheetId="81">'Tabla 54'!#REF!</definedName>
    <definedName name="S_" localSheetId="82">'Tabla 55'!#REF!</definedName>
    <definedName name="S_" localSheetId="83">'Tabla 56'!#REF!</definedName>
    <definedName name="S_" localSheetId="84">'Tabla 57'!#REF!</definedName>
    <definedName name="S_" localSheetId="85">'Tabla 58'!#REF!</definedName>
    <definedName name="S_" localSheetId="88">#REF!</definedName>
    <definedName name="S_" localSheetId="89">#REF!</definedName>
    <definedName name="S_" localSheetId="90">#REF!</definedName>
    <definedName name="S_" localSheetId="95">#REF!</definedName>
    <definedName name="S_" localSheetId="96">#REF!</definedName>
    <definedName name="S_" localSheetId="24">#REF!</definedName>
    <definedName name="S_" localSheetId="99">#REF!</definedName>
    <definedName name="S_">#REF!</definedName>
    <definedName name="S_1A" localSheetId="15">#REF!</definedName>
    <definedName name="S_1A" localSheetId="16">#REF!</definedName>
    <definedName name="S_1A" localSheetId="17">#REF!</definedName>
    <definedName name="S_1A" localSheetId="19">#REF!</definedName>
    <definedName name="S_1A" localSheetId="23">#REF!</definedName>
    <definedName name="S_1A" localSheetId="27">#REF!</definedName>
    <definedName name="S_1A" localSheetId="28">#REF!</definedName>
    <definedName name="S_1A" localSheetId="29">#REF!</definedName>
    <definedName name="S_1A" localSheetId="33">#REF!</definedName>
    <definedName name="S_1A" localSheetId="57">#REF!</definedName>
    <definedName name="S_1A" localSheetId="58">#REF!</definedName>
    <definedName name="S_1A" localSheetId="18">#REF!</definedName>
    <definedName name="S_1A" localSheetId="61">#REF!</definedName>
    <definedName name="S_1A" localSheetId="64">#REF!</definedName>
    <definedName name="S_1A" localSheetId="21">#REF!</definedName>
    <definedName name="S_1A" localSheetId="80">'Tabla 53'!#REF!</definedName>
    <definedName name="S_1A" localSheetId="81">'Tabla 54'!#REF!</definedName>
    <definedName name="S_1A" localSheetId="82">'Tabla 55'!#REF!</definedName>
    <definedName name="S_1A" localSheetId="83">'Tabla 56'!#REF!</definedName>
    <definedName name="S_1A" localSheetId="84">'Tabla 57'!#REF!</definedName>
    <definedName name="S_1A" localSheetId="85">'Tabla 58'!#REF!</definedName>
    <definedName name="S_1A" localSheetId="88">#REF!</definedName>
    <definedName name="S_1A" localSheetId="89">#REF!</definedName>
    <definedName name="S_1A" localSheetId="90">#REF!</definedName>
    <definedName name="S_1A" localSheetId="95">#REF!</definedName>
    <definedName name="S_1A" localSheetId="96">#REF!</definedName>
    <definedName name="S_1A" localSheetId="24">#REF!</definedName>
    <definedName name="S_1A">#REF!</definedName>
    <definedName name="SA_Tab" localSheetId="15">#REF!</definedName>
    <definedName name="SA_Tab" localSheetId="16">#REF!</definedName>
    <definedName name="SA_Tab" localSheetId="17">#REF!</definedName>
    <definedName name="SA_Tab" localSheetId="19">#REF!</definedName>
    <definedName name="SA_Tab" localSheetId="23">#REF!</definedName>
    <definedName name="SA_Tab" localSheetId="27">#REF!</definedName>
    <definedName name="SA_Tab" localSheetId="28">#REF!</definedName>
    <definedName name="SA_Tab" localSheetId="29">#REF!</definedName>
    <definedName name="SA_Tab" localSheetId="41">#REF!</definedName>
    <definedName name="SA_Tab" localSheetId="44">#REF!</definedName>
    <definedName name="SA_Tab" localSheetId="57">#REF!</definedName>
    <definedName name="SA_Tab" localSheetId="58">#REF!</definedName>
    <definedName name="SA_Tab" localSheetId="61">#REF!</definedName>
    <definedName name="SA_Tab" localSheetId="64">#REF!</definedName>
    <definedName name="SA_Tab" localSheetId="21">#REF!</definedName>
    <definedName name="SA_Tab" localSheetId="80">'Tabla 53'!#REF!</definedName>
    <definedName name="SA_Tab" localSheetId="81">'Tabla 54'!#REF!</definedName>
    <definedName name="SA_Tab" localSheetId="82">'Tabla 55'!#REF!</definedName>
    <definedName name="SA_Tab" localSheetId="83">'Tabla 56'!#REF!</definedName>
    <definedName name="SA_Tab" localSheetId="84">'Tabla 57'!#REF!</definedName>
    <definedName name="SA_Tab" localSheetId="88">#REF!</definedName>
    <definedName name="SA_Tab" localSheetId="89">#REF!</definedName>
    <definedName name="SA_Tab" localSheetId="90">#REF!</definedName>
    <definedName name="SA_Tab" localSheetId="95">#REF!</definedName>
    <definedName name="SA_Tab" localSheetId="96">#REF!</definedName>
    <definedName name="SA_Tab" localSheetId="24">#REF!</definedName>
    <definedName name="SA_Tab">#REF!</definedName>
    <definedName name="sad" localSheetId="15" hidden="1">{"Riqfin97",#N/A,FALSE,"Tran";"Riqfinpro",#N/A,FALSE,"Tran"}</definedName>
    <definedName name="sad" localSheetId="16" hidden="1">{"Riqfin97",#N/A,FALSE,"Tran";"Riqfinpro",#N/A,FALSE,"Tran"}</definedName>
    <definedName name="sad" localSheetId="17" hidden="1">{"Riqfin97",#N/A,FALSE,"Tran";"Riqfinpro",#N/A,FALSE,"Tran"}</definedName>
    <definedName name="sad" localSheetId="19" hidden="1">{"Riqfin97",#N/A,FALSE,"Tran";"Riqfinpro",#N/A,FALSE,"Tran"}</definedName>
    <definedName name="sad" localSheetId="20" hidden="1">{"Riqfin97",#N/A,FALSE,"Tran";"Riqfinpro",#N/A,FALSE,"Tran"}</definedName>
    <definedName name="sad" localSheetId="100" hidden="1">{"Riqfin97",#N/A,FALSE,"Tran";"Riqfinpro",#N/A,FALSE,"Tran"}</definedName>
    <definedName name="sad" localSheetId="8" hidden="1">{"Riqfin97",#N/A,FALSE,"Tran";"Riqfinpro",#N/A,FALSE,"Tran"}</definedName>
    <definedName name="sad" localSheetId="9" hidden="1">{"Riqfin97",#N/A,FALSE,"Tran";"Riqfinpro",#N/A,FALSE,"Tran"}</definedName>
    <definedName name="sad" localSheetId="10" hidden="1">{"Riqfin97",#N/A,FALSE,"Tran";"Riqfinpro",#N/A,FALSE,"Tran"}</definedName>
    <definedName name="sad" localSheetId="11" hidden="1">{"Riqfin97",#N/A,FALSE,"Tran";"Riqfinpro",#N/A,FALSE,"Tran"}</definedName>
    <definedName name="sad" localSheetId="23" hidden="1">{"Riqfin97",#N/A,FALSE,"Tran";"Riqfinpro",#N/A,FALSE,"Tran"}</definedName>
    <definedName name="sad" localSheetId="59" hidden="1">{"Riqfin97",#N/A,FALSE,"Tran";"Riqfinpro",#N/A,FALSE,"Tran"}</definedName>
    <definedName name="sad" localSheetId="60" hidden="1">{"Riqfin97",#N/A,FALSE,"Tran";"Riqfinpro",#N/A,FALSE,"Tran"}</definedName>
    <definedName name="sad" localSheetId="1" hidden="1">{"Riqfin97",#N/A,FALSE,"Tran";"Riqfinpro",#N/A,FALSE,"Tran"}</definedName>
    <definedName name="sad" localSheetId="27" hidden="1">{"Riqfin97",#N/A,FALSE,"Tran";"Riqfinpro",#N/A,FALSE,"Tran"}</definedName>
    <definedName name="sad" localSheetId="28" hidden="1">{"Riqfin97",#N/A,FALSE,"Tran";"Riqfinpro",#N/A,FALSE,"Tran"}</definedName>
    <definedName name="sad" localSheetId="29" hidden="1">{"Riqfin97",#N/A,FALSE,"Tran";"Riqfinpro",#N/A,FALSE,"Tran"}</definedName>
    <definedName name="sad" localSheetId="30" hidden="1">{"Riqfin97",#N/A,FALSE,"Tran";"Riqfinpro",#N/A,FALSE,"Tran"}</definedName>
    <definedName name="sad" localSheetId="31" hidden="1">{"Riqfin97",#N/A,FALSE,"Tran";"Riqfinpro",#N/A,FALSE,"Tran"}</definedName>
    <definedName name="sad" localSheetId="32" hidden="1">{"Riqfin97",#N/A,FALSE,"Tran";"Riqfinpro",#N/A,FALSE,"Tran"}</definedName>
    <definedName name="sad" localSheetId="33" hidden="1">{"Riqfin97",#N/A,FALSE,"Tran";"Riqfinpro",#N/A,FALSE,"Tran"}</definedName>
    <definedName name="sad" localSheetId="34" hidden="1">{"Riqfin97",#N/A,FALSE,"Tran";"Riqfinpro",#N/A,FALSE,"Tran"}</definedName>
    <definedName name="sad" localSheetId="3" hidden="1">{"Riqfin97",#N/A,FALSE,"Tran";"Riqfinpro",#N/A,FALSE,"Tran"}</definedName>
    <definedName name="sad" localSheetId="57" hidden="1">{"Riqfin97",#N/A,FALSE,"Tran";"Riqfinpro",#N/A,FALSE,"Tran"}</definedName>
    <definedName name="sad" localSheetId="58" hidden="1">{"Riqfin97",#N/A,FALSE,"Tran";"Riqfinpro",#N/A,FALSE,"Tran"}</definedName>
    <definedName name="sad" localSheetId="18" hidden="1">{"Riqfin97",#N/A,FALSE,"Tran";"Riqfinpro",#N/A,FALSE,"Tran"}</definedName>
    <definedName name="sad" localSheetId="61" hidden="1">{"Riqfin97",#N/A,FALSE,"Tran";"Riqfinpro",#N/A,FALSE,"Tran"}</definedName>
    <definedName name="sad" localSheetId="62" hidden="1">{"Riqfin97",#N/A,FALSE,"Tran";"Riqfinpro",#N/A,FALSE,"Tran"}</definedName>
    <definedName name="sad" localSheetId="63" hidden="1">{"Riqfin97",#N/A,FALSE,"Tran";"Riqfinpro",#N/A,FALSE,"Tran"}</definedName>
    <definedName name="sad" localSheetId="64" hidden="1">{"Riqfin97",#N/A,FALSE,"Tran";"Riqfinpro",#N/A,FALSE,"Tran"}</definedName>
    <definedName name="sad" localSheetId="21" hidden="1">{"Riqfin97",#N/A,FALSE,"Tran";"Riqfinpro",#N/A,FALSE,"Tran"}</definedName>
    <definedName name="sad" localSheetId="80" hidden="1">{"Riqfin97",#N/A,FALSE,"Tran";"Riqfinpro",#N/A,FALSE,"Tran"}</definedName>
    <definedName name="sad" localSheetId="81" hidden="1">{"Riqfin97",#N/A,FALSE,"Tran";"Riqfinpro",#N/A,FALSE,"Tran"}</definedName>
    <definedName name="sad" localSheetId="82" hidden="1">{"Riqfin97",#N/A,FALSE,"Tran";"Riqfinpro",#N/A,FALSE,"Tran"}</definedName>
    <definedName name="sad" localSheetId="83" hidden="1">{"Riqfin97",#N/A,FALSE,"Tran";"Riqfinpro",#N/A,FALSE,"Tran"}</definedName>
    <definedName name="sad" localSheetId="84" hidden="1">{"Riqfin97",#N/A,FALSE,"Tran";"Riqfinpro",#N/A,FALSE,"Tran"}</definedName>
    <definedName name="sad" localSheetId="85" hidden="1">{"Riqfin97",#N/A,FALSE,"Tran";"Riqfinpro",#N/A,FALSE,"Tran"}</definedName>
    <definedName name="sad" localSheetId="88" hidden="1">{"Riqfin97",#N/A,FALSE,"Tran";"Riqfinpro",#N/A,FALSE,"Tran"}</definedName>
    <definedName name="sad" localSheetId="22" hidden="1">{"Riqfin97",#N/A,FALSE,"Tran";"Riqfinpro",#N/A,FALSE,"Tran"}</definedName>
    <definedName name="sad" localSheetId="89" hidden="1">{"Riqfin97",#N/A,FALSE,"Tran";"Riqfinpro",#N/A,FALSE,"Tran"}</definedName>
    <definedName name="sad" localSheetId="90" hidden="1">{"Riqfin97",#N/A,FALSE,"Tran";"Riqfinpro",#N/A,FALSE,"Tran"}</definedName>
    <definedName name="sad" localSheetId="91" hidden="1">{"Riqfin97",#N/A,FALSE,"Tran";"Riqfinpro",#N/A,FALSE,"Tran"}</definedName>
    <definedName name="sad" localSheetId="92" hidden="1">{"Riqfin97",#N/A,FALSE,"Tran";"Riqfinpro",#N/A,FALSE,"Tran"}</definedName>
    <definedName name="sad" localSheetId="95" hidden="1">{"Riqfin97",#N/A,FALSE,"Tran";"Riqfinpro",#N/A,FALSE,"Tran"}</definedName>
    <definedName name="sad" localSheetId="96" hidden="1">{"Riqfin97",#N/A,FALSE,"Tran";"Riqfinpro",#N/A,FALSE,"Tran"}</definedName>
    <definedName name="sad" localSheetId="98" hidden="1">{"Riqfin97",#N/A,FALSE,"Tran";"Riqfinpro",#N/A,FALSE,"Tran"}</definedName>
    <definedName name="sad" localSheetId="24" hidden="1">{"Riqfin97",#N/A,FALSE,"Tran";"Riqfinpro",#N/A,FALSE,"Tran"}</definedName>
    <definedName name="sad" localSheetId="99" hidden="1">{"Riqfin97",#N/A,FALSE,"Tran";"Riqfinpro",#N/A,FALSE,"Tran"}</definedName>
    <definedName name="sad" localSheetId="25" hidden="1">{"Riqfin97",#N/A,FALSE,"Tran";"Riqfinpro",#N/A,FALSE,"Tran"}</definedName>
    <definedName name="sad" localSheetId="26" hidden="1">{"Riqfin97",#N/A,FALSE,"Tran";"Riqfinpro",#N/A,FALSE,"Tran"}</definedName>
    <definedName name="sad" localSheetId="93" hidden="1">{"Riqfin97",#N/A,FALSE,"Tran";"Riqfinpro",#N/A,FALSE,"Tran"}</definedName>
    <definedName name="sad" localSheetId="94" hidden="1">{"Riqfin97",#N/A,FALSE,"Tran";"Riqfinpro",#N/A,FALSE,"Tran"}</definedName>
    <definedName name="sad" hidden="1">{"Riqfin97",#N/A,FALSE,"Tran";"Riqfinpro",#N/A,FALSE,"Tran"}</definedName>
    <definedName name="SaldoTotalUSD">#REF!</definedName>
    <definedName name="Salida_Recimp98" localSheetId="15">#REF!</definedName>
    <definedName name="Salida_Recimp98" localSheetId="17">#REF!</definedName>
    <definedName name="Salida_Recimp98" localSheetId="20">#REF!</definedName>
    <definedName name="Salida_Recimp98" localSheetId="23">#REF!</definedName>
    <definedName name="Salida_Recimp98" localSheetId="59">#REF!</definedName>
    <definedName name="Salida_Recimp98" localSheetId="60">#REF!</definedName>
    <definedName name="Salida_Recimp98" localSheetId="27">#REF!</definedName>
    <definedName name="Salida_Recimp98" localSheetId="28">#REF!</definedName>
    <definedName name="Salida_Recimp98" localSheetId="29">#REF!</definedName>
    <definedName name="Salida_Recimp98" localSheetId="57">#REF!</definedName>
    <definedName name="Salida_Recimp98" localSheetId="64">#REF!</definedName>
    <definedName name="Salida_Recimp98" localSheetId="21">#REF!</definedName>
    <definedName name="Salida_Recimp98" localSheetId="85">'Tabla 58'!#REF!</definedName>
    <definedName name="Salida_Recimp98" localSheetId="88">#REF!</definedName>
    <definedName name="Salida_Recimp98" localSheetId="89">#REF!</definedName>
    <definedName name="Salida_Recimp98" localSheetId="90">#REF!</definedName>
    <definedName name="Salida_Recimp98" localSheetId="95">#REF!</definedName>
    <definedName name="Salida_Recimp98" localSheetId="96">#REF!</definedName>
    <definedName name="Salida_Recimp98">#REF!</definedName>
    <definedName name="Salida_Recimp99" localSheetId="15">#REF!</definedName>
    <definedName name="Salida_Recimp99" localSheetId="17">#REF!</definedName>
    <definedName name="Salida_Recimp99" localSheetId="23">#REF!</definedName>
    <definedName name="Salida_Recimp99" localSheetId="27">#REF!</definedName>
    <definedName name="Salida_Recimp99" localSheetId="28">#REF!</definedName>
    <definedName name="Salida_Recimp99" localSheetId="29">#REF!</definedName>
    <definedName name="Salida_Recimp99" localSheetId="57">#REF!</definedName>
    <definedName name="Salida_Recimp99" localSheetId="64">#REF!</definedName>
    <definedName name="Salida_Recimp99" localSheetId="21">#REF!</definedName>
    <definedName name="Salida_Recimp99" localSheetId="85">'Tabla 58'!#REF!</definedName>
    <definedName name="Salida_Recimp99" localSheetId="88">#REF!</definedName>
    <definedName name="Salida_Recimp99" localSheetId="89">#REF!</definedName>
    <definedName name="Salida_Recimp99" localSheetId="90">#REF!</definedName>
    <definedName name="Salida_Recimp99" localSheetId="95">#REF!</definedName>
    <definedName name="Salida_Recimp99" localSheetId="96">#REF!</definedName>
    <definedName name="Salida_Recimp99">#REF!</definedName>
    <definedName name="SALO" localSheetId="15">#REF!</definedName>
    <definedName name="SALO" localSheetId="17">#REF!</definedName>
    <definedName name="SALO" localSheetId="23">#REF!</definedName>
    <definedName name="SALO" localSheetId="27">#REF!</definedName>
    <definedName name="SALO" localSheetId="28">#REF!</definedName>
    <definedName name="SALO" localSheetId="29">#REF!</definedName>
    <definedName name="SALO" localSheetId="57">#REF!</definedName>
    <definedName name="SALO" localSheetId="64">#REF!</definedName>
    <definedName name="SALO" localSheetId="21">#REF!</definedName>
    <definedName name="SALO" localSheetId="85">'Tabla 58'!#REF!</definedName>
    <definedName name="SALO" localSheetId="88">#REF!</definedName>
    <definedName name="SALO" localSheetId="89">#REF!</definedName>
    <definedName name="SALO" localSheetId="90">#REF!</definedName>
    <definedName name="SALO" localSheetId="95">#REF!</definedName>
    <definedName name="SALO" localSheetId="96">#REF!</definedName>
    <definedName name="SALO">#REF!</definedName>
    <definedName name="SAR" localSheetId="15">#REF!</definedName>
    <definedName name="SAR" localSheetId="16">#REF!</definedName>
    <definedName name="SAR" localSheetId="17">#REF!</definedName>
    <definedName name="SAR" localSheetId="19">#REF!</definedName>
    <definedName name="SAR" localSheetId="100">#REF!</definedName>
    <definedName name="SAR" localSheetId="23">#REF!</definedName>
    <definedName name="SAR" localSheetId="27">#REF!</definedName>
    <definedName name="SAR" localSheetId="28">#REF!</definedName>
    <definedName name="SAR" localSheetId="29">#REF!</definedName>
    <definedName name="SAR" localSheetId="33">#REF!</definedName>
    <definedName name="SAR" localSheetId="58">#REF!</definedName>
    <definedName name="SAR" localSheetId="18">#REF!</definedName>
    <definedName name="SAR" localSheetId="61">#REF!</definedName>
    <definedName name="SAR" localSheetId="62">#REF!</definedName>
    <definedName name="SAR" localSheetId="64">#REF!</definedName>
    <definedName name="SAR" localSheetId="21">#REF!</definedName>
    <definedName name="SAR" localSheetId="80">'Tabla 53'!#REF!</definedName>
    <definedName name="SAR" localSheetId="81">'Tabla 54'!#REF!</definedName>
    <definedName name="SAR" localSheetId="82">'Tabla 55'!#REF!</definedName>
    <definedName name="SAR" localSheetId="83">'Tabla 56'!#REF!</definedName>
    <definedName name="SAR" localSheetId="84">'Tabla 57'!#REF!</definedName>
    <definedName name="SAR" localSheetId="85">'Tabla 58'!#REF!</definedName>
    <definedName name="SAR" localSheetId="88">#REF!</definedName>
    <definedName name="SAR" localSheetId="89">#REF!</definedName>
    <definedName name="SAR" localSheetId="90">#REF!</definedName>
    <definedName name="SAR" localSheetId="96">#REF!</definedName>
    <definedName name="SAR" localSheetId="24">#REF!</definedName>
    <definedName name="SAR" localSheetId="99">#REF!</definedName>
    <definedName name="SAR">#REF!</definedName>
    <definedName name="sbn" localSheetId="15">#REF!</definedName>
    <definedName name="sbn" localSheetId="17">#REF!</definedName>
    <definedName name="sbn" localSheetId="23">#REF!</definedName>
    <definedName name="sbn" localSheetId="27">#REF!</definedName>
    <definedName name="sbn" localSheetId="28">#REF!</definedName>
    <definedName name="sbn" localSheetId="29">#REF!</definedName>
    <definedName name="sbn" localSheetId="21">#REF!</definedName>
    <definedName name="sbn" localSheetId="88">#REF!</definedName>
    <definedName name="sbn" localSheetId="89">#REF!</definedName>
    <definedName name="sbn" localSheetId="90">#REF!</definedName>
    <definedName name="sbn">#REF!</definedName>
    <definedName name="Scale" localSheetId="15">#REF!</definedName>
    <definedName name="Scale" localSheetId="17">#REF!</definedName>
    <definedName name="Scale" localSheetId="19">#REF!</definedName>
    <definedName name="Scale" localSheetId="23">#REF!</definedName>
    <definedName name="Scale" localSheetId="27">#REF!</definedName>
    <definedName name="Scale" localSheetId="28">#REF!</definedName>
    <definedName name="Scale" localSheetId="29">#REF!</definedName>
    <definedName name="Scale" localSheetId="33">#REF!</definedName>
    <definedName name="Scale" localSheetId="58">#REF!</definedName>
    <definedName name="Scale" localSheetId="18">#REF!</definedName>
    <definedName name="Scale" localSheetId="61">#REF!</definedName>
    <definedName name="Scale" localSheetId="64">#REF!</definedName>
    <definedName name="Scale" localSheetId="21">#REF!</definedName>
    <definedName name="Scale" localSheetId="80">'Tabla 53'!#REF!</definedName>
    <definedName name="Scale" localSheetId="81">'Tabla 54'!#REF!</definedName>
    <definedName name="Scale" localSheetId="82">'Tabla 55'!#REF!</definedName>
    <definedName name="Scale" localSheetId="83">'Tabla 56'!#REF!</definedName>
    <definedName name="Scale" localSheetId="84">'Tabla 57'!#REF!</definedName>
    <definedName name="Scale" localSheetId="85">'Tabla 58'!#REF!</definedName>
    <definedName name="Scale" localSheetId="88">#REF!</definedName>
    <definedName name="Scale" localSheetId="89">#REF!</definedName>
    <definedName name="Scale" localSheetId="90">#REF!</definedName>
    <definedName name="Scale" localSheetId="96">#REF!</definedName>
    <definedName name="Scale" localSheetId="24">#REF!</definedName>
    <definedName name="Scale">#REF!</definedName>
    <definedName name="ScaleLabel" localSheetId="15">#REF!</definedName>
    <definedName name="ScaleLabel" localSheetId="17">#REF!</definedName>
    <definedName name="ScaleLabel" localSheetId="19">#REF!</definedName>
    <definedName name="ScaleLabel" localSheetId="23">#REF!</definedName>
    <definedName name="ScaleLabel" localSheetId="27">#REF!</definedName>
    <definedName name="ScaleLabel" localSheetId="28">#REF!</definedName>
    <definedName name="ScaleLabel" localSheetId="29">#REF!</definedName>
    <definedName name="ScaleLabel" localSheetId="33">#REF!</definedName>
    <definedName name="ScaleLabel" localSheetId="58">#REF!</definedName>
    <definedName name="ScaleLabel" localSheetId="18">#REF!</definedName>
    <definedName name="ScaleLabel" localSheetId="61">#REF!</definedName>
    <definedName name="ScaleLabel" localSheetId="64">#REF!</definedName>
    <definedName name="ScaleLabel" localSheetId="21">#REF!</definedName>
    <definedName name="ScaleLabel" localSheetId="80">'Tabla 53'!#REF!</definedName>
    <definedName name="ScaleLabel" localSheetId="81">'Tabla 54'!#REF!</definedName>
    <definedName name="ScaleLabel" localSheetId="82">'Tabla 55'!#REF!</definedName>
    <definedName name="ScaleLabel" localSheetId="83">'Tabla 56'!#REF!</definedName>
    <definedName name="ScaleLabel" localSheetId="84">'Tabla 57'!#REF!</definedName>
    <definedName name="ScaleLabel" localSheetId="85">'Tabla 58'!#REF!</definedName>
    <definedName name="ScaleLabel" localSheetId="88">#REF!</definedName>
    <definedName name="ScaleLabel" localSheetId="89">#REF!</definedName>
    <definedName name="ScaleLabel" localSheetId="90">#REF!</definedName>
    <definedName name="ScaleLabel" localSheetId="96">#REF!</definedName>
    <definedName name="ScaleLabel" localSheetId="24">#REF!</definedName>
    <definedName name="ScaleLabel">#REF!</definedName>
    <definedName name="ScaleMultiplier" localSheetId="15">#REF!</definedName>
    <definedName name="ScaleMultiplier" localSheetId="17">#REF!</definedName>
    <definedName name="ScaleMultiplier" localSheetId="23">#REF!</definedName>
    <definedName name="ScaleMultiplier" localSheetId="27">#REF!</definedName>
    <definedName name="ScaleMultiplier" localSheetId="28">#REF!</definedName>
    <definedName name="ScaleMultiplier" localSheetId="29">#REF!</definedName>
    <definedName name="ScaleMultiplier" localSheetId="33">#REF!</definedName>
    <definedName name="ScaleMultiplier" localSheetId="18">#REF!</definedName>
    <definedName name="ScaleMultiplier" localSheetId="21">#REF!</definedName>
    <definedName name="ScaleMultiplier" localSheetId="80">'Tabla 53'!#REF!</definedName>
    <definedName name="ScaleMultiplier" localSheetId="88">#REF!</definedName>
    <definedName name="ScaleMultiplier" localSheetId="89">#REF!</definedName>
    <definedName name="ScaleMultiplier" localSheetId="90">#REF!</definedName>
    <definedName name="ScaleMultiplier" localSheetId="96">#REF!</definedName>
    <definedName name="ScaleMultiplier">#REF!</definedName>
    <definedName name="ScaleType" localSheetId="15">#REF!</definedName>
    <definedName name="ScaleType" localSheetId="17">#REF!</definedName>
    <definedName name="ScaleType" localSheetId="23">#REF!</definedName>
    <definedName name="ScaleType" localSheetId="27">#REF!</definedName>
    <definedName name="ScaleType" localSheetId="28">#REF!</definedName>
    <definedName name="ScaleType" localSheetId="29">#REF!</definedName>
    <definedName name="ScaleType" localSheetId="33">#REF!</definedName>
    <definedName name="ScaleType" localSheetId="18">#REF!</definedName>
    <definedName name="ScaleType" localSheetId="21">#REF!</definedName>
    <definedName name="ScaleType" localSheetId="80">'Tabla 53'!#REF!</definedName>
    <definedName name="ScaleType" localSheetId="88">#REF!</definedName>
    <definedName name="ScaleType" localSheetId="89">#REF!</definedName>
    <definedName name="ScaleType" localSheetId="90">#REF!</definedName>
    <definedName name="ScaleType" localSheetId="96">#REF!</definedName>
    <definedName name="ScaleType">#REF!</definedName>
    <definedName name="SCEN2" localSheetId="15">#REF!</definedName>
    <definedName name="SCEN2" localSheetId="17">#REF!</definedName>
    <definedName name="SCEN2" localSheetId="100">'[166]BOP Summary'!$AU$1</definedName>
    <definedName name="SCEN2" localSheetId="10">'[166]BOP Summary'!$AU$1</definedName>
    <definedName name="SCEN2" localSheetId="11">'[166]BOP Summary'!$AU$1</definedName>
    <definedName name="SCEN2" localSheetId="23">'[166]BOP Summary'!$AU$1</definedName>
    <definedName name="SCEN2" localSheetId="59">#REF!</definedName>
    <definedName name="SCEN2" localSheetId="60">#REF!</definedName>
    <definedName name="SCEN2" localSheetId="1">'[166]BOP Summary'!$AU$1</definedName>
    <definedName name="SCEN2" localSheetId="27">#REF!</definedName>
    <definedName name="SCEN2" localSheetId="28">'[166]BOP Summary'!$AU$1</definedName>
    <definedName name="SCEN2" localSheetId="29">'[166]BOP Summary'!$AU$1</definedName>
    <definedName name="SCEN2" localSheetId="57">'[166]BOP Summary'!$AU$1</definedName>
    <definedName name="SCEN2" localSheetId="58">'[166]BOP Summary'!$AU$1</definedName>
    <definedName name="SCEN2" localSheetId="21">'[166]BOP Summary'!$AU$1</definedName>
    <definedName name="SCEN2" localSheetId="88">'[166]BOP Summary'!$AU$1</definedName>
    <definedName name="SCEN2" localSheetId="89">'[166]BOP Summary'!$AU$1</definedName>
    <definedName name="SCEN2" localSheetId="90">'[166]BOP Summary'!$AU$1</definedName>
    <definedName name="SCEN2" localSheetId="91">#REF!</definedName>
    <definedName name="SCEN2" localSheetId="24">'[166]BOP Summary'!$AU$1</definedName>
    <definedName name="SCEN2">#REF!</definedName>
    <definedName name="SCHILL" localSheetId="15">#REF!</definedName>
    <definedName name="SCHILL" localSheetId="16">#REF!</definedName>
    <definedName name="SCHILL" localSheetId="17">#REF!</definedName>
    <definedName name="SCHILL" localSheetId="20">#REF!</definedName>
    <definedName name="SCHILL" localSheetId="23">#REF!</definedName>
    <definedName name="SCHILL" localSheetId="59">#REF!</definedName>
    <definedName name="SCHILL" localSheetId="60">#REF!</definedName>
    <definedName name="SCHILL" localSheetId="27">#REF!</definedName>
    <definedName name="SCHILL" localSheetId="28">#REF!</definedName>
    <definedName name="SCHILL" localSheetId="29">#REF!</definedName>
    <definedName name="SCHILL" localSheetId="33">#REF!</definedName>
    <definedName name="SCHILL" localSheetId="57">#REF!</definedName>
    <definedName name="SCHILL" localSheetId="18">#REF!</definedName>
    <definedName name="SCHILL" localSheetId="64">#REF!</definedName>
    <definedName name="SCHILL" localSheetId="21">#REF!</definedName>
    <definedName name="SCHILL" localSheetId="80">'Tabla 53'!#REF!</definedName>
    <definedName name="SCHILL" localSheetId="85">'Tabla 58'!#REF!</definedName>
    <definedName name="SCHILL" localSheetId="88">#REF!</definedName>
    <definedName name="SCHILL" localSheetId="89">#REF!</definedName>
    <definedName name="SCHILL" localSheetId="90">#REF!</definedName>
    <definedName name="SCHILL" localSheetId="95">#REF!</definedName>
    <definedName name="SCHILL" localSheetId="96">#REF!</definedName>
    <definedName name="SCHILL">#REF!</definedName>
    <definedName name="SCHILL1" localSheetId="15">#REF!</definedName>
    <definedName name="SCHILL1" localSheetId="16">#REF!</definedName>
    <definedName name="SCHILL1" localSheetId="17">#REF!</definedName>
    <definedName name="SCHILL1" localSheetId="23">#REF!</definedName>
    <definedName name="SCHILL1" localSheetId="27">#REF!</definedName>
    <definedName name="SCHILL1" localSheetId="28">#REF!</definedName>
    <definedName name="SCHILL1" localSheetId="29">#REF!</definedName>
    <definedName name="SCHILL1" localSheetId="33">#REF!</definedName>
    <definedName name="SCHILL1" localSheetId="57">#REF!</definedName>
    <definedName name="SCHILL1" localSheetId="18">#REF!</definedName>
    <definedName name="SCHILL1" localSheetId="64">#REF!</definedName>
    <definedName name="SCHILL1" localSheetId="21">#REF!</definedName>
    <definedName name="SCHILL1" localSheetId="80">'Tabla 53'!#REF!</definedName>
    <definedName name="SCHILL1" localSheetId="88">#REF!</definedName>
    <definedName name="SCHILL1" localSheetId="89">#REF!</definedName>
    <definedName name="SCHILL1" localSheetId="90">#REF!</definedName>
    <definedName name="SCHILL1" localSheetId="95">#REF!</definedName>
    <definedName name="SCHILL1" localSheetId="96">#REF!</definedName>
    <definedName name="SCHILL1">#REF!</definedName>
    <definedName name="SCOTT1" localSheetId="15">#REF!</definedName>
    <definedName name="SCOTT1" localSheetId="17">#REF!</definedName>
    <definedName name="SCOTT1" localSheetId="23">#REF!</definedName>
    <definedName name="SCOTT1" localSheetId="27">#REF!</definedName>
    <definedName name="SCOTT1" localSheetId="28">#REF!</definedName>
    <definedName name="SCOTT1" localSheetId="29">#REF!</definedName>
    <definedName name="SCOTT1" localSheetId="33">#REF!</definedName>
    <definedName name="SCOTT1" localSheetId="57">#REF!</definedName>
    <definedName name="SCOTT1" localSheetId="18">#REF!</definedName>
    <definedName name="SCOTT1" localSheetId="64">#REF!</definedName>
    <definedName name="SCOTT1" localSheetId="21">#REF!</definedName>
    <definedName name="SCOTT1" localSheetId="80">'Tabla 53'!#REF!</definedName>
    <definedName name="SCOTT1" localSheetId="88">#REF!</definedName>
    <definedName name="SCOTT1" localSheetId="89">#REF!</definedName>
    <definedName name="SCOTT1" localSheetId="90">#REF!</definedName>
    <definedName name="SCOTT1" localSheetId="95">#REF!</definedName>
    <definedName name="SCOTT1" localSheetId="96">#REF!</definedName>
    <definedName name="SCOTT1">#REF!</definedName>
    <definedName name="sd" localSheetId="15">#REF!</definedName>
    <definedName name="sd" localSheetId="17">#REF!</definedName>
    <definedName name="sd" localSheetId="23">#REF!</definedName>
    <definedName name="sd" localSheetId="27">#REF!</definedName>
    <definedName name="sd" localSheetId="28">#REF!</definedName>
    <definedName name="sd" localSheetId="29">#REF!</definedName>
    <definedName name="sd" localSheetId="33">#REF!</definedName>
    <definedName name="sd" localSheetId="18">#REF!</definedName>
    <definedName name="sd" localSheetId="21">#REF!</definedName>
    <definedName name="sd" localSheetId="80">'Tabla 53'!#REF!</definedName>
    <definedName name="sd" localSheetId="88">#REF!</definedName>
    <definedName name="sd" localSheetId="89">#REF!</definedName>
    <definedName name="sd" localSheetId="90">#REF!</definedName>
    <definedName name="sd" localSheetId="96">#REF!</definedName>
    <definedName name="sd">#REF!</definedName>
    <definedName name="sdfsdfsdfsd" localSheetId="15" hidden="1">{"Riqfin97",#N/A,FALSE,"Tran";"Riqfinpro",#N/A,FALSE,"Tran"}</definedName>
    <definedName name="sdfsdfsdfsd" localSheetId="16" hidden="1">{"Riqfin97",#N/A,FALSE,"Tran";"Riqfinpro",#N/A,FALSE,"Tran"}</definedName>
    <definedName name="sdfsdfsdfsd" localSheetId="17" hidden="1">{"Riqfin97",#N/A,FALSE,"Tran";"Riqfinpro",#N/A,FALSE,"Tran"}</definedName>
    <definedName name="sdfsdfsdfsd" localSheetId="19" hidden="1">{"Riqfin97",#N/A,FALSE,"Tran";"Riqfinpro",#N/A,FALSE,"Tran"}</definedName>
    <definedName name="sdfsdfsdfsd" localSheetId="20" hidden="1">{"Riqfin97",#N/A,FALSE,"Tran";"Riqfinpro",#N/A,FALSE,"Tran"}</definedName>
    <definedName name="sdfsdfsdfsd" localSheetId="100" hidden="1">{"Riqfin97",#N/A,FALSE,"Tran";"Riqfinpro",#N/A,FALSE,"Tran"}</definedName>
    <definedName name="sdfsdfsdfsd" localSheetId="8" hidden="1">{"Riqfin97",#N/A,FALSE,"Tran";"Riqfinpro",#N/A,FALSE,"Tran"}</definedName>
    <definedName name="sdfsdfsdfsd" localSheetId="9" hidden="1">{"Riqfin97",#N/A,FALSE,"Tran";"Riqfinpro",#N/A,FALSE,"Tran"}</definedName>
    <definedName name="sdfsdfsdfsd" localSheetId="10" hidden="1">{"Riqfin97",#N/A,FALSE,"Tran";"Riqfinpro",#N/A,FALSE,"Tran"}</definedName>
    <definedName name="sdfsdfsdfsd" localSheetId="11" hidden="1">{"Riqfin97",#N/A,FALSE,"Tran";"Riqfinpro",#N/A,FALSE,"Tran"}</definedName>
    <definedName name="sdfsdfsdfsd" localSheetId="23" hidden="1">{"Riqfin97",#N/A,FALSE,"Tran";"Riqfinpro",#N/A,FALSE,"Tran"}</definedName>
    <definedName name="sdfsdfsdfsd" localSheetId="59" hidden="1">{"Riqfin97",#N/A,FALSE,"Tran";"Riqfinpro",#N/A,FALSE,"Tran"}</definedName>
    <definedName name="sdfsdfsdfsd" localSheetId="60" hidden="1">{"Riqfin97",#N/A,FALSE,"Tran";"Riqfinpro",#N/A,FALSE,"Tran"}</definedName>
    <definedName name="sdfsdfsdfsd" localSheetId="1" hidden="1">{"Riqfin97",#N/A,FALSE,"Tran";"Riqfinpro",#N/A,FALSE,"Tran"}</definedName>
    <definedName name="sdfsdfsdfsd" localSheetId="27" hidden="1">{"Riqfin97",#N/A,FALSE,"Tran";"Riqfinpro",#N/A,FALSE,"Tran"}</definedName>
    <definedName name="sdfsdfsdfsd" localSheetId="28" hidden="1">{"Riqfin97",#N/A,FALSE,"Tran";"Riqfinpro",#N/A,FALSE,"Tran"}</definedName>
    <definedName name="sdfsdfsdfsd" localSheetId="29" hidden="1">{"Riqfin97",#N/A,FALSE,"Tran";"Riqfinpro",#N/A,FALSE,"Tran"}</definedName>
    <definedName name="sdfsdfsdfsd" localSheetId="30" hidden="1">{"Riqfin97",#N/A,FALSE,"Tran";"Riqfinpro",#N/A,FALSE,"Tran"}</definedName>
    <definedName name="sdfsdfsdfsd" localSheetId="31" hidden="1">{"Riqfin97",#N/A,FALSE,"Tran";"Riqfinpro",#N/A,FALSE,"Tran"}</definedName>
    <definedName name="sdfsdfsdfsd" localSheetId="32" hidden="1">{"Riqfin97",#N/A,FALSE,"Tran";"Riqfinpro",#N/A,FALSE,"Tran"}</definedName>
    <definedName name="sdfsdfsdfsd" localSheetId="33" hidden="1">{"Riqfin97",#N/A,FALSE,"Tran";"Riqfinpro",#N/A,FALSE,"Tran"}</definedName>
    <definedName name="sdfsdfsdfsd" localSheetId="34" hidden="1">{"Riqfin97",#N/A,FALSE,"Tran";"Riqfinpro",#N/A,FALSE,"Tran"}</definedName>
    <definedName name="sdfsdfsdfsd" localSheetId="3" hidden="1">{"Riqfin97",#N/A,FALSE,"Tran";"Riqfinpro",#N/A,FALSE,"Tran"}</definedName>
    <definedName name="sdfsdfsdfsd" localSheetId="57" hidden="1">{"Riqfin97",#N/A,FALSE,"Tran";"Riqfinpro",#N/A,FALSE,"Tran"}</definedName>
    <definedName name="sdfsdfsdfsd" localSheetId="58" hidden="1">{"Riqfin97",#N/A,FALSE,"Tran";"Riqfinpro",#N/A,FALSE,"Tran"}</definedName>
    <definedName name="sdfsdfsdfsd" localSheetId="18" hidden="1">{"Riqfin97",#N/A,FALSE,"Tran";"Riqfinpro",#N/A,FALSE,"Tran"}</definedName>
    <definedName name="sdfsdfsdfsd" localSheetId="61" hidden="1">{"Riqfin97",#N/A,FALSE,"Tran";"Riqfinpro",#N/A,FALSE,"Tran"}</definedName>
    <definedName name="sdfsdfsdfsd" localSheetId="62" hidden="1">{"Riqfin97",#N/A,FALSE,"Tran";"Riqfinpro",#N/A,FALSE,"Tran"}</definedName>
    <definedName name="sdfsdfsdfsd" localSheetId="63" hidden="1">{"Riqfin97",#N/A,FALSE,"Tran";"Riqfinpro",#N/A,FALSE,"Tran"}</definedName>
    <definedName name="sdfsdfsdfsd" localSheetId="64" hidden="1">{"Riqfin97",#N/A,FALSE,"Tran";"Riqfinpro",#N/A,FALSE,"Tran"}</definedName>
    <definedName name="sdfsdfsdfsd" localSheetId="21" hidden="1">{"Riqfin97",#N/A,FALSE,"Tran";"Riqfinpro",#N/A,FALSE,"Tran"}</definedName>
    <definedName name="sdfsdfsdfsd" localSheetId="80" hidden="1">{"Riqfin97",#N/A,FALSE,"Tran";"Riqfinpro",#N/A,FALSE,"Tran"}</definedName>
    <definedName name="sdfsdfsdfsd" localSheetId="81" hidden="1">{"Riqfin97",#N/A,FALSE,"Tran";"Riqfinpro",#N/A,FALSE,"Tran"}</definedName>
    <definedName name="sdfsdfsdfsd" localSheetId="82" hidden="1">{"Riqfin97",#N/A,FALSE,"Tran";"Riqfinpro",#N/A,FALSE,"Tran"}</definedName>
    <definedName name="sdfsdfsdfsd" localSheetId="83" hidden="1">{"Riqfin97",#N/A,FALSE,"Tran";"Riqfinpro",#N/A,FALSE,"Tran"}</definedName>
    <definedName name="sdfsdfsdfsd" localSheetId="84" hidden="1">{"Riqfin97",#N/A,FALSE,"Tran";"Riqfinpro",#N/A,FALSE,"Tran"}</definedName>
    <definedName name="sdfsdfsdfsd" localSheetId="85" hidden="1">{"Riqfin97",#N/A,FALSE,"Tran";"Riqfinpro",#N/A,FALSE,"Tran"}</definedName>
    <definedName name="sdfsdfsdfsd" localSheetId="88" hidden="1">{"Riqfin97",#N/A,FALSE,"Tran";"Riqfinpro",#N/A,FALSE,"Tran"}</definedName>
    <definedName name="sdfsdfsdfsd" localSheetId="22" hidden="1">{"Riqfin97",#N/A,FALSE,"Tran";"Riqfinpro",#N/A,FALSE,"Tran"}</definedName>
    <definedName name="sdfsdfsdfsd" localSheetId="89" hidden="1">{"Riqfin97",#N/A,FALSE,"Tran";"Riqfinpro",#N/A,FALSE,"Tran"}</definedName>
    <definedName name="sdfsdfsdfsd" localSheetId="90" hidden="1">{"Riqfin97",#N/A,FALSE,"Tran";"Riqfinpro",#N/A,FALSE,"Tran"}</definedName>
    <definedName name="sdfsdfsdfsd" localSheetId="91" hidden="1">{"Riqfin97",#N/A,FALSE,"Tran";"Riqfinpro",#N/A,FALSE,"Tran"}</definedName>
    <definedName name="sdfsdfsdfsd" localSheetId="92" hidden="1">{"Riqfin97",#N/A,FALSE,"Tran";"Riqfinpro",#N/A,FALSE,"Tran"}</definedName>
    <definedName name="sdfsdfsdfsd" localSheetId="95" hidden="1">{"Riqfin97",#N/A,FALSE,"Tran";"Riqfinpro",#N/A,FALSE,"Tran"}</definedName>
    <definedName name="sdfsdfsdfsd" localSheetId="96" hidden="1">{"Riqfin97",#N/A,FALSE,"Tran";"Riqfinpro",#N/A,FALSE,"Tran"}</definedName>
    <definedName name="sdfsdfsdfsd" localSheetId="98" hidden="1">{"Riqfin97",#N/A,FALSE,"Tran";"Riqfinpro",#N/A,FALSE,"Tran"}</definedName>
    <definedName name="sdfsdfsdfsd" localSheetId="24" hidden="1">{"Riqfin97",#N/A,FALSE,"Tran";"Riqfinpro",#N/A,FALSE,"Tran"}</definedName>
    <definedName name="sdfsdfsdfsd" localSheetId="99" hidden="1">{"Riqfin97",#N/A,FALSE,"Tran";"Riqfinpro",#N/A,FALSE,"Tran"}</definedName>
    <definedName name="sdfsdfsdfsd" localSheetId="25" hidden="1">{"Riqfin97",#N/A,FALSE,"Tran";"Riqfinpro",#N/A,FALSE,"Tran"}</definedName>
    <definedName name="sdfsdfsdfsd" localSheetId="26" hidden="1">{"Riqfin97",#N/A,FALSE,"Tran";"Riqfinpro",#N/A,FALSE,"Tran"}</definedName>
    <definedName name="sdfsdfsdfsd" localSheetId="93" hidden="1">{"Riqfin97",#N/A,FALSE,"Tran";"Riqfinpro",#N/A,FALSE,"Tran"}</definedName>
    <definedName name="sdfsdfsdfsd" localSheetId="94" hidden="1">{"Riqfin97",#N/A,FALSE,"Tran";"Riqfinpro",#N/A,FALSE,"Tran"}</definedName>
    <definedName name="sdfsdfsdfsd" hidden="1">{"Riqfin97",#N/A,FALSE,"Tran";"Riqfinpro",#N/A,FALSE,"Tran"}</definedName>
    <definedName name="sdr" localSheetId="15" hidden="1">{"Riqfin97",#N/A,FALSE,"Tran";"Riqfinpro",#N/A,FALSE,"Tran"}</definedName>
    <definedName name="sdr" localSheetId="16" hidden="1">{"Riqfin97",#N/A,FALSE,"Tran";"Riqfinpro",#N/A,FALSE,"Tran"}</definedName>
    <definedName name="sdr" localSheetId="17" hidden="1">{"Riqfin97",#N/A,FALSE,"Tran";"Riqfinpro",#N/A,FALSE,"Tran"}</definedName>
    <definedName name="sdr" localSheetId="19" hidden="1">{"Riqfin97",#N/A,FALSE,"Tran";"Riqfinpro",#N/A,FALSE,"Tran"}</definedName>
    <definedName name="sdr" localSheetId="20" hidden="1">{"Riqfin97",#N/A,FALSE,"Tran";"Riqfinpro",#N/A,FALSE,"Tran"}</definedName>
    <definedName name="sdr" localSheetId="100" hidden="1">{"Riqfin97",#N/A,FALSE,"Tran";"Riqfinpro",#N/A,FALSE,"Tran"}</definedName>
    <definedName name="sdr" localSheetId="8" hidden="1">{"Riqfin97",#N/A,FALSE,"Tran";"Riqfinpro",#N/A,FALSE,"Tran"}</definedName>
    <definedName name="sdr" localSheetId="9" hidden="1">{"Riqfin97",#N/A,FALSE,"Tran";"Riqfinpro",#N/A,FALSE,"Tran"}</definedName>
    <definedName name="sdr" localSheetId="10" hidden="1">{"Riqfin97",#N/A,FALSE,"Tran";"Riqfinpro",#N/A,FALSE,"Tran"}</definedName>
    <definedName name="sdr" localSheetId="11" hidden="1">{"Riqfin97",#N/A,FALSE,"Tran";"Riqfinpro",#N/A,FALSE,"Tran"}</definedName>
    <definedName name="sdr" localSheetId="23" hidden="1">{"Riqfin97",#N/A,FALSE,"Tran";"Riqfinpro",#N/A,FALSE,"Tran"}</definedName>
    <definedName name="sdr" localSheetId="59" hidden="1">{"Riqfin97",#N/A,FALSE,"Tran";"Riqfinpro",#N/A,FALSE,"Tran"}</definedName>
    <definedName name="sdr" localSheetId="60" hidden="1">{"Riqfin97",#N/A,FALSE,"Tran";"Riqfinpro",#N/A,FALSE,"Tran"}</definedName>
    <definedName name="sdr" localSheetId="1" hidden="1">{"Riqfin97",#N/A,FALSE,"Tran";"Riqfinpro",#N/A,FALSE,"Tran"}</definedName>
    <definedName name="sdr" localSheetId="27" hidden="1">{"Riqfin97",#N/A,FALSE,"Tran";"Riqfinpro",#N/A,FALSE,"Tran"}</definedName>
    <definedName name="sdr" localSheetId="28" hidden="1">{"Riqfin97",#N/A,FALSE,"Tran";"Riqfinpro",#N/A,FALSE,"Tran"}</definedName>
    <definedName name="sdr" localSheetId="29" hidden="1">{"Riqfin97",#N/A,FALSE,"Tran";"Riqfinpro",#N/A,FALSE,"Tran"}</definedName>
    <definedName name="sdr" localSheetId="30" hidden="1">{"Riqfin97",#N/A,FALSE,"Tran";"Riqfinpro",#N/A,FALSE,"Tran"}</definedName>
    <definedName name="sdr" localSheetId="31" hidden="1">{"Riqfin97",#N/A,FALSE,"Tran";"Riqfinpro",#N/A,FALSE,"Tran"}</definedName>
    <definedName name="sdr" localSheetId="32" hidden="1">{"Riqfin97",#N/A,FALSE,"Tran";"Riqfinpro",#N/A,FALSE,"Tran"}</definedName>
    <definedName name="sdr" localSheetId="33" hidden="1">{"Riqfin97",#N/A,FALSE,"Tran";"Riqfinpro",#N/A,FALSE,"Tran"}</definedName>
    <definedName name="sdr" localSheetId="3" hidden="1">{"Riqfin97",#N/A,FALSE,"Tran";"Riqfinpro",#N/A,FALSE,"Tran"}</definedName>
    <definedName name="sdr" localSheetId="57" hidden="1">{"Riqfin97",#N/A,FALSE,"Tran";"Riqfinpro",#N/A,FALSE,"Tran"}</definedName>
    <definedName name="sdr" localSheetId="58" hidden="1">{"Riqfin97",#N/A,FALSE,"Tran";"Riqfinpro",#N/A,FALSE,"Tran"}</definedName>
    <definedName name="sdr" localSheetId="61" hidden="1">{"Riqfin97",#N/A,FALSE,"Tran";"Riqfinpro",#N/A,FALSE,"Tran"}</definedName>
    <definedName name="sdr" localSheetId="63" hidden="1">{"Riqfin97",#N/A,FALSE,"Tran";"Riqfinpro",#N/A,FALSE,"Tran"}</definedName>
    <definedName name="sdr" localSheetId="64" hidden="1">{"Riqfin97",#N/A,FALSE,"Tran";"Riqfinpro",#N/A,FALSE,"Tran"}</definedName>
    <definedName name="sdr" localSheetId="21" hidden="1">{"Riqfin97",#N/A,FALSE,"Tran";"Riqfinpro",#N/A,FALSE,"Tran"}</definedName>
    <definedName name="sdr" localSheetId="85" hidden="1">{"Riqfin97",#N/A,FALSE,"Tran";"Riqfinpro",#N/A,FALSE,"Tran"}</definedName>
    <definedName name="sdr" localSheetId="88" hidden="1">{"Riqfin97",#N/A,FALSE,"Tran";"Riqfinpro",#N/A,FALSE,"Tran"}</definedName>
    <definedName name="sdr" localSheetId="22" hidden="1">{"Riqfin97",#N/A,FALSE,"Tran";"Riqfinpro",#N/A,FALSE,"Tran"}</definedName>
    <definedName name="sdr" localSheetId="89" hidden="1">{"Riqfin97",#N/A,FALSE,"Tran";"Riqfinpro",#N/A,FALSE,"Tran"}</definedName>
    <definedName name="sdr" localSheetId="90" hidden="1">{"Riqfin97",#N/A,FALSE,"Tran";"Riqfinpro",#N/A,FALSE,"Tran"}</definedName>
    <definedName name="sdr" localSheetId="91" hidden="1">{"Riqfin97",#N/A,FALSE,"Tran";"Riqfinpro",#N/A,FALSE,"Tran"}</definedName>
    <definedName name="sdr" localSheetId="95" hidden="1">{"Riqfin97",#N/A,FALSE,"Tran";"Riqfinpro",#N/A,FALSE,"Tran"}</definedName>
    <definedName name="sdr" localSheetId="96" hidden="1">{"Riqfin97",#N/A,FALSE,"Tran";"Riqfinpro",#N/A,FALSE,"Tran"}</definedName>
    <definedName name="sdr" localSheetId="98" hidden="1">{"Riqfin97",#N/A,FALSE,"Tran";"Riqfinpro",#N/A,FALSE,"Tran"}</definedName>
    <definedName name="sdr" localSheetId="24" hidden="1">{"Riqfin97",#N/A,FALSE,"Tran";"Riqfinpro",#N/A,FALSE,"Tran"}</definedName>
    <definedName name="sdr" localSheetId="25" hidden="1">{"Riqfin97",#N/A,FALSE,"Tran";"Riqfinpro",#N/A,FALSE,"Tran"}</definedName>
    <definedName name="sdr" localSheetId="26" hidden="1">{"Riqfin97",#N/A,FALSE,"Tran";"Riqfinpro",#N/A,FALSE,"Tran"}</definedName>
    <definedName name="sdr" hidden="1">{"Riqfin97",#N/A,FALSE,"Tran";"Riqfinpro",#N/A,FALSE,"Tran"}</definedName>
    <definedName name="sds_gdp_exp_lari" localSheetId="15">#REF!</definedName>
    <definedName name="sds_gdp_exp_lari" localSheetId="16">#REF!</definedName>
    <definedName name="sds_gdp_exp_lari" localSheetId="17">#REF!</definedName>
    <definedName name="sds_gdp_exp_lari" localSheetId="19">#REF!</definedName>
    <definedName name="sds_gdp_exp_lari" localSheetId="20">#REF!</definedName>
    <definedName name="sds_gdp_exp_lari" localSheetId="100">#REF!</definedName>
    <definedName name="sds_gdp_exp_lari" localSheetId="23">#REF!</definedName>
    <definedName name="sds_gdp_exp_lari" localSheetId="27">#REF!</definedName>
    <definedName name="sds_gdp_exp_lari" localSheetId="28">#REF!</definedName>
    <definedName name="sds_gdp_exp_lari" localSheetId="29">#REF!</definedName>
    <definedName name="sds_gdp_exp_lari" localSheetId="41">#REF!</definedName>
    <definedName name="sds_gdp_exp_lari" localSheetId="44">#REF!</definedName>
    <definedName name="sds_gdp_exp_lari" localSheetId="57">#REF!</definedName>
    <definedName name="sds_gdp_exp_lari" localSheetId="58">#REF!</definedName>
    <definedName name="sds_gdp_exp_lari" localSheetId="18">#REF!</definedName>
    <definedName name="sds_gdp_exp_lari" localSheetId="61">#REF!</definedName>
    <definedName name="sds_gdp_exp_lari" localSheetId="62">#REF!</definedName>
    <definedName name="sds_gdp_exp_lari" localSheetId="64">#REF!</definedName>
    <definedName name="sds_gdp_exp_lari" localSheetId="21">#REF!</definedName>
    <definedName name="sds_gdp_exp_lari" localSheetId="80">'Tabla 53'!#REF!</definedName>
    <definedName name="sds_gdp_exp_lari" localSheetId="81">'Tabla 54'!#REF!</definedName>
    <definedName name="sds_gdp_exp_lari" localSheetId="82">'Tabla 55'!#REF!</definedName>
    <definedName name="sds_gdp_exp_lari" localSheetId="83">'Tabla 56'!#REF!</definedName>
    <definedName name="sds_gdp_exp_lari" localSheetId="84">'Tabla 57'!#REF!</definedName>
    <definedName name="sds_gdp_exp_lari" localSheetId="88">#REF!</definedName>
    <definedName name="sds_gdp_exp_lari" localSheetId="89">#REF!</definedName>
    <definedName name="sds_gdp_exp_lari" localSheetId="90">#REF!</definedName>
    <definedName name="sds_gdp_exp_lari" localSheetId="95">#REF!</definedName>
    <definedName name="sds_gdp_exp_lari" localSheetId="96">#REF!</definedName>
    <definedName name="sds_gdp_exp_lari" localSheetId="24">#REF!</definedName>
    <definedName name="sds_gdp_exp_lari" localSheetId="99">#REF!</definedName>
    <definedName name="sds_gdp_exp_lari">#REF!</definedName>
    <definedName name="sds_gdp_origin" localSheetId="15">#REF!</definedName>
    <definedName name="sds_gdp_origin" localSheetId="16">#REF!</definedName>
    <definedName name="sds_gdp_origin" localSheetId="17">#REF!</definedName>
    <definedName name="sds_gdp_origin" localSheetId="19">#REF!</definedName>
    <definedName name="sds_gdp_origin" localSheetId="23">#REF!</definedName>
    <definedName name="sds_gdp_origin" localSheetId="27">#REF!</definedName>
    <definedName name="sds_gdp_origin" localSheetId="28">#REF!</definedName>
    <definedName name="sds_gdp_origin" localSheetId="29">#REF!</definedName>
    <definedName name="sds_gdp_origin" localSheetId="41">#REF!</definedName>
    <definedName name="sds_gdp_origin" localSheetId="44">#REF!</definedName>
    <definedName name="sds_gdp_origin" localSheetId="57">#REF!</definedName>
    <definedName name="sds_gdp_origin" localSheetId="58">#REF!</definedName>
    <definedName name="sds_gdp_origin" localSheetId="18">#REF!</definedName>
    <definedName name="sds_gdp_origin" localSheetId="61">#REF!</definedName>
    <definedName name="sds_gdp_origin" localSheetId="64">#REF!</definedName>
    <definedName name="sds_gdp_origin" localSheetId="21">#REF!</definedName>
    <definedName name="sds_gdp_origin" localSheetId="80">'Tabla 53'!#REF!</definedName>
    <definedName name="sds_gdp_origin" localSheetId="81">'Tabla 54'!#REF!</definedName>
    <definedName name="sds_gdp_origin" localSheetId="82">'Tabla 55'!#REF!</definedName>
    <definedName name="sds_gdp_origin" localSheetId="83">'Tabla 56'!#REF!</definedName>
    <definedName name="sds_gdp_origin" localSheetId="84">'Tabla 57'!#REF!</definedName>
    <definedName name="sds_gdp_origin" localSheetId="88">#REF!</definedName>
    <definedName name="sds_gdp_origin" localSheetId="89">#REF!</definedName>
    <definedName name="sds_gdp_origin" localSheetId="90">#REF!</definedName>
    <definedName name="sds_gdp_origin" localSheetId="95">#REF!</definedName>
    <definedName name="sds_gdp_origin" localSheetId="96">#REF!</definedName>
    <definedName name="sds_gdp_origin" localSheetId="24">#REF!</definedName>
    <definedName name="sds_gdp_origin">#REF!</definedName>
    <definedName name="sds_gpd_exp_gdp" localSheetId="15">#REF!</definedName>
    <definedName name="sds_gpd_exp_gdp" localSheetId="16">#REF!</definedName>
    <definedName name="sds_gpd_exp_gdp" localSheetId="17">#REF!</definedName>
    <definedName name="sds_gpd_exp_gdp" localSheetId="19">#REF!</definedName>
    <definedName name="sds_gpd_exp_gdp" localSheetId="23">#REF!</definedName>
    <definedName name="sds_gpd_exp_gdp" localSheetId="27">#REF!</definedName>
    <definedName name="sds_gpd_exp_gdp" localSheetId="28">#REF!</definedName>
    <definedName name="sds_gpd_exp_gdp" localSheetId="29">#REF!</definedName>
    <definedName name="sds_gpd_exp_gdp" localSheetId="41">#REF!</definedName>
    <definedName name="sds_gpd_exp_gdp" localSheetId="44">#REF!</definedName>
    <definedName name="sds_gpd_exp_gdp" localSheetId="57">#REF!</definedName>
    <definedName name="sds_gpd_exp_gdp" localSheetId="18">#REF!</definedName>
    <definedName name="sds_gpd_exp_gdp" localSheetId="61">#REF!</definedName>
    <definedName name="sds_gpd_exp_gdp" localSheetId="64">#REF!</definedName>
    <definedName name="sds_gpd_exp_gdp" localSheetId="21">#REF!</definedName>
    <definedName name="sds_gpd_exp_gdp" localSheetId="80">'Tabla 53'!#REF!</definedName>
    <definedName name="sds_gpd_exp_gdp" localSheetId="81">'Tabla 54'!#REF!</definedName>
    <definedName name="sds_gpd_exp_gdp" localSheetId="82">'Tabla 55'!#REF!</definedName>
    <definedName name="sds_gpd_exp_gdp" localSheetId="83">'Tabla 56'!#REF!</definedName>
    <definedName name="sds_gpd_exp_gdp" localSheetId="84">'Tabla 57'!#REF!</definedName>
    <definedName name="sds_gpd_exp_gdp" localSheetId="88">#REF!</definedName>
    <definedName name="sds_gpd_exp_gdp" localSheetId="89">#REF!</definedName>
    <definedName name="sds_gpd_exp_gdp" localSheetId="90">#REF!</definedName>
    <definedName name="sds_gpd_exp_gdp" localSheetId="95">#REF!</definedName>
    <definedName name="sds_gpd_exp_gdp" localSheetId="96">#REF!</definedName>
    <definedName name="sds_gpd_exp_gdp" localSheetId="24">#REF!</definedName>
    <definedName name="sds_gpd_exp_gdp">#REF!</definedName>
    <definedName name="sdsd" localSheetId="15" hidden="1">#REF!</definedName>
    <definedName name="sdsd" localSheetId="16" hidden="1">{"Riqfin97",#N/A,FALSE,"Tran";"Riqfinpro",#N/A,FALSE,"Tran"}</definedName>
    <definedName name="sdsd" localSheetId="17" hidden="1">#REF!</definedName>
    <definedName name="sdsd" localSheetId="19" hidden="1">#REF!</definedName>
    <definedName name="sdsd" localSheetId="100" hidden="1">'[105]Fax a enviar'!#REF!</definedName>
    <definedName name="sdsd" localSheetId="23" hidden="1">'[105]Fax a enviar'!#REF!</definedName>
    <definedName name="sdsd" localSheetId="59" hidden="1">#REF!</definedName>
    <definedName name="sdsd" localSheetId="60" hidden="1">#REF!</definedName>
    <definedName name="sdsd" localSheetId="1" hidden="1">'[105]Fax a enviar'!#REF!</definedName>
    <definedName name="sdsd" localSheetId="27" hidden="1">#REF!</definedName>
    <definedName name="sdsd" localSheetId="28" hidden="1">'[105]Fax a enviar'!#REF!</definedName>
    <definedName name="sdsd" localSheetId="29" hidden="1">'[105]Fax a enviar'!#REF!</definedName>
    <definedName name="sdsd" localSheetId="57" hidden="1">'[105]Fax a enviar'!#REF!</definedName>
    <definedName name="sdsd" localSheetId="58" hidden="1">'[105]Fax a enviar'!#REF!</definedName>
    <definedName name="sdsd" localSheetId="18" hidden="1">#REF!</definedName>
    <definedName name="sdsd" localSheetId="61" hidden="1">'[105]Fax a enviar'!#REF!</definedName>
    <definedName name="sdsd" localSheetId="64" hidden="1">'[105]Fax a enviar'!#REF!</definedName>
    <definedName name="sdsd" localSheetId="21" hidden="1">'[105]Fax a enviar'!#REF!</definedName>
    <definedName name="sdsd" localSheetId="81" hidden="1">'[105]Fax a enviar'!#REF!</definedName>
    <definedName name="sdsd" localSheetId="82" hidden="1">'[105]Fax a enviar'!#REF!</definedName>
    <definedName name="sdsd" localSheetId="83" hidden="1">'[105]Fax a enviar'!#REF!</definedName>
    <definedName name="sdsd" localSheetId="84" hidden="1">'[105]Fax a enviar'!#REF!</definedName>
    <definedName name="sdsd" localSheetId="88" hidden="1">'[105]Fax a enviar'!#REF!</definedName>
    <definedName name="sdsd" localSheetId="89" hidden="1">'[105]Fax a enviar'!#REF!</definedName>
    <definedName name="sdsd" localSheetId="90" hidden="1">'[105]Fax a enviar'!#REF!</definedName>
    <definedName name="sdsd" localSheetId="91" hidden="1">#REF!</definedName>
    <definedName name="sdsd" localSheetId="95" hidden="1">'[105]Fax a enviar'!#REF!</definedName>
    <definedName name="sdsd" localSheetId="96" hidden="1">'[105]Fax a enviar'!#REF!</definedName>
    <definedName name="sdsd" localSheetId="24" hidden="1">'[105]Fax a enviar'!#REF!</definedName>
    <definedName name="sdsd" hidden="1">#REF!</definedName>
    <definedName name="sdsds" localSheetId="15" hidden="1">#REF!</definedName>
    <definedName name="sdsds" localSheetId="16" hidden="1">#REF!</definedName>
    <definedName name="sdsds" localSheetId="17" hidden="1">#REF!</definedName>
    <definedName name="sdsds" localSheetId="19" hidden="1">#REF!</definedName>
    <definedName name="sdsds" localSheetId="20" hidden="1">#REF!</definedName>
    <definedName name="sdsds" localSheetId="100" hidden="1">#REF!</definedName>
    <definedName name="sdsds" localSheetId="23" hidden="1">#REF!</definedName>
    <definedName name="sdsds" localSheetId="27" hidden="1">#REF!</definedName>
    <definedName name="sdsds" localSheetId="28" hidden="1">#REF!</definedName>
    <definedName name="sdsds" localSheetId="29" hidden="1">#REF!</definedName>
    <definedName name="sdsds" localSheetId="33" hidden="1">#REF!</definedName>
    <definedName name="sdsds" localSheetId="57" hidden="1">#REF!</definedName>
    <definedName name="sdsds" localSheetId="58" hidden="1">#REF!</definedName>
    <definedName name="sdsds" localSheetId="18" hidden="1">#REF!</definedName>
    <definedName name="sdsds" localSheetId="61" hidden="1">#REF!</definedName>
    <definedName name="sdsds" localSheetId="62" hidden="1">#REF!</definedName>
    <definedName name="sdsds" localSheetId="64" hidden="1">#REF!</definedName>
    <definedName name="sdsds" localSheetId="21" hidden="1">#REF!</definedName>
    <definedName name="sdsds" localSheetId="80" hidden="1">'Tabla 53'!#REF!</definedName>
    <definedName name="sdsds" localSheetId="81" hidden="1">'Tabla 54'!#REF!</definedName>
    <definedName name="sdsds" localSheetId="82" hidden="1">'Tabla 55'!#REF!</definedName>
    <definedName name="sdsds" localSheetId="83" hidden="1">'Tabla 56'!#REF!</definedName>
    <definedName name="sdsds" localSheetId="84" hidden="1">'Tabla 57'!#REF!</definedName>
    <definedName name="sdsds" localSheetId="85" hidden="1">'Tabla 58'!#REF!</definedName>
    <definedName name="sdsds" localSheetId="88" hidden="1">#REF!</definedName>
    <definedName name="sdsds" localSheetId="89" hidden="1">#REF!</definedName>
    <definedName name="sdsds" localSheetId="90" hidden="1">#REF!</definedName>
    <definedName name="sdsds" localSheetId="95" hidden="1">#REF!</definedName>
    <definedName name="sdsds" localSheetId="96" hidden="1">#REF!</definedName>
    <definedName name="sdsds" localSheetId="24" hidden="1">#REF!</definedName>
    <definedName name="sdsds" localSheetId="99" hidden="1">#REF!</definedName>
    <definedName name="sdsds" hidden="1">#REF!</definedName>
    <definedName name="SECIND" localSheetId="15">#REF!</definedName>
    <definedName name="SECIND" localSheetId="16">#REF!</definedName>
    <definedName name="SECIND" localSheetId="17">#REF!</definedName>
    <definedName name="SECIND" localSheetId="23">#REF!</definedName>
    <definedName name="SECIND" localSheetId="27">#REF!</definedName>
    <definedName name="SECIND" localSheetId="28">#REF!</definedName>
    <definedName name="SECIND" localSheetId="29">#REF!</definedName>
    <definedName name="SECIND" localSheetId="57">#REF!</definedName>
    <definedName name="SECIND" localSheetId="64">#REF!</definedName>
    <definedName name="SECIND" localSheetId="21">#REF!</definedName>
    <definedName name="SECIND" localSheetId="88">#REF!</definedName>
    <definedName name="SECIND" localSheetId="89">#REF!</definedName>
    <definedName name="SECIND" localSheetId="90">#REF!</definedName>
    <definedName name="SECIND" localSheetId="95">#REF!</definedName>
    <definedName name="SECIND">#REF!</definedName>
    <definedName name="SECTORES" localSheetId="15">#REF!</definedName>
    <definedName name="SECTORES" localSheetId="16">#REF!</definedName>
    <definedName name="SECTORES" localSheetId="17">#REF!</definedName>
    <definedName name="SECTORES" localSheetId="100">[151]SPNF!#REF!</definedName>
    <definedName name="SECTORES" localSheetId="10">[151]SPNF!#REF!</definedName>
    <definedName name="SECTORES" localSheetId="11">[151]SPNF!#REF!</definedName>
    <definedName name="SECTORES" localSheetId="23">[151]SPNF!#REF!</definedName>
    <definedName name="SECTORES" localSheetId="59">#REF!</definedName>
    <definedName name="SECTORES" localSheetId="60">#REF!</definedName>
    <definedName name="SECTORES" localSheetId="1">[151]SPNF!#REF!</definedName>
    <definedName name="SECTORES" localSheetId="27">#REF!</definedName>
    <definedName name="SECTORES" localSheetId="28">[151]SPNF!#REF!</definedName>
    <definedName name="SECTORES" localSheetId="29">[151]SPNF!#REF!</definedName>
    <definedName name="SECTORES" localSheetId="57">[151]SPNF!#REF!</definedName>
    <definedName name="SECTORES" localSheetId="58">[151]SPNF!#REF!</definedName>
    <definedName name="SECTORES" localSheetId="64">[151]SPNF!#REF!</definedName>
    <definedName name="SECTORES" localSheetId="21">[151]SPNF!#REF!</definedName>
    <definedName name="SECTORES" localSheetId="85">[151]SPNF!#REF!</definedName>
    <definedName name="SECTORES" localSheetId="88">[151]SPNF!#REF!</definedName>
    <definedName name="SECTORES" localSheetId="89">[151]SPNF!#REF!</definedName>
    <definedName name="SECTORES" localSheetId="90">[151]SPNF!#REF!</definedName>
    <definedName name="SECTORES" localSheetId="91">#REF!</definedName>
    <definedName name="SECTORES" localSheetId="95">[151]SPNF!#REF!</definedName>
    <definedName name="SECTORES" localSheetId="24">[151]SPNF!#REF!</definedName>
    <definedName name="SECTORES">#REF!</definedName>
    <definedName name="seguimiento" localSheetId="15">#REF!</definedName>
    <definedName name="seguimiento" localSheetId="17">#REF!</definedName>
    <definedName name="seguimiento" localSheetId="20">#REF!</definedName>
    <definedName name="seguimiento" localSheetId="23">#REF!</definedName>
    <definedName name="seguimiento" localSheetId="27">#REF!</definedName>
    <definedName name="seguimiento" localSheetId="28">#REF!</definedName>
    <definedName name="seguimiento" localSheetId="29">#REF!</definedName>
    <definedName name="seguimiento" localSheetId="57">#REF!</definedName>
    <definedName name="seguimiento" localSheetId="58">#REF!</definedName>
    <definedName name="seguimiento" localSheetId="61">#REF!</definedName>
    <definedName name="seguimiento" localSheetId="62">#REF!</definedName>
    <definedName name="seguimiento" localSheetId="64">#REF!</definedName>
    <definedName name="seguimiento" localSheetId="21">#REF!</definedName>
    <definedName name="seguimiento" localSheetId="80">'Tabla 53'!#REF!</definedName>
    <definedName name="seguimiento" localSheetId="85">'Tabla 58'!#REF!</definedName>
    <definedName name="seguimiento" localSheetId="88">#REF!</definedName>
    <definedName name="seguimiento" localSheetId="89">#REF!</definedName>
    <definedName name="seguimiento" localSheetId="90">#REF!</definedName>
    <definedName name="seguimiento" localSheetId="95">#REF!</definedName>
    <definedName name="seguimiento" localSheetId="96">#REF!</definedName>
    <definedName name="seguimiento" localSheetId="24">#REF!</definedName>
    <definedName name="seguimiento">#REF!</definedName>
    <definedName name="SEGURIDAD_SOCIAL___BS._PERS._NO_INCORP._AL_PROCESO_ECONOMICO__LEY_N__23966__ART._30" localSheetId="15">#REF!</definedName>
    <definedName name="SEGURIDAD_SOCIAL___BS._PERS._NO_INCORP._AL_PROCESO_ECONOMICO__LEY_N__23966__ART._30" localSheetId="17">#REF!</definedName>
    <definedName name="SEGURIDAD_SOCIAL___BS._PERS._NO_INCORP._AL_PROCESO_ECONOMICO__LEY_N__23966__ART._30" localSheetId="100">[4]C!$B$22:$N$22</definedName>
    <definedName name="SEGURIDAD_SOCIAL___BS._PERS._NO_INCORP._AL_PROCESO_ECONOMICO__LEY_N__23966__ART._30" localSheetId="23">[4]C!$B$22:$N$22</definedName>
    <definedName name="SEGURIDAD_SOCIAL___BS._PERS._NO_INCORP._AL_PROCESO_ECONOMICO__LEY_N__23966__ART._30" localSheetId="59">#REF!</definedName>
    <definedName name="SEGURIDAD_SOCIAL___BS._PERS._NO_INCORP._AL_PROCESO_ECONOMICO__LEY_N__23966__ART._30" localSheetId="60">#REF!</definedName>
    <definedName name="SEGURIDAD_SOCIAL___BS._PERS._NO_INCORP._AL_PROCESO_ECONOMICO__LEY_N__23966__ART._30" localSheetId="1">[4]C!$B$22:$N$22</definedName>
    <definedName name="SEGURIDAD_SOCIAL___BS._PERS._NO_INCORP._AL_PROCESO_ECONOMICO__LEY_N__23966__ART._30" localSheetId="27">#REF!</definedName>
    <definedName name="SEGURIDAD_SOCIAL___BS._PERS._NO_INCORP._AL_PROCESO_ECONOMICO__LEY_N__23966__ART._30" localSheetId="28">#REF!</definedName>
    <definedName name="SEGURIDAD_SOCIAL___BS._PERS._NO_INCORP._AL_PROCESO_ECONOMICO__LEY_N__23966__ART._30" localSheetId="29">#REF!</definedName>
    <definedName name="SEGURIDAD_SOCIAL___BS._PERS._NO_INCORP._AL_PROCESO_ECONOMICO__LEY_N__23966__ART._30" localSheetId="57">[4]C!$B$22:$N$22</definedName>
    <definedName name="SEGURIDAD_SOCIAL___BS._PERS._NO_INCORP._AL_PROCESO_ECONOMICO__LEY_N__23966__ART._30" localSheetId="58">[4]C!$B$22:$N$22</definedName>
    <definedName name="SEGURIDAD_SOCIAL___BS._PERS._NO_INCORP._AL_PROCESO_ECONOMICO__LEY_N__23966__ART._30" localSheetId="91">#REF!</definedName>
    <definedName name="SEGURIDAD_SOCIAL___BS._PERS._NO_INCORP._AL_PROCESO_ECONOMICO__LEY_N__23966__ART._30">#REF!</definedName>
    <definedName name="SEGURIDAD_SOCIAL___IVA__LEY_N__23966_ART._5_PTO._2" localSheetId="15">#REF!</definedName>
    <definedName name="SEGURIDAD_SOCIAL___IVA__LEY_N__23966_ART._5_PTO._2" localSheetId="17">#REF!</definedName>
    <definedName name="SEGURIDAD_SOCIAL___IVA__LEY_N__23966_ART._5_PTO._2" localSheetId="100">[4]C!$B$21:$N$21</definedName>
    <definedName name="SEGURIDAD_SOCIAL___IVA__LEY_N__23966_ART._5_PTO._2" localSheetId="23">[4]C!$B$21:$N$21</definedName>
    <definedName name="SEGURIDAD_SOCIAL___IVA__LEY_N__23966_ART._5_PTO._2" localSheetId="59">#REF!</definedName>
    <definedName name="SEGURIDAD_SOCIAL___IVA__LEY_N__23966_ART._5_PTO._2" localSheetId="60">#REF!</definedName>
    <definedName name="SEGURIDAD_SOCIAL___IVA__LEY_N__23966_ART._5_PTO._2" localSheetId="1">[4]C!$B$21:$N$21</definedName>
    <definedName name="SEGURIDAD_SOCIAL___IVA__LEY_N__23966_ART._5_PTO._2" localSheetId="27">#REF!</definedName>
    <definedName name="SEGURIDAD_SOCIAL___IVA__LEY_N__23966_ART._5_PTO._2" localSheetId="28">#REF!</definedName>
    <definedName name="SEGURIDAD_SOCIAL___IVA__LEY_N__23966_ART._5_PTO._2" localSheetId="29">#REF!</definedName>
    <definedName name="SEGURIDAD_SOCIAL___IVA__LEY_N__23966_ART._5_PTO._2" localSheetId="57">[4]C!$B$21:$N$21</definedName>
    <definedName name="SEGURIDAD_SOCIAL___IVA__LEY_N__23966_ART._5_PTO._2" localSheetId="58">[4]C!$B$21:$N$21</definedName>
    <definedName name="SEGURIDAD_SOCIAL___IVA__LEY_N__23966_ART._5_PTO._2" localSheetId="91">#REF!</definedName>
    <definedName name="SEGURIDAD_SOCIAL___IVA__LEY_N__23966_ART._5_PTO._2">#REF!</definedName>
    <definedName name="sei" localSheetId="15">#REF!</definedName>
    <definedName name="sei" localSheetId="16">#REF!</definedName>
    <definedName name="sei" localSheetId="17">#REF!</definedName>
    <definedName name="sei" localSheetId="20">#REF!</definedName>
    <definedName name="sei" localSheetId="23">#REF!</definedName>
    <definedName name="sei" localSheetId="59">#REF!</definedName>
    <definedName name="sei" localSheetId="60">#REF!</definedName>
    <definedName name="sei" localSheetId="27">#REF!</definedName>
    <definedName name="sei" localSheetId="28">#REF!</definedName>
    <definedName name="sei" localSheetId="29">#REF!</definedName>
    <definedName name="sei" localSheetId="57">#REF!</definedName>
    <definedName name="sei" localSheetId="64">#REF!</definedName>
    <definedName name="sei" localSheetId="21">#REF!</definedName>
    <definedName name="sei" localSheetId="85">'Tabla 58'!#REF!</definedName>
    <definedName name="sei" localSheetId="88">#REF!</definedName>
    <definedName name="sei" localSheetId="89">#REF!</definedName>
    <definedName name="sei" localSheetId="90">#REF!</definedName>
    <definedName name="sei" localSheetId="95">#REF!</definedName>
    <definedName name="sei" localSheetId="96">#REF!</definedName>
    <definedName name="sei" localSheetId="24">#REF!</definedName>
    <definedName name="sei">#REF!</definedName>
    <definedName name="SEK" localSheetId="15">#REF!</definedName>
    <definedName name="SEK" localSheetId="16">#REF!</definedName>
    <definedName name="SEK" localSheetId="17">#REF!</definedName>
    <definedName name="SEK" localSheetId="19">#REF!</definedName>
    <definedName name="SEK" localSheetId="23">#REF!</definedName>
    <definedName name="SEK" localSheetId="27">#REF!</definedName>
    <definedName name="SEK" localSheetId="28">#REF!</definedName>
    <definedName name="SEK" localSheetId="29">#REF!</definedName>
    <definedName name="SEK" localSheetId="33">#REF!</definedName>
    <definedName name="SEK" localSheetId="57">#REF!</definedName>
    <definedName name="SEK" localSheetId="18">#REF!</definedName>
    <definedName name="SEK" localSheetId="64">#REF!</definedName>
    <definedName name="SEK" localSheetId="21">#REF!</definedName>
    <definedName name="SEK" localSheetId="80">'Tabla 53'!#REF!</definedName>
    <definedName name="SEK" localSheetId="81">'Tabla 54'!#REF!</definedName>
    <definedName name="SEK" localSheetId="82">'Tabla 55'!#REF!</definedName>
    <definedName name="SEK" localSheetId="83">'Tabla 56'!#REF!</definedName>
    <definedName name="SEK" localSheetId="84">'Tabla 57'!#REF!</definedName>
    <definedName name="SEK" localSheetId="85">'Tabla 58'!#REF!</definedName>
    <definedName name="SEK" localSheetId="88">#REF!</definedName>
    <definedName name="SEK" localSheetId="89">#REF!</definedName>
    <definedName name="SEK" localSheetId="90">#REF!</definedName>
    <definedName name="SEK" localSheetId="95">#REF!</definedName>
    <definedName name="SEK" localSheetId="96">#REF!</definedName>
    <definedName name="SEK" localSheetId="24">#REF!</definedName>
    <definedName name="SEK">#REF!</definedName>
    <definedName name="Selected_Economic_and_Financial_Indicators" localSheetId="15">#REF!</definedName>
    <definedName name="Selected_Economic_and_Financial_Indicators" localSheetId="17">#REF!</definedName>
    <definedName name="Selected_Economic_and_Financial_Indicators" localSheetId="23">#REF!</definedName>
    <definedName name="Selected_Economic_and_Financial_Indicators" localSheetId="27">#REF!</definedName>
    <definedName name="Selected_Economic_and_Financial_Indicators" localSheetId="28">#REF!</definedName>
    <definedName name="Selected_Economic_and_Financial_Indicators" localSheetId="29">#REF!</definedName>
    <definedName name="Selected_Economic_and_Financial_Indicators" localSheetId="57">#REF!</definedName>
    <definedName name="Selected_Economic_and_Financial_Indicators" localSheetId="21">#REF!</definedName>
    <definedName name="Selected_Economic_and_Financial_Indicators" localSheetId="88">#REF!</definedName>
    <definedName name="Selected_Economic_and_Financial_Indicators" localSheetId="89">#REF!</definedName>
    <definedName name="Selected_Economic_and_Financial_Indicators" localSheetId="90">#REF!</definedName>
    <definedName name="Selected_Economic_and_Financial_Indicators" localSheetId="95">#REF!</definedName>
    <definedName name="Selected_Economic_and_Financial_Indicators" localSheetId="96">#REF!</definedName>
    <definedName name="Selected_Economic_and_Financial_Indicators">#REF!</definedName>
    <definedName name="SelNE" localSheetId="15">#REF!</definedName>
    <definedName name="SelNE" localSheetId="17">#REF!</definedName>
    <definedName name="SelNE" localSheetId="23">#REF!</definedName>
    <definedName name="SelNE" localSheetId="27">#REF!</definedName>
    <definedName name="SelNE" localSheetId="28">#REF!</definedName>
    <definedName name="SelNE" localSheetId="29">#REF!</definedName>
    <definedName name="SelNE" localSheetId="21">#REF!</definedName>
    <definedName name="SelNE" localSheetId="88">#REF!</definedName>
    <definedName name="SelNE" localSheetId="89">#REF!</definedName>
    <definedName name="SelNE" localSheetId="90">#REF!</definedName>
    <definedName name="SelNE">#REF!</definedName>
    <definedName name="SelNEperc" localSheetId="15">#REF!</definedName>
    <definedName name="SelNEperc" localSheetId="17">#REF!</definedName>
    <definedName name="SelNEperc" localSheetId="23">#REF!</definedName>
    <definedName name="SelNEperc" localSheetId="27">#REF!</definedName>
    <definedName name="SelNEperc" localSheetId="28">#REF!</definedName>
    <definedName name="SelNEperc" localSheetId="29">#REF!</definedName>
    <definedName name="SelNEperc" localSheetId="21">#REF!</definedName>
    <definedName name="SelNEperc" localSheetId="88">#REF!</definedName>
    <definedName name="SelNEperc" localSheetId="89">#REF!</definedName>
    <definedName name="SelNEperc" localSheetId="90">#REF!</definedName>
    <definedName name="SelNEperc">#REF!</definedName>
    <definedName name="SEMANAL" localSheetId="15">#REF!</definedName>
    <definedName name="SEMANAL" localSheetId="17">#REF!</definedName>
    <definedName name="SEMANAL" localSheetId="23">#REF!</definedName>
    <definedName name="SEMANAL" localSheetId="27">#REF!</definedName>
    <definedName name="SEMANAL" localSheetId="28">#REF!</definedName>
    <definedName name="SEMANAL" localSheetId="29">#REF!</definedName>
    <definedName name="SEMANAL" localSheetId="21">#REF!</definedName>
    <definedName name="SEMANAL" localSheetId="88">#REF!</definedName>
    <definedName name="SEMANAL" localSheetId="89">#REF!</definedName>
    <definedName name="SEMANAL" localSheetId="90">#REF!</definedName>
    <definedName name="SEMANAL">#REF!</definedName>
    <definedName name="sencount" hidden="1">2</definedName>
    <definedName name="SEP._89" localSheetId="15">#REF!</definedName>
    <definedName name="SEP._89" localSheetId="17">#REF!</definedName>
    <definedName name="SEP._89" localSheetId="20">#REF!</definedName>
    <definedName name="SEP._89" localSheetId="23">#REF!</definedName>
    <definedName name="SEP._89" localSheetId="59">#REF!</definedName>
    <definedName name="SEP._89" localSheetId="60">#REF!</definedName>
    <definedName name="SEP._89" localSheetId="27">#REF!</definedName>
    <definedName name="SEP._89" localSheetId="28">#REF!</definedName>
    <definedName name="SEP._89" localSheetId="29">#REF!</definedName>
    <definedName name="SEP._89" localSheetId="57">#REF!</definedName>
    <definedName name="SEP._89" localSheetId="64">#REF!</definedName>
    <definedName name="SEP._89" localSheetId="21">#REF!</definedName>
    <definedName name="SEP._89" localSheetId="85">'Tabla 58'!#REF!</definedName>
    <definedName name="SEP._89" localSheetId="88">#REF!</definedName>
    <definedName name="SEP._89" localSheetId="89">#REF!</definedName>
    <definedName name="SEP._89" localSheetId="90">#REF!</definedName>
    <definedName name="SEP._89" localSheetId="95">#REF!</definedName>
    <definedName name="SEP._89" localSheetId="96">#REF!</definedName>
    <definedName name="SEP._89">#REF!</definedName>
    <definedName name="ser" localSheetId="15" hidden="1">{"Riqfin97",#N/A,FALSE,"Tran";"Riqfinpro",#N/A,FALSE,"Tran"}</definedName>
    <definedName name="ser" localSheetId="16" hidden="1">{"Riqfin97",#N/A,FALSE,"Tran";"Riqfinpro",#N/A,FALSE,"Tran"}</definedName>
    <definedName name="ser" localSheetId="17" hidden="1">{"Riqfin97",#N/A,FALSE,"Tran";"Riqfinpro",#N/A,FALSE,"Tran"}</definedName>
    <definedName name="ser" localSheetId="19" hidden="1">{"Riqfin97",#N/A,FALSE,"Tran";"Riqfinpro",#N/A,FALSE,"Tran"}</definedName>
    <definedName name="ser" localSheetId="20" hidden="1">{"Riqfin97",#N/A,FALSE,"Tran";"Riqfinpro",#N/A,FALSE,"Tran"}</definedName>
    <definedName name="ser" localSheetId="100" hidden="1">{"Riqfin97",#N/A,FALSE,"Tran";"Riqfinpro",#N/A,FALSE,"Tran"}</definedName>
    <definedName name="ser" localSheetId="8" hidden="1">{"Riqfin97",#N/A,FALSE,"Tran";"Riqfinpro",#N/A,FALSE,"Tran"}</definedName>
    <definedName name="ser" localSheetId="9" hidden="1">{"Riqfin97",#N/A,FALSE,"Tran";"Riqfinpro",#N/A,FALSE,"Tran"}</definedName>
    <definedName name="ser" localSheetId="10" hidden="1">{"Riqfin97",#N/A,FALSE,"Tran";"Riqfinpro",#N/A,FALSE,"Tran"}</definedName>
    <definedName name="ser" localSheetId="11" hidden="1">{"Riqfin97",#N/A,FALSE,"Tran";"Riqfinpro",#N/A,FALSE,"Tran"}</definedName>
    <definedName name="ser" localSheetId="23" hidden="1">{"Riqfin97",#N/A,FALSE,"Tran";"Riqfinpro",#N/A,FALSE,"Tran"}</definedName>
    <definedName name="ser" localSheetId="59" hidden="1">{"Riqfin97",#N/A,FALSE,"Tran";"Riqfinpro",#N/A,FALSE,"Tran"}</definedName>
    <definedName name="ser" localSheetId="60" hidden="1">{"Riqfin97",#N/A,FALSE,"Tran";"Riqfinpro",#N/A,FALSE,"Tran"}</definedName>
    <definedName name="ser" localSheetId="1" hidden="1">{"Riqfin97",#N/A,FALSE,"Tran";"Riqfinpro",#N/A,FALSE,"Tran"}</definedName>
    <definedName name="ser" localSheetId="27" hidden="1">{"Riqfin97",#N/A,FALSE,"Tran";"Riqfinpro",#N/A,FALSE,"Tran"}</definedName>
    <definedName name="ser" localSheetId="28" hidden="1">{"Riqfin97",#N/A,FALSE,"Tran";"Riqfinpro",#N/A,FALSE,"Tran"}</definedName>
    <definedName name="ser" localSheetId="29" hidden="1">{"Riqfin97",#N/A,FALSE,"Tran";"Riqfinpro",#N/A,FALSE,"Tran"}</definedName>
    <definedName name="ser" localSheetId="30" hidden="1">{"Riqfin97",#N/A,FALSE,"Tran";"Riqfinpro",#N/A,FALSE,"Tran"}</definedName>
    <definedName name="ser" localSheetId="31" hidden="1">{"Riqfin97",#N/A,FALSE,"Tran";"Riqfinpro",#N/A,FALSE,"Tran"}</definedName>
    <definedName name="ser" localSheetId="32" hidden="1">{"Riqfin97",#N/A,FALSE,"Tran";"Riqfinpro",#N/A,FALSE,"Tran"}</definedName>
    <definedName name="ser" localSheetId="33" hidden="1">{"Riqfin97",#N/A,FALSE,"Tran";"Riqfinpro",#N/A,FALSE,"Tran"}</definedName>
    <definedName name="ser" localSheetId="34" hidden="1">{"Riqfin97",#N/A,FALSE,"Tran";"Riqfinpro",#N/A,FALSE,"Tran"}</definedName>
    <definedName name="ser" localSheetId="3" hidden="1">{"Riqfin97",#N/A,FALSE,"Tran";"Riqfinpro",#N/A,FALSE,"Tran"}</definedName>
    <definedName name="ser" localSheetId="57" hidden="1">{"Riqfin97",#N/A,FALSE,"Tran";"Riqfinpro",#N/A,FALSE,"Tran"}</definedName>
    <definedName name="ser" localSheetId="58" hidden="1">{"Riqfin97",#N/A,FALSE,"Tran";"Riqfinpro",#N/A,FALSE,"Tran"}</definedName>
    <definedName name="ser" localSheetId="18" hidden="1">{"Riqfin97",#N/A,FALSE,"Tran";"Riqfinpro",#N/A,FALSE,"Tran"}</definedName>
    <definedName name="ser" localSheetId="61" hidden="1">{"Riqfin97",#N/A,FALSE,"Tran";"Riqfinpro",#N/A,FALSE,"Tran"}</definedName>
    <definedName name="ser" localSheetId="62" hidden="1">{"Riqfin97",#N/A,FALSE,"Tran";"Riqfinpro",#N/A,FALSE,"Tran"}</definedName>
    <definedName name="ser" localSheetId="63" hidden="1">{"Riqfin97",#N/A,FALSE,"Tran";"Riqfinpro",#N/A,FALSE,"Tran"}</definedName>
    <definedName name="ser" localSheetId="64" hidden="1">{"Riqfin97",#N/A,FALSE,"Tran";"Riqfinpro",#N/A,FALSE,"Tran"}</definedName>
    <definedName name="ser" localSheetId="21" hidden="1">{"Riqfin97",#N/A,FALSE,"Tran";"Riqfinpro",#N/A,FALSE,"Tran"}</definedName>
    <definedName name="ser" localSheetId="80" hidden="1">{"Riqfin97",#N/A,FALSE,"Tran";"Riqfinpro",#N/A,FALSE,"Tran"}</definedName>
    <definedName name="ser" localSheetId="81" hidden="1">{"Riqfin97",#N/A,FALSE,"Tran";"Riqfinpro",#N/A,FALSE,"Tran"}</definedName>
    <definedName name="ser" localSheetId="82" hidden="1">{"Riqfin97",#N/A,FALSE,"Tran";"Riqfinpro",#N/A,FALSE,"Tran"}</definedName>
    <definedName name="ser" localSheetId="83" hidden="1">{"Riqfin97",#N/A,FALSE,"Tran";"Riqfinpro",#N/A,FALSE,"Tran"}</definedName>
    <definedName name="ser" localSheetId="84" hidden="1">{"Riqfin97",#N/A,FALSE,"Tran";"Riqfinpro",#N/A,FALSE,"Tran"}</definedName>
    <definedName name="ser" localSheetId="85" hidden="1">{"Riqfin97",#N/A,FALSE,"Tran";"Riqfinpro",#N/A,FALSE,"Tran"}</definedName>
    <definedName name="ser" localSheetId="88" hidden="1">{"Riqfin97",#N/A,FALSE,"Tran";"Riqfinpro",#N/A,FALSE,"Tran"}</definedName>
    <definedName name="ser" localSheetId="22" hidden="1">{"Riqfin97",#N/A,FALSE,"Tran";"Riqfinpro",#N/A,FALSE,"Tran"}</definedName>
    <definedName name="ser" localSheetId="89" hidden="1">{"Riqfin97",#N/A,FALSE,"Tran";"Riqfinpro",#N/A,FALSE,"Tran"}</definedName>
    <definedName name="ser" localSheetId="90" hidden="1">{"Riqfin97",#N/A,FALSE,"Tran";"Riqfinpro",#N/A,FALSE,"Tran"}</definedName>
    <definedName name="ser" localSheetId="91" hidden="1">{"Riqfin97",#N/A,FALSE,"Tran";"Riqfinpro",#N/A,FALSE,"Tran"}</definedName>
    <definedName name="ser" localSheetId="92" hidden="1">{"Riqfin97",#N/A,FALSE,"Tran";"Riqfinpro",#N/A,FALSE,"Tran"}</definedName>
    <definedName name="ser" localSheetId="95" hidden="1">{"Riqfin97",#N/A,FALSE,"Tran";"Riqfinpro",#N/A,FALSE,"Tran"}</definedName>
    <definedName name="ser" localSheetId="96" hidden="1">{"Riqfin97",#N/A,FALSE,"Tran";"Riqfinpro",#N/A,FALSE,"Tran"}</definedName>
    <definedName name="ser" localSheetId="98" hidden="1">{"Riqfin97",#N/A,FALSE,"Tran";"Riqfinpro",#N/A,FALSE,"Tran"}</definedName>
    <definedName name="ser" localSheetId="24" hidden="1">{"Riqfin97",#N/A,FALSE,"Tran";"Riqfinpro",#N/A,FALSE,"Tran"}</definedName>
    <definedName name="ser" localSheetId="99" hidden="1">{"Riqfin97",#N/A,FALSE,"Tran";"Riqfinpro",#N/A,FALSE,"Tran"}</definedName>
    <definedName name="ser" localSheetId="25" hidden="1">{"Riqfin97",#N/A,FALSE,"Tran";"Riqfinpro",#N/A,FALSE,"Tran"}</definedName>
    <definedName name="ser" localSheetId="26" hidden="1">{"Riqfin97",#N/A,FALSE,"Tran";"Riqfinpro",#N/A,FALSE,"Tran"}</definedName>
    <definedName name="ser" localSheetId="93" hidden="1">{"Riqfin97",#N/A,FALSE,"Tran";"Riqfinpro",#N/A,FALSE,"Tran"}</definedName>
    <definedName name="ser" localSheetId="94" hidden="1">{"Riqfin97",#N/A,FALSE,"Tran";"Riqfinpro",#N/A,FALSE,"Tran"}</definedName>
    <definedName name="ser" hidden="1">{"Riqfin97",#N/A,FALSE,"Tran";"Riqfinpro",#N/A,FALSE,"Tran"}</definedName>
    <definedName name="SHEET_A._Contents_and_file_description" localSheetId="15">#REF!</definedName>
    <definedName name="SHEET_A._Contents_and_file_description" localSheetId="17">#REF!</definedName>
    <definedName name="SHEET_A._Contents_and_file_description" localSheetId="20">#REF!</definedName>
    <definedName name="SHEET_A._Contents_and_file_description" localSheetId="23">#REF!</definedName>
    <definedName name="SHEET_A._Contents_and_file_description" localSheetId="59">#REF!</definedName>
    <definedName name="SHEET_A._Contents_and_file_description" localSheetId="60">#REF!</definedName>
    <definedName name="SHEET_A._Contents_and_file_description" localSheetId="27">#REF!</definedName>
    <definedName name="SHEET_A._Contents_and_file_description" localSheetId="28">#REF!</definedName>
    <definedName name="SHEET_A._Contents_and_file_description" localSheetId="29">#REF!</definedName>
    <definedName name="SHEET_A._Contents_and_file_description" localSheetId="57">#REF!</definedName>
    <definedName name="SHEET_A._Contents_and_file_description" localSheetId="64">#REF!</definedName>
    <definedName name="SHEET_A._Contents_and_file_description" localSheetId="21">#REF!</definedName>
    <definedName name="SHEET_A._Contents_and_file_description" localSheetId="85">'Tabla 58'!#REF!</definedName>
    <definedName name="SHEET_A._Contents_and_file_description" localSheetId="88">#REF!</definedName>
    <definedName name="SHEET_A._Contents_and_file_description" localSheetId="89">#REF!</definedName>
    <definedName name="SHEET_A._Contents_and_file_description" localSheetId="90">#REF!</definedName>
    <definedName name="SHEET_A._Contents_and_file_description" localSheetId="95">#REF!</definedName>
    <definedName name="SHEET_A._Contents_and_file_description" localSheetId="96">#REF!</definedName>
    <definedName name="SHEET_A._Contents_and_file_description">#REF!</definedName>
    <definedName name="SHEET_B._DATA_FROM_TO_OTHER_FILES" localSheetId="15">#REF!</definedName>
    <definedName name="SHEET_B._DATA_FROM_TO_OTHER_FILES" localSheetId="17">#REF!</definedName>
    <definedName name="SHEET_B._DATA_FROM_TO_OTHER_FILES" localSheetId="23">#REF!</definedName>
    <definedName name="SHEET_B._DATA_FROM_TO_OTHER_FILES" localSheetId="27">#REF!</definedName>
    <definedName name="SHEET_B._DATA_FROM_TO_OTHER_FILES" localSheetId="28">#REF!</definedName>
    <definedName name="SHEET_B._DATA_FROM_TO_OTHER_FILES" localSheetId="29">#REF!</definedName>
    <definedName name="SHEET_B._DATA_FROM_TO_OTHER_FILES" localSheetId="57">#REF!</definedName>
    <definedName name="SHEET_B._DATA_FROM_TO_OTHER_FILES" localSheetId="64">#REF!</definedName>
    <definedName name="SHEET_B._DATA_FROM_TO_OTHER_FILES" localSheetId="21">#REF!</definedName>
    <definedName name="SHEET_B._DATA_FROM_TO_OTHER_FILES" localSheetId="85">'Tabla 58'!#REF!</definedName>
    <definedName name="SHEET_B._DATA_FROM_TO_OTHER_FILES" localSheetId="88">#REF!</definedName>
    <definedName name="SHEET_B._DATA_FROM_TO_OTHER_FILES" localSheetId="89">#REF!</definedName>
    <definedName name="SHEET_B._DATA_FROM_TO_OTHER_FILES" localSheetId="90">#REF!</definedName>
    <definedName name="SHEET_B._DATA_FROM_TO_OTHER_FILES" localSheetId="95">#REF!</definedName>
    <definedName name="SHEET_B._DATA_FROM_TO_OTHER_FILES" localSheetId="96">#REF!</definedName>
    <definedName name="SHEET_B._DATA_FROM_TO_OTHER_FILES">#REF!</definedName>
    <definedName name="SHEET_C._RAW_DATA1" localSheetId="15">#REF!</definedName>
    <definedName name="SHEET_C._RAW_DATA1" localSheetId="17">#REF!</definedName>
    <definedName name="SHEET_C._RAW_DATA1" localSheetId="23">#REF!</definedName>
    <definedName name="SHEET_C._RAW_DATA1" localSheetId="27">#REF!</definedName>
    <definedName name="SHEET_C._RAW_DATA1" localSheetId="28">#REF!</definedName>
    <definedName name="SHEET_C._RAW_DATA1" localSheetId="29">#REF!</definedName>
    <definedName name="SHEET_C._RAW_DATA1" localSheetId="57">#REF!</definedName>
    <definedName name="SHEET_C._RAW_DATA1" localSheetId="64">#REF!</definedName>
    <definedName name="SHEET_C._RAW_DATA1" localSheetId="21">#REF!</definedName>
    <definedName name="SHEET_C._RAW_DATA1" localSheetId="85">'Tabla 58'!#REF!</definedName>
    <definedName name="SHEET_C._RAW_DATA1" localSheetId="88">#REF!</definedName>
    <definedName name="SHEET_C._RAW_DATA1" localSheetId="89">#REF!</definedName>
    <definedName name="SHEET_C._RAW_DATA1" localSheetId="90">#REF!</definedName>
    <definedName name="SHEET_C._RAW_DATA1" localSheetId="95">#REF!</definedName>
    <definedName name="SHEET_C._RAW_DATA1" localSheetId="96">#REF!</definedName>
    <definedName name="SHEET_C._RAW_DATA1">#REF!</definedName>
    <definedName name="SHEET_C._RAW_DATA2" localSheetId="15">#REF!</definedName>
    <definedName name="SHEET_C._RAW_DATA2" localSheetId="17">#REF!</definedName>
    <definedName name="SHEET_C._RAW_DATA2" localSheetId="23">#REF!</definedName>
    <definedName name="SHEET_C._RAW_DATA2" localSheetId="27">#REF!</definedName>
    <definedName name="SHEET_C._RAW_DATA2" localSheetId="28">#REF!</definedName>
    <definedName name="SHEET_C._RAW_DATA2" localSheetId="29">#REF!</definedName>
    <definedName name="SHEET_C._RAW_DATA2" localSheetId="21">#REF!</definedName>
    <definedName name="SHEET_C._RAW_DATA2" localSheetId="88">#REF!</definedName>
    <definedName name="SHEET_C._RAW_DATA2" localSheetId="89">#REF!</definedName>
    <definedName name="SHEET_C._RAW_DATA2" localSheetId="90">#REF!</definedName>
    <definedName name="SHEET_C._RAW_DATA2">#REF!</definedName>
    <definedName name="SHEET_D._DATA_TRANSFORMATIONS" localSheetId="15">#REF!</definedName>
    <definedName name="SHEET_D._DATA_TRANSFORMATIONS" localSheetId="17">#REF!</definedName>
    <definedName name="SHEET_D._DATA_TRANSFORMATIONS" localSheetId="23">#REF!</definedName>
    <definedName name="SHEET_D._DATA_TRANSFORMATIONS" localSheetId="27">#REF!</definedName>
    <definedName name="SHEET_D._DATA_TRANSFORMATIONS" localSheetId="28">#REF!</definedName>
    <definedName name="SHEET_D._DATA_TRANSFORMATIONS" localSheetId="29">#REF!</definedName>
    <definedName name="SHEET_D._DATA_TRANSFORMATIONS" localSheetId="21">#REF!</definedName>
    <definedName name="SHEET_D._DATA_TRANSFORMATIONS" localSheetId="88">#REF!</definedName>
    <definedName name="SHEET_D._DATA_TRANSFORMATIONS" localSheetId="89">#REF!</definedName>
    <definedName name="SHEET_D._DATA_TRANSFORMATIONS" localSheetId="90">#REF!</definedName>
    <definedName name="SHEET_D._DATA_TRANSFORMATIONS">#REF!</definedName>
    <definedName name="SHEET_E._FINAL_TABLES" localSheetId="15">#REF!</definedName>
    <definedName name="SHEET_E._FINAL_TABLES" localSheetId="17">#REF!</definedName>
    <definedName name="SHEET_E._FINAL_TABLES" localSheetId="23">#REF!</definedName>
    <definedName name="SHEET_E._FINAL_TABLES" localSheetId="27">#REF!</definedName>
    <definedName name="SHEET_E._FINAL_TABLES" localSheetId="28">#REF!</definedName>
    <definedName name="SHEET_E._FINAL_TABLES" localSheetId="29">#REF!</definedName>
    <definedName name="SHEET_E._FINAL_TABLES" localSheetId="21">#REF!</definedName>
    <definedName name="SHEET_E._FINAL_TABLES" localSheetId="88">#REF!</definedName>
    <definedName name="SHEET_E._FINAL_TABLES" localSheetId="89">#REF!</definedName>
    <definedName name="SHEET_E._FINAL_TABLES" localSheetId="90">#REF!</definedName>
    <definedName name="SHEET_E._FINAL_TABLES">#REF!</definedName>
    <definedName name="Sheet1_Chart_2_ChartType" hidden="1">64</definedName>
    <definedName name="SID" localSheetId="15">#REF!</definedName>
    <definedName name="SID" localSheetId="16">#REF!</definedName>
    <definedName name="SID" localSheetId="17">#REF!</definedName>
    <definedName name="SID" localSheetId="19">#REF!</definedName>
    <definedName name="SID" localSheetId="20">#REF!</definedName>
    <definedName name="SID" localSheetId="100">#REF!</definedName>
    <definedName name="SID" localSheetId="23">#REF!</definedName>
    <definedName name="SID" localSheetId="27">#REF!</definedName>
    <definedName name="SID" localSheetId="28">#REF!</definedName>
    <definedName name="SID" localSheetId="29">#REF!</definedName>
    <definedName name="SID" localSheetId="33">#REF!</definedName>
    <definedName name="SID" localSheetId="57">#REF!</definedName>
    <definedName name="SID" localSheetId="58">#REF!</definedName>
    <definedName name="SID" localSheetId="18">#REF!</definedName>
    <definedName name="SID" localSheetId="61">#REF!</definedName>
    <definedName name="SID" localSheetId="62">#REF!</definedName>
    <definedName name="SID" localSheetId="64">#REF!</definedName>
    <definedName name="SID" localSheetId="21">#REF!</definedName>
    <definedName name="SID" localSheetId="80">'Tabla 53'!#REF!</definedName>
    <definedName name="SID" localSheetId="81">'Tabla 54'!#REF!</definedName>
    <definedName name="SID" localSheetId="82">'Tabla 55'!#REF!</definedName>
    <definedName name="SID" localSheetId="83">'Tabla 56'!#REF!</definedName>
    <definedName name="SID" localSheetId="84">'Tabla 57'!#REF!</definedName>
    <definedName name="SID" localSheetId="85">'Tabla 58'!#REF!</definedName>
    <definedName name="SID" localSheetId="88">#REF!</definedName>
    <definedName name="SID" localSheetId="89">#REF!</definedName>
    <definedName name="SID" localSheetId="90">#REF!</definedName>
    <definedName name="SID" localSheetId="95">#REF!</definedName>
    <definedName name="SID" localSheetId="96">#REF!</definedName>
    <definedName name="SID" localSheetId="24">#REF!</definedName>
    <definedName name="SID" localSheetId="99">#REF!</definedName>
    <definedName name="SID">#REF!</definedName>
    <definedName name="SIDXGOB" localSheetId="15">#REF!</definedName>
    <definedName name="SIDXGOB" localSheetId="17">#REF!</definedName>
    <definedName name="SIDXGOB" localSheetId="100">'[98]SFISCAL-MOD'!$A$146:$IV$146</definedName>
    <definedName name="SIDXGOB" localSheetId="23">'[98]SFISCAL-MOD'!$A$146:$IV$146</definedName>
    <definedName name="SIDXGOB" localSheetId="59">#REF!</definedName>
    <definedName name="SIDXGOB" localSheetId="60">#REF!</definedName>
    <definedName name="SIDXGOB" localSheetId="1">'[98]SFISCAL-MOD'!$A$146:$IV$146</definedName>
    <definedName name="SIDXGOB" localSheetId="27">#REF!</definedName>
    <definedName name="SIDXGOB" localSheetId="28">#REF!</definedName>
    <definedName name="SIDXGOB" localSheetId="29">#REF!</definedName>
    <definedName name="SIDXGOB" localSheetId="57">'[98]SFISCAL-MOD'!$A$146:$IV$146</definedName>
    <definedName name="SIDXGOB" localSheetId="58">'[98]SFISCAL-MOD'!$A$146:$IV$146</definedName>
    <definedName name="SIDXGOB" localSheetId="91">#REF!</definedName>
    <definedName name="SIDXGOB">#REF!</definedName>
    <definedName name="SING" localSheetId="15">#REF!</definedName>
    <definedName name="SING" localSheetId="16">#REF!</definedName>
    <definedName name="SING" localSheetId="17">#REF!</definedName>
    <definedName name="SING" localSheetId="19">#REF!</definedName>
    <definedName name="SING" localSheetId="20">#REF!</definedName>
    <definedName name="SING" localSheetId="23">#REF!</definedName>
    <definedName name="SING" localSheetId="27">#REF!</definedName>
    <definedName name="SING" localSheetId="28">#REF!</definedName>
    <definedName name="SING" localSheetId="29">#REF!</definedName>
    <definedName name="SING" localSheetId="33">#REF!</definedName>
    <definedName name="SING" localSheetId="57">#REF!</definedName>
    <definedName name="SING" localSheetId="58">#REF!</definedName>
    <definedName name="SING" localSheetId="18">#REF!</definedName>
    <definedName name="SING" localSheetId="61">#REF!</definedName>
    <definedName name="SING" localSheetId="64">#REF!</definedName>
    <definedName name="SING" localSheetId="21">#REF!</definedName>
    <definedName name="SING" localSheetId="80">'Tabla 53'!#REF!</definedName>
    <definedName name="SING" localSheetId="81">'Tabla 54'!#REF!</definedName>
    <definedName name="SING" localSheetId="82">'Tabla 55'!#REF!</definedName>
    <definedName name="SING" localSheetId="83">'Tabla 56'!#REF!</definedName>
    <definedName name="SING" localSheetId="84">'Tabla 57'!#REF!</definedName>
    <definedName name="SING" localSheetId="85">'Tabla 58'!#REF!</definedName>
    <definedName name="SING" localSheetId="88">#REF!</definedName>
    <definedName name="SING" localSheetId="89">#REF!</definedName>
    <definedName name="SING" localSheetId="90">#REF!</definedName>
    <definedName name="SING" localSheetId="95">#REF!</definedName>
    <definedName name="SING" localSheetId="96">#REF!</definedName>
    <definedName name="SING" localSheetId="24">#REF!</definedName>
    <definedName name="SING">#REF!</definedName>
    <definedName name="SING1" localSheetId="15">#REF!</definedName>
    <definedName name="SING1" localSheetId="16">#REF!</definedName>
    <definedName name="SING1" localSheetId="17">#REF!</definedName>
    <definedName name="SING1" localSheetId="19">#REF!</definedName>
    <definedName name="SING1" localSheetId="23">#REF!</definedName>
    <definedName name="SING1" localSheetId="27">#REF!</definedName>
    <definedName name="SING1" localSheetId="28">#REF!</definedName>
    <definedName name="SING1" localSheetId="29">#REF!</definedName>
    <definedName name="SING1" localSheetId="33">#REF!</definedName>
    <definedName name="SING1" localSheetId="57">#REF!</definedName>
    <definedName name="SING1" localSheetId="58">#REF!</definedName>
    <definedName name="SING1" localSheetId="18">#REF!</definedName>
    <definedName name="SING1" localSheetId="61">#REF!</definedName>
    <definedName name="SING1" localSheetId="64">#REF!</definedName>
    <definedName name="SING1" localSheetId="21">#REF!</definedName>
    <definedName name="SING1" localSheetId="80">'Tabla 53'!#REF!</definedName>
    <definedName name="SING1" localSheetId="81">'Tabla 54'!#REF!</definedName>
    <definedName name="SING1" localSheetId="82">'Tabla 55'!#REF!</definedName>
    <definedName name="SING1" localSheetId="83">'Tabla 56'!#REF!</definedName>
    <definedName name="SING1" localSheetId="84">'Tabla 57'!#REF!</definedName>
    <definedName name="SING1" localSheetId="85">'Tabla 58'!#REF!</definedName>
    <definedName name="SING1" localSheetId="88">#REF!</definedName>
    <definedName name="SING1" localSheetId="89">#REF!</definedName>
    <definedName name="SING1" localSheetId="90">#REF!</definedName>
    <definedName name="SING1" localSheetId="95">#REF!</definedName>
    <definedName name="SING1" localSheetId="96">#REF!</definedName>
    <definedName name="SING1" localSheetId="24">#REF!</definedName>
    <definedName name="SING1">#REF!</definedName>
    <definedName name="SISBANCARIO" localSheetId="15">#REF!</definedName>
    <definedName name="SISBANCARIO" localSheetId="17">#REF!</definedName>
    <definedName name="SISBANCARIO" localSheetId="23">#REF!</definedName>
    <definedName name="SISBANCARIO" localSheetId="27">#REF!</definedName>
    <definedName name="SISBANCARIO" localSheetId="28">#REF!</definedName>
    <definedName name="SISBANCARIO" localSheetId="29">#REF!</definedName>
    <definedName name="SISBANCARIO" localSheetId="57">#REF!</definedName>
    <definedName name="SISBANCARIO" localSheetId="21">#REF!</definedName>
    <definedName name="SISBANCARIO" localSheetId="88">#REF!</definedName>
    <definedName name="SISBANCARIO" localSheetId="89">#REF!</definedName>
    <definedName name="SISBANCARIO" localSheetId="90">#REF!</definedName>
    <definedName name="SISBANCARIO" localSheetId="95">#REF!</definedName>
    <definedName name="SISBANCARIO" localSheetId="96">#REF!</definedName>
    <definedName name="SISBANCARIO">#REF!</definedName>
    <definedName name="sisfin1" localSheetId="15">#REF!</definedName>
    <definedName name="sisfin1" localSheetId="17">#REF!</definedName>
    <definedName name="sisfin1" localSheetId="23">#REF!</definedName>
    <definedName name="sisfin1" localSheetId="27">#REF!</definedName>
    <definedName name="sisfin1" localSheetId="28">#REF!</definedName>
    <definedName name="sisfin1" localSheetId="29">#REF!</definedName>
    <definedName name="sisfin1" localSheetId="21">#REF!</definedName>
    <definedName name="sisfin1" localSheetId="88">#REF!</definedName>
    <definedName name="sisfin1" localSheetId="89">#REF!</definedName>
    <definedName name="sisfin1" localSheetId="90">#REF!</definedName>
    <definedName name="sisfin1">#REF!</definedName>
    <definedName name="sisfin2" localSheetId="15">#REF!</definedName>
    <definedName name="sisfin2" localSheetId="17">#REF!</definedName>
    <definedName name="sisfin2" localSheetId="23">#REF!</definedName>
    <definedName name="sisfin2" localSheetId="27">#REF!</definedName>
    <definedName name="sisfin2" localSheetId="28">#REF!</definedName>
    <definedName name="sisfin2" localSheetId="29">#REF!</definedName>
    <definedName name="sisfin2" localSheetId="21">#REF!</definedName>
    <definedName name="sisfin2" localSheetId="88">#REF!</definedName>
    <definedName name="sisfin2" localSheetId="89">#REF!</definedName>
    <definedName name="sisfin2" localSheetId="90">#REF!</definedName>
    <definedName name="sisfin2">#REF!</definedName>
    <definedName name="SISTEMA_BANCARIO_NACIONAL" localSheetId="15">#REF!</definedName>
    <definedName name="SISTEMA_BANCARIO_NACIONAL" localSheetId="17">#REF!</definedName>
    <definedName name="SISTEMA_BANCARIO_NACIONAL" localSheetId="23">#REF!</definedName>
    <definedName name="SISTEMA_BANCARIO_NACIONAL" localSheetId="27">#REF!</definedName>
    <definedName name="SISTEMA_BANCARIO_NACIONAL" localSheetId="28">#REF!</definedName>
    <definedName name="SISTEMA_BANCARIO_NACIONAL" localSheetId="29">#REF!</definedName>
    <definedName name="SISTEMA_BANCARIO_NACIONAL" localSheetId="21">#REF!</definedName>
    <definedName name="SISTEMA_BANCARIO_NACIONAL" localSheetId="88">#REF!</definedName>
    <definedName name="SISTEMA_BANCARIO_NACIONAL" localSheetId="89">#REF!</definedName>
    <definedName name="SISTEMA_BANCARIO_NACIONAL" localSheetId="90">#REF!</definedName>
    <definedName name="SISTEMA_BANCARIO_NACIONAL">#REF!</definedName>
    <definedName name="sksksksk" localSheetId="15">#REF!</definedName>
    <definedName name="sksksksk" localSheetId="17">#REF!</definedName>
    <definedName name="sksksksk" localSheetId="23">#REF!</definedName>
    <definedName name="sksksksk" localSheetId="27">#REF!</definedName>
    <definedName name="sksksksk" localSheetId="28">#REF!</definedName>
    <definedName name="sksksksk" localSheetId="29">#REF!</definedName>
    <definedName name="sksksksk" localSheetId="21">#REF!</definedName>
    <definedName name="sksksksk" localSheetId="88">#REF!</definedName>
    <definedName name="sksksksk" localSheetId="89">#REF!</definedName>
    <definedName name="sksksksk" localSheetId="90">#REF!</definedName>
    <definedName name="sksksksk">#REF!</definedName>
    <definedName name="snp" localSheetId="15">#REF!</definedName>
    <definedName name="snp" localSheetId="17">#REF!</definedName>
    <definedName name="snp" localSheetId="19">#REF!</definedName>
    <definedName name="snp" localSheetId="100">'[146]Credit ratings on 1st issues'!#REF!</definedName>
    <definedName name="snp" localSheetId="23">'[146]Credit ratings on 1st issues'!#REF!</definedName>
    <definedName name="snp" localSheetId="59">#REF!</definedName>
    <definedName name="snp" localSheetId="60">#REF!</definedName>
    <definedName name="snp" localSheetId="1">'[146]Credit ratings on 1st issues'!#REF!</definedName>
    <definedName name="snp" localSheetId="27">#REF!</definedName>
    <definedName name="snp" localSheetId="28">#REF!</definedName>
    <definedName name="snp" localSheetId="29">'[146]Credit ratings on 1st issues'!#REF!</definedName>
    <definedName name="snp" localSheetId="33">#REF!</definedName>
    <definedName name="snp" localSheetId="57">'[146]Credit ratings on 1st issues'!#REF!</definedName>
    <definedName name="snp" localSheetId="58">'[146]Credit ratings on 1st issues'!#REF!</definedName>
    <definedName name="snp" localSheetId="18">#REF!</definedName>
    <definedName name="snp" localSheetId="61">'[146]Credit ratings on 1st issues'!#REF!</definedName>
    <definedName name="snp" localSheetId="64">'[146]Credit ratings on 1st issues'!#REF!</definedName>
    <definedName name="snp" localSheetId="21">'[146]Credit ratings on 1st issues'!#REF!</definedName>
    <definedName name="snp" localSheetId="81">'[146]Credit ratings on 1st issues'!#REF!</definedName>
    <definedName name="snp" localSheetId="82">'[146]Credit ratings on 1st issues'!#REF!</definedName>
    <definedName name="snp" localSheetId="83">'[146]Credit ratings on 1st issues'!#REF!</definedName>
    <definedName name="snp" localSheetId="84">'[146]Credit ratings on 1st issues'!#REF!</definedName>
    <definedName name="snp" localSheetId="85">'[146]Credit ratings on 1st issues'!#REF!</definedName>
    <definedName name="snp" localSheetId="90">'[146]Credit ratings on 1st issues'!#REF!</definedName>
    <definedName name="snp" localSheetId="91">#REF!</definedName>
    <definedName name="snp" localSheetId="96">'[146]Credit ratings on 1st issues'!#REF!</definedName>
    <definedName name="snp" localSheetId="24">'[146]Credit ratings on 1st issues'!#REF!</definedName>
    <definedName name="snp">#REF!</definedName>
    <definedName name="SOL" localSheetId="15">#REF!</definedName>
    <definedName name="SOL" localSheetId="17">#REF!</definedName>
    <definedName name="SOL" localSheetId="100">[72]SOLVENCIA!$D$5</definedName>
    <definedName name="SOL" localSheetId="23">[72]SOLVENCIA!$D$5</definedName>
    <definedName name="SOL" localSheetId="59">#REF!</definedName>
    <definedName name="SOL" localSheetId="60">#REF!</definedName>
    <definedName name="SOL" localSheetId="1">[72]SOLVENCIA!$D$5</definedName>
    <definedName name="SOL" localSheetId="27">#REF!</definedName>
    <definedName name="SOL" localSheetId="28">#REF!</definedName>
    <definedName name="SOL" localSheetId="29">#REF!</definedName>
    <definedName name="SOL" localSheetId="57">[72]SOLVENCIA!$D$5</definedName>
    <definedName name="SOL" localSheetId="58">[72]SOLVENCIA!$D$5</definedName>
    <definedName name="SOL" localSheetId="91">#REF!</definedName>
    <definedName name="SOL">#REF!</definedName>
    <definedName name="Solvencia" localSheetId="15">#REF!</definedName>
    <definedName name="Solvencia" localSheetId="17">#REF!</definedName>
    <definedName name="Solvencia" localSheetId="100">'[60]Ranking Bancario'!$B$4:$F$54</definedName>
    <definedName name="Solvencia" localSheetId="23">'[60]Ranking Bancario'!$B$4:$F$54</definedName>
    <definedName name="Solvencia" localSheetId="59">#REF!</definedName>
    <definedName name="Solvencia" localSheetId="60">#REF!</definedName>
    <definedName name="Solvencia" localSheetId="1">'[60]Ranking Bancario'!$B$4:$F$54</definedName>
    <definedName name="Solvencia" localSheetId="27">#REF!</definedName>
    <definedName name="Solvencia" localSheetId="28">#REF!</definedName>
    <definedName name="Solvencia" localSheetId="29">#REF!</definedName>
    <definedName name="Solvencia" localSheetId="57">'[60]Ranking Bancario'!$B$4:$F$54</definedName>
    <definedName name="Solvencia" localSheetId="58">'[60]Ranking Bancario'!$B$4:$F$54</definedName>
    <definedName name="Solvencia" localSheetId="91">#REF!</definedName>
    <definedName name="Solvencia">#REF!</definedName>
    <definedName name="SortRange" localSheetId="15">#REF!</definedName>
    <definedName name="SortRange" localSheetId="16">#REF!</definedName>
    <definedName name="SortRange" localSheetId="17">#REF!</definedName>
    <definedName name="SortRange" localSheetId="19">#REF!</definedName>
    <definedName name="SortRange" localSheetId="20">#REF!</definedName>
    <definedName name="SortRange" localSheetId="100">#REF!</definedName>
    <definedName name="SortRange" localSheetId="23">#REF!</definedName>
    <definedName name="SortRange" localSheetId="27">#REF!</definedName>
    <definedName name="SortRange" localSheetId="28">#REF!</definedName>
    <definedName name="SortRange" localSheetId="29">#REF!</definedName>
    <definedName name="SortRange" localSheetId="33">#REF!</definedName>
    <definedName name="SortRange" localSheetId="57">#REF!</definedName>
    <definedName name="SortRange" localSheetId="58">#REF!</definedName>
    <definedName name="SortRange" localSheetId="18">#REF!</definedName>
    <definedName name="SortRange" localSheetId="61">#REF!</definedName>
    <definedName name="SortRange" localSheetId="62">#REF!</definedName>
    <definedName name="SortRange" localSheetId="64">#REF!</definedName>
    <definedName name="SortRange" localSheetId="21">#REF!</definedName>
    <definedName name="SortRange" localSheetId="80">'Tabla 53'!#REF!</definedName>
    <definedName name="SortRange" localSheetId="81">'Tabla 54'!#REF!</definedName>
    <definedName name="SortRange" localSheetId="82">'Tabla 55'!#REF!</definedName>
    <definedName name="SortRange" localSheetId="83">'Tabla 56'!#REF!</definedName>
    <definedName name="SortRange" localSheetId="84">'Tabla 57'!#REF!</definedName>
    <definedName name="SortRange" localSheetId="85">'Tabla 58'!#REF!</definedName>
    <definedName name="SortRange" localSheetId="88">#REF!</definedName>
    <definedName name="SortRange" localSheetId="89">#REF!</definedName>
    <definedName name="SortRange" localSheetId="90">#REF!</definedName>
    <definedName name="SortRange" localSheetId="95">#REF!</definedName>
    <definedName name="SortRange" localSheetId="96">#REF!</definedName>
    <definedName name="SortRange" localSheetId="24">#REF!</definedName>
    <definedName name="SortRange" localSheetId="99">#REF!</definedName>
    <definedName name="SortRange">#REF!</definedName>
    <definedName name="SP" localSheetId="15">#REF!</definedName>
    <definedName name="SP" localSheetId="16">#REF!</definedName>
    <definedName name="SP" localSheetId="17">#REF!</definedName>
    <definedName name="SP" localSheetId="23">#REF!</definedName>
    <definedName name="SP" localSheetId="27">#REF!</definedName>
    <definedName name="SP" localSheetId="28">#REF!</definedName>
    <definedName name="SP" localSheetId="29">#REF!</definedName>
    <definedName name="SP" localSheetId="57">#REF!</definedName>
    <definedName name="SP" localSheetId="64">#REF!</definedName>
    <definedName name="SP" localSheetId="21">#REF!</definedName>
    <definedName name="SP" localSheetId="88">#REF!</definedName>
    <definedName name="SP" localSheetId="89">#REF!</definedName>
    <definedName name="SP" localSheetId="90">#REF!</definedName>
    <definedName name="SP" localSheetId="95">#REF!</definedName>
    <definedName name="SP">#REF!</definedName>
    <definedName name="Spain_wt" localSheetId="15">#REF!</definedName>
    <definedName name="Spain_wt" localSheetId="17">#REF!</definedName>
    <definedName name="Spain_wt" localSheetId="100">'[79]OECD wgt'!$B$31</definedName>
    <definedName name="Spain_wt" localSheetId="23">'[79]OECD wgt'!$B$31</definedName>
    <definedName name="Spain_wt" localSheetId="59">#REF!</definedName>
    <definedName name="Spain_wt" localSheetId="60">#REF!</definedName>
    <definedName name="Spain_wt" localSheetId="1">'[79]OECD wgt'!$B$31</definedName>
    <definedName name="Spain_wt" localSheetId="27">#REF!</definedName>
    <definedName name="Spain_wt" localSheetId="28">#REF!</definedName>
    <definedName name="Spain_wt" localSheetId="29">#REF!</definedName>
    <definedName name="Spain_wt" localSheetId="57">'[79]OECD wgt'!$B$31</definedName>
    <definedName name="Spain_wt" localSheetId="58">'[79]OECD wgt'!$B$31</definedName>
    <definedName name="Spain_wt" localSheetId="91">#REF!</definedName>
    <definedName name="Spain_wt">#REF!</definedName>
    <definedName name="SPG" localSheetId="15">#REF!</definedName>
    <definedName name="SPG" localSheetId="16">#REF!</definedName>
    <definedName name="SPG" localSheetId="17">#REF!</definedName>
    <definedName name="SPG" localSheetId="20">#REF!</definedName>
    <definedName name="SPG" localSheetId="23">#REF!</definedName>
    <definedName name="SPG" localSheetId="59">#REF!</definedName>
    <definedName name="SPG" localSheetId="60">#REF!</definedName>
    <definedName name="SPG" localSheetId="27">#REF!</definedName>
    <definedName name="SPG" localSheetId="28">#REF!</definedName>
    <definedName name="SPG" localSheetId="29">#REF!</definedName>
    <definedName name="SPG" localSheetId="57">#REF!</definedName>
    <definedName name="SPG" localSheetId="64">#REF!</definedName>
    <definedName name="SPG" localSheetId="21">#REF!</definedName>
    <definedName name="SPG" localSheetId="85">'Tabla 58'!#REF!</definedName>
    <definedName name="SPG" localSheetId="88">#REF!</definedName>
    <definedName name="SPG" localSheetId="89">#REF!</definedName>
    <definedName name="SPG" localSheetId="90">#REF!</definedName>
    <definedName name="SPG" localSheetId="95">#REF!</definedName>
    <definedName name="SPG" localSheetId="96">#REF!</definedName>
    <definedName name="SPG" localSheetId="24">#REF!</definedName>
    <definedName name="SPG">#REF!</definedName>
    <definedName name="SPN">#N/A</definedName>
    <definedName name="spnf" localSheetId="15">#REF!</definedName>
    <definedName name="spnf" localSheetId="17">#REF!</definedName>
    <definedName name="spnf" localSheetId="19">#REF!</definedName>
    <definedName name="spnf" localSheetId="100">'[76]SPNF Acuerdo Incl. Int.'!spnf</definedName>
    <definedName name="spnf" localSheetId="7">'[76]SPNF Acuerdo Incl. Int.'!spnf</definedName>
    <definedName name="spnf" localSheetId="11">'[76]SPNF Acuerdo Incl. Int.'!spnf</definedName>
    <definedName name="spnf" localSheetId="23">'[76]SPNF Acuerdo Incl. Int.'!spnf</definedName>
    <definedName name="spnf" localSheetId="59">#REF!</definedName>
    <definedName name="spnf" localSheetId="60">#REF!</definedName>
    <definedName name="spnf" localSheetId="1">'[76]SPNF Acuerdo Incl. Int.'!spnf</definedName>
    <definedName name="spnf" localSheetId="27">#REF!</definedName>
    <definedName name="spnf" localSheetId="28">#REF!</definedName>
    <definedName name="spnf" localSheetId="29">'[76]SPNF Acuerdo Incl. Int.'!spnf</definedName>
    <definedName name="spnf" localSheetId="33">#REF!</definedName>
    <definedName name="spnf" localSheetId="34">'[76]SPNF Acuerdo Incl. Int.'!spnf</definedName>
    <definedName name="spnf" localSheetId="41">'[76]SPNF Acuerdo Incl. Int.'!spnf</definedName>
    <definedName name="spnf" localSheetId="44">'[76]SPNF Acuerdo Incl. Int.'!spnf</definedName>
    <definedName name="spnf" localSheetId="57">'[76]SPNF Acuerdo Incl. Int.'!spnf</definedName>
    <definedName name="spnf" localSheetId="58">'[76]SPNF Acuerdo Incl. Int.'!spnf</definedName>
    <definedName name="spnf" localSheetId="18">#REF!</definedName>
    <definedName name="spnf" localSheetId="61">'[76]SPNF Acuerdo Incl. Int.'!spnf</definedName>
    <definedName name="spnf" localSheetId="21">'[76]SPNF Acuerdo Incl. Int.'!spnf</definedName>
    <definedName name="spnf" localSheetId="81">'[76]SPNF Acuerdo Incl. Int.'!spnf</definedName>
    <definedName name="spnf" localSheetId="90">'[76]SPNF Acuerdo Incl. Int.'!spnf</definedName>
    <definedName name="spnf" localSheetId="91">#REF!</definedName>
    <definedName name="spnf" localSheetId="93">'[76]SPNF Acuerdo Incl. Int.'!spnf</definedName>
    <definedName name="spnf" localSheetId="94">'[76]SPNF Acuerdo Incl. Int.'!spnf</definedName>
    <definedName name="spnf">#REF!</definedName>
    <definedName name="Spread_Between_Highest_and_Lowest_Rates" localSheetId="15">#REF!</definedName>
    <definedName name="Spread_Between_Highest_and_Lowest_Rates" localSheetId="17">#REF!</definedName>
    <definedName name="Spread_Between_Highest_and_Lowest_Rates" localSheetId="19">#REF!</definedName>
    <definedName name="Spread_Between_Highest_and_Lowest_Rates" localSheetId="100">'[80]Inter-Bank'!$N$5</definedName>
    <definedName name="Spread_Between_Highest_and_Lowest_Rates" localSheetId="23">'[80]Inter-Bank'!$N$5</definedName>
    <definedName name="Spread_Between_Highest_and_Lowest_Rates" localSheetId="59">#REF!</definedName>
    <definedName name="Spread_Between_Highest_and_Lowest_Rates" localSheetId="60">#REF!</definedName>
    <definedName name="Spread_Between_Highest_and_Lowest_Rates" localSheetId="1">'[80]Inter-Bank'!$N$5</definedName>
    <definedName name="Spread_Between_Highest_and_Lowest_Rates" localSheetId="27">#REF!</definedName>
    <definedName name="Spread_Between_Highest_and_Lowest_Rates" localSheetId="28">#REF!</definedName>
    <definedName name="Spread_Between_Highest_and_Lowest_Rates" localSheetId="29">#REF!</definedName>
    <definedName name="Spread_Between_Highest_and_Lowest_Rates" localSheetId="57">'[80]Inter-Bank'!$N$5</definedName>
    <definedName name="Spread_Between_Highest_and_Lowest_Rates" localSheetId="58">'[80]Inter-Bank'!$N$5</definedName>
    <definedName name="Spread_Between_Highest_and_Lowest_Rates" localSheetId="18">#REF!</definedName>
    <definedName name="Spread_Between_Highest_and_Lowest_Rates" localSheetId="91">#REF!</definedName>
    <definedName name="Spread_Between_Highest_and_Lowest_Rates">#REF!</definedName>
    <definedName name="SPSS" localSheetId="15">#REF!</definedName>
    <definedName name="SPSS" localSheetId="16">#REF!</definedName>
    <definedName name="SPSS" localSheetId="17">#REF!</definedName>
    <definedName name="SPSS" localSheetId="20">#REF!</definedName>
    <definedName name="SPSS" localSheetId="23">#REF!</definedName>
    <definedName name="SPSS" localSheetId="59">#REF!</definedName>
    <definedName name="SPSS" localSheetId="60">#REF!</definedName>
    <definedName name="SPSS" localSheetId="27">#REF!</definedName>
    <definedName name="SPSS" localSheetId="28">#REF!</definedName>
    <definedName name="SPSS" localSheetId="29">#REF!</definedName>
    <definedName name="SPSS" localSheetId="57">#REF!</definedName>
    <definedName name="SPSS" localSheetId="64">#REF!</definedName>
    <definedName name="SPSS" localSheetId="21">#REF!</definedName>
    <definedName name="SPSS" localSheetId="85">'Tabla 58'!#REF!</definedName>
    <definedName name="SPSS" localSheetId="88">#REF!</definedName>
    <definedName name="SPSS" localSheetId="89">#REF!</definedName>
    <definedName name="SPSS" localSheetId="90">#REF!</definedName>
    <definedName name="SPSS" localSheetId="95">#REF!</definedName>
    <definedName name="SPSS" localSheetId="96">#REF!</definedName>
    <definedName name="SPSS" localSheetId="24">#REF!</definedName>
    <definedName name="SPSS">#REF!</definedName>
    <definedName name="SRTable" localSheetId="15">#REF!</definedName>
    <definedName name="SRTable" localSheetId="16">#REF!</definedName>
    <definedName name="SRTable" localSheetId="17">#REF!</definedName>
    <definedName name="SRTable" localSheetId="23">#REF!</definedName>
    <definedName name="SRTable" localSheetId="27">#REF!</definedName>
    <definedName name="SRTable" localSheetId="28">#REF!</definedName>
    <definedName name="SRTable" localSheetId="29">#REF!</definedName>
    <definedName name="SRTable" localSheetId="57">#REF!</definedName>
    <definedName name="SRTable" localSheetId="64">#REF!</definedName>
    <definedName name="SRTable" localSheetId="21">#REF!</definedName>
    <definedName name="SRTable" localSheetId="85">'Tabla 58'!#REF!</definedName>
    <definedName name="SRTable" localSheetId="88">#REF!</definedName>
    <definedName name="SRTable" localSheetId="89">#REF!</definedName>
    <definedName name="SRTable" localSheetId="90">#REF!</definedName>
    <definedName name="SRTable" localSheetId="95">#REF!</definedName>
    <definedName name="SRTable" localSheetId="96">#REF!</definedName>
    <definedName name="SRTable">#REF!</definedName>
    <definedName name="srtable1" localSheetId="15">#REF!</definedName>
    <definedName name="srtable1" localSheetId="16">#REF!</definedName>
    <definedName name="srtable1" localSheetId="17">#REF!</definedName>
    <definedName name="srtable1" localSheetId="23">#REF!</definedName>
    <definedName name="srtable1" localSheetId="27">#REF!</definedName>
    <definedName name="srtable1" localSheetId="28">#REF!</definedName>
    <definedName name="srtable1" localSheetId="29">#REF!</definedName>
    <definedName name="srtable1" localSheetId="57">#REF!</definedName>
    <definedName name="srtable1" localSheetId="64">#REF!</definedName>
    <definedName name="srtable1" localSheetId="21">#REF!</definedName>
    <definedName name="srtable1" localSheetId="85">'Tabla 58'!#REF!</definedName>
    <definedName name="srtable1" localSheetId="88">#REF!</definedName>
    <definedName name="srtable1" localSheetId="89">#REF!</definedName>
    <definedName name="srtable1" localSheetId="90">#REF!</definedName>
    <definedName name="srtable1" localSheetId="95">#REF!</definedName>
    <definedName name="srtable1" localSheetId="96">#REF!</definedName>
    <definedName name="srtable1">#REF!</definedName>
    <definedName name="srtbl" localSheetId="15">#REF!</definedName>
    <definedName name="srtbl" localSheetId="17">#REF!</definedName>
    <definedName name="srtbl" localSheetId="23">#REF!</definedName>
    <definedName name="srtbl" localSheetId="27">#REF!</definedName>
    <definedName name="srtbl" localSheetId="28">#REF!</definedName>
    <definedName name="srtbl" localSheetId="29">#REF!</definedName>
    <definedName name="srtbl" localSheetId="21">#REF!</definedName>
    <definedName name="srtbl" localSheetId="88">#REF!</definedName>
    <definedName name="srtbl" localSheetId="89">#REF!</definedName>
    <definedName name="srtbl" localSheetId="90">#REF!</definedName>
    <definedName name="srtbl">#REF!</definedName>
    <definedName name="SS" localSheetId="15">#REF!</definedName>
    <definedName name="SS" localSheetId="17">#REF!</definedName>
    <definedName name="SS" localSheetId="100">[167]IMATA!$B$45:$B$108</definedName>
    <definedName name="SS" localSheetId="23">[167]IMATA!$B$45:$B$108</definedName>
    <definedName name="SS" localSheetId="59">#REF!</definedName>
    <definedName name="SS" localSheetId="60">#REF!</definedName>
    <definedName name="SS" localSheetId="1">[167]IMATA!$B$45:$B$108</definedName>
    <definedName name="SS" localSheetId="27">#REF!</definedName>
    <definedName name="SS" localSheetId="28">#REF!</definedName>
    <definedName name="SS" localSheetId="29">#REF!</definedName>
    <definedName name="SS" localSheetId="57">[167]IMATA!$B$45:$B$108</definedName>
    <definedName name="SS" localSheetId="58">[167]IMATA!$B$45:$B$108</definedName>
    <definedName name="SS" localSheetId="91">#REF!</definedName>
    <definedName name="SS">#REF!</definedName>
    <definedName name="SSperc" localSheetId="15">#REF!</definedName>
    <definedName name="SSperc" localSheetId="16">#REF!</definedName>
    <definedName name="SSperc" localSheetId="17">#REF!</definedName>
    <definedName name="SSperc" localSheetId="20">#REF!</definedName>
    <definedName name="SSperc" localSheetId="23">#REF!</definedName>
    <definedName name="SSperc" localSheetId="59">#REF!</definedName>
    <definedName name="SSperc" localSheetId="60">#REF!</definedName>
    <definedName name="SSperc" localSheetId="27">#REF!</definedName>
    <definedName name="SSperc" localSheetId="28">#REF!</definedName>
    <definedName name="SSperc" localSheetId="29">#REF!</definedName>
    <definedName name="SSperc" localSheetId="57">#REF!</definedName>
    <definedName name="SSperc" localSheetId="64">#REF!</definedName>
    <definedName name="SSperc" localSheetId="21">#REF!</definedName>
    <definedName name="SSperc" localSheetId="85">'Tabla 58'!#REF!</definedName>
    <definedName name="SSperc" localSheetId="88">#REF!</definedName>
    <definedName name="SSperc" localSheetId="89">#REF!</definedName>
    <definedName name="SSperc" localSheetId="90">#REF!</definedName>
    <definedName name="SSperc" localSheetId="95">#REF!</definedName>
    <definedName name="SSperc" localSheetId="96">#REF!</definedName>
    <definedName name="SSperc" localSheetId="24">#REF!</definedName>
    <definedName name="SSperc">#REF!</definedName>
    <definedName name="sss" localSheetId="15" hidden="1">{"Minpmon",#N/A,FALSE,"Monthinput"}</definedName>
    <definedName name="SSS" localSheetId="16">#REF!</definedName>
    <definedName name="sss" localSheetId="17" hidden="1">{"Minpmon",#N/A,FALSE,"Monthinput"}</definedName>
    <definedName name="sss" localSheetId="19" hidden="1">{"Minpmon",#N/A,FALSE,"Monthinput"}</definedName>
    <definedName name="sss" localSheetId="20" hidden="1">{"Minpmon",#N/A,FALSE,"Monthinput"}</definedName>
    <definedName name="sss" localSheetId="100" hidden="1">{"Minpmon",#N/A,FALSE,"Monthinput"}</definedName>
    <definedName name="sss" localSheetId="8" hidden="1">{"Minpmon",#N/A,FALSE,"Monthinput"}</definedName>
    <definedName name="sss" localSheetId="9" hidden="1">{"Minpmon",#N/A,FALSE,"Monthinput"}</definedName>
    <definedName name="sss" localSheetId="10" hidden="1">{"Minpmon",#N/A,FALSE,"Monthinput"}</definedName>
    <definedName name="sss" localSheetId="11" hidden="1">{"Minpmon",#N/A,FALSE,"Monthinput"}</definedName>
    <definedName name="sss" localSheetId="23" hidden="1">{"Minpmon",#N/A,FALSE,"Monthinput"}</definedName>
    <definedName name="sss" localSheetId="59" hidden="1">{"Minpmon",#N/A,FALSE,"Monthinput"}</definedName>
    <definedName name="sss" localSheetId="60" hidden="1">{"Minpmon",#N/A,FALSE,"Monthinput"}</definedName>
    <definedName name="sss" localSheetId="1" hidden="1">{"Minpmon",#N/A,FALSE,"Monthinput"}</definedName>
    <definedName name="sss" localSheetId="27" hidden="1">{"Minpmon",#N/A,FALSE,"Monthinput"}</definedName>
    <definedName name="sss" localSheetId="28" hidden="1">{"Minpmon",#N/A,FALSE,"Monthinput"}</definedName>
    <definedName name="sss" localSheetId="29" hidden="1">{"Minpmon",#N/A,FALSE,"Monthinput"}</definedName>
    <definedName name="sss" localSheetId="30" hidden="1">{"Minpmon",#N/A,FALSE,"Monthinput"}</definedName>
    <definedName name="sss" localSheetId="31" hidden="1">{"Minpmon",#N/A,FALSE,"Monthinput"}</definedName>
    <definedName name="sss" localSheetId="32" hidden="1">{"Minpmon",#N/A,FALSE,"Monthinput"}</definedName>
    <definedName name="sss" localSheetId="33" hidden="1">{"Minpmon",#N/A,FALSE,"Monthinput"}</definedName>
    <definedName name="sss" localSheetId="3" hidden="1">{"Minpmon",#N/A,FALSE,"Monthinput"}</definedName>
    <definedName name="sss" localSheetId="57" hidden="1">{"Minpmon",#N/A,FALSE,"Monthinput"}</definedName>
    <definedName name="sss" localSheetId="58" hidden="1">{"Minpmon",#N/A,FALSE,"Monthinput"}</definedName>
    <definedName name="sss" localSheetId="18" hidden="1">{"Minpmon",#N/A,FALSE,"Monthinput"}</definedName>
    <definedName name="sss" localSheetId="61" hidden="1">{"Minpmon",#N/A,FALSE,"Monthinput"}</definedName>
    <definedName name="sss" localSheetId="62" hidden="1">{"Minpmon",#N/A,FALSE,"Monthinput"}</definedName>
    <definedName name="sss" localSheetId="63" hidden="1">{"Minpmon",#N/A,FALSE,"Monthinput"}</definedName>
    <definedName name="sss" localSheetId="64" hidden="1">{"Minpmon",#N/A,FALSE,"Monthinput"}</definedName>
    <definedName name="sss" localSheetId="21" hidden="1">{"Minpmon",#N/A,FALSE,"Monthinput"}</definedName>
    <definedName name="sss" localSheetId="80" hidden="1">{"Minpmon",#N/A,FALSE,"Monthinput"}</definedName>
    <definedName name="sss" localSheetId="81" hidden="1">{"Minpmon",#N/A,FALSE,"Monthinput"}</definedName>
    <definedName name="sss" localSheetId="82" hidden="1">{"Minpmon",#N/A,FALSE,"Monthinput"}</definedName>
    <definedName name="sss" localSheetId="83" hidden="1">{"Minpmon",#N/A,FALSE,"Monthinput"}</definedName>
    <definedName name="sss" localSheetId="84" hidden="1">{"Minpmon",#N/A,FALSE,"Monthinput"}</definedName>
    <definedName name="sss" localSheetId="85" hidden="1">{"Minpmon",#N/A,FALSE,"Monthinput"}</definedName>
    <definedName name="sss" localSheetId="88" hidden="1">{"Minpmon",#N/A,FALSE,"Monthinput"}</definedName>
    <definedName name="sss" localSheetId="22" hidden="1">{"Minpmon",#N/A,FALSE,"Monthinput"}</definedName>
    <definedName name="sss" localSheetId="89" hidden="1">{"Minpmon",#N/A,FALSE,"Monthinput"}</definedName>
    <definedName name="sss" localSheetId="90" hidden="1">{"Minpmon",#N/A,FALSE,"Monthinput"}</definedName>
    <definedName name="sss" localSheetId="91" hidden="1">{"Minpmon",#N/A,FALSE,"Monthinput"}</definedName>
    <definedName name="sss" localSheetId="92" hidden="1">{"Minpmon",#N/A,FALSE,"Monthinput"}</definedName>
    <definedName name="sss" localSheetId="95" hidden="1">{"Minpmon",#N/A,FALSE,"Monthinput"}</definedName>
    <definedName name="sss" localSheetId="96" hidden="1">{"Minpmon",#N/A,FALSE,"Monthinput"}</definedName>
    <definedName name="sss" localSheetId="98" hidden="1">{"Minpmon",#N/A,FALSE,"Monthinput"}</definedName>
    <definedName name="sss" localSheetId="24" hidden="1">{"Minpmon",#N/A,FALSE,"Monthinput"}</definedName>
    <definedName name="sss" localSheetId="99" hidden="1">{"Minpmon",#N/A,FALSE,"Monthinput"}</definedName>
    <definedName name="sss" localSheetId="25" hidden="1">{"Minpmon",#N/A,FALSE,"Monthinput"}</definedName>
    <definedName name="sss" localSheetId="26" hidden="1">{"Minpmon",#N/A,FALSE,"Monthinput"}</definedName>
    <definedName name="sss" localSheetId="93" hidden="1">{"Minpmon",#N/A,FALSE,"Monthinput"}</definedName>
    <definedName name="sss" localSheetId="94" hidden="1">{"Minpmon",#N/A,FALSE,"Monthinput"}</definedName>
    <definedName name="sss" hidden="1">{"Minpmon",#N/A,FALSE,"Monthinput"}</definedName>
    <definedName name="ssss" localSheetId="15" hidden="1">{"Riqfin97",#N/A,FALSE,"Tran";"Riqfinpro",#N/A,FALSE,"Tran"}</definedName>
    <definedName name="ssss" localSheetId="16" hidden="1">{"Riqfin97",#N/A,FALSE,"Tran";"Riqfinpro",#N/A,FALSE,"Tran"}</definedName>
    <definedName name="ssss" localSheetId="17" hidden="1">{"Riqfin97",#N/A,FALSE,"Tran";"Riqfinpro",#N/A,FALSE,"Tran"}</definedName>
    <definedName name="ssss" localSheetId="19" hidden="1">{"Riqfin97",#N/A,FALSE,"Tran";"Riqfinpro",#N/A,FALSE,"Tran"}</definedName>
    <definedName name="ssss" localSheetId="20" hidden="1">{"Riqfin97",#N/A,FALSE,"Tran";"Riqfinpro",#N/A,FALSE,"Tran"}</definedName>
    <definedName name="ssss" localSheetId="100" hidden="1">{"Riqfin97",#N/A,FALSE,"Tran";"Riqfinpro",#N/A,FALSE,"Tran"}</definedName>
    <definedName name="ssss" localSheetId="8" hidden="1">{"Riqfin97",#N/A,FALSE,"Tran";"Riqfinpro",#N/A,FALSE,"Tran"}</definedName>
    <definedName name="ssss" localSheetId="9" hidden="1">{"Riqfin97",#N/A,FALSE,"Tran";"Riqfinpro",#N/A,FALSE,"Tran"}</definedName>
    <definedName name="ssss" localSheetId="10" hidden="1">{"Riqfin97",#N/A,FALSE,"Tran";"Riqfinpro",#N/A,FALSE,"Tran"}</definedName>
    <definedName name="ssss" localSheetId="11" hidden="1">{"Riqfin97",#N/A,FALSE,"Tran";"Riqfinpro",#N/A,FALSE,"Tran"}</definedName>
    <definedName name="ssss" localSheetId="23" hidden="1">{"Riqfin97",#N/A,FALSE,"Tran";"Riqfinpro",#N/A,FALSE,"Tran"}</definedName>
    <definedName name="ssss" localSheetId="59" hidden="1">{"Riqfin97",#N/A,FALSE,"Tran";"Riqfinpro",#N/A,FALSE,"Tran"}</definedName>
    <definedName name="ssss" localSheetId="60" hidden="1">{"Riqfin97",#N/A,FALSE,"Tran";"Riqfinpro",#N/A,FALSE,"Tran"}</definedName>
    <definedName name="ssss" localSheetId="1" hidden="1">{"Riqfin97",#N/A,FALSE,"Tran";"Riqfinpro",#N/A,FALSE,"Tran"}</definedName>
    <definedName name="ssss" localSheetId="27" hidden="1">{"Riqfin97",#N/A,FALSE,"Tran";"Riqfinpro",#N/A,FALSE,"Tran"}</definedName>
    <definedName name="ssss" localSheetId="28" hidden="1">{"Riqfin97",#N/A,FALSE,"Tran";"Riqfinpro",#N/A,FALSE,"Tran"}</definedName>
    <definedName name="ssss" localSheetId="29" hidden="1">{"Riqfin97",#N/A,FALSE,"Tran";"Riqfinpro",#N/A,FALSE,"Tran"}</definedName>
    <definedName name="ssss" localSheetId="30" hidden="1">{"Riqfin97",#N/A,FALSE,"Tran";"Riqfinpro",#N/A,FALSE,"Tran"}</definedName>
    <definedName name="ssss" localSheetId="31" hidden="1">{"Riqfin97",#N/A,FALSE,"Tran";"Riqfinpro",#N/A,FALSE,"Tran"}</definedName>
    <definedName name="ssss" localSheetId="32" hidden="1">{"Riqfin97",#N/A,FALSE,"Tran";"Riqfinpro",#N/A,FALSE,"Tran"}</definedName>
    <definedName name="ssss" localSheetId="33" hidden="1">{"Riqfin97",#N/A,FALSE,"Tran";"Riqfinpro",#N/A,FALSE,"Tran"}</definedName>
    <definedName name="ssss" localSheetId="34" hidden="1">{"Riqfin97",#N/A,FALSE,"Tran";"Riqfinpro",#N/A,FALSE,"Tran"}</definedName>
    <definedName name="ssss" localSheetId="3" hidden="1">{"Riqfin97",#N/A,FALSE,"Tran";"Riqfinpro",#N/A,FALSE,"Tran"}</definedName>
    <definedName name="ssss" localSheetId="57" hidden="1">{"Riqfin97",#N/A,FALSE,"Tran";"Riqfinpro",#N/A,FALSE,"Tran"}</definedName>
    <definedName name="ssss" localSheetId="58" hidden="1">{"Riqfin97",#N/A,FALSE,"Tran";"Riqfinpro",#N/A,FALSE,"Tran"}</definedName>
    <definedName name="ssss" localSheetId="18" hidden="1">{"Riqfin97",#N/A,FALSE,"Tran";"Riqfinpro",#N/A,FALSE,"Tran"}</definedName>
    <definedName name="ssss" localSheetId="61" hidden="1">{"Riqfin97",#N/A,FALSE,"Tran";"Riqfinpro",#N/A,FALSE,"Tran"}</definedName>
    <definedName name="ssss" localSheetId="62" hidden="1">{"Riqfin97",#N/A,FALSE,"Tran";"Riqfinpro",#N/A,FALSE,"Tran"}</definedName>
    <definedName name="ssss" localSheetId="63" hidden="1">{"Riqfin97",#N/A,FALSE,"Tran";"Riqfinpro",#N/A,FALSE,"Tran"}</definedName>
    <definedName name="ssss" localSheetId="64" hidden="1">{"Riqfin97",#N/A,FALSE,"Tran";"Riqfinpro",#N/A,FALSE,"Tran"}</definedName>
    <definedName name="ssss" localSheetId="21" hidden="1">{"Riqfin97",#N/A,FALSE,"Tran";"Riqfinpro",#N/A,FALSE,"Tran"}</definedName>
    <definedName name="ssss" localSheetId="80" hidden="1">{"Riqfin97",#N/A,FALSE,"Tran";"Riqfinpro",#N/A,FALSE,"Tran"}</definedName>
    <definedName name="ssss" localSheetId="81" hidden="1">{"Riqfin97",#N/A,FALSE,"Tran";"Riqfinpro",#N/A,FALSE,"Tran"}</definedName>
    <definedName name="ssss" localSheetId="82" hidden="1">{"Riqfin97",#N/A,FALSE,"Tran";"Riqfinpro",#N/A,FALSE,"Tran"}</definedName>
    <definedName name="ssss" localSheetId="83" hidden="1">{"Riqfin97",#N/A,FALSE,"Tran";"Riqfinpro",#N/A,FALSE,"Tran"}</definedName>
    <definedName name="ssss" localSheetId="84" hidden="1">{"Riqfin97",#N/A,FALSE,"Tran";"Riqfinpro",#N/A,FALSE,"Tran"}</definedName>
    <definedName name="ssss" localSheetId="85" hidden="1">{"Riqfin97",#N/A,FALSE,"Tran";"Riqfinpro",#N/A,FALSE,"Tran"}</definedName>
    <definedName name="ssss" localSheetId="88" hidden="1">{"Riqfin97",#N/A,FALSE,"Tran";"Riqfinpro",#N/A,FALSE,"Tran"}</definedName>
    <definedName name="ssss" localSheetId="22" hidden="1">{"Riqfin97",#N/A,FALSE,"Tran";"Riqfinpro",#N/A,FALSE,"Tran"}</definedName>
    <definedName name="ssss" localSheetId="89" hidden="1">{"Riqfin97",#N/A,FALSE,"Tran";"Riqfinpro",#N/A,FALSE,"Tran"}</definedName>
    <definedName name="ssss" localSheetId="90" hidden="1">{"Riqfin97",#N/A,FALSE,"Tran";"Riqfinpro",#N/A,FALSE,"Tran"}</definedName>
    <definedName name="ssss" localSheetId="91" hidden="1">{"Riqfin97",#N/A,FALSE,"Tran";"Riqfinpro",#N/A,FALSE,"Tran"}</definedName>
    <definedName name="ssss" localSheetId="92" hidden="1">{"Riqfin97",#N/A,FALSE,"Tran";"Riqfinpro",#N/A,FALSE,"Tran"}</definedName>
    <definedName name="ssss" localSheetId="95" hidden="1">{"Riqfin97",#N/A,FALSE,"Tran";"Riqfinpro",#N/A,FALSE,"Tran"}</definedName>
    <definedName name="ssss" localSheetId="96" hidden="1">{"Riqfin97",#N/A,FALSE,"Tran";"Riqfinpro",#N/A,FALSE,"Tran"}</definedName>
    <definedName name="ssss" localSheetId="98" hidden="1">{"Riqfin97",#N/A,FALSE,"Tran";"Riqfinpro",#N/A,FALSE,"Tran"}</definedName>
    <definedName name="ssss" localSheetId="24" hidden="1">{"Riqfin97",#N/A,FALSE,"Tran";"Riqfinpro",#N/A,FALSE,"Tran"}</definedName>
    <definedName name="ssss" localSheetId="99" hidden="1">{"Riqfin97",#N/A,FALSE,"Tran";"Riqfinpro",#N/A,FALSE,"Tran"}</definedName>
    <definedName name="ssss" localSheetId="25" hidden="1">{"Riqfin97",#N/A,FALSE,"Tran";"Riqfinpro",#N/A,FALSE,"Tran"}</definedName>
    <definedName name="ssss" localSheetId="26" hidden="1">{"Riqfin97",#N/A,FALSE,"Tran";"Riqfinpro",#N/A,FALSE,"Tran"}</definedName>
    <definedName name="ssss" localSheetId="93" hidden="1">{"Riqfin97",#N/A,FALSE,"Tran";"Riqfinpro",#N/A,FALSE,"Tran"}</definedName>
    <definedName name="ssss" localSheetId="94" hidden="1">{"Riqfin97",#N/A,FALSE,"Tran";"Riqfinpro",#N/A,FALSE,"Tran"}</definedName>
    <definedName name="ssss" hidden="1">{"Riqfin97",#N/A,FALSE,"Tran";"Riqfinpro",#N/A,FALSE,"Tran"}</definedName>
    <definedName name="ssssss">#N/A</definedName>
    <definedName name="Staff" localSheetId="15">#REF!</definedName>
    <definedName name="Staff" localSheetId="17">#REF!</definedName>
    <definedName name="Staff" localSheetId="20">#REF!</definedName>
    <definedName name="Staff" localSheetId="23">#REF!</definedName>
    <definedName name="Staff" localSheetId="59">#REF!</definedName>
    <definedName name="Staff" localSheetId="60">#REF!</definedName>
    <definedName name="Staff" localSheetId="27">#REF!</definedName>
    <definedName name="Staff" localSheetId="28">#REF!</definedName>
    <definedName name="Staff" localSheetId="29">#REF!</definedName>
    <definedName name="Staff" localSheetId="57">#REF!</definedName>
    <definedName name="Staff" localSheetId="64">#REF!</definedName>
    <definedName name="Staff" localSheetId="21">#REF!</definedName>
    <definedName name="Staff" localSheetId="85">'Tabla 58'!#REF!</definedName>
    <definedName name="Staff" localSheetId="88">#REF!</definedName>
    <definedName name="Staff" localSheetId="89">#REF!</definedName>
    <definedName name="Staff" localSheetId="90">#REF!</definedName>
    <definedName name="Staff" localSheetId="95">#REF!</definedName>
    <definedName name="Staff" localSheetId="96">#REF!</definedName>
    <definedName name="Staff">#REF!</definedName>
    <definedName name="staffrp" localSheetId="15">#REF!</definedName>
    <definedName name="staffrp" localSheetId="17">#REF!</definedName>
    <definedName name="staffrp" localSheetId="23">#REF!</definedName>
    <definedName name="staffrp" localSheetId="27">#REF!</definedName>
    <definedName name="staffrp" localSheetId="28">#REF!</definedName>
    <definedName name="staffrp" localSheetId="29">#REF!</definedName>
    <definedName name="staffrp" localSheetId="57">#REF!</definedName>
    <definedName name="staffrp" localSheetId="64">#REF!</definedName>
    <definedName name="staffrp" localSheetId="21">#REF!</definedName>
    <definedName name="staffrp" localSheetId="85">'Tabla 58'!#REF!</definedName>
    <definedName name="staffrp" localSheetId="88">#REF!</definedName>
    <definedName name="staffrp" localSheetId="89">#REF!</definedName>
    <definedName name="staffrp" localSheetId="90">#REF!</definedName>
    <definedName name="staffrp" localSheetId="95">#REF!</definedName>
    <definedName name="staffrp" localSheetId="96">#REF!</definedName>
    <definedName name="staffrp">#REF!</definedName>
    <definedName name="START" localSheetId="15">#REF!</definedName>
    <definedName name="START" localSheetId="16">#REF!</definedName>
    <definedName name="START" localSheetId="17">#REF!</definedName>
    <definedName name="START" localSheetId="19">#REF!</definedName>
    <definedName name="START" localSheetId="100">#REF!</definedName>
    <definedName name="START" localSheetId="23">#REF!</definedName>
    <definedName name="START" localSheetId="27">#REF!</definedName>
    <definedName name="START" localSheetId="28">#REF!</definedName>
    <definedName name="START" localSheetId="29">#REF!</definedName>
    <definedName name="START" localSheetId="41">#REF!</definedName>
    <definedName name="START" localSheetId="44">#REF!</definedName>
    <definedName name="START" localSheetId="46">#REF!</definedName>
    <definedName name="START" localSheetId="57">#REF!</definedName>
    <definedName name="START" localSheetId="58">#REF!</definedName>
    <definedName name="START" localSheetId="18">#REF!</definedName>
    <definedName name="START" localSheetId="61">#REF!</definedName>
    <definedName name="START" localSheetId="62">#REF!</definedName>
    <definedName name="START" localSheetId="64">#REF!</definedName>
    <definedName name="START" localSheetId="21">#REF!</definedName>
    <definedName name="START" localSheetId="80">'Tabla 53'!#REF!</definedName>
    <definedName name="START" localSheetId="81">'Tabla 54'!#REF!</definedName>
    <definedName name="START" localSheetId="82">'Tabla 55'!#REF!</definedName>
    <definedName name="START" localSheetId="83">'Tabla 56'!#REF!</definedName>
    <definedName name="START" localSheetId="84">'Tabla 57'!#REF!</definedName>
    <definedName name="START" localSheetId="88">#REF!</definedName>
    <definedName name="START" localSheetId="89">#REF!</definedName>
    <definedName name="START" localSheetId="90">#REF!</definedName>
    <definedName name="START" localSheetId="95">#REF!</definedName>
    <definedName name="START" localSheetId="96">#REF!</definedName>
    <definedName name="START" localSheetId="24">#REF!</definedName>
    <definedName name="START" localSheetId="99">#REF!</definedName>
    <definedName name="START">#REF!</definedName>
    <definedName name="StartPosition" localSheetId="15">#REF!</definedName>
    <definedName name="StartPosition" localSheetId="17">#REF!</definedName>
    <definedName name="StartPosition" localSheetId="19">#REF!</definedName>
    <definedName name="StartPosition" localSheetId="23">#REF!</definedName>
    <definedName name="StartPosition" localSheetId="27">#REF!</definedName>
    <definedName name="StartPosition" localSheetId="28">#REF!</definedName>
    <definedName name="StartPosition" localSheetId="29">#REF!</definedName>
    <definedName name="StartPosition" localSheetId="33">#REF!</definedName>
    <definedName name="StartPosition" localSheetId="58">#REF!</definedName>
    <definedName name="StartPosition" localSheetId="18">#REF!</definedName>
    <definedName name="StartPosition" localSheetId="61">#REF!</definedName>
    <definedName name="StartPosition" localSheetId="64">#REF!</definedName>
    <definedName name="StartPosition" localSheetId="21">#REF!</definedName>
    <definedName name="StartPosition" localSheetId="80">'Tabla 53'!#REF!</definedName>
    <definedName name="StartPosition" localSheetId="81">'Tabla 54'!#REF!</definedName>
    <definedName name="StartPosition" localSheetId="82">'Tabla 55'!#REF!</definedName>
    <definedName name="StartPosition" localSheetId="83">'Tabla 56'!#REF!</definedName>
    <definedName name="StartPosition" localSheetId="84">'Tabla 57'!#REF!</definedName>
    <definedName name="StartPosition" localSheetId="85">'Tabla 58'!#REF!</definedName>
    <definedName name="StartPosition" localSheetId="88">#REF!</definedName>
    <definedName name="StartPosition" localSheetId="89">#REF!</definedName>
    <definedName name="StartPosition" localSheetId="90">#REF!</definedName>
    <definedName name="StartPosition" localSheetId="96">#REF!</definedName>
    <definedName name="StartPosition" localSheetId="24">#REF!</definedName>
    <definedName name="StartPosition">#REF!</definedName>
    <definedName name="STFQTAB" localSheetId="15">#REF!</definedName>
    <definedName name="STFQTAB" localSheetId="17">#REF!</definedName>
    <definedName name="STFQTAB" localSheetId="19">#REF!</definedName>
    <definedName name="STFQTAB" localSheetId="23">#REF!</definedName>
    <definedName name="STFQTAB" localSheetId="27">#REF!</definedName>
    <definedName name="STFQTAB" localSheetId="28">#REF!</definedName>
    <definedName name="STFQTAB" localSheetId="29">#REF!</definedName>
    <definedName name="STFQTAB" localSheetId="41">#REF!</definedName>
    <definedName name="STFQTAB" localSheetId="44">#REF!</definedName>
    <definedName name="STFQTAB" localSheetId="61">#REF!</definedName>
    <definedName name="STFQTAB" localSheetId="64">#REF!</definedName>
    <definedName name="STFQTAB" localSheetId="21">#REF!</definedName>
    <definedName name="STFQTAB" localSheetId="80">'Tabla 53'!#REF!</definedName>
    <definedName name="STFQTAB" localSheetId="81">'Tabla 54'!#REF!</definedName>
    <definedName name="STFQTAB" localSheetId="82">'Tabla 55'!#REF!</definedName>
    <definedName name="STFQTAB" localSheetId="83">'Tabla 56'!#REF!</definedName>
    <definedName name="STFQTAB" localSheetId="84">'Tabla 57'!#REF!</definedName>
    <definedName name="STFQTAB" localSheetId="88">#REF!</definedName>
    <definedName name="STFQTAB" localSheetId="89">#REF!</definedName>
    <definedName name="STFQTAB" localSheetId="90">#REF!</definedName>
    <definedName name="STFQTAB" localSheetId="96">#REF!</definedName>
    <definedName name="STFQTAB" localSheetId="24">#REF!</definedName>
    <definedName name="STFQTAB">#REF!</definedName>
    <definedName name="STOCK" localSheetId="15">#REF!</definedName>
    <definedName name="STOCK" localSheetId="17">#REF!</definedName>
    <definedName name="STOCK" localSheetId="100">[155]STOCK!$D$4:$K$69</definedName>
    <definedName name="STOCK" localSheetId="23">[155]STOCK!$D$4:$K$69</definedName>
    <definedName name="STOCK" localSheetId="59">#REF!</definedName>
    <definedName name="STOCK" localSheetId="60">#REF!</definedName>
    <definedName name="STOCK" localSheetId="1">[155]STOCK!$D$4:$K$69</definedName>
    <definedName name="STOCK" localSheetId="27">#REF!</definedName>
    <definedName name="STOCK" localSheetId="28">#REF!</definedName>
    <definedName name="STOCK" localSheetId="29">#REF!</definedName>
    <definedName name="STOCK" localSheetId="57">[155]STOCK!$D$4:$K$69</definedName>
    <definedName name="STOCK" localSheetId="58">[155]STOCK!$D$4:$K$69</definedName>
    <definedName name="STOCK" localSheetId="91">#REF!</definedName>
    <definedName name="STOCK">#REF!</definedName>
    <definedName name="stocksumm" localSheetId="15">#REF!</definedName>
    <definedName name="stocksumm" localSheetId="16">#REF!</definedName>
    <definedName name="stocksumm" localSheetId="17">#REF!</definedName>
    <definedName name="stocksumm" localSheetId="20">#REF!</definedName>
    <definedName name="stocksumm" localSheetId="23">#REF!</definedName>
    <definedName name="stocksumm" localSheetId="59">#REF!</definedName>
    <definedName name="stocksumm" localSheetId="60">#REF!</definedName>
    <definedName name="stocksumm" localSheetId="27">#REF!</definedName>
    <definedName name="stocksumm" localSheetId="28">#REF!</definedName>
    <definedName name="stocksumm" localSheetId="29">#REF!</definedName>
    <definedName name="stocksumm" localSheetId="57">#REF!</definedName>
    <definedName name="stocksumm" localSheetId="64">#REF!</definedName>
    <definedName name="stocksumm" localSheetId="21">#REF!</definedName>
    <definedName name="stocksumm" localSheetId="85">'Tabla 58'!#REF!</definedName>
    <definedName name="stocksumm" localSheetId="88">#REF!</definedName>
    <definedName name="stocksumm" localSheetId="89">#REF!</definedName>
    <definedName name="stocksumm" localSheetId="90">#REF!</definedName>
    <definedName name="stocksumm" localSheetId="95">#REF!</definedName>
    <definedName name="stocksumm" localSheetId="96">#REF!</definedName>
    <definedName name="stocksumm" localSheetId="24">#REF!</definedName>
    <definedName name="stocksumm">#REF!</definedName>
    <definedName name="STOP" localSheetId="15">#REF!</definedName>
    <definedName name="STOP" localSheetId="16">#REF!</definedName>
    <definedName name="STOP" localSheetId="17">#REF!</definedName>
    <definedName name="STOP" localSheetId="23">#REF!</definedName>
    <definedName name="STOP" localSheetId="27">#REF!</definedName>
    <definedName name="STOP" localSheetId="28">#REF!</definedName>
    <definedName name="STOP" localSheetId="29">#REF!</definedName>
    <definedName name="STOP" localSheetId="41">#REF!</definedName>
    <definedName name="STOP" localSheetId="44">#REF!</definedName>
    <definedName name="STOP" localSheetId="57">#REF!</definedName>
    <definedName name="STOP" localSheetId="64">#REF!</definedName>
    <definedName name="STOP" localSheetId="21">#REF!</definedName>
    <definedName name="STOP" localSheetId="80">'Tabla 53'!#REF!</definedName>
    <definedName name="STOP" localSheetId="85">'Tabla 58'!#REF!</definedName>
    <definedName name="STOP" localSheetId="88">#REF!</definedName>
    <definedName name="STOP" localSheetId="89">#REF!</definedName>
    <definedName name="STOP" localSheetId="90">#REF!</definedName>
    <definedName name="STOP" localSheetId="95">#REF!</definedName>
    <definedName name="STOP" localSheetId="96">#REF!</definedName>
    <definedName name="STOP">#REF!</definedName>
    <definedName name="STTAB4" localSheetId="15">#REF!</definedName>
    <definedName name="STTAB4" localSheetId="17">#REF!</definedName>
    <definedName name="STTAB4" localSheetId="23">#REF!</definedName>
    <definedName name="STTAB4" localSheetId="27">#REF!</definedName>
    <definedName name="STTAB4" localSheetId="28">#REF!</definedName>
    <definedName name="STTAB4" localSheetId="29">#REF!</definedName>
    <definedName name="STTAB4" localSheetId="57">#REF!</definedName>
    <definedName name="STTAB4" localSheetId="64">#REF!</definedName>
    <definedName name="STTAB4" localSheetId="21">#REF!</definedName>
    <definedName name="STTAB4" localSheetId="88">#REF!</definedName>
    <definedName name="STTAB4" localSheetId="89">#REF!</definedName>
    <definedName name="STTAB4" localSheetId="90">#REF!</definedName>
    <definedName name="STTAB4" localSheetId="95">#REF!</definedName>
    <definedName name="STTAB4" localSheetId="96">#REF!</definedName>
    <definedName name="STTAB4">#REF!</definedName>
    <definedName name="SUM" localSheetId="15">#REF!</definedName>
    <definedName name="SUM" localSheetId="17">#REF!</definedName>
    <definedName name="SUM" localSheetId="19">#REF!</definedName>
    <definedName name="SUM" localSheetId="100">[16]BoP!$E$313:$BE$365</definedName>
    <definedName name="SUM" localSheetId="23">[16]BoP!$E$313:$BE$365</definedName>
    <definedName name="SUM" localSheetId="59">#REF!</definedName>
    <definedName name="SUM" localSheetId="60">#REF!</definedName>
    <definedName name="SUM" localSheetId="1">[16]BoP!$E$313:$BE$365</definedName>
    <definedName name="SUM" localSheetId="27">#REF!</definedName>
    <definedName name="SUM" localSheetId="28">#REF!</definedName>
    <definedName name="SUM" localSheetId="29">#REF!</definedName>
    <definedName name="SUM" localSheetId="57">[16]BoP!$E$313:$BE$365</definedName>
    <definedName name="SUM" localSheetId="58">[16]BoP!$E$313:$BE$365</definedName>
    <definedName name="SUM" localSheetId="18">#REF!</definedName>
    <definedName name="SUM" localSheetId="91">#REF!</definedName>
    <definedName name="SUM">#REF!</definedName>
    <definedName name="SUMA_FIJA_FINANCIADA_CON__LA_COPARTICIPACION_FEDERAL_DE_NACION__LEY_N__23621_ART._1" localSheetId="15">#REF!</definedName>
    <definedName name="SUMA_FIJA_FINANCIADA_CON__LA_COPARTICIPACION_FEDERAL_DE_NACION__LEY_N__23621_ART._1" localSheetId="17">#REF!</definedName>
    <definedName name="SUMA_FIJA_FINANCIADA_CON__LA_COPARTICIPACION_FEDERAL_DE_NACION__LEY_N__23621_ART._1" localSheetId="100">[4]C!$B$19:$N$19</definedName>
    <definedName name="SUMA_FIJA_FINANCIADA_CON__LA_COPARTICIPACION_FEDERAL_DE_NACION__LEY_N__23621_ART._1" localSheetId="23">[4]C!$B$19:$N$19</definedName>
    <definedName name="SUMA_FIJA_FINANCIADA_CON__LA_COPARTICIPACION_FEDERAL_DE_NACION__LEY_N__23621_ART._1" localSheetId="59">#REF!</definedName>
    <definedName name="SUMA_FIJA_FINANCIADA_CON__LA_COPARTICIPACION_FEDERAL_DE_NACION__LEY_N__23621_ART._1" localSheetId="60">#REF!</definedName>
    <definedName name="SUMA_FIJA_FINANCIADA_CON__LA_COPARTICIPACION_FEDERAL_DE_NACION__LEY_N__23621_ART._1" localSheetId="1">[4]C!$B$19:$N$19</definedName>
    <definedName name="SUMA_FIJA_FINANCIADA_CON__LA_COPARTICIPACION_FEDERAL_DE_NACION__LEY_N__23621_ART._1" localSheetId="27">#REF!</definedName>
    <definedName name="SUMA_FIJA_FINANCIADA_CON__LA_COPARTICIPACION_FEDERAL_DE_NACION__LEY_N__23621_ART._1" localSheetId="28">#REF!</definedName>
    <definedName name="SUMA_FIJA_FINANCIADA_CON__LA_COPARTICIPACION_FEDERAL_DE_NACION__LEY_N__23621_ART._1" localSheetId="29">#REF!</definedName>
    <definedName name="SUMA_FIJA_FINANCIADA_CON__LA_COPARTICIPACION_FEDERAL_DE_NACION__LEY_N__23621_ART._1" localSheetId="57">[4]C!$B$19:$N$19</definedName>
    <definedName name="SUMA_FIJA_FINANCIADA_CON__LA_COPARTICIPACION_FEDERAL_DE_NACION__LEY_N__23621_ART._1" localSheetId="58">[4]C!$B$19:$N$19</definedName>
    <definedName name="SUMA_FIJA_FINANCIADA_CON__LA_COPARTICIPACION_FEDERAL_DE_NACION__LEY_N__23621_ART._1" localSheetId="91">#REF!</definedName>
    <definedName name="SUMA_FIJA_FINANCIADA_CON__LA_COPARTICIPACION_FEDERAL_DE_NACION__LEY_N__23621_ART._1">#REF!</definedName>
    <definedName name="SUMGDP" localSheetId="15">#REF!</definedName>
    <definedName name="SUMGDP" localSheetId="17">#REF!</definedName>
    <definedName name="SUMGDP" localSheetId="20">[131]NA!#REF!</definedName>
    <definedName name="SUMGDP" localSheetId="100">[131]NA!#REF!</definedName>
    <definedName name="SUMGDP" localSheetId="10">[131]NA!#REF!</definedName>
    <definedName name="SUMGDP" localSheetId="11">[131]NA!#REF!</definedName>
    <definedName name="SUMGDP" localSheetId="23">[131]NA!#REF!</definedName>
    <definedName name="SUMGDP" localSheetId="59">#REF!</definedName>
    <definedName name="SUMGDP" localSheetId="60">#REF!</definedName>
    <definedName name="SUMGDP" localSheetId="1">[131]NA!#REF!</definedName>
    <definedName name="SUMGDP" localSheetId="27">#REF!</definedName>
    <definedName name="SUMGDP" localSheetId="28">[131]NA!#REF!</definedName>
    <definedName name="SUMGDP" localSheetId="29">[131]NA!#REF!</definedName>
    <definedName name="SUMGDP" localSheetId="57">[131]NA!#REF!</definedName>
    <definedName name="SUMGDP" localSheetId="58">[131]NA!#REF!</definedName>
    <definedName name="SUMGDP" localSheetId="64">[131]NA!#REF!</definedName>
    <definedName name="SUMGDP" localSheetId="21">[131]NA!#REF!</definedName>
    <definedName name="SUMGDP" localSheetId="85">[131]NA!#REF!</definedName>
    <definedName name="SUMGDP" localSheetId="88">[131]NA!#REF!</definedName>
    <definedName name="SUMGDP" localSheetId="89">[131]NA!#REF!</definedName>
    <definedName name="SUMGDP" localSheetId="90">[131]NA!#REF!</definedName>
    <definedName name="SUMGDP" localSheetId="91">#REF!</definedName>
    <definedName name="SUMGDP" localSheetId="95">[131]NA!#REF!</definedName>
    <definedName name="SUMGDP" localSheetId="96">[131]NA!#REF!</definedName>
    <definedName name="SUMGDP" localSheetId="24">[131]NA!#REF!</definedName>
    <definedName name="SUMGDP">#REF!</definedName>
    <definedName name="SUMTAB" localSheetId="15">#REF!</definedName>
    <definedName name="SUMTAB" localSheetId="17">#REF!</definedName>
    <definedName name="SUMTAB" localSheetId="100">[168]CPI:NA!$A$272:$R$990</definedName>
    <definedName name="SUMTAB" localSheetId="23">[168]CPI:NA!$A$272:$R$990</definedName>
    <definedName name="SUMTAB" localSheetId="59">#REF!</definedName>
    <definedName name="SUMTAB" localSheetId="60">#REF!</definedName>
    <definedName name="SUMTAB" localSheetId="1">[168]CPI:NA!$A$272:$R$990</definedName>
    <definedName name="SUMTAB" localSheetId="27">#REF!</definedName>
    <definedName name="SUMTAB" localSheetId="28">#REF!</definedName>
    <definedName name="SUMTAB" localSheetId="29">#REF!</definedName>
    <definedName name="SUMTAB" localSheetId="57">[168]CPI:NA!$A$272:$R$990</definedName>
    <definedName name="SUMTAB" localSheetId="58">[168]CPI:NA!$A$272:$R$990</definedName>
    <definedName name="SUMTAB" localSheetId="91">#REF!</definedName>
    <definedName name="SUMTAB">#REF!</definedName>
    <definedName name="SUPLI" localSheetId="15">#REF!</definedName>
    <definedName name="SUPLI" localSheetId="16">#REF!</definedName>
    <definedName name="SUPLI" localSheetId="17">#REF!</definedName>
    <definedName name="SUPLI" localSheetId="19">#REF!</definedName>
    <definedName name="SUPLI" localSheetId="20">#REF!</definedName>
    <definedName name="SUPLI" localSheetId="100">#REF!</definedName>
    <definedName name="SUPLI" localSheetId="23">#REF!</definedName>
    <definedName name="SUPLI" localSheetId="27">#REF!</definedName>
    <definedName name="SUPLI" localSheetId="28">#REF!</definedName>
    <definedName name="SUPLI" localSheetId="29">#REF!</definedName>
    <definedName name="SUPLI" localSheetId="33">#REF!</definedName>
    <definedName name="SUPLI" localSheetId="57">#REF!</definedName>
    <definedName name="SUPLI" localSheetId="58">#REF!</definedName>
    <definedName name="SUPLI" localSheetId="18">#REF!</definedName>
    <definedName name="SUPLI" localSheetId="61">#REF!</definedName>
    <definedName name="SUPLI" localSheetId="62">#REF!</definedName>
    <definedName name="SUPLI" localSheetId="64">#REF!</definedName>
    <definedName name="SUPLI" localSheetId="21">#REF!</definedName>
    <definedName name="SUPLI" localSheetId="80">'Tabla 53'!#REF!</definedName>
    <definedName name="SUPLI" localSheetId="81">'Tabla 54'!#REF!</definedName>
    <definedName name="SUPLI" localSheetId="82">'Tabla 55'!#REF!</definedName>
    <definedName name="SUPLI" localSheetId="83">'Tabla 56'!#REF!</definedName>
    <definedName name="SUPLI" localSheetId="84">'Tabla 57'!#REF!</definedName>
    <definedName name="SUPLI" localSheetId="85">'Tabla 58'!#REF!</definedName>
    <definedName name="SUPLI" localSheetId="88">#REF!</definedName>
    <definedName name="SUPLI" localSheetId="89">#REF!</definedName>
    <definedName name="SUPLI" localSheetId="90">#REF!</definedName>
    <definedName name="SUPLI" localSheetId="95">#REF!</definedName>
    <definedName name="SUPLI" localSheetId="96">#REF!</definedName>
    <definedName name="SUPLI" localSheetId="24">#REF!</definedName>
    <definedName name="SUPLI" localSheetId="99">#REF!</definedName>
    <definedName name="SUPLI">#REF!</definedName>
    <definedName name="SUPLIDORES" localSheetId="15">#REF!</definedName>
    <definedName name="SUPLIDORES" localSheetId="16">#REF!</definedName>
    <definedName name="SUPLIDORES" localSheetId="17">#REF!</definedName>
    <definedName name="SUPLIDORES" localSheetId="19">#REF!</definedName>
    <definedName name="SUPLIDORES" localSheetId="23">#REF!</definedName>
    <definedName name="SUPLIDORES" localSheetId="27">#REF!</definedName>
    <definedName name="SUPLIDORES" localSheetId="28">#REF!</definedName>
    <definedName name="SUPLIDORES" localSheetId="29">#REF!</definedName>
    <definedName name="SUPLIDORES" localSheetId="33">#REF!</definedName>
    <definedName name="SUPLIDORES" localSheetId="57">#REF!</definedName>
    <definedName name="SUPLIDORES" localSheetId="58">#REF!</definedName>
    <definedName name="SUPLIDORES" localSheetId="18">#REF!</definedName>
    <definedName name="SUPLIDORES" localSheetId="64">#REF!</definedName>
    <definedName name="SUPLIDORES" localSheetId="21">#REF!</definedName>
    <definedName name="SUPLIDORES" localSheetId="80">'Tabla 53'!#REF!</definedName>
    <definedName name="SUPLIDORES" localSheetId="81">'Tabla 54'!#REF!</definedName>
    <definedName name="SUPLIDORES" localSheetId="82">'Tabla 55'!#REF!</definedName>
    <definedName name="SUPLIDORES" localSheetId="83">'Tabla 56'!#REF!</definedName>
    <definedName name="SUPLIDORES" localSheetId="84">'Tabla 57'!#REF!</definedName>
    <definedName name="SUPLIDORES" localSheetId="85">'Tabla 58'!#REF!</definedName>
    <definedName name="SUPLIDORES" localSheetId="88">#REF!</definedName>
    <definedName name="SUPLIDORES" localSheetId="89">#REF!</definedName>
    <definedName name="SUPLIDORES" localSheetId="90">#REF!</definedName>
    <definedName name="SUPLIDORES" localSheetId="95">#REF!</definedName>
    <definedName name="SUPLIDORES" localSheetId="96">#REF!</definedName>
    <definedName name="SUPLIDORES" localSheetId="24">#REF!</definedName>
    <definedName name="SUPLIDORES">#REF!</definedName>
    <definedName name="SUPPLY" localSheetId="15">#REF!</definedName>
    <definedName name="SUPPLY" localSheetId="17">#REF!</definedName>
    <definedName name="SUPPLY" localSheetId="19">#REF!</definedName>
    <definedName name="SUPPLY" localSheetId="100">[92]MONTHLY!$A$87:$Q$193</definedName>
    <definedName name="SUPPLY" localSheetId="23">[92]MONTHLY!$A$87:$Q$193</definedName>
    <definedName name="SUPPLY" localSheetId="59">#REF!</definedName>
    <definedName name="SUPPLY" localSheetId="60">#REF!</definedName>
    <definedName name="SUPPLY" localSheetId="1">[92]MONTHLY!$A$87:$Q$193</definedName>
    <definedName name="SUPPLY" localSheetId="27">#REF!</definedName>
    <definedName name="SUPPLY" localSheetId="28">#REF!</definedName>
    <definedName name="SUPPLY" localSheetId="29">#REF!</definedName>
    <definedName name="SUPPLY" localSheetId="57">[92]MONTHLY!$A$87:$Q$193</definedName>
    <definedName name="SUPPLY" localSheetId="58">[92]MONTHLY!$A$87:$Q$193</definedName>
    <definedName name="SUPPLY" localSheetId="18">#REF!</definedName>
    <definedName name="SUPPLY" localSheetId="91">#REF!</definedName>
    <definedName name="SUPPLY">#REF!</definedName>
    <definedName name="SUPPLY2" localSheetId="15">#REF!</definedName>
    <definedName name="SUPPLY2" localSheetId="17">#REF!</definedName>
    <definedName name="SUPPLY2" localSheetId="19">#REF!</definedName>
    <definedName name="SUPPLY2" localSheetId="100">[92]MONTHLY!$A$422:$Z$477</definedName>
    <definedName name="SUPPLY2" localSheetId="23">[92]MONTHLY!$A$422:$Z$477</definedName>
    <definedName name="SUPPLY2" localSheetId="59">#REF!</definedName>
    <definedName name="SUPPLY2" localSheetId="60">#REF!</definedName>
    <definedName name="SUPPLY2" localSheetId="1">[92]MONTHLY!$A$422:$Z$477</definedName>
    <definedName name="SUPPLY2" localSheetId="27">#REF!</definedName>
    <definedName name="SUPPLY2" localSheetId="28">#REF!</definedName>
    <definedName name="SUPPLY2" localSheetId="29">#REF!</definedName>
    <definedName name="SUPPLY2" localSheetId="57">[92]MONTHLY!$A$422:$Z$477</definedName>
    <definedName name="SUPPLY2" localSheetId="58">[92]MONTHLY!$A$422:$Z$477</definedName>
    <definedName name="SUPPLY2" localSheetId="18">#REF!</definedName>
    <definedName name="SUPPLY2" localSheetId="91">#REF!</definedName>
    <definedName name="SUPPLY2">#REF!</definedName>
    <definedName name="SUPUES" localSheetId="15">#REF!</definedName>
    <definedName name="SUPUES" localSheetId="16">#REF!</definedName>
    <definedName name="SUPUES" localSheetId="17">#REF!</definedName>
    <definedName name="SUPUES" localSheetId="20">#REF!</definedName>
    <definedName name="SUPUES" localSheetId="23">#REF!</definedName>
    <definedName name="SUPUES" localSheetId="59">#REF!</definedName>
    <definedName name="SUPUES" localSheetId="60">#REF!</definedName>
    <definedName name="SUPUES" localSheetId="27">#REF!</definedName>
    <definedName name="SUPUES" localSheetId="28">#REF!</definedName>
    <definedName name="SUPUES" localSheetId="29">#REF!</definedName>
    <definedName name="SUPUES" localSheetId="57">#REF!</definedName>
    <definedName name="SUPUES" localSheetId="64">#REF!</definedName>
    <definedName name="SUPUES" localSheetId="21">#REF!</definedName>
    <definedName name="SUPUES" localSheetId="85">'Tabla 58'!#REF!</definedName>
    <definedName name="SUPUES" localSheetId="88">#REF!</definedName>
    <definedName name="SUPUES" localSheetId="89">#REF!</definedName>
    <definedName name="SUPUES" localSheetId="90">#REF!</definedName>
    <definedName name="SUPUES" localSheetId="95">#REF!</definedName>
    <definedName name="SUPUES" localSheetId="96">#REF!</definedName>
    <definedName name="SUPUES" localSheetId="24">#REF!</definedName>
    <definedName name="SUPUES">#REF!</definedName>
    <definedName name="supuestos" localSheetId="15">#REF!</definedName>
    <definedName name="supuestos" localSheetId="16">#REF!</definedName>
    <definedName name="supuestos" localSheetId="17">#REF!</definedName>
    <definedName name="supuestos" localSheetId="23">#REF!</definedName>
    <definedName name="supuestos" localSheetId="27">#REF!</definedName>
    <definedName name="supuestos" localSheetId="28">#REF!</definedName>
    <definedName name="supuestos" localSheetId="29">#REF!</definedName>
    <definedName name="supuestos" localSheetId="57">#REF!</definedName>
    <definedName name="supuestos" localSheetId="64">#REF!</definedName>
    <definedName name="supuestos" localSheetId="21">#REF!</definedName>
    <definedName name="supuestos" localSheetId="85">'Tabla 58'!#REF!</definedName>
    <definedName name="supuestos" localSheetId="88">#REF!</definedName>
    <definedName name="supuestos" localSheetId="89">#REF!</definedName>
    <definedName name="supuestos" localSheetId="90">#REF!</definedName>
    <definedName name="supuestos" localSheetId="95">#REF!</definedName>
    <definedName name="supuestos" localSheetId="96">#REF!</definedName>
    <definedName name="supuestos">#REF!</definedName>
    <definedName name="swe" localSheetId="15" hidden="1">{"Tab1",#N/A,FALSE,"P";"Tab2",#N/A,FALSE,"P"}</definedName>
    <definedName name="swe" localSheetId="16" hidden="1">{"Tab1",#N/A,FALSE,"P";"Tab2",#N/A,FALSE,"P"}</definedName>
    <definedName name="swe" localSheetId="17" hidden="1">{"Tab1",#N/A,FALSE,"P";"Tab2",#N/A,FALSE,"P"}</definedName>
    <definedName name="swe" localSheetId="19" hidden="1">{"Tab1",#N/A,FALSE,"P";"Tab2",#N/A,FALSE,"P"}</definedName>
    <definedName name="swe" localSheetId="20" hidden="1">{"Tab1",#N/A,FALSE,"P";"Tab2",#N/A,FALSE,"P"}</definedName>
    <definedName name="swe" localSheetId="100" hidden="1">{"Tab1",#N/A,FALSE,"P";"Tab2",#N/A,FALSE,"P"}</definedName>
    <definedName name="swe" localSheetId="8" hidden="1">{"Tab1",#N/A,FALSE,"P";"Tab2",#N/A,FALSE,"P"}</definedName>
    <definedName name="swe" localSheetId="9" hidden="1">{"Tab1",#N/A,FALSE,"P";"Tab2",#N/A,FALSE,"P"}</definedName>
    <definedName name="swe" localSheetId="10" hidden="1">{"Tab1",#N/A,FALSE,"P";"Tab2",#N/A,FALSE,"P"}</definedName>
    <definedName name="swe" localSheetId="11" hidden="1">{"Tab1",#N/A,FALSE,"P";"Tab2",#N/A,FALSE,"P"}</definedName>
    <definedName name="swe" localSheetId="23" hidden="1">{"Tab1",#N/A,FALSE,"P";"Tab2",#N/A,FALSE,"P"}</definedName>
    <definedName name="swe" localSheetId="59" hidden="1">{"Tab1",#N/A,FALSE,"P";"Tab2",#N/A,FALSE,"P"}</definedName>
    <definedName name="swe" localSheetId="60" hidden="1">{"Tab1",#N/A,FALSE,"P";"Tab2",#N/A,FALSE,"P"}</definedName>
    <definedName name="swe" localSheetId="1" hidden="1">{"Tab1",#N/A,FALSE,"P";"Tab2",#N/A,FALSE,"P"}</definedName>
    <definedName name="swe" localSheetId="27" hidden="1">{"Tab1",#N/A,FALSE,"P";"Tab2",#N/A,FALSE,"P"}</definedName>
    <definedName name="swe" localSheetId="28" hidden="1">{"Tab1",#N/A,FALSE,"P";"Tab2",#N/A,FALSE,"P"}</definedName>
    <definedName name="swe" localSheetId="29" hidden="1">{"Tab1",#N/A,FALSE,"P";"Tab2",#N/A,FALSE,"P"}</definedName>
    <definedName name="swe" localSheetId="30" hidden="1">{"Tab1",#N/A,FALSE,"P";"Tab2",#N/A,FALSE,"P"}</definedName>
    <definedName name="swe" localSheetId="31" hidden="1">{"Tab1",#N/A,FALSE,"P";"Tab2",#N/A,FALSE,"P"}</definedName>
    <definedName name="swe" localSheetId="32" hidden="1">{"Tab1",#N/A,FALSE,"P";"Tab2",#N/A,FALSE,"P"}</definedName>
    <definedName name="swe" localSheetId="33" hidden="1">{"Tab1",#N/A,FALSE,"P";"Tab2",#N/A,FALSE,"P"}</definedName>
    <definedName name="swe" localSheetId="34" hidden="1">{"Tab1",#N/A,FALSE,"P";"Tab2",#N/A,FALSE,"P"}</definedName>
    <definedName name="swe" localSheetId="3" hidden="1">{"Tab1",#N/A,FALSE,"P";"Tab2",#N/A,FALSE,"P"}</definedName>
    <definedName name="swe" localSheetId="57" hidden="1">{"Tab1",#N/A,FALSE,"P";"Tab2",#N/A,FALSE,"P"}</definedName>
    <definedName name="swe" localSheetId="58" hidden="1">{"Tab1",#N/A,FALSE,"P";"Tab2",#N/A,FALSE,"P"}</definedName>
    <definedName name="swe" localSheetId="18" hidden="1">{"Tab1",#N/A,FALSE,"P";"Tab2",#N/A,FALSE,"P"}</definedName>
    <definedName name="swe" localSheetId="61" hidden="1">{"Tab1",#N/A,FALSE,"P";"Tab2",#N/A,FALSE,"P"}</definedName>
    <definedName name="swe" localSheetId="62" hidden="1">{"Tab1",#N/A,FALSE,"P";"Tab2",#N/A,FALSE,"P"}</definedName>
    <definedName name="swe" localSheetId="63" hidden="1">{"Tab1",#N/A,FALSE,"P";"Tab2",#N/A,FALSE,"P"}</definedName>
    <definedName name="swe" localSheetId="64" hidden="1">{"Tab1",#N/A,FALSE,"P";"Tab2",#N/A,FALSE,"P"}</definedName>
    <definedName name="swe" localSheetId="21" hidden="1">{"Tab1",#N/A,FALSE,"P";"Tab2",#N/A,FALSE,"P"}</definedName>
    <definedName name="swe" localSheetId="80" hidden="1">{"Tab1",#N/A,FALSE,"P";"Tab2",#N/A,FALSE,"P"}</definedName>
    <definedName name="swe" localSheetId="81" hidden="1">{"Tab1",#N/A,FALSE,"P";"Tab2",#N/A,FALSE,"P"}</definedName>
    <definedName name="swe" localSheetId="82" hidden="1">{"Tab1",#N/A,FALSE,"P";"Tab2",#N/A,FALSE,"P"}</definedName>
    <definedName name="swe" localSheetId="83" hidden="1">{"Tab1",#N/A,FALSE,"P";"Tab2",#N/A,FALSE,"P"}</definedName>
    <definedName name="swe" localSheetId="84" hidden="1">{"Tab1",#N/A,FALSE,"P";"Tab2",#N/A,FALSE,"P"}</definedName>
    <definedName name="swe" localSheetId="85" hidden="1">{"Tab1",#N/A,FALSE,"P";"Tab2",#N/A,FALSE,"P"}</definedName>
    <definedName name="swe" localSheetId="88" hidden="1">{"Tab1",#N/A,FALSE,"P";"Tab2",#N/A,FALSE,"P"}</definedName>
    <definedName name="swe" localSheetId="22" hidden="1">{"Tab1",#N/A,FALSE,"P";"Tab2",#N/A,FALSE,"P"}</definedName>
    <definedName name="swe" localSheetId="89" hidden="1">{"Tab1",#N/A,FALSE,"P";"Tab2",#N/A,FALSE,"P"}</definedName>
    <definedName name="swe" localSheetId="90" hidden="1">{"Tab1",#N/A,FALSE,"P";"Tab2",#N/A,FALSE,"P"}</definedName>
    <definedName name="swe" localSheetId="91" hidden="1">{"Tab1",#N/A,FALSE,"P";"Tab2",#N/A,FALSE,"P"}</definedName>
    <definedName name="swe" localSheetId="92" hidden="1">{"Tab1",#N/A,FALSE,"P";"Tab2",#N/A,FALSE,"P"}</definedName>
    <definedName name="swe" localSheetId="95" hidden="1">{"Tab1",#N/A,FALSE,"P";"Tab2",#N/A,FALSE,"P"}</definedName>
    <definedName name="swe" localSheetId="96" hidden="1">{"Tab1",#N/A,FALSE,"P";"Tab2",#N/A,FALSE,"P"}</definedName>
    <definedName name="swe" localSheetId="98" hidden="1">{"Tab1",#N/A,FALSE,"P";"Tab2",#N/A,FALSE,"P"}</definedName>
    <definedName name="swe" localSheetId="24" hidden="1">{"Tab1",#N/A,FALSE,"P";"Tab2",#N/A,FALSE,"P"}</definedName>
    <definedName name="swe" localSheetId="99" hidden="1">{"Tab1",#N/A,FALSE,"P";"Tab2",#N/A,FALSE,"P"}</definedName>
    <definedName name="swe" localSheetId="25" hidden="1">{"Tab1",#N/A,FALSE,"P";"Tab2",#N/A,FALSE,"P"}</definedName>
    <definedName name="swe" localSheetId="26" hidden="1">{"Tab1",#N/A,FALSE,"P";"Tab2",#N/A,FALSE,"P"}</definedName>
    <definedName name="swe" localSheetId="93" hidden="1">{"Tab1",#N/A,FALSE,"P";"Tab2",#N/A,FALSE,"P"}</definedName>
    <definedName name="swe" localSheetId="94" hidden="1">{"Tab1",#N/A,FALSE,"P";"Tab2",#N/A,FALSE,"P"}</definedName>
    <definedName name="swe" hidden="1">{"Tab1",#N/A,FALSE,"P";"Tab2",#N/A,FALSE,"P"}</definedName>
    <definedName name="Sweden_wt" localSheetId="15">#REF!</definedName>
    <definedName name="Sweden_wt" localSheetId="17">#REF!</definedName>
    <definedName name="Sweden_wt" localSheetId="100">'[79]OECD wgt'!$B$32</definedName>
    <definedName name="Sweden_wt" localSheetId="23">'[79]OECD wgt'!$B$32</definedName>
    <definedName name="Sweden_wt" localSheetId="59">#REF!</definedName>
    <definedName name="Sweden_wt" localSheetId="60">#REF!</definedName>
    <definedName name="Sweden_wt" localSheetId="1">'[79]OECD wgt'!$B$32</definedName>
    <definedName name="Sweden_wt" localSheetId="27">#REF!</definedName>
    <definedName name="Sweden_wt" localSheetId="28">#REF!</definedName>
    <definedName name="Sweden_wt" localSheetId="29">#REF!</definedName>
    <definedName name="Sweden_wt" localSheetId="57">'[79]OECD wgt'!$B$32</definedName>
    <definedName name="Sweden_wt" localSheetId="58">'[79]OECD wgt'!$B$32</definedName>
    <definedName name="Sweden_wt" localSheetId="91">#REF!</definedName>
    <definedName name="Sweden_wt">#REF!</definedName>
    <definedName name="SwitchColor" localSheetId="15">#REF!</definedName>
    <definedName name="SwitchColor" localSheetId="16">#REF!</definedName>
    <definedName name="SwitchColor" localSheetId="17">#REF!</definedName>
    <definedName name="SwitchColor" localSheetId="20">#REF!</definedName>
    <definedName name="SwitchColor" localSheetId="23">#REF!</definedName>
    <definedName name="SwitchColor" localSheetId="59">#REF!</definedName>
    <definedName name="SwitchColor" localSheetId="60">#REF!</definedName>
    <definedName name="SwitchColor" localSheetId="27">#REF!</definedName>
    <definedName name="SwitchColor" localSheetId="28">#REF!</definedName>
    <definedName name="SwitchColor" localSheetId="29">#REF!</definedName>
    <definedName name="SwitchColor" localSheetId="57">#REF!</definedName>
    <definedName name="SwitchColor" localSheetId="64">#REF!</definedName>
    <definedName name="SwitchColor" localSheetId="21">#REF!</definedName>
    <definedName name="SwitchColor" localSheetId="85">'Tabla 58'!#REF!</definedName>
    <definedName name="SwitchColor" localSheetId="88">#REF!</definedName>
    <definedName name="SwitchColor" localSheetId="89">#REF!</definedName>
    <definedName name="SwitchColor" localSheetId="90">#REF!</definedName>
    <definedName name="SwitchColor" localSheetId="95">#REF!</definedName>
    <definedName name="SwitchColor" localSheetId="96">#REF!</definedName>
    <definedName name="SwitchColor" localSheetId="24">#REF!</definedName>
    <definedName name="SwitchColor">#REF!</definedName>
    <definedName name="Switzerland_wt" localSheetId="15">#REF!</definedName>
    <definedName name="Switzerland_wt" localSheetId="17">#REF!</definedName>
    <definedName name="Switzerland_wt" localSheetId="100">'[79]OECD wgt'!$B$33</definedName>
    <definedName name="Switzerland_wt" localSheetId="23">'[79]OECD wgt'!$B$33</definedName>
    <definedName name="Switzerland_wt" localSheetId="59">#REF!</definedName>
    <definedName name="Switzerland_wt" localSheetId="60">#REF!</definedName>
    <definedName name="Switzerland_wt" localSheetId="1">'[79]OECD wgt'!$B$33</definedName>
    <definedName name="Switzerland_wt" localSheetId="27">#REF!</definedName>
    <definedName name="Switzerland_wt" localSheetId="28">#REF!</definedName>
    <definedName name="Switzerland_wt" localSheetId="29">#REF!</definedName>
    <definedName name="Switzerland_wt" localSheetId="57">'[79]OECD wgt'!$B$33</definedName>
    <definedName name="Switzerland_wt" localSheetId="58">'[79]OECD wgt'!$B$33</definedName>
    <definedName name="Switzerland_wt" localSheetId="91">#REF!</definedName>
    <definedName name="Switzerland_wt">#REF!</definedName>
    <definedName name="Swvu.PLA1." localSheetId="15" hidden="1">#REF!</definedName>
    <definedName name="Swvu.PLA1." localSheetId="16" hidden="1">#REF!</definedName>
    <definedName name="Swvu.PLA1." localSheetId="17" hidden="1">#REF!</definedName>
    <definedName name="Swvu.PLA1." localSheetId="19" hidden="1">#REF!</definedName>
    <definedName name="Swvu.PLA1." localSheetId="20" hidden="1">'[61]COP FED'!#REF!</definedName>
    <definedName name="Swvu.PLA1." localSheetId="100" hidden="1">'[61]COP FED'!#REF!</definedName>
    <definedName name="Swvu.PLA1." localSheetId="23" hidden="1">'[61]COP FED'!#REF!</definedName>
    <definedName name="Swvu.PLA1." localSheetId="59" hidden="1">#REF!</definedName>
    <definedName name="Swvu.PLA1." localSheetId="60" hidden="1">#REF!</definedName>
    <definedName name="Swvu.PLA1." localSheetId="1" hidden="1">'[61]COP FED'!#REF!</definedName>
    <definedName name="Swvu.PLA1." localSheetId="27" hidden="1">#REF!</definedName>
    <definedName name="Swvu.PLA1." localSheetId="28" hidden="1">'[61]COP FED'!#REF!</definedName>
    <definedName name="Swvu.PLA1." localSheetId="29" hidden="1">'[61]COP FED'!#REF!</definedName>
    <definedName name="Swvu.PLA1." localSheetId="57" hidden="1">'[61]COP FED'!#REF!</definedName>
    <definedName name="Swvu.PLA1." localSheetId="58" hidden="1">'[61]COP FED'!#REF!</definedName>
    <definedName name="Swvu.PLA1." localSheetId="18" hidden="1">#REF!</definedName>
    <definedName name="Swvu.PLA1." localSheetId="64" hidden="1">'[61]COP FED'!#REF!</definedName>
    <definedName name="Swvu.PLA1." localSheetId="21" hidden="1">'[61]COP FED'!#REF!</definedName>
    <definedName name="Swvu.PLA1." localSheetId="85" hidden="1">'[61]COP FED'!#REF!</definedName>
    <definedName name="Swvu.PLA1." localSheetId="88" hidden="1">'[61]COP FED'!#REF!</definedName>
    <definedName name="Swvu.PLA1." localSheetId="89" hidden="1">'[61]COP FED'!#REF!</definedName>
    <definedName name="Swvu.PLA1." localSheetId="90" hidden="1">'[61]COP FED'!#REF!</definedName>
    <definedName name="Swvu.PLA1." localSheetId="91" hidden="1">#REF!</definedName>
    <definedName name="Swvu.PLA1." localSheetId="95" hidden="1">'[61]COP FED'!#REF!</definedName>
    <definedName name="Swvu.PLA1." localSheetId="96" hidden="1">'[61]COP FED'!#REF!</definedName>
    <definedName name="Swvu.PLA1." localSheetId="24" hidden="1">'[61]COP FED'!#REF!</definedName>
    <definedName name="Swvu.PLA1." hidden="1">#REF!</definedName>
    <definedName name="Swvu.PLA2." localSheetId="15" hidden="1">#REF!</definedName>
    <definedName name="Swvu.PLA2." localSheetId="16" hidden="1">#REF!</definedName>
    <definedName name="Swvu.PLA2." localSheetId="17" hidden="1">#REF!</definedName>
    <definedName name="Swvu.PLA2." localSheetId="19" hidden="1">#REF!</definedName>
    <definedName name="Swvu.PLA2." localSheetId="100" hidden="1">'[61]COP FED'!$A$1:$N$49</definedName>
    <definedName name="Swvu.PLA2." localSheetId="23" hidden="1">'[61]COP FED'!$A$1:$N$49</definedName>
    <definedName name="Swvu.PLA2." localSheetId="59" hidden="1">#REF!</definedName>
    <definedName name="Swvu.PLA2." localSheetId="60" hidden="1">#REF!</definedName>
    <definedName name="Swvu.PLA2." localSheetId="1" hidden="1">'[61]COP FED'!$A$1:$N$49</definedName>
    <definedName name="Swvu.PLA2." localSheetId="27" hidden="1">#REF!</definedName>
    <definedName name="Swvu.PLA2." localSheetId="28" hidden="1">#REF!</definedName>
    <definedName name="Swvu.PLA2." localSheetId="29" hidden="1">#REF!</definedName>
    <definedName name="Swvu.PLA2." localSheetId="57" hidden="1">'[61]COP FED'!$A$1:$N$49</definedName>
    <definedName name="Swvu.PLA2." localSheetId="58" hidden="1">'[61]COP FED'!$A$1:$N$49</definedName>
    <definedName name="Swvu.PLA2." localSheetId="18" hidden="1">#REF!</definedName>
    <definedName name="Swvu.PLA2." localSheetId="91" hidden="1">#REF!</definedName>
    <definedName name="Swvu.PLA2." hidden="1">#REF!</definedName>
    <definedName name="sxc" localSheetId="15" hidden="1">{"Riqfin97",#N/A,FALSE,"Tran";"Riqfinpro",#N/A,FALSE,"Tran"}</definedName>
    <definedName name="sxc" localSheetId="16" hidden="1">{"Riqfin97",#N/A,FALSE,"Tran";"Riqfinpro",#N/A,FALSE,"Tran"}</definedName>
    <definedName name="sxc" localSheetId="17" hidden="1">{"Riqfin97",#N/A,FALSE,"Tran";"Riqfinpro",#N/A,FALSE,"Tran"}</definedName>
    <definedName name="sxc" localSheetId="19" hidden="1">{"Riqfin97",#N/A,FALSE,"Tran";"Riqfinpro",#N/A,FALSE,"Tran"}</definedName>
    <definedName name="sxc" localSheetId="20" hidden="1">{"Riqfin97",#N/A,FALSE,"Tran";"Riqfinpro",#N/A,FALSE,"Tran"}</definedName>
    <definedName name="sxc" localSheetId="100" hidden="1">{"Riqfin97",#N/A,FALSE,"Tran";"Riqfinpro",#N/A,FALSE,"Tran"}</definedName>
    <definedName name="sxc" localSheetId="8" hidden="1">{"Riqfin97",#N/A,FALSE,"Tran";"Riqfinpro",#N/A,FALSE,"Tran"}</definedName>
    <definedName name="sxc" localSheetId="9" hidden="1">{"Riqfin97",#N/A,FALSE,"Tran";"Riqfinpro",#N/A,FALSE,"Tran"}</definedName>
    <definedName name="sxc" localSheetId="10" hidden="1">{"Riqfin97",#N/A,FALSE,"Tran";"Riqfinpro",#N/A,FALSE,"Tran"}</definedName>
    <definedName name="sxc" localSheetId="11" hidden="1">{"Riqfin97",#N/A,FALSE,"Tran";"Riqfinpro",#N/A,FALSE,"Tran"}</definedName>
    <definedName name="sxc" localSheetId="23" hidden="1">{"Riqfin97",#N/A,FALSE,"Tran";"Riqfinpro",#N/A,FALSE,"Tran"}</definedName>
    <definedName name="sxc" localSheetId="59" hidden="1">{"Riqfin97",#N/A,FALSE,"Tran";"Riqfinpro",#N/A,FALSE,"Tran"}</definedName>
    <definedName name="sxc" localSheetId="60" hidden="1">{"Riqfin97",#N/A,FALSE,"Tran";"Riqfinpro",#N/A,FALSE,"Tran"}</definedName>
    <definedName name="sxc" localSheetId="1" hidden="1">{"Riqfin97",#N/A,FALSE,"Tran";"Riqfinpro",#N/A,FALSE,"Tran"}</definedName>
    <definedName name="sxc" localSheetId="27" hidden="1">{"Riqfin97",#N/A,FALSE,"Tran";"Riqfinpro",#N/A,FALSE,"Tran"}</definedName>
    <definedName name="sxc" localSheetId="28" hidden="1">{"Riqfin97",#N/A,FALSE,"Tran";"Riqfinpro",#N/A,FALSE,"Tran"}</definedName>
    <definedName name="sxc" localSheetId="29" hidden="1">{"Riqfin97",#N/A,FALSE,"Tran";"Riqfinpro",#N/A,FALSE,"Tran"}</definedName>
    <definedName name="sxc" localSheetId="30" hidden="1">{"Riqfin97",#N/A,FALSE,"Tran";"Riqfinpro",#N/A,FALSE,"Tran"}</definedName>
    <definedName name="sxc" localSheetId="31" hidden="1">{"Riqfin97",#N/A,FALSE,"Tran";"Riqfinpro",#N/A,FALSE,"Tran"}</definedName>
    <definedName name="sxc" localSheetId="32" hidden="1">{"Riqfin97",#N/A,FALSE,"Tran";"Riqfinpro",#N/A,FALSE,"Tran"}</definedName>
    <definedName name="sxc" localSheetId="33" hidden="1">{"Riqfin97",#N/A,FALSE,"Tran";"Riqfinpro",#N/A,FALSE,"Tran"}</definedName>
    <definedName name="sxc" localSheetId="34" hidden="1">{"Riqfin97",#N/A,FALSE,"Tran";"Riqfinpro",#N/A,FALSE,"Tran"}</definedName>
    <definedName name="sxc" localSheetId="3" hidden="1">{"Riqfin97",#N/A,FALSE,"Tran";"Riqfinpro",#N/A,FALSE,"Tran"}</definedName>
    <definedName name="sxc" localSheetId="57" hidden="1">{"Riqfin97",#N/A,FALSE,"Tran";"Riqfinpro",#N/A,FALSE,"Tran"}</definedName>
    <definedName name="sxc" localSheetId="58" hidden="1">{"Riqfin97",#N/A,FALSE,"Tran";"Riqfinpro",#N/A,FALSE,"Tran"}</definedName>
    <definedName name="sxc" localSheetId="18" hidden="1">{"Riqfin97",#N/A,FALSE,"Tran";"Riqfinpro",#N/A,FALSE,"Tran"}</definedName>
    <definedName name="sxc" localSheetId="61" hidden="1">{"Riqfin97",#N/A,FALSE,"Tran";"Riqfinpro",#N/A,FALSE,"Tran"}</definedName>
    <definedName name="sxc" localSheetId="62" hidden="1">{"Riqfin97",#N/A,FALSE,"Tran";"Riqfinpro",#N/A,FALSE,"Tran"}</definedName>
    <definedName name="sxc" localSheetId="63" hidden="1">{"Riqfin97",#N/A,FALSE,"Tran";"Riqfinpro",#N/A,FALSE,"Tran"}</definedName>
    <definedName name="sxc" localSheetId="64" hidden="1">{"Riqfin97",#N/A,FALSE,"Tran";"Riqfinpro",#N/A,FALSE,"Tran"}</definedName>
    <definedName name="sxc" localSheetId="21" hidden="1">{"Riqfin97",#N/A,FALSE,"Tran";"Riqfinpro",#N/A,FALSE,"Tran"}</definedName>
    <definedName name="sxc" localSheetId="80" hidden="1">{"Riqfin97",#N/A,FALSE,"Tran";"Riqfinpro",#N/A,FALSE,"Tran"}</definedName>
    <definedName name="sxc" localSheetId="81" hidden="1">{"Riqfin97",#N/A,FALSE,"Tran";"Riqfinpro",#N/A,FALSE,"Tran"}</definedName>
    <definedName name="sxc" localSheetId="82" hidden="1">{"Riqfin97",#N/A,FALSE,"Tran";"Riqfinpro",#N/A,FALSE,"Tran"}</definedName>
    <definedName name="sxc" localSheetId="83" hidden="1">{"Riqfin97",#N/A,FALSE,"Tran";"Riqfinpro",#N/A,FALSE,"Tran"}</definedName>
    <definedName name="sxc" localSheetId="84" hidden="1">{"Riqfin97",#N/A,FALSE,"Tran";"Riqfinpro",#N/A,FALSE,"Tran"}</definedName>
    <definedName name="sxc" localSheetId="85" hidden="1">{"Riqfin97",#N/A,FALSE,"Tran";"Riqfinpro",#N/A,FALSE,"Tran"}</definedName>
    <definedName name="sxc" localSheetId="88" hidden="1">{"Riqfin97",#N/A,FALSE,"Tran";"Riqfinpro",#N/A,FALSE,"Tran"}</definedName>
    <definedName name="sxc" localSheetId="22" hidden="1">{"Riqfin97",#N/A,FALSE,"Tran";"Riqfinpro",#N/A,FALSE,"Tran"}</definedName>
    <definedName name="sxc" localSheetId="89" hidden="1">{"Riqfin97",#N/A,FALSE,"Tran";"Riqfinpro",#N/A,FALSE,"Tran"}</definedName>
    <definedName name="sxc" localSheetId="90" hidden="1">{"Riqfin97",#N/A,FALSE,"Tran";"Riqfinpro",#N/A,FALSE,"Tran"}</definedName>
    <definedName name="sxc" localSheetId="91" hidden="1">{"Riqfin97",#N/A,FALSE,"Tran";"Riqfinpro",#N/A,FALSE,"Tran"}</definedName>
    <definedName name="sxc" localSheetId="92" hidden="1">{"Riqfin97",#N/A,FALSE,"Tran";"Riqfinpro",#N/A,FALSE,"Tran"}</definedName>
    <definedName name="sxc" localSheetId="95" hidden="1">{"Riqfin97",#N/A,FALSE,"Tran";"Riqfinpro",#N/A,FALSE,"Tran"}</definedName>
    <definedName name="sxc" localSheetId="96" hidden="1">{"Riqfin97",#N/A,FALSE,"Tran";"Riqfinpro",#N/A,FALSE,"Tran"}</definedName>
    <definedName name="sxc" localSheetId="98" hidden="1">{"Riqfin97",#N/A,FALSE,"Tran";"Riqfinpro",#N/A,FALSE,"Tran"}</definedName>
    <definedName name="sxc" localSheetId="24" hidden="1">{"Riqfin97",#N/A,FALSE,"Tran";"Riqfinpro",#N/A,FALSE,"Tran"}</definedName>
    <definedName name="sxc" localSheetId="99" hidden="1">{"Riqfin97",#N/A,FALSE,"Tran";"Riqfinpro",#N/A,FALSE,"Tran"}</definedName>
    <definedName name="sxc" localSheetId="25" hidden="1">{"Riqfin97",#N/A,FALSE,"Tran";"Riqfinpro",#N/A,FALSE,"Tran"}</definedName>
    <definedName name="sxc" localSheetId="26" hidden="1">{"Riqfin97",#N/A,FALSE,"Tran";"Riqfinpro",#N/A,FALSE,"Tran"}</definedName>
    <definedName name="sxc" localSheetId="93" hidden="1">{"Riqfin97",#N/A,FALSE,"Tran";"Riqfinpro",#N/A,FALSE,"Tran"}</definedName>
    <definedName name="sxc" localSheetId="94" hidden="1">{"Riqfin97",#N/A,FALSE,"Tran";"Riqfinpro",#N/A,FALSE,"Tran"}</definedName>
    <definedName name="sxc" hidden="1">{"Riqfin97",#N/A,FALSE,"Tran";"Riqfinpro",#N/A,FALSE,"Tran"}</definedName>
    <definedName name="sxe" localSheetId="15" hidden="1">{"Riqfin97",#N/A,FALSE,"Tran";"Riqfinpro",#N/A,FALSE,"Tran"}</definedName>
    <definedName name="sxe" localSheetId="16" hidden="1">{"Riqfin97",#N/A,FALSE,"Tran";"Riqfinpro",#N/A,FALSE,"Tran"}</definedName>
    <definedName name="sxe" localSheetId="17" hidden="1">{"Riqfin97",#N/A,FALSE,"Tran";"Riqfinpro",#N/A,FALSE,"Tran"}</definedName>
    <definedName name="sxe" localSheetId="19" hidden="1">{"Riqfin97",#N/A,FALSE,"Tran";"Riqfinpro",#N/A,FALSE,"Tran"}</definedName>
    <definedName name="sxe" localSheetId="20" hidden="1">{"Riqfin97",#N/A,FALSE,"Tran";"Riqfinpro",#N/A,FALSE,"Tran"}</definedName>
    <definedName name="sxe" localSheetId="100" hidden="1">{"Riqfin97",#N/A,FALSE,"Tran";"Riqfinpro",#N/A,FALSE,"Tran"}</definedName>
    <definedName name="sxe" localSheetId="8" hidden="1">{"Riqfin97",#N/A,FALSE,"Tran";"Riqfinpro",#N/A,FALSE,"Tran"}</definedName>
    <definedName name="sxe" localSheetId="9" hidden="1">{"Riqfin97",#N/A,FALSE,"Tran";"Riqfinpro",#N/A,FALSE,"Tran"}</definedName>
    <definedName name="sxe" localSheetId="10" hidden="1">{"Riqfin97",#N/A,FALSE,"Tran";"Riqfinpro",#N/A,FALSE,"Tran"}</definedName>
    <definedName name="sxe" localSheetId="11" hidden="1">{"Riqfin97",#N/A,FALSE,"Tran";"Riqfinpro",#N/A,FALSE,"Tran"}</definedName>
    <definedName name="sxe" localSheetId="23" hidden="1">{"Riqfin97",#N/A,FALSE,"Tran";"Riqfinpro",#N/A,FALSE,"Tran"}</definedName>
    <definedName name="sxe" localSheetId="59" hidden="1">{"Riqfin97",#N/A,FALSE,"Tran";"Riqfinpro",#N/A,FALSE,"Tran"}</definedName>
    <definedName name="sxe" localSheetId="60" hidden="1">{"Riqfin97",#N/A,FALSE,"Tran";"Riqfinpro",#N/A,FALSE,"Tran"}</definedName>
    <definedName name="sxe" localSheetId="1" hidden="1">{"Riqfin97",#N/A,FALSE,"Tran";"Riqfinpro",#N/A,FALSE,"Tran"}</definedName>
    <definedName name="sxe" localSheetId="27" hidden="1">{"Riqfin97",#N/A,FALSE,"Tran";"Riqfinpro",#N/A,FALSE,"Tran"}</definedName>
    <definedName name="sxe" localSheetId="28" hidden="1">{"Riqfin97",#N/A,FALSE,"Tran";"Riqfinpro",#N/A,FALSE,"Tran"}</definedName>
    <definedName name="sxe" localSheetId="29" hidden="1">{"Riqfin97",#N/A,FALSE,"Tran";"Riqfinpro",#N/A,FALSE,"Tran"}</definedName>
    <definedName name="sxe" localSheetId="30" hidden="1">{"Riqfin97",#N/A,FALSE,"Tran";"Riqfinpro",#N/A,FALSE,"Tran"}</definedName>
    <definedName name="sxe" localSheetId="31" hidden="1">{"Riqfin97",#N/A,FALSE,"Tran";"Riqfinpro",#N/A,FALSE,"Tran"}</definedName>
    <definedName name="sxe" localSheetId="32" hidden="1">{"Riqfin97",#N/A,FALSE,"Tran";"Riqfinpro",#N/A,FALSE,"Tran"}</definedName>
    <definedName name="sxe" localSheetId="33" hidden="1">{"Riqfin97",#N/A,FALSE,"Tran";"Riqfinpro",#N/A,FALSE,"Tran"}</definedName>
    <definedName name="sxe" localSheetId="34" hidden="1">{"Riqfin97",#N/A,FALSE,"Tran";"Riqfinpro",#N/A,FALSE,"Tran"}</definedName>
    <definedName name="sxe" localSheetId="3" hidden="1">{"Riqfin97",#N/A,FALSE,"Tran";"Riqfinpro",#N/A,FALSE,"Tran"}</definedName>
    <definedName name="sxe" localSheetId="57" hidden="1">{"Riqfin97",#N/A,FALSE,"Tran";"Riqfinpro",#N/A,FALSE,"Tran"}</definedName>
    <definedName name="sxe" localSheetId="58" hidden="1">{"Riqfin97",#N/A,FALSE,"Tran";"Riqfinpro",#N/A,FALSE,"Tran"}</definedName>
    <definedName name="sxe" localSheetId="18" hidden="1">{"Riqfin97",#N/A,FALSE,"Tran";"Riqfinpro",#N/A,FALSE,"Tran"}</definedName>
    <definedName name="sxe" localSheetId="61" hidden="1">{"Riqfin97",#N/A,FALSE,"Tran";"Riqfinpro",#N/A,FALSE,"Tran"}</definedName>
    <definedName name="sxe" localSheetId="62" hidden="1">{"Riqfin97",#N/A,FALSE,"Tran";"Riqfinpro",#N/A,FALSE,"Tran"}</definedName>
    <definedName name="sxe" localSheetId="63" hidden="1">{"Riqfin97",#N/A,FALSE,"Tran";"Riqfinpro",#N/A,FALSE,"Tran"}</definedName>
    <definedName name="sxe" localSheetId="64" hidden="1">{"Riqfin97",#N/A,FALSE,"Tran";"Riqfinpro",#N/A,FALSE,"Tran"}</definedName>
    <definedName name="sxe" localSheetId="21" hidden="1">{"Riqfin97",#N/A,FALSE,"Tran";"Riqfinpro",#N/A,FALSE,"Tran"}</definedName>
    <definedName name="sxe" localSheetId="80" hidden="1">{"Riqfin97",#N/A,FALSE,"Tran";"Riqfinpro",#N/A,FALSE,"Tran"}</definedName>
    <definedName name="sxe" localSheetId="81" hidden="1">{"Riqfin97",#N/A,FALSE,"Tran";"Riqfinpro",#N/A,FALSE,"Tran"}</definedName>
    <definedName name="sxe" localSheetId="82" hidden="1">{"Riqfin97",#N/A,FALSE,"Tran";"Riqfinpro",#N/A,FALSE,"Tran"}</definedName>
    <definedName name="sxe" localSheetId="83" hidden="1">{"Riqfin97",#N/A,FALSE,"Tran";"Riqfinpro",#N/A,FALSE,"Tran"}</definedName>
    <definedName name="sxe" localSheetId="84" hidden="1">{"Riqfin97",#N/A,FALSE,"Tran";"Riqfinpro",#N/A,FALSE,"Tran"}</definedName>
    <definedName name="sxe" localSheetId="85" hidden="1">{"Riqfin97",#N/A,FALSE,"Tran";"Riqfinpro",#N/A,FALSE,"Tran"}</definedName>
    <definedName name="sxe" localSheetId="88" hidden="1">{"Riqfin97",#N/A,FALSE,"Tran";"Riqfinpro",#N/A,FALSE,"Tran"}</definedName>
    <definedName name="sxe" localSheetId="22" hidden="1">{"Riqfin97",#N/A,FALSE,"Tran";"Riqfinpro",#N/A,FALSE,"Tran"}</definedName>
    <definedName name="sxe" localSheetId="89" hidden="1">{"Riqfin97",#N/A,FALSE,"Tran";"Riqfinpro",#N/A,FALSE,"Tran"}</definedName>
    <definedName name="sxe" localSheetId="90" hidden="1">{"Riqfin97",#N/A,FALSE,"Tran";"Riqfinpro",#N/A,FALSE,"Tran"}</definedName>
    <definedName name="sxe" localSheetId="91" hidden="1">{"Riqfin97",#N/A,FALSE,"Tran";"Riqfinpro",#N/A,FALSE,"Tran"}</definedName>
    <definedName name="sxe" localSheetId="92" hidden="1">{"Riqfin97",#N/A,FALSE,"Tran";"Riqfinpro",#N/A,FALSE,"Tran"}</definedName>
    <definedName name="sxe" localSheetId="95" hidden="1">{"Riqfin97",#N/A,FALSE,"Tran";"Riqfinpro",#N/A,FALSE,"Tran"}</definedName>
    <definedName name="sxe" localSheetId="96" hidden="1">{"Riqfin97",#N/A,FALSE,"Tran";"Riqfinpro",#N/A,FALSE,"Tran"}</definedName>
    <definedName name="sxe" localSheetId="98" hidden="1">{"Riqfin97",#N/A,FALSE,"Tran";"Riqfinpro",#N/A,FALSE,"Tran"}</definedName>
    <definedName name="sxe" localSheetId="24" hidden="1">{"Riqfin97",#N/A,FALSE,"Tran";"Riqfinpro",#N/A,FALSE,"Tran"}</definedName>
    <definedName name="sxe" localSheetId="99" hidden="1">{"Riqfin97",#N/A,FALSE,"Tran";"Riqfinpro",#N/A,FALSE,"Tran"}</definedName>
    <definedName name="sxe" localSheetId="25" hidden="1">{"Riqfin97",#N/A,FALSE,"Tran";"Riqfinpro",#N/A,FALSE,"Tran"}</definedName>
    <definedName name="sxe" localSheetId="26" hidden="1">{"Riqfin97",#N/A,FALSE,"Tran";"Riqfinpro",#N/A,FALSE,"Tran"}</definedName>
    <definedName name="sxe" localSheetId="93" hidden="1">{"Riqfin97",#N/A,FALSE,"Tran";"Riqfinpro",#N/A,FALSE,"Tran"}</definedName>
    <definedName name="sxe" localSheetId="94" hidden="1">{"Riqfin97",#N/A,FALSE,"Tran";"Riqfinpro",#N/A,FALSE,"Tran"}</definedName>
    <definedName name="sxe" hidden="1">{"Riqfin97",#N/A,FALSE,"Tran";"Riqfinpro",#N/A,FALSE,"Tran"}</definedName>
    <definedName name="t" localSheetId="15" hidden="1">{"Minpmon",#N/A,FALSE,"Monthinput"}</definedName>
    <definedName name="t" localSheetId="16" hidden="1">{"Minpmon",#N/A,FALSE,"Monthinput"}</definedName>
    <definedName name="t" localSheetId="17" hidden="1">{"Minpmon",#N/A,FALSE,"Monthinput"}</definedName>
    <definedName name="t" localSheetId="19" hidden="1">{"Minpmon",#N/A,FALSE,"Monthinput"}</definedName>
    <definedName name="t" localSheetId="20" hidden="1">{"Minpmon",#N/A,FALSE,"Monthinput"}</definedName>
    <definedName name="t" localSheetId="100" hidden="1">{"Minpmon",#N/A,FALSE,"Monthinput"}</definedName>
    <definedName name="t" localSheetId="8" hidden="1">{"Minpmon",#N/A,FALSE,"Monthinput"}</definedName>
    <definedName name="t" localSheetId="9" hidden="1">{"Minpmon",#N/A,FALSE,"Monthinput"}</definedName>
    <definedName name="t" localSheetId="10" hidden="1">{"Minpmon",#N/A,FALSE,"Monthinput"}</definedName>
    <definedName name="t" localSheetId="11" hidden="1">{"Minpmon",#N/A,FALSE,"Monthinput"}</definedName>
    <definedName name="t" localSheetId="23" hidden="1">{"Minpmon",#N/A,FALSE,"Monthinput"}</definedName>
    <definedName name="t" localSheetId="59" hidden="1">{"Minpmon",#N/A,FALSE,"Monthinput"}</definedName>
    <definedName name="t" localSheetId="60" hidden="1">{"Minpmon",#N/A,FALSE,"Monthinput"}</definedName>
    <definedName name="t" localSheetId="1" hidden="1">{"Minpmon",#N/A,FALSE,"Monthinput"}</definedName>
    <definedName name="t" localSheetId="27" hidden="1">{"Minpmon",#N/A,FALSE,"Monthinput"}</definedName>
    <definedName name="t" localSheetId="28" hidden="1">{"Minpmon",#N/A,FALSE,"Monthinput"}</definedName>
    <definedName name="t" localSheetId="29" hidden="1">{"Minpmon",#N/A,FALSE,"Monthinput"}</definedName>
    <definedName name="t" localSheetId="30" hidden="1">{"Minpmon",#N/A,FALSE,"Monthinput"}</definedName>
    <definedName name="t" localSheetId="31" hidden="1">{"Minpmon",#N/A,FALSE,"Monthinput"}</definedName>
    <definedName name="t" localSheetId="32" hidden="1">{"Minpmon",#N/A,FALSE,"Monthinput"}</definedName>
    <definedName name="t" localSheetId="33" hidden="1">{"Minpmon",#N/A,FALSE,"Monthinput"}</definedName>
    <definedName name="t" localSheetId="34" hidden="1">{"Minpmon",#N/A,FALSE,"Monthinput"}</definedName>
    <definedName name="t" localSheetId="3" hidden="1">{"Minpmon",#N/A,FALSE,"Monthinput"}</definedName>
    <definedName name="t" localSheetId="57" hidden="1">{"Minpmon",#N/A,FALSE,"Monthinput"}</definedName>
    <definedName name="t" localSheetId="58" hidden="1">{"Minpmon",#N/A,FALSE,"Monthinput"}</definedName>
    <definedName name="t" localSheetId="18" hidden="1">{"Minpmon",#N/A,FALSE,"Monthinput"}</definedName>
    <definedName name="t" localSheetId="61" hidden="1">{"Minpmon",#N/A,FALSE,"Monthinput"}</definedName>
    <definedName name="t" localSheetId="62" hidden="1">{"Minpmon",#N/A,FALSE,"Monthinput"}</definedName>
    <definedName name="t" localSheetId="63" hidden="1">{"Minpmon",#N/A,FALSE,"Monthinput"}</definedName>
    <definedName name="t" localSheetId="64" hidden="1">{"Minpmon",#N/A,FALSE,"Monthinput"}</definedName>
    <definedName name="t" localSheetId="21" hidden="1">{"Minpmon",#N/A,FALSE,"Monthinput"}</definedName>
    <definedName name="t" localSheetId="80" hidden="1">{"Minpmon",#N/A,FALSE,"Monthinput"}</definedName>
    <definedName name="t" localSheetId="81" hidden="1">{"Minpmon",#N/A,FALSE,"Monthinput"}</definedName>
    <definedName name="t" localSheetId="82" hidden="1">{"Minpmon",#N/A,FALSE,"Monthinput"}</definedName>
    <definedName name="t" localSheetId="83" hidden="1">{"Minpmon",#N/A,FALSE,"Monthinput"}</definedName>
    <definedName name="t" localSheetId="84" hidden="1">{"Minpmon",#N/A,FALSE,"Monthinput"}</definedName>
    <definedName name="t" localSheetId="85" hidden="1">{"Minpmon",#N/A,FALSE,"Monthinput"}</definedName>
    <definedName name="t" localSheetId="88" hidden="1">{"Minpmon",#N/A,FALSE,"Monthinput"}</definedName>
    <definedName name="t" localSheetId="22" hidden="1">{"Minpmon",#N/A,FALSE,"Monthinput"}</definedName>
    <definedName name="t" localSheetId="89" hidden="1">{"Minpmon",#N/A,FALSE,"Monthinput"}</definedName>
    <definedName name="t" localSheetId="90" hidden="1">{"Minpmon",#N/A,FALSE,"Monthinput"}</definedName>
    <definedName name="t" localSheetId="91" hidden="1">{"Minpmon",#N/A,FALSE,"Monthinput"}</definedName>
    <definedName name="t" localSheetId="92" hidden="1">{"Minpmon",#N/A,FALSE,"Monthinput"}</definedName>
    <definedName name="t" localSheetId="95" hidden="1">{"Minpmon",#N/A,FALSE,"Monthinput"}</definedName>
    <definedName name="t" localSheetId="96" hidden="1">{"Minpmon",#N/A,FALSE,"Monthinput"}</definedName>
    <definedName name="t" localSheetId="98" hidden="1">{"Minpmon",#N/A,FALSE,"Monthinput"}</definedName>
    <definedName name="t" localSheetId="24" hidden="1">{"Minpmon",#N/A,FALSE,"Monthinput"}</definedName>
    <definedName name="t" localSheetId="99" hidden="1">{"Minpmon",#N/A,FALSE,"Monthinput"}</definedName>
    <definedName name="t" localSheetId="25" hidden="1">{"Minpmon",#N/A,FALSE,"Monthinput"}</definedName>
    <definedName name="t" localSheetId="26" hidden="1">{"Minpmon",#N/A,FALSE,"Monthinput"}</definedName>
    <definedName name="t" localSheetId="93" hidden="1">{"Minpmon",#N/A,FALSE,"Monthinput"}</definedName>
    <definedName name="t" localSheetId="94" hidden="1">{"Minpmon",#N/A,FALSE,"Monthinput"}</definedName>
    <definedName name="t" hidden="1">{"Minpmon",#N/A,FALSE,"Monthinput"}</definedName>
    <definedName name="Tab_2" localSheetId="15">#REF!</definedName>
    <definedName name="Tab_2" localSheetId="17">#REF!</definedName>
    <definedName name="Tab_2" localSheetId="20">#REF!</definedName>
    <definedName name="Tab_2" localSheetId="23">#REF!</definedName>
    <definedName name="Tab_2" localSheetId="59">#REF!</definedName>
    <definedName name="Tab_2" localSheetId="60">#REF!</definedName>
    <definedName name="Tab_2" localSheetId="27">#REF!</definedName>
    <definedName name="Tab_2" localSheetId="28">#REF!</definedName>
    <definedName name="Tab_2" localSheetId="29">#REF!</definedName>
    <definedName name="Tab_2" localSheetId="57">#REF!</definedName>
    <definedName name="Tab_2" localSheetId="64">#REF!</definedName>
    <definedName name="Tab_2" localSheetId="21">#REF!</definedName>
    <definedName name="Tab_2" localSheetId="85">'Tabla 58'!#REF!</definedName>
    <definedName name="Tab_2" localSheetId="88">#REF!</definedName>
    <definedName name="Tab_2" localSheetId="89">#REF!</definedName>
    <definedName name="Tab_2" localSheetId="90">#REF!</definedName>
    <definedName name="Tab_2" localSheetId="95">#REF!</definedName>
    <definedName name="Tab_2" localSheetId="96">#REF!</definedName>
    <definedName name="Tab_2">#REF!</definedName>
    <definedName name="Tab_Assumptions" localSheetId="15">#REF!</definedName>
    <definedName name="Tab_Assumptions" localSheetId="17">#REF!</definedName>
    <definedName name="Tab_Assumptions" localSheetId="23">#REF!</definedName>
    <definedName name="Tab_Assumptions" localSheetId="27">#REF!</definedName>
    <definedName name="Tab_Assumptions" localSheetId="28">#REF!</definedName>
    <definedName name="Tab_Assumptions" localSheetId="29">#REF!</definedName>
    <definedName name="Tab_Assumptions" localSheetId="57">#REF!</definedName>
    <definedName name="Tab_Assumptions" localSheetId="64">#REF!</definedName>
    <definedName name="Tab_Assumptions" localSheetId="21">#REF!</definedName>
    <definedName name="Tab_Assumptions" localSheetId="85">'Tabla 58'!#REF!</definedName>
    <definedName name="Tab_Assumptions" localSheetId="88">#REF!</definedName>
    <definedName name="Tab_Assumptions" localSheetId="89">#REF!</definedName>
    <definedName name="Tab_Assumptions" localSheetId="90">#REF!</definedName>
    <definedName name="Tab_Assumptions" localSheetId="95">#REF!</definedName>
    <definedName name="Tab_Assumptions" localSheetId="96">#REF!</definedName>
    <definedName name="Tab_Assumptions">#REF!</definedName>
    <definedName name="Tab_results" localSheetId="15">#REF!</definedName>
    <definedName name="Tab_results" localSheetId="17">#REF!</definedName>
    <definedName name="Tab_results" localSheetId="23">#REF!</definedName>
    <definedName name="Tab_results" localSheetId="27">#REF!</definedName>
    <definedName name="Tab_results" localSheetId="28">#REF!</definedName>
    <definedName name="Tab_results" localSheetId="29">#REF!</definedName>
    <definedName name="Tab_results" localSheetId="57">#REF!</definedName>
    <definedName name="Tab_results" localSheetId="64">#REF!</definedName>
    <definedName name="Tab_results" localSheetId="21">#REF!</definedName>
    <definedName name="Tab_results" localSheetId="85">'Tabla 58'!#REF!</definedName>
    <definedName name="Tab_results" localSheetId="88">#REF!</definedName>
    <definedName name="Tab_results" localSheetId="89">#REF!</definedName>
    <definedName name="Tab_results" localSheetId="90">#REF!</definedName>
    <definedName name="Tab_results" localSheetId="95">#REF!</definedName>
    <definedName name="Tab_results" localSheetId="96">#REF!</definedName>
    <definedName name="Tab_results">#REF!</definedName>
    <definedName name="Tab1_A" localSheetId="15">#REF!</definedName>
    <definedName name="Tab1_A" localSheetId="17">#REF!</definedName>
    <definedName name="Tab1_A" localSheetId="23">#REF!</definedName>
    <definedName name="Tab1_A" localSheetId="27">#REF!</definedName>
    <definedName name="Tab1_A" localSheetId="28">#REF!</definedName>
    <definedName name="Tab1_A" localSheetId="29">#REF!</definedName>
    <definedName name="Tab1_A" localSheetId="21">#REF!</definedName>
    <definedName name="Tab1_A" localSheetId="88">#REF!</definedName>
    <definedName name="Tab1_A" localSheetId="89">#REF!</definedName>
    <definedName name="Tab1_A" localSheetId="90">#REF!</definedName>
    <definedName name="Tab1_A">#REF!</definedName>
    <definedName name="Tab1_B" localSheetId="15">#REF!</definedName>
    <definedName name="Tab1_B" localSheetId="17">#REF!</definedName>
    <definedName name="Tab1_B" localSheetId="23">#REF!</definedName>
    <definedName name="Tab1_B" localSheetId="27">#REF!</definedName>
    <definedName name="Tab1_B" localSheetId="28">#REF!</definedName>
    <definedName name="Tab1_B" localSheetId="29">#REF!</definedName>
    <definedName name="Tab1_B" localSheetId="21">#REF!</definedName>
    <definedName name="Tab1_B" localSheetId="88">#REF!</definedName>
    <definedName name="Tab1_B" localSheetId="89">#REF!</definedName>
    <definedName name="Tab1_B" localSheetId="90">#REF!</definedName>
    <definedName name="Tab1_B">#REF!</definedName>
    <definedName name="tab1a" localSheetId="15">#REF!</definedName>
    <definedName name="tab1a" localSheetId="17">#REF!</definedName>
    <definedName name="tab1a" localSheetId="23">#REF!</definedName>
    <definedName name="tab1a" localSheetId="27">#REF!</definedName>
    <definedName name="tab1a" localSheetId="28">#REF!</definedName>
    <definedName name="tab1a" localSheetId="29">#REF!</definedName>
    <definedName name="tab1a" localSheetId="21">#REF!</definedName>
    <definedName name="tab1a" localSheetId="88">#REF!</definedName>
    <definedName name="tab1a" localSheetId="89">#REF!</definedName>
    <definedName name="tab1a" localSheetId="90">#REF!</definedName>
    <definedName name="tab1a">#REF!</definedName>
    <definedName name="tab1b" localSheetId="15">#REF!</definedName>
    <definedName name="tab1b" localSheetId="17">#REF!</definedName>
    <definedName name="tab1b" localSheetId="23">#REF!</definedName>
    <definedName name="tab1b" localSheetId="27">#REF!</definedName>
    <definedName name="tab1b" localSheetId="28">#REF!</definedName>
    <definedName name="tab1b" localSheetId="29">#REF!</definedName>
    <definedName name="tab1b" localSheetId="21">#REF!</definedName>
    <definedName name="tab1b" localSheetId="88">#REF!</definedName>
    <definedName name="tab1b" localSheetId="89">#REF!</definedName>
    <definedName name="tab1b" localSheetId="90">#REF!</definedName>
    <definedName name="tab1b">#REF!</definedName>
    <definedName name="TAB1CK" localSheetId="15">#REF!</definedName>
    <definedName name="TAB1CK" localSheetId="17">#REF!</definedName>
    <definedName name="TAB1CK" localSheetId="23">#REF!</definedName>
    <definedName name="TAB1CK" localSheetId="27">#REF!</definedName>
    <definedName name="TAB1CK" localSheetId="28">#REF!</definedName>
    <definedName name="TAB1CK" localSheetId="29">#REF!</definedName>
    <definedName name="TAB1CK" localSheetId="21">#REF!</definedName>
    <definedName name="TAB1CK" localSheetId="88">#REF!</definedName>
    <definedName name="TAB1CK" localSheetId="89">#REF!</definedName>
    <definedName name="TAB1CK" localSheetId="90">#REF!</definedName>
    <definedName name="TAB1CK">#REF!</definedName>
    <definedName name="Tab2_DSA" localSheetId="15">#REF!</definedName>
    <definedName name="Tab2_DSA" localSheetId="17">#REF!</definedName>
    <definedName name="Tab2_DSA" localSheetId="100">[169]Output_1!#REF!</definedName>
    <definedName name="Tab2_DSA" localSheetId="23">[169]Output_1!#REF!</definedName>
    <definedName name="Tab2_DSA" localSheetId="59">#REF!</definedName>
    <definedName name="Tab2_DSA" localSheetId="60">#REF!</definedName>
    <definedName name="Tab2_DSA" localSheetId="1">[169]Output_1!#REF!</definedName>
    <definedName name="Tab2_DSA" localSheetId="27">#REF!</definedName>
    <definedName name="Tab2_DSA" localSheetId="28">#REF!</definedName>
    <definedName name="Tab2_DSA" localSheetId="29">#REF!</definedName>
    <definedName name="Tab2_DSA" localSheetId="57">[169]Output_1!#REF!</definedName>
    <definedName name="Tab2_DSA" localSheetId="58">[169]Output_1!#REF!</definedName>
    <definedName name="Tab2_DSA" localSheetId="21">[169]Output_1!#REF!</definedName>
    <definedName name="Tab2_DSA" localSheetId="85">[169]Output_1!#REF!</definedName>
    <definedName name="Tab2_DSA" localSheetId="91">#REF!</definedName>
    <definedName name="Tab2_DSA" localSheetId="24">[169]Output_1!#REF!</definedName>
    <definedName name="Tab2_DSA">#REF!</definedName>
    <definedName name="Tab25a" localSheetId="15">#REF!</definedName>
    <definedName name="Tab25a" localSheetId="16">#REF!</definedName>
    <definedName name="Tab25a" localSheetId="17">#REF!</definedName>
    <definedName name="Tab25a" localSheetId="19">#REF!</definedName>
    <definedName name="Tab25a" localSheetId="20">#REF!</definedName>
    <definedName name="Tab25a" localSheetId="100">#REF!</definedName>
    <definedName name="Tab25a" localSheetId="23">#REF!</definedName>
    <definedName name="Tab25a" localSheetId="27">#REF!</definedName>
    <definedName name="Tab25a" localSheetId="28">#REF!</definedName>
    <definedName name="Tab25a" localSheetId="29">#REF!</definedName>
    <definedName name="Tab25a" localSheetId="41">#REF!</definedName>
    <definedName name="Tab25a" localSheetId="44">#REF!</definedName>
    <definedName name="Tab25a" localSheetId="46">#REF!</definedName>
    <definedName name="Tab25a" localSheetId="57">#REF!</definedName>
    <definedName name="Tab25a" localSheetId="58">#REF!</definedName>
    <definedName name="Tab25a" localSheetId="18">#REF!</definedName>
    <definedName name="Tab25a" localSheetId="61">#REF!</definedName>
    <definedName name="Tab25a" localSheetId="62">#REF!</definedName>
    <definedName name="Tab25a" localSheetId="64">#REF!</definedName>
    <definedName name="Tab25a" localSheetId="21">#REF!</definedName>
    <definedName name="Tab25a" localSheetId="80">'Tabla 53'!#REF!</definedName>
    <definedName name="Tab25a" localSheetId="81">'Tabla 54'!#REF!</definedName>
    <definedName name="Tab25a" localSheetId="82">'Tabla 55'!#REF!</definedName>
    <definedName name="Tab25a" localSheetId="83">'Tabla 56'!#REF!</definedName>
    <definedName name="Tab25a" localSheetId="84">'Tabla 57'!#REF!</definedName>
    <definedName name="Tab25a" localSheetId="88">#REF!</definedName>
    <definedName name="Tab25a" localSheetId="89">#REF!</definedName>
    <definedName name="Tab25a" localSheetId="90">#REF!</definedName>
    <definedName name="Tab25a" localSheetId="95">#REF!</definedName>
    <definedName name="Tab25a" localSheetId="96">#REF!</definedName>
    <definedName name="Tab25a" localSheetId="24">#REF!</definedName>
    <definedName name="Tab25a" localSheetId="99">#REF!</definedName>
    <definedName name="Tab25a">#REF!</definedName>
    <definedName name="Tab25b" localSheetId="15">#REF!</definedName>
    <definedName name="Tab25b" localSheetId="16">#REF!</definedName>
    <definedName name="Tab25b" localSheetId="17">#REF!</definedName>
    <definedName name="Tab25b" localSheetId="19">#REF!</definedName>
    <definedName name="Tab25b" localSheetId="23">#REF!</definedName>
    <definedName name="Tab25b" localSheetId="27">#REF!</definedName>
    <definedName name="Tab25b" localSheetId="28">#REF!</definedName>
    <definedName name="Tab25b" localSheetId="29">#REF!</definedName>
    <definedName name="Tab25b" localSheetId="41">#REF!</definedName>
    <definedName name="Tab25b" localSheetId="44">#REF!</definedName>
    <definedName name="Tab25b" localSheetId="57">#REF!</definedName>
    <definedName name="Tab25b" localSheetId="58">#REF!</definedName>
    <definedName name="Tab25b" localSheetId="18">#REF!</definedName>
    <definedName name="Tab25b" localSheetId="61">#REF!</definedName>
    <definedName name="Tab25b" localSheetId="64">#REF!</definedName>
    <definedName name="Tab25b" localSheetId="21">#REF!</definedName>
    <definedName name="Tab25b" localSheetId="80">'Tabla 53'!#REF!</definedName>
    <definedName name="Tab25b" localSheetId="81">'Tabla 54'!#REF!</definedName>
    <definedName name="Tab25b" localSheetId="82">'Tabla 55'!#REF!</definedName>
    <definedName name="Tab25b" localSheetId="83">'Tabla 56'!#REF!</definedName>
    <definedName name="Tab25b" localSheetId="84">'Tabla 57'!#REF!</definedName>
    <definedName name="Tab25b" localSheetId="88">#REF!</definedName>
    <definedName name="Tab25b" localSheetId="89">#REF!</definedName>
    <definedName name="Tab25b" localSheetId="90">#REF!</definedName>
    <definedName name="Tab25b" localSheetId="95">#REF!</definedName>
    <definedName name="Tab25b" localSheetId="96">#REF!</definedName>
    <definedName name="Tab25b" localSheetId="24">#REF!</definedName>
    <definedName name="Tab25b">#REF!</definedName>
    <definedName name="TAB2A" localSheetId="15">#REF!</definedName>
    <definedName name="TAB2A" localSheetId="17">#REF!</definedName>
    <definedName name="TAB2A" localSheetId="23">#REF!</definedName>
    <definedName name="TAB2A" localSheetId="27">#REF!</definedName>
    <definedName name="TAB2A" localSheetId="28">#REF!</definedName>
    <definedName name="TAB2A" localSheetId="29">#REF!</definedName>
    <definedName name="TAB2A" localSheetId="57">#REF!</definedName>
    <definedName name="TAB2A" localSheetId="21">#REF!</definedName>
    <definedName name="TAB2A" localSheetId="88">#REF!</definedName>
    <definedName name="TAB2A" localSheetId="89">#REF!</definedName>
    <definedName name="TAB2A" localSheetId="90">#REF!</definedName>
    <definedName name="TAB2A" localSheetId="95">#REF!</definedName>
    <definedName name="TAB2A">#REF!</definedName>
    <definedName name="tab2GC" localSheetId="15">#REF!</definedName>
    <definedName name="tab2GC" localSheetId="17">#REF!</definedName>
    <definedName name="tab2GC" localSheetId="23">#REF!</definedName>
    <definedName name="tab2GC" localSheetId="27">#REF!</definedName>
    <definedName name="tab2GC" localSheetId="28">#REF!</definedName>
    <definedName name="tab2GC" localSheetId="29">#REF!</definedName>
    <definedName name="tab2GC" localSheetId="21">#REF!</definedName>
    <definedName name="tab2GC" localSheetId="88">#REF!</definedName>
    <definedName name="tab2GC" localSheetId="89">#REF!</definedName>
    <definedName name="tab2GC" localSheetId="90">#REF!</definedName>
    <definedName name="tab2GC">#REF!</definedName>
    <definedName name="tab3BPS" localSheetId="15">#REF!</definedName>
    <definedName name="tab3BPS" localSheetId="17">#REF!</definedName>
    <definedName name="tab3BPS" localSheetId="23">#REF!</definedName>
    <definedName name="tab3BPS" localSheetId="27">#REF!</definedName>
    <definedName name="tab3BPS" localSheetId="28">#REF!</definedName>
    <definedName name="tab3BPS" localSheetId="29">#REF!</definedName>
    <definedName name="tab3BPS" localSheetId="21">#REF!</definedName>
    <definedName name="tab3BPS" localSheetId="88">#REF!</definedName>
    <definedName name="tab3BPS" localSheetId="89">#REF!</definedName>
    <definedName name="tab3BPS" localSheetId="90">#REF!</definedName>
    <definedName name="tab3BPS">#REF!</definedName>
    <definedName name="tab4Int" localSheetId="15">#REF!</definedName>
    <definedName name="tab4Int" localSheetId="17">#REF!</definedName>
    <definedName name="tab4Int" localSheetId="23">#REF!</definedName>
    <definedName name="tab4Int" localSheetId="27">#REF!</definedName>
    <definedName name="tab4Int" localSheetId="28">#REF!</definedName>
    <definedName name="tab4Int" localSheetId="29">#REF!</definedName>
    <definedName name="tab4Int" localSheetId="21">#REF!</definedName>
    <definedName name="tab4Int" localSheetId="88">#REF!</definedName>
    <definedName name="tab4Int" localSheetId="89">#REF!</definedName>
    <definedName name="tab4Int" localSheetId="90">#REF!</definedName>
    <definedName name="tab4Int">#REF!</definedName>
    <definedName name="TAB5A" localSheetId="15">#REF!</definedName>
    <definedName name="TAB5A" localSheetId="17">#REF!</definedName>
    <definedName name="TAB5A" localSheetId="23">#REF!</definedName>
    <definedName name="TAB5A" localSheetId="27">#REF!</definedName>
    <definedName name="TAB5A" localSheetId="28">#REF!</definedName>
    <definedName name="TAB5A" localSheetId="29">#REF!</definedName>
    <definedName name="TAB5A" localSheetId="21">#REF!</definedName>
    <definedName name="TAB5A" localSheetId="88">#REF!</definedName>
    <definedName name="TAB5A" localSheetId="89">#REF!</definedName>
    <definedName name="TAB5A" localSheetId="90">#REF!</definedName>
    <definedName name="TAB5A">#REF!</definedName>
    <definedName name="tab5Emp" localSheetId="15">#REF!</definedName>
    <definedName name="tab5Emp" localSheetId="17">#REF!</definedName>
    <definedName name="tab5Emp" localSheetId="23">#REF!</definedName>
    <definedName name="tab5Emp" localSheetId="27">#REF!</definedName>
    <definedName name="tab5Emp" localSheetId="28">#REF!</definedName>
    <definedName name="tab5Emp" localSheetId="29">#REF!</definedName>
    <definedName name="tab5Emp" localSheetId="21">#REF!</definedName>
    <definedName name="tab5Emp" localSheetId="88">#REF!</definedName>
    <definedName name="tab5Emp" localSheetId="89">#REF!</definedName>
    <definedName name="tab5Emp" localSheetId="90">#REF!</definedName>
    <definedName name="tab5Emp">#REF!</definedName>
    <definedName name="TAB6A" localSheetId="15">#REF!</definedName>
    <definedName name="TAB6A" localSheetId="17">#REF!</definedName>
    <definedName name="TAB6A" localSheetId="100">'[49]Annual Tables'!#REF!</definedName>
    <definedName name="TAB6A" localSheetId="23">'[49]Annual Tables'!#REF!</definedName>
    <definedName name="TAB6A" localSheetId="59">#REF!</definedName>
    <definedName name="TAB6A" localSheetId="60">#REF!</definedName>
    <definedName name="TAB6A" localSheetId="1">'[49]Annual Tables'!#REF!</definedName>
    <definedName name="TAB6A" localSheetId="27">#REF!</definedName>
    <definedName name="TAB6A" localSheetId="28">#REF!</definedName>
    <definedName name="TAB6A" localSheetId="29">#REF!</definedName>
    <definedName name="TAB6A" localSheetId="57">'[49]Annual Tables'!#REF!</definedName>
    <definedName name="TAB6A" localSheetId="58">'[49]Annual Tables'!#REF!</definedName>
    <definedName name="TAB6A" localSheetId="21">'[49]Annual Tables'!#REF!</definedName>
    <definedName name="TAB6A" localSheetId="85">'[49]Annual Tables'!#REF!</definedName>
    <definedName name="TAB6A" localSheetId="91">#REF!</definedName>
    <definedName name="TAB6A">#REF!</definedName>
    <definedName name="TAB6B" localSheetId="15">#REF!</definedName>
    <definedName name="TAB6B" localSheetId="17">#REF!</definedName>
    <definedName name="TAB6B" localSheetId="100">'[49]Annual Tables'!#REF!</definedName>
    <definedName name="TAB6B" localSheetId="23">'[49]Annual Tables'!#REF!</definedName>
    <definedName name="TAB6B" localSheetId="59">#REF!</definedName>
    <definedName name="TAB6B" localSheetId="60">#REF!</definedName>
    <definedName name="TAB6B" localSheetId="1">'[49]Annual Tables'!#REF!</definedName>
    <definedName name="TAB6B" localSheetId="27">#REF!</definedName>
    <definedName name="TAB6B" localSheetId="28">#REF!</definedName>
    <definedName name="TAB6B" localSheetId="29">#REF!</definedName>
    <definedName name="TAB6B" localSheetId="57">'[49]Annual Tables'!#REF!</definedName>
    <definedName name="TAB6B" localSheetId="58">'[49]Annual Tables'!#REF!</definedName>
    <definedName name="TAB6B" localSheetId="21">'[49]Annual Tables'!#REF!</definedName>
    <definedName name="TAB6B" localSheetId="85">'[49]Annual Tables'!#REF!</definedName>
    <definedName name="TAB6B" localSheetId="91">#REF!</definedName>
    <definedName name="TAB6B">#REF!</definedName>
    <definedName name="tab6BCU" localSheetId="15">#REF!</definedName>
    <definedName name="tab6BCU" localSheetId="16">#REF!</definedName>
    <definedName name="tab6BCU" localSheetId="17">#REF!</definedName>
    <definedName name="tab6BCU" localSheetId="20">#REF!</definedName>
    <definedName name="tab6BCU" localSheetId="23">#REF!</definedName>
    <definedName name="tab6BCU" localSheetId="59">#REF!</definedName>
    <definedName name="tab6BCU" localSheetId="60">#REF!</definedName>
    <definedName name="tab6BCU" localSheetId="27">#REF!</definedName>
    <definedName name="tab6BCU" localSheetId="28">#REF!</definedName>
    <definedName name="tab6BCU" localSheetId="29">#REF!</definedName>
    <definedName name="tab6BCU" localSheetId="57">#REF!</definedName>
    <definedName name="tab6BCU" localSheetId="64">#REF!</definedName>
    <definedName name="tab6BCU" localSheetId="21">#REF!</definedName>
    <definedName name="tab6BCU" localSheetId="85">'Tabla 58'!#REF!</definedName>
    <definedName name="tab6BCU" localSheetId="88">#REF!</definedName>
    <definedName name="tab6BCU" localSheetId="89">#REF!</definedName>
    <definedName name="tab6BCU" localSheetId="90">#REF!</definedName>
    <definedName name="tab6BCU" localSheetId="95">#REF!</definedName>
    <definedName name="tab6BCU" localSheetId="96">#REF!</definedName>
    <definedName name="tab6BCU" localSheetId="24">#REF!</definedName>
    <definedName name="tab6BCU">#REF!</definedName>
    <definedName name="TAB6C" localSheetId="15">#REF!</definedName>
    <definedName name="TAB6C" localSheetId="16">#REF!</definedName>
    <definedName name="TAB6C" localSheetId="17">#REF!</definedName>
    <definedName name="TAB6C" localSheetId="23">#REF!</definedName>
    <definedName name="TAB6C" localSheetId="27">#REF!</definedName>
    <definedName name="TAB6C" localSheetId="28">#REF!</definedName>
    <definedName name="TAB6C" localSheetId="29">#REF!</definedName>
    <definedName name="TAB6C" localSheetId="57">#REF!</definedName>
    <definedName name="TAB6C" localSheetId="64">#REF!</definedName>
    <definedName name="TAB6C" localSheetId="21">#REF!</definedName>
    <definedName name="TAB6C" localSheetId="85">'Tabla 58'!#REF!</definedName>
    <definedName name="TAB6C" localSheetId="88">#REF!</definedName>
    <definedName name="TAB6C" localSheetId="89">#REF!</definedName>
    <definedName name="TAB6C" localSheetId="90">#REF!</definedName>
    <definedName name="TAB6C" localSheetId="95">#REF!</definedName>
    <definedName name="TAB6C" localSheetId="96">#REF!</definedName>
    <definedName name="TAB6C">#REF!</definedName>
    <definedName name="TAB7A" localSheetId="15">#REF!</definedName>
    <definedName name="TAB7A" localSheetId="16">#REF!</definedName>
    <definedName name="TAB7A" localSheetId="17">#REF!</definedName>
    <definedName name="TAB7A" localSheetId="23">#REF!</definedName>
    <definedName name="TAB7A" localSheetId="27">#REF!</definedName>
    <definedName name="TAB7A" localSheetId="28">#REF!</definedName>
    <definedName name="TAB7A" localSheetId="29">#REF!</definedName>
    <definedName name="TAB7A" localSheetId="57">#REF!</definedName>
    <definedName name="TAB7A" localSheetId="64">#REF!</definedName>
    <definedName name="TAB7A" localSheetId="21">#REF!</definedName>
    <definedName name="TAB7A" localSheetId="85">'Tabla 58'!#REF!</definedName>
    <definedName name="TAB7A" localSheetId="88">#REF!</definedName>
    <definedName name="TAB7A" localSheetId="89">#REF!</definedName>
    <definedName name="TAB7A" localSheetId="90">#REF!</definedName>
    <definedName name="TAB7A" localSheetId="95">#REF!</definedName>
    <definedName name="TAB7A" localSheetId="96">#REF!</definedName>
    <definedName name="TAB7A">#REF!</definedName>
    <definedName name="tab7DGI" localSheetId="15">#REF!</definedName>
    <definedName name="tab7DGI" localSheetId="17">#REF!</definedName>
    <definedName name="tab7DGI" localSheetId="23">#REF!</definedName>
    <definedName name="tab7DGI" localSheetId="27">#REF!</definedName>
    <definedName name="tab7DGI" localSheetId="28">#REF!</definedName>
    <definedName name="tab7DGI" localSheetId="29">#REF!</definedName>
    <definedName name="tab7DGI" localSheetId="21">#REF!</definedName>
    <definedName name="tab7DGI" localSheetId="88">#REF!</definedName>
    <definedName name="tab7DGI" localSheetId="89">#REF!</definedName>
    <definedName name="tab7DGI" localSheetId="90">#REF!</definedName>
    <definedName name="tab7DGI">#REF!</definedName>
    <definedName name="Tabasic" localSheetId="15">#REF!</definedName>
    <definedName name="Tabasic" localSheetId="17">#REF!</definedName>
    <definedName name="Tabasic" localSheetId="23">#REF!</definedName>
    <definedName name="Tabasic" localSheetId="27">#REF!</definedName>
    <definedName name="Tabasic" localSheetId="28">#REF!</definedName>
    <definedName name="Tabasic" localSheetId="29">#REF!</definedName>
    <definedName name="Tabasic" localSheetId="21">#REF!</definedName>
    <definedName name="Tabasic" localSheetId="88">#REF!</definedName>
    <definedName name="Tabasic" localSheetId="89">#REF!</definedName>
    <definedName name="Tabasic" localSheetId="90">#REF!</definedName>
    <definedName name="Tabasic">#REF!</definedName>
    <definedName name="Tabe" localSheetId="15">#REF!</definedName>
    <definedName name="Tabe" localSheetId="17">#REF!</definedName>
    <definedName name="Tabe" localSheetId="19">#REF!</definedName>
    <definedName name="Tabe" localSheetId="23">#REF!</definedName>
    <definedName name="Tabe" localSheetId="27">#REF!</definedName>
    <definedName name="Tabe" localSheetId="28">#REF!</definedName>
    <definedName name="Tabe" localSheetId="29">#REF!</definedName>
    <definedName name="Tabe" localSheetId="33">#REF!</definedName>
    <definedName name="Tabe" localSheetId="18">#REF!</definedName>
    <definedName name="Tabe" localSheetId="61">#REF!</definedName>
    <definedName name="Tabe" localSheetId="64">#REF!</definedName>
    <definedName name="Tabe" localSheetId="21">#REF!</definedName>
    <definedName name="Tabe" localSheetId="80">'Tabla 53'!#REF!</definedName>
    <definedName name="Tabe" localSheetId="81">'Tabla 54'!#REF!</definedName>
    <definedName name="Tabe" localSheetId="82">'Tabla 55'!#REF!</definedName>
    <definedName name="Tabe" localSheetId="83">'Tabla 56'!#REF!</definedName>
    <definedName name="Tabe" localSheetId="84">'Tabla 57'!#REF!</definedName>
    <definedName name="Tabe" localSheetId="85">'Tabla 58'!#REF!</definedName>
    <definedName name="Tabe" localSheetId="88">#REF!</definedName>
    <definedName name="Tabe" localSheetId="89">#REF!</definedName>
    <definedName name="Tabe" localSheetId="90">#REF!</definedName>
    <definedName name="Tabe" localSheetId="96">#REF!</definedName>
    <definedName name="Tabe" localSheetId="24">#REF!</definedName>
    <definedName name="Tabe">#REF!</definedName>
    <definedName name="Tabla" localSheetId="15" hidden="1">{FALSE,FALSE,-1.25,-15.5,484.5,276.75,FALSE,FALSE,TRUE,TRUE,0,12,#N/A,46,#N/A,2.93460490463215,15.35,1,FALSE,FALSE,3,TRUE,1,FALSE,100,"Swvu.PLA1.","ACwvu.PLA1.",#N/A,FALSE,FALSE,0,0,0,0,2,"","",TRUE,TRUE,FALSE,FALSE,1,60,#N/A,#N/A,FALSE,FALSE,FALSE,FALSE,FALSE,FALSE,FALSE,9,65532,65532,FALSE,FALSE,TRUE,TRUE,TRUE}</definedName>
    <definedName name="Tabla" localSheetId="16" hidden="1">{FALSE,FALSE,-1.25,-15.5,484.5,276.75,FALSE,FALSE,TRUE,TRUE,0,12,#N/A,46,#N/A,2.93460490463215,15.35,1,FALSE,FALSE,3,TRUE,1,FALSE,100,"Swvu.PLA1.","ACwvu.PLA1.",#N/A,FALSE,FALSE,0,0,0,0,2,"","",TRUE,TRUE,FALSE,FALSE,1,60,#N/A,#N/A,FALSE,FALSE,FALSE,FALSE,FALSE,FALSE,FALSE,9,65532,65532,FALSE,FALSE,TRUE,TRUE,TRUE}</definedName>
    <definedName name="Tabla" localSheetId="17" hidden="1">{FALSE,FALSE,-1.25,-15.5,484.5,276.75,FALSE,FALSE,TRUE,TRUE,0,12,#N/A,46,#N/A,2.93460490463215,15.35,1,FALSE,FALSE,3,TRUE,1,FALSE,100,"Swvu.PLA1.","ACwvu.PLA1.",#N/A,FALSE,FALSE,0,0,0,0,2,"","",TRUE,TRUE,FALSE,FALSE,1,60,#N/A,#N/A,FALSE,FALSE,FALSE,FALSE,FALSE,FALSE,FALSE,9,65532,65532,FALSE,FALSE,TRUE,TRUE,TRUE}</definedName>
    <definedName name="Tabla" localSheetId="19" hidden="1">{FALSE,FALSE,-1.25,-15.5,484.5,276.75,FALSE,FALSE,TRUE,TRUE,0,12,#N/A,46,#N/A,2.93460490463215,15.35,1,FALSE,FALSE,3,TRUE,1,FALSE,100,"Swvu.PLA1.","ACwvu.PLA1.",#N/A,FALSE,FALSE,0,0,0,0,2,"","",TRUE,TRUE,FALSE,FALSE,1,60,#N/A,#N/A,FALSE,FALSE,FALSE,FALSE,FALSE,FALSE,FALSE,9,65532,65532,FALSE,FALSE,TRUE,TRUE,TRUE}</definedName>
    <definedName name="Tabla" localSheetId="20" hidden="1">{FALSE,FALSE,-1.25,-15.5,484.5,276.75,FALSE,FALSE,TRUE,TRUE,0,12,#N/A,46,#N/A,2.93460490463215,15.35,1,FALSE,FALSE,3,TRUE,1,FALSE,100,"Swvu.PLA1.","ACwvu.PLA1.",#N/A,FALSE,FALSE,0,0,0,0,2,"","",TRUE,TRUE,FALSE,FALSE,1,60,#N/A,#N/A,FALSE,FALSE,FALSE,FALSE,FALSE,FALSE,FALSE,9,65532,65532,FALSE,FALSE,TRUE,TRUE,TRUE}</definedName>
    <definedName name="Tabla" localSheetId="100" hidden="1">{FALSE,FALSE,-1.25,-15.5,484.5,276.75,FALSE,FALSE,TRUE,TRUE,0,12,#N/A,46,#N/A,2.93460490463215,15.35,1,FALSE,FALSE,3,TRUE,1,FALSE,100,"Swvu.PLA1.","ACwvu.PLA1.",#N/A,FALSE,FALSE,0,0,0,0,2,"","",TRUE,TRUE,FALSE,FALSE,1,60,#N/A,#N/A,FALSE,FALSE,FALSE,FALSE,FALSE,FALSE,FALSE,9,65532,65532,FALSE,FALSE,TRUE,TRUE,TRUE}</definedName>
    <definedName name="Tabla" localSheetId="8" hidden="1">{FALSE,FALSE,-1.25,-15.5,484.5,276.75,FALSE,FALSE,TRUE,TRUE,0,12,#N/A,46,#N/A,2.93460490463215,15.35,1,FALSE,FALSE,3,TRUE,1,FALSE,100,"Swvu.PLA1.","ACwvu.PLA1.",#N/A,FALSE,FALSE,0,0,0,0,2,"","",TRUE,TRUE,FALSE,FALSE,1,60,#N/A,#N/A,FALSE,FALSE,FALSE,FALSE,FALSE,FALSE,FALSE,9,65532,65532,FALSE,FALSE,TRUE,TRUE,TRUE}</definedName>
    <definedName name="Tabla" localSheetId="9" hidden="1">{FALSE,FALSE,-1.25,-15.5,484.5,276.75,FALSE,FALSE,TRUE,TRUE,0,12,#N/A,46,#N/A,2.93460490463215,15.35,1,FALSE,FALSE,3,TRUE,1,FALSE,100,"Swvu.PLA1.","ACwvu.PLA1.",#N/A,FALSE,FALSE,0,0,0,0,2,"","",TRUE,TRUE,FALSE,FALSE,1,60,#N/A,#N/A,FALSE,FALSE,FALSE,FALSE,FALSE,FALSE,FALSE,9,65532,65532,FALSE,FALSE,TRUE,TRUE,TRUE}</definedName>
    <definedName name="Tabla" localSheetId="10" hidden="1">{FALSE,FALSE,-1.25,-15.5,484.5,276.75,FALSE,FALSE,TRUE,TRUE,0,12,#N/A,46,#N/A,2.93460490463215,15.35,1,FALSE,FALSE,3,TRUE,1,FALSE,100,"Swvu.PLA1.","ACwvu.PLA1.",#N/A,FALSE,FALSE,0,0,0,0,2,"","",TRUE,TRUE,FALSE,FALSE,1,60,#N/A,#N/A,FALSE,FALSE,FALSE,FALSE,FALSE,FALSE,FALSE,9,65532,65532,FALSE,FALSE,TRUE,TRUE,TRUE}</definedName>
    <definedName name="Tabla" localSheetId="11" hidden="1">{FALSE,FALSE,-1.25,-15.5,484.5,276.75,FALSE,FALSE,TRUE,TRUE,0,12,#N/A,46,#N/A,2.93460490463215,15.35,1,FALSE,FALSE,3,TRUE,1,FALSE,100,"Swvu.PLA1.","ACwvu.PLA1.",#N/A,FALSE,FALSE,0,0,0,0,2,"","",TRUE,TRUE,FALSE,FALSE,1,60,#N/A,#N/A,FALSE,FALSE,FALSE,FALSE,FALSE,FALSE,FALSE,9,65532,65532,FALSE,FALSE,TRUE,TRUE,TRUE}</definedName>
    <definedName name="Tabla" localSheetId="23" hidden="1">{FALSE,FALSE,-1.25,-15.5,484.5,276.75,FALSE,FALSE,TRUE,TRUE,0,12,#N/A,46,#N/A,2.93460490463215,15.35,1,FALSE,FALSE,3,TRUE,1,FALSE,100,"Swvu.PLA1.","ACwvu.PLA1.",#N/A,FALSE,FALSE,0,0,0,0,2,"","",TRUE,TRUE,FALSE,FALSE,1,60,#N/A,#N/A,FALSE,FALSE,FALSE,FALSE,FALSE,FALSE,FALSE,9,65532,65532,FALSE,FALSE,TRUE,TRUE,TRUE}</definedName>
    <definedName name="Tabla" localSheetId="59" hidden="1">{FALSE,FALSE,-1.25,-15.5,484.5,276.75,FALSE,FALSE,TRUE,TRUE,0,12,#N/A,46,#N/A,2.93460490463215,15.35,1,FALSE,FALSE,3,TRUE,1,FALSE,100,"Swvu.PLA1.","ACwvu.PLA1.",#N/A,FALSE,FALSE,0,0,0,0,2,"","",TRUE,TRUE,FALSE,FALSE,1,60,#N/A,#N/A,FALSE,FALSE,FALSE,FALSE,FALSE,FALSE,FALSE,9,65532,65532,FALSE,FALSE,TRUE,TRUE,TRUE}</definedName>
    <definedName name="Tabla" localSheetId="60" hidden="1">{FALSE,FALSE,-1.25,-15.5,484.5,276.75,FALSE,FALSE,TRUE,TRUE,0,12,#N/A,46,#N/A,2.93460490463215,15.35,1,FALSE,FALSE,3,TRUE,1,FALSE,100,"Swvu.PLA1.","ACwvu.PLA1.",#N/A,FALSE,FALSE,0,0,0,0,2,"","",TRUE,TRUE,FALSE,FALSE,1,60,#N/A,#N/A,FALSE,FALSE,FALSE,FALSE,FALSE,FALSE,FALSE,9,65532,65532,FALSE,FALSE,TRUE,TRUE,TRUE}</definedName>
    <definedName name="Tabla" localSheetId="1" hidden="1">{FALSE,FALSE,-1.25,-15.5,484.5,276.75,FALSE,FALSE,TRUE,TRUE,0,12,#N/A,46,#N/A,2.93460490463215,15.35,1,FALSE,FALSE,3,TRUE,1,FALSE,100,"Swvu.PLA1.","ACwvu.PLA1.",#N/A,FALSE,FALSE,0,0,0,0,2,"","",TRUE,TRUE,FALSE,FALSE,1,60,#N/A,#N/A,FALSE,FALSE,FALSE,FALSE,FALSE,FALSE,FALSE,9,65532,65532,FALSE,FALSE,TRUE,TRUE,TRUE}</definedName>
    <definedName name="Tabla" localSheetId="27" hidden="1">{FALSE,FALSE,-1.25,-15.5,484.5,276.75,FALSE,FALSE,TRUE,TRUE,0,12,#N/A,46,#N/A,2.93460490463215,15.35,1,FALSE,FALSE,3,TRUE,1,FALSE,100,"Swvu.PLA1.","ACwvu.PLA1.",#N/A,FALSE,FALSE,0,0,0,0,2,"","",TRUE,TRUE,FALSE,FALSE,1,60,#N/A,#N/A,FALSE,FALSE,FALSE,FALSE,FALSE,FALSE,FALSE,9,65532,65532,FALSE,FALSE,TRUE,TRUE,TRUE}</definedName>
    <definedName name="Tabla" localSheetId="28" hidden="1">{FALSE,FALSE,-1.25,-15.5,484.5,276.75,FALSE,FALSE,TRUE,TRUE,0,12,#N/A,46,#N/A,2.93460490463215,15.35,1,FALSE,FALSE,3,TRUE,1,FALSE,100,"Swvu.PLA1.","ACwvu.PLA1.",#N/A,FALSE,FALSE,0,0,0,0,2,"","",TRUE,TRUE,FALSE,FALSE,1,60,#N/A,#N/A,FALSE,FALSE,FALSE,FALSE,FALSE,FALSE,FALSE,9,65532,65532,FALSE,FALSE,TRUE,TRUE,TRUE}</definedName>
    <definedName name="Tabla" localSheetId="29" hidden="1">{FALSE,FALSE,-1.25,-15.5,484.5,276.75,FALSE,FALSE,TRUE,TRUE,0,12,#N/A,46,#N/A,2.93460490463215,15.35,1,FALSE,FALSE,3,TRUE,1,FALSE,100,"Swvu.PLA1.","ACwvu.PLA1.",#N/A,FALSE,FALSE,0,0,0,0,2,"","",TRUE,TRUE,FALSE,FALSE,1,60,#N/A,#N/A,FALSE,FALSE,FALSE,FALSE,FALSE,FALSE,FALSE,9,65532,65532,FALSE,FALSE,TRUE,TRUE,TRUE}</definedName>
    <definedName name="Tabla" localSheetId="30" hidden="1">{FALSE,FALSE,-1.25,-15.5,484.5,276.75,FALSE,FALSE,TRUE,TRUE,0,12,#N/A,46,#N/A,2.93460490463215,15.35,1,FALSE,FALSE,3,TRUE,1,FALSE,100,"Swvu.PLA1.","ACwvu.PLA1.",#N/A,FALSE,FALSE,0,0,0,0,2,"","",TRUE,TRUE,FALSE,FALSE,1,60,#N/A,#N/A,FALSE,FALSE,FALSE,FALSE,FALSE,FALSE,FALSE,9,65532,65532,FALSE,FALSE,TRUE,TRUE,TRUE}</definedName>
    <definedName name="Tabla" localSheetId="31" hidden="1">{FALSE,FALSE,-1.25,-15.5,484.5,276.75,FALSE,FALSE,TRUE,TRUE,0,12,#N/A,46,#N/A,2.93460490463215,15.35,1,FALSE,FALSE,3,TRUE,1,FALSE,100,"Swvu.PLA1.","ACwvu.PLA1.",#N/A,FALSE,FALSE,0,0,0,0,2,"","",TRUE,TRUE,FALSE,FALSE,1,60,#N/A,#N/A,FALSE,FALSE,FALSE,FALSE,FALSE,FALSE,FALSE,9,65532,65532,FALSE,FALSE,TRUE,TRUE,TRUE}</definedName>
    <definedName name="Tabla" localSheetId="32" hidden="1">{FALSE,FALSE,-1.25,-15.5,484.5,276.75,FALSE,FALSE,TRUE,TRUE,0,12,#N/A,46,#N/A,2.93460490463215,15.35,1,FALSE,FALSE,3,TRUE,1,FALSE,100,"Swvu.PLA1.","ACwvu.PLA1.",#N/A,FALSE,FALSE,0,0,0,0,2,"","",TRUE,TRUE,FALSE,FALSE,1,60,#N/A,#N/A,FALSE,FALSE,FALSE,FALSE,FALSE,FALSE,FALSE,9,65532,65532,FALSE,FALSE,TRUE,TRUE,TRUE}</definedName>
    <definedName name="Tabla" localSheetId="33" hidden="1">{FALSE,FALSE,-1.25,-15.5,484.5,276.75,FALSE,FALSE,TRUE,TRUE,0,12,#N/A,46,#N/A,2.93460490463215,15.35,1,FALSE,FALSE,3,TRUE,1,FALSE,100,"Swvu.PLA1.","ACwvu.PLA1.",#N/A,FALSE,FALSE,0,0,0,0,2,"","",TRUE,TRUE,FALSE,FALSE,1,60,#N/A,#N/A,FALSE,FALSE,FALSE,FALSE,FALSE,FALSE,FALSE,9,65532,65532,FALSE,FALSE,TRUE,TRUE,TRUE}</definedName>
    <definedName name="Tabla" localSheetId="3" hidden="1">{FALSE,FALSE,-1.25,-15.5,484.5,276.75,FALSE,FALSE,TRUE,TRUE,0,12,#N/A,46,#N/A,2.93460490463215,15.35,1,FALSE,FALSE,3,TRUE,1,FALSE,100,"Swvu.PLA1.","ACwvu.PLA1.",#N/A,FALSE,FALSE,0,0,0,0,2,"","",TRUE,TRUE,FALSE,FALSE,1,60,#N/A,#N/A,FALSE,FALSE,FALSE,FALSE,FALSE,FALSE,FALSE,9,65532,65532,FALSE,FALSE,TRUE,TRUE,TRUE}</definedName>
    <definedName name="Tabla" localSheetId="57" hidden="1">{FALSE,FALSE,-1.25,-15.5,484.5,276.75,FALSE,FALSE,TRUE,TRUE,0,12,#N/A,46,#N/A,2.93460490463215,15.35,1,FALSE,FALSE,3,TRUE,1,FALSE,100,"Swvu.PLA1.","ACwvu.PLA1.",#N/A,FALSE,FALSE,0,0,0,0,2,"","",TRUE,TRUE,FALSE,FALSE,1,60,#N/A,#N/A,FALSE,FALSE,FALSE,FALSE,FALSE,FALSE,FALSE,9,65532,65532,FALSE,FALSE,TRUE,TRUE,TRUE}</definedName>
    <definedName name="Tabla" localSheetId="58" hidden="1">{FALSE,FALSE,-1.25,-15.5,484.5,276.75,FALSE,FALSE,TRUE,TRUE,0,12,#N/A,46,#N/A,2.93460490463215,15.35,1,FALSE,FALSE,3,TRUE,1,FALSE,100,"Swvu.PLA1.","ACwvu.PLA1.",#N/A,FALSE,FALSE,0,0,0,0,2,"","",TRUE,TRUE,FALSE,FALSE,1,60,#N/A,#N/A,FALSE,FALSE,FALSE,FALSE,FALSE,FALSE,FALSE,9,65532,65532,FALSE,FALSE,TRUE,TRUE,TRUE}</definedName>
    <definedName name="Tabla" localSheetId="61" hidden="1">{FALSE,FALSE,-1.25,-15.5,484.5,276.75,FALSE,FALSE,TRUE,TRUE,0,12,#N/A,46,#N/A,2.93460490463215,15.35,1,FALSE,FALSE,3,TRUE,1,FALSE,100,"Swvu.PLA1.","ACwvu.PLA1.",#N/A,FALSE,FALSE,0,0,0,0,2,"","",TRUE,TRUE,FALSE,FALSE,1,60,#N/A,#N/A,FALSE,FALSE,FALSE,FALSE,FALSE,FALSE,FALSE,9,65532,65532,FALSE,FALSE,TRUE,TRUE,TRUE}</definedName>
    <definedName name="Tabla" localSheetId="63" hidden="1">{FALSE,FALSE,-1.25,-15.5,484.5,276.75,FALSE,FALSE,TRUE,TRUE,0,12,#N/A,46,#N/A,2.93460490463215,15.35,1,FALSE,FALSE,3,TRUE,1,FALSE,100,"Swvu.PLA1.","ACwvu.PLA1.",#N/A,FALSE,FALSE,0,0,0,0,2,"","",TRUE,TRUE,FALSE,FALSE,1,60,#N/A,#N/A,FALSE,FALSE,FALSE,FALSE,FALSE,FALSE,FALSE,9,65532,65532,FALSE,FALSE,TRUE,TRUE,TRUE}</definedName>
    <definedName name="Tabla" localSheetId="64" hidden="1">{FALSE,FALSE,-1.25,-15.5,484.5,276.75,FALSE,FALSE,TRUE,TRUE,0,12,#N/A,46,#N/A,2.93460490463215,15.35,1,FALSE,FALSE,3,TRUE,1,FALSE,100,"Swvu.PLA1.","ACwvu.PLA1.",#N/A,FALSE,FALSE,0,0,0,0,2,"","",TRUE,TRUE,FALSE,FALSE,1,60,#N/A,#N/A,FALSE,FALSE,FALSE,FALSE,FALSE,FALSE,FALSE,9,65532,65532,FALSE,FALSE,TRUE,TRUE,TRUE}</definedName>
    <definedName name="Tabla" localSheetId="21" hidden="1">{FALSE,FALSE,-1.25,-15.5,484.5,276.75,FALSE,FALSE,TRUE,TRUE,0,12,#N/A,46,#N/A,2.93460490463215,15.35,1,FALSE,FALSE,3,TRUE,1,FALSE,100,"Swvu.PLA1.","ACwvu.PLA1.",#N/A,FALSE,FALSE,0,0,0,0,2,"","",TRUE,TRUE,FALSE,FALSE,1,60,#N/A,#N/A,FALSE,FALSE,FALSE,FALSE,FALSE,FALSE,FALSE,9,65532,65532,FALSE,FALSE,TRUE,TRUE,TRUE}</definedName>
    <definedName name="Tabla" localSheetId="85" hidden="1">{FALSE,FALSE,-1.25,-15.5,484.5,276.75,FALSE,FALSE,TRUE,TRUE,0,12,#N/A,46,#N/A,2.93460490463215,15.35,1,FALSE,FALSE,3,TRUE,1,FALSE,100,"Swvu.PLA1.","ACwvu.PLA1.",#N/A,FALSE,FALSE,0,0,0,0,2,"","",TRUE,TRUE,FALSE,FALSE,1,60,#N/A,#N/A,FALSE,FALSE,FALSE,FALSE,FALSE,FALSE,FALSE,9,65532,65532,FALSE,FALSE,TRUE,TRUE,TRUE}</definedName>
    <definedName name="Tabla" localSheetId="88" hidden="1">{FALSE,FALSE,-1.25,-15.5,484.5,276.75,FALSE,FALSE,TRUE,TRUE,0,12,#N/A,46,#N/A,2.93460490463215,15.35,1,FALSE,FALSE,3,TRUE,1,FALSE,100,"Swvu.PLA1.","ACwvu.PLA1.",#N/A,FALSE,FALSE,0,0,0,0,2,"","",TRUE,TRUE,FALSE,FALSE,1,60,#N/A,#N/A,FALSE,FALSE,FALSE,FALSE,FALSE,FALSE,FALSE,9,65532,65532,FALSE,FALSE,TRUE,TRUE,TRUE}</definedName>
    <definedName name="Tabla" localSheetId="22" hidden="1">{FALSE,FALSE,-1.25,-15.5,484.5,276.75,FALSE,FALSE,TRUE,TRUE,0,12,#N/A,46,#N/A,2.93460490463215,15.35,1,FALSE,FALSE,3,TRUE,1,FALSE,100,"Swvu.PLA1.","ACwvu.PLA1.",#N/A,FALSE,FALSE,0,0,0,0,2,"","",TRUE,TRUE,FALSE,FALSE,1,60,#N/A,#N/A,FALSE,FALSE,FALSE,FALSE,FALSE,FALSE,FALSE,9,65532,65532,FALSE,FALSE,TRUE,TRUE,TRUE}</definedName>
    <definedName name="Tabla" localSheetId="89" hidden="1">{FALSE,FALSE,-1.25,-15.5,484.5,276.75,FALSE,FALSE,TRUE,TRUE,0,12,#N/A,46,#N/A,2.93460490463215,15.35,1,FALSE,FALSE,3,TRUE,1,FALSE,100,"Swvu.PLA1.","ACwvu.PLA1.",#N/A,FALSE,FALSE,0,0,0,0,2,"","",TRUE,TRUE,FALSE,FALSE,1,60,#N/A,#N/A,FALSE,FALSE,FALSE,FALSE,FALSE,FALSE,FALSE,9,65532,65532,FALSE,FALSE,TRUE,TRUE,TRUE}</definedName>
    <definedName name="Tabla" localSheetId="90" hidden="1">{FALSE,FALSE,-1.25,-15.5,484.5,276.75,FALSE,FALSE,TRUE,TRUE,0,12,#N/A,46,#N/A,2.93460490463215,15.35,1,FALSE,FALSE,3,TRUE,1,FALSE,100,"Swvu.PLA1.","ACwvu.PLA1.",#N/A,FALSE,FALSE,0,0,0,0,2,"","",TRUE,TRUE,FALSE,FALSE,1,60,#N/A,#N/A,FALSE,FALSE,FALSE,FALSE,FALSE,FALSE,FALSE,9,65532,65532,FALSE,FALSE,TRUE,TRUE,TRUE}</definedName>
    <definedName name="Tabla" localSheetId="91" hidden="1">{FALSE,FALSE,-1.25,-15.5,484.5,276.75,FALSE,FALSE,TRUE,TRUE,0,12,#N/A,46,#N/A,2.93460490463215,15.35,1,FALSE,FALSE,3,TRUE,1,FALSE,100,"Swvu.PLA1.","ACwvu.PLA1.",#N/A,FALSE,FALSE,0,0,0,0,2,"","",TRUE,TRUE,FALSE,FALSE,1,60,#N/A,#N/A,FALSE,FALSE,FALSE,FALSE,FALSE,FALSE,FALSE,9,65532,65532,FALSE,FALSE,TRUE,TRUE,TRUE}</definedName>
    <definedName name="Tabla" localSheetId="95" hidden="1">{FALSE,FALSE,-1.25,-15.5,484.5,276.75,FALSE,FALSE,TRUE,TRUE,0,12,#N/A,46,#N/A,2.93460490463215,15.35,1,FALSE,FALSE,3,TRUE,1,FALSE,100,"Swvu.PLA1.","ACwvu.PLA1.",#N/A,FALSE,FALSE,0,0,0,0,2,"","",TRUE,TRUE,FALSE,FALSE,1,60,#N/A,#N/A,FALSE,FALSE,FALSE,FALSE,FALSE,FALSE,FALSE,9,65532,65532,FALSE,FALSE,TRUE,TRUE,TRUE}</definedName>
    <definedName name="Tabla" localSheetId="96" hidden="1">{FALSE,FALSE,-1.25,-15.5,484.5,276.75,FALSE,FALSE,TRUE,TRUE,0,12,#N/A,46,#N/A,2.93460490463215,15.35,1,FALSE,FALSE,3,TRUE,1,FALSE,100,"Swvu.PLA1.","ACwvu.PLA1.",#N/A,FALSE,FALSE,0,0,0,0,2,"","",TRUE,TRUE,FALSE,FALSE,1,60,#N/A,#N/A,FALSE,FALSE,FALSE,FALSE,FALSE,FALSE,FALSE,9,65532,65532,FALSE,FALSE,TRUE,TRUE,TRUE}</definedName>
    <definedName name="Tabla" localSheetId="98" hidden="1">{FALSE,FALSE,-1.25,-15.5,484.5,276.75,FALSE,FALSE,TRUE,TRUE,0,12,#N/A,46,#N/A,2.93460490463215,15.35,1,FALSE,FALSE,3,TRUE,1,FALSE,100,"Swvu.PLA1.","ACwvu.PLA1.",#N/A,FALSE,FALSE,0,0,0,0,2,"","",TRUE,TRUE,FALSE,FALSE,1,60,#N/A,#N/A,FALSE,FALSE,FALSE,FALSE,FALSE,FALSE,FALSE,9,65532,65532,FALSE,FALSE,TRUE,TRUE,TRUE}</definedName>
    <definedName name="Tabla" localSheetId="24" hidden="1">{FALSE,FALSE,-1.25,-15.5,484.5,276.75,FALSE,FALSE,TRUE,TRUE,0,12,#N/A,46,#N/A,2.93460490463215,15.35,1,FALSE,FALSE,3,TRUE,1,FALSE,100,"Swvu.PLA1.","ACwvu.PLA1.",#N/A,FALSE,FALSE,0,0,0,0,2,"","",TRUE,TRUE,FALSE,FALSE,1,60,#N/A,#N/A,FALSE,FALSE,FALSE,FALSE,FALSE,FALSE,FALSE,9,65532,65532,FALSE,FALSE,TRUE,TRUE,TRUE}</definedName>
    <definedName name="Tabla" localSheetId="25" hidden="1">{FALSE,FALSE,-1.25,-15.5,484.5,276.75,FALSE,FALSE,TRUE,TRUE,0,12,#N/A,46,#N/A,2.93460490463215,15.35,1,FALSE,FALSE,3,TRUE,1,FALSE,100,"Swvu.PLA1.","ACwvu.PLA1.",#N/A,FALSE,FALSE,0,0,0,0,2,"","",TRUE,TRUE,FALSE,FALSE,1,60,#N/A,#N/A,FALSE,FALSE,FALSE,FALSE,FALSE,FALSE,FALSE,9,65532,65532,FALSE,FALSE,TRUE,TRUE,TRUE}</definedName>
    <definedName name="Tabla" localSheetId="26" hidden="1">{FALSE,FALSE,-1.25,-15.5,484.5,276.75,FALSE,FALSE,TRUE,TRUE,0,12,#N/A,46,#N/A,2.93460490463215,15.35,1,FALSE,FALSE,3,TRUE,1,FALSE,100,"Swvu.PLA1.","ACwvu.PLA1.",#N/A,FALSE,FALSE,0,0,0,0,2,"","",TRUE,TRUE,FALSE,FALSE,1,60,#N/A,#N/A,FALSE,FALSE,FALSE,FALSE,FALSE,FALSE,FALSE,9,65532,65532,FALSE,FALSE,TRUE,TRUE,TRUE}</definedName>
    <definedName name="Tabla" hidden="1">{FALSE,FALSE,-1.25,-15.5,484.5,276.75,FALSE,FALSE,TRUE,TRUE,0,12,#N/A,46,#N/A,2.93460490463215,15.35,1,FALSE,FALSE,3,TRUE,1,FALSE,100,"Swvu.PLA1.","ACwvu.PLA1.",#N/A,FALSE,FALSE,0,0,0,0,2,"","",TRUE,TRUE,FALSE,FALSE,1,60,#N/A,#N/A,FALSE,FALSE,FALSE,FALSE,FALSE,FALSE,FALSE,9,65532,65532,FALSE,FALSE,TRUE,TRUE,TRUE}</definedName>
    <definedName name="Table" localSheetId="15">#REF!</definedName>
    <definedName name="Table" localSheetId="17">#REF!</definedName>
    <definedName name="Table" localSheetId="20">#REF!</definedName>
    <definedName name="Table" localSheetId="23">#REF!</definedName>
    <definedName name="Table" localSheetId="59">#REF!</definedName>
    <definedName name="Table" localSheetId="60">#REF!</definedName>
    <definedName name="Table" localSheetId="27">#REF!</definedName>
    <definedName name="Table" localSheetId="28">#REF!</definedName>
    <definedName name="Table" localSheetId="29">#REF!</definedName>
    <definedName name="Table" localSheetId="57">#REF!</definedName>
    <definedName name="Table" localSheetId="64">#REF!</definedName>
    <definedName name="Table" localSheetId="21">#REF!</definedName>
    <definedName name="Table" localSheetId="85">'Tabla 58'!#REF!</definedName>
    <definedName name="Table" localSheetId="88">#REF!</definedName>
    <definedName name="Table" localSheetId="89">#REF!</definedName>
    <definedName name="Table" localSheetId="90">#REF!</definedName>
    <definedName name="Table" localSheetId="95">#REF!</definedName>
    <definedName name="Table" localSheetId="96">#REF!</definedName>
    <definedName name="Table">#REF!</definedName>
    <definedName name="Table__47" localSheetId="15">#REF!</definedName>
    <definedName name="Table__47" localSheetId="16">#REF!</definedName>
    <definedName name="Table__47" localSheetId="17">#REF!</definedName>
    <definedName name="Table__47" localSheetId="19">#REF!</definedName>
    <definedName name="Table__47" localSheetId="100">[170]RED47!$A$1:$I$53</definedName>
    <definedName name="Table__47" localSheetId="23">[170]RED47!$A$1:$I$53</definedName>
    <definedName name="Table__47" localSheetId="59">#REF!</definedName>
    <definedName name="Table__47" localSheetId="60">#REF!</definedName>
    <definedName name="Table__47" localSheetId="1">[170]RED47!$A$1:$I$53</definedName>
    <definedName name="Table__47" localSheetId="27">#REF!</definedName>
    <definedName name="Table__47" localSheetId="28">#REF!</definedName>
    <definedName name="Table__47" localSheetId="29">#REF!</definedName>
    <definedName name="Table__47" localSheetId="57">[170]RED47!$A$1:$I$53</definedName>
    <definedName name="Table__47" localSheetId="58">[170]RED47!$A$1:$I$53</definedName>
    <definedName name="Table__47" localSheetId="18">#REF!</definedName>
    <definedName name="Table__47" localSheetId="91">#REF!</definedName>
    <definedName name="Table__47">#REF!</definedName>
    <definedName name="TABLE_1" localSheetId="15">#REF!</definedName>
    <definedName name="TABLE_1" localSheetId="17">#REF!</definedName>
    <definedName name="TABLE_1" localSheetId="100">'[171]150dp'!$A$3:$K$94</definedName>
    <definedName name="TABLE_1" localSheetId="23">'[171]150dp'!$A$3:$K$94</definedName>
    <definedName name="TABLE_1" localSheetId="59">#REF!</definedName>
    <definedName name="TABLE_1" localSheetId="60">#REF!</definedName>
    <definedName name="TABLE_1" localSheetId="1">'[171]150dp'!$A$3:$K$94</definedName>
    <definedName name="TABLE_1" localSheetId="27">#REF!</definedName>
    <definedName name="TABLE_1" localSheetId="28">#REF!</definedName>
    <definedName name="TABLE_1" localSheetId="29">#REF!</definedName>
    <definedName name="TABLE_1" localSheetId="57">'[171]150dp'!$A$3:$K$94</definedName>
    <definedName name="TABLE_1" localSheetId="58">'[171]150dp'!$A$3:$K$94</definedName>
    <definedName name="TABLE_1" localSheetId="91">#REF!</definedName>
    <definedName name="TABLE_1">#REF!</definedName>
    <definedName name="Table_16.__Guatemala__National_Accounts_at_Current_Prices" localSheetId="15">#REF!</definedName>
    <definedName name="Table_16.__Guatemala__National_Accounts_at_Current_Prices" localSheetId="16">#REF!</definedName>
    <definedName name="Table_16.__Guatemala__National_Accounts_at_Current_Prices" localSheetId="17">#REF!</definedName>
    <definedName name="Table_16.__Guatemala__National_Accounts_at_Current_Prices" localSheetId="20">#REF!</definedName>
    <definedName name="Table_16.__Guatemala__National_Accounts_at_Current_Prices" localSheetId="23">#REF!</definedName>
    <definedName name="Table_16.__Guatemala__National_Accounts_at_Current_Prices" localSheetId="59">#REF!</definedName>
    <definedName name="Table_16.__Guatemala__National_Accounts_at_Current_Prices" localSheetId="60">#REF!</definedName>
    <definedName name="Table_16.__Guatemala__National_Accounts_at_Current_Prices" localSheetId="27">#REF!</definedName>
    <definedName name="Table_16.__Guatemala__National_Accounts_at_Current_Prices" localSheetId="28">#REF!</definedName>
    <definedName name="Table_16.__Guatemala__National_Accounts_at_Current_Prices" localSheetId="29">#REF!</definedName>
    <definedName name="Table_16.__Guatemala__National_Accounts_at_Current_Prices" localSheetId="57">#REF!</definedName>
    <definedName name="Table_16.__Guatemala__National_Accounts_at_Current_Prices" localSheetId="64">#REF!</definedName>
    <definedName name="Table_16.__Guatemala__National_Accounts_at_Current_Prices" localSheetId="21">#REF!</definedName>
    <definedName name="Table_16.__Guatemala__National_Accounts_at_Current_Prices" localSheetId="85">'Tabla 58'!#REF!</definedName>
    <definedName name="Table_16.__Guatemala__National_Accounts_at_Current_Prices" localSheetId="88">#REF!</definedName>
    <definedName name="Table_16.__Guatemala__National_Accounts_at_Current_Prices" localSheetId="89">#REF!</definedName>
    <definedName name="Table_16.__Guatemala__National_Accounts_at_Current_Prices" localSheetId="90">#REF!</definedName>
    <definedName name="Table_16.__Guatemala__National_Accounts_at_Current_Prices" localSheetId="95">#REF!</definedName>
    <definedName name="Table_16.__Guatemala__National_Accounts_at_Current_Prices" localSheetId="96">#REF!</definedName>
    <definedName name="Table_16.__Guatemala__National_Accounts_at_Current_Prices" localSheetId="24">#REF!</definedName>
    <definedName name="Table_16.__Guatemala__National_Accounts_at_Current_Prices">#REF!</definedName>
    <definedName name="Table_2._Country_X___Public_Sector_Financing_1" localSheetId="15">#REF!</definedName>
    <definedName name="Table_2._Country_X___Public_Sector_Financing_1" localSheetId="16">#REF!</definedName>
    <definedName name="Table_2._Country_X___Public_Sector_Financing_1" localSheetId="17">#REF!</definedName>
    <definedName name="Table_2._Country_X___Public_Sector_Financing_1" localSheetId="19">#REF!</definedName>
    <definedName name="Table_2._Country_X___Public_Sector_Financing_1" localSheetId="100">#REF!</definedName>
    <definedName name="Table_2._Country_X___Public_Sector_Financing_1" localSheetId="23">#REF!</definedName>
    <definedName name="Table_2._Country_X___Public_Sector_Financing_1" localSheetId="27">#REF!</definedName>
    <definedName name="Table_2._Country_X___Public_Sector_Financing_1" localSheetId="28">#REF!</definedName>
    <definedName name="Table_2._Country_X___Public_Sector_Financing_1" localSheetId="29">#REF!</definedName>
    <definedName name="Table_2._Country_X___Public_Sector_Financing_1" localSheetId="41">#REF!</definedName>
    <definedName name="Table_2._Country_X___Public_Sector_Financing_1" localSheetId="44">#REF!</definedName>
    <definedName name="Table_2._Country_X___Public_Sector_Financing_1" localSheetId="46">#REF!</definedName>
    <definedName name="Table_2._Country_X___Public_Sector_Financing_1" localSheetId="57">#REF!</definedName>
    <definedName name="Table_2._Country_X___Public_Sector_Financing_1" localSheetId="58">#REF!</definedName>
    <definedName name="Table_2._Country_X___Public_Sector_Financing_1" localSheetId="18">#REF!</definedName>
    <definedName name="Table_2._Country_X___Public_Sector_Financing_1" localSheetId="61">#REF!</definedName>
    <definedName name="Table_2._Country_X___Public_Sector_Financing_1" localSheetId="62">#REF!</definedName>
    <definedName name="Table_2._Country_X___Public_Sector_Financing_1" localSheetId="64">#REF!</definedName>
    <definedName name="Table_2._Country_X___Public_Sector_Financing_1" localSheetId="21">#REF!</definedName>
    <definedName name="Table_2._Country_X___Public_Sector_Financing_1" localSheetId="80">'Tabla 53'!#REF!</definedName>
    <definedName name="Table_2._Country_X___Public_Sector_Financing_1" localSheetId="81">'Tabla 54'!#REF!</definedName>
    <definedName name="Table_2._Country_X___Public_Sector_Financing_1" localSheetId="82">'Tabla 55'!#REF!</definedName>
    <definedName name="Table_2._Country_X___Public_Sector_Financing_1" localSheetId="83">'Tabla 56'!#REF!</definedName>
    <definedName name="Table_2._Country_X___Public_Sector_Financing_1" localSheetId="84">'Tabla 57'!#REF!</definedName>
    <definedName name="Table_2._Country_X___Public_Sector_Financing_1" localSheetId="88">#REF!</definedName>
    <definedName name="Table_2._Country_X___Public_Sector_Financing_1" localSheetId="89">#REF!</definedName>
    <definedName name="Table_2._Country_X___Public_Sector_Financing_1" localSheetId="90">#REF!</definedName>
    <definedName name="Table_2._Country_X___Public_Sector_Financing_1" localSheetId="95">#REF!</definedName>
    <definedName name="Table_2._Country_X___Public_Sector_Financing_1" localSheetId="96">#REF!</definedName>
    <definedName name="Table_2._Country_X___Public_Sector_Financing_1" localSheetId="24">#REF!</definedName>
    <definedName name="Table_2._Country_X___Public_Sector_Financing_1" localSheetId="99">#REF!</definedName>
    <definedName name="Table_2._Country_X___Public_Sector_Financing_1">#REF!</definedName>
    <definedName name="Table_20.cont__Guatemala___Selected_Agricultural_Sector_Statistics__concluded" localSheetId="15">#REF!</definedName>
    <definedName name="Table_20.cont__Guatemala___Selected_Agricultural_Sector_Statistics__concluded" localSheetId="17">#REF!</definedName>
    <definedName name="Table_20.cont__Guatemala___Selected_Agricultural_Sector_Statistics__concluded" localSheetId="23">#REF!</definedName>
    <definedName name="Table_20.cont__Guatemala___Selected_Agricultural_Sector_Statistics__concluded" localSheetId="27">#REF!</definedName>
    <definedName name="Table_20.cont__Guatemala___Selected_Agricultural_Sector_Statistics__concluded" localSheetId="28">#REF!</definedName>
    <definedName name="Table_20.cont__Guatemala___Selected_Agricultural_Sector_Statistics__concluded" localSheetId="29">#REF!</definedName>
    <definedName name="Table_20.cont__Guatemala___Selected_Agricultural_Sector_Statistics__concluded" localSheetId="57">#REF!</definedName>
    <definedName name="Table_20.cont__Guatemala___Selected_Agricultural_Sector_Statistics__concluded" localSheetId="21">#REF!</definedName>
    <definedName name="Table_20.cont__Guatemala___Selected_Agricultural_Sector_Statistics__concluded" localSheetId="88">#REF!</definedName>
    <definedName name="Table_20.cont__Guatemala___Selected_Agricultural_Sector_Statistics__concluded" localSheetId="89">#REF!</definedName>
    <definedName name="Table_20.cont__Guatemala___Selected_Agricultural_Sector_Statistics__concluded" localSheetId="90">#REF!</definedName>
    <definedName name="Table_20.cont__Guatemala___Selected_Agricultural_Sector_Statistics__concluded" localSheetId="95">#REF!</definedName>
    <definedName name="Table_20.cont__Guatemala___Selected_Agricultural_Sector_Statistics__concluded">#REF!</definedName>
    <definedName name="Table_28._Guatemala___Selected_Wage_Indicators_1" localSheetId="15">#REF!</definedName>
    <definedName name="Table_28._Guatemala___Selected_Wage_Indicators_1" localSheetId="17">#REF!</definedName>
    <definedName name="Table_28._Guatemala___Selected_Wage_Indicators_1" localSheetId="23">#REF!</definedName>
    <definedName name="Table_28._Guatemala___Selected_Wage_Indicators_1" localSheetId="27">#REF!</definedName>
    <definedName name="Table_28._Guatemala___Selected_Wage_Indicators_1" localSheetId="28">#REF!</definedName>
    <definedName name="Table_28._Guatemala___Selected_Wage_Indicators_1" localSheetId="29">#REF!</definedName>
    <definedName name="Table_28._Guatemala___Selected_Wage_Indicators_1" localSheetId="21">#REF!</definedName>
    <definedName name="Table_28._Guatemala___Selected_Wage_Indicators_1" localSheetId="88">#REF!</definedName>
    <definedName name="Table_28._Guatemala___Selected_Wage_Indicators_1" localSheetId="89">#REF!</definedName>
    <definedName name="Table_28._Guatemala___Selected_Wage_Indicators_1" localSheetId="90">#REF!</definedName>
    <definedName name="Table_28._Guatemala___Selected_Wage_Indicators_1">#REF!</definedName>
    <definedName name="Table_28a._Guatemala___Selected_Wage_Indicators_1" localSheetId="15">#REF!</definedName>
    <definedName name="Table_28a._Guatemala___Selected_Wage_Indicators_1" localSheetId="17">#REF!</definedName>
    <definedName name="Table_28a._Guatemala___Selected_Wage_Indicators_1" localSheetId="23">#REF!</definedName>
    <definedName name="Table_28a._Guatemala___Selected_Wage_Indicators_1" localSheetId="27">#REF!</definedName>
    <definedName name="Table_28a._Guatemala___Selected_Wage_Indicators_1" localSheetId="28">#REF!</definedName>
    <definedName name="Table_28a._Guatemala___Selected_Wage_Indicators_1" localSheetId="29">#REF!</definedName>
    <definedName name="Table_28a._Guatemala___Selected_Wage_Indicators_1" localSheetId="21">#REF!</definedName>
    <definedName name="Table_28a._Guatemala___Selected_Wage_Indicators_1" localSheetId="88">#REF!</definedName>
    <definedName name="Table_28a._Guatemala___Selected_Wage_Indicators_1" localSheetId="89">#REF!</definedName>
    <definedName name="Table_28a._Guatemala___Selected_Wage_Indicators_1" localSheetId="90">#REF!</definedName>
    <definedName name="Table_28a._Guatemala___Selected_Wage_Indicators_1">#REF!</definedName>
    <definedName name="Table_3.5b" localSheetId="15">#REF!</definedName>
    <definedName name="Table_3.5b" localSheetId="17">#REF!</definedName>
    <definedName name="Table_3.5b" localSheetId="19">#REF!</definedName>
    <definedName name="Table_3.5b" localSheetId="23">#REF!</definedName>
    <definedName name="Table_3.5b" localSheetId="27">#REF!</definedName>
    <definedName name="Table_3.5b" localSheetId="28">#REF!</definedName>
    <definedName name="Table_3.5b" localSheetId="29">#REF!</definedName>
    <definedName name="Table_3.5b" localSheetId="33">#REF!</definedName>
    <definedName name="Table_3.5b" localSheetId="58">#REF!</definedName>
    <definedName name="Table_3.5b" localSheetId="18">#REF!</definedName>
    <definedName name="Table_3.5b" localSheetId="64">#REF!</definedName>
    <definedName name="Table_3.5b" localSheetId="21">#REF!</definedName>
    <definedName name="Table_3.5b" localSheetId="80">'Tabla 53'!#REF!</definedName>
    <definedName name="Table_3.5b" localSheetId="81">'Tabla 54'!#REF!</definedName>
    <definedName name="Table_3.5b" localSheetId="82">'Tabla 55'!#REF!</definedName>
    <definedName name="Table_3.5b" localSheetId="83">'Tabla 56'!#REF!</definedName>
    <definedName name="Table_3.5b" localSheetId="84">'Tabla 57'!#REF!</definedName>
    <definedName name="Table_3.5b" localSheetId="85">'Tabla 58'!#REF!</definedName>
    <definedName name="Table_3.5b" localSheetId="88">#REF!</definedName>
    <definedName name="Table_3.5b" localSheetId="89">#REF!</definedName>
    <definedName name="Table_3.5b" localSheetId="90">#REF!</definedName>
    <definedName name="Table_3.5b" localSheetId="96">#REF!</definedName>
    <definedName name="Table_3.5b" localSheetId="24">#REF!</definedName>
    <definedName name="Table_3.5b">#REF!</definedName>
    <definedName name="Table_30a._Guatemala___Selected_Employment_and_Labor_Productivity_Indicators" localSheetId="15">#REF!</definedName>
    <definedName name="Table_30a._Guatemala___Selected_Employment_and_Labor_Productivity_Indicators" localSheetId="17">#REF!</definedName>
    <definedName name="Table_30a._Guatemala___Selected_Employment_and_Labor_Productivity_Indicators" localSheetId="23">#REF!</definedName>
    <definedName name="Table_30a._Guatemala___Selected_Employment_and_Labor_Productivity_Indicators" localSheetId="27">#REF!</definedName>
    <definedName name="Table_30a._Guatemala___Selected_Employment_and_Labor_Productivity_Indicators" localSheetId="28">#REF!</definedName>
    <definedName name="Table_30a._Guatemala___Selected_Employment_and_Labor_Productivity_Indicators" localSheetId="29">#REF!</definedName>
    <definedName name="Table_30a._Guatemala___Selected_Employment_and_Labor_Productivity_Indicators" localSheetId="21">#REF!</definedName>
    <definedName name="Table_30a._Guatemala___Selected_Employment_and_Labor_Productivity_Indicators" localSheetId="88">#REF!</definedName>
    <definedName name="Table_30a._Guatemala___Selected_Employment_and_Labor_Productivity_Indicators" localSheetId="89">#REF!</definedName>
    <definedName name="Table_30a._Guatemala___Selected_Employment_and_Labor_Productivity_Indicators" localSheetId="90">#REF!</definedName>
    <definedName name="Table_30a._Guatemala___Selected_Employment_and_Labor_Productivity_Indicators">#REF!</definedName>
    <definedName name="Table_31._Guatemala___Selected_Wage_and_Employment_Indicators_1" localSheetId="15">#REF!</definedName>
    <definedName name="Table_31._Guatemala___Selected_Wage_and_Employment_Indicators_1" localSheetId="17">#REF!</definedName>
    <definedName name="Table_31._Guatemala___Selected_Wage_and_Employment_Indicators_1" localSheetId="23">#REF!</definedName>
    <definedName name="Table_31._Guatemala___Selected_Wage_and_Employment_Indicators_1" localSheetId="27">#REF!</definedName>
    <definedName name="Table_31._Guatemala___Selected_Wage_and_Employment_Indicators_1" localSheetId="28">#REF!</definedName>
    <definedName name="Table_31._Guatemala___Selected_Wage_and_Employment_Indicators_1" localSheetId="29">#REF!</definedName>
    <definedName name="Table_31._Guatemala___Selected_Wage_and_Employment_Indicators_1" localSheetId="21">#REF!</definedName>
    <definedName name="Table_31._Guatemala___Selected_Wage_and_Employment_Indicators_1" localSheetId="88">#REF!</definedName>
    <definedName name="Table_31._Guatemala___Selected_Wage_and_Employment_Indicators_1" localSheetId="89">#REF!</definedName>
    <definedName name="Table_31._Guatemala___Selected_Wage_and_Employment_Indicators_1" localSheetId="90">#REF!</definedName>
    <definedName name="Table_31._Guatemala___Selected_Wage_and_Employment_Indicators_1">#REF!</definedName>
    <definedName name="Table_32.__Guatemala__Trends_in_Unit_Labor_Costs__ULC___Real_Wages__Productivity_and_Employment" localSheetId="15">#REF!</definedName>
    <definedName name="Table_32.__Guatemala__Trends_in_Unit_Labor_Costs__ULC___Real_Wages__Productivity_and_Employment" localSheetId="17">#REF!</definedName>
    <definedName name="Table_32.__Guatemala__Trends_in_Unit_Labor_Costs__ULC___Real_Wages__Productivity_and_Employment" localSheetId="23">#REF!</definedName>
    <definedName name="Table_32.__Guatemala__Trends_in_Unit_Labor_Costs__ULC___Real_Wages__Productivity_and_Employment" localSheetId="27">#REF!</definedName>
    <definedName name="Table_32.__Guatemala__Trends_in_Unit_Labor_Costs__ULC___Real_Wages__Productivity_and_Employment" localSheetId="28">#REF!</definedName>
    <definedName name="Table_32.__Guatemala__Trends_in_Unit_Labor_Costs__ULC___Real_Wages__Productivity_and_Employment" localSheetId="29">#REF!</definedName>
    <definedName name="Table_32.__Guatemala__Trends_in_Unit_Labor_Costs__ULC___Real_Wages__Productivity_and_Employment" localSheetId="21">#REF!</definedName>
    <definedName name="Table_32.__Guatemala__Trends_in_Unit_Labor_Costs__ULC___Real_Wages__Productivity_and_Employment" localSheetId="88">#REF!</definedName>
    <definedName name="Table_32.__Guatemala__Trends_in_Unit_Labor_Costs__ULC___Real_Wages__Productivity_and_Employment" localSheetId="89">#REF!</definedName>
    <definedName name="Table_32.__Guatemala__Trends_in_Unit_Labor_Costs__ULC___Real_Wages__Productivity_and_Employment" localSheetId="90">#REF!</definedName>
    <definedName name="Table_32.__Guatemala__Trends_in_Unit_Labor_Costs__ULC___Real_Wages__Productivity_and_Employment">#REF!</definedName>
    <definedName name="Table_33.__Guatemala__Indicators_of_Competitiveness" localSheetId="15">#REF!</definedName>
    <definedName name="Table_33.__Guatemala__Indicators_of_Competitiveness" localSheetId="17">#REF!</definedName>
    <definedName name="Table_33.__Guatemala__Indicators_of_Competitiveness" localSheetId="23">#REF!</definedName>
    <definedName name="Table_33.__Guatemala__Indicators_of_Competitiveness" localSheetId="27">#REF!</definedName>
    <definedName name="Table_33.__Guatemala__Indicators_of_Competitiveness" localSheetId="28">#REF!</definedName>
    <definedName name="Table_33.__Guatemala__Indicators_of_Competitiveness" localSheetId="29">#REF!</definedName>
    <definedName name="Table_33.__Guatemala__Indicators_of_Competitiveness" localSheetId="21">#REF!</definedName>
    <definedName name="Table_33.__Guatemala__Indicators_of_Competitiveness" localSheetId="88">#REF!</definedName>
    <definedName name="Table_33.__Guatemala__Indicators_of_Competitiveness" localSheetId="89">#REF!</definedName>
    <definedName name="Table_33.__Guatemala__Indicators_of_Competitiveness" localSheetId="90">#REF!</definedName>
    <definedName name="Table_33.__Guatemala__Indicators_of_Competitiveness">#REF!</definedName>
    <definedName name="Table_4._Guatemala___Consumer_Price_Indices__1" localSheetId="15">#REF!</definedName>
    <definedName name="Table_4._Guatemala___Consumer_Price_Indices__1" localSheetId="17">#REF!</definedName>
    <definedName name="Table_4._Guatemala___Consumer_Price_Indices__1" localSheetId="23">#REF!</definedName>
    <definedName name="Table_4._Guatemala___Consumer_Price_Indices__1" localSheetId="27">#REF!</definedName>
    <definedName name="Table_4._Guatemala___Consumer_Price_Indices__1" localSheetId="28">#REF!</definedName>
    <definedName name="Table_4._Guatemala___Consumer_Price_Indices__1" localSheetId="29">#REF!</definedName>
    <definedName name="Table_4._Guatemala___Consumer_Price_Indices__1" localSheetId="21">#REF!</definedName>
    <definedName name="Table_4._Guatemala___Consumer_Price_Indices__1" localSheetId="88">#REF!</definedName>
    <definedName name="Table_4._Guatemala___Consumer_Price_Indices__1" localSheetId="89">#REF!</definedName>
    <definedName name="Table_4._Guatemala___Consumer_Price_Indices__1" localSheetId="90">#REF!</definedName>
    <definedName name="Table_4._Guatemala___Consumer_Price_Indices__1">#REF!</definedName>
    <definedName name="Table_4SR" localSheetId="15">#REF!</definedName>
    <definedName name="Table_4SR" localSheetId="17">#REF!</definedName>
    <definedName name="Table_4SR" localSheetId="23">#REF!</definedName>
    <definedName name="Table_4SR" localSheetId="27">#REF!</definedName>
    <definedName name="Table_4SR" localSheetId="28">#REF!</definedName>
    <definedName name="Table_4SR" localSheetId="29">#REF!</definedName>
    <definedName name="Table_4SR" localSheetId="21">#REF!</definedName>
    <definedName name="Table_4SR" localSheetId="88">#REF!</definedName>
    <definedName name="Table_4SR" localSheetId="89">#REF!</definedName>
    <definedName name="Table_4SR" localSheetId="90">#REF!</definedName>
    <definedName name="Table_4SR">#REF!</definedName>
    <definedName name="Table_5a" localSheetId="15">#REF!</definedName>
    <definedName name="Table_5a" localSheetId="17">#REF!</definedName>
    <definedName name="Table_5a" localSheetId="23">#REF!</definedName>
    <definedName name="Table_5a" localSheetId="27">#REF!</definedName>
    <definedName name="Table_5a" localSheetId="28">#REF!</definedName>
    <definedName name="Table_5a" localSheetId="29">#REF!</definedName>
    <definedName name="Table_5a" localSheetId="21">#REF!</definedName>
    <definedName name="Table_5a" localSheetId="88">#REF!</definedName>
    <definedName name="Table_5a" localSheetId="89">#REF!</definedName>
    <definedName name="Table_5a" localSheetId="90">#REF!</definedName>
    <definedName name="Table_5a">#REF!</definedName>
    <definedName name="Table_7SR" localSheetId="15">#REF!</definedName>
    <definedName name="Table_7SR" localSheetId="17">#REF!</definedName>
    <definedName name="Table_7SR" localSheetId="23">#REF!</definedName>
    <definedName name="Table_7SR" localSheetId="27">#REF!</definedName>
    <definedName name="Table_7SR" localSheetId="28">#REF!</definedName>
    <definedName name="Table_7SR" localSheetId="29">#REF!</definedName>
    <definedName name="Table_7SR" localSheetId="21">#REF!</definedName>
    <definedName name="Table_7SR" localSheetId="88">#REF!</definedName>
    <definedName name="Table_7SR" localSheetId="89">#REF!</definedName>
    <definedName name="Table_7SR" localSheetId="90">#REF!</definedName>
    <definedName name="Table_7SR">#REF!</definedName>
    <definedName name="Table_A.__Guatemala__Trends_in_Private_Sector_Unit_Labor_Costs__ULC___Real_Wages__Productivity_and_Employment" localSheetId="15">#REF!</definedName>
    <definedName name="Table_A.__Guatemala__Trends_in_Private_Sector_Unit_Labor_Costs__ULC___Real_Wages__Productivity_and_Employment" localSheetId="17">#REF!</definedName>
    <definedName name="Table_A.__Guatemala__Trends_in_Private_Sector_Unit_Labor_Costs__ULC___Real_Wages__Productivity_and_Employment" localSheetId="23">#REF!</definedName>
    <definedName name="Table_A.__Guatemala__Trends_in_Private_Sector_Unit_Labor_Costs__ULC___Real_Wages__Productivity_and_Employment" localSheetId="27">#REF!</definedName>
    <definedName name="Table_A.__Guatemala__Trends_in_Private_Sector_Unit_Labor_Costs__ULC___Real_Wages__Productivity_and_Employment" localSheetId="28">#REF!</definedName>
    <definedName name="Table_A.__Guatemala__Trends_in_Private_Sector_Unit_Labor_Costs__ULC___Real_Wages__Productivity_and_Employment" localSheetId="29">#REF!</definedName>
    <definedName name="Table_A.__Guatemala__Trends_in_Private_Sector_Unit_Labor_Costs__ULC___Real_Wages__Productivity_and_Employment" localSheetId="21">#REF!</definedName>
    <definedName name="Table_A.__Guatemala__Trends_in_Private_Sector_Unit_Labor_Costs__ULC___Real_Wages__Productivity_and_Employment" localSheetId="88">#REF!</definedName>
    <definedName name="Table_A.__Guatemala__Trends_in_Private_Sector_Unit_Labor_Costs__ULC___Real_Wages__Productivity_and_Employment" localSheetId="89">#REF!</definedName>
    <definedName name="Table_A.__Guatemala__Trends_in_Private_Sector_Unit_Labor_Costs__ULC___Real_Wages__Productivity_and_Employment" localSheetId="90">#REF!</definedName>
    <definedName name="Table_A.__Guatemala__Trends_in_Private_Sector_Unit_Labor_Costs__ULC___Real_Wages__Productivity_and_Employment">#REF!</definedName>
    <definedName name="Table_debt" localSheetId="15">#REF!</definedName>
    <definedName name="Table_debt" localSheetId="17">#REF!</definedName>
    <definedName name="Table_debt" localSheetId="23">#REF!</definedName>
    <definedName name="Table_debt" localSheetId="27">#REF!</definedName>
    <definedName name="Table_debt" localSheetId="28">#REF!</definedName>
    <definedName name="Table_debt" localSheetId="29">#REF!</definedName>
    <definedName name="Table_debt" localSheetId="21">#REF!</definedName>
    <definedName name="Table_debt" localSheetId="88">#REF!</definedName>
    <definedName name="Table_debt" localSheetId="89">#REF!</definedName>
    <definedName name="Table_debt" localSheetId="90">#REF!</definedName>
    <definedName name="Table_debt">#REF!</definedName>
    <definedName name="Table_Template" localSheetId="15">#REF!</definedName>
    <definedName name="Table_Template" localSheetId="17">#REF!</definedName>
    <definedName name="Table_Template" localSheetId="19">#REF!</definedName>
    <definedName name="Table_Template" localSheetId="23">#REF!</definedName>
    <definedName name="Table_Template" localSheetId="27">#REF!</definedName>
    <definedName name="Table_Template" localSheetId="28">#REF!</definedName>
    <definedName name="Table_Template" localSheetId="29">#REF!</definedName>
    <definedName name="Table_Template" localSheetId="41">#REF!</definedName>
    <definedName name="Table_Template" localSheetId="44">#REF!</definedName>
    <definedName name="Table_Template" localSheetId="58">#REF!</definedName>
    <definedName name="Table_Template" localSheetId="64">#REF!</definedName>
    <definedName name="Table_Template" localSheetId="21">#REF!</definedName>
    <definedName name="Table_Template" localSheetId="80">'Tabla 53'!#REF!</definedName>
    <definedName name="Table_Template" localSheetId="81">'Tabla 54'!#REF!</definedName>
    <definedName name="Table_Template" localSheetId="82">'Tabla 55'!#REF!</definedName>
    <definedName name="Table_Template" localSheetId="83">'Tabla 56'!#REF!</definedName>
    <definedName name="Table_Template" localSheetId="84">'Tabla 57'!#REF!</definedName>
    <definedName name="Table_Template" localSheetId="88">#REF!</definedName>
    <definedName name="Table_Template" localSheetId="89">#REF!</definedName>
    <definedName name="Table_Template" localSheetId="90">#REF!</definedName>
    <definedName name="Table_Template" localSheetId="96">#REF!</definedName>
    <definedName name="Table_Template" localSheetId="24">#REF!</definedName>
    <definedName name="Table_Template">#REF!</definedName>
    <definedName name="table1" localSheetId="15">#REF!</definedName>
    <definedName name="table1" localSheetId="17">#REF!</definedName>
    <definedName name="table1" localSheetId="23">#REF!</definedName>
    <definedName name="table1" localSheetId="27">#REF!</definedName>
    <definedName name="table1" localSheetId="28">#REF!</definedName>
    <definedName name="table1" localSheetId="29">#REF!</definedName>
    <definedName name="table1" localSheetId="33">#REF!</definedName>
    <definedName name="Table1" localSheetId="41">#REF!</definedName>
    <definedName name="Table1" localSheetId="44">#REF!</definedName>
    <definedName name="table1" localSheetId="18">#REF!</definedName>
    <definedName name="table1" localSheetId="21">#REF!</definedName>
    <definedName name="table1" localSheetId="80">'Tabla 53'!#REF!</definedName>
    <definedName name="table1" localSheetId="85">'Tabla 58'!#REF!</definedName>
    <definedName name="table1" localSheetId="88">#REF!</definedName>
    <definedName name="table1" localSheetId="89">#REF!</definedName>
    <definedName name="table1" localSheetId="90">#REF!</definedName>
    <definedName name="table1" localSheetId="96">#REF!</definedName>
    <definedName name="table1">#REF!</definedName>
    <definedName name="table10" localSheetId="15">#REF!</definedName>
    <definedName name="table10" localSheetId="17">#REF!</definedName>
    <definedName name="table10" localSheetId="100">'[171]150dp'!$A$1:$F$58</definedName>
    <definedName name="table10" localSheetId="23">'[171]150dp'!$A$1:$F$58</definedName>
    <definedName name="table10" localSheetId="59">#REF!</definedName>
    <definedName name="table10" localSheetId="60">#REF!</definedName>
    <definedName name="table10" localSheetId="1">'[171]150dp'!$A$1:$F$58</definedName>
    <definedName name="table10" localSheetId="27">#REF!</definedName>
    <definedName name="table10" localSheetId="28">#REF!</definedName>
    <definedName name="table10" localSheetId="29">#REF!</definedName>
    <definedName name="table10" localSheetId="57">'[171]150dp'!$A$1:$F$58</definedName>
    <definedName name="table10" localSheetId="58">'[171]150dp'!$A$1:$F$58</definedName>
    <definedName name="table10" localSheetId="91">#REF!</definedName>
    <definedName name="table10">#REF!</definedName>
    <definedName name="table11" localSheetId="15">#REF!</definedName>
    <definedName name="table11" localSheetId="16">#REF!</definedName>
    <definedName name="table11" localSheetId="17">#REF!</definedName>
    <definedName name="table11" localSheetId="20">#REF!</definedName>
    <definedName name="table11" localSheetId="23">#REF!</definedName>
    <definedName name="table11" localSheetId="59">#REF!</definedName>
    <definedName name="table11" localSheetId="60">#REF!</definedName>
    <definedName name="table11" localSheetId="27">#REF!</definedName>
    <definedName name="table11" localSheetId="28">#REF!</definedName>
    <definedName name="table11" localSheetId="29">#REF!</definedName>
    <definedName name="table11" localSheetId="57">#REF!</definedName>
    <definedName name="table11" localSheetId="64">#REF!</definedName>
    <definedName name="table11" localSheetId="21">#REF!</definedName>
    <definedName name="table11" localSheetId="85">'Tabla 58'!#REF!</definedName>
    <definedName name="table11" localSheetId="88">#REF!</definedName>
    <definedName name="table11" localSheetId="89">#REF!</definedName>
    <definedName name="table11" localSheetId="90">#REF!</definedName>
    <definedName name="table11" localSheetId="95">#REF!</definedName>
    <definedName name="table11" localSheetId="96">#REF!</definedName>
    <definedName name="table11" localSheetId="24">#REF!</definedName>
    <definedName name="table11">#REF!</definedName>
    <definedName name="table11?" localSheetId="15">#REF!</definedName>
    <definedName name="table11?" localSheetId="16">#REF!</definedName>
    <definedName name="table11?" localSheetId="17">#REF!</definedName>
    <definedName name="table11?" localSheetId="23">#REF!</definedName>
    <definedName name="table11?" localSheetId="27">#REF!</definedName>
    <definedName name="table11?" localSheetId="28">#REF!</definedName>
    <definedName name="table11?" localSheetId="29">#REF!</definedName>
    <definedName name="table11?" localSheetId="57">#REF!</definedName>
    <definedName name="table11?" localSheetId="64">#REF!</definedName>
    <definedName name="table11?" localSheetId="21">#REF!</definedName>
    <definedName name="table11?" localSheetId="85">'Tabla 58'!#REF!</definedName>
    <definedName name="table11?" localSheetId="88">#REF!</definedName>
    <definedName name="table11?" localSheetId="89">#REF!</definedName>
    <definedName name="table11?" localSheetId="90">#REF!</definedName>
    <definedName name="table11?" localSheetId="95">#REF!</definedName>
    <definedName name="table11?" localSheetId="96">#REF!</definedName>
    <definedName name="table11?">#REF!</definedName>
    <definedName name="table12" localSheetId="15">#REF!</definedName>
    <definedName name="table12" localSheetId="16">#REF!</definedName>
    <definedName name="table12" localSheetId="17">#REF!</definedName>
    <definedName name="table12" localSheetId="23">#REF!</definedName>
    <definedName name="table12" localSheetId="27">#REF!</definedName>
    <definedName name="table12" localSheetId="28">#REF!</definedName>
    <definedName name="table12" localSheetId="29">#REF!</definedName>
    <definedName name="table12" localSheetId="57">#REF!</definedName>
    <definedName name="table12" localSheetId="64">#REF!</definedName>
    <definedName name="table12" localSheetId="21">#REF!</definedName>
    <definedName name="table12" localSheetId="85">'Tabla 58'!#REF!</definedName>
    <definedName name="table12" localSheetId="88">#REF!</definedName>
    <definedName name="table12" localSheetId="89">#REF!</definedName>
    <definedName name="table12" localSheetId="90">#REF!</definedName>
    <definedName name="table12" localSheetId="95">#REF!</definedName>
    <definedName name="table12" localSheetId="96">#REF!</definedName>
    <definedName name="table12">#REF!</definedName>
    <definedName name="table13" localSheetId="15">#REF!</definedName>
    <definedName name="table13" localSheetId="17">#REF!</definedName>
    <definedName name="table13" localSheetId="23">#REF!</definedName>
    <definedName name="table13" localSheetId="27">#REF!</definedName>
    <definedName name="table13" localSheetId="28">#REF!</definedName>
    <definedName name="table13" localSheetId="29">#REF!</definedName>
    <definedName name="table13" localSheetId="21">#REF!</definedName>
    <definedName name="table13" localSheetId="88">#REF!</definedName>
    <definedName name="table13" localSheetId="89">#REF!</definedName>
    <definedName name="table13" localSheetId="90">#REF!</definedName>
    <definedName name="table13">#REF!</definedName>
    <definedName name="table15" localSheetId="15">#REF!</definedName>
    <definedName name="table15" localSheetId="17">#REF!</definedName>
    <definedName name="table15" localSheetId="23">#REF!</definedName>
    <definedName name="table15" localSheetId="27">#REF!</definedName>
    <definedName name="table15" localSheetId="28">#REF!</definedName>
    <definedName name="table15" localSheetId="29">#REF!</definedName>
    <definedName name="table15" localSheetId="21">#REF!</definedName>
    <definedName name="table15" localSheetId="88">#REF!</definedName>
    <definedName name="table15" localSheetId="89">#REF!</definedName>
    <definedName name="table15" localSheetId="90">#REF!</definedName>
    <definedName name="table15">#REF!</definedName>
    <definedName name="table16" localSheetId="15">#REF!</definedName>
    <definedName name="table16" localSheetId="17">#REF!</definedName>
    <definedName name="table16" localSheetId="23">#REF!</definedName>
    <definedName name="table16" localSheetId="27">#REF!</definedName>
    <definedName name="table16" localSheetId="28">#REF!</definedName>
    <definedName name="table16" localSheetId="29">#REF!</definedName>
    <definedName name="table16" localSheetId="21">#REF!</definedName>
    <definedName name="table16" localSheetId="88">#REF!</definedName>
    <definedName name="table16" localSheetId="89">#REF!</definedName>
    <definedName name="table16" localSheetId="90">#REF!</definedName>
    <definedName name="table16">#REF!</definedName>
    <definedName name="table17" localSheetId="15">#REF!</definedName>
    <definedName name="table17" localSheetId="17">#REF!</definedName>
    <definedName name="table17" localSheetId="23">#REF!</definedName>
    <definedName name="table17" localSheetId="27">#REF!</definedName>
    <definedName name="table17" localSheetId="28">#REF!</definedName>
    <definedName name="table17" localSheetId="29">#REF!</definedName>
    <definedName name="table17" localSheetId="21">#REF!</definedName>
    <definedName name="table17" localSheetId="88">#REF!</definedName>
    <definedName name="table17" localSheetId="89">#REF!</definedName>
    <definedName name="table17" localSheetId="90">#REF!</definedName>
    <definedName name="table17">#REF!</definedName>
    <definedName name="table18" localSheetId="15">#REF!</definedName>
    <definedName name="table18" localSheetId="17">#REF!</definedName>
    <definedName name="table18" localSheetId="23">#REF!</definedName>
    <definedName name="table18" localSheetId="27">#REF!</definedName>
    <definedName name="table18" localSheetId="28">#REF!</definedName>
    <definedName name="table18" localSheetId="29">#REF!</definedName>
    <definedName name="table18" localSheetId="21">#REF!</definedName>
    <definedName name="table18" localSheetId="88">#REF!</definedName>
    <definedName name="table18" localSheetId="89">#REF!</definedName>
    <definedName name="table18" localSheetId="90">#REF!</definedName>
    <definedName name="table18">#REF!</definedName>
    <definedName name="table19" localSheetId="15">#REF!</definedName>
    <definedName name="table19" localSheetId="17">#REF!</definedName>
    <definedName name="table19" localSheetId="23">#REF!</definedName>
    <definedName name="table19" localSheetId="27">#REF!</definedName>
    <definedName name="table19" localSheetId="28">#REF!</definedName>
    <definedName name="table19" localSheetId="29">#REF!</definedName>
    <definedName name="table19" localSheetId="21">#REF!</definedName>
    <definedName name="table19" localSheetId="88">#REF!</definedName>
    <definedName name="table19" localSheetId="89">#REF!</definedName>
    <definedName name="table19" localSheetId="90">#REF!</definedName>
    <definedName name="table19">#REF!</definedName>
    <definedName name="Table2" localSheetId="15">#REF!</definedName>
    <definedName name="Table2" localSheetId="16">#REF!</definedName>
    <definedName name="Table2" localSheetId="17">#REF!</definedName>
    <definedName name="Table2" localSheetId="19">#REF!</definedName>
    <definedName name="Table2" localSheetId="23">#REF!</definedName>
    <definedName name="Table2" localSheetId="27">#REF!</definedName>
    <definedName name="Table2" localSheetId="28">#REF!</definedName>
    <definedName name="Table2" localSheetId="29">#REF!</definedName>
    <definedName name="Table2" localSheetId="41">#REF!</definedName>
    <definedName name="Table2" localSheetId="44">#REF!</definedName>
    <definedName name="Table2" localSheetId="18">#REF!</definedName>
    <definedName name="Table2" localSheetId="21">#REF!</definedName>
    <definedName name="Table2" localSheetId="80">'Tabla 53'!#REF!</definedName>
    <definedName name="Table2" localSheetId="88">#REF!</definedName>
    <definedName name="Table2" localSheetId="89">#REF!</definedName>
    <definedName name="Table2" localSheetId="90">#REF!</definedName>
    <definedName name="Table2" localSheetId="96">#REF!</definedName>
    <definedName name="Table2">#REF!</definedName>
    <definedName name="table20" localSheetId="15">#REF!</definedName>
    <definedName name="table20" localSheetId="16">#REF!</definedName>
    <definedName name="table20" localSheetId="17">#REF!</definedName>
    <definedName name="table20" localSheetId="23">#REF!</definedName>
    <definedName name="table20" localSheetId="27">#REF!</definedName>
    <definedName name="table20" localSheetId="28">#REF!</definedName>
    <definedName name="table20" localSheetId="29">#REF!</definedName>
    <definedName name="table20" localSheetId="21">#REF!</definedName>
    <definedName name="table20" localSheetId="88">#REF!</definedName>
    <definedName name="table20" localSheetId="89">#REF!</definedName>
    <definedName name="table20" localSheetId="90">#REF!</definedName>
    <definedName name="table20">#REF!</definedName>
    <definedName name="table21" localSheetId="15">#REF!</definedName>
    <definedName name="table21" localSheetId="16">#REF!</definedName>
    <definedName name="table21" localSheetId="17">#REF!</definedName>
    <definedName name="table21" localSheetId="23">#REF!</definedName>
    <definedName name="table21" localSheetId="27">#REF!</definedName>
    <definedName name="table21" localSheetId="28">#REF!</definedName>
    <definedName name="table21" localSheetId="29">#REF!</definedName>
    <definedName name="table21" localSheetId="21">#REF!</definedName>
    <definedName name="table21" localSheetId="88">#REF!</definedName>
    <definedName name="table21" localSheetId="89">#REF!</definedName>
    <definedName name="table21" localSheetId="90">#REF!</definedName>
    <definedName name="table21">#REF!</definedName>
    <definedName name="table22a" localSheetId="15">#REF!</definedName>
    <definedName name="table22a" localSheetId="17">#REF!</definedName>
    <definedName name="table22a" localSheetId="23">#REF!</definedName>
    <definedName name="table22a" localSheetId="27">#REF!</definedName>
    <definedName name="table22a" localSheetId="28">#REF!</definedName>
    <definedName name="table22a" localSheetId="29">#REF!</definedName>
    <definedName name="table22a" localSheetId="21">#REF!</definedName>
    <definedName name="table22a" localSheetId="88">#REF!</definedName>
    <definedName name="table22a" localSheetId="89">#REF!</definedName>
    <definedName name="table22a" localSheetId="90">#REF!</definedName>
    <definedName name="table22a">#REF!</definedName>
    <definedName name="table22b" localSheetId="15">#REF!</definedName>
    <definedName name="table22b" localSheetId="17">#REF!</definedName>
    <definedName name="table22b" localSheetId="23">#REF!</definedName>
    <definedName name="table22b" localSheetId="27">#REF!</definedName>
    <definedName name="table22b" localSheetId="28">#REF!</definedName>
    <definedName name="table22b" localSheetId="29">#REF!</definedName>
    <definedName name="table22b" localSheetId="21">#REF!</definedName>
    <definedName name="table22b" localSheetId="88">#REF!</definedName>
    <definedName name="table22b" localSheetId="89">#REF!</definedName>
    <definedName name="table22b" localSheetId="90">#REF!</definedName>
    <definedName name="table22b">#REF!</definedName>
    <definedName name="table25" localSheetId="15">#REF!</definedName>
    <definedName name="table25" localSheetId="17">#REF!</definedName>
    <definedName name="table25" localSheetId="23">#REF!</definedName>
    <definedName name="table25" localSheetId="27">#REF!</definedName>
    <definedName name="table25" localSheetId="28">#REF!</definedName>
    <definedName name="table25" localSheetId="29">#REF!</definedName>
    <definedName name="table25" localSheetId="21">#REF!</definedName>
    <definedName name="table25" localSheetId="88">#REF!</definedName>
    <definedName name="table25" localSheetId="89">#REF!</definedName>
    <definedName name="table25" localSheetId="90">#REF!</definedName>
    <definedName name="table25">#REF!</definedName>
    <definedName name="table26" localSheetId="15">#REF!</definedName>
    <definedName name="table26" localSheetId="17">#REF!</definedName>
    <definedName name="table26" localSheetId="23">#REF!</definedName>
    <definedName name="table26" localSheetId="27">#REF!</definedName>
    <definedName name="table26" localSheetId="28">#REF!</definedName>
    <definedName name="table26" localSheetId="29">#REF!</definedName>
    <definedName name="table26" localSheetId="21">#REF!</definedName>
    <definedName name="table26" localSheetId="88">#REF!</definedName>
    <definedName name="table26" localSheetId="89">#REF!</definedName>
    <definedName name="table26" localSheetId="90">#REF!</definedName>
    <definedName name="table26">#REF!</definedName>
    <definedName name="table3" localSheetId="15">#REF!</definedName>
    <definedName name="table3" localSheetId="17">#REF!</definedName>
    <definedName name="table3" localSheetId="100">'[172]Table 8'!$A$3:$K$61</definedName>
    <definedName name="table3" localSheetId="23">'[172]Table 8'!$A$3:$K$61</definedName>
    <definedName name="table3" localSheetId="59">#REF!</definedName>
    <definedName name="table3" localSheetId="60">#REF!</definedName>
    <definedName name="table3" localSheetId="1">'[172]Table 8'!$A$3:$K$61</definedName>
    <definedName name="table3" localSheetId="27">#REF!</definedName>
    <definedName name="table3" localSheetId="28">#REF!</definedName>
    <definedName name="table3" localSheetId="29">#REF!</definedName>
    <definedName name="table3" localSheetId="57">'[172]Table 8'!$A$3:$K$61</definedName>
    <definedName name="table3" localSheetId="58">'[172]Table 8'!$A$3:$K$61</definedName>
    <definedName name="table3" localSheetId="91">#REF!</definedName>
    <definedName name="table3">#REF!</definedName>
    <definedName name="table4" localSheetId="15">#REF!</definedName>
    <definedName name="table4" localSheetId="16">#REF!</definedName>
    <definedName name="table4" localSheetId="17">#REF!</definedName>
    <definedName name="table4" localSheetId="20">#REF!</definedName>
    <definedName name="table4" localSheetId="23">#REF!</definedName>
    <definedName name="table4" localSheetId="59">#REF!</definedName>
    <definedName name="table4" localSheetId="60">#REF!</definedName>
    <definedName name="table4" localSheetId="27">#REF!</definedName>
    <definedName name="table4" localSheetId="28">#REF!</definedName>
    <definedName name="table4" localSheetId="29">#REF!</definedName>
    <definedName name="table4" localSheetId="57">#REF!</definedName>
    <definedName name="table4" localSheetId="64">#REF!</definedName>
    <definedName name="table4" localSheetId="21">#REF!</definedName>
    <definedName name="table4" localSheetId="85">'Tabla 58'!#REF!</definedName>
    <definedName name="table4" localSheetId="88">#REF!</definedName>
    <definedName name="table4" localSheetId="89">#REF!</definedName>
    <definedName name="table4" localSheetId="90">#REF!</definedName>
    <definedName name="table4" localSheetId="95">#REF!</definedName>
    <definedName name="table4" localSheetId="96">#REF!</definedName>
    <definedName name="table4" localSheetId="24">#REF!</definedName>
    <definedName name="table4">#REF!</definedName>
    <definedName name="table41" localSheetId="15">#REF!</definedName>
    <definedName name="table41" localSheetId="16">#REF!</definedName>
    <definedName name="table41" localSheetId="17">#REF!</definedName>
    <definedName name="table41" localSheetId="23">#REF!</definedName>
    <definedName name="table41" localSheetId="27">#REF!</definedName>
    <definedName name="table41" localSheetId="28">#REF!</definedName>
    <definedName name="table41" localSheetId="29">#REF!</definedName>
    <definedName name="table41" localSheetId="57">#REF!</definedName>
    <definedName name="table41" localSheetId="64">#REF!</definedName>
    <definedName name="table41" localSheetId="21">#REF!</definedName>
    <definedName name="table41" localSheetId="85">'Tabla 58'!#REF!</definedName>
    <definedName name="table41" localSheetId="88">#REF!</definedName>
    <definedName name="table41" localSheetId="89">#REF!</definedName>
    <definedName name="table41" localSheetId="90">#REF!</definedName>
    <definedName name="table41" localSheetId="95">#REF!</definedName>
    <definedName name="table41" localSheetId="96">#REF!</definedName>
    <definedName name="table41">#REF!</definedName>
    <definedName name="Table5" localSheetId="15">#REF!</definedName>
    <definedName name="Table5" localSheetId="16">#REF!</definedName>
    <definedName name="Table5" localSheetId="17">#REF!</definedName>
    <definedName name="Table5" localSheetId="100">[173]Stfrprtables!#REF!</definedName>
    <definedName name="Table5" localSheetId="23">[173]Stfrprtables!#REF!</definedName>
    <definedName name="Table5" localSheetId="59">#REF!</definedName>
    <definedName name="Table5" localSheetId="60">#REF!</definedName>
    <definedName name="Table5" localSheetId="1">[173]Stfrprtables!#REF!</definedName>
    <definedName name="Table5" localSheetId="27">#REF!</definedName>
    <definedName name="Table5" localSheetId="28">[173]Stfrprtables!#REF!</definedName>
    <definedName name="Table5" localSheetId="29">[173]Stfrprtables!#REF!</definedName>
    <definedName name="Table5" localSheetId="57">[173]Stfrprtables!#REF!</definedName>
    <definedName name="Table5" localSheetId="58">[173]Stfrprtables!#REF!</definedName>
    <definedName name="Table5" localSheetId="64">[173]Stfrprtables!#REF!</definedName>
    <definedName name="Table5" localSheetId="21">[173]Stfrprtables!#REF!</definedName>
    <definedName name="Table5" localSheetId="85">[173]Stfrprtables!#REF!</definedName>
    <definedName name="Table5" localSheetId="88">[173]Stfrprtables!#REF!</definedName>
    <definedName name="Table5" localSheetId="89">[173]Stfrprtables!#REF!</definedName>
    <definedName name="Table5" localSheetId="90">[173]Stfrprtables!#REF!</definedName>
    <definedName name="Table5" localSheetId="91">#REF!</definedName>
    <definedName name="Table5" localSheetId="95">[173]Stfrprtables!#REF!</definedName>
    <definedName name="Table5" localSheetId="96">[173]Stfrprtables!#REF!</definedName>
    <definedName name="Table5" localSheetId="24">[173]Stfrprtables!#REF!</definedName>
    <definedName name="Table5">#REF!</definedName>
    <definedName name="table6" localSheetId="15">#REF!</definedName>
    <definedName name="table6" localSheetId="16">#REF!</definedName>
    <definedName name="table6" localSheetId="17">#REF!</definedName>
    <definedName name="table6" localSheetId="20">#REF!</definedName>
    <definedName name="table6" localSheetId="23">#REF!</definedName>
    <definedName name="table6" localSheetId="59">#REF!</definedName>
    <definedName name="table6" localSheetId="60">#REF!</definedName>
    <definedName name="table6" localSheetId="27">#REF!</definedName>
    <definedName name="table6" localSheetId="28">#REF!</definedName>
    <definedName name="table6" localSheetId="29">#REF!</definedName>
    <definedName name="table6" localSheetId="57">#REF!</definedName>
    <definedName name="table6" localSheetId="64">#REF!</definedName>
    <definedName name="table6" localSheetId="21">#REF!</definedName>
    <definedName name="table6" localSheetId="85">'Tabla 58'!#REF!</definedName>
    <definedName name="table6" localSheetId="88">#REF!</definedName>
    <definedName name="table6" localSheetId="89">#REF!</definedName>
    <definedName name="table6" localSheetId="90">#REF!</definedName>
    <definedName name="table6" localSheetId="95">#REF!</definedName>
    <definedName name="table6" localSheetId="96">#REF!</definedName>
    <definedName name="table6" localSheetId="24">#REF!</definedName>
    <definedName name="table6">#REF!</definedName>
    <definedName name="table7" localSheetId="15">#REF!</definedName>
    <definedName name="table7" localSheetId="16">#REF!</definedName>
    <definedName name="table7" localSheetId="17">#REF!</definedName>
    <definedName name="table7" localSheetId="23">#REF!</definedName>
    <definedName name="table7" localSheetId="27">#REF!</definedName>
    <definedName name="table7" localSheetId="28">#REF!</definedName>
    <definedName name="table7" localSheetId="29">#REF!</definedName>
    <definedName name="table7" localSheetId="57">#REF!</definedName>
    <definedName name="table7" localSheetId="64">#REF!</definedName>
    <definedName name="table7" localSheetId="21">#REF!</definedName>
    <definedName name="table7" localSheetId="85">'Tabla 58'!#REF!</definedName>
    <definedName name="table7" localSheetId="88">#REF!</definedName>
    <definedName name="table7" localSheetId="89">#REF!</definedName>
    <definedName name="table7" localSheetId="90">#REF!</definedName>
    <definedName name="table7" localSheetId="95">#REF!</definedName>
    <definedName name="table7" localSheetId="96">#REF!</definedName>
    <definedName name="table7">#REF!</definedName>
    <definedName name="Table8" localSheetId="15">#REF!</definedName>
    <definedName name="Table8" localSheetId="16">#REF!</definedName>
    <definedName name="Table8" localSheetId="17">#REF!</definedName>
    <definedName name="Table8" localSheetId="19">#REF!</definedName>
    <definedName name="Table8" localSheetId="100">'[55]shared data'!$A$1:$E$32</definedName>
    <definedName name="Table8" localSheetId="23">'[55]shared data'!$A$1:$E$32</definedName>
    <definedName name="Table8" localSheetId="59">#REF!</definedName>
    <definedName name="Table8" localSheetId="60">#REF!</definedName>
    <definedName name="Table8" localSheetId="1">'[55]shared data'!$A$1:$E$32</definedName>
    <definedName name="Table8" localSheetId="27">#REF!</definedName>
    <definedName name="Table8" localSheetId="28">#REF!</definedName>
    <definedName name="Table8" localSheetId="29">#REF!</definedName>
    <definedName name="Table8" localSheetId="57">'[55]shared data'!$A$1:$E$32</definedName>
    <definedName name="Table8" localSheetId="58">'[55]shared data'!$A$1:$E$32</definedName>
    <definedName name="Table8" localSheetId="18">#REF!</definedName>
    <definedName name="Table8" localSheetId="91">#REF!</definedName>
    <definedName name="Table8">#REF!</definedName>
    <definedName name="table9" localSheetId="15">#REF!</definedName>
    <definedName name="table9" localSheetId="16">#REF!</definedName>
    <definedName name="table9" localSheetId="17">#REF!</definedName>
    <definedName name="table9" localSheetId="20">#REF!</definedName>
    <definedName name="table9" localSheetId="23">#REF!</definedName>
    <definedName name="table9" localSheetId="59">#REF!</definedName>
    <definedName name="table9" localSheetId="60">#REF!</definedName>
    <definedName name="table9" localSheetId="27">#REF!</definedName>
    <definedName name="table9" localSheetId="28">#REF!</definedName>
    <definedName name="table9" localSheetId="29">#REF!</definedName>
    <definedName name="table9" localSheetId="57">#REF!</definedName>
    <definedName name="table9" localSheetId="64">#REF!</definedName>
    <definedName name="table9" localSheetId="21">#REF!</definedName>
    <definedName name="table9" localSheetId="85">'Tabla 58'!#REF!</definedName>
    <definedName name="table9" localSheetId="88">#REF!</definedName>
    <definedName name="table9" localSheetId="89">#REF!</definedName>
    <definedName name="table9" localSheetId="90">#REF!</definedName>
    <definedName name="table9" localSheetId="95">#REF!</definedName>
    <definedName name="table9" localSheetId="96">#REF!</definedName>
    <definedName name="table9" localSheetId="24">#REF!</definedName>
    <definedName name="table9">#REF!</definedName>
    <definedName name="TableA" localSheetId="15">#REF!</definedName>
    <definedName name="TableA" localSheetId="16">#REF!</definedName>
    <definedName name="TableA" localSheetId="17">#REF!</definedName>
    <definedName name="TableA" localSheetId="19">#REF!</definedName>
    <definedName name="TableA" localSheetId="100">#REF!</definedName>
    <definedName name="TableA" localSheetId="23">#REF!</definedName>
    <definedName name="TableA" localSheetId="27">#REF!</definedName>
    <definedName name="TableA" localSheetId="28">#REF!</definedName>
    <definedName name="TableA" localSheetId="29">#REF!</definedName>
    <definedName name="TableA" localSheetId="41">#REF!</definedName>
    <definedName name="TableA" localSheetId="44">#REF!</definedName>
    <definedName name="TableA" localSheetId="46">#REF!</definedName>
    <definedName name="TableA" localSheetId="57">#REF!</definedName>
    <definedName name="TableA" localSheetId="58">#REF!</definedName>
    <definedName name="TableA" localSheetId="18">#REF!</definedName>
    <definedName name="TableA" localSheetId="61">#REF!</definedName>
    <definedName name="TableA" localSheetId="62">#REF!</definedName>
    <definedName name="TableA" localSheetId="64">#REF!</definedName>
    <definedName name="TableA" localSheetId="21">#REF!</definedName>
    <definedName name="TableA" localSheetId="80">'Tabla 53'!#REF!</definedName>
    <definedName name="TableA" localSheetId="81">'Tabla 54'!#REF!</definedName>
    <definedName name="TableA" localSheetId="82">'Tabla 55'!#REF!</definedName>
    <definedName name="TableA" localSheetId="83">'Tabla 56'!#REF!</definedName>
    <definedName name="TableA" localSheetId="84">'Tabla 57'!#REF!</definedName>
    <definedName name="TableA" localSheetId="88">#REF!</definedName>
    <definedName name="TableA" localSheetId="89">#REF!</definedName>
    <definedName name="TableA" localSheetId="90">#REF!</definedName>
    <definedName name="TableA" localSheetId="95">#REF!</definedName>
    <definedName name="TableA" localSheetId="96">#REF!</definedName>
    <definedName name="TableA" localSheetId="24">#REF!</definedName>
    <definedName name="TableA" localSheetId="99">#REF!</definedName>
    <definedName name="TableA">#REF!</definedName>
    <definedName name="TableB1" localSheetId="15">#REF!</definedName>
    <definedName name="TableB1" localSheetId="16">#REF!</definedName>
    <definedName name="TableB1" localSheetId="17">#REF!</definedName>
    <definedName name="TableB1" localSheetId="19">#REF!</definedName>
    <definedName name="TableB1" localSheetId="23">#REF!</definedName>
    <definedName name="TableB1" localSheetId="27">#REF!</definedName>
    <definedName name="TableB1" localSheetId="28">#REF!</definedName>
    <definedName name="TableB1" localSheetId="29">#REF!</definedName>
    <definedName name="TableB1" localSheetId="41">#REF!</definedName>
    <definedName name="TableB1" localSheetId="44">#REF!</definedName>
    <definedName name="TableB1" localSheetId="57">#REF!</definedName>
    <definedName name="TableB1" localSheetId="58">#REF!</definedName>
    <definedName name="TableB1" localSheetId="18">#REF!</definedName>
    <definedName name="TableB1" localSheetId="61">#REF!</definedName>
    <definedName name="TableB1" localSheetId="64">#REF!</definedName>
    <definedName name="TableB1" localSheetId="21">#REF!</definedName>
    <definedName name="TableB1" localSheetId="80">'Tabla 53'!#REF!</definedName>
    <definedName name="TableB1" localSheetId="81">'Tabla 54'!#REF!</definedName>
    <definedName name="TableB1" localSheetId="82">'Tabla 55'!#REF!</definedName>
    <definedName name="TableB1" localSheetId="83">'Tabla 56'!#REF!</definedName>
    <definedName name="TableB1" localSheetId="84">'Tabla 57'!#REF!</definedName>
    <definedName name="TableB1" localSheetId="88">#REF!</definedName>
    <definedName name="TableB1" localSheetId="89">#REF!</definedName>
    <definedName name="TableB1" localSheetId="90">#REF!</definedName>
    <definedName name="TableB1" localSheetId="95">#REF!</definedName>
    <definedName name="TableB1" localSheetId="96">#REF!</definedName>
    <definedName name="TableB1" localSheetId="24">#REF!</definedName>
    <definedName name="TableB1">#REF!</definedName>
    <definedName name="TableB2" localSheetId="15">#REF!</definedName>
    <definedName name="TableB2" localSheetId="17">#REF!</definedName>
    <definedName name="TableB2" localSheetId="19">#REF!</definedName>
    <definedName name="TableB2" localSheetId="23">#REF!</definedName>
    <definedName name="TableB2" localSheetId="27">#REF!</definedName>
    <definedName name="TableB2" localSheetId="28">#REF!</definedName>
    <definedName name="TableB2" localSheetId="29">#REF!</definedName>
    <definedName name="TableB2" localSheetId="41">#REF!</definedName>
    <definedName name="TableB2" localSheetId="44">#REF!</definedName>
    <definedName name="TableB2" localSheetId="58">#REF!</definedName>
    <definedName name="TableB2" localSheetId="18">#REF!</definedName>
    <definedName name="TableB2" localSheetId="61">#REF!</definedName>
    <definedName name="TableB2" localSheetId="64">#REF!</definedName>
    <definedName name="TableB2" localSheetId="21">#REF!</definedName>
    <definedName name="TableB2" localSheetId="80">'Tabla 53'!#REF!</definedName>
    <definedName name="TableB2" localSheetId="81">'Tabla 54'!#REF!</definedName>
    <definedName name="TableB2" localSheetId="82">'Tabla 55'!#REF!</definedName>
    <definedName name="TableB2" localSheetId="83">'Tabla 56'!#REF!</definedName>
    <definedName name="TableB2" localSheetId="84">'Tabla 57'!#REF!</definedName>
    <definedName name="TableB2" localSheetId="88">#REF!</definedName>
    <definedName name="TableB2" localSheetId="89">#REF!</definedName>
    <definedName name="TableB2" localSheetId="90">#REF!</definedName>
    <definedName name="TableB2" localSheetId="96">#REF!</definedName>
    <definedName name="TableB2" localSheetId="24">#REF!</definedName>
    <definedName name="TableB2">#REF!</definedName>
    <definedName name="TableB3" localSheetId="15">#REF!</definedName>
    <definedName name="TableB3" localSheetId="17">#REF!</definedName>
    <definedName name="TableB3" localSheetId="23">#REF!</definedName>
    <definedName name="TableB3" localSheetId="27">#REF!</definedName>
    <definedName name="TableB3" localSheetId="28">#REF!</definedName>
    <definedName name="TableB3" localSheetId="29">#REF!</definedName>
    <definedName name="TableB3" localSheetId="41">#REF!</definedName>
    <definedName name="TableB3" localSheetId="44">#REF!</definedName>
    <definedName name="TableB3" localSheetId="21">#REF!</definedName>
    <definedName name="TableB3" localSheetId="80">'Tabla 53'!#REF!</definedName>
    <definedName name="TableB3" localSheetId="88">#REF!</definedName>
    <definedName name="TableB3" localSheetId="89">#REF!</definedName>
    <definedName name="TableB3" localSheetId="90">#REF!</definedName>
    <definedName name="TableB3" localSheetId="96">#REF!</definedName>
    <definedName name="TableB3">#REF!</definedName>
    <definedName name="TableC1" localSheetId="15">#REF!</definedName>
    <definedName name="TableC1" localSheetId="17">#REF!</definedName>
    <definedName name="TableC1" localSheetId="23">#REF!</definedName>
    <definedName name="TableC1" localSheetId="27">#REF!</definedName>
    <definedName name="TableC1" localSheetId="28">#REF!</definedName>
    <definedName name="TableC1" localSheetId="29">#REF!</definedName>
    <definedName name="TableC1" localSheetId="41">#REF!</definedName>
    <definedName name="TableC1" localSheetId="44">#REF!</definedName>
    <definedName name="TableC1" localSheetId="21">#REF!</definedName>
    <definedName name="TableC1" localSheetId="80">'Tabla 53'!#REF!</definedName>
    <definedName name="TableC1" localSheetId="88">#REF!</definedName>
    <definedName name="TableC1" localSheetId="89">#REF!</definedName>
    <definedName name="TableC1" localSheetId="90">#REF!</definedName>
    <definedName name="TableC1" localSheetId="96">#REF!</definedName>
    <definedName name="TableC1">#REF!</definedName>
    <definedName name="TableC2" localSheetId="15">#REF!</definedName>
    <definedName name="TableC2" localSheetId="17">#REF!</definedName>
    <definedName name="TableC2" localSheetId="23">#REF!</definedName>
    <definedName name="TableC2" localSheetId="27">#REF!</definedName>
    <definedName name="TableC2" localSheetId="28">#REF!</definedName>
    <definedName name="TableC2" localSheetId="29">#REF!</definedName>
    <definedName name="TableC2" localSheetId="41">#REF!</definedName>
    <definedName name="TableC2" localSheetId="44">#REF!</definedName>
    <definedName name="TableC2" localSheetId="21">#REF!</definedName>
    <definedName name="TableC2" localSheetId="80">'Tabla 53'!#REF!</definedName>
    <definedName name="TableC2" localSheetId="88">#REF!</definedName>
    <definedName name="TableC2" localSheetId="89">#REF!</definedName>
    <definedName name="TableC2" localSheetId="90">#REF!</definedName>
    <definedName name="TableC2" localSheetId="96">#REF!</definedName>
    <definedName name="TableC2">#REF!</definedName>
    <definedName name="TableC3" localSheetId="15">#REF!</definedName>
    <definedName name="TableC3" localSheetId="17">#REF!</definedName>
    <definedName name="TableC3" localSheetId="23">#REF!</definedName>
    <definedName name="TableC3" localSheetId="27">#REF!</definedName>
    <definedName name="TableC3" localSheetId="28">#REF!</definedName>
    <definedName name="TableC3" localSheetId="29">#REF!</definedName>
    <definedName name="TableC3" localSheetId="41">#REF!</definedName>
    <definedName name="TableC3" localSheetId="44">#REF!</definedName>
    <definedName name="TableC3" localSheetId="21">#REF!</definedName>
    <definedName name="TableC3" localSheetId="80">'Tabla 53'!#REF!</definedName>
    <definedName name="TableC3" localSheetId="88">#REF!</definedName>
    <definedName name="TableC3" localSheetId="89">#REF!</definedName>
    <definedName name="TableC3" localSheetId="90">#REF!</definedName>
    <definedName name="TableC3" localSheetId="96">#REF!</definedName>
    <definedName name="TableC3">#REF!</definedName>
    <definedName name="tabreal" localSheetId="15">#REF!</definedName>
    <definedName name="tabreal" localSheetId="17">#REF!</definedName>
    <definedName name="tabreal" localSheetId="23">#REF!</definedName>
    <definedName name="tabreal" localSheetId="27">#REF!</definedName>
    <definedName name="tabreal" localSheetId="28">#REF!</definedName>
    <definedName name="tabreal" localSheetId="29">#REF!</definedName>
    <definedName name="tabreal" localSheetId="21">#REF!</definedName>
    <definedName name="tabreal" localSheetId="88">#REF!</definedName>
    <definedName name="tabreal" localSheetId="89">#REF!</definedName>
    <definedName name="tabreal" localSheetId="90">#REF!</definedName>
    <definedName name="tabreal">#REF!</definedName>
    <definedName name="TAME" localSheetId="15">#REF!</definedName>
    <definedName name="TAME" localSheetId="17">#REF!</definedName>
    <definedName name="TAME" localSheetId="23">#REF!</definedName>
    <definedName name="TAME" localSheetId="27">#REF!</definedName>
    <definedName name="TAME" localSheetId="28">#REF!</definedName>
    <definedName name="TAME" localSheetId="29">#REF!</definedName>
    <definedName name="TAME" localSheetId="21">#REF!</definedName>
    <definedName name="TAME" localSheetId="88">#REF!</definedName>
    <definedName name="TAME" localSheetId="89">#REF!</definedName>
    <definedName name="TAME" localSheetId="90">#REF!</definedName>
    <definedName name="TAME">#REF!</definedName>
    <definedName name="TASA" localSheetId="15">#REF!</definedName>
    <definedName name="TASA" localSheetId="17">#REF!</definedName>
    <definedName name="TASA" localSheetId="23">#REF!</definedName>
    <definedName name="TASA" localSheetId="27">#REF!</definedName>
    <definedName name="TASA" localSheetId="28">#REF!</definedName>
    <definedName name="TASA" localSheetId="29">#REF!</definedName>
    <definedName name="TASA" localSheetId="33">#REF!</definedName>
    <definedName name="TASA" localSheetId="18">#REF!</definedName>
    <definedName name="TASA" localSheetId="21">#REF!</definedName>
    <definedName name="TASA" localSheetId="80">'Tabla 53'!#REF!</definedName>
    <definedName name="TASA" localSheetId="88">#REF!</definedName>
    <definedName name="TASA" localSheetId="89">#REF!</definedName>
    <definedName name="TASA" localSheetId="90">#REF!</definedName>
    <definedName name="TASA" localSheetId="96">#REF!</definedName>
    <definedName name="TASA">#REF!</definedName>
    <definedName name="TASAS" localSheetId="15">#REF!</definedName>
    <definedName name="TASAS" localSheetId="17">#REF!</definedName>
    <definedName name="TASAS" localSheetId="23">#REF!</definedName>
    <definedName name="TASAS" localSheetId="27">#REF!</definedName>
    <definedName name="TASAS" localSheetId="28">#REF!</definedName>
    <definedName name="TASAS" localSheetId="29">#REF!</definedName>
    <definedName name="TASAS" localSheetId="33">#REF!</definedName>
    <definedName name="TASAS" localSheetId="18">#REF!</definedName>
    <definedName name="TASAS" localSheetId="21">#REF!</definedName>
    <definedName name="TASAS" localSheetId="80">'Tabla 53'!#REF!</definedName>
    <definedName name="TASAS" localSheetId="88">#REF!</definedName>
    <definedName name="TASAS" localSheetId="89">#REF!</definedName>
    <definedName name="TASAS" localSheetId="90">#REF!</definedName>
    <definedName name="TASAS" localSheetId="96">#REF!</definedName>
    <definedName name="TASAS">#REF!</definedName>
    <definedName name="Tasas_Interes_06R" localSheetId="15">#REF!</definedName>
    <definedName name="Tasas_Interes_06R" localSheetId="17">#REF!</definedName>
    <definedName name="Tasas_Interes_06R" localSheetId="19">#REF!</definedName>
    <definedName name="Tasas_Interes_06R" localSheetId="100">[174]A!$A$1:$T$54</definedName>
    <definedName name="Tasas_Interes_06R" localSheetId="23">[174]A!$A$1:$T$54</definedName>
    <definedName name="Tasas_Interes_06R" localSheetId="59">#REF!</definedName>
    <definedName name="Tasas_Interes_06R" localSheetId="60">#REF!</definedName>
    <definedName name="Tasas_Interes_06R" localSheetId="1">[174]A!$A$1:$T$54</definedName>
    <definedName name="Tasas_Interes_06R" localSheetId="27">#REF!</definedName>
    <definedName name="Tasas_Interes_06R" localSheetId="28">#REF!</definedName>
    <definedName name="Tasas_Interes_06R" localSheetId="29">#REF!</definedName>
    <definedName name="Tasas_Interes_06R" localSheetId="57">[174]A!$A$1:$T$54</definedName>
    <definedName name="Tasas_Interes_06R" localSheetId="58">[174]A!$A$1:$T$54</definedName>
    <definedName name="Tasas_Interes_06R" localSheetId="18">#REF!</definedName>
    <definedName name="Tasas_Interes_06R" localSheetId="91">#REF!</definedName>
    <definedName name="Tasas_Interes_06R">#REF!</definedName>
    <definedName name="Tbl_GFN" localSheetId="15">#REF!</definedName>
    <definedName name="Tbl_GFN" localSheetId="17">#REF!</definedName>
    <definedName name="Tbl_GFN" localSheetId="100">[175]Table_GEF!$B$2:$T$53</definedName>
    <definedName name="Tbl_GFN" localSheetId="10">[175]Table_GEF!$B$2:$T$53</definedName>
    <definedName name="Tbl_GFN" localSheetId="11">[175]Table_GEF!$B$2:$T$53</definedName>
    <definedName name="Tbl_GFN" localSheetId="23">[175]Table_GEF!$B$2:$T$53</definedName>
    <definedName name="Tbl_GFN" localSheetId="59">#REF!</definedName>
    <definedName name="Tbl_GFN" localSheetId="60">#REF!</definedName>
    <definedName name="Tbl_GFN" localSheetId="1">[175]Table_GEF!$B$2:$T$53</definedName>
    <definedName name="Tbl_GFN" localSheetId="27">#REF!</definedName>
    <definedName name="Tbl_GFN" localSheetId="28">[175]Table_GEF!$B$2:$T$53</definedName>
    <definedName name="Tbl_GFN" localSheetId="29">[175]Table_GEF!$B$2:$T$53</definedName>
    <definedName name="Tbl_GFN" localSheetId="57">[175]Table_GEF!$B$2:$T$53</definedName>
    <definedName name="Tbl_GFN" localSheetId="58">[175]Table_GEF!$B$2:$T$53</definedName>
    <definedName name="Tbl_GFN" localSheetId="21">[175]Table_GEF!$B$2:$T$53</definedName>
    <definedName name="Tbl_GFN" localSheetId="88">[175]Table_GEF!$B$2:$T$53</definedName>
    <definedName name="Tbl_GFN" localSheetId="89">[175]Table_GEF!$B$2:$T$53</definedName>
    <definedName name="Tbl_GFN" localSheetId="90">[175]Table_GEF!$B$2:$T$53</definedName>
    <definedName name="Tbl_GFN" localSheetId="91">#REF!</definedName>
    <definedName name="Tbl_GFN" localSheetId="24">[175]Table_GEF!$B$2:$T$53</definedName>
    <definedName name="Tbl_GFN">#REF!</definedName>
    <definedName name="tblChecks" localSheetId="15">#REF!</definedName>
    <definedName name="tblChecks" localSheetId="16">#REF!</definedName>
    <definedName name="tblChecks" localSheetId="17">#REF!</definedName>
    <definedName name="tblChecks" localSheetId="19">#REF!</definedName>
    <definedName name="tblChecks" localSheetId="100">[123]ErrCheck!$A$3:$E$5</definedName>
    <definedName name="tblChecks" localSheetId="23">[123]ErrCheck!$A$3:$E$5</definedName>
    <definedName name="tblChecks" localSheetId="59">#REF!</definedName>
    <definedName name="tblChecks" localSheetId="60">#REF!</definedName>
    <definedName name="tblChecks" localSheetId="1">[123]ErrCheck!$A$3:$E$5</definedName>
    <definedName name="tblChecks" localSheetId="27">#REF!</definedName>
    <definedName name="tblChecks" localSheetId="28">#REF!</definedName>
    <definedName name="tblChecks" localSheetId="29">#REF!</definedName>
    <definedName name="tblChecks" localSheetId="57">[123]ErrCheck!$A$3:$E$5</definedName>
    <definedName name="tblChecks" localSheetId="58">[123]ErrCheck!$A$3:$E$5</definedName>
    <definedName name="tblChecks" localSheetId="18">#REF!</definedName>
    <definedName name="tblChecks" localSheetId="91">#REF!</definedName>
    <definedName name="tblChecks">#REF!</definedName>
    <definedName name="tblLinks" localSheetId="15">#REF!</definedName>
    <definedName name="tblLinks" localSheetId="16">#REF!</definedName>
    <definedName name="tblLinks" localSheetId="17">#REF!</definedName>
    <definedName name="tblLinks" localSheetId="19">#REF!</definedName>
    <definedName name="tblLinks" localSheetId="100">[123]Links!$A$4:$F$33</definedName>
    <definedName name="tblLinks" localSheetId="23">[123]Links!$A$4:$F$33</definedName>
    <definedName name="tblLinks" localSheetId="59">#REF!</definedName>
    <definedName name="tblLinks" localSheetId="60">#REF!</definedName>
    <definedName name="tblLinks" localSheetId="1">[123]Links!$A$4:$F$33</definedName>
    <definedName name="tblLinks" localSheetId="27">#REF!</definedName>
    <definedName name="tblLinks" localSheetId="28">#REF!</definedName>
    <definedName name="tblLinks" localSheetId="29">#REF!</definedName>
    <definedName name="tblLinks" localSheetId="35">[165]Links!$A$4:$F$33</definedName>
    <definedName name="tblLinks" localSheetId="57">[123]Links!$A$4:$F$33</definedName>
    <definedName name="tblLinks" localSheetId="58">[123]Links!$A$4:$F$33</definedName>
    <definedName name="tblLinks" localSheetId="18">#REF!</definedName>
    <definedName name="tblLinks" localSheetId="91">#REF!</definedName>
    <definedName name="tblLinks">#REF!</definedName>
    <definedName name="tc">#VALUE!</definedName>
    <definedName name="TCN" localSheetId="15">#REF!</definedName>
    <definedName name="TCN" localSheetId="17">#REF!</definedName>
    <definedName name="TCN" localSheetId="100">[98]SREAL!A$158</definedName>
    <definedName name="TCN" localSheetId="23">[98]SREAL!A$158</definedName>
    <definedName name="TCN" localSheetId="59">#REF!</definedName>
    <definedName name="TCN" localSheetId="60">#REF!</definedName>
    <definedName name="TCN" localSheetId="1">[98]SREAL!A$158</definedName>
    <definedName name="TCN" localSheetId="27">#REF!</definedName>
    <definedName name="TCN" localSheetId="28">#REF!</definedName>
    <definedName name="TCN" localSheetId="29">#REF!</definedName>
    <definedName name="TCN" localSheetId="57">[98]SREAL!A$158</definedName>
    <definedName name="TCN" localSheetId="58">[98]SREAL!A$158</definedName>
    <definedName name="TCN" localSheetId="91">#REF!</definedName>
    <definedName name="TCN">#REF!</definedName>
    <definedName name="TD" localSheetId="15">#REF!</definedName>
    <definedName name="TD" localSheetId="16">#REF!</definedName>
    <definedName name="TD" localSheetId="17">#REF!</definedName>
    <definedName name="TD" localSheetId="19">#REF!</definedName>
    <definedName name="TD" localSheetId="20">#REF!</definedName>
    <definedName name="TD" localSheetId="100">#REF!</definedName>
    <definedName name="TD" localSheetId="23">#REF!</definedName>
    <definedName name="TD" localSheetId="27">#REF!</definedName>
    <definedName name="TD" localSheetId="28">#REF!</definedName>
    <definedName name="TD" localSheetId="29">#REF!</definedName>
    <definedName name="TD" localSheetId="33">#REF!</definedName>
    <definedName name="TD" localSheetId="57">#REF!</definedName>
    <definedName name="TD" localSheetId="58">#REF!</definedName>
    <definedName name="TD" localSheetId="18">#REF!</definedName>
    <definedName name="TD" localSheetId="61">#REF!</definedName>
    <definedName name="TD" localSheetId="62">#REF!</definedName>
    <definedName name="TD" localSheetId="64">#REF!</definedName>
    <definedName name="TD" localSheetId="21">#REF!</definedName>
    <definedName name="TD" localSheetId="80">'Tabla 53'!#REF!</definedName>
    <definedName name="TD" localSheetId="81">'Tabla 54'!#REF!</definedName>
    <definedName name="TD" localSheetId="82">'Tabla 55'!#REF!</definedName>
    <definedName name="TD" localSheetId="83">'Tabla 56'!#REF!</definedName>
    <definedName name="TD" localSheetId="84">'Tabla 57'!#REF!</definedName>
    <definedName name="TD" localSheetId="85">'Tabla 58'!#REF!</definedName>
    <definedName name="TD" localSheetId="88">#REF!</definedName>
    <definedName name="TD" localSheetId="89">#REF!</definedName>
    <definedName name="TD" localSheetId="90">#REF!</definedName>
    <definedName name="TD" localSheetId="95">#REF!</definedName>
    <definedName name="TD" localSheetId="96">#REF!</definedName>
    <definedName name="TD" localSheetId="24">#REF!</definedName>
    <definedName name="TD" localSheetId="99">#REF!</definedName>
    <definedName name="TD">#REF!</definedName>
    <definedName name="TD1A" localSheetId="15">#REF!</definedName>
    <definedName name="TD1A" localSheetId="16">#REF!</definedName>
    <definedName name="TD1A" localSheetId="17">#REF!</definedName>
    <definedName name="TD1A" localSheetId="19">#REF!</definedName>
    <definedName name="TD1A" localSheetId="23">#REF!</definedName>
    <definedName name="TD1A" localSheetId="27">#REF!</definedName>
    <definedName name="TD1A" localSheetId="28">#REF!</definedName>
    <definedName name="TD1A" localSheetId="29">#REF!</definedName>
    <definedName name="TD1A" localSheetId="33">#REF!</definedName>
    <definedName name="TD1A" localSheetId="57">#REF!</definedName>
    <definedName name="TD1A" localSheetId="58">#REF!</definedName>
    <definedName name="TD1A" localSheetId="18">#REF!</definedName>
    <definedName name="TD1A" localSheetId="61">#REF!</definedName>
    <definedName name="TD1A" localSheetId="64">#REF!</definedName>
    <definedName name="TD1A" localSheetId="21">#REF!</definedName>
    <definedName name="TD1A" localSheetId="80">'Tabla 53'!#REF!</definedName>
    <definedName name="TD1A" localSheetId="81">'Tabla 54'!#REF!</definedName>
    <definedName name="TD1A" localSheetId="82">'Tabla 55'!#REF!</definedName>
    <definedName name="TD1A" localSheetId="83">'Tabla 56'!#REF!</definedName>
    <definedName name="TD1A" localSheetId="84">'Tabla 57'!#REF!</definedName>
    <definedName name="TD1A" localSheetId="85">'Tabla 58'!#REF!</definedName>
    <definedName name="TD1A" localSheetId="88">#REF!</definedName>
    <definedName name="TD1A" localSheetId="89">#REF!</definedName>
    <definedName name="TD1A" localSheetId="90">#REF!</definedName>
    <definedName name="TD1A" localSheetId="95">#REF!</definedName>
    <definedName name="TD1A" localSheetId="96">#REF!</definedName>
    <definedName name="TD1A" localSheetId="24">#REF!</definedName>
    <definedName name="TD1A">#REF!</definedName>
    <definedName name="TDATE" localSheetId="15">#REF!</definedName>
    <definedName name="TDATE" localSheetId="17">#REF!</definedName>
    <definedName name="TDATE" localSheetId="23">#REF!</definedName>
    <definedName name="TDATE" localSheetId="27">#REF!</definedName>
    <definedName name="TDATE" localSheetId="28">#REF!</definedName>
    <definedName name="TDATE" localSheetId="29">#REF!</definedName>
    <definedName name="TDATE" localSheetId="57">#REF!</definedName>
    <definedName name="TDATE" localSheetId="21">#REF!</definedName>
    <definedName name="TDATE" localSheetId="88">#REF!</definedName>
    <definedName name="TDATE" localSheetId="89">#REF!</definedName>
    <definedName name="TDATE" localSheetId="90">#REF!</definedName>
    <definedName name="TDATE" localSheetId="95">#REF!</definedName>
    <definedName name="TDATE">#REF!</definedName>
    <definedName name="teetwetw" localSheetId="15" hidden="1">#REF!</definedName>
    <definedName name="teetwetw" localSheetId="17" hidden="1">#REF!</definedName>
    <definedName name="teetwetw" localSheetId="19" hidden="1">#REF!</definedName>
    <definedName name="teetwetw" localSheetId="23" hidden="1">#REF!</definedName>
    <definedName name="teetwetw" localSheetId="27" hidden="1">#REF!</definedName>
    <definedName name="teetwetw" localSheetId="28" hidden="1">#REF!</definedName>
    <definedName name="teetwetw" localSheetId="29" hidden="1">#REF!</definedName>
    <definedName name="teetwetw" localSheetId="33" hidden="1">#REF!</definedName>
    <definedName name="teetwetw" localSheetId="58" hidden="1">#REF!</definedName>
    <definedName name="teetwetw" localSheetId="18" hidden="1">#REF!</definedName>
    <definedName name="teetwetw" localSheetId="61" hidden="1">#REF!</definedName>
    <definedName name="teetwetw" localSheetId="64" hidden="1">#REF!</definedName>
    <definedName name="teetwetw" localSheetId="21" hidden="1">#REF!</definedName>
    <definedName name="teetwetw" localSheetId="80" hidden="1">'Tabla 53'!#REF!</definedName>
    <definedName name="teetwetw" localSheetId="81" hidden="1">'Tabla 54'!#REF!</definedName>
    <definedName name="teetwetw" localSheetId="82" hidden="1">'Tabla 55'!#REF!</definedName>
    <definedName name="teetwetw" localSheetId="83" hidden="1">'Tabla 56'!#REF!</definedName>
    <definedName name="teetwetw" localSheetId="84" hidden="1">'Tabla 57'!#REF!</definedName>
    <definedName name="teetwetw" localSheetId="85" hidden="1">'Tabla 58'!#REF!</definedName>
    <definedName name="teetwetw" localSheetId="88" hidden="1">#REF!</definedName>
    <definedName name="teetwetw" localSheetId="89" hidden="1">#REF!</definedName>
    <definedName name="teetwetw" localSheetId="90" hidden="1">#REF!</definedName>
    <definedName name="teetwetw" localSheetId="96" hidden="1">#REF!</definedName>
    <definedName name="teetwetw" localSheetId="24" hidden="1">#REF!</definedName>
    <definedName name="teetwetw" hidden="1">#REF!</definedName>
    <definedName name="TELAS" localSheetId="15">#REF!</definedName>
    <definedName name="TELAS" localSheetId="17">#REF!</definedName>
    <definedName name="TELAS" localSheetId="23">#REF!</definedName>
    <definedName name="TELAS" localSheetId="27">#REF!</definedName>
    <definedName name="TELAS" localSheetId="28">#REF!</definedName>
    <definedName name="TELAS" localSheetId="29">#REF!</definedName>
    <definedName name="TELAS" localSheetId="41">#REF!</definedName>
    <definedName name="TELAS" localSheetId="44">#REF!</definedName>
    <definedName name="TELAS" localSheetId="46">#REF!</definedName>
    <definedName name="TELAS" localSheetId="21">#REF!</definedName>
    <definedName name="TELAS" localSheetId="80">'Tabla 53'!#REF!</definedName>
    <definedName name="TELAS" localSheetId="88">#REF!</definedName>
    <definedName name="TELAS" localSheetId="89">#REF!</definedName>
    <definedName name="TELAS" localSheetId="90">#REF!</definedName>
    <definedName name="TELAS" localSheetId="96">#REF!</definedName>
    <definedName name="TELAS">#REF!</definedName>
    <definedName name="Template_Table" localSheetId="15">#REF!</definedName>
    <definedName name="Template_Table" localSheetId="17">#REF!</definedName>
    <definedName name="Template_Table" localSheetId="23">#REF!</definedName>
    <definedName name="Template_Table" localSheetId="27">#REF!</definedName>
    <definedName name="Template_Table" localSheetId="28">#REF!</definedName>
    <definedName name="Template_Table" localSheetId="29">#REF!</definedName>
    <definedName name="Template_Table" localSheetId="41">#REF!</definedName>
    <definedName name="Template_Table" localSheetId="44">#REF!</definedName>
    <definedName name="Template_Table" localSheetId="21">#REF!</definedName>
    <definedName name="Template_Table" localSheetId="80">'Tabla 53'!#REF!</definedName>
    <definedName name="Template_Table" localSheetId="88">#REF!</definedName>
    <definedName name="Template_Table" localSheetId="89">#REF!</definedName>
    <definedName name="Template_Table" localSheetId="90">#REF!</definedName>
    <definedName name="Template_Table" localSheetId="96">#REF!</definedName>
    <definedName name="Template_Table">#REF!</definedName>
    <definedName name="terte" localSheetId="15" hidden="1">#REF!</definedName>
    <definedName name="terte" localSheetId="17" hidden="1">#REF!</definedName>
    <definedName name="terte" localSheetId="23" hidden="1">#REF!</definedName>
    <definedName name="terte" localSheetId="27" hidden="1">#REF!</definedName>
    <definedName name="terte" localSheetId="28" hidden="1">#REF!</definedName>
    <definedName name="terte" localSheetId="29" hidden="1">#REF!</definedName>
    <definedName name="terte" localSheetId="33" hidden="1">#REF!</definedName>
    <definedName name="terte" localSheetId="18" hidden="1">#REF!</definedName>
    <definedName name="terte" localSheetId="21" hidden="1">#REF!</definedName>
    <definedName name="terte" localSheetId="80" hidden="1">'Tabla 53'!#REF!</definedName>
    <definedName name="terte" localSheetId="88" hidden="1">#REF!</definedName>
    <definedName name="terte" localSheetId="89" hidden="1">#REF!</definedName>
    <definedName name="terte" localSheetId="90" hidden="1">#REF!</definedName>
    <definedName name="terte" localSheetId="96" hidden="1">#REF!</definedName>
    <definedName name="terte" hidden="1">#REF!</definedName>
    <definedName name="tete" localSheetId="15" hidden="1">#REF!</definedName>
    <definedName name="tete" localSheetId="17" hidden="1">#REF!</definedName>
    <definedName name="tete" localSheetId="23" hidden="1">#REF!</definedName>
    <definedName name="tete" localSheetId="27" hidden="1">#REF!</definedName>
    <definedName name="tete" localSheetId="28" hidden="1">#REF!</definedName>
    <definedName name="tete" localSheetId="29" hidden="1">#REF!</definedName>
    <definedName name="tete" localSheetId="33" hidden="1">#REF!</definedName>
    <definedName name="tete" localSheetId="18" hidden="1">#REF!</definedName>
    <definedName name="tete" localSheetId="21" hidden="1">#REF!</definedName>
    <definedName name="tete" localSheetId="80" hidden="1">'Tabla 53'!#REF!</definedName>
    <definedName name="tete" localSheetId="88" hidden="1">#REF!</definedName>
    <definedName name="tete" localSheetId="89" hidden="1">#REF!</definedName>
    <definedName name="tete" localSheetId="90" hidden="1">#REF!</definedName>
    <definedName name="tete" localSheetId="96" hidden="1">#REF!</definedName>
    <definedName name="tete" hidden="1">#REF!</definedName>
    <definedName name="tetetwe" localSheetId="15" hidden="1">#REF!</definedName>
    <definedName name="tetetwe" localSheetId="16" hidden="1">#REF!</definedName>
    <definedName name="tetetwe" localSheetId="17" hidden="1">#REF!</definedName>
    <definedName name="tetetwe" localSheetId="19" hidden="1">#REF!</definedName>
    <definedName name="tetetwe" localSheetId="20" hidden="1">'[114]Fax a enviar'!#REF!</definedName>
    <definedName name="tetetwe" localSheetId="100" hidden="1">'[114]Fax a enviar'!#REF!</definedName>
    <definedName name="tetetwe" localSheetId="23" hidden="1">'[114]Fax a enviar'!#REF!</definedName>
    <definedName name="tetetwe" localSheetId="59" hidden="1">#REF!</definedName>
    <definedName name="tetetwe" localSheetId="60" hidden="1">#REF!</definedName>
    <definedName name="tetetwe" localSheetId="1" hidden="1">'[114]Fax a enviar'!#REF!</definedName>
    <definedName name="tetetwe" localSheetId="27" hidden="1">#REF!</definedName>
    <definedName name="tetetwe" localSheetId="28" hidden="1">'[114]Fax a enviar'!#REF!</definedName>
    <definedName name="tetetwe" localSheetId="29" hidden="1">'[114]Fax a enviar'!#REF!</definedName>
    <definedName name="tetetwe" localSheetId="57" hidden="1">'[114]Fax a enviar'!#REF!</definedName>
    <definedName name="tetetwe" localSheetId="58" hidden="1">'[114]Fax a enviar'!#REF!</definedName>
    <definedName name="tetetwe" localSheetId="18" hidden="1">#REF!</definedName>
    <definedName name="tetetwe" localSheetId="61" hidden="1">'[114]Fax a enviar'!#REF!</definedName>
    <definedName name="tetetwe" localSheetId="62" hidden="1">#REF!</definedName>
    <definedName name="tetetwe" localSheetId="64" hidden="1">'[114]Fax a enviar'!#REF!</definedName>
    <definedName name="tetetwe" localSheetId="21" hidden="1">'[114]Fax a enviar'!#REF!</definedName>
    <definedName name="tetetwe" localSheetId="80" hidden="1">'[114]Fax a enviar'!#REF!</definedName>
    <definedName name="tetetwe" localSheetId="85" hidden="1">'[114]Fax a enviar'!#REF!</definedName>
    <definedName name="tetetwe" localSheetId="88" hidden="1">'[114]Fax a enviar'!#REF!</definedName>
    <definedName name="tetetwe" localSheetId="89" hidden="1">'[114]Fax a enviar'!#REF!</definedName>
    <definedName name="tetetwe" localSheetId="90" hidden="1">'[114]Fax a enviar'!#REF!</definedName>
    <definedName name="tetetwe" localSheetId="91" hidden="1">#REF!</definedName>
    <definedName name="tetetwe" localSheetId="95" hidden="1">'[114]Fax a enviar'!#REF!</definedName>
    <definedName name="tetetwe" localSheetId="96" hidden="1">'[114]Fax a enviar'!#REF!</definedName>
    <definedName name="tetetwe" localSheetId="24" hidden="1">'[114]Fax a enviar'!#REF!</definedName>
    <definedName name="tetetwe" hidden="1">#REF!</definedName>
    <definedName name="TEXTO1" localSheetId="15">#REF!</definedName>
    <definedName name="TEXTO1" localSheetId="16">#REF!</definedName>
    <definedName name="TEXTO1" localSheetId="17">#REF!</definedName>
    <definedName name="TEXTO1" localSheetId="20">#REF!</definedName>
    <definedName name="TEXTO1" localSheetId="23">#REF!</definedName>
    <definedName name="TEXTO1" localSheetId="59">#REF!</definedName>
    <definedName name="TEXTO1" localSheetId="60">#REF!</definedName>
    <definedName name="TEXTO1" localSheetId="27">#REF!</definedName>
    <definedName name="TEXTO1" localSheetId="28">#REF!</definedName>
    <definedName name="TEXTO1" localSheetId="29">#REF!</definedName>
    <definedName name="TEXTO1" localSheetId="57">#REF!</definedName>
    <definedName name="TEXTO1" localSheetId="64">#REF!</definedName>
    <definedName name="TEXTO1" localSheetId="21">#REF!</definedName>
    <definedName name="TEXTO1" localSheetId="85">'Tabla 58'!#REF!</definedName>
    <definedName name="TEXTO1" localSheetId="88">#REF!</definedName>
    <definedName name="TEXTO1" localSheetId="89">#REF!</definedName>
    <definedName name="TEXTO1" localSheetId="90">#REF!</definedName>
    <definedName name="TEXTO1" localSheetId="95">#REF!</definedName>
    <definedName name="TEXTO1" localSheetId="96">#REF!</definedName>
    <definedName name="TEXTO1" localSheetId="24">#REF!</definedName>
    <definedName name="TEXTO1">#REF!</definedName>
    <definedName name="TEXTO2" localSheetId="15">#REF!</definedName>
    <definedName name="TEXTO2" localSheetId="16">#REF!</definedName>
    <definedName name="TEXTO2" localSheetId="17">#REF!</definedName>
    <definedName name="TEXTO2" localSheetId="23">#REF!</definedName>
    <definedName name="TEXTO2" localSheetId="27">#REF!</definedName>
    <definedName name="TEXTO2" localSheetId="28">#REF!</definedName>
    <definedName name="TEXTO2" localSheetId="29">#REF!</definedName>
    <definedName name="TEXTO2" localSheetId="57">#REF!</definedName>
    <definedName name="TEXTO2" localSheetId="64">#REF!</definedName>
    <definedName name="TEXTO2" localSheetId="21">#REF!</definedName>
    <definedName name="TEXTO2" localSheetId="85">'Tabla 58'!#REF!</definedName>
    <definedName name="TEXTO2" localSheetId="88">#REF!</definedName>
    <definedName name="TEXTO2" localSheetId="89">#REF!</definedName>
    <definedName name="TEXTO2" localSheetId="90">#REF!</definedName>
    <definedName name="TEXTO2" localSheetId="95">#REF!</definedName>
    <definedName name="TEXTO2" localSheetId="96">#REF!</definedName>
    <definedName name="TEXTO2">#REF!</definedName>
    <definedName name="textToday" localSheetId="15">#REF!</definedName>
    <definedName name="textToday" localSheetId="16">#REF!</definedName>
    <definedName name="textToday" localSheetId="17">#REF!</definedName>
    <definedName name="textToday" localSheetId="19">#REF!</definedName>
    <definedName name="textToday" localSheetId="100">#REF!</definedName>
    <definedName name="textToday" localSheetId="23">#REF!</definedName>
    <definedName name="textToday" localSheetId="27">#REF!</definedName>
    <definedName name="textToday" localSheetId="28">#REF!</definedName>
    <definedName name="textToday" localSheetId="29">#REF!</definedName>
    <definedName name="textToday" localSheetId="33">#REF!</definedName>
    <definedName name="textToday" localSheetId="57">#REF!</definedName>
    <definedName name="textToday" localSheetId="58">#REF!</definedName>
    <definedName name="textToday" localSheetId="18">#REF!</definedName>
    <definedName name="textToday" localSheetId="61">#REF!</definedName>
    <definedName name="textToday" localSheetId="62">#REF!</definedName>
    <definedName name="textToday" localSheetId="64">#REF!</definedName>
    <definedName name="textToday" localSheetId="21">#REF!</definedName>
    <definedName name="textToday" localSheetId="80">'Tabla 53'!#REF!</definedName>
    <definedName name="textToday" localSheetId="81">'Tabla 54'!#REF!</definedName>
    <definedName name="textToday" localSheetId="82">'Tabla 55'!#REF!</definedName>
    <definedName name="textToday" localSheetId="83">'Tabla 56'!#REF!</definedName>
    <definedName name="textToday" localSheetId="84">'Tabla 57'!#REF!</definedName>
    <definedName name="textToday" localSheetId="85">'Tabla 58'!#REF!</definedName>
    <definedName name="textToday" localSheetId="88">#REF!</definedName>
    <definedName name="textToday" localSheetId="89">#REF!</definedName>
    <definedName name="textToday" localSheetId="90">#REF!</definedName>
    <definedName name="textToday" localSheetId="95">#REF!</definedName>
    <definedName name="textToday" localSheetId="96">#REF!</definedName>
    <definedName name="textToday" localSheetId="24">#REF!</definedName>
    <definedName name="textToday" localSheetId="99">#REF!</definedName>
    <definedName name="textToday">#REF!</definedName>
    <definedName name="TIBE">#REF!</definedName>
    <definedName name="TIBEDOP">#REF!</definedName>
    <definedName name="TIBI">#REF!</definedName>
    <definedName name="TIBIL">#REF!</definedName>
    <definedName name="TIBILAP">#REF!</definedName>
    <definedName name="Tiempo">#REF!</definedName>
    <definedName name="Tiempo_Int">#REF!</definedName>
    <definedName name="TIMULT">#REF!</definedName>
    <definedName name="TIMULTAP">#REF!</definedName>
    <definedName name="Tipo_de_Interés">#REF!</definedName>
    <definedName name="TIPOCAMBIO" localSheetId="15">#REF!</definedName>
    <definedName name="TIPOCAMBIO" localSheetId="17">#REF!</definedName>
    <definedName name="TIPOCAMBIO" localSheetId="19">#REF!</definedName>
    <definedName name="TIPOCAMBIO" localSheetId="23">#REF!</definedName>
    <definedName name="TIPOCAMBIO" localSheetId="27">#REF!</definedName>
    <definedName name="TIPOCAMBIO" localSheetId="28">#REF!</definedName>
    <definedName name="TIPOCAMBIO" localSheetId="29">#REF!</definedName>
    <definedName name="TIPOCAMBIO" localSheetId="41">#REF!</definedName>
    <definedName name="TIPOCAMBIO" localSheetId="44">#REF!</definedName>
    <definedName name="TIPOCAMBIO" localSheetId="58">#REF!</definedName>
    <definedName name="TIPOCAMBIO" localSheetId="18">#REF!</definedName>
    <definedName name="TIPOCAMBIO" localSheetId="64">#REF!</definedName>
    <definedName name="TIPOCAMBIO" localSheetId="21">#REF!</definedName>
    <definedName name="TIPOCAMBIO" localSheetId="80">'Tabla 53'!#REF!</definedName>
    <definedName name="TIPOCAMBIO" localSheetId="81">'Tabla 54'!#REF!</definedName>
    <definedName name="TIPOCAMBIO" localSheetId="82">'Tabla 55'!#REF!</definedName>
    <definedName name="TIPOCAMBIO" localSheetId="83">'Tabla 56'!#REF!</definedName>
    <definedName name="TIPOCAMBIO" localSheetId="84">'Tabla 57'!#REF!</definedName>
    <definedName name="TIPOCAMBIO" localSheetId="88">#REF!</definedName>
    <definedName name="TIPOCAMBIO" localSheetId="89">#REF!</definedName>
    <definedName name="TIPOCAMBIO" localSheetId="90">#REF!</definedName>
    <definedName name="TIPOCAMBIO" localSheetId="96">#REF!</definedName>
    <definedName name="TIPOCAMBIO" localSheetId="24">#REF!</definedName>
    <definedName name="TIPOCAMBIO">#REF!</definedName>
    <definedName name="TITLES" localSheetId="15">#REF!</definedName>
    <definedName name="TITLES" localSheetId="17">#REF!</definedName>
    <definedName name="TITLES" localSheetId="19">#REF!</definedName>
    <definedName name="TITLES" localSheetId="23">#REF!</definedName>
    <definedName name="TITLES" localSheetId="27">#REF!</definedName>
    <definedName name="TITLES" localSheetId="28">#REF!</definedName>
    <definedName name="TITLES" localSheetId="29">#REF!</definedName>
    <definedName name="TITLES" localSheetId="41">#REF!</definedName>
    <definedName name="TITLES" localSheetId="44">#REF!</definedName>
    <definedName name="TITLES" localSheetId="58">#REF!</definedName>
    <definedName name="TITLES" localSheetId="64">#REF!</definedName>
    <definedName name="TITLES" localSheetId="21">#REF!</definedName>
    <definedName name="TITLES" localSheetId="80">'Tabla 53'!#REF!</definedName>
    <definedName name="TITLES" localSheetId="81">'Tabla 54'!#REF!</definedName>
    <definedName name="TITLES" localSheetId="82">'Tabla 55'!#REF!</definedName>
    <definedName name="TITLES" localSheetId="83">'Tabla 56'!#REF!</definedName>
    <definedName name="TITLES" localSheetId="84">'Tabla 57'!#REF!</definedName>
    <definedName name="TITLES" localSheetId="88">#REF!</definedName>
    <definedName name="TITLES" localSheetId="89">#REF!</definedName>
    <definedName name="TITLES" localSheetId="90">#REF!</definedName>
    <definedName name="TITLES" localSheetId="96">#REF!</definedName>
    <definedName name="TITLES" localSheetId="24">#REF!</definedName>
    <definedName name="TITLES">#REF!</definedName>
    <definedName name="TítuloDeColumna1" localSheetId="15">#REF!</definedName>
    <definedName name="TítuloDeColumna1" localSheetId="17">#REF!</definedName>
    <definedName name="TítuloDeColumna1" localSheetId="23">#REF!</definedName>
    <definedName name="TítuloDeColumna1" localSheetId="27">#REF!</definedName>
    <definedName name="TítuloDeColumna1" localSheetId="28">#REF!</definedName>
    <definedName name="TítuloDeColumna1" localSheetId="29">#REF!</definedName>
    <definedName name="TítuloDeColumna1" localSheetId="58">#REF!</definedName>
    <definedName name="TítuloDeColumna1" localSheetId="62">#REF!</definedName>
    <definedName name="TítuloDeColumna1" localSheetId="21">#REF!</definedName>
    <definedName name="TítuloDeColumna1" localSheetId="80">'Tabla 53'!#REF!</definedName>
    <definedName name="TítuloDeColumna1" localSheetId="85">'Tabla 58'!#REF!</definedName>
    <definedName name="TítuloDeColumna1" localSheetId="88">#REF!</definedName>
    <definedName name="TítuloDeColumna1" localSheetId="89">#REF!</definedName>
    <definedName name="TítuloDeColumna1" localSheetId="90">#REF!</definedName>
    <definedName name="TítuloDeColumna1">#REF!</definedName>
    <definedName name="TítuloDeColumna2" localSheetId="15">#REF!</definedName>
    <definedName name="TítuloDeColumna2" localSheetId="17">#REF!</definedName>
    <definedName name="TítuloDeColumna2" localSheetId="23">#REF!</definedName>
    <definedName name="TítuloDeColumna2" localSheetId="27">#REF!</definedName>
    <definedName name="TítuloDeColumna2" localSheetId="28">#REF!</definedName>
    <definedName name="TítuloDeColumna2" localSheetId="29">#REF!</definedName>
    <definedName name="TítuloDeColumna2" localSheetId="58">#REF!</definedName>
    <definedName name="TítuloDeColumna2" localSheetId="62">#REF!</definedName>
    <definedName name="TítuloDeColumna2" localSheetId="21">#REF!</definedName>
    <definedName name="TítuloDeColumna2" localSheetId="80">'Tabla 53'!#REF!</definedName>
    <definedName name="TítuloDeColumna2" localSheetId="85">'Tabla 58'!#REF!</definedName>
    <definedName name="TítuloDeColumna2" localSheetId="88">#REF!</definedName>
    <definedName name="TítuloDeColumna2" localSheetId="89">#REF!</definedName>
    <definedName name="TítuloDeColumna2" localSheetId="90">#REF!</definedName>
    <definedName name="TítuloDeColumna2">#REF!</definedName>
    <definedName name="títulos" localSheetId="15">#REF!</definedName>
    <definedName name="títulos" localSheetId="17">#REF!</definedName>
    <definedName name="títulos" localSheetId="23">#REF!</definedName>
    <definedName name="títulos" localSheetId="27">#REF!</definedName>
    <definedName name="títulos" localSheetId="28">#REF!</definedName>
    <definedName name="títulos" localSheetId="29">#REF!</definedName>
    <definedName name="títulos" localSheetId="21">#REF!</definedName>
    <definedName name="títulos" localSheetId="88">#REF!</definedName>
    <definedName name="títulos" localSheetId="89">#REF!</definedName>
    <definedName name="títulos" localSheetId="90">#REF!</definedName>
    <definedName name="títulos">#REF!</definedName>
    <definedName name="_xlnm.Print_Titles" localSheetId="15">#REF!</definedName>
    <definedName name="_xlnm.Print_Titles" localSheetId="16">#REF!,#REF!</definedName>
    <definedName name="_xlnm.Print_Titles" localSheetId="17">#REF!</definedName>
    <definedName name="_xlnm.Print_Titles" localSheetId="19">#REF!</definedName>
    <definedName name="_xlnm.Print_Titles" localSheetId="100">#REF!</definedName>
    <definedName name="_xlnm.Print_Titles" localSheetId="68">'Ilustración 4'!#REF!,'Ilustración 4'!#REF!</definedName>
    <definedName name="_xlnm.Print_Titles" localSheetId="74">'Ilustración 6'!#REF!,'Ilustración 6'!#REF!</definedName>
    <definedName name="_xlnm.Print_Titles" localSheetId="23">#REF!</definedName>
    <definedName name="_xlnm.Print_Titles" localSheetId="27">#REF!</definedName>
    <definedName name="_xlnm.Print_Titles" localSheetId="28">#REF!</definedName>
    <definedName name="_xlnm.Print_Titles" localSheetId="29">#REF!</definedName>
    <definedName name="_xlnm.Print_Titles" localSheetId="33">#REF!</definedName>
    <definedName name="_xlnm.Print_Titles" localSheetId="35">[82]Q5!$A$1:$C$65536,[82]Q5!$A$1:$IV$7</definedName>
    <definedName name="_xlnm.Print_Titles" localSheetId="41">#REF!,#REF!</definedName>
    <definedName name="_xlnm.Print_Titles" localSheetId="43">'Tabla 26-27'!$7:$11</definedName>
    <definedName name="_xlnm.Print_Titles" localSheetId="44">#REF!,#REF!</definedName>
    <definedName name="_xlnm.Print_Titles" localSheetId="58">#REF!</definedName>
    <definedName name="_xlnm.Print_Titles" localSheetId="18">#REF!</definedName>
    <definedName name="_xlnm.Print_Titles" localSheetId="62">#REF!</definedName>
    <definedName name="_xlnm.Print_Titles" localSheetId="21">#REF!</definedName>
    <definedName name="_xlnm.Print_Titles" localSheetId="80">'Tabla 53'!#REF!</definedName>
    <definedName name="_xlnm.Print_Titles" localSheetId="85">'Tabla 58'!#REF!</definedName>
    <definedName name="_xlnm.Print_Titles" localSheetId="88">#REF!</definedName>
    <definedName name="_xlnm.Print_Titles" localSheetId="89">#REF!</definedName>
    <definedName name="_xlnm.Print_Titles" localSheetId="90">#REF!</definedName>
    <definedName name="_xlnm.Print_Titles" localSheetId="92">#REF!</definedName>
    <definedName name="_xlnm.Print_Titles" localSheetId="96">#REF!</definedName>
    <definedName name="_xlnm.Print_Titles" localSheetId="99">#REF!</definedName>
    <definedName name="_xlnm.Print_Titles">#REF!</definedName>
    <definedName name="tj" localSheetId="15" hidden="1">{"Riqfin97",#N/A,FALSE,"Tran";"Riqfinpro",#N/A,FALSE,"Tran"}</definedName>
    <definedName name="tj" localSheetId="16" hidden="1">{"Riqfin97",#N/A,FALSE,"Tran";"Riqfinpro",#N/A,FALSE,"Tran"}</definedName>
    <definedName name="tj" localSheetId="17" hidden="1">{"Riqfin97",#N/A,FALSE,"Tran";"Riqfinpro",#N/A,FALSE,"Tran"}</definedName>
    <definedName name="tj" localSheetId="19" hidden="1">{"Riqfin97",#N/A,FALSE,"Tran";"Riqfinpro",#N/A,FALSE,"Tran"}</definedName>
    <definedName name="tj" localSheetId="20" hidden="1">{"Riqfin97",#N/A,FALSE,"Tran";"Riqfinpro",#N/A,FALSE,"Tran"}</definedName>
    <definedName name="tj" localSheetId="100" hidden="1">{"Riqfin97",#N/A,FALSE,"Tran";"Riqfinpro",#N/A,FALSE,"Tran"}</definedName>
    <definedName name="tj" localSheetId="8" hidden="1">{"Riqfin97",#N/A,FALSE,"Tran";"Riqfinpro",#N/A,FALSE,"Tran"}</definedName>
    <definedName name="tj" localSheetId="9" hidden="1">{"Riqfin97",#N/A,FALSE,"Tran";"Riqfinpro",#N/A,FALSE,"Tran"}</definedName>
    <definedName name="tj" localSheetId="10" hidden="1">{"Riqfin97",#N/A,FALSE,"Tran";"Riqfinpro",#N/A,FALSE,"Tran"}</definedName>
    <definedName name="tj" localSheetId="11" hidden="1">{"Riqfin97",#N/A,FALSE,"Tran";"Riqfinpro",#N/A,FALSE,"Tran"}</definedName>
    <definedName name="tj" localSheetId="23" hidden="1">{"Riqfin97",#N/A,FALSE,"Tran";"Riqfinpro",#N/A,FALSE,"Tran"}</definedName>
    <definedName name="tj" localSheetId="59" hidden="1">{"Riqfin97",#N/A,FALSE,"Tran";"Riqfinpro",#N/A,FALSE,"Tran"}</definedName>
    <definedName name="tj" localSheetId="60" hidden="1">{"Riqfin97",#N/A,FALSE,"Tran";"Riqfinpro",#N/A,FALSE,"Tran"}</definedName>
    <definedName name="tj" localSheetId="1" hidden="1">{"Riqfin97",#N/A,FALSE,"Tran";"Riqfinpro",#N/A,FALSE,"Tran"}</definedName>
    <definedName name="tj" localSheetId="27" hidden="1">{"Riqfin97",#N/A,FALSE,"Tran";"Riqfinpro",#N/A,FALSE,"Tran"}</definedName>
    <definedName name="tj" localSheetId="28" hidden="1">{"Riqfin97",#N/A,FALSE,"Tran";"Riqfinpro",#N/A,FALSE,"Tran"}</definedName>
    <definedName name="tj" localSheetId="29" hidden="1">{"Riqfin97",#N/A,FALSE,"Tran";"Riqfinpro",#N/A,FALSE,"Tran"}</definedName>
    <definedName name="tj" localSheetId="30" hidden="1">{"Riqfin97",#N/A,FALSE,"Tran";"Riqfinpro",#N/A,FALSE,"Tran"}</definedName>
    <definedName name="tj" localSheetId="31" hidden="1">{"Riqfin97",#N/A,FALSE,"Tran";"Riqfinpro",#N/A,FALSE,"Tran"}</definedName>
    <definedName name="tj" localSheetId="32" hidden="1">{"Riqfin97",#N/A,FALSE,"Tran";"Riqfinpro",#N/A,FALSE,"Tran"}</definedName>
    <definedName name="tj" localSheetId="33" hidden="1">{"Riqfin97",#N/A,FALSE,"Tran";"Riqfinpro",#N/A,FALSE,"Tran"}</definedName>
    <definedName name="tj" localSheetId="34" hidden="1">{"Riqfin97",#N/A,FALSE,"Tran";"Riqfinpro",#N/A,FALSE,"Tran"}</definedName>
    <definedName name="tj" localSheetId="3" hidden="1">{"Riqfin97",#N/A,FALSE,"Tran";"Riqfinpro",#N/A,FALSE,"Tran"}</definedName>
    <definedName name="tj" localSheetId="57" hidden="1">{"Riqfin97",#N/A,FALSE,"Tran";"Riqfinpro",#N/A,FALSE,"Tran"}</definedName>
    <definedName name="tj" localSheetId="58" hidden="1">{"Riqfin97",#N/A,FALSE,"Tran";"Riqfinpro",#N/A,FALSE,"Tran"}</definedName>
    <definedName name="tj" localSheetId="18" hidden="1">{"Riqfin97",#N/A,FALSE,"Tran";"Riqfinpro",#N/A,FALSE,"Tran"}</definedName>
    <definedName name="tj" localSheetId="61" hidden="1">{"Riqfin97",#N/A,FALSE,"Tran";"Riqfinpro",#N/A,FALSE,"Tran"}</definedName>
    <definedName name="tj" localSheetId="62" hidden="1">{"Riqfin97",#N/A,FALSE,"Tran";"Riqfinpro",#N/A,FALSE,"Tran"}</definedName>
    <definedName name="tj" localSheetId="63" hidden="1">{"Riqfin97",#N/A,FALSE,"Tran";"Riqfinpro",#N/A,FALSE,"Tran"}</definedName>
    <definedName name="tj" localSheetId="64" hidden="1">{"Riqfin97",#N/A,FALSE,"Tran";"Riqfinpro",#N/A,FALSE,"Tran"}</definedName>
    <definedName name="tj" localSheetId="21" hidden="1">{"Riqfin97",#N/A,FALSE,"Tran";"Riqfinpro",#N/A,FALSE,"Tran"}</definedName>
    <definedName name="tj" localSheetId="80" hidden="1">{"Riqfin97",#N/A,FALSE,"Tran";"Riqfinpro",#N/A,FALSE,"Tran"}</definedName>
    <definedName name="tj" localSheetId="81" hidden="1">{"Riqfin97",#N/A,FALSE,"Tran";"Riqfinpro",#N/A,FALSE,"Tran"}</definedName>
    <definedName name="tj" localSheetId="82" hidden="1">{"Riqfin97",#N/A,FALSE,"Tran";"Riqfinpro",#N/A,FALSE,"Tran"}</definedName>
    <definedName name="tj" localSheetId="83" hidden="1">{"Riqfin97",#N/A,FALSE,"Tran";"Riqfinpro",#N/A,FALSE,"Tran"}</definedName>
    <definedName name="tj" localSheetId="84" hidden="1">{"Riqfin97",#N/A,FALSE,"Tran";"Riqfinpro",#N/A,FALSE,"Tran"}</definedName>
    <definedName name="tj" localSheetId="85" hidden="1">{"Riqfin97",#N/A,FALSE,"Tran";"Riqfinpro",#N/A,FALSE,"Tran"}</definedName>
    <definedName name="tj" localSheetId="88" hidden="1">{"Riqfin97",#N/A,FALSE,"Tran";"Riqfinpro",#N/A,FALSE,"Tran"}</definedName>
    <definedName name="tj" localSheetId="22" hidden="1">{"Riqfin97",#N/A,FALSE,"Tran";"Riqfinpro",#N/A,FALSE,"Tran"}</definedName>
    <definedName name="tj" localSheetId="89" hidden="1">{"Riqfin97",#N/A,FALSE,"Tran";"Riqfinpro",#N/A,FALSE,"Tran"}</definedName>
    <definedName name="tj" localSheetId="90" hidden="1">{"Riqfin97",#N/A,FALSE,"Tran";"Riqfinpro",#N/A,FALSE,"Tran"}</definedName>
    <definedName name="tj" localSheetId="91" hidden="1">{"Riqfin97",#N/A,FALSE,"Tran";"Riqfinpro",#N/A,FALSE,"Tran"}</definedName>
    <definedName name="tj" localSheetId="92" hidden="1">{"Riqfin97",#N/A,FALSE,"Tran";"Riqfinpro",#N/A,FALSE,"Tran"}</definedName>
    <definedName name="tj" localSheetId="95" hidden="1">{"Riqfin97",#N/A,FALSE,"Tran";"Riqfinpro",#N/A,FALSE,"Tran"}</definedName>
    <definedName name="tj" localSheetId="96" hidden="1">{"Riqfin97",#N/A,FALSE,"Tran";"Riqfinpro",#N/A,FALSE,"Tran"}</definedName>
    <definedName name="tj" localSheetId="98" hidden="1">{"Riqfin97",#N/A,FALSE,"Tran";"Riqfinpro",#N/A,FALSE,"Tran"}</definedName>
    <definedName name="tj" localSheetId="24" hidden="1">{"Riqfin97",#N/A,FALSE,"Tran";"Riqfinpro",#N/A,FALSE,"Tran"}</definedName>
    <definedName name="tj" localSheetId="99" hidden="1">{"Riqfin97",#N/A,FALSE,"Tran";"Riqfinpro",#N/A,FALSE,"Tran"}</definedName>
    <definedName name="tj" localSheetId="25" hidden="1">{"Riqfin97",#N/A,FALSE,"Tran";"Riqfinpro",#N/A,FALSE,"Tran"}</definedName>
    <definedName name="tj" localSheetId="26" hidden="1">{"Riqfin97",#N/A,FALSE,"Tran";"Riqfinpro",#N/A,FALSE,"Tran"}</definedName>
    <definedName name="tj" localSheetId="93" hidden="1">{"Riqfin97",#N/A,FALSE,"Tran";"Riqfinpro",#N/A,FALSE,"Tran"}</definedName>
    <definedName name="tj" localSheetId="94" hidden="1">{"Riqfin97",#N/A,FALSE,"Tran";"Riqfinpro",#N/A,FALSE,"Tran"}</definedName>
    <definedName name="tj" hidden="1">{"Riqfin97",#N/A,FALSE,"Tran";"Riqfinpro",#N/A,FALSE,"Tran"}</definedName>
    <definedName name="tjutju" localSheetId="15" hidden="1">#REF!</definedName>
    <definedName name="tjutju" localSheetId="17" hidden="1">#REF!</definedName>
    <definedName name="tjutju" localSheetId="19" hidden="1">#REF!</definedName>
    <definedName name="tjutju" localSheetId="100" hidden="1">'[105]Fax a enviar'!#REF!</definedName>
    <definedName name="tjutju" localSheetId="23" hidden="1">'[105]Fax a enviar'!#REF!</definedName>
    <definedName name="tjutju" localSheetId="59" hidden="1">#REF!</definedName>
    <definedName name="tjutju" localSheetId="60" hidden="1">#REF!</definedName>
    <definedName name="tjutju" localSheetId="1" hidden="1">'[105]Fax a enviar'!#REF!</definedName>
    <definedName name="tjutju" localSheetId="27" hidden="1">#REF!</definedName>
    <definedName name="tjutju" localSheetId="28" hidden="1">#REF!</definedName>
    <definedName name="tjutju" localSheetId="29" hidden="1">#REF!</definedName>
    <definedName name="tjutju" localSheetId="57" hidden="1">'[105]Fax a enviar'!#REF!</definedName>
    <definedName name="tjutju" localSheetId="58" hidden="1">'[105]Fax a enviar'!#REF!</definedName>
    <definedName name="tjutju" localSheetId="18" hidden="1">#REF!</definedName>
    <definedName name="tjutju" localSheetId="61" hidden="1">'[105]Fax a enviar'!#REF!</definedName>
    <definedName name="tjutju" localSheetId="64" hidden="1">'[105]Fax a enviar'!#REF!</definedName>
    <definedName name="tjutju" localSheetId="91" hidden="1">#REF!</definedName>
    <definedName name="tjutju" localSheetId="96" hidden="1">'[105]Fax a enviar'!#REF!</definedName>
    <definedName name="tjutju" localSheetId="24" hidden="1">'[105]Fax a enviar'!#REF!</definedName>
    <definedName name="tjutju" hidden="1">#REF!</definedName>
    <definedName name="TM" localSheetId="15">#REF!</definedName>
    <definedName name="TM" localSheetId="16">#REF!</definedName>
    <definedName name="TM" localSheetId="17">#REF!</definedName>
    <definedName name="TM" localSheetId="19">#REF!</definedName>
    <definedName name="TM" localSheetId="20">#REF!</definedName>
    <definedName name="TM" localSheetId="100">#REF!</definedName>
    <definedName name="TM" localSheetId="23">#REF!</definedName>
    <definedName name="TM" localSheetId="27">#REF!</definedName>
    <definedName name="TM" localSheetId="28">#REF!</definedName>
    <definedName name="TM" localSheetId="29">#REF!</definedName>
    <definedName name="TM" localSheetId="41">#REF!</definedName>
    <definedName name="TM" localSheetId="44">#REF!</definedName>
    <definedName name="TM" localSheetId="46">#REF!</definedName>
    <definedName name="TM" localSheetId="57">#REF!</definedName>
    <definedName name="TM" localSheetId="58">#REF!</definedName>
    <definedName name="TM" localSheetId="18">#REF!</definedName>
    <definedName name="TM" localSheetId="61">#REF!</definedName>
    <definedName name="TM" localSheetId="62">#REF!</definedName>
    <definedName name="TM" localSheetId="64">#REF!</definedName>
    <definedName name="TM" localSheetId="21">#REF!</definedName>
    <definedName name="TM" localSheetId="80">'Tabla 53'!#REF!</definedName>
    <definedName name="TM" localSheetId="81">'Tabla 54'!#REF!</definedName>
    <definedName name="TM" localSheetId="82">'Tabla 55'!#REF!</definedName>
    <definedName name="TM" localSheetId="83">'Tabla 56'!#REF!</definedName>
    <definedName name="TM" localSheetId="84">'Tabla 57'!#REF!</definedName>
    <definedName name="TM" localSheetId="88">#REF!</definedName>
    <definedName name="TM" localSheetId="89">#REF!</definedName>
    <definedName name="TM" localSheetId="90">#REF!</definedName>
    <definedName name="TM" localSheetId="95">#REF!</definedName>
    <definedName name="TM" localSheetId="96">#REF!</definedName>
    <definedName name="TM" localSheetId="24">#REF!</definedName>
    <definedName name="TM" localSheetId="99">#REF!</definedName>
    <definedName name="TM">#REF!</definedName>
    <definedName name="TM_D" localSheetId="15">#REF!</definedName>
    <definedName name="TM_D" localSheetId="16">#REF!</definedName>
    <definedName name="TM_D" localSheetId="17">#REF!</definedName>
    <definedName name="TM_D" localSheetId="19">#REF!</definedName>
    <definedName name="TM_D" localSheetId="23">#REF!</definedName>
    <definedName name="TM_D" localSheetId="27">#REF!</definedName>
    <definedName name="TM_D" localSheetId="28">#REF!</definedName>
    <definedName name="TM_D" localSheetId="29">#REF!</definedName>
    <definedName name="TM_D" localSheetId="41">#REF!</definedName>
    <definedName name="TM_D" localSheetId="44">#REF!</definedName>
    <definedName name="TM_D" localSheetId="57">#REF!</definedName>
    <definedName name="TM_D" localSheetId="58">#REF!</definedName>
    <definedName name="TM_D" localSheetId="18">#REF!</definedName>
    <definedName name="TM_D" localSheetId="64">#REF!</definedName>
    <definedName name="TM_D" localSheetId="21">#REF!</definedName>
    <definedName name="TM_D" localSheetId="80">'Tabla 53'!#REF!</definedName>
    <definedName name="TM_D" localSheetId="81">'Tabla 54'!#REF!</definedName>
    <definedName name="TM_D" localSheetId="82">'Tabla 55'!#REF!</definedName>
    <definedName name="TM_D" localSheetId="83">'Tabla 56'!#REF!</definedName>
    <definedName name="TM_D" localSheetId="84">'Tabla 57'!#REF!</definedName>
    <definedName name="TM_D" localSheetId="88">#REF!</definedName>
    <definedName name="TM_D" localSheetId="89">#REF!</definedName>
    <definedName name="TM_D" localSheetId="90">#REF!</definedName>
    <definedName name="TM_D" localSheetId="95">#REF!</definedName>
    <definedName name="TM_D" localSheetId="96">#REF!</definedName>
    <definedName name="TM_D" localSheetId="24">#REF!</definedName>
    <definedName name="TM_D">#REF!</definedName>
    <definedName name="TM_DPCH" localSheetId="15">#REF!</definedName>
    <definedName name="TM_DPCH" localSheetId="16">#REF!</definedName>
    <definedName name="TM_DPCH" localSheetId="17">#REF!</definedName>
    <definedName name="TM_DPCH" localSheetId="19">#REF!</definedName>
    <definedName name="TM_DPCH" localSheetId="23">#REF!</definedName>
    <definedName name="TM_DPCH" localSheetId="27">#REF!</definedName>
    <definedName name="TM_DPCH" localSheetId="28">#REF!</definedName>
    <definedName name="TM_DPCH" localSheetId="29">#REF!</definedName>
    <definedName name="TM_DPCH" localSheetId="41">#REF!</definedName>
    <definedName name="TM_DPCH" localSheetId="44">#REF!</definedName>
    <definedName name="TM_DPCH" localSheetId="57">#REF!</definedName>
    <definedName name="TM_DPCH" localSheetId="58">#REF!</definedName>
    <definedName name="TM_DPCH" localSheetId="18">#REF!</definedName>
    <definedName name="TM_DPCH" localSheetId="64">#REF!</definedName>
    <definedName name="TM_DPCH" localSheetId="21">#REF!</definedName>
    <definedName name="TM_DPCH" localSheetId="80">'Tabla 53'!#REF!</definedName>
    <definedName name="TM_DPCH" localSheetId="81">'Tabla 54'!#REF!</definedName>
    <definedName name="TM_DPCH" localSheetId="82">'Tabla 55'!#REF!</definedName>
    <definedName name="TM_DPCH" localSheetId="83">'Tabla 56'!#REF!</definedName>
    <definedName name="TM_DPCH" localSheetId="84">'Tabla 57'!#REF!</definedName>
    <definedName name="TM_DPCH" localSheetId="88">#REF!</definedName>
    <definedName name="TM_DPCH" localSheetId="89">#REF!</definedName>
    <definedName name="TM_DPCH" localSheetId="90">#REF!</definedName>
    <definedName name="TM_DPCH" localSheetId="95">#REF!</definedName>
    <definedName name="TM_DPCH" localSheetId="96">#REF!</definedName>
    <definedName name="TM_DPCH" localSheetId="24">#REF!</definedName>
    <definedName name="TM_DPCH">#REF!</definedName>
    <definedName name="TM_R" localSheetId="15">#REF!</definedName>
    <definedName name="TM_R" localSheetId="16">#REF!</definedName>
    <definedName name="TM_R" localSheetId="17">#REF!</definedName>
    <definedName name="TM_R" localSheetId="19">#REF!</definedName>
    <definedName name="TM_R" localSheetId="23">#REF!</definedName>
    <definedName name="TM_R" localSheetId="27">#REF!</definedName>
    <definedName name="TM_R" localSheetId="28">#REF!</definedName>
    <definedName name="TM_R" localSheetId="29">#REF!</definedName>
    <definedName name="TM_R" localSheetId="41">#REF!</definedName>
    <definedName name="TM_R" localSheetId="44">#REF!</definedName>
    <definedName name="TM_R" localSheetId="18">#REF!</definedName>
    <definedName name="TM_R" localSheetId="21">#REF!</definedName>
    <definedName name="TM_R" localSheetId="80">'Tabla 53'!#REF!</definedName>
    <definedName name="TM_R" localSheetId="88">#REF!</definedName>
    <definedName name="TM_R" localSheetId="89">#REF!</definedName>
    <definedName name="TM_R" localSheetId="90">#REF!</definedName>
    <definedName name="TM_R" localSheetId="96">#REF!</definedName>
    <definedName name="TM_R">#REF!</definedName>
    <definedName name="TM_RPCH" localSheetId="15">#REF!</definedName>
    <definedName name="TM_RPCH" localSheetId="16">#REF!</definedName>
    <definedName name="TM_RPCH" localSheetId="17">#REF!</definedName>
    <definedName name="TM_RPCH" localSheetId="19">#REF!</definedName>
    <definedName name="TM_RPCH" localSheetId="23">#REF!</definedName>
    <definedName name="TM_RPCH" localSheetId="27">#REF!</definedName>
    <definedName name="TM_RPCH" localSheetId="28">#REF!</definedName>
    <definedName name="TM_RPCH" localSheetId="29">#REF!</definedName>
    <definedName name="TM_RPCH" localSheetId="41">#REF!</definedName>
    <definedName name="TM_RPCH" localSheetId="44">#REF!</definedName>
    <definedName name="TM_RPCH" localSheetId="18">#REF!</definedName>
    <definedName name="TM_RPCH" localSheetId="21">#REF!</definedName>
    <definedName name="TM_RPCH" localSheetId="80">'Tabla 53'!#REF!</definedName>
    <definedName name="TM_RPCH" localSheetId="88">#REF!</definedName>
    <definedName name="TM_RPCH" localSheetId="89">#REF!</definedName>
    <definedName name="TM_RPCH" localSheetId="90">#REF!</definedName>
    <definedName name="TM_RPCH" localSheetId="96">#REF!</definedName>
    <definedName name="TM_RPCH">#REF!</definedName>
    <definedName name="TMG" localSheetId="15">#REF!</definedName>
    <definedName name="TMG" localSheetId="16">#REF!</definedName>
    <definedName name="TMG" localSheetId="17">#REF!</definedName>
    <definedName name="TMG" localSheetId="19">#REF!</definedName>
    <definedName name="TMG" localSheetId="23">#REF!</definedName>
    <definedName name="TMG" localSheetId="27">#REF!</definedName>
    <definedName name="TMG" localSheetId="28">#REF!</definedName>
    <definedName name="TMG" localSheetId="29">#REF!</definedName>
    <definedName name="TMG" localSheetId="41">#REF!</definedName>
    <definedName name="TMG" localSheetId="44">#REF!</definedName>
    <definedName name="TMG" localSheetId="18">#REF!</definedName>
    <definedName name="TMG" localSheetId="21">#REF!</definedName>
    <definedName name="TMG" localSheetId="80">'Tabla 53'!#REF!</definedName>
    <definedName name="TMG" localSheetId="88">#REF!</definedName>
    <definedName name="TMG" localSheetId="89">#REF!</definedName>
    <definedName name="TMG" localSheetId="90">#REF!</definedName>
    <definedName name="TMG" localSheetId="96">#REF!</definedName>
    <definedName name="TMG">#REF!</definedName>
    <definedName name="TMG_D" localSheetId="15">#REF!</definedName>
    <definedName name="TMG_D" localSheetId="16">#REF!</definedName>
    <definedName name="TMG_D" localSheetId="17">#REF!</definedName>
    <definedName name="TMG_D" localSheetId="19">#REF!</definedName>
    <definedName name="TMG_D" localSheetId="100">[88]Q5!$E$23:$AH$23</definedName>
    <definedName name="TMG_D" localSheetId="23">[88]Q5!$E$23:$AH$23</definedName>
    <definedName name="TMG_D" localSheetId="59">#REF!</definedName>
    <definedName name="TMG_D" localSheetId="60">#REF!</definedName>
    <definedName name="TMG_D" localSheetId="1">[88]Q5!$E$23:$AH$23</definedName>
    <definedName name="TMG_D" localSheetId="27">#REF!</definedName>
    <definedName name="TMG_D" localSheetId="28">#REF!</definedName>
    <definedName name="TMG_D" localSheetId="29">#REF!</definedName>
    <definedName name="TMG_D" localSheetId="57">[88]Q5!$E$23:$AH$23</definedName>
    <definedName name="TMG_D" localSheetId="58">[88]Q5!$E$23:$AH$23</definedName>
    <definedName name="TMG_D" localSheetId="18">#REF!</definedName>
    <definedName name="TMG_D" localSheetId="91">#REF!</definedName>
    <definedName name="TMG_D">#REF!</definedName>
    <definedName name="TMG_DPCH" localSheetId="15">#REF!</definedName>
    <definedName name="TMG_DPCH" localSheetId="16">#REF!</definedName>
    <definedName name="TMG_DPCH" localSheetId="17">#REF!</definedName>
    <definedName name="TMG_DPCH" localSheetId="19">#REF!</definedName>
    <definedName name="TMG_DPCH" localSheetId="20">#REF!</definedName>
    <definedName name="TMG_DPCH" localSheetId="100">#REF!</definedName>
    <definedName name="TMG_DPCH" localSheetId="23">#REF!</definedName>
    <definedName name="TMG_DPCH" localSheetId="27">#REF!</definedName>
    <definedName name="TMG_DPCH" localSheetId="28">#REF!</definedName>
    <definedName name="TMG_DPCH" localSheetId="29">#REF!</definedName>
    <definedName name="TMG_DPCH" localSheetId="41">#REF!</definedName>
    <definedName name="TMG_DPCH" localSheetId="44">#REF!</definedName>
    <definedName name="TMG_DPCH" localSheetId="46">#REF!</definedName>
    <definedName name="TMG_DPCH" localSheetId="57">#REF!</definedName>
    <definedName name="TMG_DPCH" localSheetId="58">#REF!</definedName>
    <definedName name="TMG_DPCH" localSheetId="18">#REF!</definedName>
    <definedName name="TMG_DPCH" localSheetId="61">#REF!</definedName>
    <definedName name="TMG_DPCH" localSheetId="62">#REF!</definedName>
    <definedName name="TMG_DPCH" localSheetId="64">#REF!</definedName>
    <definedName name="TMG_DPCH" localSheetId="21">#REF!</definedName>
    <definedName name="TMG_DPCH" localSheetId="80">'Tabla 53'!#REF!</definedName>
    <definedName name="TMG_DPCH" localSheetId="81">'Tabla 54'!#REF!</definedName>
    <definedName name="TMG_DPCH" localSheetId="82">'Tabla 55'!#REF!</definedName>
    <definedName name="TMG_DPCH" localSheetId="83">'Tabla 56'!#REF!</definedName>
    <definedName name="TMG_DPCH" localSheetId="84">'Tabla 57'!#REF!</definedName>
    <definedName name="TMG_DPCH" localSheetId="88">#REF!</definedName>
    <definedName name="TMG_DPCH" localSheetId="89">#REF!</definedName>
    <definedName name="TMG_DPCH" localSheetId="90">#REF!</definedName>
    <definedName name="TMG_DPCH" localSheetId="95">#REF!</definedName>
    <definedName name="TMG_DPCH" localSheetId="96">#REF!</definedName>
    <definedName name="TMG_DPCH" localSheetId="24">#REF!</definedName>
    <definedName name="TMG_DPCH" localSheetId="99">#REF!</definedName>
    <definedName name="TMG_DPCH">#REF!</definedName>
    <definedName name="TMG_R" localSheetId="15">#REF!</definedName>
    <definedName name="TMG_R" localSheetId="16">#REF!</definedName>
    <definedName name="TMG_R" localSheetId="17">#REF!</definedName>
    <definedName name="TMG_R" localSheetId="19">#REF!</definedName>
    <definedName name="TMG_R" localSheetId="23">#REF!</definedName>
    <definedName name="TMG_R" localSheetId="27">#REF!</definedName>
    <definedName name="TMG_R" localSheetId="28">#REF!</definedName>
    <definedName name="TMG_R" localSheetId="29">#REF!</definedName>
    <definedName name="TMG_R" localSheetId="41">#REF!</definedName>
    <definedName name="TMG_R" localSheetId="44">#REF!</definedName>
    <definedName name="TMG_R" localSheetId="57">#REF!</definedName>
    <definedName name="TMG_R" localSheetId="58">#REF!</definedName>
    <definedName name="TMG_R" localSheetId="18">#REF!</definedName>
    <definedName name="TMG_R" localSheetId="64">#REF!</definedName>
    <definedName name="TMG_R" localSheetId="21">#REF!</definedName>
    <definedName name="TMG_R" localSheetId="80">'Tabla 53'!#REF!</definedName>
    <definedName name="TMG_R" localSheetId="81">'Tabla 54'!#REF!</definedName>
    <definedName name="TMG_R" localSheetId="82">'Tabla 55'!#REF!</definedName>
    <definedName name="TMG_R" localSheetId="83">'Tabla 56'!#REF!</definedName>
    <definedName name="TMG_R" localSheetId="84">'Tabla 57'!#REF!</definedName>
    <definedName name="TMG_R" localSheetId="88">#REF!</definedName>
    <definedName name="TMG_R" localSheetId="89">#REF!</definedName>
    <definedName name="TMG_R" localSheetId="90">#REF!</definedName>
    <definedName name="TMG_R" localSheetId="95">#REF!</definedName>
    <definedName name="TMG_R" localSheetId="96">#REF!</definedName>
    <definedName name="TMG_R" localSheetId="24">#REF!</definedName>
    <definedName name="TMG_R">#REF!</definedName>
    <definedName name="TMG_RPCH" localSheetId="15">#REF!</definedName>
    <definedName name="TMG_RPCH" localSheetId="16">#REF!</definedName>
    <definedName name="TMG_RPCH" localSheetId="17">#REF!</definedName>
    <definedName name="TMG_RPCH" localSheetId="19">#REF!</definedName>
    <definedName name="TMG_RPCH" localSheetId="23">#REF!</definedName>
    <definedName name="TMG_RPCH" localSheetId="27">#REF!</definedName>
    <definedName name="TMG_RPCH" localSheetId="28">#REF!</definedName>
    <definedName name="TMG_RPCH" localSheetId="29">#REF!</definedName>
    <definedName name="TMG_RPCH" localSheetId="41">#REF!</definedName>
    <definedName name="TMG_RPCH" localSheetId="44">#REF!</definedName>
    <definedName name="TMG_RPCH" localSheetId="57">#REF!</definedName>
    <definedName name="TMG_RPCH" localSheetId="58">#REF!</definedName>
    <definedName name="TMG_RPCH" localSheetId="18">#REF!</definedName>
    <definedName name="TMG_RPCH" localSheetId="64">#REF!</definedName>
    <definedName name="TMG_RPCH" localSheetId="21">#REF!</definedName>
    <definedName name="TMG_RPCH" localSheetId="80">'Tabla 53'!#REF!</definedName>
    <definedName name="TMG_RPCH" localSheetId="81">'Tabla 54'!#REF!</definedName>
    <definedName name="TMG_RPCH" localSheetId="82">'Tabla 55'!#REF!</definedName>
    <definedName name="TMG_RPCH" localSheetId="83">'Tabla 56'!#REF!</definedName>
    <definedName name="TMG_RPCH" localSheetId="84">'Tabla 57'!#REF!</definedName>
    <definedName name="TMG_RPCH" localSheetId="88">#REF!</definedName>
    <definedName name="TMG_RPCH" localSheetId="89">#REF!</definedName>
    <definedName name="TMG_RPCH" localSheetId="90">#REF!</definedName>
    <definedName name="TMG_RPCH" localSheetId="95">#REF!</definedName>
    <definedName name="TMG_RPCH" localSheetId="96">#REF!</definedName>
    <definedName name="TMG_RPCH" localSheetId="24">#REF!</definedName>
    <definedName name="TMG_RPCH">#REF!</definedName>
    <definedName name="TMGO">#N/A</definedName>
    <definedName name="TMGO_D" localSheetId="15">#REF!</definedName>
    <definedName name="TMGO_D" localSheetId="16">#REF!</definedName>
    <definedName name="TMGO_D" localSheetId="17">#REF!</definedName>
    <definedName name="TMGO_D" localSheetId="19">#REF!</definedName>
    <definedName name="TMGO_D" localSheetId="20">#REF!</definedName>
    <definedName name="TMGO_D" localSheetId="100">#REF!</definedName>
    <definedName name="TMGO_D" localSheetId="23">#REF!</definedName>
    <definedName name="TMGO_D" localSheetId="27">#REF!</definedName>
    <definedName name="TMGO_D" localSheetId="28">#REF!</definedName>
    <definedName name="TMGO_D" localSheetId="29">#REF!</definedName>
    <definedName name="TMGO_D" localSheetId="41">#REF!</definedName>
    <definedName name="TMGO_D" localSheetId="44">#REF!</definedName>
    <definedName name="TMGO_D" localSheetId="46">#REF!</definedName>
    <definedName name="TMGO_D" localSheetId="57">#REF!</definedName>
    <definedName name="TMGO_D" localSheetId="58">#REF!</definedName>
    <definedName name="TMGO_D" localSheetId="18">#REF!</definedName>
    <definedName name="TMGO_D" localSheetId="61">#REF!</definedName>
    <definedName name="TMGO_D" localSheetId="62">#REF!</definedName>
    <definedName name="TMGO_D" localSheetId="64">#REF!</definedName>
    <definedName name="TMGO_D" localSheetId="21">#REF!</definedName>
    <definedName name="TMGO_D" localSheetId="80">'Tabla 53'!#REF!</definedName>
    <definedName name="TMGO_D" localSheetId="81">'Tabla 54'!#REF!</definedName>
    <definedName name="TMGO_D" localSheetId="82">'Tabla 55'!#REF!</definedName>
    <definedName name="TMGO_D" localSheetId="83">'Tabla 56'!#REF!</definedName>
    <definedName name="TMGO_D" localSheetId="84">'Tabla 57'!#REF!</definedName>
    <definedName name="TMGO_D" localSheetId="88">#REF!</definedName>
    <definedName name="TMGO_D" localSheetId="89">#REF!</definedName>
    <definedName name="TMGO_D" localSheetId="90">#REF!</definedName>
    <definedName name="TMGO_D" localSheetId="95">#REF!</definedName>
    <definedName name="TMGO_D" localSheetId="96">#REF!</definedName>
    <definedName name="TMGO_D" localSheetId="24">#REF!</definedName>
    <definedName name="TMGO_D" localSheetId="99">#REF!</definedName>
    <definedName name="TMGO_D">#REF!</definedName>
    <definedName name="TMGO_DPCH" localSheetId="15">#REF!</definedName>
    <definedName name="TMGO_DPCH" localSheetId="16">#REF!</definedName>
    <definedName name="TMGO_DPCH" localSheetId="17">#REF!</definedName>
    <definedName name="TMGO_DPCH" localSheetId="19">#REF!</definedName>
    <definedName name="TMGO_DPCH" localSheetId="23">#REF!</definedName>
    <definedName name="TMGO_DPCH" localSheetId="27">#REF!</definedName>
    <definedName name="TMGO_DPCH" localSheetId="28">#REF!</definedName>
    <definedName name="TMGO_DPCH" localSheetId="29">#REF!</definedName>
    <definedName name="TMGO_DPCH" localSheetId="41">#REF!</definedName>
    <definedName name="TMGO_DPCH" localSheetId="44">#REF!</definedName>
    <definedName name="TMGO_DPCH" localSheetId="57">#REF!</definedName>
    <definedName name="TMGO_DPCH" localSheetId="58">#REF!</definedName>
    <definedName name="TMGO_DPCH" localSheetId="18">#REF!</definedName>
    <definedName name="TMGO_DPCH" localSheetId="61">#REF!</definedName>
    <definedName name="TMGO_DPCH" localSheetId="64">#REF!</definedName>
    <definedName name="TMGO_DPCH" localSheetId="21">#REF!</definedName>
    <definedName name="TMGO_DPCH" localSheetId="80">'Tabla 53'!#REF!</definedName>
    <definedName name="TMGO_DPCH" localSheetId="81">'Tabla 54'!#REF!</definedName>
    <definedName name="TMGO_DPCH" localSheetId="82">'Tabla 55'!#REF!</definedName>
    <definedName name="TMGO_DPCH" localSheetId="83">'Tabla 56'!#REF!</definedName>
    <definedName name="TMGO_DPCH" localSheetId="84">'Tabla 57'!#REF!</definedName>
    <definedName name="TMGO_DPCH" localSheetId="88">#REF!</definedName>
    <definedName name="TMGO_DPCH" localSheetId="89">#REF!</definedName>
    <definedName name="TMGO_DPCH" localSheetId="90">#REF!</definedName>
    <definedName name="TMGO_DPCH" localSheetId="95">#REF!</definedName>
    <definedName name="TMGO_DPCH" localSheetId="96">#REF!</definedName>
    <definedName name="TMGO_DPCH" localSheetId="24">#REF!</definedName>
    <definedName name="TMGO_DPCH">#REF!</definedName>
    <definedName name="TMGO_R" localSheetId="15">#REF!</definedName>
    <definedName name="TMGO_R" localSheetId="16">#REF!</definedName>
    <definedName name="TMGO_R" localSheetId="17">#REF!</definedName>
    <definedName name="TMGO_R" localSheetId="19">#REF!</definedName>
    <definedName name="TMGO_R" localSheetId="23">#REF!</definedName>
    <definedName name="TMGO_R" localSheetId="27">#REF!</definedName>
    <definedName name="TMGO_R" localSheetId="28">#REF!</definedName>
    <definedName name="TMGO_R" localSheetId="29">#REF!</definedName>
    <definedName name="TMGO_R" localSheetId="41">#REF!</definedName>
    <definedName name="TMGO_R" localSheetId="44">#REF!</definedName>
    <definedName name="TMGO_R" localSheetId="57">#REF!</definedName>
    <definedName name="TMGO_R" localSheetId="58">#REF!</definedName>
    <definedName name="TMGO_R" localSheetId="18">#REF!</definedName>
    <definedName name="TMGO_R" localSheetId="61">#REF!</definedName>
    <definedName name="TMGO_R" localSheetId="64">#REF!</definedName>
    <definedName name="TMGO_R" localSheetId="21">#REF!</definedName>
    <definedName name="TMGO_R" localSheetId="80">'Tabla 53'!#REF!</definedName>
    <definedName name="TMGO_R" localSheetId="81">'Tabla 54'!#REF!</definedName>
    <definedName name="TMGO_R" localSheetId="82">'Tabla 55'!#REF!</definedName>
    <definedName name="TMGO_R" localSheetId="83">'Tabla 56'!#REF!</definedName>
    <definedName name="TMGO_R" localSheetId="84">'Tabla 57'!#REF!</definedName>
    <definedName name="TMGO_R" localSheetId="88">#REF!</definedName>
    <definedName name="TMGO_R" localSheetId="89">#REF!</definedName>
    <definedName name="TMGO_R" localSheetId="90">#REF!</definedName>
    <definedName name="TMGO_R" localSheetId="95">#REF!</definedName>
    <definedName name="TMGO_R" localSheetId="96">#REF!</definedName>
    <definedName name="TMGO_R" localSheetId="24">#REF!</definedName>
    <definedName name="TMGO_R">#REF!</definedName>
    <definedName name="TMGO_RPCH" localSheetId="15">#REF!</definedName>
    <definedName name="TMGO_RPCH" localSheetId="16">#REF!</definedName>
    <definedName name="TMGO_RPCH" localSheetId="17">#REF!</definedName>
    <definedName name="TMGO_RPCH" localSheetId="19">#REF!</definedName>
    <definedName name="TMGO_RPCH" localSheetId="23">#REF!</definedName>
    <definedName name="TMGO_RPCH" localSheetId="27">#REF!</definedName>
    <definedName name="TMGO_RPCH" localSheetId="28">#REF!</definedName>
    <definedName name="TMGO_RPCH" localSheetId="29">#REF!</definedName>
    <definedName name="TMGO_RPCH" localSheetId="41">#REF!</definedName>
    <definedName name="TMGO_RPCH" localSheetId="44">#REF!</definedName>
    <definedName name="TMGO_RPCH" localSheetId="18">#REF!</definedName>
    <definedName name="TMGO_RPCH" localSheetId="21">#REF!</definedName>
    <definedName name="TMGO_RPCH" localSheetId="80">'Tabla 53'!#REF!</definedName>
    <definedName name="TMGO_RPCH" localSheetId="88">#REF!</definedName>
    <definedName name="TMGO_RPCH" localSheetId="89">#REF!</definedName>
    <definedName name="TMGO_RPCH" localSheetId="90">#REF!</definedName>
    <definedName name="TMGO_RPCH" localSheetId="96">#REF!</definedName>
    <definedName name="TMGO_RPCH">#REF!</definedName>
    <definedName name="TMGXO" localSheetId="15">#REF!</definedName>
    <definedName name="TMGXO" localSheetId="16">#REF!</definedName>
    <definedName name="TMGXO" localSheetId="17">#REF!</definedName>
    <definedName name="TMGXO" localSheetId="19">#REF!</definedName>
    <definedName name="TMGXO" localSheetId="23">#REF!</definedName>
    <definedName name="TMGXO" localSheetId="27">#REF!</definedName>
    <definedName name="TMGXO" localSheetId="28">#REF!</definedName>
    <definedName name="TMGXO" localSheetId="29">#REF!</definedName>
    <definedName name="TMGXO" localSheetId="41">#REF!</definedName>
    <definedName name="TMGXO" localSheetId="44">#REF!</definedName>
    <definedName name="TMGXO" localSheetId="18">#REF!</definedName>
    <definedName name="TMGXO" localSheetId="21">#REF!</definedName>
    <definedName name="TMGXO" localSheetId="80">'Tabla 53'!#REF!</definedName>
    <definedName name="TMGXO" localSheetId="88">#REF!</definedName>
    <definedName name="TMGXO" localSheetId="89">#REF!</definedName>
    <definedName name="TMGXO" localSheetId="90">#REF!</definedName>
    <definedName name="TMGXO" localSheetId="96">#REF!</definedName>
    <definedName name="TMGXO">#REF!</definedName>
    <definedName name="TMGXO_D" localSheetId="15">#REF!</definedName>
    <definedName name="TMGXO_D" localSheetId="16">#REF!</definedName>
    <definedName name="TMGXO_D" localSheetId="17">#REF!</definedName>
    <definedName name="TMGXO_D" localSheetId="19">#REF!</definedName>
    <definedName name="TMGXO_D" localSheetId="23">#REF!</definedName>
    <definedName name="TMGXO_D" localSheetId="27">#REF!</definedName>
    <definedName name="TMGXO_D" localSheetId="28">#REF!</definedName>
    <definedName name="TMGXO_D" localSheetId="29">#REF!</definedName>
    <definedName name="TMGXO_D" localSheetId="41">#REF!</definedName>
    <definedName name="TMGXO_D" localSheetId="44">#REF!</definedName>
    <definedName name="TMGXO_D" localSheetId="18">#REF!</definedName>
    <definedName name="TMGXO_D" localSheetId="21">#REF!</definedName>
    <definedName name="TMGXO_D" localSheetId="80">'Tabla 53'!#REF!</definedName>
    <definedName name="TMGXO_D" localSheetId="88">#REF!</definedName>
    <definedName name="TMGXO_D" localSheetId="89">#REF!</definedName>
    <definedName name="TMGXO_D" localSheetId="90">#REF!</definedName>
    <definedName name="TMGXO_D" localSheetId="96">#REF!</definedName>
    <definedName name="TMGXO_D">#REF!</definedName>
    <definedName name="TMGXO_DPCH" localSheetId="15">#REF!</definedName>
    <definedName name="TMGXO_DPCH" localSheetId="16">#REF!</definedName>
    <definedName name="TMGXO_DPCH" localSheetId="17">#REF!</definedName>
    <definedName name="TMGXO_DPCH" localSheetId="19">#REF!</definedName>
    <definedName name="TMGXO_DPCH" localSheetId="23">#REF!</definedName>
    <definedName name="TMGXO_DPCH" localSheetId="27">#REF!</definedName>
    <definedName name="TMGXO_DPCH" localSheetId="28">#REF!</definedName>
    <definedName name="TMGXO_DPCH" localSheetId="29">#REF!</definedName>
    <definedName name="TMGXO_DPCH" localSheetId="41">#REF!</definedName>
    <definedName name="TMGXO_DPCH" localSheetId="44">#REF!</definedName>
    <definedName name="TMGXO_DPCH" localSheetId="18">#REF!</definedName>
    <definedName name="TMGXO_DPCH" localSheetId="21">#REF!</definedName>
    <definedName name="TMGXO_DPCH" localSheetId="80">'Tabla 53'!#REF!</definedName>
    <definedName name="TMGXO_DPCH" localSheetId="88">#REF!</definedName>
    <definedName name="TMGXO_DPCH" localSheetId="89">#REF!</definedName>
    <definedName name="TMGXO_DPCH" localSheetId="90">#REF!</definedName>
    <definedName name="TMGXO_DPCH" localSheetId="96">#REF!</definedName>
    <definedName name="TMGXO_DPCH">#REF!</definedName>
    <definedName name="TMGXO_R" localSheetId="15">#REF!</definedName>
    <definedName name="TMGXO_R" localSheetId="16">#REF!</definedName>
    <definedName name="TMGXO_R" localSheetId="17">#REF!</definedName>
    <definedName name="TMGXO_R" localSheetId="19">#REF!</definedName>
    <definedName name="TMGXO_R" localSheetId="23">#REF!</definedName>
    <definedName name="TMGXO_R" localSheetId="27">#REF!</definedName>
    <definedName name="TMGXO_R" localSheetId="28">#REF!</definedName>
    <definedName name="TMGXO_R" localSheetId="29">#REF!</definedName>
    <definedName name="TMGXO_R" localSheetId="41">#REF!</definedName>
    <definedName name="TMGXO_R" localSheetId="44">#REF!</definedName>
    <definedName name="TMGXO_R" localSheetId="18">#REF!</definedName>
    <definedName name="TMGXO_R" localSheetId="21">#REF!</definedName>
    <definedName name="TMGXO_R" localSheetId="80">'Tabla 53'!#REF!</definedName>
    <definedName name="TMGXO_R" localSheetId="88">#REF!</definedName>
    <definedName name="TMGXO_R" localSheetId="89">#REF!</definedName>
    <definedName name="TMGXO_R" localSheetId="90">#REF!</definedName>
    <definedName name="TMGXO_R" localSheetId="96">#REF!</definedName>
    <definedName name="TMGXO_R">#REF!</definedName>
    <definedName name="TMGXO_RPCH" localSheetId="15">#REF!</definedName>
    <definedName name="TMGXO_RPCH" localSheetId="16">#REF!</definedName>
    <definedName name="TMGXO_RPCH" localSheetId="17">#REF!</definedName>
    <definedName name="TMGXO_RPCH" localSheetId="19">#REF!</definedName>
    <definedName name="TMGXO_RPCH" localSheetId="23">#REF!</definedName>
    <definedName name="TMGXO_RPCH" localSheetId="27">#REF!</definedName>
    <definedName name="TMGXO_RPCH" localSheetId="28">#REF!</definedName>
    <definedName name="TMGXO_RPCH" localSheetId="29">#REF!</definedName>
    <definedName name="TMGXO_RPCH" localSheetId="41">#REF!</definedName>
    <definedName name="TMGXO_RPCH" localSheetId="44">#REF!</definedName>
    <definedName name="TMGXO_RPCH" localSheetId="18">#REF!</definedName>
    <definedName name="TMGXO_RPCH" localSheetId="21">#REF!</definedName>
    <definedName name="TMGXO_RPCH" localSheetId="80">'Tabla 53'!#REF!</definedName>
    <definedName name="TMGXO_RPCH" localSheetId="88">#REF!</definedName>
    <definedName name="TMGXO_RPCH" localSheetId="89">#REF!</definedName>
    <definedName name="TMGXO_RPCH" localSheetId="90">#REF!</definedName>
    <definedName name="TMGXO_RPCH" localSheetId="96">#REF!</definedName>
    <definedName name="TMGXO_RPCH">#REF!</definedName>
    <definedName name="TMS" localSheetId="15">#REF!</definedName>
    <definedName name="TMS" localSheetId="16">#REF!</definedName>
    <definedName name="TMS" localSheetId="17">#REF!</definedName>
    <definedName name="TMS" localSheetId="19">#REF!</definedName>
    <definedName name="TMS" localSheetId="23">#REF!</definedName>
    <definedName name="TMS" localSheetId="27">#REF!</definedName>
    <definedName name="TMS" localSheetId="28">#REF!</definedName>
    <definedName name="TMS" localSheetId="29">#REF!</definedName>
    <definedName name="TMS" localSheetId="41">#REF!</definedName>
    <definedName name="TMS" localSheetId="44">#REF!</definedName>
    <definedName name="TMS" localSheetId="18">#REF!</definedName>
    <definedName name="TMS" localSheetId="21">#REF!</definedName>
    <definedName name="TMS" localSheetId="80">'Tabla 53'!#REF!</definedName>
    <definedName name="TMS" localSheetId="88">#REF!</definedName>
    <definedName name="TMS" localSheetId="89">#REF!</definedName>
    <definedName name="TMS" localSheetId="90">#REF!</definedName>
    <definedName name="TMS" localSheetId="96">#REF!</definedName>
    <definedName name="TMS">#REF!</definedName>
    <definedName name="TNAME" localSheetId="15">#REF!</definedName>
    <definedName name="TNAME" localSheetId="16">#REF!</definedName>
    <definedName name="TNAME" localSheetId="17">#REF!</definedName>
    <definedName name="TNAME" localSheetId="23">#REF!</definedName>
    <definedName name="TNAME" localSheetId="27">#REF!</definedName>
    <definedName name="TNAME" localSheetId="28">#REF!</definedName>
    <definedName name="TNAME" localSheetId="29">#REF!</definedName>
    <definedName name="TNAME" localSheetId="21">#REF!</definedName>
    <definedName name="TNAME" localSheetId="88">#REF!</definedName>
    <definedName name="TNAME" localSheetId="89">#REF!</definedName>
    <definedName name="TNAME" localSheetId="90">#REF!</definedName>
    <definedName name="TNAME">#REF!</definedName>
    <definedName name="tnt">#N/A</definedName>
    <definedName name="TNTmar">#N/A</definedName>
    <definedName name="tntoct">#N/A</definedName>
    <definedName name="TOC" localSheetId="15">#REF!</definedName>
    <definedName name="TOC" localSheetId="16">#REF!</definedName>
    <definedName name="TOC" localSheetId="17">#REF!</definedName>
    <definedName name="TOC" localSheetId="20">#REF!</definedName>
    <definedName name="TOC" localSheetId="23">#REF!</definedName>
    <definedName name="TOC" localSheetId="59">#REF!</definedName>
    <definedName name="TOC" localSheetId="60">#REF!</definedName>
    <definedName name="TOC" localSheetId="27">#REF!</definedName>
    <definedName name="TOC" localSheetId="28">#REF!</definedName>
    <definedName name="TOC" localSheetId="29">#REF!</definedName>
    <definedName name="TOC" localSheetId="33">#REF!</definedName>
    <definedName name="TOC" localSheetId="41">#REF!</definedName>
    <definedName name="TOC" localSheetId="44">#REF!</definedName>
    <definedName name="TOC" localSheetId="57">#REF!</definedName>
    <definedName name="TOC" localSheetId="18">#REF!</definedName>
    <definedName name="TOC" localSheetId="64">#REF!</definedName>
    <definedName name="TOC" localSheetId="21">#REF!</definedName>
    <definedName name="TOC" localSheetId="80">'Tabla 53'!#REF!</definedName>
    <definedName name="TOC" localSheetId="85">'Tabla 58'!#REF!</definedName>
    <definedName name="TOC" localSheetId="88">#REF!</definedName>
    <definedName name="TOC" localSheetId="89">#REF!</definedName>
    <definedName name="TOC" localSheetId="90">#REF!</definedName>
    <definedName name="TOC" localSheetId="95">#REF!</definedName>
    <definedName name="TOC" localSheetId="96">#REF!</definedName>
    <definedName name="TOC">#REF!</definedName>
    <definedName name="TODO" localSheetId="15">#REF!,#REF!</definedName>
    <definedName name="TODO" localSheetId="17">#REF!,#REF!</definedName>
    <definedName name="TODO" localSheetId="19">#REF!,#REF!</definedName>
    <definedName name="TODO" localSheetId="100">[176]BCC!$A$1:$N$821,[176]BCC!$A$822:$N$1624</definedName>
    <definedName name="TODO" localSheetId="23">[176]BCC!$A$1:$N$821,[176]BCC!$A$822:$N$1624</definedName>
    <definedName name="TODO" localSheetId="59">#REF!,#REF!</definedName>
    <definedName name="TODO" localSheetId="60">#REF!,#REF!</definedName>
    <definedName name="TODO" localSheetId="1">[176]BCC!$A$1:$N$821,[176]BCC!$A$822:$N$1624</definedName>
    <definedName name="TODO" localSheetId="27">#REF!,#REF!</definedName>
    <definedName name="TODO" localSheetId="28">#REF!,#REF!</definedName>
    <definedName name="TODO" localSheetId="29">#REF!,#REF!</definedName>
    <definedName name="TODO" localSheetId="57">[176]BCC!$A$1:$N$821,[176]BCC!$A$822:$N$1624</definedName>
    <definedName name="TODO" localSheetId="58">[176]BCC!$A$1:$N$821,[176]BCC!$A$822:$N$1624</definedName>
    <definedName name="TODO" localSheetId="18">#REF!,#REF!</definedName>
    <definedName name="TODO" localSheetId="91">#REF!,#REF!</definedName>
    <definedName name="TODO">#REF!,#REF!</definedName>
    <definedName name="TOT00" localSheetId="15">#REF!</definedName>
    <definedName name="TOT00" localSheetId="16">#REF!</definedName>
    <definedName name="TOT00" localSheetId="17">#REF!</definedName>
    <definedName name="TOT00" localSheetId="19">#REF!</definedName>
    <definedName name="TOT00" localSheetId="20">#REF!</definedName>
    <definedName name="TOT00" localSheetId="100">#REF!</definedName>
    <definedName name="TOT00" localSheetId="23">#REF!</definedName>
    <definedName name="TOT00" localSheetId="27">#REF!</definedName>
    <definedName name="TOT00" localSheetId="28">#REF!</definedName>
    <definedName name="TOT00" localSheetId="29">#REF!</definedName>
    <definedName name="TOT00" localSheetId="33">#REF!</definedName>
    <definedName name="TOT00" localSheetId="57">#REF!</definedName>
    <definedName name="TOT00" localSheetId="58">#REF!</definedName>
    <definedName name="TOT00" localSheetId="18">#REF!</definedName>
    <definedName name="TOT00" localSheetId="61">#REF!</definedName>
    <definedName name="TOT00" localSheetId="62">#REF!</definedName>
    <definedName name="TOT00" localSheetId="64">#REF!</definedName>
    <definedName name="TOT00" localSheetId="21">#REF!</definedName>
    <definedName name="TOT00" localSheetId="80">'Tabla 53'!#REF!</definedName>
    <definedName name="TOT00" localSheetId="81">'Tabla 54'!#REF!</definedName>
    <definedName name="TOT00" localSheetId="82">'Tabla 55'!#REF!</definedName>
    <definedName name="TOT00" localSheetId="83">'Tabla 56'!#REF!</definedName>
    <definedName name="TOT00" localSheetId="84">'Tabla 57'!#REF!</definedName>
    <definedName name="TOT00" localSheetId="85">'Tabla 58'!#REF!</definedName>
    <definedName name="TOT00" localSheetId="88">#REF!</definedName>
    <definedName name="TOT00" localSheetId="89">#REF!</definedName>
    <definedName name="TOT00" localSheetId="90">#REF!</definedName>
    <definedName name="TOT00" localSheetId="95">#REF!</definedName>
    <definedName name="TOT00" localSheetId="96">#REF!</definedName>
    <definedName name="TOT00" localSheetId="24">#REF!</definedName>
    <definedName name="TOT00" localSheetId="99">#REF!</definedName>
    <definedName name="TOT00">#REF!</definedName>
    <definedName name="TOTAL" localSheetId="15">#REF!</definedName>
    <definedName name="TOTAL" localSheetId="16">#REF!</definedName>
    <definedName name="TOTAL" localSheetId="17">#REF!</definedName>
    <definedName name="TOTAL" localSheetId="19">#REF!</definedName>
    <definedName name="TOTAL" localSheetId="23">#REF!</definedName>
    <definedName name="TOTAL" localSheetId="27">#REF!</definedName>
    <definedName name="TOTAL" localSheetId="28">#REF!</definedName>
    <definedName name="TOTAL" localSheetId="29">#REF!</definedName>
    <definedName name="TOTAL" localSheetId="33">#REF!</definedName>
    <definedName name="TOTAL" localSheetId="57">#REF!</definedName>
    <definedName name="TOTAL" localSheetId="58">#REF!</definedName>
    <definedName name="TOTAL" localSheetId="18">#REF!</definedName>
    <definedName name="TOTAL" localSheetId="64">#REF!</definedName>
    <definedName name="TOTAL" localSheetId="21">#REF!</definedName>
    <definedName name="TOTAL" localSheetId="80">'Tabla 53'!#REF!</definedName>
    <definedName name="TOTAL" localSheetId="81">'Tabla 54'!#REF!</definedName>
    <definedName name="TOTAL" localSheetId="82">'Tabla 55'!#REF!</definedName>
    <definedName name="TOTAL" localSheetId="83">'Tabla 56'!#REF!</definedName>
    <definedName name="TOTAL" localSheetId="84">'Tabla 57'!#REF!</definedName>
    <definedName name="TOTAL" localSheetId="85">'Tabla 58'!#REF!</definedName>
    <definedName name="TOTAL" localSheetId="88">#REF!</definedName>
    <definedName name="TOTAL" localSheetId="89">#REF!</definedName>
    <definedName name="TOTAL" localSheetId="90">#REF!</definedName>
    <definedName name="TOTAL" localSheetId="95">#REF!</definedName>
    <definedName name="TOTAL" localSheetId="96">#REF!</definedName>
    <definedName name="TOTAL" localSheetId="24">#REF!</definedName>
    <definedName name="TOTAL">#REF!</definedName>
    <definedName name="Total_Int_x_año">#REF!</definedName>
    <definedName name="TOWEO" localSheetId="15">#REF!</definedName>
    <definedName name="TOWEO" localSheetId="17">#REF!</definedName>
    <definedName name="TOWEO" localSheetId="23">#REF!</definedName>
    <definedName name="TOWEO" localSheetId="27">#REF!</definedName>
    <definedName name="TOWEO" localSheetId="28">#REF!</definedName>
    <definedName name="TOWEO" localSheetId="29">#REF!</definedName>
    <definedName name="TOWEO" localSheetId="57">#REF!</definedName>
    <definedName name="TOWEO" localSheetId="21">#REF!</definedName>
    <definedName name="TOWEO" localSheetId="88">#REF!</definedName>
    <definedName name="TOWEO" localSheetId="89">#REF!</definedName>
    <definedName name="TOWEO" localSheetId="90">#REF!</definedName>
    <definedName name="TOWEO" localSheetId="95">#REF!</definedName>
    <definedName name="TOWEO">#REF!</definedName>
    <definedName name="Trade" localSheetId="15">#REF!</definedName>
    <definedName name="Trade" localSheetId="17">#REF!</definedName>
    <definedName name="Trade" localSheetId="19">#REF!</definedName>
    <definedName name="Trade" localSheetId="23">#REF!</definedName>
    <definedName name="Trade" localSheetId="27">#REF!</definedName>
    <definedName name="Trade" localSheetId="28">#REF!</definedName>
    <definedName name="Trade" localSheetId="29">#REF!</definedName>
    <definedName name="Trade" localSheetId="41">#REF!</definedName>
    <definedName name="Trade" localSheetId="44">#REF!</definedName>
    <definedName name="Trade" localSheetId="46">#REF!</definedName>
    <definedName name="Trade" localSheetId="58">#REF!</definedName>
    <definedName name="Trade" localSheetId="21">#REF!</definedName>
    <definedName name="Trade" localSheetId="80">'Tabla 53'!#REF!</definedName>
    <definedName name="Trade" localSheetId="81">'Tabla 54'!#REF!</definedName>
    <definedName name="Trade" localSheetId="82">'Tabla 55'!#REF!</definedName>
    <definedName name="Trade" localSheetId="83">'Tabla 56'!#REF!</definedName>
    <definedName name="Trade" localSheetId="84">'Tabla 57'!#REF!</definedName>
    <definedName name="Trade" localSheetId="88">#REF!</definedName>
    <definedName name="Trade" localSheetId="89">#REF!</definedName>
    <definedName name="Trade" localSheetId="90">#REF!</definedName>
    <definedName name="Trade" localSheetId="96">#REF!</definedName>
    <definedName name="Trade" localSheetId="24">#REF!</definedName>
    <definedName name="Trade">#REF!</definedName>
    <definedName name="TRADE3" localSheetId="15">#REF!</definedName>
    <definedName name="TRADE3" localSheetId="16">#REF!</definedName>
    <definedName name="TRADE3" localSheetId="17">#REF!</definedName>
    <definedName name="TRADE3" localSheetId="19">#REF!</definedName>
    <definedName name="TRADE3" localSheetId="20">[24]Trade!#REF!</definedName>
    <definedName name="TRADE3" localSheetId="100">[24]Trade!#REF!</definedName>
    <definedName name="TRADE3" localSheetId="23">[24]Trade!#REF!</definedName>
    <definedName name="TRADE3" localSheetId="59">#REF!</definedName>
    <definedName name="TRADE3" localSheetId="60">#REF!</definedName>
    <definedName name="TRADE3" localSheetId="1">[24]Trade!#REF!</definedName>
    <definedName name="TRADE3" localSheetId="27">#REF!</definedName>
    <definedName name="TRADE3" localSheetId="28">#REF!</definedName>
    <definedName name="TRADE3" localSheetId="29">[24]Trade!#REF!</definedName>
    <definedName name="TRADE3" localSheetId="41">[24]Trade!#REF!</definedName>
    <definedName name="TRADE3" localSheetId="44">[24]Trade!#REF!</definedName>
    <definedName name="TRADE3" localSheetId="46">[24]Trade!#REF!</definedName>
    <definedName name="TRADE3" localSheetId="57">[24]Trade!#REF!</definedName>
    <definedName name="TRADE3" localSheetId="58">[24]Trade!#REF!</definedName>
    <definedName name="TRADE3" localSheetId="18">#REF!</definedName>
    <definedName name="TRADE3" localSheetId="64">[24]Trade!#REF!</definedName>
    <definedName name="TRADE3" localSheetId="21">[24]Trade!#REF!</definedName>
    <definedName name="TRADE3" localSheetId="81">[24]Trade!#REF!</definedName>
    <definedName name="TRADE3" localSheetId="82">[24]Trade!#REF!</definedName>
    <definedName name="TRADE3" localSheetId="83">[24]Trade!#REF!</definedName>
    <definedName name="TRADE3" localSheetId="84">[24]Trade!#REF!</definedName>
    <definedName name="TRADE3" localSheetId="90">[24]Trade!#REF!</definedName>
    <definedName name="TRADE3" localSheetId="91">#REF!</definedName>
    <definedName name="TRADE3" localSheetId="96">[24]Trade!#REF!</definedName>
    <definedName name="TRADE3" localSheetId="24">[24]Trade!#REF!</definedName>
    <definedName name="TRADE3">#REF!</definedName>
    <definedName name="trans" localSheetId="15">#REF!</definedName>
    <definedName name="trans" localSheetId="16">#REF!</definedName>
    <definedName name="trans" localSheetId="17">#REF!</definedName>
    <definedName name="trans" localSheetId="20">#REF!</definedName>
    <definedName name="trans" localSheetId="23">#REF!</definedName>
    <definedName name="trans" localSheetId="59">#REF!</definedName>
    <definedName name="trans" localSheetId="60">#REF!</definedName>
    <definedName name="trans" localSheetId="27">#REF!</definedName>
    <definedName name="trans" localSheetId="28">#REF!</definedName>
    <definedName name="trans" localSheetId="29">#REF!</definedName>
    <definedName name="trans" localSheetId="57">#REF!</definedName>
    <definedName name="trans" localSheetId="64">#REF!</definedName>
    <definedName name="trans" localSheetId="21">#REF!</definedName>
    <definedName name="trans" localSheetId="85">'Tabla 58'!#REF!</definedName>
    <definedName name="trans" localSheetId="88">#REF!</definedName>
    <definedName name="trans" localSheetId="89">#REF!</definedName>
    <definedName name="trans" localSheetId="90">#REF!</definedName>
    <definedName name="trans" localSheetId="95">#REF!</definedName>
    <definedName name="trans" localSheetId="96">#REF!</definedName>
    <definedName name="trans" localSheetId="24">#REF!</definedName>
    <definedName name="trans">#REF!</definedName>
    <definedName name="TransChoice" localSheetId="15">OFFSET(TransList,0,0,COUNTA(TransList),1)</definedName>
    <definedName name="TransChoice" localSheetId="16">OFFSET(TransList,0,0,COUNTA(TransList),1)</definedName>
    <definedName name="TransChoice" localSheetId="17">OFFSET(TransList,0,0,COUNTA(TransList),1)</definedName>
    <definedName name="TransChoice" localSheetId="19">OFFSET(TransList,0,0,COUNTA(TransList),1)</definedName>
    <definedName name="TransChoice" localSheetId="20">OFFSET(TransList,0,0,COUNTA(TransList),1)</definedName>
    <definedName name="TransChoice" localSheetId="4">OFFSET(TransList,0,0,COUNTA(TransList),1)</definedName>
    <definedName name="TransChoice" localSheetId="100">OFFSET(TransList,0,0,COUNTA(TransList),1)</definedName>
    <definedName name="TransChoice" localSheetId="5">OFFSET(TransList,0,0,COUNTA(TransList),1)</definedName>
    <definedName name="TransChoice" localSheetId="6">OFFSET(TransList,0,0,COUNTA(TransList),1)</definedName>
    <definedName name="TransChoice" localSheetId="7">OFFSET(TransList,0,0,COUNTA(TransList),1)</definedName>
    <definedName name="TransChoice" localSheetId="8">OFFSET(TransList,0,0,COUNTA(TransList),1)</definedName>
    <definedName name="TransChoice" localSheetId="9">OFFSET(TransList,0,0,COUNTA(TransList),1)</definedName>
    <definedName name="TransChoice" localSheetId="10">OFFSET(TransList,0,0,COUNTA(TransList),1)</definedName>
    <definedName name="TransChoice" localSheetId="11">OFFSET(TransList,0,0,COUNTA(TransList),1)</definedName>
    <definedName name="TransChoice" localSheetId="23">OFFSET(TransList,0,0,COUNTA(TransList),1)</definedName>
    <definedName name="TransChoice" localSheetId="59">OFFSET(TransList,0,0,COUNTA(TransList),1)</definedName>
    <definedName name="TransChoice" localSheetId="60">OFFSET(TransList,0,0,COUNTA(TransList),1)</definedName>
    <definedName name="TransChoice" localSheetId="1">OFFSET(TransList,0,0,COUNTA(TransList),1)</definedName>
    <definedName name="TransChoice" localSheetId="27">OFFSET(TransList,0,0,COUNTA(TransList),1)</definedName>
    <definedName name="TransChoice" localSheetId="28">OFFSET(TransList,0,0,COUNTA(TransList),1)</definedName>
    <definedName name="TransChoice" localSheetId="29">OFFSET(TransList,0,0,COUNTA(TransList),1)</definedName>
    <definedName name="TransChoice" localSheetId="30">OFFSET(TransList,0,0,COUNTA(TransList),1)</definedName>
    <definedName name="TransChoice" localSheetId="31">OFFSET(TransList,0,0,COUNTA(TransList),1)</definedName>
    <definedName name="TransChoice" localSheetId="32">OFFSET(TransList,0,0,COUNTA(TransList),1)</definedName>
    <definedName name="TransChoice" localSheetId="33">OFFSET(TransList,0,0,COUNTA(TransList),1)</definedName>
    <definedName name="TransChoice" localSheetId="34">OFFSET(TransList,0,0,COUNTA(TransList),1)</definedName>
    <definedName name="TransChoice" localSheetId="3">OFFSET(TransList,0,0,COUNTA(TransList),1)</definedName>
    <definedName name="TransChoice" localSheetId="38">OFFSET(TransList,0,0,COUNTA(TransList),1)</definedName>
    <definedName name="TransChoice" localSheetId="57">OFFSET(TransList,0,0,COUNTA(TransList),1)</definedName>
    <definedName name="TransChoice" localSheetId="58">OFFSET(TransList,0,0,COUNTA(TransList),1)</definedName>
    <definedName name="TransChoice" localSheetId="18">OFFSET(TransList,0,0,COUNTA(TransList),1)</definedName>
    <definedName name="TransChoice" localSheetId="61">OFFSET(TransList,0,0,COUNTA(TransList),1)</definedName>
    <definedName name="TransChoice" localSheetId="62">OFFSET(TransList,0,0,COUNTA(TransList),1)</definedName>
    <definedName name="TransChoice" localSheetId="63">OFFSET(TransList,0,0,COUNTA(TransList),1)</definedName>
    <definedName name="TransChoice" localSheetId="64">OFFSET(TransList,0,0,COUNTA(TransList),1)</definedName>
    <definedName name="TransChoice" localSheetId="21">OFFSET(TransList,0,0,COUNTA(TransList),1)</definedName>
    <definedName name="TransChoice" localSheetId="80">OFFSET(TransList,0,0,COUNTA(TransList),1)</definedName>
    <definedName name="TransChoice" localSheetId="81">OFFSET(TransList,0,0,COUNTA(TransList),1)</definedName>
    <definedName name="TransChoice" localSheetId="82">OFFSET(TransList,0,0,COUNTA(TransList),1)</definedName>
    <definedName name="TransChoice" localSheetId="83">OFFSET(TransList,0,0,COUNTA(TransList),1)</definedName>
    <definedName name="TransChoice" localSheetId="84">OFFSET(TransList,0,0,COUNTA(TransList),1)</definedName>
    <definedName name="TransChoice" localSheetId="85">OFFSET(TransList,0,0,COUNTA(TransList),1)</definedName>
    <definedName name="TransChoice" localSheetId="88">OFFSET(TransList,0,0,COUNTA(TransList),1)</definedName>
    <definedName name="TransChoice" localSheetId="22">OFFSET(TransList,0,0,COUNTA(TransList),1)</definedName>
    <definedName name="TransChoice" localSheetId="89">OFFSET(TransList,0,0,COUNTA(TransList),1)</definedName>
    <definedName name="TransChoice" localSheetId="90">OFFSET(TransList,0,0,COUNTA(TransList),1)</definedName>
    <definedName name="TransChoice" localSheetId="91">OFFSET(TransList,0,0,COUNTA(TransList),1)</definedName>
    <definedName name="TransChoice" localSheetId="92">OFFSET(TransList,0,0,COUNTA(TransList),1)</definedName>
    <definedName name="TransChoice" localSheetId="95">OFFSET(TransList,0,0,COUNTA(TransList),1)</definedName>
    <definedName name="TransChoice" localSheetId="96">OFFSET(TransList,0,0,COUNTA(TransList),1)</definedName>
    <definedName name="TransChoice" localSheetId="98">OFFSET(TransList,0,0,COUNTA(TransList),1)</definedName>
    <definedName name="TransChoice" localSheetId="24">OFFSET(TransList,0,0,COUNTA(TransList),1)</definedName>
    <definedName name="TransChoice" localSheetId="99">OFFSET(TransList,0,0,COUNTA(TransList),1)</definedName>
    <definedName name="TransChoice" localSheetId="25">OFFSET(TransList,0,0,COUNTA(TransList),1)</definedName>
    <definedName name="TransChoice" localSheetId="26">OFFSET(TransList,0,0,COUNTA(TransList),1)</definedName>
    <definedName name="TransChoice" localSheetId="93">OFFSET(TransList,0,0,COUNTA(TransList),1)</definedName>
    <definedName name="TransChoice" localSheetId="94">OFFSET(TransList,0,0,COUNTA(TransList),1)</definedName>
    <definedName name="TransChoice">OFFSET(TransList,0,0,COUNTA(TransList),1)</definedName>
    <definedName name="Transfer_check" localSheetId="15">#REF!</definedName>
    <definedName name="Transfer_check" localSheetId="16">#REF!</definedName>
    <definedName name="Transfer_check" localSheetId="17">#REF!</definedName>
    <definedName name="Transfer_check" localSheetId="20">#REF!</definedName>
    <definedName name="Transfer_check" localSheetId="23">#REF!</definedName>
    <definedName name="Transfer_check" localSheetId="59">#REF!</definedName>
    <definedName name="Transfer_check" localSheetId="60">#REF!</definedName>
    <definedName name="Transfer_check" localSheetId="27">#REF!</definedName>
    <definedName name="Transfer_check" localSheetId="28">#REF!</definedName>
    <definedName name="Transfer_check" localSheetId="29">#REF!</definedName>
    <definedName name="Transfer_check" localSheetId="57">#REF!</definedName>
    <definedName name="Transfer_check" localSheetId="64">#REF!</definedName>
    <definedName name="Transfer_check" localSheetId="21">#REF!</definedName>
    <definedName name="Transfer_check" localSheetId="85">'Tabla 58'!#REF!</definedName>
    <definedName name="Transfer_check" localSheetId="88">#REF!</definedName>
    <definedName name="Transfer_check" localSheetId="89">#REF!</definedName>
    <definedName name="Transfer_check" localSheetId="90">#REF!</definedName>
    <definedName name="Transfer_check" localSheetId="95">#REF!</definedName>
    <definedName name="Transfer_check" localSheetId="96">#REF!</definedName>
    <definedName name="Transfer_check" localSheetId="24">#REF!</definedName>
    <definedName name="Transfer_check">#REF!</definedName>
    <definedName name="TRANSFERENCIA" localSheetId="15">#REF!</definedName>
    <definedName name="TRANSFERENCIA" localSheetId="17">#REF!</definedName>
    <definedName name="TRANSFERENCIA" localSheetId="100">[89]!TRANSFERENCIA</definedName>
    <definedName name="TRANSFERENCIA" localSheetId="7">[89]!TRANSFERENCIA</definedName>
    <definedName name="TRANSFERENCIA" localSheetId="11">[89]!TRANSFERENCIA</definedName>
    <definedName name="TRANSFERENCIA" localSheetId="23">[89]!TRANSFERENCIA</definedName>
    <definedName name="TRANSFERENCIA" localSheetId="59">#REF!</definedName>
    <definedName name="TRANSFERENCIA" localSheetId="60">#REF!</definedName>
    <definedName name="TRANSFERENCIA" localSheetId="1">[89]!TRANSFERENCIA</definedName>
    <definedName name="TRANSFERENCIA" localSheetId="27">#REF!</definedName>
    <definedName name="TRANSFERENCIA" localSheetId="28">#REF!</definedName>
    <definedName name="TRANSFERENCIA" localSheetId="29">[89]!TRANSFERENCIA</definedName>
    <definedName name="TRANSFERENCIA" localSheetId="34">[89]!TRANSFERENCIA</definedName>
    <definedName name="TRANSFERENCIA" localSheetId="57">[89]!TRANSFERENCIA</definedName>
    <definedName name="TRANSFERENCIA" localSheetId="58">[89]!TRANSFERENCIA</definedName>
    <definedName name="TRANSFERENCIA" localSheetId="21">[89]!TRANSFERENCIA</definedName>
    <definedName name="TRANSFERENCIA" localSheetId="90">[89]!TRANSFERENCIA</definedName>
    <definedName name="TRANSFERENCIA" localSheetId="91">#REF!</definedName>
    <definedName name="TRANSFERENCIA">#REF!</definedName>
    <definedName name="TRANSFERENCIA_DE_SERVICIOS__LEY_N__24049_Y_COMPLEMENTARIAS" localSheetId="15">#REF!</definedName>
    <definedName name="TRANSFERENCIA_DE_SERVICIOS__LEY_N__24049_Y_COMPLEMENTARIAS" localSheetId="17">#REF!</definedName>
    <definedName name="TRANSFERENCIA_DE_SERVICIOS__LEY_N__24049_Y_COMPLEMENTARIAS" localSheetId="100">[4]C!$B$14:$N$14</definedName>
    <definedName name="TRANSFERENCIA_DE_SERVICIOS__LEY_N__24049_Y_COMPLEMENTARIAS" localSheetId="23">[4]C!$B$14:$N$14</definedName>
    <definedName name="TRANSFERENCIA_DE_SERVICIOS__LEY_N__24049_Y_COMPLEMENTARIAS" localSheetId="59">#REF!</definedName>
    <definedName name="TRANSFERENCIA_DE_SERVICIOS__LEY_N__24049_Y_COMPLEMENTARIAS" localSheetId="60">#REF!</definedName>
    <definedName name="TRANSFERENCIA_DE_SERVICIOS__LEY_N__24049_Y_COMPLEMENTARIAS" localSheetId="1">[4]C!$B$14:$N$14</definedName>
    <definedName name="TRANSFERENCIA_DE_SERVICIOS__LEY_N__24049_Y_COMPLEMENTARIAS" localSheetId="27">#REF!</definedName>
    <definedName name="TRANSFERENCIA_DE_SERVICIOS__LEY_N__24049_Y_COMPLEMENTARIAS" localSheetId="28">#REF!</definedName>
    <definedName name="TRANSFERENCIA_DE_SERVICIOS__LEY_N__24049_Y_COMPLEMENTARIAS" localSheetId="29">#REF!</definedName>
    <definedName name="TRANSFERENCIA_DE_SERVICIOS__LEY_N__24049_Y_COMPLEMENTARIAS" localSheetId="57">[4]C!$B$14:$N$14</definedName>
    <definedName name="TRANSFERENCIA_DE_SERVICIOS__LEY_N__24049_Y_COMPLEMENTARIAS" localSheetId="58">[4]C!$B$14:$N$14</definedName>
    <definedName name="TRANSFERENCIA_DE_SERVICIOS__LEY_N__24049_Y_COMPLEMENTARIAS" localSheetId="91">#REF!</definedName>
    <definedName name="TRANSFERENCIA_DE_SERVICIOS__LEY_N__24049_Y_COMPLEMENTARIAS">#REF!</definedName>
    <definedName name="TRANSNAVE" localSheetId="15">#REF!</definedName>
    <definedName name="TRANSNAVE" localSheetId="16">#REF!</definedName>
    <definedName name="TRANSNAVE" localSheetId="17">#REF!</definedName>
    <definedName name="TRANSNAVE" localSheetId="20">#REF!</definedName>
    <definedName name="TRANSNAVE" localSheetId="23">#REF!</definedName>
    <definedName name="TRANSNAVE" localSheetId="59">#REF!</definedName>
    <definedName name="TRANSNAVE" localSheetId="60">#REF!</definedName>
    <definedName name="TRANSNAVE" localSheetId="27">#REF!</definedName>
    <definedName name="TRANSNAVE" localSheetId="28">#REF!</definedName>
    <definedName name="TRANSNAVE" localSheetId="29">#REF!</definedName>
    <definedName name="TRANSNAVE" localSheetId="57">#REF!</definedName>
    <definedName name="TRANSNAVE" localSheetId="64">#REF!</definedName>
    <definedName name="TRANSNAVE" localSheetId="21">#REF!</definedName>
    <definedName name="TRANSNAVE" localSheetId="85">'Tabla 58'!#REF!</definedName>
    <definedName name="TRANSNAVE" localSheetId="88">#REF!</definedName>
    <definedName name="TRANSNAVE" localSheetId="89">#REF!</definedName>
    <definedName name="TRANSNAVE" localSheetId="90">#REF!</definedName>
    <definedName name="TRANSNAVE" localSheetId="95">#REF!</definedName>
    <definedName name="TRANSNAVE" localSheetId="96">#REF!</definedName>
    <definedName name="TRANSNAVE" localSheetId="24">#REF!</definedName>
    <definedName name="TRANSNAVE">#REF!</definedName>
    <definedName name="transp">#N/A</definedName>
    <definedName name="transporte">#N/A</definedName>
    <definedName name="TRAS">#N/A</definedName>
    <definedName name="trert" localSheetId="15" hidden="1">#REF!</definedName>
    <definedName name="trert" localSheetId="16" hidden="1">#REF!</definedName>
    <definedName name="trert" localSheetId="17" hidden="1">#REF!</definedName>
    <definedName name="trert" localSheetId="19" hidden="1">#REF!</definedName>
    <definedName name="trert" localSheetId="20" hidden="1">'[114]Fax a enviar'!#REF!</definedName>
    <definedName name="trert" localSheetId="100" hidden="1">'[114]Fax a enviar'!#REF!</definedName>
    <definedName name="trert" localSheetId="23" hidden="1">'[114]Fax a enviar'!#REF!</definedName>
    <definedName name="trert" localSheetId="59" hidden="1">#REF!</definedName>
    <definedName name="trert" localSheetId="60" hidden="1">#REF!</definedName>
    <definedName name="trert" localSheetId="1" hidden="1">'[114]Fax a enviar'!#REF!</definedName>
    <definedName name="trert" localSheetId="27" hidden="1">#REF!</definedName>
    <definedName name="trert" localSheetId="28" hidden="1">'[114]Fax a enviar'!#REF!</definedName>
    <definedName name="trert" localSheetId="29" hidden="1">'[114]Fax a enviar'!#REF!</definedName>
    <definedName name="trert" localSheetId="33" hidden="1">#REF!</definedName>
    <definedName name="trert" localSheetId="57" hidden="1">'[114]Fax a enviar'!#REF!</definedName>
    <definedName name="trert" localSheetId="58" hidden="1">'[114]Fax a enviar'!#REF!</definedName>
    <definedName name="trert" localSheetId="18" hidden="1">#REF!</definedName>
    <definedName name="trert" localSheetId="61" hidden="1">'[114]Fax a enviar'!#REF!</definedName>
    <definedName name="trert" localSheetId="62" hidden="1">#REF!</definedName>
    <definedName name="trert" localSheetId="64" hidden="1">'[114]Fax a enviar'!#REF!</definedName>
    <definedName name="trert" localSheetId="21" hidden="1">'[114]Fax a enviar'!#REF!</definedName>
    <definedName name="trert" localSheetId="81" hidden="1">'[114]Fax a enviar'!#REF!</definedName>
    <definedName name="trert" localSheetId="82" hidden="1">'[114]Fax a enviar'!#REF!</definedName>
    <definedName name="trert" localSheetId="83" hidden="1">'[114]Fax a enviar'!#REF!</definedName>
    <definedName name="trert" localSheetId="84" hidden="1">'[114]Fax a enviar'!#REF!</definedName>
    <definedName name="trert" localSheetId="85" hidden="1">'[114]Fax a enviar'!#REF!</definedName>
    <definedName name="trert" localSheetId="88" hidden="1">'[114]Fax a enviar'!#REF!</definedName>
    <definedName name="trert" localSheetId="89" hidden="1">'[114]Fax a enviar'!#REF!</definedName>
    <definedName name="trert" localSheetId="90" hidden="1">'[114]Fax a enviar'!#REF!</definedName>
    <definedName name="trert" localSheetId="91" hidden="1">#REF!</definedName>
    <definedName name="trert" localSheetId="92" hidden="1">'[114]Fax a enviar'!#REF!</definedName>
    <definedName name="trert" localSheetId="95" hidden="1">'[114]Fax a enviar'!#REF!</definedName>
    <definedName name="trert" localSheetId="96" hidden="1">'[114]Fax a enviar'!#REF!</definedName>
    <definedName name="trert" localSheetId="24" hidden="1">'[114]Fax a enviar'!#REF!</definedName>
    <definedName name="trert" localSheetId="99" hidden="1">'[114]Fax a enviar'!#REF!</definedName>
    <definedName name="trert" hidden="1">#REF!</definedName>
    <definedName name="TRIGO" localSheetId="15">#REF!</definedName>
    <definedName name="TRIGO" localSheetId="16">#REF!</definedName>
    <definedName name="TRIGO" localSheetId="17">#REF!</definedName>
    <definedName name="TRIGO" localSheetId="19">#REF!</definedName>
    <definedName name="TRIGO" localSheetId="20">#REF!</definedName>
    <definedName name="TRIGO" localSheetId="100">#REF!</definedName>
    <definedName name="TRIGO" localSheetId="23">#REF!</definedName>
    <definedName name="TRIGO" localSheetId="27">#REF!</definedName>
    <definedName name="TRIGO" localSheetId="28">#REF!</definedName>
    <definedName name="TRIGO" localSheetId="29">#REF!</definedName>
    <definedName name="TRIGO" localSheetId="41">#REF!</definedName>
    <definedName name="TRIGO" localSheetId="44">#REF!</definedName>
    <definedName name="TRIGO" localSheetId="46">#REF!</definedName>
    <definedName name="TRIGO" localSheetId="57">#REF!</definedName>
    <definedName name="TRIGO" localSheetId="58">#REF!</definedName>
    <definedName name="TRIGO" localSheetId="18">#REF!</definedName>
    <definedName name="TRIGO" localSheetId="61">#REF!</definedName>
    <definedName name="TRIGO" localSheetId="62">#REF!</definedName>
    <definedName name="TRIGO" localSheetId="64">#REF!</definedName>
    <definedName name="TRIGO" localSheetId="21">#REF!</definedName>
    <definedName name="TRIGO" localSheetId="80">'Tabla 53'!#REF!</definedName>
    <definedName name="TRIGO" localSheetId="81">'Tabla 54'!#REF!</definedName>
    <definedName name="TRIGO" localSheetId="82">'Tabla 55'!#REF!</definedName>
    <definedName name="TRIGO" localSheetId="83">'Tabla 56'!#REF!</definedName>
    <definedName name="TRIGO" localSheetId="84">'Tabla 57'!#REF!</definedName>
    <definedName name="TRIGO" localSheetId="88">#REF!</definedName>
    <definedName name="TRIGO" localSheetId="89">#REF!</definedName>
    <definedName name="TRIGO" localSheetId="90">#REF!</definedName>
    <definedName name="TRIGO" localSheetId="95">#REF!</definedName>
    <definedName name="TRIGO" localSheetId="96">#REF!</definedName>
    <definedName name="TRIGO" localSheetId="24">#REF!</definedName>
    <definedName name="TRIGO" localSheetId="99">#REF!</definedName>
    <definedName name="TRIGO">#REF!</definedName>
    <definedName name="Trim" localSheetId="15">#REF!</definedName>
    <definedName name="Trim" localSheetId="17">#REF!</definedName>
    <definedName name="Trim" localSheetId="19">#REF!</definedName>
    <definedName name="Trim" localSheetId="100">[144]Codigos!$A$5:$E$11</definedName>
    <definedName name="Trim" localSheetId="23">[144]Codigos!$A$5:$E$11</definedName>
    <definedName name="Trim" localSheetId="59">#REF!</definedName>
    <definedName name="Trim" localSheetId="60">#REF!</definedName>
    <definedName name="Trim" localSheetId="1">[144]Codigos!$A$5:$E$11</definedName>
    <definedName name="Trim" localSheetId="27">#REF!</definedName>
    <definedName name="Trim" localSheetId="28">#REF!</definedName>
    <definedName name="Trim" localSheetId="29">#REF!</definedName>
    <definedName name="Trim" localSheetId="57">[144]Codigos!$A$5:$E$11</definedName>
    <definedName name="Trim" localSheetId="58">[144]Codigos!$A$5:$E$11</definedName>
    <definedName name="Trim" localSheetId="18">#REF!</definedName>
    <definedName name="Trim" localSheetId="91">#REF!</definedName>
    <definedName name="Trim">#REF!</definedName>
    <definedName name="trim9702" localSheetId="15">#REF!</definedName>
    <definedName name="trim9702" localSheetId="17">#REF!</definedName>
    <definedName name="trim9702" localSheetId="20">[177]bop1!#REF!</definedName>
    <definedName name="trim9702" localSheetId="100">[177]bop1!#REF!</definedName>
    <definedName name="trim9702" localSheetId="23">[177]bop1!#REF!</definedName>
    <definedName name="trim9702" localSheetId="59">#REF!</definedName>
    <definedName name="trim9702" localSheetId="60">#REF!</definedName>
    <definedName name="trim9702" localSheetId="1">[177]bop1!#REF!</definedName>
    <definedName name="trim9702" localSheetId="27">#REF!</definedName>
    <definedName name="trim9702" localSheetId="28">[177]bop1!#REF!</definedName>
    <definedName name="trim9702" localSheetId="29">[177]bop1!#REF!</definedName>
    <definedName name="trim9702" localSheetId="57">[177]bop1!#REF!</definedName>
    <definedName name="trim9702" localSheetId="58">[177]bop1!#REF!</definedName>
    <definedName name="trim9702" localSheetId="64">[177]bop1!#REF!</definedName>
    <definedName name="trim9702" localSheetId="21">[177]bop1!#REF!</definedName>
    <definedName name="trim9702" localSheetId="85">[177]bop1!#REF!</definedName>
    <definedName name="trim9702" localSheetId="88">[177]bop1!#REF!</definedName>
    <definedName name="trim9702" localSheetId="89">[177]bop1!#REF!</definedName>
    <definedName name="trim9702" localSheetId="90">[177]bop1!#REF!</definedName>
    <definedName name="trim9702" localSheetId="91">#REF!</definedName>
    <definedName name="trim9702" localSheetId="95">[177]bop1!#REF!</definedName>
    <definedName name="trim9702" localSheetId="96">[177]bop1!#REF!</definedName>
    <definedName name="trim9702" localSheetId="24">[177]bop1!#REF!</definedName>
    <definedName name="trim9702">#REF!</definedName>
    <definedName name="trim9798990001" localSheetId="15">#REF!</definedName>
    <definedName name="trim9798990001" localSheetId="17">#REF!</definedName>
    <definedName name="trim9798990001" localSheetId="20">'[178]bop1datos rev'!#REF!</definedName>
    <definedName name="trim9798990001" localSheetId="100">'[178]bop1datos rev'!#REF!</definedName>
    <definedName name="trim9798990001" localSheetId="23">'[178]bop1datos rev'!#REF!</definedName>
    <definedName name="trim9798990001" localSheetId="59">#REF!</definedName>
    <definedName name="trim9798990001" localSheetId="60">#REF!</definedName>
    <definedName name="trim9798990001" localSheetId="1">'[178]bop1datos rev'!#REF!</definedName>
    <definedName name="trim9798990001" localSheetId="27">#REF!</definedName>
    <definedName name="trim9798990001" localSheetId="28">'[178]bop1datos rev'!#REF!</definedName>
    <definedName name="trim9798990001" localSheetId="29">'[178]bop1datos rev'!#REF!</definedName>
    <definedName name="trim9798990001" localSheetId="57">'[178]bop1datos rev'!#REF!</definedName>
    <definedName name="trim9798990001" localSheetId="58">'[178]bop1datos rev'!#REF!</definedName>
    <definedName name="trim9798990001" localSheetId="64">'[178]bop1datos rev'!#REF!</definedName>
    <definedName name="trim9798990001" localSheetId="21">'[178]bop1datos rev'!#REF!</definedName>
    <definedName name="trim9798990001" localSheetId="85">'[178]bop1datos rev'!#REF!</definedName>
    <definedName name="trim9798990001" localSheetId="88">'[178]bop1datos rev'!#REF!</definedName>
    <definedName name="trim9798990001" localSheetId="89">'[178]bop1datos rev'!#REF!</definedName>
    <definedName name="trim9798990001" localSheetId="90">'[178]bop1datos rev'!#REF!</definedName>
    <definedName name="trim9798990001" localSheetId="91">#REF!</definedName>
    <definedName name="trim9798990001" localSheetId="95">'[178]bop1datos rev'!#REF!</definedName>
    <definedName name="trim9798990001" localSheetId="96">'[178]bop1datos rev'!#REF!</definedName>
    <definedName name="trim9798990001" localSheetId="24">'[178]bop1datos rev'!#REF!</definedName>
    <definedName name="trim9798990001">#REF!</definedName>
    <definedName name="trimestres9902" localSheetId="15">#REF!</definedName>
    <definedName name="trimestres9902" localSheetId="17">#REF!</definedName>
    <definedName name="trimestres9902" localSheetId="20">[177]bop1!#REF!</definedName>
    <definedName name="trimestres9902" localSheetId="100">[177]bop1!#REF!</definedName>
    <definedName name="trimestres9902" localSheetId="23">[177]bop1!#REF!</definedName>
    <definedName name="trimestres9902" localSheetId="59">#REF!</definedName>
    <definedName name="trimestres9902" localSheetId="60">#REF!</definedName>
    <definedName name="trimestres9902" localSheetId="1">[177]bop1!#REF!</definedName>
    <definedName name="trimestres9902" localSheetId="27">#REF!</definedName>
    <definedName name="trimestres9902" localSheetId="28">[177]bop1!#REF!</definedName>
    <definedName name="trimestres9902" localSheetId="29">[177]bop1!#REF!</definedName>
    <definedName name="trimestres9902" localSheetId="57">[177]bop1!#REF!</definedName>
    <definedName name="trimestres9902" localSheetId="58">[177]bop1!#REF!</definedName>
    <definedName name="trimestres9902" localSheetId="64">[177]bop1!#REF!</definedName>
    <definedName name="trimestres9902" localSheetId="21">[177]bop1!#REF!</definedName>
    <definedName name="trimestres9902" localSheetId="85">[177]bop1!#REF!</definedName>
    <definedName name="trimestres9902" localSheetId="88">[177]bop1!#REF!</definedName>
    <definedName name="trimestres9902" localSheetId="89">[177]bop1!#REF!</definedName>
    <definedName name="trimestres9902" localSheetId="90">[177]bop1!#REF!</definedName>
    <definedName name="trimestres9902" localSheetId="91">#REF!</definedName>
    <definedName name="trimestres9902" localSheetId="95">[177]bop1!#REF!</definedName>
    <definedName name="trimestres9902" localSheetId="96">[177]bop1!#REF!</definedName>
    <definedName name="trimestres9902" localSheetId="24">[177]bop1!#REF!</definedName>
    <definedName name="trimestres9902">#REF!</definedName>
    <definedName name="trrtr" localSheetId="15" hidden="1">#REF!</definedName>
    <definedName name="trrtr" localSheetId="16" hidden="1">#REF!</definedName>
    <definedName name="trrtr" localSheetId="17" hidden="1">#REF!</definedName>
    <definedName name="trrtr" localSheetId="19" hidden="1">#REF!</definedName>
    <definedName name="trrtr" localSheetId="20" hidden="1">#REF!</definedName>
    <definedName name="trrtr" localSheetId="100" hidden="1">#REF!</definedName>
    <definedName name="trrtr" localSheetId="23" hidden="1">#REF!</definedName>
    <definedName name="trrtr" localSheetId="27" hidden="1">#REF!</definedName>
    <definedName name="trrtr" localSheetId="28" hidden="1">#REF!</definedName>
    <definedName name="trrtr" localSheetId="29" hidden="1">#REF!</definedName>
    <definedName name="trrtr" localSheetId="33" hidden="1">#REF!</definedName>
    <definedName name="trrtr" localSheetId="57" hidden="1">#REF!</definedName>
    <definedName name="trrtr" localSheetId="58" hidden="1">#REF!</definedName>
    <definedName name="trrtr" localSheetId="18" hidden="1">#REF!</definedName>
    <definedName name="trrtr" localSheetId="61" hidden="1">#REF!</definedName>
    <definedName name="trrtr" localSheetId="62" hidden="1">#REF!</definedName>
    <definedName name="trrtr" localSheetId="64" hidden="1">#REF!</definedName>
    <definedName name="trrtr" localSheetId="21" hidden="1">#REF!</definedName>
    <definedName name="trrtr" localSheetId="80" hidden="1">'Tabla 53'!#REF!</definedName>
    <definedName name="trrtr" localSheetId="81" hidden="1">'Tabla 54'!#REF!</definedName>
    <definedName name="trrtr" localSheetId="82" hidden="1">'Tabla 55'!#REF!</definedName>
    <definedName name="trrtr" localSheetId="83" hidden="1">'Tabla 56'!#REF!</definedName>
    <definedName name="trrtr" localSheetId="84" hidden="1">'Tabla 57'!#REF!</definedName>
    <definedName name="trrtr" localSheetId="85" hidden="1">'Tabla 58'!#REF!</definedName>
    <definedName name="trrtr" localSheetId="88" hidden="1">#REF!</definedName>
    <definedName name="trrtr" localSheetId="89" hidden="1">#REF!</definedName>
    <definedName name="trrtr" localSheetId="90" hidden="1">#REF!</definedName>
    <definedName name="trrtr" localSheetId="95" hidden="1">#REF!</definedName>
    <definedName name="trrtr" localSheetId="96" hidden="1">#REF!</definedName>
    <definedName name="trrtr" localSheetId="24" hidden="1">#REF!</definedName>
    <definedName name="trrtr" localSheetId="99" hidden="1">#REF!</definedName>
    <definedName name="trrtr" hidden="1">#REF!</definedName>
    <definedName name="trtert" localSheetId="15" hidden="1">#REF!</definedName>
    <definedName name="trtert" localSheetId="16" hidden="1">#REF!</definedName>
    <definedName name="trtert" localSheetId="17" hidden="1">#REF!</definedName>
    <definedName name="trtert" localSheetId="19" hidden="1">#REF!</definedName>
    <definedName name="trtert" localSheetId="20" hidden="1">'[114]Fax a enviar'!#REF!</definedName>
    <definedName name="trtert" localSheetId="100" hidden="1">'[114]Fax a enviar'!#REF!</definedName>
    <definedName name="trtert" localSheetId="23" hidden="1">'[114]Fax a enviar'!#REF!</definedName>
    <definedName name="trtert" localSheetId="59" hidden="1">#REF!</definedName>
    <definedName name="trtert" localSheetId="60" hidden="1">#REF!</definedName>
    <definedName name="trtert" localSheetId="1" hidden="1">'[114]Fax a enviar'!#REF!</definedName>
    <definedName name="trtert" localSheetId="27" hidden="1">#REF!</definedName>
    <definedName name="trtert" localSheetId="28" hidden="1">'[114]Fax a enviar'!#REF!</definedName>
    <definedName name="trtert" localSheetId="29" hidden="1">'[114]Fax a enviar'!#REF!</definedName>
    <definedName name="trtert" localSheetId="57" hidden="1">'[114]Fax a enviar'!#REF!</definedName>
    <definedName name="trtert" localSheetId="58" hidden="1">'[114]Fax a enviar'!#REF!</definedName>
    <definedName name="trtert" localSheetId="18" hidden="1">#REF!</definedName>
    <definedName name="trtert" localSheetId="61" hidden="1">'[114]Fax a enviar'!#REF!</definedName>
    <definedName name="trtert" localSheetId="62" hidden="1">#REF!</definedName>
    <definedName name="trtert" localSheetId="64" hidden="1">'[114]Fax a enviar'!#REF!</definedName>
    <definedName name="trtert" localSheetId="21" hidden="1">'[114]Fax a enviar'!#REF!</definedName>
    <definedName name="trtert" localSheetId="81" hidden="1">'[114]Fax a enviar'!#REF!</definedName>
    <definedName name="trtert" localSheetId="82" hidden="1">'[114]Fax a enviar'!#REF!</definedName>
    <definedName name="trtert" localSheetId="83" hidden="1">'[114]Fax a enviar'!#REF!</definedName>
    <definedName name="trtert" localSheetId="84" hidden="1">'[114]Fax a enviar'!#REF!</definedName>
    <definedName name="trtert" localSheetId="85" hidden="1">'[114]Fax a enviar'!#REF!</definedName>
    <definedName name="trtert" localSheetId="88" hidden="1">'[114]Fax a enviar'!#REF!</definedName>
    <definedName name="trtert" localSheetId="89" hidden="1">'[114]Fax a enviar'!#REF!</definedName>
    <definedName name="trtert" localSheetId="90" hidden="1">'[114]Fax a enviar'!#REF!</definedName>
    <definedName name="trtert" localSheetId="91" hidden="1">#REF!</definedName>
    <definedName name="trtert" localSheetId="95" hidden="1">'[114]Fax a enviar'!#REF!</definedName>
    <definedName name="trtert" localSheetId="96" hidden="1">'[114]Fax a enviar'!#REF!</definedName>
    <definedName name="trtert" localSheetId="24" hidden="1">'[114]Fax a enviar'!#REF!</definedName>
    <definedName name="trtert" localSheetId="99" hidden="1">'[114]Fax a enviar'!#REF!</definedName>
    <definedName name="trtert" hidden="1">#REF!</definedName>
    <definedName name="trtr" localSheetId="15" hidden="1">#REF!</definedName>
    <definedName name="trtr" localSheetId="16" hidden="1">#REF!</definedName>
    <definedName name="trtr" localSheetId="17" hidden="1">#REF!</definedName>
    <definedName name="trtr" localSheetId="19" hidden="1">#REF!</definedName>
    <definedName name="trtr" localSheetId="20" hidden="1">'[114]Fax a enviar'!#REF!</definedName>
    <definedName name="trtr" localSheetId="100" hidden="1">'[114]Fax a enviar'!#REF!</definedName>
    <definedName name="trtr" localSheetId="23" hidden="1">'[114]Fax a enviar'!#REF!</definedName>
    <definedName name="trtr" localSheetId="59" hidden="1">#REF!</definedName>
    <definedName name="trtr" localSheetId="60" hidden="1">#REF!</definedName>
    <definedName name="trtr" localSheetId="1" hidden="1">'[114]Fax a enviar'!#REF!</definedName>
    <definedName name="trtr" localSheetId="27" hidden="1">#REF!</definedName>
    <definedName name="trtr" localSheetId="28" hidden="1">'[114]Fax a enviar'!#REF!</definedName>
    <definedName name="trtr" localSheetId="29" hidden="1">'[114]Fax a enviar'!#REF!</definedName>
    <definedName name="trtr" localSheetId="57" hidden="1">'[114]Fax a enviar'!#REF!</definedName>
    <definedName name="trtr" localSheetId="58" hidden="1">'[114]Fax a enviar'!#REF!</definedName>
    <definedName name="trtr" localSheetId="18" hidden="1">#REF!</definedName>
    <definedName name="trtr" localSheetId="61" hidden="1">'[114]Fax a enviar'!#REF!</definedName>
    <definedName name="trtr" localSheetId="62" hidden="1">#REF!</definedName>
    <definedName name="trtr" localSheetId="64" hidden="1">'[114]Fax a enviar'!#REF!</definedName>
    <definedName name="trtr" localSheetId="21" hidden="1">'[114]Fax a enviar'!#REF!</definedName>
    <definedName name="trtr" localSheetId="81" hidden="1">'[114]Fax a enviar'!#REF!</definedName>
    <definedName name="trtr" localSheetId="82" hidden="1">'[114]Fax a enviar'!#REF!</definedName>
    <definedName name="trtr" localSheetId="83" hidden="1">'[114]Fax a enviar'!#REF!</definedName>
    <definedName name="trtr" localSheetId="84" hidden="1">'[114]Fax a enviar'!#REF!</definedName>
    <definedName name="trtr" localSheetId="85" hidden="1">'[114]Fax a enviar'!#REF!</definedName>
    <definedName name="trtr" localSheetId="88" hidden="1">'[114]Fax a enviar'!#REF!</definedName>
    <definedName name="trtr" localSheetId="89" hidden="1">'[114]Fax a enviar'!#REF!</definedName>
    <definedName name="trtr" localSheetId="90" hidden="1">'[114]Fax a enviar'!#REF!</definedName>
    <definedName name="trtr" localSheetId="91" hidden="1">#REF!</definedName>
    <definedName name="trtr" localSheetId="95" hidden="1">'[114]Fax a enviar'!#REF!</definedName>
    <definedName name="trtr" localSheetId="96" hidden="1">'[114]Fax a enviar'!#REF!</definedName>
    <definedName name="trtr" localSheetId="24" hidden="1">'[114]Fax a enviar'!#REF!</definedName>
    <definedName name="trtr" localSheetId="99" hidden="1">'[114]Fax a enviar'!#REF!</definedName>
    <definedName name="trtr" hidden="1">#REF!</definedName>
    <definedName name="tt" localSheetId="15">#REF!</definedName>
    <definedName name="tt" localSheetId="16" hidden="1">{"Tab1",#N/A,FALSE,"P";"Tab2",#N/A,FALSE,"P"}</definedName>
    <definedName name="tt" localSheetId="17">#REF!</definedName>
    <definedName name="tt" localSheetId="19">#REF!</definedName>
    <definedName name="tt" localSheetId="20">#REF!</definedName>
    <definedName name="tt" localSheetId="100">#REF!</definedName>
    <definedName name="tt" localSheetId="23">#REF!</definedName>
    <definedName name="tt" localSheetId="27">#REF!</definedName>
    <definedName name="tt" localSheetId="28">#REF!</definedName>
    <definedName name="tt" localSheetId="29">#REF!</definedName>
    <definedName name="tt" localSheetId="33">#REF!</definedName>
    <definedName name="tt" localSheetId="57">#REF!</definedName>
    <definedName name="tt" localSheetId="58">#REF!</definedName>
    <definedName name="tt" localSheetId="18">#REF!</definedName>
    <definedName name="tt" localSheetId="61">#REF!</definedName>
    <definedName name="tt" localSheetId="62">#REF!</definedName>
    <definedName name="tt" localSheetId="64">#REF!</definedName>
    <definedName name="tt" localSheetId="21">#REF!</definedName>
    <definedName name="tt" localSheetId="80">'Tabla 53'!#REF!</definedName>
    <definedName name="tt" localSheetId="81">'Tabla 54'!#REF!</definedName>
    <definedName name="tt" localSheetId="82">'Tabla 55'!#REF!</definedName>
    <definedName name="tt" localSheetId="83">'Tabla 56'!#REF!</definedName>
    <definedName name="tt" localSheetId="84">'Tabla 57'!#REF!</definedName>
    <definedName name="tt" localSheetId="85">'Tabla 58'!#REF!</definedName>
    <definedName name="tt" localSheetId="88">#REF!</definedName>
    <definedName name="tt" localSheetId="89">#REF!</definedName>
    <definedName name="tt" localSheetId="90">#REF!</definedName>
    <definedName name="tt" localSheetId="95">#REF!</definedName>
    <definedName name="tt" localSheetId="96">#REF!</definedName>
    <definedName name="tt" localSheetId="24">#REF!</definedName>
    <definedName name="tt" localSheetId="99">#REF!</definedName>
    <definedName name="tt">#REF!</definedName>
    <definedName name="tta" localSheetId="15">#REF!</definedName>
    <definedName name="tta" localSheetId="16">#REF!</definedName>
    <definedName name="tta" localSheetId="17">#REF!</definedName>
    <definedName name="tta" localSheetId="19">#REF!</definedName>
    <definedName name="tta" localSheetId="23">#REF!</definedName>
    <definedName name="tta" localSheetId="27">#REF!</definedName>
    <definedName name="tta" localSheetId="28">#REF!</definedName>
    <definedName name="tta" localSheetId="29">#REF!</definedName>
    <definedName name="tta" localSheetId="33">#REF!</definedName>
    <definedName name="tta" localSheetId="57">#REF!</definedName>
    <definedName name="tta" localSheetId="58">#REF!</definedName>
    <definedName name="tta" localSheetId="18">#REF!</definedName>
    <definedName name="tta" localSheetId="64">#REF!</definedName>
    <definedName name="tta" localSheetId="21">#REF!</definedName>
    <definedName name="tta" localSheetId="80">'Tabla 53'!#REF!</definedName>
    <definedName name="tta" localSheetId="81">'Tabla 54'!#REF!</definedName>
    <definedName name="tta" localSheetId="82">'Tabla 55'!#REF!</definedName>
    <definedName name="tta" localSheetId="83">'Tabla 56'!#REF!</definedName>
    <definedName name="tta" localSheetId="84">'Tabla 57'!#REF!</definedName>
    <definedName name="tta" localSheetId="85">'Tabla 58'!#REF!</definedName>
    <definedName name="tta" localSheetId="88">#REF!</definedName>
    <definedName name="tta" localSheetId="89">#REF!</definedName>
    <definedName name="tta" localSheetId="90">#REF!</definedName>
    <definedName name="tta" localSheetId="95">#REF!</definedName>
    <definedName name="tta" localSheetId="96">#REF!</definedName>
    <definedName name="tta" localSheetId="24">#REF!</definedName>
    <definedName name="tta">#REF!</definedName>
    <definedName name="ttaa" localSheetId="15">#REF!</definedName>
    <definedName name="ttaa" localSheetId="16">#REF!</definedName>
    <definedName name="ttaa" localSheetId="17">#REF!</definedName>
    <definedName name="ttaa" localSheetId="19">#REF!</definedName>
    <definedName name="ttaa" localSheetId="23">#REF!</definedName>
    <definedName name="ttaa" localSheetId="27">#REF!</definedName>
    <definedName name="ttaa" localSheetId="28">#REF!</definedName>
    <definedName name="ttaa" localSheetId="29">#REF!</definedName>
    <definedName name="ttaa" localSheetId="33">#REF!</definedName>
    <definedName name="ttaa" localSheetId="57">#REF!</definedName>
    <definedName name="ttaa" localSheetId="58">#REF!</definedName>
    <definedName name="ttaa" localSheetId="18">#REF!</definedName>
    <definedName name="ttaa" localSheetId="64">#REF!</definedName>
    <definedName name="ttaa" localSheetId="21">#REF!</definedName>
    <definedName name="ttaa" localSheetId="80">'Tabla 53'!#REF!</definedName>
    <definedName name="ttaa" localSheetId="81">'Tabla 54'!#REF!</definedName>
    <definedName name="ttaa" localSheetId="82">'Tabla 55'!#REF!</definedName>
    <definedName name="ttaa" localSheetId="83">'Tabla 56'!#REF!</definedName>
    <definedName name="ttaa" localSheetId="84">'Tabla 57'!#REF!</definedName>
    <definedName name="ttaa" localSheetId="85">'Tabla 58'!#REF!</definedName>
    <definedName name="ttaa" localSheetId="88">#REF!</definedName>
    <definedName name="ttaa" localSheetId="89">#REF!</definedName>
    <definedName name="ttaa" localSheetId="90">#REF!</definedName>
    <definedName name="ttaa" localSheetId="95">#REF!</definedName>
    <definedName name="ttaa" localSheetId="96">#REF!</definedName>
    <definedName name="ttaa" localSheetId="24">#REF!</definedName>
    <definedName name="ttaa">#REF!</definedName>
    <definedName name="ttetet" localSheetId="15" hidden="1">#REF!</definedName>
    <definedName name="ttetet" localSheetId="16" hidden="1">#REF!</definedName>
    <definedName name="ttetet" localSheetId="17" hidden="1">#REF!</definedName>
    <definedName name="ttetet" localSheetId="19" hidden="1">#REF!</definedName>
    <definedName name="ttetet" localSheetId="100" hidden="1">'[114]Fax a enviar'!#REF!</definedName>
    <definedName name="ttetet" localSheetId="23" hidden="1">'[114]Fax a enviar'!#REF!</definedName>
    <definedName name="ttetet" localSheetId="59" hidden="1">#REF!</definedName>
    <definedName name="ttetet" localSheetId="60" hidden="1">#REF!</definedName>
    <definedName name="ttetet" localSheetId="1" hidden="1">'[114]Fax a enviar'!#REF!</definedName>
    <definedName name="ttetet" localSheetId="27" hidden="1">#REF!</definedName>
    <definedName name="ttetet" localSheetId="28" hidden="1">'[114]Fax a enviar'!#REF!</definedName>
    <definedName name="ttetet" localSheetId="29" hidden="1">'[114]Fax a enviar'!#REF!</definedName>
    <definedName name="ttetet" localSheetId="33" hidden="1">#REF!</definedName>
    <definedName name="ttetet" localSheetId="57" hidden="1">'[114]Fax a enviar'!#REF!</definedName>
    <definedName name="ttetet" localSheetId="58" hidden="1">'[114]Fax a enviar'!#REF!</definedName>
    <definedName name="ttetet" localSheetId="18" hidden="1">#REF!</definedName>
    <definedName name="ttetet" localSheetId="64" hidden="1">'[114]Fax a enviar'!#REF!</definedName>
    <definedName name="ttetet" localSheetId="21" hidden="1">'[114]Fax a enviar'!#REF!</definedName>
    <definedName name="ttetet" localSheetId="81" hidden="1">'[114]Fax a enviar'!#REF!</definedName>
    <definedName name="ttetet" localSheetId="82" hidden="1">'[114]Fax a enviar'!#REF!</definedName>
    <definedName name="ttetet" localSheetId="83" hidden="1">'[114]Fax a enviar'!#REF!</definedName>
    <definedName name="ttetet" localSheetId="84" hidden="1">'[114]Fax a enviar'!#REF!</definedName>
    <definedName name="ttetet" localSheetId="85" hidden="1">'[114]Fax a enviar'!#REF!</definedName>
    <definedName name="ttetet" localSheetId="88" hidden="1">'[114]Fax a enviar'!#REF!</definedName>
    <definedName name="ttetet" localSheetId="89" hidden="1">'[114]Fax a enviar'!#REF!</definedName>
    <definedName name="ttetet" localSheetId="90" hidden="1">'[114]Fax a enviar'!#REF!</definedName>
    <definedName name="ttetet" localSheetId="91" hidden="1">#REF!</definedName>
    <definedName name="ttetet" localSheetId="95" hidden="1">'[114]Fax a enviar'!#REF!</definedName>
    <definedName name="ttetet" localSheetId="96" hidden="1">'[114]Fax a enviar'!#REF!</definedName>
    <definedName name="ttetet" localSheetId="24" hidden="1">'[114]Fax a enviar'!#REF!</definedName>
    <definedName name="ttetet" hidden="1">#REF!</definedName>
    <definedName name="ttt" localSheetId="15" hidden="1">#REF!</definedName>
    <definedName name="ttt" localSheetId="16" hidden="1">{"Minpmon",#N/A,FALSE,"Monthinput"}</definedName>
    <definedName name="ttt" localSheetId="17" hidden="1">#REF!</definedName>
    <definedName name="ttt" localSheetId="19" hidden="1">#REF!</definedName>
    <definedName name="ttt" localSheetId="100" hidden="1">'[105]Fax a enviar'!#REF!</definedName>
    <definedName name="ttt" localSheetId="23" hidden="1">'[105]Fax a enviar'!#REF!</definedName>
    <definedName name="ttt" localSheetId="59" hidden="1">#REF!</definedName>
    <definedName name="ttt" localSheetId="60" hidden="1">#REF!</definedName>
    <definedName name="ttt" localSheetId="1" hidden="1">'[105]Fax a enviar'!#REF!</definedName>
    <definedName name="ttt" localSheetId="27" hidden="1">#REF!</definedName>
    <definedName name="ttt" localSheetId="28" hidden="1">'[105]Fax a enviar'!#REF!</definedName>
    <definedName name="ttt" localSheetId="29" hidden="1">'[105]Fax a enviar'!#REF!</definedName>
    <definedName name="ttt" localSheetId="33" hidden="1">#REF!</definedName>
    <definedName name="ttt" localSheetId="57" hidden="1">'[105]Fax a enviar'!#REF!</definedName>
    <definedName name="ttt" localSheetId="58" hidden="1">'[105]Fax a enviar'!#REF!</definedName>
    <definedName name="ttt" localSheetId="18" hidden="1">#REF!</definedName>
    <definedName name="ttt" localSheetId="64" hidden="1">'[105]Fax a enviar'!#REF!</definedName>
    <definedName name="ttt" localSheetId="21" hidden="1">'[105]Fax a enviar'!#REF!</definedName>
    <definedName name="ttt" localSheetId="81" hidden="1">'[105]Fax a enviar'!#REF!</definedName>
    <definedName name="ttt" localSheetId="82" hidden="1">'[105]Fax a enviar'!#REF!</definedName>
    <definedName name="ttt" localSheetId="83" hidden="1">'[105]Fax a enviar'!#REF!</definedName>
    <definedName name="ttt" localSheetId="84" hidden="1">'[105]Fax a enviar'!#REF!</definedName>
    <definedName name="ttt" localSheetId="85" hidden="1">'[105]Fax a enviar'!#REF!</definedName>
    <definedName name="ttt" localSheetId="88" hidden="1">'[105]Fax a enviar'!#REF!</definedName>
    <definedName name="ttt" localSheetId="89" hidden="1">'[105]Fax a enviar'!#REF!</definedName>
    <definedName name="ttt" localSheetId="90" hidden="1">'[105]Fax a enviar'!#REF!</definedName>
    <definedName name="ttt" localSheetId="91" hidden="1">#REF!</definedName>
    <definedName name="ttt" localSheetId="95" hidden="1">'[105]Fax a enviar'!#REF!</definedName>
    <definedName name="ttt" localSheetId="96" hidden="1">'[105]Fax a enviar'!#REF!</definedName>
    <definedName name="ttt" localSheetId="24" hidden="1">'[105]Fax a enviar'!#REF!</definedName>
    <definedName name="ttt" hidden="1">#REF!</definedName>
    <definedName name="tttt" localSheetId="15" hidden="1">{"Tab1",#N/A,FALSE,"P";"Tab2",#N/A,FALSE,"P"}</definedName>
    <definedName name="tttt" localSheetId="16" hidden="1">{"Tab1",#N/A,FALSE,"P";"Tab2",#N/A,FALSE,"P"}</definedName>
    <definedName name="tttt" localSheetId="17" hidden="1">{"Tab1",#N/A,FALSE,"P";"Tab2",#N/A,FALSE,"P"}</definedName>
    <definedName name="tttt" localSheetId="19" hidden="1">{"Tab1",#N/A,FALSE,"P";"Tab2",#N/A,FALSE,"P"}</definedName>
    <definedName name="tttt" localSheetId="20" hidden="1">{"Tab1",#N/A,FALSE,"P";"Tab2",#N/A,FALSE,"P"}</definedName>
    <definedName name="tttt" localSheetId="100" hidden="1">{"Tab1",#N/A,FALSE,"P";"Tab2",#N/A,FALSE,"P"}</definedName>
    <definedName name="tttt" localSheetId="8" hidden="1">{"Tab1",#N/A,FALSE,"P";"Tab2",#N/A,FALSE,"P"}</definedName>
    <definedName name="tttt" localSheetId="9" hidden="1">{"Tab1",#N/A,FALSE,"P";"Tab2",#N/A,FALSE,"P"}</definedName>
    <definedName name="tttt" localSheetId="10" hidden="1">{"Tab1",#N/A,FALSE,"P";"Tab2",#N/A,FALSE,"P"}</definedName>
    <definedName name="tttt" localSheetId="11" hidden="1">{"Tab1",#N/A,FALSE,"P";"Tab2",#N/A,FALSE,"P"}</definedName>
    <definedName name="tttt" localSheetId="23" hidden="1">{"Tab1",#N/A,FALSE,"P";"Tab2",#N/A,FALSE,"P"}</definedName>
    <definedName name="tttt" localSheetId="59" hidden="1">{"Tab1",#N/A,FALSE,"P";"Tab2",#N/A,FALSE,"P"}</definedName>
    <definedName name="tttt" localSheetId="60" hidden="1">{"Tab1",#N/A,FALSE,"P";"Tab2",#N/A,FALSE,"P"}</definedName>
    <definedName name="tttt" localSheetId="1" hidden="1">{"Tab1",#N/A,FALSE,"P";"Tab2",#N/A,FALSE,"P"}</definedName>
    <definedName name="tttt" localSheetId="27" hidden="1">{"Tab1",#N/A,FALSE,"P";"Tab2",#N/A,FALSE,"P"}</definedName>
    <definedName name="tttt" localSheetId="28" hidden="1">{"Tab1",#N/A,FALSE,"P";"Tab2",#N/A,FALSE,"P"}</definedName>
    <definedName name="tttt" localSheetId="29" hidden="1">{"Tab1",#N/A,FALSE,"P";"Tab2",#N/A,FALSE,"P"}</definedName>
    <definedName name="tttt" localSheetId="30" hidden="1">{"Tab1",#N/A,FALSE,"P";"Tab2",#N/A,FALSE,"P"}</definedName>
    <definedName name="tttt" localSheetId="31" hidden="1">{"Tab1",#N/A,FALSE,"P";"Tab2",#N/A,FALSE,"P"}</definedName>
    <definedName name="tttt" localSheetId="32" hidden="1">{"Tab1",#N/A,FALSE,"P";"Tab2",#N/A,FALSE,"P"}</definedName>
    <definedName name="tttt" localSheetId="33" hidden="1">{"Tab1",#N/A,FALSE,"P";"Tab2",#N/A,FALSE,"P"}</definedName>
    <definedName name="tttt" localSheetId="34" hidden="1">{"Tab1",#N/A,FALSE,"P";"Tab2",#N/A,FALSE,"P"}</definedName>
    <definedName name="tttt" localSheetId="3" hidden="1">{"Tab1",#N/A,FALSE,"P";"Tab2",#N/A,FALSE,"P"}</definedName>
    <definedName name="tttt" localSheetId="57" hidden="1">{"Tab1",#N/A,FALSE,"P";"Tab2",#N/A,FALSE,"P"}</definedName>
    <definedName name="tttt" localSheetId="58" hidden="1">{"Tab1",#N/A,FALSE,"P";"Tab2",#N/A,FALSE,"P"}</definedName>
    <definedName name="tttt" localSheetId="18" hidden="1">{"Tab1",#N/A,FALSE,"P";"Tab2",#N/A,FALSE,"P"}</definedName>
    <definedName name="tttt" localSheetId="61" hidden="1">{"Tab1",#N/A,FALSE,"P";"Tab2",#N/A,FALSE,"P"}</definedName>
    <definedName name="tttt" localSheetId="62" hidden="1">{"Tab1",#N/A,FALSE,"P";"Tab2",#N/A,FALSE,"P"}</definedName>
    <definedName name="tttt" localSheetId="63" hidden="1">{"Tab1",#N/A,FALSE,"P";"Tab2",#N/A,FALSE,"P"}</definedName>
    <definedName name="tttt" localSheetId="64" hidden="1">{"Tab1",#N/A,FALSE,"P";"Tab2",#N/A,FALSE,"P"}</definedName>
    <definedName name="tttt" localSheetId="21" hidden="1">{"Tab1",#N/A,FALSE,"P";"Tab2",#N/A,FALSE,"P"}</definedName>
    <definedName name="tttt" localSheetId="80" hidden="1">{"Tab1",#N/A,FALSE,"P";"Tab2",#N/A,FALSE,"P"}</definedName>
    <definedName name="tttt" localSheetId="81" hidden="1">{"Tab1",#N/A,FALSE,"P";"Tab2",#N/A,FALSE,"P"}</definedName>
    <definedName name="tttt" localSheetId="82" hidden="1">{"Tab1",#N/A,FALSE,"P";"Tab2",#N/A,FALSE,"P"}</definedName>
    <definedName name="tttt" localSheetId="83" hidden="1">{"Tab1",#N/A,FALSE,"P";"Tab2",#N/A,FALSE,"P"}</definedName>
    <definedName name="tttt" localSheetId="84" hidden="1">{"Tab1",#N/A,FALSE,"P";"Tab2",#N/A,FALSE,"P"}</definedName>
    <definedName name="tttt" localSheetId="85" hidden="1">{"Tab1",#N/A,FALSE,"P";"Tab2",#N/A,FALSE,"P"}</definedName>
    <definedName name="tttt" localSheetId="88" hidden="1">{"Tab1",#N/A,FALSE,"P";"Tab2",#N/A,FALSE,"P"}</definedName>
    <definedName name="tttt" localSheetId="22" hidden="1">{"Tab1",#N/A,FALSE,"P";"Tab2",#N/A,FALSE,"P"}</definedName>
    <definedName name="tttt" localSheetId="89" hidden="1">{"Tab1",#N/A,FALSE,"P";"Tab2",#N/A,FALSE,"P"}</definedName>
    <definedName name="tttt" localSheetId="90" hidden="1">{"Tab1",#N/A,FALSE,"P";"Tab2",#N/A,FALSE,"P"}</definedName>
    <definedName name="tttt" localSheetId="91" hidden="1">{"Tab1",#N/A,FALSE,"P";"Tab2",#N/A,FALSE,"P"}</definedName>
    <definedName name="tttt" localSheetId="92" hidden="1">{"Tab1",#N/A,FALSE,"P";"Tab2",#N/A,FALSE,"P"}</definedName>
    <definedName name="tttt" localSheetId="95" hidden="1">{"Tab1",#N/A,FALSE,"P";"Tab2",#N/A,FALSE,"P"}</definedName>
    <definedName name="tttt" localSheetId="96" hidden="1">{"Tab1",#N/A,FALSE,"P";"Tab2",#N/A,FALSE,"P"}</definedName>
    <definedName name="tttt" localSheetId="98" hidden="1">{"Tab1",#N/A,FALSE,"P";"Tab2",#N/A,FALSE,"P"}</definedName>
    <definedName name="tttt" localSheetId="24" hidden="1">{"Tab1",#N/A,FALSE,"P";"Tab2",#N/A,FALSE,"P"}</definedName>
    <definedName name="tttt" localSheetId="99" hidden="1">{"Tab1",#N/A,FALSE,"P";"Tab2",#N/A,FALSE,"P"}</definedName>
    <definedName name="tttt" localSheetId="25" hidden="1">{"Tab1",#N/A,FALSE,"P";"Tab2",#N/A,FALSE,"P"}</definedName>
    <definedName name="tttt" localSheetId="26" hidden="1">{"Tab1",#N/A,FALSE,"P";"Tab2",#N/A,FALSE,"P"}</definedName>
    <definedName name="tttt" localSheetId="93" hidden="1">{"Tab1",#N/A,FALSE,"P";"Tab2",#N/A,FALSE,"P"}</definedName>
    <definedName name="tttt" localSheetId="94" hidden="1">{"Tab1",#N/A,FALSE,"P";"Tab2",#N/A,FALSE,"P"}</definedName>
    <definedName name="tttt" hidden="1">{"Tab1",#N/A,FALSE,"P";"Tab2",#N/A,FALSE,"P"}</definedName>
    <definedName name="ttttt" localSheetId="15" hidden="1">#REF!</definedName>
    <definedName name="ttttt" localSheetId="16" hidden="1">#REF!</definedName>
    <definedName name="ttttt" localSheetId="17" hidden="1">#REF!</definedName>
    <definedName name="ttttt" localSheetId="19" hidden="1">#REF!</definedName>
    <definedName name="ttttt" localSheetId="100" hidden="1">[143]M!#REF!</definedName>
    <definedName name="ttttt" localSheetId="23" hidden="1">[143]M!#REF!</definedName>
    <definedName name="ttttt" localSheetId="59" hidden="1">#REF!</definedName>
    <definedName name="ttttt" localSheetId="60" hidden="1">#REF!</definedName>
    <definedName name="ttttt" localSheetId="1" hidden="1">[143]M!#REF!</definedName>
    <definedName name="ttttt" localSheetId="27" hidden="1">#REF!</definedName>
    <definedName name="ttttt" localSheetId="28" hidden="1">#REF!</definedName>
    <definedName name="ttttt" localSheetId="29" hidden="1">#REF!</definedName>
    <definedName name="ttttt" localSheetId="57" hidden="1">[143]M!#REF!</definedName>
    <definedName name="ttttt" localSheetId="58" hidden="1">[143]M!#REF!</definedName>
    <definedName name="ttttt" localSheetId="18" hidden="1">#REF!</definedName>
    <definedName name="ttttt" localSheetId="61" hidden="1">[143]M!#REF!</definedName>
    <definedName name="ttttt" localSheetId="64" hidden="1">[143]M!#REF!</definedName>
    <definedName name="ttttt" localSheetId="91" hidden="1">#REF!</definedName>
    <definedName name="ttttt" localSheetId="96" hidden="1">[143]M!#REF!</definedName>
    <definedName name="ttttt" localSheetId="24" hidden="1">[143]M!#REF!</definedName>
    <definedName name="ttttt" hidden="1">#REF!</definedName>
    <definedName name="twetwee" localSheetId="15" hidden="1">#REF!</definedName>
    <definedName name="twetwee" localSheetId="16" hidden="1">#REF!</definedName>
    <definedName name="twetwee" localSheetId="17" hidden="1">#REF!</definedName>
    <definedName name="twetwee" localSheetId="19" hidden="1">#REF!</definedName>
    <definedName name="twetwee" localSheetId="20" hidden="1">#REF!</definedName>
    <definedName name="twetwee" localSheetId="100" hidden="1">#REF!</definedName>
    <definedName name="twetwee" localSheetId="23" hidden="1">#REF!</definedName>
    <definedName name="twetwee" localSheetId="27" hidden="1">#REF!</definedName>
    <definedName name="twetwee" localSheetId="28" hidden="1">#REF!</definedName>
    <definedName name="twetwee" localSheetId="29" hidden="1">#REF!</definedName>
    <definedName name="twetwee" localSheetId="33" hidden="1">#REF!</definedName>
    <definedName name="twetwee" localSheetId="57" hidden="1">#REF!</definedName>
    <definedName name="twetwee" localSheetId="58" hidden="1">#REF!</definedName>
    <definedName name="twetwee" localSheetId="18" hidden="1">#REF!</definedName>
    <definedName name="twetwee" localSheetId="61" hidden="1">#REF!</definedName>
    <definedName name="twetwee" localSheetId="62" hidden="1">#REF!</definedName>
    <definedName name="twetwee" localSheetId="64" hidden="1">#REF!</definedName>
    <definedName name="twetwee" localSheetId="21" hidden="1">#REF!</definedName>
    <definedName name="twetwee" localSheetId="80" hidden="1">'Tabla 53'!#REF!</definedName>
    <definedName name="twetwee" localSheetId="81" hidden="1">'Tabla 54'!#REF!</definedName>
    <definedName name="twetwee" localSheetId="82" hidden="1">'Tabla 55'!#REF!</definedName>
    <definedName name="twetwee" localSheetId="83" hidden="1">'Tabla 56'!#REF!</definedName>
    <definedName name="twetwee" localSheetId="84" hidden="1">'Tabla 57'!#REF!</definedName>
    <definedName name="twetwee" localSheetId="85" hidden="1">'Tabla 58'!#REF!</definedName>
    <definedName name="twetwee" localSheetId="88" hidden="1">#REF!</definedName>
    <definedName name="twetwee" localSheetId="89" hidden="1">#REF!</definedName>
    <definedName name="twetwee" localSheetId="90" hidden="1">#REF!</definedName>
    <definedName name="twetwee" localSheetId="95" hidden="1">#REF!</definedName>
    <definedName name="twetwee" localSheetId="96" hidden="1">#REF!</definedName>
    <definedName name="twetwee" localSheetId="24" hidden="1">#REF!</definedName>
    <definedName name="twetwee" localSheetId="99" hidden="1">#REF!</definedName>
    <definedName name="twetwee" hidden="1">#REF!</definedName>
    <definedName name="TX" localSheetId="15">#REF!</definedName>
    <definedName name="TX" localSheetId="16">#REF!</definedName>
    <definedName name="TX" localSheetId="17">#REF!</definedName>
    <definedName name="TX" localSheetId="19">#REF!</definedName>
    <definedName name="TX" localSheetId="23">#REF!</definedName>
    <definedName name="TX" localSheetId="27">#REF!</definedName>
    <definedName name="TX" localSheetId="28">#REF!</definedName>
    <definedName name="TX" localSheetId="29">#REF!</definedName>
    <definedName name="TX" localSheetId="41">#REF!</definedName>
    <definedName name="TX" localSheetId="44">#REF!</definedName>
    <definedName name="TX" localSheetId="57">#REF!</definedName>
    <definedName name="TX" localSheetId="58">#REF!</definedName>
    <definedName name="TX" localSheetId="18">#REF!</definedName>
    <definedName name="TX" localSheetId="64">#REF!</definedName>
    <definedName name="TX" localSheetId="21">#REF!</definedName>
    <definedName name="TX" localSheetId="80">'Tabla 53'!#REF!</definedName>
    <definedName name="TX" localSheetId="81">'Tabla 54'!#REF!</definedName>
    <definedName name="TX" localSheetId="82">'Tabla 55'!#REF!</definedName>
    <definedName name="TX" localSheetId="83">'Tabla 56'!#REF!</definedName>
    <definedName name="TX" localSheetId="84">'Tabla 57'!#REF!</definedName>
    <definedName name="TX" localSheetId="88">#REF!</definedName>
    <definedName name="TX" localSheetId="89">#REF!</definedName>
    <definedName name="TX" localSheetId="90">#REF!</definedName>
    <definedName name="TX" localSheetId="95">#REF!</definedName>
    <definedName name="TX" localSheetId="96">#REF!</definedName>
    <definedName name="TX" localSheetId="24">#REF!</definedName>
    <definedName name="TX">#REF!</definedName>
    <definedName name="TX_D" localSheetId="15">#REF!</definedName>
    <definedName name="TX_D" localSheetId="16">#REF!</definedName>
    <definedName name="TX_D" localSheetId="17">#REF!</definedName>
    <definedName name="TX_D" localSheetId="19">#REF!</definedName>
    <definedName name="TX_D" localSheetId="23">#REF!</definedName>
    <definedName name="TX_D" localSheetId="27">#REF!</definedName>
    <definedName name="TX_D" localSheetId="28">#REF!</definedName>
    <definedName name="TX_D" localSheetId="29">#REF!</definedName>
    <definedName name="TX_D" localSheetId="41">#REF!</definedName>
    <definedName name="TX_D" localSheetId="44">#REF!</definedName>
    <definedName name="TX_D" localSheetId="57">#REF!</definedName>
    <definedName name="TX_D" localSheetId="58">#REF!</definedName>
    <definedName name="TX_D" localSheetId="18">#REF!</definedName>
    <definedName name="TX_D" localSheetId="64">#REF!</definedName>
    <definedName name="TX_D" localSheetId="21">#REF!</definedName>
    <definedName name="TX_D" localSheetId="80">'Tabla 53'!#REF!</definedName>
    <definedName name="TX_D" localSheetId="81">'Tabla 54'!#REF!</definedName>
    <definedName name="TX_D" localSheetId="82">'Tabla 55'!#REF!</definedName>
    <definedName name="TX_D" localSheetId="83">'Tabla 56'!#REF!</definedName>
    <definedName name="TX_D" localSheetId="84">'Tabla 57'!#REF!</definedName>
    <definedName name="TX_D" localSheetId="88">#REF!</definedName>
    <definedName name="TX_D" localSheetId="89">#REF!</definedName>
    <definedName name="TX_D" localSheetId="90">#REF!</definedName>
    <definedName name="TX_D" localSheetId="95">#REF!</definedName>
    <definedName name="TX_D" localSheetId="96">#REF!</definedName>
    <definedName name="TX_D" localSheetId="24">#REF!</definedName>
    <definedName name="TX_D">#REF!</definedName>
    <definedName name="TX_DPCH" localSheetId="15">#REF!</definedName>
    <definedName name="TX_DPCH" localSheetId="16">#REF!</definedName>
    <definedName name="TX_DPCH" localSheetId="17">#REF!</definedName>
    <definedName name="TX_DPCH" localSheetId="19">#REF!</definedName>
    <definedName name="TX_DPCH" localSheetId="23">#REF!</definedName>
    <definedName name="TX_DPCH" localSheetId="27">#REF!</definedName>
    <definedName name="TX_DPCH" localSheetId="28">#REF!</definedName>
    <definedName name="TX_DPCH" localSheetId="29">#REF!</definedName>
    <definedName name="TX_DPCH" localSheetId="41">#REF!</definedName>
    <definedName name="TX_DPCH" localSheetId="44">#REF!</definedName>
    <definedName name="TX_DPCH" localSheetId="18">#REF!</definedName>
    <definedName name="TX_DPCH" localSheetId="21">#REF!</definedName>
    <definedName name="TX_DPCH" localSheetId="80">'Tabla 53'!#REF!</definedName>
    <definedName name="TX_DPCH" localSheetId="88">#REF!</definedName>
    <definedName name="TX_DPCH" localSheetId="89">#REF!</definedName>
    <definedName name="TX_DPCH" localSheetId="90">#REF!</definedName>
    <definedName name="TX_DPCH" localSheetId="96">#REF!</definedName>
    <definedName name="TX_DPCH">#REF!</definedName>
    <definedName name="TX_R" localSheetId="15">#REF!</definedName>
    <definedName name="TX_R" localSheetId="16">#REF!</definedName>
    <definedName name="TX_R" localSheetId="17">#REF!</definedName>
    <definedName name="TX_R" localSheetId="19">#REF!</definedName>
    <definedName name="TX_R" localSheetId="23">#REF!</definedName>
    <definedName name="TX_R" localSheetId="27">#REF!</definedName>
    <definedName name="TX_R" localSheetId="28">#REF!</definedName>
    <definedName name="TX_R" localSheetId="29">#REF!</definedName>
    <definedName name="TX_R" localSheetId="41">#REF!</definedName>
    <definedName name="TX_R" localSheetId="44">#REF!</definedName>
    <definedName name="TX_R" localSheetId="18">#REF!</definedName>
    <definedName name="TX_R" localSheetId="21">#REF!</definedName>
    <definedName name="TX_R" localSheetId="80">'Tabla 53'!#REF!</definedName>
    <definedName name="TX_R" localSheetId="88">#REF!</definedName>
    <definedName name="TX_R" localSheetId="89">#REF!</definedName>
    <definedName name="TX_R" localSheetId="90">#REF!</definedName>
    <definedName name="TX_R" localSheetId="96">#REF!</definedName>
    <definedName name="TX_R">#REF!</definedName>
    <definedName name="TX_RPCH" localSheetId="15">#REF!</definedName>
    <definedName name="TX_RPCH" localSheetId="16">#REF!</definedName>
    <definedName name="TX_RPCH" localSheetId="17">#REF!</definedName>
    <definedName name="TX_RPCH" localSheetId="19">#REF!</definedName>
    <definedName name="TX_RPCH" localSheetId="23">#REF!</definedName>
    <definedName name="TX_RPCH" localSheetId="27">#REF!</definedName>
    <definedName name="TX_RPCH" localSheetId="28">#REF!</definedName>
    <definedName name="TX_RPCH" localSheetId="29">#REF!</definedName>
    <definedName name="TX_RPCH" localSheetId="41">#REF!</definedName>
    <definedName name="TX_RPCH" localSheetId="44">#REF!</definedName>
    <definedName name="TX_RPCH" localSheetId="18">#REF!</definedName>
    <definedName name="TX_RPCH" localSheetId="21">#REF!</definedName>
    <definedName name="TX_RPCH" localSheetId="80">'Tabla 53'!#REF!</definedName>
    <definedName name="TX_RPCH" localSheetId="88">#REF!</definedName>
    <definedName name="TX_RPCH" localSheetId="89">#REF!</definedName>
    <definedName name="TX_RPCH" localSheetId="90">#REF!</definedName>
    <definedName name="TX_RPCH" localSheetId="96">#REF!</definedName>
    <definedName name="TX_RPCH">#REF!</definedName>
    <definedName name="TXG" localSheetId="15">#REF!</definedName>
    <definedName name="TXG" localSheetId="16">#REF!</definedName>
    <definedName name="TXG" localSheetId="17">#REF!</definedName>
    <definedName name="TXG" localSheetId="19">#REF!</definedName>
    <definedName name="TXG" localSheetId="23">#REF!</definedName>
    <definedName name="TXG" localSheetId="27">#REF!</definedName>
    <definedName name="TXG" localSheetId="28">#REF!</definedName>
    <definedName name="TXG" localSheetId="29">#REF!</definedName>
    <definedName name="TXG" localSheetId="41">#REF!</definedName>
    <definedName name="TXG" localSheetId="44">#REF!</definedName>
    <definedName name="TXG" localSheetId="18">#REF!</definedName>
    <definedName name="TXG" localSheetId="21">#REF!</definedName>
    <definedName name="TXG" localSheetId="80">'Tabla 53'!#REF!</definedName>
    <definedName name="TXG" localSheetId="88">#REF!</definedName>
    <definedName name="TXG" localSheetId="89">#REF!</definedName>
    <definedName name="TXG" localSheetId="90">#REF!</definedName>
    <definedName name="TXG" localSheetId="96">#REF!</definedName>
    <definedName name="TXG">#REF!</definedName>
    <definedName name="TXG_D">#N/A</definedName>
    <definedName name="TXG_DPCH" localSheetId="15">#REF!</definedName>
    <definedName name="TXG_DPCH" localSheetId="16">#REF!</definedName>
    <definedName name="TXG_DPCH" localSheetId="17">#REF!</definedName>
    <definedName name="TXG_DPCH" localSheetId="19">#REF!</definedName>
    <definedName name="TXG_DPCH" localSheetId="20">#REF!</definedName>
    <definedName name="TXG_DPCH" localSheetId="100">#REF!</definedName>
    <definedName name="TXG_DPCH" localSheetId="23">#REF!</definedName>
    <definedName name="TXG_DPCH" localSheetId="27">#REF!</definedName>
    <definedName name="TXG_DPCH" localSheetId="28">#REF!</definedName>
    <definedName name="TXG_DPCH" localSheetId="29">#REF!</definedName>
    <definedName name="TXG_DPCH" localSheetId="41">#REF!</definedName>
    <definedName name="TXG_DPCH" localSheetId="44">#REF!</definedName>
    <definedName name="TXG_DPCH" localSheetId="46">#REF!</definedName>
    <definedName name="TXG_DPCH" localSheetId="57">#REF!</definedName>
    <definedName name="TXG_DPCH" localSheetId="58">#REF!</definedName>
    <definedName name="TXG_DPCH" localSheetId="18">#REF!</definedName>
    <definedName name="TXG_DPCH" localSheetId="61">#REF!</definedName>
    <definedName name="TXG_DPCH" localSheetId="62">#REF!</definedName>
    <definedName name="TXG_DPCH" localSheetId="64">#REF!</definedName>
    <definedName name="TXG_DPCH" localSheetId="21">#REF!</definedName>
    <definedName name="TXG_DPCH" localSheetId="80">'Tabla 53'!#REF!</definedName>
    <definedName name="TXG_DPCH" localSheetId="81">'Tabla 54'!#REF!</definedName>
    <definedName name="TXG_DPCH" localSheetId="82">'Tabla 55'!#REF!</definedName>
    <definedName name="TXG_DPCH" localSheetId="83">'Tabla 56'!#REF!</definedName>
    <definedName name="TXG_DPCH" localSheetId="84">'Tabla 57'!#REF!</definedName>
    <definedName name="TXG_DPCH" localSheetId="88">#REF!</definedName>
    <definedName name="TXG_DPCH" localSheetId="89">#REF!</definedName>
    <definedName name="TXG_DPCH" localSheetId="90">#REF!</definedName>
    <definedName name="TXG_DPCH" localSheetId="95">#REF!</definedName>
    <definedName name="TXG_DPCH" localSheetId="96">#REF!</definedName>
    <definedName name="TXG_DPCH" localSheetId="24">#REF!</definedName>
    <definedName name="TXG_DPCH" localSheetId="99">#REF!</definedName>
    <definedName name="TXG_DPCH">#REF!</definedName>
    <definedName name="TXG_R" localSheetId="15">#REF!</definedName>
    <definedName name="TXG_R" localSheetId="16">#REF!</definedName>
    <definedName name="TXG_R" localSheetId="17">#REF!</definedName>
    <definedName name="TXG_R" localSheetId="19">#REF!</definedName>
    <definedName name="TXG_R" localSheetId="23">#REF!</definedName>
    <definedName name="TXG_R" localSheetId="27">#REF!</definedName>
    <definedName name="TXG_R" localSheetId="28">#REF!</definedName>
    <definedName name="TXG_R" localSheetId="29">#REF!</definedName>
    <definedName name="TXG_R" localSheetId="41">#REF!</definedName>
    <definedName name="TXG_R" localSheetId="44">#REF!</definedName>
    <definedName name="TXG_R" localSheetId="57">#REF!</definedName>
    <definedName name="TXG_R" localSheetId="58">#REF!</definedName>
    <definedName name="TXG_R" localSheetId="18">#REF!</definedName>
    <definedName name="TXG_R" localSheetId="61">#REF!</definedName>
    <definedName name="TXG_R" localSheetId="64">#REF!</definedName>
    <definedName name="TXG_R" localSheetId="21">#REF!</definedName>
    <definedName name="TXG_R" localSheetId="80">'Tabla 53'!#REF!</definedName>
    <definedName name="TXG_R" localSheetId="81">'Tabla 54'!#REF!</definedName>
    <definedName name="TXG_R" localSheetId="82">'Tabla 55'!#REF!</definedName>
    <definedName name="TXG_R" localSheetId="83">'Tabla 56'!#REF!</definedName>
    <definedName name="TXG_R" localSheetId="84">'Tabla 57'!#REF!</definedName>
    <definedName name="TXG_R" localSheetId="88">#REF!</definedName>
    <definedName name="TXG_R" localSheetId="89">#REF!</definedName>
    <definedName name="TXG_R" localSheetId="90">#REF!</definedName>
    <definedName name="TXG_R" localSheetId="95">#REF!</definedName>
    <definedName name="TXG_R" localSheetId="96">#REF!</definedName>
    <definedName name="TXG_R" localSheetId="24">#REF!</definedName>
    <definedName name="TXG_R">#REF!</definedName>
    <definedName name="TXG_RPCH" localSheetId="15">#REF!</definedName>
    <definedName name="TXG_RPCH" localSheetId="16">#REF!</definedName>
    <definedName name="TXG_RPCH" localSheetId="17">#REF!</definedName>
    <definedName name="TXG_RPCH" localSheetId="19">#REF!</definedName>
    <definedName name="TXG_RPCH" localSheetId="23">#REF!</definedName>
    <definedName name="TXG_RPCH" localSheetId="27">#REF!</definedName>
    <definedName name="TXG_RPCH" localSheetId="28">#REF!</definedName>
    <definedName name="TXG_RPCH" localSheetId="29">#REF!</definedName>
    <definedName name="TXG_RPCH" localSheetId="41">#REF!</definedName>
    <definedName name="TXG_RPCH" localSheetId="44">#REF!</definedName>
    <definedName name="TXG_RPCH" localSheetId="57">#REF!</definedName>
    <definedName name="TXG_RPCH" localSheetId="58">#REF!</definedName>
    <definedName name="TXG_RPCH" localSheetId="18">#REF!</definedName>
    <definedName name="TXG_RPCH" localSheetId="61">#REF!</definedName>
    <definedName name="TXG_RPCH" localSheetId="64">#REF!</definedName>
    <definedName name="TXG_RPCH" localSheetId="21">#REF!</definedName>
    <definedName name="TXG_RPCH" localSheetId="80">'Tabla 53'!#REF!</definedName>
    <definedName name="TXG_RPCH" localSheetId="81">'Tabla 54'!#REF!</definedName>
    <definedName name="TXG_RPCH" localSheetId="82">'Tabla 55'!#REF!</definedName>
    <definedName name="TXG_RPCH" localSheetId="83">'Tabla 56'!#REF!</definedName>
    <definedName name="TXG_RPCH" localSheetId="84">'Tabla 57'!#REF!</definedName>
    <definedName name="TXG_RPCH" localSheetId="88">#REF!</definedName>
    <definedName name="TXG_RPCH" localSheetId="89">#REF!</definedName>
    <definedName name="TXG_RPCH" localSheetId="90">#REF!</definedName>
    <definedName name="TXG_RPCH" localSheetId="95">#REF!</definedName>
    <definedName name="TXG_RPCH" localSheetId="96">#REF!</definedName>
    <definedName name="TXG_RPCH" localSheetId="24">#REF!</definedName>
    <definedName name="TXG_RPCH">#REF!</definedName>
    <definedName name="TXGO">#N/A</definedName>
    <definedName name="TXGO_D" localSheetId="15">#REF!</definedName>
    <definedName name="TXGO_D" localSheetId="16">#REF!</definedName>
    <definedName name="TXGO_D" localSheetId="17">#REF!</definedName>
    <definedName name="TXGO_D" localSheetId="19">#REF!</definedName>
    <definedName name="TXGO_D" localSheetId="20">#REF!</definedName>
    <definedName name="TXGO_D" localSheetId="100">#REF!</definedName>
    <definedName name="TXGO_D" localSheetId="23">#REF!</definedName>
    <definedName name="TXGO_D" localSheetId="27">#REF!</definedName>
    <definedName name="TXGO_D" localSheetId="28">#REF!</definedName>
    <definedName name="TXGO_D" localSheetId="29">#REF!</definedName>
    <definedName name="TXGO_D" localSheetId="41">#REF!</definedName>
    <definedName name="TXGO_D" localSheetId="44">#REF!</definedName>
    <definedName name="TXGO_D" localSheetId="46">#REF!</definedName>
    <definedName name="TXGO_D" localSheetId="57">#REF!</definedName>
    <definedName name="TXGO_D" localSheetId="58">#REF!</definedName>
    <definedName name="TXGO_D" localSheetId="18">#REF!</definedName>
    <definedName name="TXGO_D" localSheetId="61">#REF!</definedName>
    <definedName name="TXGO_D" localSheetId="62">#REF!</definedName>
    <definedName name="TXGO_D" localSheetId="64">#REF!</definedName>
    <definedName name="TXGO_D" localSheetId="21">#REF!</definedName>
    <definedName name="TXGO_D" localSheetId="80">'Tabla 53'!#REF!</definedName>
    <definedName name="TXGO_D" localSheetId="81">'Tabla 54'!#REF!</definedName>
    <definedName name="TXGO_D" localSheetId="82">'Tabla 55'!#REF!</definedName>
    <definedName name="TXGO_D" localSheetId="83">'Tabla 56'!#REF!</definedName>
    <definedName name="TXGO_D" localSheetId="84">'Tabla 57'!#REF!</definedName>
    <definedName name="TXGO_D" localSheetId="88">#REF!</definedName>
    <definedName name="TXGO_D" localSheetId="89">#REF!</definedName>
    <definedName name="TXGO_D" localSheetId="90">#REF!</definedName>
    <definedName name="TXGO_D" localSheetId="95">#REF!</definedName>
    <definedName name="TXGO_D" localSheetId="96">#REF!</definedName>
    <definedName name="TXGO_D" localSheetId="24">#REF!</definedName>
    <definedName name="TXGO_D" localSheetId="99">#REF!</definedName>
    <definedName name="TXGO_D">#REF!</definedName>
    <definedName name="TXGO_DPCH" localSheetId="15">#REF!</definedName>
    <definedName name="TXGO_DPCH" localSheetId="16">#REF!</definedName>
    <definedName name="TXGO_DPCH" localSheetId="17">#REF!</definedName>
    <definedName name="TXGO_DPCH" localSheetId="19">#REF!</definedName>
    <definedName name="TXGO_DPCH" localSheetId="23">#REF!</definedName>
    <definedName name="TXGO_DPCH" localSheetId="27">#REF!</definedName>
    <definedName name="TXGO_DPCH" localSheetId="28">#REF!</definedName>
    <definedName name="TXGO_DPCH" localSheetId="29">#REF!</definedName>
    <definedName name="TXGO_DPCH" localSheetId="41">#REF!</definedName>
    <definedName name="TXGO_DPCH" localSheetId="44">#REF!</definedName>
    <definedName name="TXGO_DPCH" localSheetId="57">#REF!</definedName>
    <definedName name="TXGO_DPCH" localSheetId="58">#REF!</definedName>
    <definedName name="TXGO_DPCH" localSheetId="18">#REF!</definedName>
    <definedName name="TXGO_DPCH" localSheetId="61">#REF!</definedName>
    <definedName name="TXGO_DPCH" localSheetId="64">#REF!</definedName>
    <definedName name="TXGO_DPCH" localSheetId="21">#REF!</definedName>
    <definedName name="TXGO_DPCH" localSheetId="80">'Tabla 53'!#REF!</definedName>
    <definedName name="TXGO_DPCH" localSheetId="81">'Tabla 54'!#REF!</definedName>
    <definedName name="TXGO_DPCH" localSheetId="82">'Tabla 55'!#REF!</definedName>
    <definedName name="TXGO_DPCH" localSheetId="83">'Tabla 56'!#REF!</definedName>
    <definedName name="TXGO_DPCH" localSheetId="84">'Tabla 57'!#REF!</definedName>
    <definedName name="TXGO_DPCH" localSheetId="88">#REF!</definedName>
    <definedName name="TXGO_DPCH" localSheetId="89">#REF!</definedName>
    <definedName name="TXGO_DPCH" localSheetId="90">#REF!</definedName>
    <definedName name="TXGO_DPCH" localSheetId="95">#REF!</definedName>
    <definedName name="TXGO_DPCH" localSheetId="96">#REF!</definedName>
    <definedName name="TXGO_DPCH" localSheetId="24">#REF!</definedName>
    <definedName name="TXGO_DPCH">#REF!</definedName>
    <definedName name="TXGO_R" localSheetId="15">#REF!</definedName>
    <definedName name="TXGO_R" localSheetId="16">#REF!</definedName>
    <definedName name="TXGO_R" localSheetId="17">#REF!</definedName>
    <definedName name="TXGO_R" localSheetId="19">#REF!</definedName>
    <definedName name="TXGO_R" localSheetId="23">#REF!</definedName>
    <definedName name="TXGO_R" localSheetId="27">#REF!</definedName>
    <definedName name="TXGO_R" localSheetId="28">#REF!</definedName>
    <definedName name="TXGO_R" localSheetId="29">#REF!</definedName>
    <definedName name="TXGO_R" localSheetId="41">#REF!</definedName>
    <definedName name="TXGO_R" localSheetId="44">#REF!</definedName>
    <definedName name="TXGO_R" localSheetId="57">#REF!</definedName>
    <definedName name="TXGO_R" localSheetId="58">#REF!</definedName>
    <definedName name="TXGO_R" localSheetId="18">#REF!</definedName>
    <definedName name="TXGO_R" localSheetId="61">#REF!</definedName>
    <definedName name="TXGO_R" localSheetId="64">#REF!</definedName>
    <definedName name="TXGO_R" localSheetId="21">#REF!</definedName>
    <definedName name="TXGO_R" localSheetId="80">'Tabla 53'!#REF!</definedName>
    <definedName name="TXGO_R" localSheetId="81">'Tabla 54'!#REF!</definedName>
    <definedName name="TXGO_R" localSheetId="82">'Tabla 55'!#REF!</definedName>
    <definedName name="TXGO_R" localSheetId="83">'Tabla 56'!#REF!</definedName>
    <definedName name="TXGO_R" localSheetId="84">'Tabla 57'!#REF!</definedName>
    <definedName name="TXGO_R" localSheetId="88">#REF!</definedName>
    <definedName name="TXGO_R" localSheetId="89">#REF!</definedName>
    <definedName name="TXGO_R" localSheetId="90">#REF!</definedName>
    <definedName name="TXGO_R" localSheetId="95">#REF!</definedName>
    <definedName name="TXGO_R" localSheetId="96">#REF!</definedName>
    <definedName name="TXGO_R" localSheetId="24">#REF!</definedName>
    <definedName name="TXGO_R">#REF!</definedName>
    <definedName name="TXGO_RPCH" localSheetId="15">#REF!</definedName>
    <definedName name="TXGO_RPCH" localSheetId="16">#REF!</definedName>
    <definedName name="TXGO_RPCH" localSheetId="17">#REF!</definedName>
    <definedName name="TXGO_RPCH" localSheetId="19">#REF!</definedName>
    <definedName name="TXGO_RPCH" localSheetId="23">#REF!</definedName>
    <definedName name="TXGO_RPCH" localSheetId="27">#REF!</definedName>
    <definedName name="TXGO_RPCH" localSheetId="28">#REF!</definedName>
    <definedName name="TXGO_RPCH" localSheetId="29">#REF!</definedName>
    <definedName name="TXGO_RPCH" localSheetId="41">#REF!</definedName>
    <definedName name="TXGO_RPCH" localSheetId="44">#REF!</definedName>
    <definedName name="TXGO_RPCH" localSheetId="18">#REF!</definedName>
    <definedName name="TXGO_RPCH" localSheetId="21">#REF!</definedName>
    <definedName name="TXGO_RPCH" localSheetId="80">'Tabla 53'!#REF!</definedName>
    <definedName name="TXGO_RPCH" localSheetId="88">#REF!</definedName>
    <definedName name="TXGO_RPCH" localSheetId="89">#REF!</definedName>
    <definedName name="TXGO_RPCH" localSheetId="90">#REF!</definedName>
    <definedName name="TXGO_RPCH" localSheetId="96">#REF!</definedName>
    <definedName name="TXGO_RPCH">#REF!</definedName>
    <definedName name="TXGXO" localSheetId="15">#REF!</definedName>
    <definedName name="TXGXO" localSheetId="16">#REF!</definedName>
    <definedName name="TXGXO" localSheetId="17">#REF!</definedName>
    <definedName name="TXGXO" localSheetId="19">#REF!</definedName>
    <definedName name="TXGXO" localSheetId="23">#REF!</definedName>
    <definedName name="TXGXO" localSheetId="27">#REF!</definedName>
    <definedName name="TXGXO" localSheetId="28">#REF!</definedName>
    <definedName name="TXGXO" localSheetId="29">#REF!</definedName>
    <definedName name="TXGXO" localSheetId="41">#REF!</definedName>
    <definedName name="TXGXO" localSheetId="44">#REF!</definedName>
    <definedName name="TXGXO" localSheetId="18">#REF!</definedName>
    <definedName name="TXGXO" localSheetId="21">#REF!</definedName>
    <definedName name="TXGXO" localSheetId="80">'Tabla 53'!#REF!</definedName>
    <definedName name="TXGXO" localSheetId="88">#REF!</definedName>
    <definedName name="TXGXO" localSheetId="89">#REF!</definedName>
    <definedName name="TXGXO" localSheetId="90">#REF!</definedName>
    <definedName name="TXGXO" localSheetId="96">#REF!</definedName>
    <definedName name="TXGXO">#REF!</definedName>
    <definedName name="TXGXO_D" localSheetId="15">#REF!</definedName>
    <definedName name="TXGXO_D" localSheetId="16">#REF!</definedName>
    <definedName name="TXGXO_D" localSheetId="17">#REF!</definedName>
    <definedName name="TXGXO_D" localSheetId="19">#REF!</definedName>
    <definedName name="TXGXO_D" localSheetId="23">#REF!</definedName>
    <definedName name="TXGXO_D" localSheetId="27">#REF!</definedName>
    <definedName name="TXGXO_D" localSheetId="28">#REF!</definedName>
    <definedName name="TXGXO_D" localSheetId="29">#REF!</definedName>
    <definedName name="TXGXO_D" localSheetId="41">#REF!</definedName>
    <definedName name="TXGXO_D" localSheetId="44">#REF!</definedName>
    <definedName name="TXGXO_D" localSheetId="18">#REF!</definedName>
    <definedName name="TXGXO_D" localSheetId="21">#REF!</definedName>
    <definedName name="TXGXO_D" localSheetId="80">'Tabla 53'!#REF!</definedName>
    <definedName name="TXGXO_D" localSheetId="88">#REF!</definedName>
    <definedName name="TXGXO_D" localSheetId="89">#REF!</definedName>
    <definedName name="TXGXO_D" localSheetId="90">#REF!</definedName>
    <definedName name="TXGXO_D" localSheetId="96">#REF!</definedName>
    <definedName name="TXGXO_D">#REF!</definedName>
    <definedName name="TXGXO_DPCH" localSheetId="15">#REF!</definedName>
    <definedName name="TXGXO_DPCH" localSheetId="16">#REF!</definedName>
    <definedName name="TXGXO_DPCH" localSheetId="17">#REF!</definedName>
    <definedName name="TXGXO_DPCH" localSheetId="19">#REF!</definedName>
    <definedName name="TXGXO_DPCH" localSheetId="23">#REF!</definedName>
    <definedName name="TXGXO_DPCH" localSheetId="27">#REF!</definedName>
    <definedName name="TXGXO_DPCH" localSheetId="28">#REF!</definedName>
    <definedName name="TXGXO_DPCH" localSheetId="29">#REF!</definedName>
    <definedName name="TXGXO_DPCH" localSheetId="41">#REF!</definedName>
    <definedName name="TXGXO_DPCH" localSheetId="44">#REF!</definedName>
    <definedName name="TXGXO_DPCH" localSheetId="18">#REF!</definedName>
    <definedName name="TXGXO_DPCH" localSheetId="21">#REF!</definedName>
    <definedName name="TXGXO_DPCH" localSheetId="80">'Tabla 53'!#REF!</definedName>
    <definedName name="TXGXO_DPCH" localSheetId="88">#REF!</definedName>
    <definedName name="TXGXO_DPCH" localSheetId="89">#REF!</definedName>
    <definedName name="TXGXO_DPCH" localSheetId="90">#REF!</definedName>
    <definedName name="TXGXO_DPCH" localSheetId="96">#REF!</definedName>
    <definedName name="TXGXO_DPCH">#REF!</definedName>
    <definedName name="TXGXO_R" localSheetId="15">#REF!</definedName>
    <definedName name="TXGXO_R" localSheetId="16">#REF!</definedName>
    <definedName name="TXGXO_R" localSheetId="17">#REF!</definedName>
    <definedName name="TXGXO_R" localSheetId="19">#REF!</definedName>
    <definedName name="TXGXO_R" localSheetId="23">#REF!</definedName>
    <definedName name="TXGXO_R" localSheetId="27">#REF!</definedName>
    <definedName name="TXGXO_R" localSheetId="28">#REF!</definedName>
    <definedName name="TXGXO_R" localSheetId="29">#REF!</definedName>
    <definedName name="TXGXO_R" localSheetId="41">#REF!</definedName>
    <definedName name="TXGXO_R" localSheetId="44">#REF!</definedName>
    <definedName name="TXGXO_R" localSheetId="18">#REF!</definedName>
    <definedName name="TXGXO_R" localSheetId="21">#REF!</definedName>
    <definedName name="TXGXO_R" localSheetId="80">'Tabla 53'!#REF!</definedName>
    <definedName name="TXGXO_R" localSheetId="88">#REF!</definedName>
    <definedName name="TXGXO_R" localSheetId="89">#REF!</definedName>
    <definedName name="TXGXO_R" localSheetId="90">#REF!</definedName>
    <definedName name="TXGXO_R" localSheetId="96">#REF!</definedName>
    <definedName name="TXGXO_R">#REF!</definedName>
    <definedName name="TXGXO_RPCH" localSheetId="15">#REF!</definedName>
    <definedName name="TXGXO_RPCH" localSheetId="16">#REF!</definedName>
    <definedName name="TXGXO_RPCH" localSheetId="17">#REF!</definedName>
    <definedName name="TXGXO_RPCH" localSheetId="19">#REF!</definedName>
    <definedName name="TXGXO_RPCH" localSheetId="23">#REF!</definedName>
    <definedName name="TXGXO_RPCH" localSheetId="27">#REF!</definedName>
    <definedName name="TXGXO_RPCH" localSheetId="28">#REF!</definedName>
    <definedName name="TXGXO_RPCH" localSheetId="29">#REF!</definedName>
    <definedName name="TXGXO_RPCH" localSheetId="41">#REF!</definedName>
    <definedName name="TXGXO_RPCH" localSheetId="44">#REF!</definedName>
    <definedName name="TXGXO_RPCH" localSheetId="18">#REF!</definedName>
    <definedName name="TXGXO_RPCH" localSheetId="21">#REF!</definedName>
    <definedName name="TXGXO_RPCH" localSheetId="80">'Tabla 53'!#REF!</definedName>
    <definedName name="TXGXO_RPCH" localSheetId="88">#REF!</definedName>
    <definedName name="TXGXO_RPCH" localSheetId="89">#REF!</definedName>
    <definedName name="TXGXO_RPCH" localSheetId="90">#REF!</definedName>
    <definedName name="TXGXO_RPCH" localSheetId="96">#REF!</definedName>
    <definedName name="TXGXO_RPCH">#REF!</definedName>
    <definedName name="TXS" localSheetId="15">#REF!</definedName>
    <definedName name="TXS" localSheetId="16">#REF!</definedName>
    <definedName name="TXS" localSheetId="17">#REF!</definedName>
    <definedName name="TXS" localSheetId="19">#REF!</definedName>
    <definedName name="TXS" localSheetId="23">#REF!</definedName>
    <definedName name="TXS" localSheetId="27">#REF!</definedName>
    <definedName name="TXS" localSheetId="28">#REF!</definedName>
    <definedName name="TXS" localSheetId="29">#REF!</definedName>
    <definedName name="TXS" localSheetId="41">#REF!</definedName>
    <definedName name="TXS" localSheetId="44">#REF!</definedName>
    <definedName name="TXS" localSheetId="18">#REF!</definedName>
    <definedName name="TXS" localSheetId="21">#REF!</definedName>
    <definedName name="TXS" localSheetId="80">'Tabla 53'!#REF!</definedName>
    <definedName name="TXS" localSheetId="88">#REF!</definedName>
    <definedName name="TXS" localSheetId="89">#REF!</definedName>
    <definedName name="TXS" localSheetId="90">#REF!</definedName>
    <definedName name="TXS" localSheetId="96">#REF!</definedName>
    <definedName name="TXS">#REF!</definedName>
    <definedName name="ty" localSheetId="15" hidden="1">{"Riqfin97",#N/A,FALSE,"Tran";"Riqfinpro",#N/A,FALSE,"Tran"}</definedName>
    <definedName name="ty" localSheetId="16" hidden="1">{"Riqfin97",#N/A,FALSE,"Tran";"Riqfinpro",#N/A,FALSE,"Tran"}</definedName>
    <definedName name="ty" localSheetId="17" hidden="1">{"Riqfin97",#N/A,FALSE,"Tran";"Riqfinpro",#N/A,FALSE,"Tran"}</definedName>
    <definedName name="ty" localSheetId="19" hidden="1">{"Riqfin97",#N/A,FALSE,"Tran";"Riqfinpro",#N/A,FALSE,"Tran"}</definedName>
    <definedName name="ty" localSheetId="20" hidden="1">{"Riqfin97",#N/A,FALSE,"Tran";"Riqfinpro",#N/A,FALSE,"Tran"}</definedName>
    <definedName name="ty" localSheetId="100" hidden="1">{"Riqfin97",#N/A,FALSE,"Tran";"Riqfinpro",#N/A,FALSE,"Tran"}</definedName>
    <definedName name="ty" localSheetId="8" hidden="1">{"Riqfin97",#N/A,FALSE,"Tran";"Riqfinpro",#N/A,FALSE,"Tran"}</definedName>
    <definedName name="ty" localSheetId="9" hidden="1">{"Riqfin97",#N/A,FALSE,"Tran";"Riqfinpro",#N/A,FALSE,"Tran"}</definedName>
    <definedName name="ty" localSheetId="10" hidden="1">{"Riqfin97",#N/A,FALSE,"Tran";"Riqfinpro",#N/A,FALSE,"Tran"}</definedName>
    <definedName name="ty" localSheetId="11" hidden="1">{"Riqfin97",#N/A,FALSE,"Tran";"Riqfinpro",#N/A,FALSE,"Tran"}</definedName>
    <definedName name="ty" localSheetId="23" hidden="1">{"Riqfin97",#N/A,FALSE,"Tran";"Riqfinpro",#N/A,FALSE,"Tran"}</definedName>
    <definedName name="ty" localSheetId="59" hidden="1">{"Riqfin97",#N/A,FALSE,"Tran";"Riqfinpro",#N/A,FALSE,"Tran"}</definedName>
    <definedName name="ty" localSheetId="60" hidden="1">{"Riqfin97",#N/A,FALSE,"Tran";"Riqfinpro",#N/A,FALSE,"Tran"}</definedName>
    <definedName name="ty" localSheetId="1" hidden="1">{"Riqfin97",#N/A,FALSE,"Tran";"Riqfinpro",#N/A,FALSE,"Tran"}</definedName>
    <definedName name="ty" localSheetId="27" hidden="1">{"Riqfin97",#N/A,FALSE,"Tran";"Riqfinpro",#N/A,FALSE,"Tran"}</definedName>
    <definedName name="ty" localSheetId="28" hidden="1">{"Riqfin97",#N/A,FALSE,"Tran";"Riqfinpro",#N/A,FALSE,"Tran"}</definedName>
    <definedName name="ty" localSheetId="29" hidden="1">{"Riqfin97",#N/A,FALSE,"Tran";"Riqfinpro",#N/A,FALSE,"Tran"}</definedName>
    <definedName name="ty" localSheetId="30" hidden="1">{"Riqfin97",#N/A,FALSE,"Tran";"Riqfinpro",#N/A,FALSE,"Tran"}</definedName>
    <definedName name="ty" localSheetId="31" hidden="1">{"Riqfin97",#N/A,FALSE,"Tran";"Riqfinpro",#N/A,FALSE,"Tran"}</definedName>
    <definedName name="ty" localSheetId="32" hidden="1">{"Riqfin97",#N/A,FALSE,"Tran";"Riqfinpro",#N/A,FALSE,"Tran"}</definedName>
    <definedName name="ty" localSheetId="33" hidden="1">{"Riqfin97",#N/A,FALSE,"Tran";"Riqfinpro",#N/A,FALSE,"Tran"}</definedName>
    <definedName name="ty" localSheetId="34" hidden="1">{"Riqfin97",#N/A,FALSE,"Tran";"Riqfinpro",#N/A,FALSE,"Tran"}</definedName>
    <definedName name="ty" localSheetId="3" hidden="1">{"Riqfin97",#N/A,FALSE,"Tran";"Riqfinpro",#N/A,FALSE,"Tran"}</definedName>
    <definedName name="ty" localSheetId="57" hidden="1">{"Riqfin97",#N/A,FALSE,"Tran";"Riqfinpro",#N/A,FALSE,"Tran"}</definedName>
    <definedName name="ty" localSheetId="58" hidden="1">{"Riqfin97",#N/A,FALSE,"Tran";"Riqfinpro",#N/A,FALSE,"Tran"}</definedName>
    <definedName name="ty" localSheetId="18" hidden="1">{"Riqfin97",#N/A,FALSE,"Tran";"Riqfinpro",#N/A,FALSE,"Tran"}</definedName>
    <definedName name="ty" localSheetId="61" hidden="1">{"Riqfin97",#N/A,FALSE,"Tran";"Riqfinpro",#N/A,FALSE,"Tran"}</definedName>
    <definedName name="ty" localSheetId="62" hidden="1">{"Riqfin97",#N/A,FALSE,"Tran";"Riqfinpro",#N/A,FALSE,"Tran"}</definedName>
    <definedName name="ty" localSheetId="63" hidden="1">{"Riqfin97",#N/A,FALSE,"Tran";"Riqfinpro",#N/A,FALSE,"Tran"}</definedName>
    <definedName name="ty" localSheetId="64" hidden="1">{"Riqfin97",#N/A,FALSE,"Tran";"Riqfinpro",#N/A,FALSE,"Tran"}</definedName>
    <definedName name="ty" localSheetId="21" hidden="1">{"Riqfin97",#N/A,FALSE,"Tran";"Riqfinpro",#N/A,FALSE,"Tran"}</definedName>
    <definedName name="ty" localSheetId="80" hidden="1">{"Riqfin97",#N/A,FALSE,"Tran";"Riqfinpro",#N/A,FALSE,"Tran"}</definedName>
    <definedName name="ty" localSheetId="81" hidden="1">{"Riqfin97",#N/A,FALSE,"Tran";"Riqfinpro",#N/A,FALSE,"Tran"}</definedName>
    <definedName name="ty" localSheetId="82" hidden="1">{"Riqfin97",#N/A,FALSE,"Tran";"Riqfinpro",#N/A,FALSE,"Tran"}</definedName>
    <definedName name="ty" localSheetId="83" hidden="1">{"Riqfin97",#N/A,FALSE,"Tran";"Riqfinpro",#N/A,FALSE,"Tran"}</definedName>
    <definedName name="ty" localSheetId="84" hidden="1">{"Riqfin97",#N/A,FALSE,"Tran";"Riqfinpro",#N/A,FALSE,"Tran"}</definedName>
    <definedName name="ty" localSheetId="85" hidden="1">{"Riqfin97",#N/A,FALSE,"Tran";"Riqfinpro",#N/A,FALSE,"Tran"}</definedName>
    <definedName name="ty" localSheetId="88" hidden="1">{"Riqfin97",#N/A,FALSE,"Tran";"Riqfinpro",#N/A,FALSE,"Tran"}</definedName>
    <definedName name="ty" localSheetId="22" hidden="1">{"Riqfin97",#N/A,FALSE,"Tran";"Riqfinpro",#N/A,FALSE,"Tran"}</definedName>
    <definedName name="ty" localSheetId="89" hidden="1">{"Riqfin97",#N/A,FALSE,"Tran";"Riqfinpro",#N/A,FALSE,"Tran"}</definedName>
    <definedName name="ty" localSheetId="90" hidden="1">{"Riqfin97",#N/A,FALSE,"Tran";"Riqfinpro",#N/A,FALSE,"Tran"}</definedName>
    <definedName name="ty" localSheetId="91" hidden="1">{"Riqfin97",#N/A,FALSE,"Tran";"Riqfinpro",#N/A,FALSE,"Tran"}</definedName>
    <definedName name="ty" localSheetId="92" hidden="1">{"Riqfin97",#N/A,FALSE,"Tran";"Riqfinpro",#N/A,FALSE,"Tran"}</definedName>
    <definedName name="ty" localSheetId="95" hidden="1">{"Riqfin97",#N/A,FALSE,"Tran";"Riqfinpro",#N/A,FALSE,"Tran"}</definedName>
    <definedName name="ty" localSheetId="96" hidden="1">{"Riqfin97",#N/A,FALSE,"Tran";"Riqfinpro",#N/A,FALSE,"Tran"}</definedName>
    <definedName name="ty" localSheetId="98" hidden="1">{"Riqfin97",#N/A,FALSE,"Tran";"Riqfinpro",#N/A,FALSE,"Tran"}</definedName>
    <definedName name="ty" localSheetId="24" hidden="1">{"Riqfin97",#N/A,FALSE,"Tran";"Riqfinpro",#N/A,FALSE,"Tran"}</definedName>
    <definedName name="ty" localSheetId="99" hidden="1">{"Riqfin97",#N/A,FALSE,"Tran";"Riqfinpro",#N/A,FALSE,"Tran"}</definedName>
    <definedName name="ty" localSheetId="25" hidden="1">{"Riqfin97",#N/A,FALSE,"Tran";"Riqfinpro",#N/A,FALSE,"Tran"}</definedName>
    <definedName name="ty" localSheetId="26" hidden="1">{"Riqfin97",#N/A,FALSE,"Tran";"Riqfinpro",#N/A,FALSE,"Tran"}</definedName>
    <definedName name="ty" localSheetId="93" hidden="1">{"Riqfin97",#N/A,FALSE,"Tran";"Riqfinpro",#N/A,FALSE,"Tran"}</definedName>
    <definedName name="ty" localSheetId="94" hidden="1">{"Riqfin97",#N/A,FALSE,"Tran";"Riqfinpro",#N/A,FALSE,"Tran"}</definedName>
    <definedName name="ty" hidden="1">{"Riqfin97",#N/A,FALSE,"Tran";"Riqfinpro",#N/A,FALSE,"Tran"}</definedName>
    <definedName name="UAED" localSheetId="15">#REF!</definedName>
    <definedName name="UAED" localSheetId="16">#REF!</definedName>
    <definedName name="UAED" localSheetId="17">#REF!</definedName>
    <definedName name="UAED" localSheetId="19">#REF!</definedName>
    <definedName name="UAED" localSheetId="20">#REF!</definedName>
    <definedName name="UAED" localSheetId="100">#REF!</definedName>
    <definedName name="UAED" localSheetId="23">#REF!</definedName>
    <definedName name="UAED" localSheetId="27">#REF!</definedName>
    <definedName name="UAED" localSheetId="28">#REF!</definedName>
    <definedName name="UAED" localSheetId="29">#REF!</definedName>
    <definedName name="UAED" localSheetId="33">#REF!</definedName>
    <definedName name="UAED" localSheetId="57">#REF!</definedName>
    <definedName name="UAED" localSheetId="58">#REF!</definedName>
    <definedName name="UAED" localSheetId="18">#REF!</definedName>
    <definedName name="UAED" localSheetId="61">#REF!</definedName>
    <definedName name="UAED" localSheetId="62">#REF!</definedName>
    <definedName name="UAED" localSheetId="64">#REF!</definedName>
    <definedName name="UAED" localSheetId="21">#REF!</definedName>
    <definedName name="UAED" localSheetId="80">'Tabla 53'!#REF!</definedName>
    <definedName name="UAED" localSheetId="81">'Tabla 54'!#REF!</definedName>
    <definedName name="UAED" localSheetId="82">'Tabla 55'!#REF!</definedName>
    <definedName name="UAED" localSheetId="83">'Tabla 56'!#REF!</definedName>
    <definedName name="UAED" localSheetId="84">'Tabla 57'!#REF!</definedName>
    <definedName name="UAED" localSheetId="85">'Tabla 58'!#REF!</definedName>
    <definedName name="UAED" localSheetId="88">#REF!</definedName>
    <definedName name="UAED" localSheetId="89">#REF!</definedName>
    <definedName name="UAED" localSheetId="90">#REF!</definedName>
    <definedName name="UAED" localSheetId="95">#REF!</definedName>
    <definedName name="UAED" localSheetId="96">#REF!</definedName>
    <definedName name="UAED" localSheetId="24">#REF!</definedName>
    <definedName name="UAED" localSheetId="99">#REF!</definedName>
    <definedName name="UAED">#REF!</definedName>
    <definedName name="UAED1" localSheetId="15">#REF!</definedName>
    <definedName name="UAED1" localSheetId="16">#REF!</definedName>
    <definedName name="UAED1" localSheetId="17">#REF!</definedName>
    <definedName name="UAED1" localSheetId="19">#REF!</definedName>
    <definedName name="UAED1" localSheetId="23">#REF!</definedName>
    <definedName name="UAED1" localSheetId="27">#REF!</definedName>
    <definedName name="UAED1" localSheetId="28">#REF!</definedName>
    <definedName name="UAED1" localSheetId="29">#REF!</definedName>
    <definedName name="UAED1" localSheetId="33">#REF!</definedName>
    <definedName name="UAED1" localSheetId="57">#REF!</definedName>
    <definedName name="UAED1" localSheetId="58">#REF!</definedName>
    <definedName name="UAED1" localSheetId="18">#REF!</definedName>
    <definedName name="UAED1" localSheetId="61">#REF!</definedName>
    <definedName name="UAED1" localSheetId="64">#REF!</definedName>
    <definedName name="UAED1" localSheetId="21">#REF!</definedName>
    <definedName name="UAED1" localSheetId="80">'Tabla 53'!#REF!</definedName>
    <definedName name="UAED1" localSheetId="81">'Tabla 54'!#REF!</definedName>
    <definedName name="UAED1" localSheetId="82">'Tabla 55'!#REF!</definedName>
    <definedName name="UAED1" localSheetId="83">'Tabla 56'!#REF!</definedName>
    <definedName name="UAED1" localSheetId="84">'Tabla 57'!#REF!</definedName>
    <definedName name="UAED1" localSheetId="85">'Tabla 58'!#REF!</definedName>
    <definedName name="UAED1" localSheetId="88">#REF!</definedName>
    <definedName name="UAED1" localSheetId="89">#REF!</definedName>
    <definedName name="UAED1" localSheetId="90">#REF!</definedName>
    <definedName name="UAED1" localSheetId="95">#REF!</definedName>
    <definedName name="UAED1" localSheetId="96">#REF!</definedName>
    <definedName name="UAED1" localSheetId="24">#REF!</definedName>
    <definedName name="UAED1">#REF!</definedName>
    <definedName name="UC" localSheetId="15">#REF!</definedName>
    <definedName name="UC" localSheetId="16">#REF!</definedName>
    <definedName name="UC" localSheetId="17">#REF!</definedName>
    <definedName name="UC" localSheetId="19">#REF!</definedName>
    <definedName name="UC" localSheetId="23">#REF!</definedName>
    <definedName name="UC" localSheetId="27">#REF!</definedName>
    <definedName name="UC" localSheetId="28">#REF!</definedName>
    <definedName name="UC" localSheetId="29">#REF!</definedName>
    <definedName name="UC" localSheetId="33">#REF!</definedName>
    <definedName name="UC" localSheetId="57">#REF!</definedName>
    <definedName name="UC" localSheetId="58">#REF!</definedName>
    <definedName name="UC" localSheetId="18">#REF!</definedName>
    <definedName name="UC" localSheetId="61">#REF!</definedName>
    <definedName name="UC" localSheetId="64">#REF!</definedName>
    <definedName name="UC" localSheetId="21">#REF!</definedName>
    <definedName name="UC" localSheetId="80">'Tabla 53'!#REF!</definedName>
    <definedName name="UC" localSheetId="81">'Tabla 54'!#REF!</definedName>
    <definedName name="UC" localSheetId="82">'Tabla 55'!#REF!</definedName>
    <definedName name="UC" localSheetId="83">'Tabla 56'!#REF!</definedName>
    <definedName name="UC" localSheetId="84">'Tabla 57'!#REF!</definedName>
    <definedName name="UC" localSheetId="85">'Tabla 58'!#REF!</definedName>
    <definedName name="UC" localSheetId="88">#REF!</definedName>
    <definedName name="UC" localSheetId="89">#REF!</definedName>
    <definedName name="UC" localSheetId="90">#REF!</definedName>
    <definedName name="UC" localSheetId="95">#REF!</definedName>
    <definedName name="UC" localSheetId="96">#REF!</definedName>
    <definedName name="UC" localSheetId="24">#REF!</definedName>
    <definedName name="UC">#REF!</definedName>
    <definedName name="UC1A" localSheetId="15">#REF!</definedName>
    <definedName name="UC1A" localSheetId="17">#REF!</definedName>
    <definedName name="UC1A" localSheetId="23">#REF!</definedName>
    <definedName name="UC1A" localSheetId="27">#REF!</definedName>
    <definedName name="UC1A" localSheetId="28">#REF!</definedName>
    <definedName name="UC1A" localSheetId="29">#REF!</definedName>
    <definedName name="UC1A" localSheetId="33">#REF!</definedName>
    <definedName name="UC1A" localSheetId="18">#REF!</definedName>
    <definedName name="UC1A" localSheetId="21">#REF!</definedName>
    <definedName name="UC1A" localSheetId="80">'Tabla 53'!#REF!</definedName>
    <definedName name="UC1A" localSheetId="88">#REF!</definedName>
    <definedName name="UC1A" localSheetId="89">#REF!</definedName>
    <definedName name="UC1A" localSheetId="90">#REF!</definedName>
    <definedName name="UC1A" localSheetId="96">#REF!</definedName>
    <definedName name="UC1A">#REF!</definedName>
    <definedName name="UCC" localSheetId="15">#REF!</definedName>
    <definedName name="UCC" localSheetId="17">#REF!</definedName>
    <definedName name="UCC" localSheetId="23">#REF!</definedName>
    <definedName name="UCC" localSheetId="27">#REF!</definedName>
    <definedName name="UCC" localSheetId="28">#REF!</definedName>
    <definedName name="UCC" localSheetId="29">#REF!</definedName>
    <definedName name="UCC" localSheetId="21">#REF!</definedName>
    <definedName name="UCC" localSheetId="88">#REF!</definedName>
    <definedName name="UCC" localSheetId="89">#REF!</definedName>
    <definedName name="UCC" localSheetId="90">#REF!</definedName>
    <definedName name="UCC">#REF!</definedName>
    <definedName name="UDCTA" localSheetId="15">#REF!</definedName>
    <definedName name="UDCTA" localSheetId="17">#REF!</definedName>
    <definedName name="UDCTA" localSheetId="23">#REF!</definedName>
    <definedName name="UDCTA" localSheetId="27">#REF!</definedName>
    <definedName name="UDCTA" localSheetId="28">#REF!</definedName>
    <definedName name="UDCTA" localSheetId="29">#REF!</definedName>
    <definedName name="UDCTA" localSheetId="21">#REF!</definedName>
    <definedName name="UDCTA" localSheetId="88">#REF!</definedName>
    <definedName name="UDCTA" localSheetId="89">#REF!</definedName>
    <definedName name="UDCTA" localSheetId="90">#REF!</definedName>
    <definedName name="UDCTA">#REF!</definedName>
    <definedName name="UHLKJH" localSheetId="15" hidden="1">{FALSE,FALSE,-1.25,-15.5,484.5,276.75,FALSE,FALSE,TRUE,TRUE,0,12,#N/A,46,#N/A,2.93460490463215,15.35,1,FALSE,FALSE,3,TRUE,1,FALSE,100,"Swvu.PLA1.","ACwvu.PLA1.",#N/A,FALSE,FALSE,0,0,0,0,2,"","",TRUE,TRUE,FALSE,FALSE,1,60,#N/A,#N/A,FALSE,FALSE,FALSE,FALSE,FALSE,FALSE,FALSE,9,65532,65532,FALSE,FALSE,TRUE,TRUE,TRUE}</definedName>
    <definedName name="UHLKJH" localSheetId="16" hidden="1">{FALSE,FALSE,-1.25,-15.5,484.5,276.75,FALSE,FALSE,TRUE,TRUE,0,12,#N/A,46,#N/A,2.93460490463215,15.35,1,FALSE,FALSE,3,TRUE,1,FALSE,100,"Swvu.PLA1.","ACwvu.PLA1.",#N/A,FALSE,FALSE,0,0,0,0,2,"","",TRUE,TRUE,FALSE,FALSE,1,60,#N/A,#N/A,FALSE,FALSE,FALSE,FALSE,FALSE,FALSE,FALSE,9,65532,65532,FALSE,FALSE,TRUE,TRUE,TRUE}</definedName>
    <definedName name="UHLKJH" localSheetId="17" hidden="1">{FALSE,FALSE,-1.25,-15.5,484.5,276.75,FALSE,FALSE,TRUE,TRUE,0,12,#N/A,46,#N/A,2.93460490463215,15.35,1,FALSE,FALSE,3,TRUE,1,FALSE,100,"Swvu.PLA1.","ACwvu.PLA1.",#N/A,FALSE,FALSE,0,0,0,0,2,"","",TRUE,TRUE,FALSE,FALSE,1,60,#N/A,#N/A,FALSE,FALSE,FALSE,FALSE,FALSE,FALSE,FALSE,9,65532,65532,FALSE,FALSE,TRUE,TRUE,TRUE}</definedName>
    <definedName name="UHLKJH" localSheetId="19" hidden="1">{FALSE,FALSE,-1.25,-15.5,484.5,276.75,FALSE,FALSE,TRUE,TRUE,0,12,#N/A,46,#N/A,2.93460490463215,15.35,1,FALSE,FALSE,3,TRUE,1,FALSE,100,"Swvu.PLA1.","ACwvu.PLA1.",#N/A,FALSE,FALSE,0,0,0,0,2,"","",TRUE,TRUE,FALSE,FALSE,1,60,#N/A,#N/A,FALSE,FALSE,FALSE,FALSE,FALSE,FALSE,FALSE,9,65532,65532,FALSE,FALSE,TRUE,TRUE,TRUE}</definedName>
    <definedName name="UHLKJH" localSheetId="20" hidden="1">{FALSE,FALSE,-1.25,-15.5,484.5,276.75,FALSE,FALSE,TRUE,TRUE,0,12,#N/A,46,#N/A,2.93460490463215,15.35,1,FALSE,FALSE,3,TRUE,1,FALSE,100,"Swvu.PLA1.","ACwvu.PLA1.",#N/A,FALSE,FALSE,0,0,0,0,2,"","",TRUE,TRUE,FALSE,FALSE,1,60,#N/A,#N/A,FALSE,FALSE,FALSE,FALSE,FALSE,FALSE,FALSE,9,65532,65532,FALSE,FALSE,TRUE,TRUE,TRUE}</definedName>
    <definedName name="UHLKJH" localSheetId="100" hidden="1">{FALSE,FALSE,-1.25,-15.5,484.5,276.75,FALSE,FALSE,TRUE,TRUE,0,12,#N/A,46,#N/A,2.93460490463215,15.35,1,FALSE,FALSE,3,TRUE,1,FALSE,100,"Swvu.PLA1.","ACwvu.PLA1.",#N/A,FALSE,FALSE,0,0,0,0,2,"","",TRUE,TRUE,FALSE,FALSE,1,60,#N/A,#N/A,FALSE,FALSE,FALSE,FALSE,FALSE,FALSE,FALSE,9,65532,65532,FALSE,FALSE,TRUE,TRUE,TRUE}</definedName>
    <definedName name="UHLKJH" localSheetId="8" hidden="1">{FALSE,FALSE,-1.25,-15.5,484.5,276.75,FALSE,FALSE,TRUE,TRUE,0,12,#N/A,46,#N/A,2.93460490463215,15.35,1,FALSE,FALSE,3,TRUE,1,FALSE,100,"Swvu.PLA1.","ACwvu.PLA1.",#N/A,FALSE,FALSE,0,0,0,0,2,"","",TRUE,TRUE,FALSE,FALSE,1,60,#N/A,#N/A,FALSE,FALSE,FALSE,FALSE,FALSE,FALSE,FALSE,9,65532,65532,FALSE,FALSE,TRUE,TRUE,TRUE}</definedName>
    <definedName name="UHLKJH" localSheetId="9" hidden="1">{FALSE,FALSE,-1.25,-15.5,484.5,276.75,FALSE,FALSE,TRUE,TRUE,0,12,#N/A,46,#N/A,2.93460490463215,15.35,1,FALSE,FALSE,3,TRUE,1,FALSE,100,"Swvu.PLA1.","ACwvu.PLA1.",#N/A,FALSE,FALSE,0,0,0,0,2,"","",TRUE,TRUE,FALSE,FALSE,1,60,#N/A,#N/A,FALSE,FALSE,FALSE,FALSE,FALSE,FALSE,FALSE,9,65532,65532,FALSE,FALSE,TRUE,TRUE,TRUE}</definedName>
    <definedName name="UHLKJH" localSheetId="10" hidden="1">{FALSE,FALSE,-1.25,-15.5,484.5,276.75,FALSE,FALSE,TRUE,TRUE,0,12,#N/A,46,#N/A,2.93460490463215,15.35,1,FALSE,FALSE,3,TRUE,1,FALSE,100,"Swvu.PLA1.","ACwvu.PLA1.",#N/A,FALSE,FALSE,0,0,0,0,2,"","",TRUE,TRUE,FALSE,FALSE,1,60,#N/A,#N/A,FALSE,FALSE,FALSE,FALSE,FALSE,FALSE,FALSE,9,65532,65532,FALSE,FALSE,TRUE,TRUE,TRUE}</definedName>
    <definedName name="UHLKJH" localSheetId="11" hidden="1">{FALSE,FALSE,-1.25,-15.5,484.5,276.75,FALSE,FALSE,TRUE,TRUE,0,12,#N/A,46,#N/A,2.93460490463215,15.35,1,FALSE,FALSE,3,TRUE,1,FALSE,100,"Swvu.PLA1.","ACwvu.PLA1.",#N/A,FALSE,FALSE,0,0,0,0,2,"","",TRUE,TRUE,FALSE,FALSE,1,60,#N/A,#N/A,FALSE,FALSE,FALSE,FALSE,FALSE,FALSE,FALSE,9,65532,65532,FALSE,FALSE,TRUE,TRUE,TRUE}</definedName>
    <definedName name="UHLKJH" localSheetId="23" hidden="1">{FALSE,FALSE,-1.25,-15.5,484.5,276.75,FALSE,FALSE,TRUE,TRUE,0,12,#N/A,46,#N/A,2.93460490463215,15.35,1,FALSE,FALSE,3,TRUE,1,FALSE,100,"Swvu.PLA1.","ACwvu.PLA1.",#N/A,FALSE,FALSE,0,0,0,0,2,"","",TRUE,TRUE,FALSE,FALSE,1,60,#N/A,#N/A,FALSE,FALSE,FALSE,FALSE,FALSE,FALSE,FALSE,9,65532,65532,FALSE,FALSE,TRUE,TRUE,TRUE}</definedName>
    <definedName name="UHLKJH" localSheetId="59" hidden="1">{FALSE,FALSE,-1.25,-15.5,484.5,276.75,FALSE,FALSE,TRUE,TRUE,0,12,#N/A,46,#N/A,2.93460490463215,15.35,1,FALSE,FALSE,3,TRUE,1,FALSE,100,"Swvu.PLA1.","ACwvu.PLA1.",#N/A,FALSE,FALSE,0,0,0,0,2,"","",TRUE,TRUE,FALSE,FALSE,1,60,#N/A,#N/A,FALSE,FALSE,FALSE,FALSE,FALSE,FALSE,FALSE,9,65532,65532,FALSE,FALSE,TRUE,TRUE,TRUE}</definedName>
    <definedName name="UHLKJH" localSheetId="60" hidden="1">{FALSE,FALSE,-1.25,-15.5,484.5,276.75,FALSE,FALSE,TRUE,TRUE,0,12,#N/A,46,#N/A,2.93460490463215,15.35,1,FALSE,FALSE,3,TRUE,1,FALSE,100,"Swvu.PLA1.","ACwvu.PLA1.",#N/A,FALSE,FALSE,0,0,0,0,2,"","",TRUE,TRUE,FALSE,FALSE,1,60,#N/A,#N/A,FALSE,FALSE,FALSE,FALSE,FALSE,FALSE,FALSE,9,65532,65532,FALSE,FALSE,TRUE,TRUE,TRUE}</definedName>
    <definedName name="UHLKJH" localSheetId="1" hidden="1">{FALSE,FALSE,-1.25,-15.5,484.5,276.75,FALSE,FALSE,TRUE,TRUE,0,12,#N/A,46,#N/A,2.93460490463215,15.35,1,FALSE,FALSE,3,TRUE,1,FALSE,100,"Swvu.PLA1.","ACwvu.PLA1.",#N/A,FALSE,FALSE,0,0,0,0,2,"","",TRUE,TRUE,FALSE,FALSE,1,60,#N/A,#N/A,FALSE,FALSE,FALSE,FALSE,FALSE,FALSE,FALSE,9,65532,65532,FALSE,FALSE,TRUE,TRUE,TRUE}</definedName>
    <definedName name="UHLKJH" localSheetId="27" hidden="1">{FALSE,FALSE,-1.25,-15.5,484.5,276.75,FALSE,FALSE,TRUE,TRUE,0,12,#N/A,46,#N/A,2.93460490463215,15.35,1,FALSE,FALSE,3,TRUE,1,FALSE,100,"Swvu.PLA1.","ACwvu.PLA1.",#N/A,FALSE,FALSE,0,0,0,0,2,"","",TRUE,TRUE,FALSE,FALSE,1,60,#N/A,#N/A,FALSE,FALSE,FALSE,FALSE,FALSE,FALSE,FALSE,9,65532,65532,FALSE,FALSE,TRUE,TRUE,TRUE}</definedName>
    <definedName name="UHLKJH" localSheetId="28" hidden="1">{FALSE,FALSE,-1.25,-15.5,484.5,276.75,FALSE,FALSE,TRUE,TRUE,0,12,#N/A,46,#N/A,2.93460490463215,15.35,1,FALSE,FALSE,3,TRUE,1,FALSE,100,"Swvu.PLA1.","ACwvu.PLA1.",#N/A,FALSE,FALSE,0,0,0,0,2,"","",TRUE,TRUE,FALSE,FALSE,1,60,#N/A,#N/A,FALSE,FALSE,FALSE,FALSE,FALSE,FALSE,FALSE,9,65532,65532,FALSE,FALSE,TRUE,TRUE,TRUE}</definedName>
    <definedName name="UHLKJH" localSheetId="29" hidden="1">{FALSE,FALSE,-1.25,-15.5,484.5,276.75,FALSE,FALSE,TRUE,TRUE,0,12,#N/A,46,#N/A,2.93460490463215,15.35,1,FALSE,FALSE,3,TRUE,1,FALSE,100,"Swvu.PLA1.","ACwvu.PLA1.",#N/A,FALSE,FALSE,0,0,0,0,2,"","",TRUE,TRUE,FALSE,FALSE,1,60,#N/A,#N/A,FALSE,FALSE,FALSE,FALSE,FALSE,FALSE,FALSE,9,65532,65532,FALSE,FALSE,TRUE,TRUE,TRUE}</definedName>
    <definedName name="UHLKJH" localSheetId="30" hidden="1">{FALSE,FALSE,-1.25,-15.5,484.5,276.75,FALSE,FALSE,TRUE,TRUE,0,12,#N/A,46,#N/A,2.93460490463215,15.35,1,FALSE,FALSE,3,TRUE,1,FALSE,100,"Swvu.PLA1.","ACwvu.PLA1.",#N/A,FALSE,FALSE,0,0,0,0,2,"","",TRUE,TRUE,FALSE,FALSE,1,60,#N/A,#N/A,FALSE,FALSE,FALSE,FALSE,FALSE,FALSE,FALSE,9,65532,65532,FALSE,FALSE,TRUE,TRUE,TRUE}</definedName>
    <definedName name="UHLKJH" localSheetId="31" hidden="1">{FALSE,FALSE,-1.25,-15.5,484.5,276.75,FALSE,FALSE,TRUE,TRUE,0,12,#N/A,46,#N/A,2.93460490463215,15.35,1,FALSE,FALSE,3,TRUE,1,FALSE,100,"Swvu.PLA1.","ACwvu.PLA1.",#N/A,FALSE,FALSE,0,0,0,0,2,"","",TRUE,TRUE,FALSE,FALSE,1,60,#N/A,#N/A,FALSE,FALSE,FALSE,FALSE,FALSE,FALSE,FALSE,9,65532,65532,FALSE,FALSE,TRUE,TRUE,TRUE}</definedName>
    <definedName name="UHLKJH" localSheetId="32" hidden="1">{FALSE,FALSE,-1.25,-15.5,484.5,276.75,FALSE,FALSE,TRUE,TRUE,0,12,#N/A,46,#N/A,2.93460490463215,15.35,1,FALSE,FALSE,3,TRUE,1,FALSE,100,"Swvu.PLA1.","ACwvu.PLA1.",#N/A,FALSE,FALSE,0,0,0,0,2,"","",TRUE,TRUE,FALSE,FALSE,1,60,#N/A,#N/A,FALSE,FALSE,FALSE,FALSE,FALSE,FALSE,FALSE,9,65532,65532,FALSE,FALSE,TRUE,TRUE,TRUE}</definedName>
    <definedName name="UHLKJH" localSheetId="33" hidden="1">{FALSE,FALSE,-1.25,-15.5,484.5,276.75,FALSE,FALSE,TRUE,TRUE,0,12,#N/A,46,#N/A,2.93460490463215,15.35,1,FALSE,FALSE,3,TRUE,1,FALSE,100,"Swvu.PLA1.","ACwvu.PLA1.",#N/A,FALSE,FALSE,0,0,0,0,2,"","",TRUE,TRUE,FALSE,FALSE,1,60,#N/A,#N/A,FALSE,FALSE,FALSE,FALSE,FALSE,FALSE,FALSE,9,65532,65532,FALSE,FALSE,TRUE,TRUE,TRUE}</definedName>
    <definedName name="UHLKJH" localSheetId="34" hidden="1">{FALSE,FALSE,-1.25,-15.5,484.5,276.75,FALSE,FALSE,TRUE,TRUE,0,12,#N/A,46,#N/A,2.93460490463215,15.35,1,FALSE,FALSE,3,TRUE,1,FALSE,100,"Swvu.PLA1.","ACwvu.PLA1.",#N/A,FALSE,FALSE,0,0,0,0,2,"","",TRUE,TRUE,FALSE,FALSE,1,60,#N/A,#N/A,FALSE,FALSE,FALSE,FALSE,FALSE,FALSE,FALSE,9,65532,65532,FALSE,FALSE,TRUE,TRUE,TRUE}</definedName>
    <definedName name="UHLKJH" localSheetId="3" hidden="1">{FALSE,FALSE,-1.25,-15.5,484.5,276.75,FALSE,FALSE,TRUE,TRUE,0,12,#N/A,46,#N/A,2.93460490463215,15.35,1,FALSE,FALSE,3,TRUE,1,FALSE,100,"Swvu.PLA1.","ACwvu.PLA1.",#N/A,FALSE,FALSE,0,0,0,0,2,"","",TRUE,TRUE,FALSE,FALSE,1,60,#N/A,#N/A,FALSE,FALSE,FALSE,FALSE,FALSE,FALSE,FALSE,9,65532,65532,FALSE,FALSE,TRUE,TRUE,TRUE}</definedName>
    <definedName name="UHLKJH" localSheetId="57" hidden="1">{FALSE,FALSE,-1.25,-15.5,484.5,276.75,FALSE,FALSE,TRUE,TRUE,0,12,#N/A,46,#N/A,2.93460490463215,15.35,1,FALSE,FALSE,3,TRUE,1,FALSE,100,"Swvu.PLA1.","ACwvu.PLA1.",#N/A,FALSE,FALSE,0,0,0,0,2,"","",TRUE,TRUE,FALSE,FALSE,1,60,#N/A,#N/A,FALSE,FALSE,FALSE,FALSE,FALSE,FALSE,FALSE,9,65532,65532,FALSE,FALSE,TRUE,TRUE,TRUE}</definedName>
    <definedName name="UHLKJH" localSheetId="58" hidden="1">{FALSE,FALSE,-1.25,-15.5,484.5,276.75,FALSE,FALSE,TRUE,TRUE,0,12,#N/A,46,#N/A,2.93460490463215,15.35,1,FALSE,FALSE,3,TRUE,1,FALSE,100,"Swvu.PLA1.","ACwvu.PLA1.",#N/A,FALSE,FALSE,0,0,0,0,2,"","",TRUE,TRUE,FALSE,FALSE,1,60,#N/A,#N/A,FALSE,FALSE,FALSE,FALSE,FALSE,FALSE,FALSE,9,65532,65532,FALSE,FALSE,TRUE,TRUE,TRUE}</definedName>
    <definedName name="UHLKJH" localSheetId="18" hidden="1">{FALSE,FALSE,-1.25,-15.5,484.5,276.75,FALSE,FALSE,TRUE,TRUE,0,12,#N/A,46,#N/A,2.93460490463215,15.35,1,FALSE,FALSE,3,TRUE,1,FALSE,100,"Swvu.PLA1.","ACwvu.PLA1.",#N/A,FALSE,FALSE,0,0,0,0,2,"","",TRUE,TRUE,FALSE,FALSE,1,60,#N/A,#N/A,FALSE,FALSE,FALSE,FALSE,FALSE,FALSE,FALSE,9,65532,65532,FALSE,FALSE,TRUE,TRUE,TRUE}</definedName>
    <definedName name="UHLKJH" localSheetId="61" hidden="1">{FALSE,FALSE,-1.25,-15.5,484.5,276.75,FALSE,FALSE,TRUE,TRUE,0,12,#N/A,46,#N/A,2.93460490463215,15.35,1,FALSE,FALSE,3,TRUE,1,FALSE,100,"Swvu.PLA1.","ACwvu.PLA1.",#N/A,FALSE,FALSE,0,0,0,0,2,"","",TRUE,TRUE,FALSE,FALSE,1,60,#N/A,#N/A,FALSE,FALSE,FALSE,FALSE,FALSE,FALSE,FALSE,9,65532,65532,FALSE,FALSE,TRUE,TRUE,TRUE}</definedName>
    <definedName name="UHLKJH" localSheetId="62" hidden="1">{FALSE,FALSE,-1.25,-15.5,484.5,276.75,FALSE,FALSE,TRUE,TRUE,0,12,#N/A,46,#N/A,2.93460490463215,15.35,1,FALSE,FALSE,3,TRUE,1,FALSE,100,"Swvu.PLA1.","ACwvu.PLA1.",#N/A,FALSE,FALSE,0,0,0,0,2,"","",TRUE,TRUE,FALSE,FALSE,1,60,#N/A,#N/A,FALSE,FALSE,FALSE,FALSE,FALSE,FALSE,FALSE,9,65532,65532,FALSE,FALSE,TRUE,TRUE,TRUE}</definedName>
    <definedName name="UHLKJH" localSheetId="63" hidden="1">{FALSE,FALSE,-1.25,-15.5,484.5,276.75,FALSE,FALSE,TRUE,TRUE,0,12,#N/A,46,#N/A,2.93460490463215,15.35,1,FALSE,FALSE,3,TRUE,1,FALSE,100,"Swvu.PLA1.","ACwvu.PLA1.",#N/A,FALSE,FALSE,0,0,0,0,2,"","",TRUE,TRUE,FALSE,FALSE,1,60,#N/A,#N/A,FALSE,FALSE,FALSE,FALSE,FALSE,FALSE,FALSE,9,65532,65532,FALSE,FALSE,TRUE,TRUE,TRUE}</definedName>
    <definedName name="UHLKJH" localSheetId="64" hidden="1">{FALSE,FALSE,-1.25,-15.5,484.5,276.75,FALSE,FALSE,TRUE,TRUE,0,12,#N/A,46,#N/A,2.93460490463215,15.35,1,FALSE,FALSE,3,TRUE,1,FALSE,100,"Swvu.PLA1.","ACwvu.PLA1.",#N/A,FALSE,FALSE,0,0,0,0,2,"","",TRUE,TRUE,FALSE,FALSE,1,60,#N/A,#N/A,FALSE,FALSE,FALSE,FALSE,FALSE,FALSE,FALSE,9,65532,65532,FALSE,FALSE,TRUE,TRUE,TRUE}</definedName>
    <definedName name="UHLKJH" localSheetId="21" hidden="1">{FALSE,FALSE,-1.25,-15.5,484.5,276.75,FALSE,FALSE,TRUE,TRUE,0,12,#N/A,46,#N/A,2.93460490463215,15.35,1,FALSE,FALSE,3,TRUE,1,FALSE,100,"Swvu.PLA1.","ACwvu.PLA1.",#N/A,FALSE,FALSE,0,0,0,0,2,"","",TRUE,TRUE,FALSE,FALSE,1,60,#N/A,#N/A,FALSE,FALSE,FALSE,FALSE,FALSE,FALSE,FALSE,9,65532,65532,FALSE,FALSE,TRUE,TRUE,TRUE}</definedName>
    <definedName name="UHLKJH" localSheetId="80" hidden="1">{FALSE,FALSE,-1.25,-15.5,484.5,276.75,FALSE,FALSE,TRUE,TRUE,0,12,#N/A,46,#N/A,2.93460490463215,15.35,1,FALSE,FALSE,3,TRUE,1,FALSE,100,"Swvu.PLA1.","ACwvu.PLA1.",#N/A,FALSE,FALSE,0,0,0,0,2,"","",TRUE,TRUE,FALSE,FALSE,1,60,#N/A,#N/A,FALSE,FALSE,FALSE,FALSE,FALSE,FALSE,FALSE,9,65532,65532,FALSE,FALSE,TRUE,TRUE,TRUE}</definedName>
    <definedName name="UHLKJH" localSheetId="81" hidden="1">{FALSE,FALSE,-1.25,-15.5,484.5,276.75,FALSE,FALSE,TRUE,TRUE,0,12,#N/A,46,#N/A,2.93460490463215,15.35,1,FALSE,FALSE,3,TRUE,1,FALSE,100,"Swvu.PLA1.","ACwvu.PLA1.",#N/A,FALSE,FALSE,0,0,0,0,2,"","",TRUE,TRUE,FALSE,FALSE,1,60,#N/A,#N/A,FALSE,FALSE,FALSE,FALSE,FALSE,FALSE,FALSE,9,65532,65532,FALSE,FALSE,TRUE,TRUE,TRUE}</definedName>
    <definedName name="UHLKJH" localSheetId="82" hidden="1">{FALSE,FALSE,-1.25,-15.5,484.5,276.75,FALSE,FALSE,TRUE,TRUE,0,12,#N/A,46,#N/A,2.93460490463215,15.35,1,FALSE,FALSE,3,TRUE,1,FALSE,100,"Swvu.PLA1.","ACwvu.PLA1.",#N/A,FALSE,FALSE,0,0,0,0,2,"","",TRUE,TRUE,FALSE,FALSE,1,60,#N/A,#N/A,FALSE,FALSE,FALSE,FALSE,FALSE,FALSE,FALSE,9,65532,65532,FALSE,FALSE,TRUE,TRUE,TRUE}</definedName>
    <definedName name="UHLKJH" localSheetId="83" hidden="1">{FALSE,FALSE,-1.25,-15.5,484.5,276.75,FALSE,FALSE,TRUE,TRUE,0,12,#N/A,46,#N/A,2.93460490463215,15.35,1,FALSE,FALSE,3,TRUE,1,FALSE,100,"Swvu.PLA1.","ACwvu.PLA1.",#N/A,FALSE,FALSE,0,0,0,0,2,"","",TRUE,TRUE,FALSE,FALSE,1,60,#N/A,#N/A,FALSE,FALSE,FALSE,FALSE,FALSE,FALSE,FALSE,9,65532,65532,FALSE,FALSE,TRUE,TRUE,TRUE}</definedName>
    <definedName name="UHLKJH" localSheetId="84" hidden="1">{FALSE,FALSE,-1.25,-15.5,484.5,276.75,FALSE,FALSE,TRUE,TRUE,0,12,#N/A,46,#N/A,2.93460490463215,15.35,1,FALSE,FALSE,3,TRUE,1,FALSE,100,"Swvu.PLA1.","ACwvu.PLA1.",#N/A,FALSE,FALSE,0,0,0,0,2,"","",TRUE,TRUE,FALSE,FALSE,1,60,#N/A,#N/A,FALSE,FALSE,FALSE,FALSE,FALSE,FALSE,FALSE,9,65532,65532,FALSE,FALSE,TRUE,TRUE,TRUE}</definedName>
    <definedName name="UHLKJH" localSheetId="85" hidden="1">{FALSE,FALSE,-1.25,-15.5,484.5,276.75,FALSE,FALSE,TRUE,TRUE,0,12,#N/A,46,#N/A,2.93460490463215,15.35,1,FALSE,FALSE,3,TRUE,1,FALSE,100,"Swvu.PLA1.","ACwvu.PLA1.",#N/A,FALSE,FALSE,0,0,0,0,2,"","",TRUE,TRUE,FALSE,FALSE,1,60,#N/A,#N/A,FALSE,FALSE,FALSE,FALSE,FALSE,FALSE,FALSE,9,65532,65532,FALSE,FALSE,TRUE,TRUE,TRUE}</definedName>
    <definedName name="UHLKJH" localSheetId="88" hidden="1">{FALSE,FALSE,-1.25,-15.5,484.5,276.75,FALSE,FALSE,TRUE,TRUE,0,12,#N/A,46,#N/A,2.93460490463215,15.35,1,FALSE,FALSE,3,TRUE,1,FALSE,100,"Swvu.PLA1.","ACwvu.PLA1.",#N/A,FALSE,FALSE,0,0,0,0,2,"","",TRUE,TRUE,FALSE,FALSE,1,60,#N/A,#N/A,FALSE,FALSE,FALSE,FALSE,FALSE,FALSE,FALSE,9,65532,65532,FALSE,FALSE,TRUE,TRUE,TRUE}</definedName>
    <definedName name="UHLKJH" localSheetId="22" hidden="1">{FALSE,FALSE,-1.25,-15.5,484.5,276.75,FALSE,FALSE,TRUE,TRUE,0,12,#N/A,46,#N/A,2.93460490463215,15.35,1,FALSE,FALSE,3,TRUE,1,FALSE,100,"Swvu.PLA1.","ACwvu.PLA1.",#N/A,FALSE,FALSE,0,0,0,0,2,"","",TRUE,TRUE,FALSE,FALSE,1,60,#N/A,#N/A,FALSE,FALSE,FALSE,FALSE,FALSE,FALSE,FALSE,9,65532,65532,FALSE,FALSE,TRUE,TRUE,TRUE}</definedName>
    <definedName name="UHLKJH" localSheetId="89" hidden="1">{FALSE,FALSE,-1.25,-15.5,484.5,276.75,FALSE,FALSE,TRUE,TRUE,0,12,#N/A,46,#N/A,2.93460490463215,15.35,1,FALSE,FALSE,3,TRUE,1,FALSE,100,"Swvu.PLA1.","ACwvu.PLA1.",#N/A,FALSE,FALSE,0,0,0,0,2,"","",TRUE,TRUE,FALSE,FALSE,1,60,#N/A,#N/A,FALSE,FALSE,FALSE,FALSE,FALSE,FALSE,FALSE,9,65532,65532,FALSE,FALSE,TRUE,TRUE,TRUE}</definedName>
    <definedName name="UHLKJH" localSheetId="90" hidden="1">{FALSE,FALSE,-1.25,-15.5,484.5,276.75,FALSE,FALSE,TRUE,TRUE,0,12,#N/A,46,#N/A,2.93460490463215,15.35,1,FALSE,FALSE,3,TRUE,1,FALSE,100,"Swvu.PLA1.","ACwvu.PLA1.",#N/A,FALSE,FALSE,0,0,0,0,2,"","",TRUE,TRUE,FALSE,FALSE,1,60,#N/A,#N/A,FALSE,FALSE,FALSE,FALSE,FALSE,FALSE,FALSE,9,65532,65532,FALSE,FALSE,TRUE,TRUE,TRUE}</definedName>
    <definedName name="UHLKJH" localSheetId="91" hidden="1">{FALSE,FALSE,-1.25,-15.5,484.5,276.75,FALSE,FALSE,TRUE,TRUE,0,12,#N/A,46,#N/A,2.93460490463215,15.35,1,FALSE,FALSE,3,TRUE,1,FALSE,100,"Swvu.PLA1.","ACwvu.PLA1.",#N/A,FALSE,FALSE,0,0,0,0,2,"","",TRUE,TRUE,FALSE,FALSE,1,60,#N/A,#N/A,FALSE,FALSE,FALSE,FALSE,FALSE,FALSE,FALSE,9,65532,65532,FALSE,FALSE,TRUE,TRUE,TRUE}</definedName>
    <definedName name="UHLKJH" localSheetId="92" hidden="1">{FALSE,FALSE,-1.25,-15.5,484.5,276.75,FALSE,FALSE,TRUE,TRUE,0,12,#N/A,46,#N/A,2.93460490463215,15.35,1,FALSE,FALSE,3,TRUE,1,FALSE,100,"Swvu.PLA1.","ACwvu.PLA1.",#N/A,FALSE,FALSE,0,0,0,0,2,"","",TRUE,TRUE,FALSE,FALSE,1,60,#N/A,#N/A,FALSE,FALSE,FALSE,FALSE,FALSE,FALSE,FALSE,9,65532,65532,FALSE,FALSE,TRUE,TRUE,TRUE}</definedName>
    <definedName name="UHLKJH" localSheetId="95" hidden="1">{FALSE,FALSE,-1.25,-15.5,484.5,276.75,FALSE,FALSE,TRUE,TRUE,0,12,#N/A,46,#N/A,2.93460490463215,15.35,1,FALSE,FALSE,3,TRUE,1,FALSE,100,"Swvu.PLA1.","ACwvu.PLA1.",#N/A,FALSE,FALSE,0,0,0,0,2,"","",TRUE,TRUE,FALSE,FALSE,1,60,#N/A,#N/A,FALSE,FALSE,FALSE,FALSE,FALSE,FALSE,FALSE,9,65532,65532,FALSE,FALSE,TRUE,TRUE,TRUE}</definedName>
    <definedName name="UHLKJH" localSheetId="96" hidden="1">{FALSE,FALSE,-1.25,-15.5,484.5,276.75,FALSE,FALSE,TRUE,TRUE,0,12,#N/A,46,#N/A,2.93460490463215,15.35,1,FALSE,FALSE,3,TRUE,1,FALSE,100,"Swvu.PLA1.","ACwvu.PLA1.",#N/A,FALSE,FALSE,0,0,0,0,2,"","",TRUE,TRUE,FALSE,FALSE,1,60,#N/A,#N/A,FALSE,FALSE,FALSE,FALSE,FALSE,FALSE,FALSE,9,65532,65532,FALSE,FALSE,TRUE,TRUE,TRUE}</definedName>
    <definedName name="UHLKJH" localSheetId="98" hidden="1">{FALSE,FALSE,-1.25,-15.5,484.5,276.75,FALSE,FALSE,TRUE,TRUE,0,12,#N/A,46,#N/A,2.93460490463215,15.35,1,FALSE,FALSE,3,TRUE,1,FALSE,100,"Swvu.PLA1.","ACwvu.PLA1.",#N/A,FALSE,FALSE,0,0,0,0,2,"","",TRUE,TRUE,FALSE,FALSE,1,60,#N/A,#N/A,FALSE,FALSE,FALSE,FALSE,FALSE,FALSE,FALSE,9,65532,65532,FALSE,FALSE,TRUE,TRUE,TRUE}</definedName>
    <definedName name="UHLKJH" localSheetId="24" hidden="1">{FALSE,FALSE,-1.25,-15.5,484.5,276.75,FALSE,FALSE,TRUE,TRUE,0,12,#N/A,46,#N/A,2.93460490463215,15.35,1,FALSE,FALSE,3,TRUE,1,FALSE,100,"Swvu.PLA1.","ACwvu.PLA1.",#N/A,FALSE,FALSE,0,0,0,0,2,"","",TRUE,TRUE,FALSE,FALSE,1,60,#N/A,#N/A,FALSE,FALSE,FALSE,FALSE,FALSE,FALSE,FALSE,9,65532,65532,FALSE,FALSE,TRUE,TRUE,TRUE}</definedName>
    <definedName name="UHLKJH" localSheetId="99" hidden="1">{FALSE,FALSE,-1.25,-15.5,484.5,276.75,FALSE,FALSE,TRUE,TRUE,0,12,#N/A,46,#N/A,2.93460490463215,15.35,1,FALSE,FALSE,3,TRUE,1,FALSE,100,"Swvu.PLA1.","ACwvu.PLA1.",#N/A,FALSE,FALSE,0,0,0,0,2,"","",TRUE,TRUE,FALSE,FALSE,1,60,#N/A,#N/A,FALSE,FALSE,FALSE,FALSE,FALSE,FALSE,FALSE,9,65532,65532,FALSE,FALSE,TRUE,TRUE,TRUE}</definedName>
    <definedName name="UHLKJH" localSheetId="25" hidden="1">{FALSE,FALSE,-1.25,-15.5,484.5,276.75,FALSE,FALSE,TRUE,TRUE,0,12,#N/A,46,#N/A,2.93460490463215,15.35,1,FALSE,FALSE,3,TRUE,1,FALSE,100,"Swvu.PLA1.","ACwvu.PLA1.",#N/A,FALSE,FALSE,0,0,0,0,2,"","",TRUE,TRUE,FALSE,FALSE,1,60,#N/A,#N/A,FALSE,FALSE,FALSE,FALSE,FALSE,FALSE,FALSE,9,65532,65532,FALSE,FALSE,TRUE,TRUE,TRUE}</definedName>
    <definedName name="UHLKJH" localSheetId="26" hidden="1">{FALSE,FALSE,-1.25,-15.5,484.5,276.75,FALSE,FALSE,TRUE,TRUE,0,12,#N/A,46,#N/A,2.93460490463215,15.35,1,FALSE,FALSE,3,TRUE,1,FALSE,100,"Swvu.PLA1.","ACwvu.PLA1.",#N/A,FALSE,FALSE,0,0,0,0,2,"","",TRUE,TRUE,FALSE,FALSE,1,60,#N/A,#N/A,FALSE,FALSE,FALSE,FALSE,FALSE,FALSE,FALSE,9,65532,65532,FALSE,FALSE,TRUE,TRUE,TRUE}</definedName>
    <definedName name="UHLKJH" localSheetId="93" hidden="1">{FALSE,FALSE,-1.25,-15.5,484.5,276.75,FALSE,FALSE,TRUE,TRUE,0,12,#N/A,46,#N/A,2.93460490463215,15.35,1,FALSE,FALSE,3,TRUE,1,FALSE,100,"Swvu.PLA1.","ACwvu.PLA1.",#N/A,FALSE,FALSE,0,0,0,0,2,"","",TRUE,TRUE,FALSE,FALSE,1,60,#N/A,#N/A,FALSE,FALSE,FALSE,FALSE,FALSE,FALSE,FALSE,9,65532,65532,FALSE,FALSE,TRUE,TRUE,TRUE}</definedName>
    <definedName name="UHLKJH" localSheetId="94" hidden="1">{FALSE,FALSE,-1.25,-15.5,484.5,276.75,FALSE,FALSE,TRUE,TRUE,0,12,#N/A,46,#N/A,2.93460490463215,15.35,1,FALSE,FALSE,3,TRUE,1,FALSE,100,"Swvu.PLA1.","ACwvu.PLA1.",#N/A,FALSE,FALSE,0,0,0,0,2,"","",TRUE,TRUE,FALSE,FALSE,1,60,#N/A,#N/A,FALSE,FALSE,FALSE,FALSE,FALSE,FALSE,FALSE,9,65532,65532,FALSE,FALSE,TRUE,TRUE,TRUE}</definedName>
    <definedName name="UHLKJH" hidden="1">{FALSE,FALSE,-1.25,-15.5,484.5,276.75,FALSE,FALSE,TRUE,TRUE,0,12,#N/A,46,#N/A,2.93460490463215,15.35,1,FALSE,FALSE,3,TRUE,1,FALSE,100,"Swvu.PLA1.","ACwvu.PLA1.",#N/A,FALSE,FALSE,0,0,0,0,2,"","",TRUE,TRUE,FALSE,FALSE,1,60,#N/A,#N/A,FALSE,FALSE,FALSE,FALSE,FALSE,FALSE,FALSE,9,65532,65532,FALSE,FALSE,TRUE,TRUE,TRUE}</definedName>
    <definedName name="UK_wt" localSheetId="15">#REF!</definedName>
    <definedName name="UK_wt" localSheetId="17">#REF!</definedName>
    <definedName name="UK_wt" localSheetId="100">'[79]OECD wgt'!$B$9</definedName>
    <definedName name="UK_wt" localSheetId="23">'[79]OECD wgt'!$B$9</definedName>
    <definedName name="UK_wt" localSheetId="59">#REF!</definedName>
    <definedName name="UK_wt" localSheetId="60">#REF!</definedName>
    <definedName name="UK_wt" localSheetId="1">'[79]OECD wgt'!$B$9</definedName>
    <definedName name="UK_wt" localSheetId="27">#REF!</definedName>
    <definedName name="UK_wt" localSheetId="28">#REF!</definedName>
    <definedName name="UK_wt" localSheetId="29">#REF!</definedName>
    <definedName name="UK_wt" localSheetId="57">'[79]OECD wgt'!$B$9</definedName>
    <definedName name="UK_wt" localSheetId="58">'[79]OECD wgt'!$B$9</definedName>
    <definedName name="UK_wt" localSheetId="91">#REF!</definedName>
    <definedName name="UK_wt">#REF!</definedName>
    <definedName name="unemp_96Q3" localSheetId="15">#REF!</definedName>
    <definedName name="unemp_96Q3" localSheetId="16">#REF!</definedName>
    <definedName name="unemp_96Q3" localSheetId="17">#REF!</definedName>
    <definedName name="unemp_96Q3" localSheetId="19">#REF!</definedName>
    <definedName name="unemp_96Q3" localSheetId="20">#REF!</definedName>
    <definedName name="unemp_96Q3" localSheetId="100">#REF!</definedName>
    <definedName name="unemp_96Q3" localSheetId="23">#REF!</definedName>
    <definedName name="unemp_96Q3" localSheetId="27">#REF!</definedName>
    <definedName name="unemp_96Q3" localSheetId="28">#REF!</definedName>
    <definedName name="unemp_96Q3" localSheetId="29">#REF!</definedName>
    <definedName name="unemp_96Q3" localSheetId="41">#REF!</definedName>
    <definedName name="unemp_96Q3" localSheetId="44">#REF!</definedName>
    <definedName name="unemp_96Q3" localSheetId="57">#REF!</definedName>
    <definedName name="unemp_96Q3" localSheetId="58">#REF!</definedName>
    <definedName name="unemp_96Q3" localSheetId="18">#REF!</definedName>
    <definedName name="unemp_96Q3" localSheetId="61">#REF!</definedName>
    <definedName name="unemp_96Q3" localSheetId="62">#REF!</definedName>
    <definedName name="unemp_96Q3" localSheetId="64">#REF!</definedName>
    <definedName name="unemp_96Q3" localSheetId="21">#REF!</definedName>
    <definedName name="unemp_96Q3" localSheetId="80">'Tabla 53'!#REF!</definedName>
    <definedName name="unemp_96Q3" localSheetId="81">'Tabla 54'!#REF!</definedName>
    <definedName name="unemp_96Q3" localSheetId="82">'Tabla 55'!#REF!</definedName>
    <definedName name="unemp_96Q3" localSheetId="83">'Tabla 56'!#REF!</definedName>
    <definedName name="unemp_96Q3" localSheetId="84">'Tabla 57'!#REF!</definedName>
    <definedName name="unemp_96Q3" localSheetId="88">#REF!</definedName>
    <definedName name="unemp_96Q3" localSheetId="89">#REF!</definedName>
    <definedName name="unemp_96Q3" localSheetId="90">#REF!</definedName>
    <definedName name="unemp_96Q3" localSheetId="95">#REF!</definedName>
    <definedName name="unemp_96Q3" localSheetId="96">#REF!</definedName>
    <definedName name="unemp_96Q3" localSheetId="24">#REF!</definedName>
    <definedName name="unemp_96Q3" localSheetId="99">#REF!</definedName>
    <definedName name="unemp_96Q3">#REF!</definedName>
    <definedName name="unemp_96Q4" localSheetId="15">#REF!</definedName>
    <definedName name="unemp_96Q4" localSheetId="16">#REF!</definedName>
    <definedName name="unemp_96Q4" localSheetId="17">#REF!</definedName>
    <definedName name="unemp_96Q4" localSheetId="19">#REF!</definedName>
    <definedName name="unemp_96Q4" localSheetId="23">#REF!</definedName>
    <definedName name="unemp_96Q4" localSheetId="27">#REF!</definedName>
    <definedName name="unemp_96Q4" localSheetId="28">#REF!</definedName>
    <definedName name="unemp_96Q4" localSheetId="29">#REF!</definedName>
    <definedName name="unemp_96Q4" localSheetId="41">#REF!</definedName>
    <definedName name="unemp_96Q4" localSheetId="44">#REF!</definedName>
    <definedName name="unemp_96Q4" localSheetId="57">#REF!</definedName>
    <definedName name="unemp_96Q4" localSheetId="58">#REF!</definedName>
    <definedName name="unemp_96Q4" localSheetId="18">#REF!</definedName>
    <definedName name="unemp_96Q4" localSheetId="61">#REF!</definedName>
    <definedName name="unemp_96Q4" localSheetId="64">#REF!</definedName>
    <definedName name="unemp_96Q4" localSheetId="21">#REF!</definedName>
    <definedName name="unemp_96Q4" localSheetId="80">'Tabla 53'!#REF!</definedName>
    <definedName name="unemp_96Q4" localSheetId="81">'Tabla 54'!#REF!</definedName>
    <definedName name="unemp_96Q4" localSheetId="82">'Tabla 55'!#REF!</definedName>
    <definedName name="unemp_96Q4" localSheetId="83">'Tabla 56'!#REF!</definedName>
    <definedName name="unemp_96Q4" localSheetId="84">'Tabla 57'!#REF!</definedName>
    <definedName name="unemp_96Q4" localSheetId="88">#REF!</definedName>
    <definedName name="unemp_96Q4" localSheetId="89">#REF!</definedName>
    <definedName name="unemp_96Q4" localSheetId="90">#REF!</definedName>
    <definedName name="unemp_96Q4" localSheetId="95">#REF!</definedName>
    <definedName name="unemp_96Q4" localSheetId="96">#REF!</definedName>
    <definedName name="unemp_96Q4" localSheetId="24">#REF!</definedName>
    <definedName name="unemp_96Q4">#REF!</definedName>
    <definedName name="unemp_97Q1" localSheetId="15">#REF!</definedName>
    <definedName name="unemp_97Q1" localSheetId="16">#REF!</definedName>
    <definedName name="unemp_97Q1" localSheetId="17">#REF!</definedName>
    <definedName name="unemp_97Q1" localSheetId="19">#REF!</definedName>
    <definedName name="unemp_97Q1" localSheetId="23">#REF!</definedName>
    <definedName name="unemp_97Q1" localSheetId="27">#REF!</definedName>
    <definedName name="unemp_97Q1" localSheetId="28">#REF!</definedName>
    <definedName name="unemp_97Q1" localSheetId="29">#REF!</definedName>
    <definedName name="unemp_97Q1" localSheetId="41">#REF!</definedName>
    <definedName name="unemp_97Q1" localSheetId="44">#REF!</definedName>
    <definedName name="unemp_97Q1" localSheetId="57">#REF!</definedName>
    <definedName name="unemp_97Q1" localSheetId="18">#REF!</definedName>
    <definedName name="unemp_97Q1" localSheetId="61">#REF!</definedName>
    <definedName name="unemp_97Q1" localSheetId="64">#REF!</definedName>
    <definedName name="unemp_97Q1" localSheetId="21">#REF!</definedName>
    <definedName name="unemp_97Q1" localSheetId="80">'Tabla 53'!#REF!</definedName>
    <definedName name="unemp_97Q1" localSheetId="81">'Tabla 54'!#REF!</definedName>
    <definedName name="unemp_97Q1" localSheetId="82">'Tabla 55'!#REF!</definedName>
    <definedName name="unemp_97Q1" localSheetId="83">'Tabla 56'!#REF!</definedName>
    <definedName name="unemp_97Q1" localSheetId="84">'Tabla 57'!#REF!</definedName>
    <definedName name="unemp_97Q1" localSheetId="88">#REF!</definedName>
    <definedName name="unemp_97Q1" localSheetId="89">#REF!</definedName>
    <definedName name="unemp_97Q1" localSheetId="90">#REF!</definedName>
    <definedName name="unemp_97Q1" localSheetId="95">#REF!</definedName>
    <definedName name="unemp_97Q1" localSheetId="96">#REF!</definedName>
    <definedName name="unemp_97Q1" localSheetId="24">#REF!</definedName>
    <definedName name="unemp_97Q1">#REF!</definedName>
    <definedName name="unemp_97Q2" localSheetId="15">#REF!</definedName>
    <definedName name="unemp_97Q2" localSheetId="17">#REF!</definedName>
    <definedName name="unemp_97Q2" localSheetId="23">#REF!</definedName>
    <definedName name="unemp_97Q2" localSheetId="27">#REF!</definedName>
    <definedName name="unemp_97Q2" localSheetId="28">#REF!</definedName>
    <definedName name="unemp_97Q2" localSheetId="29">#REF!</definedName>
    <definedName name="unemp_97Q2" localSheetId="41">#REF!</definedName>
    <definedName name="unemp_97Q2" localSheetId="44">#REF!</definedName>
    <definedName name="unemp_97Q2" localSheetId="21">#REF!</definedName>
    <definedName name="unemp_97Q2" localSheetId="80">'Tabla 53'!#REF!</definedName>
    <definedName name="unemp_97Q2" localSheetId="88">#REF!</definedName>
    <definedName name="unemp_97Q2" localSheetId="89">#REF!</definedName>
    <definedName name="unemp_97Q2" localSheetId="90">#REF!</definedName>
    <definedName name="unemp_97Q2" localSheetId="96">#REF!</definedName>
    <definedName name="unemp_97Q2">#REF!</definedName>
    <definedName name="unemp_nat" localSheetId="15">#REF!</definedName>
    <definedName name="unemp_nat" localSheetId="17">#REF!</definedName>
    <definedName name="unemp_nat" localSheetId="23">#REF!</definedName>
    <definedName name="unemp_nat" localSheetId="27">#REF!</definedName>
    <definedName name="unemp_nat" localSheetId="28">#REF!</definedName>
    <definedName name="unemp_nat" localSheetId="29">#REF!</definedName>
    <definedName name="unemp_nat" localSheetId="41">#REF!</definedName>
    <definedName name="unemp_nat" localSheetId="44">#REF!</definedName>
    <definedName name="unemp_nat" localSheetId="21">#REF!</definedName>
    <definedName name="unemp_nat" localSheetId="80">'Tabla 53'!#REF!</definedName>
    <definedName name="unemp_nat" localSheetId="88">#REF!</definedName>
    <definedName name="unemp_nat" localSheetId="89">#REF!</definedName>
    <definedName name="unemp_nat" localSheetId="90">#REF!</definedName>
    <definedName name="unemp_nat" localSheetId="96">#REF!</definedName>
    <definedName name="unemp_nat">#REF!</definedName>
    <definedName name="unemp_urbrural" localSheetId="15">#REF!</definedName>
    <definedName name="unemp_urbrural" localSheetId="17">#REF!</definedName>
    <definedName name="unemp_urbrural" localSheetId="23">#REF!</definedName>
    <definedName name="unemp_urbrural" localSheetId="27">#REF!</definedName>
    <definedName name="unemp_urbrural" localSheetId="28">#REF!</definedName>
    <definedName name="unemp_urbrural" localSheetId="29">#REF!</definedName>
    <definedName name="unemp_urbrural" localSheetId="41">#REF!</definedName>
    <definedName name="unemp_urbrural" localSheetId="44">#REF!</definedName>
    <definedName name="unemp_urbrural" localSheetId="21">#REF!</definedName>
    <definedName name="unemp_urbrural" localSheetId="80">'Tabla 53'!#REF!</definedName>
    <definedName name="unemp_urbrural" localSheetId="88">#REF!</definedName>
    <definedName name="unemp_urbrural" localSheetId="89">#REF!</definedName>
    <definedName name="unemp_urbrural" localSheetId="90">#REF!</definedName>
    <definedName name="unemp_urbrural" localSheetId="96">#REF!</definedName>
    <definedName name="unemp_urbrural">#REF!</definedName>
    <definedName name="UNION_FENOSA" localSheetId="15">#REF!</definedName>
    <definedName name="UNION_FENOSA" localSheetId="17">#REF!</definedName>
    <definedName name="UNION_FENOSA" localSheetId="23">#REF!</definedName>
    <definedName name="UNION_FENOSA" localSheetId="27">#REF!</definedName>
    <definedName name="UNION_FENOSA" localSheetId="28">#REF!</definedName>
    <definedName name="UNION_FENOSA" localSheetId="29">#REF!</definedName>
    <definedName name="UNION_FENOSA" localSheetId="21">#REF!</definedName>
    <definedName name="UNION_FENOSA" localSheetId="88">#REF!</definedName>
    <definedName name="UNION_FENOSA" localSheetId="89">#REF!</definedName>
    <definedName name="UNION_FENOSA" localSheetId="90">#REF!</definedName>
    <definedName name="UNION_FENOSA">#REF!</definedName>
    <definedName name="UnitsLabel" localSheetId="15">#REF!</definedName>
    <definedName name="UnitsLabel" localSheetId="17">#REF!</definedName>
    <definedName name="UnitsLabel" localSheetId="23">#REF!</definedName>
    <definedName name="UnitsLabel" localSheetId="27">#REF!</definedName>
    <definedName name="UnitsLabel" localSheetId="28">#REF!</definedName>
    <definedName name="UnitsLabel" localSheetId="29">#REF!</definedName>
    <definedName name="UnitsLabel" localSheetId="33">#REF!</definedName>
    <definedName name="UnitsLabel" localSheetId="18">#REF!</definedName>
    <definedName name="UnitsLabel" localSheetId="21">#REF!</definedName>
    <definedName name="UnitsLabel" localSheetId="80">'Tabla 53'!#REF!</definedName>
    <definedName name="UnitsLabel" localSheetId="85">'Tabla 58'!#REF!</definedName>
    <definedName name="UnitsLabel" localSheetId="88">#REF!</definedName>
    <definedName name="UnitsLabel" localSheetId="89">#REF!</definedName>
    <definedName name="UnitsLabel" localSheetId="90">#REF!</definedName>
    <definedName name="UnitsLabel" localSheetId="96">#REF!</definedName>
    <definedName name="UnitsLabel">#REF!</definedName>
    <definedName name="Universities" localSheetId="15">#REF!</definedName>
    <definedName name="Universities" localSheetId="17">#REF!</definedName>
    <definedName name="Universities" localSheetId="23">#REF!</definedName>
    <definedName name="Universities" localSheetId="27">#REF!</definedName>
    <definedName name="Universities" localSheetId="28">#REF!</definedName>
    <definedName name="Universities" localSheetId="29">#REF!</definedName>
    <definedName name="Universities" localSheetId="21">#REF!</definedName>
    <definedName name="Universities" localSheetId="88">#REF!</definedName>
    <definedName name="Universities" localSheetId="89">#REF!</definedName>
    <definedName name="Universities" localSheetId="90">#REF!</definedName>
    <definedName name="Universities">#REF!</definedName>
    <definedName name="Uruguay" localSheetId="15">#REF!</definedName>
    <definedName name="Uruguay" localSheetId="17">#REF!</definedName>
    <definedName name="Uruguay" localSheetId="100">'[179]SVI table'!$E$10:$L$73</definedName>
    <definedName name="Uruguay" localSheetId="10">'[179]SVI table'!$E$10:$L$73</definedName>
    <definedName name="Uruguay" localSheetId="11">'[179]SVI table'!$E$10:$L$73</definedName>
    <definedName name="Uruguay" localSheetId="23">'[179]SVI table'!$E$10:$L$73</definedName>
    <definedName name="Uruguay" localSheetId="59">#REF!</definedName>
    <definedName name="Uruguay" localSheetId="60">#REF!</definedName>
    <definedName name="Uruguay" localSheetId="1">'[179]SVI table'!$E$10:$L$73</definedName>
    <definedName name="Uruguay" localSheetId="27">#REF!</definedName>
    <definedName name="Uruguay" localSheetId="28">'[179]SVI table'!$E$10:$L$73</definedName>
    <definedName name="Uruguay" localSheetId="29">'[179]SVI table'!$E$10:$L$73</definedName>
    <definedName name="Uruguay" localSheetId="57">'[179]SVI table'!$E$10:$L$73</definedName>
    <definedName name="Uruguay" localSheetId="58">'[179]SVI table'!$E$10:$L$73</definedName>
    <definedName name="Uruguay" localSheetId="21">'[179]SVI table'!$E$10:$L$73</definedName>
    <definedName name="Uruguay" localSheetId="88">'[179]SVI table'!$E$10:$L$73</definedName>
    <definedName name="Uruguay" localSheetId="89">'[179]SVI table'!$E$10:$L$73</definedName>
    <definedName name="Uruguay" localSheetId="90">'[179]SVI table'!$E$10:$L$73</definedName>
    <definedName name="Uruguay" localSheetId="91">#REF!</definedName>
    <definedName name="Uruguay" localSheetId="24">'[179]SVI table'!$E$10:$L$73</definedName>
    <definedName name="Uruguay">#REF!</definedName>
    <definedName name="US_1" localSheetId="15">OFFSET(#REF!,0,0,COUNT(#REF!),1)</definedName>
    <definedName name="US_1" localSheetId="16">OFFSET(#REF!,0,0,COUNT(#REF!),1)</definedName>
    <definedName name="US_1" localSheetId="17">OFFSET(#REF!,0,0,COUNT(#REF!),1)</definedName>
    <definedName name="US_1" localSheetId="19">OFFSET(#REF!,0,0,COUNT(#REF!),1)</definedName>
    <definedName name="US_1" localSheetId="100">OFFSET(#REF!,0,0,COUNT(#REF!),1)</definedName>
    <definedName name="US_1" localSheetId="23">OFFSET(#REF!,0,0,COUNT(#REF!),1)</definedName>
    <definedName name="US_1" localSheetId="27">OFFSET(#REF!,0,0,COUNT(#REF!),1)</definedName>
    <definedName name="US_1" localSheetId="28">OFFSET(#REF!,0,0,COUNT(#REF!),1)</definedName>
    <definedName name="US_1" localSheetId="29">OFFSET(#REF!,0,0,COUNT(#REF!),1)</definedName>
    <definedName name="US_1" localSheetId="33">OFFSET(#REF!,0,0,COUNT(#REF!),1)</definedName>
    <definedName name="US_1" localSheetId="57">OFFSET(#REF!,0,0,COUNT(#REF!),1)</definedName>
    <definedName name="US_1" localSheetId="58">OFFSET(#REF!,0,0,COUNT(#REF!),1)</definedName>
    <definedName name="US_1" localSheetId="18">OFFSET(#REF!,0,0,COUNT(#REF!),1)</definedName>
    <definedName name="US_1" localSheetId="61">OFFSET(#REF!,0,0,COUNT(#REF!),1)</definedName>
    <definedName name="US_1" localSheetId="64">OFFSET(#REF!,0,0,COUNT(#REF!),1)</definedName>
    <definedName name="US_1" localSheetId="21">OFFSET(#REF!,0,0,COUNT(#REF!),1)</definedName>
    <definedName name="US_1" localSheetId="80">OFFSET('Tabla 53'!#REF!,0,0,COUNT('Tabla 53'!#REF!),1)</definedName>
    <definedName name="US_1" localSheetId="81">OFFSET('Tabla 54'!#REF!,0,0,COUNT('Tabla 54'!#REF!),1)</definedName>
    <definedName name="US_1" localSheetId="82">OFFSET('Tabla 55'!#REF!,0,0,COUNT('Tabla 55'!#REF!),1)</definedName>
    <definedName name="US_1" localSheetId="83">OFFSET('Tabla 56'!#REF!,0,0,COUNT('Tabla 56'!#REF!),1)</definedName>
    <definedName name="US_1" localSheetId="84">OFFSET('Tabla 57'!#REF!,0,0,COUNT('Tabla 57'!#REF!),1)</definedName>
    <definedName name="US_1" localSheetId="88">OFFSET(#REF!,0,0,COUNT(#REF!),1)</definedName>
    <definedName name="US_1" localSheetId="89">OFFSET(#REF!,0,0,COUNT(#REF!),1)</definedName>
    <definedName name="US_1" localSheetId="90">OFFSET(#REF!,0,0,COUNT(#REF!),1)</definedName>
    <definedName name="US_1" localSheetId="95">OFFSET(#REF!,0,0,COUNT(#REF!),1)</definedName>
    <definedName name="US_1" localSheetId="96">OFFSET(#REF!,0,0,COUNT(#REF!),1)</definedName>
    <definedName name="US_1" localSheetId="24">OFFSET(#REF!,0,0,COUNT(#REF!),1)</definedName>
    <definedName name="US_1">OFFSET(#REF!,0,0,COUNT(#REF!),1)</definedName>
    <definedName name="US_2" localSheetId="15">OFFSET(#REF!,0,0,COUNT(#REF!),1)</definedName>
    <definedName name="US_2" localSheetId="16">OFFSET(#REF!,0,0,COUNT(#REF!),1)</definedName>
    <definedName name="US_2" localSheetId="17">OFFSET(#REF!,0,0,COUNT(#REF!),1)</definedName>
    <definedName name="US_2" localSheetId="23">OFFSET(#REF!,0,0,COUNT(#REF!),1)</definedName>
    <definedName name="US_2" localSheetId="27">OFFSET(#REF!,0,0,COUNT(#REF!),1)</definedName>
    <definedName name="US_2" localSheetId="28">OFFSET(#REF!,0,0,COUNT(#REF!),1)</definedName>
    <definedName name="US_2" localSheetId="29">OFFSET(#REF!,0,0,COUNT(#REF!),1)</definedName>
    <definedName name="US_2" localSheetId="33">OFFSET(#REF!,0,0,COUNT(#REF!),1)</definedName>
    <definedName name="US_2" localSheetId="21">OFFSET(#REF!,0,0,COUNT(#REF!),1)</definedName>
    <definedName name="US_2" localSheetId="80">OFFSET('Tabla 53'!#REF!,0,0,COUNT('Tabla 53'!#REF!),1)</definedName>
    <definedName name="US_2" localSheetId="88">OFFSET(#REF!,0,0,COUNT(#REF!),1)</definedName>
    <definedName name="US_2" localSheetId="89">OFFSET(#REF!,0,0,COUNT(#REF!),1)</definedName>
    <definedName name="US_2" localSheetId="90">OFFSET(#REF!,0,0,COUNT(#REF!),1)</definedName>
    <definedName name="US_2" localSheetId="96">OFFSET(#REF!,0,0,COUNT(#REF!),1)</definedName>
    <definedName name="US_2">OFFSET(#REF!,0,0,COUNT(#REF!),1)</definedName>
    <definedName name="USA_wt" localSheetId="15">#REF!</definedName>
    <definedName name="USA_wt" localSheetId="17">#REF!</definedName>
    <definedName name="USA_wt" localSheetId="100">'[79]OECD wgt'!$B$4</definedName>
    <definedName name="USA_wt" localSheetId="23">'[79]OECD wgt'!$B$4</definedName>
    <definedName name="USA_wt" localSheetId="59">#REF!</definedName>
    <definedName name="USA_wt" localSheetId="60">#REF!</definedName>
    <definedName name="USA_wt" localSheetId="1">'[79]OECD wgt'!$B$4</definedName>
    <definedName name="USA_wt" localSheetId="27">#REF!</definedName>
    <definedName name="USA_wt" localSheetId="28">#REF!</definedName>
    <definedName name="USA_wt" localSheetId="29">#REF!</definedName>
    <definedName name="USA_wt" localSheetId="57">'[79]OECD wgt'!$B$4</definedName>
    <definedName name="USA_wt" localSheetId="58">'[79]OECD wgt'!$B$4</definedName>
    <definedName name="USA_wt" localSheetId="91">#REF!</definedName>
    <definedName name="USA_wt">#REF!</definedName>
    <definedName name="USavg" localSheetId="15">OFFSET(#REF!,0,0,COUNT(#REF!),1)</definedName>
    <definedName name="USavg" localSheetId="16">OFFSET(#REF!,0,0,COUNT(#REF!),1)</definedName>
    <definedName name="USavg" localSheetId="17">OFFSET(#REF!,0,0,COUNT(#REF!),1)</definedName>
    <definedName name="USavg" localSheetId="23">OFFSET(#REF!,0,0,COUNT(#REF!),1)</definedName>
    <definedName name="USavg" localSheetId="27">OFFSET(#REF!,0,0,COUNT(#REF!),1)</definedName>
    <definedName name="USavg" localSheetId="28">OFFSET(#REF!,0,0,COUNT(#REF!),1)</definedName>
    <definedName name="USavg" localSheetId="29">OFFSET(#REF!,0,0,COUNT(#REF!),1)</definedName>
    <definedName name="USavg" localSheetId="33">OFFSET(#REF!,0,0,COUNT(#REF!),1)</definedName>
    <definedName name="USavg" localSheetId="57">OFFSET(#REF!,0,0,COUNT(#REF!),1)</definedName>
    <definedName name="USavg" localSheetId="64">OFFSET(#REF!,0,0,COUNT(#REF!),1)</definedName>
    <definedName name="USavg" localSheetId="21">OFFSET(#REF!,0,0,COUNT(#REF!),1)</definedName>
    <definedName name="USavg" localSheetId="80">OFFSET('Tabla 53'!#REF!,0,0,COUNT('Tabla 53'!#REF!),1)</definedName>
    <definedName name="USavg" localSheetId="88">OFFSET(#REF!,0,0,COUNT(#REF!),1)</definedName>
    <definedName name="USavg" localSheetId="89">OFFSET(#REF!,0,0,COUNT(#REF!),1)</definedName>
    <definedName name="USavg" localSheetId="90">OFFSET(#REF!,0,0,COUNT(#REF!),1)</definedName>
    <definedName name="USavg" localSheetId="95">OFFSET(#REF!,0,0,COUNT(#REF!),1)</definedName>
    <definedName name="USavg" localSheetId="96">OFFSET(#REF!,0,0,COUNT(#REF!),1)</definedName>
    <definedName name="USavg">OFFSET(#REF!,0,0,COUNT(#REF!),1)</definedName>
    <definedName name="USCRUDE87" localSheetId="15">#REF!</definedName>
    <definedName name="USCRUDE87" localSheetId="16">#REF!</definedName>
    <definedName name="USCRUDE87" localSheetId="17">#REF!</definedName>
    <definedName name="USCRUDE87" localSheetId="19">#REF!</definedName>
    <definedName name="USCRUDE87" localSheetId="20">#REF!</definedName>
    <definedName name="USCRUDE87" localSheetId="100">#REF!</definedName>
    <definedName name="USCRUDE87" localSheetId="23">#REF!</definedName>
    <definedName name="USCRUDE87" localSheetId="27">#REF!</definedName>
    <definedName name="USCRUDE87" localSheetId="28">#REF!</definedName>
    <definedName name="USCRUDE87" localSheetId="29">#REF!</definedName>
    <definedName name="USCRUDE87" localSheetId="33">#REF!</definedName>
    <definedName name="USCRUDE87" localSheetId="57">#REF!</definedName>
    <definedName name="USCRUDE87" localSheetId="58">#REF!</definedName>
    <definedName name="USCRUDE87" localSheetId="18">#REF!</definedName>
    <definedName name="USCRUDE87" localSheetId="61">#REF!</definedName>
    <definedName name="USCRUDE87" localSheetId="62">#REF!</definedName>
    <definedName name="USCRUDE87" localSheetId="64">#REF!</definedName>
    <definedName name="USCRUDE87" localSheetId="21">#REF!</definedName>
    <definedName name="USCRUDE87" localSheetId="80">'Tabla 53'!#REF!</definedName>
    <definedName name="USCRUDE87" localSheetId="81">'Tabla 54'!#REF!</definedName>
    <definedName name="USCRUDE87" localSheetId="82">'Tabla 55'!#REF!</definedName>
    <definedName name="USCRUDE87" localSheetId="83">'Tabla 56'!#REF!</definedName>
    <definedName name="USCRUDE87" localSheetId="84">'Tabla 57'!#REF!</definedName>
    <definedName name="USCRUDE87" localSheetId="85">'Tabla 58'!#REF!</definedName>
    <definedName name="USCRUDE87" localSheetId="88">#REF!</definedName>
    <definedName name="USCRUDE87" localSheetId="89">#REF!</definedName>
    <definedName name="USCRUDE87" localSheetId="90">#REF!</definedName>
    <definedName name="USCRUDE87" localSheetId="95">#REF!</definedName>
    <definedName name="USCRUDE87" localSheetId="96">#REF!</definedName>
    <definedName name="USCRUDE87" localSheetId="24">#REF!</definedName>
    <definedName name="USCRUDE87" localSheetId="99">#REF!</definedName>
    <definedName name="USCRUDE87">#REF!</definedName>
    <definedName name="USCRUDE88" localSheetId="15">#REF!</definedName>
    <definedName name="USCRUDE88" localSheetId="16">#REF!</definedName>
    <definedName name="USCRUDE88" localSheetId="17">#REF!</definedName>
    <definedName name="USCRUDE88" localSheetId="19">#REF!</definedName>
    <definedName name="USCRUDE88" localSheetId="23">#REF!</definedName>
    <definedName name="USCRUDE88" localSheetId="27">#REF!</definedName>
    <definedName name="USCRUDE88" localSheetId="28">#REF!</definedName>
    <definedName name="USCRUDE88" localSheetId="29">#REF!</definedName>
    <definedName name="USCRUDE88" localSheetId="33">#REF!</definedName>
    <definedName name="USCRUDE88" localSheetId="57">#REF!</definedName>
    <definedName name="USCRUDE88" localSheetId="58">#REF!</definedName>
    <definedName name="USCRUDE88" localSheetId="18">#REF!</definedName>
    <definedName name="USCRUDE88" localSheetId="61">#REF!</definedName>
    <definedName name="USCRUDE88" localSheetId="64">#REF!</definedName>
    <definedName name="USCRUDE88" localSheetId="21">#REF!</definedName>
    <definedName name="USCRUDE88" localSheetId="80">'Tabla 53'!#REF!</definedName>
    <definedName name="USCRUDE88" localSheetId="81">'Tabla 54'!#REF!</definedName>
    <definedName name="USCRUDE88" localSheetId="82">'Tabla 55'!#REF!</definedName>
    <definedName name="USCRUDE88" localSheetId="83">'Tabla 56'!#REF!</definedName>
    <definedName name="USCRUDE88" localSheetId="84">'Tabla 57'!#REF!</definedName>
    <definedName name="USCRUDE88" localSheetId="85">'Tabla 58'!#REF!</definedName>
    <definedName name="USCRUDE88" localSheetId="88">#REF!</definedName>
    <definedName name="USCRUDE88" localSheetId="89">#REF!</definedName>
    <definedName name="USCRUDE88" localSheetId="90">#REF!</definedName>
    <definedName name="USCRUDE88" localSheetId="95">#REF!</definedName>
    <definedName name="USCRUDE88" localSheetId="96">#REF!</definedName>
    <definedName name="USCRUDE88" localSheetId="24">#REF!</definedName>
    <definedName name="USCRUDE88">#REF!</definedName>
    <definedName name="USD" localSheetId="15">#REF!</definedName>
    <definedName name="USD" localSheetId="16">#REF!</definedName>
    <definedName name="USD" localSheetId="17">#REF!</definedName>
    <definedName name="USD" localSheetId="23">#REF!</definedName>
    <definedName name="USD" localSheetId="27">#REF!</definedName>
    <definedName name="USD" localSheetId="28">#REF!</definedName>
    <definedName name="USD" localSheetId="29">#REF!</definedName>
    <definedName name="USD" localSheetId="57">#REF!</definedName>
    <definedName name="USD" localSheetId="21">#REF!</definedName>
    <definedName name="USD" localSheetId="88">#REF!</definedName>
    <definedName name="USD" localSheetId="89">#REF!</definedName>
    <definedName name="USD" localSheetId="90">#REF!</definedName>
    <definedName name="USD" localSheetId="95">#REF!</definedName>
    <definedName name="USD">#REF!</definedName>
    <definedName name="USDIST87" localSheetId="15">#REF!</definedName>
    <definedName name="USDIST87" localSheetId="17">#REF!</definedName>
    <definedName name="USDIST87" localSheetId="19">#REF!</definedName>
    <definedName name="USDIST87" localSheetId="23">#REF!</definedName>
    <definedName name="USDIST87" localSheetId="27">#REF!</definedName>
    <definedName name="USDIST87" localSheetId="28">#REF!</definedName>
    <definedName name="USDIST87" localSheetId="29">#REF!</definedName>
    <definedName name="USDIST87" localSheetId="33">#REF!</definedName>
    <definedName name="USDIST87" localSheetId="58">#REF!</definedName>
    <definedName name="USDIST87" localSheetId="18">#REF!</definedName>
    <definedName name="USDIST87" localSheetId="61">#REF!</definedName>
    <definedName name="USDIST87" localSheetId="64">#REF!</definedName>
    <definedName name="USDIST87" localSheetId="21">#REF!</definedName>
    <definedName name="USDIST87" localSheetId="80">'Tabla 53'!#REF!</definedName>
    <definedName name="USDIST87" localSheetId="81">'Tabla 54'!#REF!</definedName>
    <definedName name="USDIST87" localSheetId="82">'Tabla 55'!#REF!</definedName>
    <definedName name="USDIST87" localSheetId="83">'Tabla 56'!#REF!</definedName>
    <definedName name="USDIST87" localSheetId="84">'Tabla 57'!#REF!</definedName>
    <definedName name="USDIST87" localSheetId="88">#REF!</definedName>
    <definedName name="USDIST87" localSheetId="89">#REF!</definedName>
    <definedName name="USDIST87" localSheetId="90">#REF!</definedName>
    <definedName name="USDIST87" localSheetId="96">#REF!</definedName>
    <definedName name="USDIST87" localSheetId="24">#REF!</definedName>
    <definedName name="USDIST87">#REF!</definedName>
    <definedName name="USDIST88" localSheetId="15">#REF!</definedName>
    <definedName name="USDIST88" localSheetId="17">#REF!</definedName>
    <definedName name="USDIST88" localSheetId="23">#REF!</definedName>
    <definedName name="USDIST88" localSheetId="27">#REF!</definedName>
    <definedName name="USDIST88" localSheetId="28">#REF!</definedName>
    <definedName name="USDIST88" localSheetId="29">#REF!</definedName>
    <definedName name="USDIST88" localSheetId="33">#REF!</definedName>
    <definedName name="USDIST88" localSheetId="18">#REF!</definedName>
    <definedName name="USDIST88" localSheetId="21">#REF!</definedName>
    <definedName name="USDIST88" localSheetId="80">'Tabla 53'!#REF!</definedName>
    <definedName name="USDIST88" localSheetId="88">#REF!</definedName>
    <definedName name="USDIST88" localSheetId="89">#REF!</definedName>
    <definedName name="USDIST88" localSheetId="90">#REF!</definedName>
    <definedName name="USDIST88" localSheetId="96">#REF!</definedName>
    <definedName name="USDIST88">#REF!</definedName>
    <definedName name="USDSR" localSheetId="15">#REF!</definedName>
    <definedName name="USDSR" localSheetId="17">#REF!</definedName>
    <definedName name="USDSR" localSheetId="23">#REF!</definedName>
    <definedName name="USDSR" localSheetId="27">#REF!</definedName>
    <definedName name="USDSR" localSheetId="28">#REF!</definedName>
    <definedName name="USDSR" localSheetId="29">#REF!</definedName>
    <definedName name="USDSR" localSheetId="41">#REF!</definedName>
    <definedName name="USDSR" localSheetId="44">#REF!</definedName>
    <definedName name="USDSR" localSheetId="21">#REF!</definedName>
    <definedName name="USDSR" localSheetId="80">'Tabla 53'!#REF!</definedName>
    <definedName name="USDSR" localSheetId="88">#REF!</definedName>
    <definedName name="USDSR" localSheetId="89">#REF!</definedName>
    <definedName name="USDSR" localSheetId="90">#REF!</definedName>
    <definedName name="USDSR" localSheetId="96">#REF!</definedName>
    <definedName name="USDSR">#REF!</definedName>
    <definedName name="USMG87" localSheetId="15">#REF!</definedName>
    <definedName name="USMG87" localSheetId="17">#REF!</definedName>
    <definedName name="USMG87" localSheetId="23">#REF!</definedName>
    <definedName name="USMG87" localSheetId="27">#REF!</definedName>
    <definedName name="USMG87" localSheetId="28">#REF!</definedName>
    <definedName name="USMG87" localSheetId="29">#REF!</definedName>
    <definedName name="USMG87" localSheetId="33">#REF!</definedName>
    <definedName name="USMG87" localSheetId="18">#REF!</definedName>
    <definedName name="USMG87" localSheetId="21">#REF!</definedName>
    <definedName name="USMG87" localSheetId="80">'Tabla 53'!#REF!</definedName>
    <definedName name="USMG87" localSheetId="88">#REF!</definedName>
    <definedName name="USMG87" localSheetId="89">#REF!</definedName>
    <definedName name="USMG87" localSheetId="90">#REF!</definedName>
    <definedName name="USMG87" localSheetId="96">#REF!</definedName>
    <definedName name="USMG87">#REF!</definedName>
    <definedName name="USMG88" localSheetId="15">#REF!</definedName>
    <definedName name="USMG88" localSheetId="17">#REF!</definedName>
    <definedName name="USMG88" localSheetId="23">#REF!</definedName>
    <definedName name="USMG88" localSheetId="27">#REF!</definedName>
    <definedName name="USMG88" localSheetId="28">#REF!</definedName>
    <definedName name="USMG88" localSheetId="29">#REF!</definedName>
    <definedName name="USMG88" localSheetId="33">#REF!</definedName>
    <definedName name="USMG88" localSheetId="18">#REF!</definedName>
    <definedName name="USMG88" localSheetId="21">#REF!</definedName>
    <definedName name="USMG88" localSheetId="80">'Tabla 53'!#REF!</definedName>
    <definedName name="USMG88" localSheetId="88">#REF!</definedName>
    <definedName name="USMG88" localSheetId="89">#REF!</definedName>
    <definedName name="USMG88" localSheetId="90">#REF!</definedName>
    <definedName name="USMG88" localSheetId="96">#REF!</definedName>
    <definedName name="USMG88">#REF!</definedName>
    <definedName name="USmin" localSheetId="15">OFFSET(#REF!,0,0,COUNT(#REF!),1)</definedName>
    <definedName name="USmin" localSheetId="16">OFFSET(#REF!,0,0,COUNT(#REF!),1)</definedName>
    <definedName name="USmin" localSheetId="17">OFFSET(#REF!,0,0,COUNT(#REF!),1)</definedName>
    <definedName name="USmin" localSheetId="19">OFFSET(#REF!,0,0,COUNT(#REF!),1)</definedName>
    <definedName name="USmin" localSheetId="100">OFFSET(#REF!,0,0,COUNT(#REF!),1)</definedName>
    <definedName name="USmin" localSheetId="23">OFFSET(#REF!,0,0,COUNT(#REF!),1)</definedName>
    <definedName name="USmin" localSheetId="27">OFFSET(#REF!,0,0,COUNT(#REF!),1)</definedName>
    <definedName name="USmin" localSheetId="28">OFFSET(#REF!,0,0,COUNT(#REF!),1)</definedName>
    <definedName name="USmin" localSheetId="29">OFFSET(#REF!,0,0,COUNT(#REF!),1)</definedName>
    <definedName name="USmin" localSheetId="33">OFFSET(#REF!,0,0,COUNT(#REF!),1)</definedName>
    <definedName name="USmin" localSheetId="57">OFFSET(#REF!,0,0,COUNT(#REF!),1)</definedName>
    <definedName name="USmin" localSheetId="58">OFFSET(#REF!,0,0,COUNT(#REF!),1)</definedName>
    <definedName name="USmin" localSheetId="18">OFFSET(#REF!,0,0,COUNT(#REF!),1)</definedName>
    <definedName name="USmin" localSheetId="61">OFFSET(#REF!,0,0,COUNT(#REF!),1)</definedName>
    <definedName name="USmin" localSheetId="64">OFFSET(#REF!,0,0,COUNT(#REF!),1)</definedName>
    <definedName name="USmin" localSheetId="21">OFFSET(#REF!,0,0,COUNT(#REF!),1)</definedName>
    <definedName name="USmin" localSheetId="80">OFFSET('Tabla 53'!#REF!,0,0,COUNT('Tabla 53'!#REF!),1)</definedName>
    <definedName name="USmin" localSheetId="81">OFFSET('Tabla 54'!#REF!,0,0,COUNT('Tabla 54'!#REF!),1)</definedName>
    <definedName name="USmin" localSheetId="82">OFFSET('Tabla 55'!#REF!,0,0,COUNT('Tabla 55'!#REF!),1)</definedName>
    <definedName name="USmin" localSheetId="83">OFFSET('Tabla 56'!#REF!,0,0,COUNT('Tabla 56'!#REF!),1)</definedName>
    <definedName name="USmin" localSheetId="84">OFFSET('Tabla 57'!#REF!,0,0,COUNT('Tabla 57'!#REF!),1)</definedName>
    <definedName name="USmin" localSheetId="88">OFFSET(#REF!,0,0,COUNT(#REF!),1)</definedName>
    <definedName name="USmin" localSheetId="89">OFFSET(#REF!,0,0,COUNT(#REF!),1)</definedName>
    <definedName name="USmin" localSheetId="90">OFFSET(#REF!,0,0,COUNT(#REF!),1)</definedName>
    <definedName name="USmin" localSheetId="95">OFFSET(#REF!,0,0,COUNT(#REF!),1)</definedName>
    <definedName name="USmin" localSheetId="96">OFFSET(#REF!,0,0,COUNT(#REF!),1)</definedName>
    <definedName name="USmin" localSheetId="24">OFFSET(#REF!,0,0,COUNT(#REF!),1)</definedName>
    <definedName name="USmin">OFFSET(#REF!,0,0,COUNT(#REF!),1)</definedName>
    <definedName name="USPROD87" localSheetId="15">#REF!</definedName>
    <definedName name="USPROD87" localSheetId="16">#REF!</definedName>
    <definedName name="USPROD87" localSheetId="17">#REF!</definedName>
    <definedName name="USPROD87" localSheetId="19">#REF!</definedName>
    <definedName name="USPROD87" localSheetId="20">#REF!</definedName>
    <definedName name="USPROD87" localSheetId="100">#REF!</definedName>
    <definedName name="USPROD87" localSheetId="23">#REF!</definedName>
    <definedName name="USPROD87" localSheetId="27">#REF!</definedName>
    <definedName name="USPROD87" localSheetId="28">#REF!</definedName>
    <definedName name="USPROD87" localSheetId="29">#REF!</definedName>
    <definedName name="USPROD87" localSheetId="33">#REF!</definedName>
    <definedName name="USPROD87" localSheetId="57">#REF!</definedName>
    <definedName name="USPROD87" localSheetId="58">#REF!</definedName>
    <definedName name="USPROD87" localSheetId="18">#REF!</definedName>
    <definedName name="USPROD87" localSheetId="61">#REF!</definedName>
    <definedName name="USPROD87" localSheetId="62">#REF!</definedName>
    <definedName name="USPROD87" localSheetId="64">#REF!</definedName>
    <definedName name="USPROD87" localSheetId="21">#REF!</definedName>
    <definedName name="USPROD87" localSheetId="80">'Tabla 53'!#REF!</definedName>
    <definedName name="USPROD87" localSheetId="81">'Tabla 54'!#REF!</definedName>
    <definedName name="USPROD87" localSheetId="82">'Tabla 55'!#REF!</definedName>
    <definedName name="USPROD87" localSheetId="83">'Tabla 56'!#REF!</definedName>
    <definedName name="USPROD87" localSheetId="84">'Tabla 57'!#REF!</definedName>
    <definedName name="USPROD87" localSheetId="88">#REF!</definedName>
    <definedName name="USPROD87" localSheetId="89">#REF!</definedName>
    <definedName name="USPROD87" localSheetId="90">#REF!</definedName>
    <definedName name="USPROD87" localSheetId="95">#REF!</definedName>
    <definedName name="USPROD87" localSheetId="96">#REF!</definedName>
    <definedName name="USPROD87" localSheetId="24">#REF!</definedName>
    <definedName name="USPROD87" localSheetId="99">#REF!</definedName>
    <definedName name="USPROD87">#REF!</definedName>
    <definedName name="USPROD88" localSheetId="15">#REF!</definedName>
    <definedName name="USPROD88" localSheetId="16">#REF!</definedName>
    <definedName name="USPROD88" localSheetId="17">#REF!</definedName>
    <definedName name="USPROD88" localSheetId="19">#REF!</definedName>
    <definedName name="USPROD88" localSheetId="23">#REF!</definedName>
    <definedName name="USPROD88" localSheetId="27">#REF!</definedName>
    <definedName name="USPROD88" localSheetId="28">#REF!</definedName>
    <definedName name="USPROD88" localSheetId="29">#REF!</definedName>
    <definedName name="USPROD88" localSheetId="33">#REF!</definedName>
    <definedName name="USPROD88" localSheetId="57">#REF!</definedName>
    <definedName name="USPROD88" localSheetId="58">#REF!</definedName>
    <definedName name="USPROD88" localSheetId="18">#REF!</definedName>
    <definedName name="USPROD88" localSheetId="61">#REF!</definedName>
    <definedName name="USPROD88" localSheetId="64">#REF!</definedName>
    <definedName name="USPROD88" localSheetId="21">#REF!</definedName>
    <definedName name="USPROD88" localSheetId="80">'Tabla 53'!#REF!</definedName>
    <definedName name="USPROD88" localSheetId="81">'Tabla 54'!#REF!</definedName>
    <definedName name="USPROD88" localSheetId="82">'Tabla 55'!#REF!</definedName>
    <definedName name="USPROD88" localSheetId="83">'Tabla 56'!#REF!</definedName>
    <definedName name="USPROD88" localSheetId="84">'Tabla 57'!#REF!</definedName>
    <definedName name="USPROD88" localSheetId="88">#REF!</definedName>
    <definedName name="USPROD88" localSheetId="89">#REF!</definedName>
    <definedName name="USPROD88" localSheetId="90">#REF!</definedName>
    <definedName name="USPROD88" localSheetId="95">#REF!</definedName>
    <definedName name="USPROD88" localSheetId="96">#REF!</definedName>
    <definedName name="USPROD88" localSheetId="24">#REF!</definedName>
    <definedName name="USPROD88">#REF!</definedName>
    <definedName name="USRFO87" localSheetId="15">#REF!</definedName>
    <definedName name="USRFO87" localSheetId="16">#REF!</definedName>
    <definedName name="USRFO87" localSheetId="17">#REF!</definedName>
    <definedName name="USRFO87" localSheetId="19">#REF!</definedName>
    <definedName name="USRFO87" localSheetId="23">#REF!</definedName>
    <definedName name="USRFO87" localSheetId="27">#REF!</definedName>
    <definedName name="USRFO87" localSheetId="28">#REF!</definedName>
    <definedName name="USRFO87" localSheetId="29">#REF!</definedName>
    <definedName name="USRFO87" localSheetId="33">#REF!</definedName>
    <definedName name="USRFO87" localSheetId="57">#REF!</definedName>
    <definedName name="USRFO87" localSheetId="58">#REF!</definedName>
    <definedName name="USRFO87" localSheetId="18">#REF!</definedName>
    <definedName name="USRFO87" localSheetId="61">#REF!</definedName>
    <definedName name="USRFO87" localSheetId="64">#REF!</definedName>
    <definedName name="USRFO87" localSheetId="21">#REF!</definedName>
    <definedName name="USRFO87" localSheetId="80">'Tabla 53'!#REF!</definedName>
    <definedName name="USRFO87" localSheetId="81">'Tabla 54'!#REF!</definedName>
    <definedName name="USRFO87" localSheetId="82">'Tabla 55'!#REF!</definedName>
    <definedName name="USRFO87" localSheetId="83">'Tabla 56'!#REF!</definedName>
    <definedName name="USRFO87" localSheetId="84">'Tabla 57'!#REF!</definedName>
    <definedName name="USRFO87" localSheetId="88">#REF!</definedName>
    <definedName name="USRFO87" localSheetId="89">#REF!</definedName>
    <definedName name="USRFO87" localSheetId="90">#REF!</definedName>
    <definedName name="USRFO87" localSheetId="95">#REF!</definedName>
    <definedName name="USRFO87" localSheetId="96">#REF!</definedName>
    <definedName name="USRFO87" localSheetId="24">#REF!</definedName>
    <definedName name="USRFO87">#REF!</definedName>
    <definedName name="USRFO88" localSheetId="15">#REF!</definedName>
    <definedName name="USRFO88" localSheetId="17">#REF!</definedName>
    <definedName name="USRFO88" localSheetId="23">#REF!</definedName>
    <definedName name="USRFO88" localSheetId="27">#REF!</definedName>
    <definedName name="USRFO88" localSheetId="28">#REF!</definedName>
    <definedName name="USRFO88" localSheetId="29">#REF!</definedName>
    <definedName name="USRFO88" localSheetId="33">#REF!</definedName>
    <definedName name="USRFO88" localSheetId="18">#REF!</definedName>
    <definedName name="USRFO88" localSheetId="21">#REF!</definedName>
    <definedName name="USRFO88" localSheetId="80">'Tabla 53'!#REF!</definedName>
    <definedName name="USRFO88" localSheetId="88">#REF!</definedName>
    <definedName name="USRFO88" localSheetId="89">#REF!</definedName>
    <definedName name="USRFO88" localSheetId="90">#REF!</definedName>
    <definedName name="USRFO88" localSheetId="96">#REF!</definedName>
    <definedName name="USRFO88">#REF!</definedName>
    <definedName name="USrng" localSheetId="15">OFFSET(#REF!,0,0,COUNT(#REF!),1)</definedName>
    <definedName name="USrng" localSheetId="16">OFFSET(#REF!,0,0,COUNT(#REF!),1)</definedName>
    <definedName name="USrng" localSheetId="17">OFFSET(#REF!,0,0,COUNT(#REF!),1)</definedName>
    <definedName name="USrng" localSheetId="19">OFFSET(#REF!,0,0,COUNT(#REF!),1)</definedName>
    <definedName name="USrng" localSheetId="100">OFFSET(#REF!,0,0,COUNT(#REF!),1)</definedName>
    <definedName name="USrng" localSheetId="23">OFFSET(#REF!,0,0,COUNT(#REF!),1)</definedName>
    <definedName name="USrng" localSheetId="27">OFFSET(#REF!,0,0,COUNT(#REF!),1)</definedName>
    <definedName name="USrng" localSheetId="28">OFFSET(#REF!,0,0,COUNT(#REF!),1)</definedName>
    <definedName name="USrng" localSheetId="29">OFFSET(#REF!,0,0,COUNT(#REF!),1)</definedName>
    <definedName name="USrng" localSheetId="33">OFFSET(#REF!,0,0,COUNT(#REF!),1)</definedName>
    <definedName name="USrng" localSheetId="57">OFFSET(#REF!,0,0,COUNT(#REF!),1)</definedName>
    <definedName name="USrng" localSheetId="58">OFFSET(#REF!,0,0,COUNT(#REF!),1)</definedName>
    <definedName name="USrng" localSheetId="18">OFFSET(#REF!,0,0,COUNT(#REF!),1)</definedName>
    <definedName name="USrng" localSheetId="61">OFFSET(#REF!,0,0,COUNT(#REF!),1)</definedName>
    <definedName name="USrng" localSheetId="64">OFFSET(#REF!,0,0,COUNT(#REF!),1)</definedName>
    <definedName name="USrng" localSheetId="21">OFFSET(#REF!,0,0,COUNT(#REF!),1)</definedName>
    <definedName name="USrng" localSheetId="80">OFFSET('Tabla 53'!#REF!,0,0,COUNT('Tabla 53'!#REF!),1)</definedName>
    <definedName name="USrng" localSheetId="81">OFFSET('Tabla 54'!#REF!,0,0,COUNT('Tabla 54'!#REF!),1)</definedName>
    <definedName name="USrng" localSheetId="82">OFFSET('Tabla 55'!#REF!,0,0,COUNT('Tabla 55'!#REF!),1)</definedName>
    <definedName name="USrng" localSheetId="83">OFFSET('Tabla 56'!#REF!,0,0,COUNT('Tabla 56'!#REF!),1)</definedName>
    <definedName name="USrng" localSheetId="84">OFFSET('Tabla 57'!#REF!,0,0,COUNT('Tabla 57'!#REF!),1)</definedName>
    <definedName name="USrng" localSheetId="88">OFFSET(#REF!,0,0,COUNT(#REF!),1)</definedName>
    <definedName name="USrng" localSheetId="89">OFFSET(#REF!,0,0,COUNT(#REF!),1)</definedName>
    <definedName name="USrng" localSheetId="90">OFFSET(#REF!,0,0,COUNT(#REF!),1)</definedName>
    <definedName name="USrng" localSheetId="95">OFFSET(#REF!,0,0,COUNT(#REF!),1)</definedName>
    <definedName name="USrng" localSheetId="96">OFFSET(#REF!,0,0,COUNT(#REF!),1)</definedName>
    <definedName name="USrng" localSheetId="24">OFFSET(#REF!,0,0,COUNT(#REF!),1)</definedName>
    <definedName name="USrng">OFFSET(#REF!,0,0,COUNT(#REF!),1)</definedName>
    <definedName name="USSR" localSheetId="15">#REF!</definedName>
    <definedName name="USSR" localSheetId="16">#REF!</definedName>
    <definedName name="USSR" localSheetId="17">#REF!</definedName>
    <definedName name="USSR" localSheetId="19">#REF!</definedName>
    <definedName name="USSR" localSheetId="20">#REF!</definedName>
    <definedName name="USSR" localSheetId="100">#REF!</definedName>
    <definedName name="USSR" localSheetId="23">#REF!</definedName>
    <definedName name="USSR" localSheetId="27">#REF!</definedName>
    <definedName name="USSR" localSheetId="28">#REF!</definedName>
    <definedName name="USSR" localSheetId="29">#REF!</definedName>
    <definedName name="USSR" localSheetId="33">#REF!</definedName>
    <definedName name="USSR" localSheetId="57">#REF!</definedName>
    <definedName name="USSR" localSheetId="58">#REF!</definedName>
    <definedName name="USSR" localSheetId="18">#REF!</definedName>
    <definedName name="USSR" localSheetId="61">#REF!</definedName>
    <definedName name="USSR" localSheetId="62">#REF!</definedName>
    <definedName name="USSR" localSheetId="64">#REF!</definedName>
    <definedName name="USSR" localSheetId="21">#REF!</definedName>
    <definedName name="USSR" localSheetId="80">'Tabla 53'!#REF!</definedName>
    <definedName name="USSR" localSheetId="81">'Tabla 54'!#REF!</definedName>
    <definedName name="USSR" localSheetId="82">'Tabla 55'!#REF!</definedName>
    <definedName name="USSR" localSheetId="83">'Tabla 56'!#REF!</definedName>
    <definedName name="USSR" localSheetId="84">'Tabla 57'!#REF!</definedName>
    <definedName name="USSR" localSheetId="88">#REF!</definedName>
    <definedName name="USSR" localSheetId="89">#REF!</definedName>
    <definedName name="USSR" localSheetId="90">#REF!</definedName>
    <definedName name="USSR" localSheetId="95">#REF!</definedName>
    <definedName name="USSR" localSheetId="96">#REF!</definedName>
    <definedName name="USSR" localSheetId="24">#REF!</definedName>
    <definedName name="USSR" localSheetId="99">#REF!</definedName>
    <definedName name="USSR">#REF!</definedName>
    <definedName name="USTOT87" localSheetId="15">#REF!</definedName>
    <definedName name="USTOT87" localSheetId="16">#REF!</definedName>
    <definedName name="USTOT87" localSheetId="17">#REF!</definedName>
    <definedName name="USTOT87" localSheetId="19">#REF!</definedName>
    <definedName name="USTOT87" localSheetId="23">#REF!</definedName>
    <definedName name="USTOT87" localSheetId="27">#REF!</definedName>
    <definedName name="USTOT87" localSheetId="28">#REF!</definedName>
    <definedName name="USTOT87" localSheetId="29">#REF!</definedName>
    <definedName name="USTOT87" localSheetId="33">#REF!</definedName>
    <definedName name="USTOT87" localSheetId="57">#REF!</definedName>
    <definedName name="USTOT87" localSheetId="58">#REF!</definedName>
    <definedName name="USTOT87" localSheetId="18">#REF!</definedName>
    <definedName name="USTOT87" localSheetId="61">#REF!</definedName>
    <definedName name="USTOT87" localSheetId="64">#REF!</definedName>
    <definedName name="USTOT87" localSheetId="21">#REF!</definedName>
    <definedName name="USTOT87" localSheetId="80">'Tabla 53'!#REF!</definedName>
    <definedName name="USTOT87" localSheetId="81">'Tabla 54'!#REF!</definedName>
    <definedName name="USTOT87" localSheetId="82">'Tabla 55'!#REF!</definedName>
    <definedName name="USTOT87" localSheetId="83">'Tabla 56'!#REF!</definedName>
    <definedName name="USTOT87" localSheetId="84">'Tabla 57'!#REF!</definedName>
    <definedName name="USTOT87" localSheetId="88">#REF!</definedName>
    <definedName name="USTOT87" localSheetId="89">#REF!</definedName>
    <definedName name="USTOT87" localSheetId="90">#REF!</definedName>
    <definedName name="USTOT87" localSheetId="95">#REF!</definedName>
    <definedName name="USTOT87" localSheetId="96">#REF!</definedName>
    <definedName name="USTOT87" localSheetId="24">#REF!</definedName>
    <definedName name="USTOT87">#REF!</definedName>
    <definedName name="USTOT88" localSheetId="15">#REF!</definedName>
    <definedName name="USTOT88" localSheetId="16">#REF!</definedName>
    <definedName name="USTOT88" localSheetId="17">#REF!</definedName>
    <definedName name="USTOT88" localSheetId="19">#REF!</definedName>
    <definedName name="USTOT88" localSheetId="23">#REF!</definedName>
    <definedName name="USTOT88" localSheetId="27">#REF!</definedName>
    <definedName name="USTOT88" localSheetId="28">#REF!</definedName>
    <definedName name="USTOT88" localSheetId="29">#REF!</definedName>
    <definedName name="USTOT88" localSheetId="33">#REF!</definedName>
    <definedName name="USTOT88" localSheetId="57">#REF!</definedName>
    <definedName name="USTOT88" localSheetId="58">#REF!</definedName>
    <definedName name="USTOT88" localSheetId="18">#REF!</definedName>
    <definedName name="USTOT88" localSheetId="61">#REF!</definedName>
    <definedName name="USTOT88" localSheetId="64">#REF!</definedName>
    <definedName name="USTOT88" localSheetId="21">#REF!</definedName>
    <definedName name="USTOT88" localSheetId="80">'Tabla 53'!#REF!</definedName>
    <definedName name="USTOT88" localSheetId="81">'Tabla 54'!#REF!</definedName>
    <definedName name="USTOT88" localSheetId="82">'Tabla 55'!#REF!</definedName>
    <definedName name="USTOT88" localSheetId="83">'Tabla 56'!#REF!</definedName>
    <definedName name="USTOT88" localSheetId="84">'Tabla 57'!#REF!</definedName>
    <definedName name="USTOT88" localSheetId="88">#REF!</definedName>
    <definedName name="USTOT88" localSheetId="89">#REF!</definedName>
    <definedName name="USTOT88" localSheetId="90">#REF!</definedName>
    <definedName name="USTOT88" localSheetId="95">#REF!</definedName>
    <definedName name="USTOT88" localSheetId="96">#REF!</definedName>
    <definedName name="USTOT88" localSheetId="24">#REF!</definedName>
    <definedName name="USTOT88">#REF!</definedName>
    <definedName name="uu" localSheetId="15" hidden="1">{"Riqfin97",#N/A,FALSE,"Tran";"Riqfinpro",#N/A,FALSE,"Tran"}</definedName>
    <definedName name="uu" localSheetId="16" hidden="1">{"Riqfin97",#N/A,FALSE,"Tran";"Riqfinpro",#N/A,FALSE,"Tran"}</definedName>
    <definedName name="uu" localSheetId="17" hidden="1">{"Riqfin97",#N/A,FALSE,"Tran";"Riqfinpro",#N/A,FALSE,"Tran"}</definedName>
    <definedName name="uu" localSheetId="19" hidden="1">{"Riqfin97",#N/A,FALSE,"Tran";"Riqfinpro",#N/A,FALSE,"Tran"}</definedName>
    <definedName name="uu" localSheetId="20" hidden="1">{"Riqfin97",#N/A,FALSE,"Tran";"Riqfinpro",#N/A,FALSE,"Tran"}</definedName>
    <definedName name="uu" localSheetId="100" hidden="1">{"Riqfin97",#N/A,FALSE,"Tran";"Riqfinpro",#N/A,FALSE,"Tran"}</definedName>
    <definedName name="uu" localSheetId="8" hidden="1">{"Riqfin97",#N/A,FALSE,"Tran";"Riqfinpro",#N/A,FALSE,"Tran"}</definedName>
    <definedName name="uu" localSheetId="9" hidden="1">{"Riqfin97",#N/A,FALSE,"Tran";"Riqfinpro",#N/A,FALSE,"Tran"}</definedName>
    <definedName name="uu" localSheetId="10" hidden="1">{"Riqfin97",#N/A,FALSE,"Tran";"Riqfinpro",#N/A,FALSE,"Tran"}</definedName>
    <definedName name="uu" localSheetId="11" hidden="1">{"Riqfin97",#N/A,FALSE,"Tran";"Riqfinpro",#N/A,FALSE,"Tran"}</definedName>
    <definedName name="uu" localSheetId="23" hidden="1">{"Riqfin97",#N/A,FALSE,"Tran";"Riqfinpro",#N/A,FALSE,"Tran"}</definedName>
    <definedName name="uu" localSheetId="59" hidden="1">{"Riqfin97",#N/A,FALSE,"Tran";"Riqfinpro",#N/A,FALSE,"Tran"}</definedName>
    <definedName name="uu" localSheetId="60" hidden="1">{"Riqfin97",#N/A,FALSE,"Tran";"Riqfinpro",#N/A,FALSE,"Tran"}</definedName>
    <definedName name="uu" localSheetId="1" hidden="1">{"Riqfin97",#N/A,FALSE,"Tran";"Riqfinpro",#N/A,FALSE,"Tran"}</definedName>
    <definedName name="uu" localSheetId="27" hidden="1">{"Riqfin97",#N/A,FALSE,"Tran";"Riqfinpro",#N/A,FALSE,"Tran"}</definedName>
    <definedName name="uu" localSheetId="28" hidden="1">{"Riqfin97",#N/A,FALSE,"Tran";"Riqfinpro",#N/A,FALSE,"Tran"}</definedName>
    <definedName name="uu" localSheetId="29" hidden="1">{"Riqfin97",#N/A,FALSE,"Tran";"Riqfinpro",#N/A,FALSE,"Tran"}</definedName>
    <definedName name="uu" localSheetId="30" hidden="1">{"Riqfin97",#N/A,FALSE,"Tran";"Riqfinpro",#N/A,FALSE,"Tran"}</definedName>
    <definedName name="uu" localSheetId="31" hidden="1">{"Riqfin97",#N/A,FALSE,"Tran";"Riqfinpro",#N/A,FALSE,"Tran"}</definedName>
    <definedName name="uu" localSheetId="32" hidden="1">{"Riqfin97",#N/A,FALSE,"Tran";"Riqfinpro",#N/A,FALSE,"Tran"}</definedName>
    <definedName name="uu" localSheetId="33" hidden="1">{"Riqfin97",#N/A,FALSE,"Tran";"Riqfinpro",#N/A,FALSE,"Tran"}</definedName>
    <definedName name="uu" localSheetId="34" hidden="1">{"Riqfin97",#N/A,FALSE,"Tran";"Riqfinpro",#N/A,FALSE,"Tran"}</definedName>
    <definedName name="uu" localSheetId="3" hidden="1">{"Riqfin97",#N/A,FALSE,"Tran";"Riqfinpro",#N/A,FALSE,"Tran"}</definedName>
    <definedName name="uu" localSheetId="57" hidden="1">{"Riqfin97",#N/A,FALSE,"Tran";"Riqfinpro",#N/A,FALSE,"Tran"}</definedName>
    <definedName name="uu" localSheetId="58" hidden="1">{"Riqfin97",#N/A,FALSE,"Tran";"Riqfinpro",#N/A,FALSE,"Tran"}</definedName>
    <definedName name="uu" localSheetId="18" hidden="1">{"Riqfin97",#N/A,FALSE,"Tran";"Riqfinpro",#N/A,FALSE,"Tran"}</definedName>
    <definedName name="uu" localSheetId="61" hidden="1">{"Riqfin97",#N/A,FALSE,"Tran";"Riqfinpro",#N/A,FALSE,"Tran"}</definedName>
    <definedName name="uu" localSheetId="62" hidden="1">{"Riqfin97",#N/A,FALSE,"Tran";"Riqfinpro",#N/A,FALSE,"Tran"}</definedName>
    <definedName name="uu" localSheetId="63" hidden="1">{"Riqfin97",#N/A,FALSE,"Tran";"Riqfinpro",#N/A,FALSE,"Tran"}</definedName>
    <definedName name="uu" localSheetId="64" hidden="1">{"Riqfin97",#N/A,FALSE,"Tran";"Riqfinpro",#N/A,FALSE,"Tran"}</definedName>
    <definedName name="uu" localSheetId="21" hidden="1">{"Riqfin97",#N/A,FALSE,"Tran";"Riqfinpro",#N/A,FALSE,"Tran"}</definedName>
    <definedName name="uu" localSheetId="80" hidden="1">{"Riqfin97",#N/A,FALSE,"Tran";"Riqfinpro",#N/A,FALSE,"Tran"}</definedName>
    <definedName name="uu" localSheetId="81" hidden="1">{"Riqfin97",#N/A,FALSE,"Tran";"Riqfinpro",#N/A,FALSE,"Tran"}</definedName>
    <definedName name="uu" localSheetId="82" hidden="1">{"Riqfin97",#N/A,FALSE,"Tran";"Riqfinpro",#N/A,FALSE,"Tran"}</definedName>
    <definedName name="uu" localSheetId="83" hidden="1">{"Riqfin97",#N/A,FALSE,"Tran";"Riqfinpro",#N/A,FALSE,"Tran"}</definedName>
    <definedName name="uu" localSheetId="84" hidden="1">{"Riqfin97",#N/A,FALSE,"Tran";"Riqfinpro",#N/A,FALSE,"Tran"}</definedName>
    <definedName name="uu" localSheetId="85" hidden="1">{"Riqfin97",#N/A,FALSE,"Tran";"Riqfinpro",#N/A,FALSE,"Tran"}</definedName>
    <definedName name="uu" localSheetId="88" hidden="1">{"Riqfin97",#N/A,FALSE,"Tran";"Riqfinpro",#N/A,FALSE,"Tran"}</definedName>
    <definedName name="uu" localSheetId="22" hidden="1">{"Riqfin97",#N/A,FALSE,"Tran";"Riqfinpro",#N/A,FALSE,"Tran"}</definedName>
    <definedName name="uu" localSheetId="89" hidden="1">{"Riqfin97",#N/A,FALSE,"Tran";"Riqfinpro",#N/A,FALSE,"Tran"}</definedName>
    <definedName name="uu" localSheetId="90" hidden="1">{"Riqfin97",#N/A,FALSE,"Tran";"Riqfinpro",#N/A,FALSE,"Tran"}</definedName>
    <definedName name="uu" localSheetId="91" hidden="1">{"Riqfin97",#N/A,FALSE,"Tran";"Riqfinpro",#N/A,FALSE,"Tran"}</definedName>
    <definedName name="uu" localSheetId="92" hidden="1">{"Riqfin97",#N/A,FALSE,"Tran";"Riqfinpro",#N/A,FALSE,"Tran"}</definedName>
    <definedName name="uu" localSheetId="95" hidden="1">{"Riqfin97",#N/A,FALSE,"Tran";"Riqfinpro",#N/A,FALSE,"Tran"}</definedName>
    <definedName name="uu" localSheetId="96" hidden="1">{"Riqfin97",#N/A,FALSE,"Tran";"Riqfinpro",#N/A,FALSE,"Tran"}</definedName>
    <definedName name="uu" localSheetId="98" hidden="1">{"Riqfin97",#N/A,FALSE,"Tran";"Riqfinpro",#N/A,FALSE,"Tran"}</definedName>
    <definedName name="uu" localSheetId="24" hidden="1">{"Riqfin97",#N/A,FALSE,"Tran";"Riqfinpro",#N/A,FALSE,"Tran"}</definedName>
    <definedName name="uu" localSheetId="99" hidden="1">{"Riqfin97",#N/A,FALSE,"Tran";"Riqfinpro",#N/A,FALSE,"Tran"}</definedName>
    <definedName name="uu" localSheetId="25" hidden="1">{"Riqfin97",#N/A,FALSE,"Tran";"Riqfinpro",#N/A,FALSE,"Tran"}</definedName>
    <definedName name="uu" localSheetId="26" hidden="1">{"Riqfin97",#N/A,FALSE,"Tran";"Riqfinpro",#N/A,FALSE,"Tran"}</definedName>
    <definedName name="uu" localSheetId="93" hidden="1">{"Riqfin97",#N/A,FALSE,"Tran";"Riqfinpro",#N/A,FALSE,"Tran"}</definedName>
    <definedName name="uu" localSheetId="94" hidden="1">{"Riqfin97",#N/A,FALSE,"Tran";"Riqfinpro",#N/A,FALSE,"Tran"}</definedName>
    <definedName name="uu" hidden="1">{"Riqfin97",#N/A,FALSE,"Tran";"Riqfinpro",#N/A,FALSE,"Tran"}</definedName>
    <definedName name="uuu" localSheetId="15" hidden="1">{"Riqfin97",#N/A,FALSE,"Tran";"Riqfinpro",#N/A,FALSE,"Tran"}</definedName>
    <definedName name="uuu" localSheetId="16" hidden="1">{"Main Economic Indicators",#N/A,FALSE,"C"}</definedName>
    <definedName name="uuu" localSheetId="17" hidden="1">{"Riqfin97",#N/A,FALSE,"Tran";"Riqfinpro",#N/A,FALSE,"Tran"}</definedName>
    <definedName name="uuu" localSheetId="19" hidden="1">{"Riqfin97",#N/A,FALSE,"Tran";"Riqfinpro",#N/A,FALSE,"Tran"}</definedName>
    <definedName name="uuu" localSheetId="20" hidden="1">{"Riqfin97",#N/A,FALSE,"Tran";"Riqfinpro",#N/A,FALSE,"Tran"}</definedName>
    <definedName name="uuu" localSheetId="100" hidden="1">{"Riqfin97",#N/A,FALSE,"Tran";"Riqfinpro",#N/A,FALSE,"Tran"}</definedName>
    <definedName name="uuu" localSheetId="8" hidden="1">{"Riqfin97",#N/A,FALSE,"Tran";"Riqfinpro",#N/A,FALSE,"Tran"}</definedName>
    <definedName name="uuu" localSheetId="9" hidden="1">{"Riqfin97",#N/A,FALSE,"Tran";"Riqfinpro",#N/A,FALSE,"Tran"}</definedName>
    <definedName name="uuu" localSheetId="10" hidden="1">{"Riqfin97",#N/A,FALSE,"Tran";"Riqfinpro",#N/A,FALSE,"Tran"}</definedName>
    <definedName name="uuu" localSheetId="11" hidden="1">{"Riqfin97",#N/A,FALSE,"Tran";"Riqfinpro",#N/A,FALSE,"Tran"}</definedName>
    <definedName name="uuu" localSheetId="23" hidden="1">{"Riqfin97",#N/A,FALSE,"Tran";"Riqfinpro",#N/A,FALSE,"Tran"}</definedName>
    <definedName name="uuu" localSheetId="59" hidden="1">{"Riqfin97",#N/A,FALSE,"Tran";"Riqfinpro",#N/A,FALSE,"Tran"}</definedName>
    <definedName name="uuu" localSheetId="60" hidden="1">{"Riqfin97",#N/A,FALSE,"Tran";"Riqfinpro",#N/A,FALSE,"Tran"}</definedName>
    <definedName name="uuu" localSheetId="1" hidden="1">{"Riqfin97",#N/A,FALSE,"Tran";"Riqfinpro",#N/A,FALSE,"Tran"}</definedName>
    <definedName name="uuu" localSheetId="27" hidden="1">{"Riqfin97",#N/A,FALSE,"Tran";"Riqfinpro",#N/A,FALSE,"Tran"}</definedName>
    <definedName name="uuu" localSheetId="28" hidden="1">{"Riqfin97",#N/A,FALSE,"Tran";"Riqfinpro",#N/A,FALSE,"Tran"}</definedName>
    <definedName name="uuu" localSheetId="29" hidden="1">{"Riqfin97",#N/A,FALSE,"Tran";"Riqfinpro",#N/A,FALSE,"Tran"}</definedName>
    <definedName name="uuu" localSheetId="30" hidden="1">{"Riqfin97",#N/A,FALSE,"Tran";"Riqfinpro",#N/A,FALSE,"Tran"}</definedName>
    <definedName name="uuu" localSheetId="31" hidden="1">{"Riqfin97",#N/A,FALSE,"Tran";"Riqfinpro",#N/A,FALSE,"Tran"}</definedName>
    <definedName name="uuu" localSheetId="32" hidden="1">{"Riqfin97",#N/A,FALSE,"Tran";"Riqfinpro",#N/A,FALSE,"Tran"}</definedName>
    <definedName name="uuu" localSheetId="33" hidden="1">{"Riqfin97",#N/A,FALSE,"Tran";"Riqfinpro",#N/A,FALSE,"Tran"}</definedName>
    <definedName name="uuu" localSheetId="34" hidden="1">{"Riqfin97",#N/A,FALSE,"Tran";"Riqfinpro",#N/A,FALSE,"Tran"}</definedName>
    <definedName name="uuu" localSheetId="3" hidden="1">{"Riqfin97",#N/A,FALSE,"Tran";"Riqfinpro",#N/A,FALSE,"Tran"}</definedName>
    <definedName name="uuu" localSheetId="57" hidden="1">{"Riqfin97",#N/A,FALSE,"Tran";"Riqfinpro",#N/A,FALSE,"Tran"}</definedName>
    <definedName name="uuu" localSheetId="58" hidden="1">{"Riqfin97",#N/A,FALSE,"Tran";"Riqfinpro",#N/A,FALSE,"Tran"}</definedName>
    <definedName name="uuu" localSheetId="18" hidden="1">{"Riqfin97",#N/A,FALSE,"Tran";"Riqfinpro",#N/A,FALSE,"Tran"}</definedName>
    <definedName name="uuu" localSheetId="61" hidden="1">{"Riqfin97",#N/A,FALSE,"Tran";"Riqfinpro",#N/A,FALSE,"Tran"}</definedName>
    <definedName name="uuu" localSheetId="62" hidden="1">{"Riqfin97",#N/A,FALSE,"Tran";"Riqfinpro",#N/A,FALSE,"Tran"}</definedName>
    <definedName name="uuu" localSheetId="63" hidden="1">{"Riqfin97",#N/A,FALSE,"Tran";"Riqfinpro",#N/A,FALSE,"Tran"}</definedName>
    <definedName name="uuu" localSheetId="64" hidden="1">{"Riqfin97",#N/A,FALSE,"Tran";"Riqfinpro",#N/A,FALSE,"Tran"}</definedName>
    <definedName name="uuu" localSheetId="21" hidden="1">{"Riqfin97",#N/A,FALSE,"Tran";"Riqfinpro",#N/A,FALSE,"Tran"}</definedName>
    <definedName name="uuu" localSheetId="80" hidden="1">{"Riqfin97",#N/A,FALSE,"Tran";"Riqfinpro",#N/A,FALSE,"Tran"}</definedName>
    <definedName name="uuu" localSheetId="81" hidden="1">{"Riqfin97",#N/A,FALSE,"Tran";"Riqfinpro",#N/A,FALSE,"Tran"}</definedName>
    <definedName name="uuu" localSheetId="82" hidden="1">{"Riqfin97",#N/A,FALSE,"Tran";"Riqfinpro",#N/A,FALSE,"Tran"}</definedName>
    <definedName name="uuu" localSheetId="83" hidden="1">{"Riqfin97",#N/A,FALSE,"Tran";"Riqfinpro",#N/A,FALSE,"Tran"}</definedName>
    <definedName name="uuu" localSheetId="84" hidden="1">{"Riqfin97",#N/A,FALSE,"Tran";"Riqfinpro",#N/A,FALSE,"Tran"}</definedName>
    <definedName name="uuu" localSheetId="85" hidden="1">{"Riqfin97",#N/A,FALSE,"Tran";"Riqfinpro",#N/A,FALSE,"Tran"}</definedName>
    <definedName name="uuu" localSheetId="88" hidden="1">{"Riqfin97",#N/A,FALSE,"Tran";"Riqfinpro",#N/A,FALSE,"Tran"}</definedName>
    <definedName name="uuu" localSheetId="22" hidden="1">{"Riqfin97",#N/A,FALSE,"Tran";"Riqfinpro",#N/A,FALSE,"Tran"}</definedName>
    <definedName name="uuu" localSheetId="89" hidden="1">{"Riqfin97",#N/A,FALSE,"Tran";"Riqfinpro",#N/A,FALSE,"Tran"}</definedName>
    <definedName name="uuu" localSheetId="90" hidden="1">{"Riqfin97",#N/A,FALSE,"Tran";"Riqfinpro",#N/A,FALSE,"Tran"}</definedName>
    <definedName name="uuu" localSheetId="91" hidden="1">{"Riqfin97",#N/A,FALSE,"Tran";"Riqfinpro",#N/A,FALSE,"Tran"}</definedName>
    <definedName name="uuu" localSheetId="92" hidden="1">{"Riqfin97",#N/A,FALSE,"Tran";"Riqfinpro",#N/A,FALSE,"Tran"}</definedName>
    <definedName name="uuu" localSheetId="95" hidden="1">{"Riqfin97",#N/A,FALSE,"Tran";"Riqfinpro",#N/A,FALSE,"Tran"}</definedName>
    <definedName name="uuu" localSheetId="96" hidden="1">{"Riqfin97",#N/A,FALSE,"Tran";"Riqfinpro",#N/A,FALSE,"Tran"}</definedName>
    <definedName name="uuu" localSheetId="98" hidden="1">{"Riqfin97",#N/A,FALSE,"Tran";"Riqfinpro",#N/A,FALSE,"Tran"}</definedName>
    <definedName name="uuu" localSheetId="24" hidden="1">{"Riqfin97",#N/A,FALSE,"Tran";"Riqfinpro",#N/A,FALSE,"Tran"}</definedName>
    <definedName name="uuu" localSheetId="99" hidden="1">{"Riqfin97",#N/A,FALSE,"Tran";"Riqfinpro",#N/A,FALSE,"Tran"}</definedName>
    <definedName name="uuu" localSheetId="25" hidden="1">{"Riqfin97",#N/A,FALSE,"Tran";"Riqfinpro",#N/A,FALSE,"Tran"}</definedName>
    <definedName name="uuu" localSheetId="26" hidden="1">{"Riqfin97",#N/A,FALSE,"Tran";"Riqfinpro",#N/A,FALSE,"Tran"}</definedName>
    <definedName name="uuu" localSheetId="93" hidden="1">{"Riqfin97",#N/A,FALSE,"Tran";"Riqfinpro",#N/A,FALSE,"Tran"}</definedName>
    <definedName name="uuu" localSheetId="94" hidden="1">{"Riqfin97",#N/A,FALSE,"Tran";"Riqfinpro",#N/A,FALSE,"Tran"}</definedName>
    <definedName name="uuu" hidden="1">{"Riqfin97",#N/A,FALSE,"Tran";"Riqfinpro",#N/A,FALSE,"Tran"}</definedName>
    <definedName name="uuuuu" localSheetId="15">#REF!</definedName>
    <definedName name="uuuuu" localSheetId="17">#REF!</definedName>
    <definedName name="uuuuu" localSheetId="100">'[180]Quarterly Raw Data'!#REF!</definedName>
    <definedName name="uuuuu" localSheetId="23">'[180]Quarterly Raw Data'!#REF!</definedName>
    <definedName name="uuuuu" localSheetId="59">#REF!</definedName>
    <definedName name="uuuuu" localSheetId="60">#REF!</definedName>
    <definedName name="uuuuu" localSheetId="1">'[180]Quarterly Raw Data'!#REF!</definedName>
    <definedName name="uuuuu" localSheetId="27">#REF!</definedName>
    <definedName name="uuuuu" localSheetId="28">#REF!</definedName>
    <definedName name="uuuuu" localSheetId="29">#REF!</definedName>
    <definedName name="uuuuu" localSheetId="57">'[180]Quarterly Raw Data'!#REF!</definedName>
    <definedName name="uuuuu" localSheetId="58">'[180]Quarterly Raw Data'!#REF!</definedName>
    <definedName name="uuuuu" localSheetId="85">'[180]Quarterly Raw Data'!#REF!</definedName>
    <definedName name="uuuuu" localSheetId="91">#REF!</definedName>
    <definedName name="uuuuu" localSheetId="24">'[180]Quarterly Raw Data'!#REF!</definedName>
    <definedName name="uuuuu">#REF!</definedName>
    <definedName name="uuuuuu" localSheetId="15" hidden="1">{"Riqfin97",#N/A,FALSE,"Tran";"Riqfinpro",#N/A,FALSE,"Tran"}</definedName>
    <definedName name="uuuuuu" localSheetId="16" hidden="1">{"Riqfin97",#N/A,FALSE,"Tran";"Riqfinpro",#N/A,FALSE,"Tran"}</definedName>
    <definedName name="uuuuuu" localSheetId="17" hidden="1">{"Riqfin97",#N/A,FALSE,"Tran";"Riqfinpro",#N/A,FALSE,"Tran"}</definedName>
    <definedName name="uuuuuu" localSheetId="19" hidden="1">{"Riqfin97",#N/A,FALSE,"Tran";"Riqfinpro",#N/A,FALSE,"Tran"}</definedName>
    <definedName name="uuuuuu" localSheetId="20" hidden="1">{"Riqfin97",#N/A,FALSE,"Tran";"Riqfinpro",#N/A,FALSE,"Tran"}</definedName>
    <definedName name="uuuuuu" localSheetId="100" hidden="1">{"Riqfin97",#N/A,FALSE,"Tran";"Riqfinpro",#N/A,FALSE,"Tran"}</definedName>
    <definedName name="uuuuuu" localSheetId="8" hidden="1">{"Riqfin97",#N/A,FALSE,"Tran";"Riqfinpro",#N/A,FALSE,"Tran"}</definedName>
    <definedName name="uuuuuu" localSheetId="9" hidden="1">{"Riqfin97",#N/A,FALSE,"Tran";"Riqfinpro",#N/A,FALSE,"Tran"}</definedName>
    <definedName name="uuuuuu" localSheetId="10" hidden="1">{"Riqfin97",#N/A,FALSE,"Tran";"Riqfinpro",#N/A,FALSE,"Tran"}</definedName>
    <definedName name="uuuuuu" localSheetId="11" hidden="1">{"Riqfin97",#N/A,FALSE,"Tran";"Riqfinpro",#N/A,FALSE,"Tran"}</definedName>
    <definedName name="uuuuuu" localSheetId="23" hidden="1">{"Riqfin97",#N/A,FALSE,"Tran";"Riqfinpro",#N/A,FALSE,"Tran"}</definedName>
    <definedName name="uuuuuu" localSheetId="59" hidden="1">{"Riqfin97",#N/A,FALSE,"Tran";"Riqfinpro",#N/A,FALSE,"Tran"}</definedName>
    <definedName name="uuuuuu" localSheetId="60" hidden="1">{"Riqfin97",#N/A,FALSE,"Tran";"Riqfinpro",#N/A,FALSE,"Tran"}</definedName>
    <definedName name="uuuuuu" localSheetId="1" hidden="1">{"Riqfin97",#N/A,FALSE,"Tran";"Riqfinpro",#N/A,FALSE,"Tran"}</definedName>
    <definedName name="uuuuuu" localSheetId="27" hidden="1">{"Riqfin97",#N/A,FALSE,"Tran";"Riqfinpro",#N/A,FALSE,"Tran"}</definedName>
    <definedName name="uuuuuu" localSheetId="28" hidden="1">{"Riqfin97",#N/A,FALSE,"Tran";"Riqfinpro",#N/A,FALSE,"Tran"}</definedName>
    <definedName name="uuuuuu" localSheetId="29" hidden="1">{"Riqfin97",#N/A,FALSE,"Tran";"Riqfinpro",#N/A,FALSE,"Tran"}</definedName>
    <definedName name="uuuuuu" localSheetId="30" hidden="1">{"Riqfin97",#N/A,FALSE,"Tran";"Riqfinpro",#N/A,FALSE,"Tran"}</definedName>
    <definedName name="uuuuuu" localSheetId="31" hidden="1">{"Riqfin97",#N/A,FALSE,"Tran";"Riqfinpro",#N/A,FALSE,"Tran"}</definedName>
    <definedName name="uuuuuu" localSheetId="32" hidden="1">{"Riqfin97",#N/A,FALSE,"Tran";"Riqfinpro",#N/A,FALSE,"Tran"}</definedName>
    <definedName name="uuuuuu" localSheetId="33" hidden="1">{"Riqfin97",#N/A,FALSE,"Tran";"Riqfinpro",#N/A,FALSE,"Tran"}</definedName>
    <definedName name="uuuuuu" localSheetId="34" hidden="1">{"Riqfin97",#N/A,FALSE,"Tran";"Riqfinpro",#N/A,FALSE,"Tran"}</definedName>
    <definedName name="uuuuuu" localSheetId="3" hidden="1">{"Riqfin97",#N/A,FALSE,"Tran";"Riqfinpro",#N/A,FALSE,"Tran"}</definedName>
    <definedName name="uuuuuu" localSheetId="57" hidden="1">{"Riqfin97",#N/A,FALSE,"Tran";"Riqfinpro",#N/A,FALSE,"Tran"}</definedName>
    <definedName name="uuuuuu" localSheetId="58" hidden="1">{"Riqfin97",#N/A,FALSE,"Tran";"Riqfinpro",#N/A,FALSE,"Tran"}</definedName>
    <definedName name="uuuuuu" localSheetId="18" hidden="1">{"Riqfin97",#N/A,FALSE,"Tran";"Riqfinpro",#N/A,FALSE,"Tran"}</definedName>
    <definedName name="uuuuuu" localSheetId="61" hidden="1">{"Riqfin97",#N/A,FALSE,"Tran";"Riqfinpro",#N/A,FALSE,"Tran"}</definedName>
    <definedName name="uuuuuu" localSheetId="62" hidden="1">{"Riqfin97",#N/A,FALSE,"Tran";"Riqfinpro",#N/A,FALSE,"Tran"}</definedName>
    <definedName name="uuuuuu" localSheetId="63" hidden="1">{"Riqfin97",#N/A,FALSE,"Tran";"Riqfinpro",#N/A,FALSE,"Tran"}</definedName>
    <definedName name="uuuuuu" localSheetId="64" hidden="1">{"Riqfin97",#N/A,FALSE,"Tran";"Riqfinpro",#N/A,FALSE,"Tran"}</definedName>
    <definedName name="uuuuuu" localSheetId="21" hidden="1">{"Riqfin97",#N/A,FALSE,"Tran";"Riqfinpro",#N/A,FALSE,"Tran"}</definedName>
    <definedName name="uuuuuu" localSheetId="80" hidden="1">{"Riqfin97",#N/A,FALSE,"Tran";"Riqfinpro",#N/A,FALSE,"Tran"}</definedName>
    <definedName name="uuuuuu" localSheetId="81" hidden="1">{"Riqfin97",#N/A,FALSE,"Tran";"Riqfinpro",#N/A,FALSE,"Tran"}</definedName>
    <definedName name="uuuuuu" localSheetId="82" hidden="1">{"Riqfin97",#N/A,FALSE,"Tran";"Riqfinpro",#N/A,FALSE,"Tran"}</definedName>
    <definedName name="uuuuuu" localSheetId="83" hidden="1">{"Riqfin97",#N/A,FALSE,"Tran";"Riqfinpro",#N/A,FALSE,"Tran"}</definedName>
    <definedName name="uuuuuu" localSheetId="84" hidden="1">{"Riqfin97",#N/A,FALSE,"Tran";"Riqfinpro",#N/A,FALSE,"Tran"}</definedName>
    <definedName name="uuuuuu" localSheetId="85" hidden="1">{"Riqfin97",#N/A,FALSE,"Tran";"Riqfinpro",#N/A,FALSE,"Tran"}</definedName>
    <definedName name="uuuuuu" localSheetId="88" hidden="1">{"Riqfin97",#N/A,FALSE,"Tran";"Riqfinpro",#N/A,FALSE,"Tran"}</definedName>
    <definedName name="uuuuuu" localSheetId="22" hidden="1">{"Riqfin97",#N/A,FALSE,"Tran";"Riqfinpro",#N/A,FALSE,"Tran"}</definedName>
    <definedName name="uuuuuu" localSheetId="89" hidden="1">{"Riqfin97",#N/A,FALSE,"Tran";"Riqfinpro",#N/A,FALSE,"Tran"}</definedName>
    <definedName name="uuuuuu" localSheetId="90" hidden="1">{"Riqfin97",#N/A,FALSE,"Tran";"Riqfinpro",#N/A,FALSE,"Tran"}</definedName>
    <definedName name="uuuuuu" localSheetId="91" hidden="1">{"Riqfin97",#N/A,FALSE,"Tran";"Riqfinpro",#N/A,FALSE,"Tran"}</definedName>
    <definedName name="uuuuuu" localSheetId="92" hidden="1">{"Riqfin97",#N/A,FALSE,"Tran";"Riqfinpro",#N/A,FALSE,"Tran"}</definedName>
    <definedName name="uuuuuu" localSheetId="95" hidden="1">{"Riqfin97",#N/A,FALSE,"Tran";"Riqfinpro",#N/A,FALSE,"Tran"}</definedName>
    <definedName name="uuuuuu" localSheetId="96" hidden="1">{"Riqfin97",#N/A,FALSE,"Tran";"Riqfinpro",#N/A,FALSE,"Tran"}</definedName>
    <definedName name="uuuuuu" localSheetId="98" hidden="1">{"Riqfin97",#N/A,FALSE,"Tran";"Riqfinpro",#N/A,FALSE,"Tran"}</definedName>
    <definedName name="uuuuuu" localSheetId="24" hidden="1">{"Riqfin97",#N/A,FALSE,"Tran";"Riqfinpro",#N/A,FALSE,"Tran"}</definedName>
    <definedName name="uuuuuu" localSheetId="99" hidden="1">{"Riqfin97",#N/A,FALSE,"Tran";"Riqfinpro",#N/A,FALSE,"Tran"}</definedName>
    <definedName name="uuuuuu" localSheetId="25" hidden="1">{"Riqfin97",#N/A,FALSE,"Tran";"Riqfinpro",#N/A,FALSE,"Tran"}</definedName>
    <definedName name="uuuuuu" localSheetId="26" hidden="1">{"Riqfin97",#N/A,FALSE,"Tran";"Riqfinpro",#N/A,FALSE,"Tran"}</definedName>
    <definedName name="uuuuuu" localSheetId="93" hidden="1">{"Riqfin97",#N/A,FALSE,"Tran";"Riqfinpro",#N/A,FALSE,"Tran"}</definedName>
    <definedName name="uuuuuu" localSheetId="94" hidden="1">{"Riqfin97",#N/A,FALSE,"Tran";"Riqfinpro",#N/A,FALSE,"Tran"}</definedName>
    <definedName name="uuuuuu" hidden="1">{"Riqfin97",#N/A,FALSE,"Tran";"Riqfinpro",#N/A,FALSE,"Tran"}</definedName>
    <definedName name="v">#N/A</definedName>
    <definedName name="VALID_FORMATS" localSheetId="15">#REF!</definedName>
    <definedName name="VALID_FORMATS" localSheetId="16">#REF!</definedName>
    <definedName name="VALID_FORMATS" localSheetId="17">#REF!</definedName>
    <definedName name="VALID_FORMATS" localSheetId="19">#REF!</definedName>
    <definedName name="VALID_FORMATS" localSheetId="20">#REF!</definedName>
    <definedName name="VALID_FORMATS" localSheetId="100">#REF!</definedName>
    <definedName name="VALID_FORMATS" localSheetId="23">#REF!</definedName>
    <definedName name="VALID_FORMATS" localSheetId="27">#REF!</definedName>
    <definedName name="VALID_FORMATS" localSheetId="28">#REF!</definedName>
    <definedName name="VALID_FORMATS" localSheetId="29">#REF!</definedName>
    <definedName name="VALID_FORMATS" localSheetId="33">#REF!</definedName>
    <definedName name="VALID_FORMATS" localSheetId="57">#REF!</definedName>
    <definedName name="VALID_FORMATS" localSheetId="58">#REF!</definedName>
    <definedName name="VALID_FORMATS" localSheetId="18">#REF!</definedName>
    <definedName name="VALID_FORMATS" localSheetId="61">#REF!</definedName>
    <definedName name="VALID_FORMATS" localSheetId="62">#REF!</definedName>
    <definedName name="VALID_FORMATS" localSheetId="64">#REF!</definedName>
    <definedName name="VALID_FORMATS" localSheetId="21">#REF!</definedName>
    <definedName name="VALID_FORMATS" localSheetId="80">'Tabla 53'!#REF!</definedName>
    <definedName name="VALID_FORMATS" localSheetId="81">'Tabla 54'!#REF!</definedName>
    <definedName name="VALID_FORMATS" localSheetId="82">'Tabla 55'!#REF!</definedName>
    <definedName name="VALID_FORMATS" localSheetId="83">'Tabla 56'!#REF!</definedName>
    <definedName name="VALID_FORMATS" localSheetId="84">'Tabla 57'!#REF!</definedName>
    <definedName name="VALID_FORMATS" localSheetId="85">'Tabla 58'!#REF!</definedName>
    <definedName name="VALID_FORMATS" localSheetId="88">#REF!</definedName>
    <definedName name="VALID_FORMATS" localSheetId="89">#REF!</definedName>
    <definedName name="VALID_FORMATS" localSheetId="90">#REF!</definedName>
    <definedName name="VALID_FORMATS" localSheetId="95">#REF!</definedName>
    <definedName name="VALID_FORMATS" localSheetId="96">#REF!</definedName>
    <definedName name="VALID_FORMATS" localSheetId="24">#REF!</definedName>
    <definedName name="VALID_FORMATS" localSheetId="99">#REF!</definedName>
    <definedName name="VALID_FORMATS">#REF!</definedName>
    <definedName name="VenceHoy" localSheetId="15">#REF!</definedName>
    <definedName name="VenceHoy" localSheetId="16">#REF!</definedName>
    <definedName name="VenceHoy" localSheetId="17">#REF!</definedName>
    <definedName name="VenceHoy" localSheetId="19">#REF!</definedName>
    <definedName name="VenceHoy" localSheetId="23">#REF!</definedName>
    <definedName name="VenceHoy" localSheetId="27">#REF!</definedName>
    <definedName name="VenceHoy" localSheetId="28">#REF!</definedName>
    <definedName name="VenceHoy" localSheetId="29">#REF!</definedName>
    <definedName name="VenceHoy" localSheetId="57">#REF!</definedName>
    <definedName name="VenceHoy" localSheetId="58">#REF!</definedName>
    <definedName name="VenceHoy" localSheetId="18">#REF!</definedName>
    <definedName name="VenceHoy" localSheetId="64">#REF!</definedName>
    <definedName name="VenceHoy" localSheetId="21">#REF!</definedName>
    <definedName name="VenceHoy" localSheetId="80">'Tabla 53'!#REF!</definedName>
    <definedName name="VenceHoy" localSheetId="88">#REF!</definedName>
    <definedName name="VenceHoy" localSheetId="89">#REF!</definedName>
    <definedName name="VenceHoy" localSheetId="90">#REF!</definedName>
    <definedName name="VenceHoy" localSheetId="95">#REF!</definedName>
    <definedName name="VenceHoy" localSheetId="96">#REF!</definedName>
    <definedName name="VenceHoy" localSheetId="24">#REF!</definedName>
    <definedName name="VenceHoy">#REF!</definedName>
    <definedName name="venci" localSheetId="15">#REF!</definedName>
    <definedName name="venci" localSheetId="16">#REF!</definedName>
    <definedName name="venci" localSheetId="17">#REF!</definedName>
    <definedName name="venci" localSheetId="23">#REF!</definedName>
    <definedName name="venci" localSheetId="27">#REF!</definedName>
    <definedName name="venci" localSheetId="28">#REF!</definedName>
    <definedName name="venci" localSheetId="29">#REF!</definedName>
    <definedName name="venci" localSheetId="57">#REF!</definedName>
    <definedName name="venci" localSheetId="21">#REF!</definedName>
    <definedName name="venci" localSheetId="88">#REF!</definedName>
    <definedName name="venci" localSheetId="89">#REF!</definedName>
    <definedName name="venci" localSheetId="90">#REF!</definedName>
    <definedName name="venci" localSheetId="95">#REF!</definedName>
    <definedName name="venci">#REF!</definedName>
    <definedName name="venci2000" localSheetId="15">#REF!</definedName>
    <definedName name="venci2000" localSheetId="17">#REF!</definedName>
    <definedName name="venci2000" localSheetId="23">#REF!</definedName>
    <definedName name="venci2000" localSheetId="27">#REF!</definedName>
    <definedName name="venci2000" localSheetId="28">#REF!</definedName>
    <definedName name="venci2000" localSheetId="29">#REF!</definedName>
    <definedName name="venci2000" localSheetId="21">#REF!</definedName>
    <definedName name="venci2000" localSheetId="88">#REF!</definedName>
    <definedName name="venci2000" localSheetId="89">#REF!</definedName>
    <definedName name="venci2000" localSheetId="90">#REF!</definedName>
    <definedName name="venci2000">#REF!</definedName>
    <definedName name="venci2001" localSheetId="15">#REF!</definedName>
    <definedName name="venci2001" localSheetId="17">#REF!</definedName>
    <definedName name="venci2001" localSheetId="23">#REF!</definedName>
    <definedName name="venci2001" localSheetId="27">#REF!</definedName>
    <definedName name="venci2001" localSheetId="28">#REF!</definedName>
    <definedName name="venci2001" localSheetId="29">#REF!</definedName>
    <definedName name="venci2001" localSheetId="21">#REF!</definedName>
    <definedName name="venci2001" localSheetId="88">#REF!</definedName>
    <definedName name="venci2001" localSheetId="89">#REF!</definedName>
    <definedName name="venci2001" localSheetId="90">#REF!</definedName>
    <definedName name="venci2001">#REF!</definedName>
    <definedName name="venci2002" localSheetId="15">#REF!</definedName>
    <definedName name="venci2002" localSheetId="17">#REF!</definedName>
    <definedName name="venci2002" localSheetId="23">#REF!</definedName>
    <definedName name="venci2002" localSheetId="27">#REF!</definedName>
    <definedName name="venci2002" localSheetId="28">#REF!</definedName>
    <definedName name="venci2002" localSheetId="29">#REF!</definedName>
    <definedName name="venci2002" localSheetId="21">#REF!</definedName>
    <definedName name="venci2002" localSheetId="88">#REF!</definedName>
    <definedName name="venci2002" localSheetId="89">#REF!</definedName>
    <definedName name="venci2002" localSheetId="90">#REF!</definedName>
    <definedName name="venci2002">#REF!</definedName>
    <definedName name="venci2003" localSheetId="15">#REF!</definedName>
    <definedName name="venci2003" localSheetId="17">#REF!</definedName>
    <definedName name="venci2003" localSheetId="23">#REF!</definedName>
    <definedName name="venci2003" localSheetId="27">#REF!</definedName>
    <definedName name="venci2003" localSheetId="28">#REF!</definedName>
    <definedName name="venci2003" localSheetId="29">#REF!</definedName>
    <definedName name="venci2003" localSheetId="21">#REF!</definedName>
    <definedName name="venci2003" localSheetId="88">#REF!</definedName>
    <definedName name="venci2003" localSheetId="89">#REF!</definedName>
    <definedName name="venci2003" localSheetId="90">#REF!</definedName>
    <definedName name="venci2003">#REF!</definedName>
    <definedName name="venci98" localSheetId="15">#REF!</definedName>
    <definedName name="venci98" localSheetId="17">#REF!</definedName>
    <definedName name="venci98" localSheetId="100">[27]Programa!#REF!</definedName>
    <definedName name="venci98" localSheetId="10">[27]Programa!#REF!</definedName>
    <definedName name="venci98" localSheetId="11">[27]Programa!#REF!</definedName>
    <definedName name="venci98" localSheetId="23">[27]Programa!#REF!</definedName>
    <definedName name="venci98" localSheetId="59">#REF!</definedName>
    <definedName name="venci98" localSheetId="60">#REF!</definedName>
    <definedName name="venci98" localSheetId="1">[27]Programa!#REF!</definedName>
    <definedName name="venci98" localSheetId="27">#REF!</definedName>
    <definedName name="venci98" localSheetId="28">[27]Programa!#REF!</definedName>
    <definedName name="venci98" localSheetId="29">[27]Programa!#REF!</definedName>
    <definedName name="venci98" localSheetId="57">[27]Programa!#REF!</definedName>
    <definedName name="venci98" localSheetId="58">[27]Programa!#REF!</definedName>
    <definedName name="venci98" localSheetId="21">[27]Programa!#REF!</definedName>
    <definedName name="venci98" localSheetId="85">[27]Programa!#REF!</definedName>
    <definedName name="venci98" localSheetId="88">[27]Programa!#REF!</definedName>
    <definedName name="venci98" localSheetId="89">[27]Programa!#REF!</definedName>
    <definedName name="venci98" localSheetId="90">[27]Programa!#REF!</definedName>
    <definedName name="venci98" localSheetId="91">#REF!</definedName>
    <definedName name="venci98" localSheetId="24">[27]Programa!#REF!</definedName>
    <definedName name="venci98">#REF!</definedName>
    <definedName name="venci98j" localSheetId="15">#REF!</definedName>
    <definedName name="venci98j" localSheetId="17">#REF!</definedName>
    <definedName name="venci98j" localSheetId="100">[27]Programa!#REF!</definedName>
    <definedName name="venci98j" localSheetId="10">[27]Programa!#REF!</definedName>
    <definedName name="venci98j" localSheetId="11">[27]Programa!#REF!</definedName>
    <definedName name="venci98j" localSheetId="23">[27]Programa!#REF!</definedName>
    <definedName name="venci98j" localSheetId="59">#REF!</definedName>
    <definedName name="venci98j" localSheetId="60">#REF!</definedName>
    <definedName name="venci98j" localSheetId="1">[27]Programa!#REF!</definedName>
    <definedName name="venci98j" localSheetId="27">#REF!</definedName>
    <definedName name="venci98j" localSheetId="28">[27]Programa!#REF!</definedName>
    <definedName name="venci98j" localSheetId="29">[27]Programa!#REF!</definedName>
    <definedName name="venci98j" localSheetId="57">[27]Programa!#REF!</definedName>
    <definedName name="venci98j" localSheetId="58">[27]Programa!#REF!</definedName>
    <definedName name="venci98j" localSheetId="21">[27]Programa!#REF!</definedName>
    <definedName name="venci98j" localSheetId="85">[27]Programa!#REF!</definedName>
    <definedName name="venci98j" localSheetId="88">[27]Programa!#REF!</definedName>
    <definedName name="venci98j" localSheetId="89">[27]Programa!#REF!</definedName>
    <definedName name="venci98j" localSheetId="90">[27]Programa!#REF!</definedName>
    <definedName name="venci98j" localSheetId="91">#REF!</definedName>
    <definedName name="venci98j" localSheetId="24">[27]Programa!#REF!</definedName>
    <definedName name="venci98j">#REF!</definedName>
    <definedName name="venci98s" localSheetId="15">#REF!</definedName>
    <definedName name="venci98s" localSheetId="16">#REF!</definedName>
    <definedName name="venci98s" localSheetId="17">#REF!</definedName>
    <definedName name="venci98s" localSheetId="20">#REF!</definedName>
    <definedName name="venci98s" localSheetId="23">#REF!</definedName>
    <definedName name="venci98s" localSheetId="59">#REF!</definedName>
    <definedName name="venci98s" localSheetId="60">#REF!</definedName>
    <definedName name="venci98s" localSheetId="27">#REF!</definedName>
    <definedName name="venci98s" localSheetId="28">#REF!</definedName>
    <definedName name="venci98s" localSheetId="29">#REF!</definedName>
    <definedName name="venci98s" localSheetId="57">#REF!</definedName>
    <definedName name="venci98s" localSheetId="64">#REF!</definedName>
    <definedName name="venci98s" localSheetId="21">#REF!</definedName>
    <definedName name="venci98s" localSheetId="85">'Tabla 58'!#REF!</definedName>
    <definedName name="venci98s" localSheetId="88">#REF!</definedName>
    <definedName name="venci98s" localSheetId="89">#REF!</definedName>
    <definedName name="venci98s" localSheetId="90">#REF!</definedName>
    <definedName name="venci98s" localSheetId="95">#REF!</definedName>
    <definedName name="venci98s" localSheetId="96">#REF!</definedName>
    <definedName name="venci98s" localSheetId="24">#REF!</definedName>
    <definedName name="venci98s">#REF!</definedName>
    <definedName name="venci99" localSheetId="15">#REF!</definedName>
    <definedName name="venci99" localSheetId="16">#REF!</definedName>
    <definedName name="venci99" localSheetId="17">#REF!</definedName>
    <definedName name="venci99" localSheetId="23">#REF!</definedName>
    <definedName name="venci99" localSheetId="27">#REF!</definedName>
    <definedName name="venci99" localSheetId="28">#REF!</definedName>
    <definedName name="venci99" localSheetId="29">#REF!</definedName>
    <definedName name="venci99" localSheetId="57">#REF!</definedName>
    <definedName name="venci99" localSheetId="64">#REF!</definedName>
    <definedName name="venci99" localSheetId="21">#REF!</definedName>
    <definedName name="venci99" localSheetId="85">'Tabla 58'!#REF!</definedName>
    <definedName name="venci99" localSheetId="88">#REF!</definedName>
    <definedName name="venci99" localSheetId="89">#REF!</definedName>
    <definedName name="venci99" localSheetId="90">#REF!</definedName>
    <definedName name="venci99" localSheetId="95">#REF!</definedName>
    <definedName name="venci99" localSheetId="96">#REF!</definedName>
    <definedName name="venci99">#REF!</definedName>
    <definedName name="VENEZU" localSheetId="15">#REF!</definedName>
    <definedName name="VENEZU" localSheetId="16">#REF!</definedName>
    <definedName name="VENEZU" localSheetId="17">#REF!</definedName>
    <definedName name="VENEZU" localSheetId="19">#REF!</definedName>
    <definedName name="VENEZU" localSheetId="23">#REF!</definedName>
    <definedName name="VENEZU" localSheetId="27">#REF!</definedName>
    <definedName name="VENEZU" localSheetId="28">#REF!</definedName>
    <definedName name="VENEZU" localSheetId="29">#REF!</definedName>
    <definedName name="VENEZU" localSheetId="33">#REF!</definedName>
    <definedName name="VENEZU" localSheetId="57">#REF!</definedName>
    <definedName name="VENEZU" localSheetId="58">#REF!</definedName>
    <definedName name="VENEZU" localSheetId="18">#REF!</definedName>
    <definedName name="VENEZU" localSheetId="61">#REF!</definedName>
    <definedName name="VENEZU" localSheetId="64">#REF!</definedName>
    <definedName name="VENEZU" localSheetId="21">#REF!</definedName>
    <definedName name="VENEZU" localSheetId="80">'Tabla 53'!#REF!</definedName>
    <definedName name="VENEZU" localSheetId="81">'Tabla 54'!#REF!</definedName>
    <definedName name="VENEZU" localSheetId="82">'Tabla 55'!#REF!</definedName>
    <definedName name="VENEZU" localSheetId="83">'Tabla 56'!#REF!</definedName>
    <definedName name="VENEZU" localSheetId="84">'Tabla 57'!#REF!</definedName>
    <definedName name="VENEZU" localSheetId="85">'Tabla 58'!#REF!</definedName>
    <definedName name="VENEZU" localSheetId="88">#REF!</definedName>
    <definedName name="VENEZU" localSheetId="89">#REF!</definedName>
    <definedName name="VENEZU" localSheetId="90">#REF!</definedName>
    <definedName name="VENEZU" localSheetId="95">#REF!</definedName>
    <definedName name="VENEZU" localSheetId="96">#REF!</definedName>
    <definedName name="VENEZU" localSheetId="24">#REF!</definedName>
    <definedName name="VENEZU">#REF!</definedName>
    <definedName name="VENEZUELA">"bANCOS"</definedName>
    <definedName name="VIAAEREA" localSheetId="15">#REF!</definedName>
    <definedName name="VIAAEREA" localSheetId="16">#REF!</definedName>
    <definedName name="VIAAEREA" localSheetId="17">#REF!</definedName>
    <definedName name="VIAAEREA" localSheetId="20">#REF!</definedName>
    <definedName name="VIAAEREA" localSheetId="23">#REF!</definedName>
    <definedName name="VIAAEREA" localSheetId="27">#REF!</definedName>
    <definedName name="VIAAEREA" localSheetId="28">#REF!</definedName>
    <definedName name="VIAAEREA" localSheetId="29">#REF!</definedName>
    <definedName name="VIAAEREA" localSheetId="41">#REF!</definedName>
    <definedName name="VIAAEREA" localSheetId="44">#REF!</definedName>
    <definedName name="VIAAEREA" localSheetId="57">#REF!</definedName>
    <definedName name="VIAAEREA" localSheetId="61">#REF!</definedName>
    <definedName name="VIAAEREA" localSheetId="64">#REF!</definedName>
    <definedName name="VIAAEREA" localSheetId="21">#REF!</definedName>
    <definedName name="VIAAEREA" localSheetId="80">'Tabla 53'!#REF!</definedName>
    <definedName name="VIAAEREA" localSheetId="81">'Tabla 54'!#REF!</definedName>
    <definedName name="VIAAEREA" localSheetId="82">'Tabla 55'!#REF!</definedName>
    <definedName name="VIAAEREA" localSheetId="83">'Tabla 56'!#REF!</definedName>
    <definedName name="VIAAEREA" localSheetId="84">'Tabla 57'!#REF!</definedName>
    <definedName name="VIAAEREA" localSheetId="88">#REF!</definedName>
    <definedName name="VIAAEREA" localSheetId="89">#REF!</definedName>
    <definedName name="VIAAEREA" localSheetId="90">#REF!</definedName>
    <definedName name="VIAAEREA" localSheetId="95">#REF!</definedName>
    <definedName name="VIAAEREA" localSheetId="96">#REF!</definedName>
    <definedName name="VIAAEREA">#REF!</definedName>
    <definedName name="volume_trade" localSheetId="15">#REF!</definedName>
    <definedName name="volume_trade" localSheetId="16">#REF!</definedName>
    <definedName name="volume_trade" localSheetId="17">#REF!</definedName>
    <definedName name="volume_trade" localSheetId="23">#REF!</definedName>
    <definedName name="volume_trade" localSheetId="27">#REF!</definedName>
    <definedName name="volume_trade" localSheetId="28">#REF!</definedName>
    <definedName name="volume_trade" localSheetId="29">#REF!</definedName>
    <definedName name="volume_trade" localSheetId="57">#REF!</definedName>
    <definedName name="volume_trade" localSheetId="64">#REF!</definedName>
    <definedName name="volume_trade" localSheetId="21">#REF!</definedName>
    <definedName name="volume_trade" localSheetId="88">#REF!</definedName>
    <definedName name="volume_trade" localSheetId="89">#REF!</definedName>
    <definedName name="volume_trade" localSheetId="90">#REF!</definedName>
    <definedName name="volume_trade" localSheetId="95">#REF!</definedName>
    <definedName name="volume_trade" localSheetId="96">#REF!</definedName>
    <definedName name="volume_trade">#REF!</definedName>
    <definedName name="VTITLES" localSheetId="15">#REF!</definedName>
    <definedName name="VTITLES" localSheetId="16">#REF!</definedName>
    <definedName name="VTITLES" localSheetId="17">#REF!</definedName>
    <definedName name="VTITLES" localSheetId="23">#REF!</definedName>
    <definedName name="VTITLES" localSheetId="27">#REF!</definedName>
    <definedName name="VTITLES" localSheetId="28">#REF!</definedName>
    <definedName name="VTITLES" localSheetId="29">#REF!</definedName>
    <definedName name="VTITLES" localSheetId="41">#REF!</definedName>
    <definedName name="VTITLES" localSheetId="44">#REF!</definedName>
    <definedName name="VTITLES" localSheetId="57">#REF!</definedName>
    <definedName name="VTITLES" localSheetId="21">#REF!</definedName>
    <definedName name="VTITLES" localSheetId="80">'Tabla 53'!#REF!</definedName>
    <definedName name="VTITLES" localSheetId="88">#REF!</definedName>
    <definedName name="VTITLES" localSheetId="89">#REF!</definedName>
    <definedName name="VTITLES" localSheetId="90">#REF!</definedName>
    <definedName name="VTITLES" localSheetId="95">#REF!</definedName>
    <definedName name="VTITLES" localSheetId="96">#REF!</definedName>
    <definedName name="VTITLES">#REF!</definedName>
    <definedName name="vv" localSheetId="15" hidden="1">{"Tab1",#N/A,FALSE,"P";"Tab2",#N/A,FALSE,"P"}</definedName>
    <definedName name="vv" localSheetId="16" hidden="1">{"Tab1",#N/A,FALSE,"P";"Tab2",#N/A,FALSE,"P"}</definedName>
    <definedName name="vv" localSheetId="17" hidden="1">{"Tab1",#N/A,FALSE,"P";"Tab2",#N/A,FALSE,"P"}</definedName>
    <definedName name="vv" localSheetId="19" hidden="1">{"Tab1",#N/A,FALSE,"P";"Tab2",#N/A,FALSE,"P"}</definedName>
    <definedName name="vv" localSheetId="20" hidden="1">{"Tab1",#N/A,FALSE,"P";"Tab2",#N/A,FALSE,"P"}</definedName>
    <definedName name="vv" localSheetId="100" hidden="1">{"Tab1",#N/A,FALSE,"P";"Tab2",#N/A,FALSE,"P"}</definedName>
    <definedName name="vv" localSheetId="8" hidden="1">{"Tab1",#N/A,FALSE,"P";"Tab2",#N/A,FALSE,"P"}</definedName>
    <definedName name="vv" localSheetId="9" hidden="1">{"Tab1",#N/A,FALSE,"P";"Tab2",#N/A,FALSE,"P"}</definedName>
    <definedName name="vv" localSheetId="10" hidden="1">{"Tab1",#N/A,FALSE,"P";"Tab2",#N/A,FALSE,"P"}</definedName>
    <definedName name="vv" localSheetId="11" hidden="1">{"Tab1",#N/A,FALSE,"P";"Tab2",#N/A,FALSE,"P"}</definedName>
    <definedName name="vv" localSheetId="23" hidden="1">{"Tab1",#N/A,FALSE,"P";"Tab2",#N/A,FALSE,"P"}</definedName>
    <definedName name="vv" localSheetId="59" hidden="1">{"Tab1",#N/A,FALSE,"P";"Tab2",#N/A,FALSE,"P"}</definedName>
    <definedName name="vv" localSheetId="60" hidden="1">{"Tab1",#N/A,FALSE,"P";"Tab2",#N/A,FALSE,"P"}</definedName>
    <definedName name="vv" localSheetId="1" hidden="1">{"Tab1",#N/A,FALSE,"P";"Tab2",#N/A,FALSE,"P"}</definedName>
    <definedName name="vv" localSheetId="27" hidden="1">{"Tab1",#N/A,FALSE,"P";"Tab2",#N/A,FALSE,"P"}</definedName>
    <definedName name="vv" localSheetId="28" hidden="1">{"Tab1",#N/A,FALSE,"P";"Tab2",#N/A,FALSE,"P"}</definedName>
    <definedName name="vv" localSheetId="29" hidden="1">{"Tab1",#N/A,FALSE,"P";"Tab2",#N/A,FALSE,"P"}</definedName>
    <definedName name="vv" localSheetId="30" hidden="1">{"Tab1",#N/A,FALSE,"P";"Tab2",#N/A,FALSE,"P"}</definedName>
    <definedName name="vv" localSheetId="31" hidden="1">{"Tab1",#N/A,FALSE,"P";"Tab2",#N/A,FALSE,"P"}</definedName>
    <definedName name="vv" localSheetId="32" hidden="1">{"Tab1",#N/A,FALSE,"P";"Tab2",#N/A,FALSE,"P"}</definedName>
    <definedName name="vv" localSheetId="33" hidden="1">{"Tab1",#N/A,FALSE,"P";"Tab2",#N/A,FALSE,"P"}</definedName>
    <definedName name="vv" localSheetId="34" hidden="1">{"Tab1",#N/A,FALSE,"P";"Tab2",#N/A,FALSE,"P"}</definedName>
    <definedName name="vv" localSheetId="3" hidden="1">{"Tab1",#N/A,FALSE,"P";"Tab2",#N/A,FALSE,"P"}</definedName>
    <definedName name="vv" localSheetId="57" hidden="1">{"Tab1",#N/A,FALSE,"P";"Tab2",#N/A,FALSE,"P"}</definedName>
    <definedName name="vv" localSheetId="58" hidden="1">{"Tab1",#N/A,FALSE,"P";"Tab2",#N/A,FALSE,"P"}</definedName>
    <definedName name="vv" localSheetId="18" hidden="1">{"Tab1",#N/A,FALSE,"P";"Tab2",#N/A,FALSE,"P"}</definedName>
    <definedName name="vv" localSheetId="61" hidden="1">{"Tab1",#N/A,FALSE,"P";"Tab2",#N/A,FALSE,"P"}</definedName>
    <definedName name="vv" localSheetId="62" hidden="1">{"Tab1",#N/A,FALSE,"P";"Tab2",#N/A,FALSE,"P"}</definedName>
    <definedName name="vv" localSheetId="63" hidden="1">{"Tab1",#N/A,FALSE,"P";"Tab2",#N/A,FALSE,"P"}</definedName>
    <definedName name="vv" localSheetId="64" hidden="1">{"Tab1",#N/A,FALSE,"P";"Tab2",#N/A,FALSE,"P"}</definedName>
    <definedName name="vv" localSheetId="21" hidden="1">{"Tab1",#N/A,FALSE,"P";"Tab2",#N/A,FALSE,"P"}</definedName>
    <definedName name="vv" localSheetId="80" hidden="1">{"Tab1",#N/A,FALSE,"P";"Tab2",#N/A,FALSE,"P"}</definedName>
    <definedName name="vv" localSheetId="81" hidden="1">{"Tab1",#N/A,FALSE,"P";"Tab2",#N/A,FALSE,"P"}</definedName>
    <definedName name="vv" localSheetId="82" hidden="1">{"Tab1",#N/A,FALSE,"P";"Tab2",#N/A,FALSE,"P"}</definedName>
    <definedName name="vv" localSheetId="83" hidden="1">{"Tab1",#N/A,FALSE,"P";"Tab2",#N/A,FALSE,"P"}</definedName>
    <definedName name="vv" localSheetId="84" hidden="1">{"Tab1",#N/A,FALSE,"P";"Tab2",#N/A,FALSE,"P"}</definedName>
    <definedName name="vv" localSheetId="85" hidden="1">{"Tab1",#N/A,FALSE,"P";"Tab2",#N/A,FALSE,"P"}</definedName>
    <definedName name="vv" localSheetId="88" hidden="1">{"Tab1",#N/A,FALSE,"P";"Tab2",#N/A,FALSE,"P"}</definedName>
    <definedName name="vv" localSheetId="22" hidden="1">{"Tab1",#N/A,FALSE,"P";"Tab2",#N/A,FALSE,"P"}</definedName>
    <definedName name="vv" localSheetId="89" hidden="1">{"Tab1",#N/A,FALSE,"P";"Tab2",#N/A,FALSE,"P"}</definedName>
    <definedName name="vv" localSheetId="90" hidden="1">{"Tab1",#N/A,FALSE,"P";"Tab2",#N/A,FALSE,"P"}</definedName>
    <definedName name="vv" localSheetId="91" hidden="1">{"Tab1",#N/A,FALSE,"P";"Tab2",#N/A,FALSE,"P"}</definedName>
    <definedName name="vv" localSheetId="92" hidden="1">{"Tab1",#N/A,FALSE,"P";"Tab2",#N/A,FALSE,"P"}</definedName>
    <definedName name="vv" localSheetId="95" hidden="1">{"Tab1",#N/A,FALSE,"P";"Tab2",#N/A,FALSE,"P"}</definedName>
    <definedName name="vv" localSheetId="96" hidden="1">{"Tab1",#N/A,FALSE,"P";"Tab2",#N/A,FALSE,"P"}</definedName>
    <definedName name="vv" localSheetId="98" hidden="1">{"Tab1",#N/A,FALSE,"P";"Tab2",#N/A,FALSE,"P"}</definedName>
    <definedName name="vv" localSheetId="24" hidden="1">{"Tab1",#N/A,FALSE,"P";"Tab2",#N/A,FALSE,"P"}</definedName>
    <definedName name="vv" localSheetId="99" hidden="1">{"Tab1",#N/A,FALSE,"P";"Tab2",#N/A,FALSE,"P"}</definedName>
    <definedName name="vv" localSheetId="25" hidden="1">{"Tab1",#N/A,FALSE,"P";"Tab2",#N/A,FALSE,"P"}</definedName>
    <definedName name="vv" localSheetId="26" hidden="1">{"Tab1",#N/A,FALSE,"P";"Tab2",#N/A,FALSE,"P"}</definedName>
    <definedName name="vv" localSheetId="93" hidden="1">{"Tab1",#N/A,FALSE,"P";"Tab2",#N/A,FALSE,"P"}</definedName>
    <definedName name="vv" localSheetId="94" hidden="1">{"Tab1",#N/A,FALSE,"P";"Tab2",#N/A,FALSE,"P"}</definedName>
    <definedName name="vv" hidden="1">{"Tab1",#N/A,FALSE,"P";"Tab2",#N/A,FALSE,"P"}</definedName>
    <definedName name="vvv" localSheetId="15" hidden="1">{"Tab1",#N/A,FALSE,"P";"Tab2",#N/A,FALSE,"P"}</definedName>
    <definedName name="vvv" localSheetId="16" hidden="1">{"Tab1",#N/A,FALSE,"P";"Tab2",#N/A,FALSE,"P"}</definedName>
    <definedName name="vvv" localSheetId="17" hidden="1">{"Tab1",#N/A,FALSE,"P";"Tab2",#N/A,FALSE,"P"}</definedName>
    <definedName name="vvv" localSheetId="19" hidden="1">{"Tab1",#N/A,FALSE,"P";"Tab2",#N/A,FALSE,"P"}</definedName>
    <definedName name="vvv" localSheetId="20" hidden="1">{"Tab1",#N/A,FALSE,"P";"Tab2",#N/A,FALSE,"P"}</definedName>
    <definedName name="vvv" localSheetId="100" hidden="1">{"Tab1",#N/A,FALSE,"P";"Tab2",#N/A,FALSE,"P"}</definedName>
    <definedName name="vvv" localSheetId="8" hidden="1">{"Tab1",#N/A,FALSE,"P";"Tab2",#N/A,FALSE,"P"}</definedName>
    <definedName name="vvv" localSheetId="9" hidden="1">{"Tab1",#N/A,FALSE,"P";"Tab2",#N/A,FALSE,"P"}</definedName>
    <definedName name="vvv" localSheetId="10" hidden="1">{"Tab1",#N/A,FALSE,"P";"Tab2",#N/A,FALSE,"P"}</definedName>
    <definedName name="vvv" localSheetId="11" hidden="1">{"Tab1",#N/A,FALSE,"P";"Tab2",#N/A,FALSE,"P"}</definedName>
    <definedName name="vvv" localSheetId="23" hidden="1">{"Tab1",#N/A,FALSE,"P";"Tab2",#N/A,FALSE,"P"}</definedName>
    <definedName name="vvv" localSheetId="59" hidden="1">{"Tab1",#N/A,FALSE,"P";"Tab2",#N/A,FALSE,"P"}</definedName>
    <definedName name="vvv" localSheetId="60" hidden="1">{"Tab1",#N/A,FALSE,"P";"Tab2",#N/A,FALSE,"P"}</definedName>
    <definedName name="vvv" localSheetId="1" hidden="1">{"Tab1",#N/A,FALSE,"P";"Tab2",#N/A,FALSE,"P"}</definedName>
    <definedName name="vvv" localSheetId="27" hidden="1">{"Tab1",#N/A,FALSE,"P";"Tab2",#N/A,FALSE,"P"}</definedName>
    <definedName name="vvv" localSheetId="28" hidden="1">{"Tab1",#N/A,FALSE,"P";"Tab2",#N/A,FALSE,"P"}</definedName>
    <definedName name="vvv" localSheetId="29" hidden="1">{"Tab1",#N/A,FALSE,"P";"Tab2",#N/A,FALSE,"P"}</definedName>
    <definedName name="vvv" localSheetId="30" hidden="1">{"Tab1",#N/A,FALSE,"P";"Tab2",#N/A,FALSE,"P"}</definedName>
    <definedName name="vvv" localSheetId="31" hidden="1">{"Tab1",#N/A,FALSE,"P";"Tab2",#N/A,FALSE,"P"}</definedName>
    <definedName name="vvv" localSheetId="32" hidden="1">{"Tab1",#N/A,FALSE,"P";"Tab2",#N/A,FALSE,"P"}</definedName>
    <definedName name="vvv" localSheetId="33" hidden="1">{"Tab1",#N/A,FALSE,"P";"Tab2",#N/A,FALSE,"P"}</definedName>
    <definedName name="vvv" localSheetId="34" hidden="1">{"Tab1",#N/A,FALSE,"P";"Tab2",#N/A,FALSE,"P"}</definedName>
    <definedName name="vvv" localSheetId="3" hidden="1">{"Tab1",#N/A,FALSE,"P";"Tab2",#N/A,FALSE,"P"}</definedName>
    <definedName name="vvv" localSheetId="57" hidden="1">{"Tab1",#N/A,FALSE,"P";"Tab2",#N/A,FALSE,"P"}</definedName>
    <definedName name="vvv" localSheetId="58" hidden="1">{"Tab1",#N/A,FALSE,"P";"Tab2",#N/A,FALSE,"P"}</definedName>
    <definedName name="vvv" localSheetId="18" hidden="1">{"Tab1",#N/A,FALSE,"P";"Tab2",#N/A,FALSE,"P"}</definedName>
    <definedName name="vvv" localSheetId="61" hidden="1">{"Tab1",#N/A,FALSE,"P";"Tab2",#N/A,FALSE,"P"}</definedName>
    <definedName name="vvv" localSheetId="62" hidden="1">{"Tab1",#N/A,FALSE,"P";"Tab2",#N/A,FALSE,"P"}</definedName>
    <definedName name="vvv" localSheetId="63" hidden="1">{"Tab1",#N/A,FALSE,"P";"Tab2",#N/A,FALSE,"P"}</definedName>
    <definedName name="vvv" localSheetId="64" hidden="1">{"Tab1",#N/A,FALSE,"P";"Tab2",#N/A,FALSE,"P"}</definedName>
    <definedName name="vvv" localSheetId="21" hidden="1">{"Tab1",#N/A,FALSE,"P";"Tab2",#N/A,FALSE,"P"}</definedName>
    <definedName name="vvv" localSheetId="80" hidden="1">{"Tab1",#N/A,FALSE,"P";"Tab2",#N/A,FALSE,"P"}</definedName>
    <definedName name="vvv" localSheetId="81" hidden="1">{"Tab1",#N/A,FALSE,"P";"Tab2",#N/A,FALSE,"P"}</definedName>
    <definedName name="vvv" localSheetId="82" hidden="1">{"Tab1",#N/A,FALSE,"P";"Tab2",#N/A,FALSE,"P"}</definedName>
    <definedName name="vvv" localSheetId="83" hidden="1">{"Tab1",#N/A,FALSE,"P";"Tab2",#N/A,FALSE,"P"}</definedName>
    <definedName name="vvv" localSheetId="84" hidden="1">{"Tab1",#N/A,FALSE,"P";"Tab2",#N/A,FALSE,"P"}</definedName>
    <definedName name="vvv" localSheetId="85" hidden="1">{"Tab1",#N/A,FALSE,"P";"Tab2",#N/A,FALSE,"P"}</definedName>
    <definedName name="vvv" localSheetId="88" hidden="1">{"Tab1",#N/A,FALSE,"P";"Tab2",#N/A,FALSE,"P"}</definedName>
    <definedName name="vvv" localSheetId="22" hidden="1">{"Tab1",#N/A,FALSE,"P";"Tab2",#N/A,FALSE,"P"}</definedName>
    <definedName name="vvv" localSheetId="89" hidden="1">{"Tab1",#N/A,FALSE,"P";"Tab2",#N/A,FALSE,"P"}</definedName>
    <definedName name="vvv" localSheetId="90" hidden="1">{"Tab1",#N/A,FALSE,"P";"Tab2",#N/A,FALSE,"P"}</definedName>
    <definedName name="vvv" localSheetId="91" hidden="1">{"Tab1",#N/A,FALSE,"P";"Tab2",#N/A,FALSE,"P"}</definedName>
    <definedName name="vvv" localSheetId="92" hidden="1">{"Tab1",#N/A,FALSE,"P";"Tab2",#N/A,FALSE,"P"}</definedName>
    <definedName name="vvv" localSheetId="95" hidden="1">{"Tab1",#N/A,FALSE,"P";"Tab2",#N/A,FALSE,"P"}</definedName>
    <definedName name="vvv" localSheetId="96" hidden="1">{"Tab1",#N/A,FALSE,"P";"Tab2",#N/A,FALSE,"P"}</definedName>
    <definedName name="vvv" localSheetId="98" hidden="1">{"Tab1",#N/A,FALSE,"P";"Tab2",#N/A,FALSE,"P"}</definedName>
    <definedName name="vvv" localSheetId="24" hidden="1">{"Tab1",#N/A,FALSE,"P";"Tab2",#N/A,FALSE,"P"}</definedName>
    <definedName name="vvv" localSheetId="99" hidden="1">{"Tab1",#N/A,FALSE,"P";"Tab2",#N/A,FALSE,"P"}</definedName>
    <definedName name="vvv" localSheetId="25" hidden="1">{"Tab1",#N/A,FALSE,"P";"Tab2",#N/A,FALSE,"P"}</definedName>
    <definedName name="vvv" localSheetId="26" hidden="1">{"Tab1",#N/A,FALSE,"P";"Tab2",#N/A,FALSE,"P"}</definedName>
    <definedName name="vvv" localSheetId="93" hidden="1">{"Tab1",#N/A,FALSE,"P";"Tab2",#N/A,FALSE,"P"}</definedName>
    <definedName name="vvv" localSheetId="94" hidden="1">{"Tab1",#N/A,FALSE,"P";"Tab2",#N/A,FALSE,"P"}</definedName>
    <definedName name="vvv" hidden="1">{"Tab1",#N/A,FALSE,"P";"Tab2",#N/A,FALSE,"P"}</definedName>
    <definedName name="vvvv" localSheetId="15" hidden="1">{"Minpmon",#N/A,FALSE,"Monthinput"}</definedName>
    <definedName name="vvvv" localSheetId="16" hidden="1">{"Minpmon",#N/A,FALSE,"Monthinput"}</definedName>
    <definedName name="vvvv" localSheetId="17" hidden="1">{"Minpmon",#N/A,FALSE,"Monthinput"}</definedName>
    <definedName name="vvvv" localSheetId="19" hidden="1">{"Minpmon",#N/A,FALSE,"Monthinput"}</definedName>
    <definedName name="vvvv" localSheetId="20" hidden="1">{"Minpmon",#N/A,FALSE,"Monthinput"}</definedName>
    <definedName name="vvvv" localSheetId="100" hidden="1">{"Minpmon",#N/A,FALSE,"Monthinput"}</definedName>
    <definedName name="vvvv" localSheetId="8" hidden="1">{"Minpmon",#N/A,FALSE,"Monthinput"}</definedName>
    <definedName name="vvvv" localSheetId="9" hidden="1">{"Minpmon",#N/A,FALSE,"Monthinput"}</definedName>
    <definedName name="vvvv" localSheetId="10" hidden="1">{"Minpmon",#N/A,FALSE,"Monthinput"}</definedName>
    <definedName name="vvvv" localSheetId="11" hidden="1">{"Minpmon",#N/A,FALSE,"Monthinput"}</definedName>
    <definedName name="vvvv" localSheetId="23" hidden="1">{"Minpmon",#N/A,FALSE,"Monthinput"}</definedName>
    <definedName name="vvvv" localSheetId="59" hidden="1">{"Minpmon",#N/A,FALSE,"Monthinput"}</definedName>
    <definedName name="vvvv" localSheetId="60" hidden="1">{"Minpmon",#N/A,FALSE,"Monthinput"}</definedName>
    <definedName name="vvvv" localSheetId="1" hidden="1">{"Minpmon",#N/A,FALSE,"Monthinput"}</definedName>
    <definedName name="vvvv" localSheetId="27" hidden="1">{"Minpmon",#N/A,FALSE,"Monthinput"}</definedName>
    <definedName name="vvvv" localSheetId="28" hidden="1">{"Minpmon",#N/A,FALSE,"Monthinput"}</definedName>
    <definedName name="vvvv" localSheetId="29" hidden="1">{"Minpmon",#N/A,FALSE,"Monthinput"}</definedName>
    <definedName name="vvvv" localSheetId="30" hidden="1">{"Minpmon",#N/A,FALSE,"Monthinput"}</definedName>
    <definedName name="vvvv" localSheetId="31" hidden="1">{"Minpmon",#N/A,FALSE,"Monthinput"}</definedName>
    <definedName name="vvvv" localSheetId="32" hidden="1">{"Minpmon",#N/A,FALSE,"Monthinput"}</definedName>
    <definedName name="vvvv" localSheetId="33" hidden="1">{"Minpmon",#N/A,FALSE,"Monthinput"}</definedName>
    <definedName name="vvvv" localSheetId="34" hidden="1">{"Minpmon",#N/A,FALSE,"Monthinput"}</definedName>
    <definedName name="vvvv" localSheetId="3" hidden="1">{"Minpmon",#N/A,FALSE,"Monthinput"}</definedName>
    <definedName name="vvvv" localSheetId="57" hidden="1">{"Minpmon",#N/A,FALSE,"Monthinput"}</definedName>
    <definedName name="vvvv" localSheetId="58" hidden="1">{"Minpmon",#N/A,FALSE,"Monthinput"}</definedName>
    <definedName name="vvvv" localSheetId="18" hidden="1">{"Minpmon",#N/A,FALSE,"Monthinput"}</definedName>
    <definedName name="vvvv" localSheetId="61" hidden="1">{"Minpmon",#N/A,FALSE,"Monthinput"}</definedName>
    <definedName name="vvvv" localSheetId="62" hidden="1">{"Minpmon",#N/A,FALSE,"Monthinput"}</definedName>
    <definedName name="vvvv" localSheetId="63" hidden="1">{"Minpmon",#N/A,FALSE,"Monthinput"}</definedName>
    <definedName name="vvvv" localSheetId="64" hidden="1">{"Minpmon",#N/A,FALSE,"Monthinput"}</definedName>
    <definedName name="vvvv" localSheetId="21" hidden="1">{"Minpmon",#N/A,FALSE,"Monthinput"}</definedName>
    <definedName name="vvvv" localSheetId="80" hidden="1">{"Minpmon",#N/A,FALSE,"Monthinput"}</definedName>
    <definedName name="vvvv" localSheetId="81" hidden="1">{"Minpmon",#N/A,FALSE,"Monthinput"}</definedName>
    <definedName name="vvvv" localSheetId="82" hidden="1">{"Minpmon",#N/A,FALSE,"Monthinput"}</definedName>
    <definedName name="vvvv" localSheetId="83" hidden="1">{"Minpmon",#N/A,FALSE,"Monthinput"}</definedName>
    <definedName name="vvvv" localSheetId="84" hidden="1">{"Minpmon",#N/A,FALSE,"Monthinput"}</definedName>
    <definedName name="vvvv" localSheetId="85" hidden="1">{"Minpmon",#N/A,FALSE,"Monthinput"}</definedName>
    <definedName name="vvvv" localSheetId="88" hidden="1">{"Minpmon",#N/A,FALSE,"Monthinput"}</definedName>
    <definedName name="vvvv" localSheetId="22" hidden="1">{"Minpmon",#N/A,FALSE,"Monthinput"}</definedName>
    <definedName name="vvvv" localSheetId="89" hidden="1">{"Minpmon",#N/A,FALSE,"Monthinput"}</definedName>
    <definedName name="vvvv" localSheetId="90" hidden="1">{"Minpmon",#N/A,FALSE,"Monthinput"}</definedName>
    <definedName name="vvvv" localSheetId="91" hidden="1">{"Minpmon",#N/A,FALSE,"Monthinput"}</definedName>
    <definedName name="vvvv" localSheetId="92" hidden="1">{"Minpmon",#N/A,FALSE,"Monthinput"}</definedName>
    <definedName name="vvvv" localSheetId="95" hidden="1">{"Minpmon",#N/A,FALSE,"Monthinput"}</definedName>
    <definedName name="vvvv" localSheetId="96" hidden="1">{"Minpmon",#N/A,FALSE,"Monthinput"}</definedName>
    <definedName name="vvvv" localSheetId="98" hidden="1">{"Minpmon",#N/A,FALSE,"Monthinput"}</definedName>
    <definedName name="vvvv" localSheetId="24" hidden="1">{"Minpmon",#N/A,FALSE,"Monthinput"}</definedName>
    <definedName name="vvvv" localSheetId="99" hidden="1">{"Minpmon",#N/A,FALSE,"Monthinput"}</definedName>
    <definedName name="vvvv" localSheetId="25" hidden="1">{"Minpmon",#N/A,FALSE,"Monthinput"}</definedName>
    <definedName name="vvvv" localSheetId="26" hidden="1">{"Minpmon",#N/A,FALSE,"Monthinput"}</definedName>
    <definedName name="vvvv" localSheetId="93" hidden="1">{"Minpmon",#N/A,FALSE,"Monthinput"}</definedName>
    <definedName name="vvvv" localSheetId="94" hidden="1">{"Minpmon",#N/A,FALSE,"Monthinput"}</definedName>
    <definedName name="vvvv" hidden="1">{"Minpmon",#N/A,FALSE,"Monthinput"}</definedName>
    <definedName name="vvvvvvvvvvvv" localSheetId="15" hidden="1">{"Riqfin97",#N/A,FALSE,"Tran";"Riqfinpro",#N/A,FALSE,"Tran"}</definedName>
    <definedName name="vvvvvvvvvvvv" localSheetId="16" hidden="1">{"Riqfin97",#N/A,FALSE,"Tran";"Riqfinpro",#N/A,FALSE,"Tran"}</definedName>
    <definedName name="vvvvvvvvvvvv" localSheetId="17" hidden="1">{"Riqfin97",#N/A,FALSE,"Tran";"Riqfinpro",#N/A,FALSE,"Tran"}</definedName>
    <definedName name="vvvvvvvvvvvv" localSheetId="19" hidden="1">{"Riqfin97",#N/A,FALSE,"Tran";"Riqfinpro",#N/A,FALSE,"Tran"}</definedName>
    <definedName name="vvvvvvvvvvvv" localSheetId="20" hidden="1">{"Riqfin97",#N/A,FALSE,"Tran";"Riqfinpro",#N/A,FALSE,"Tran"}</definedName>
    <definedName name="vvvvvvvvvvvv" localSheetId="100" hidden="1">{"Riqfin97",#N/A,FALSE,"Tran";"Riqfinpro",#N/A,FALSE,"Tran"}</definedName>
    <definedName name="vvvvvvvvvvvv" localSheetId="8" hidden="1">{"Riqfin97",#N/A,FALSE,"Tran";"Riqfinpro",#N/A,FALSE,"Tran"}</definedName>
    <definedName name="vvvvvvvvvvvv" localSheetId="9" hidden="1">{"Riqfin97",#N/A,FALSE,"Tran";"Riqfinpro",#N/A,FALSE,"Tran"}</definedName>
    <definedName name="vvvvvvvvvvvv" localSheetId="10" hidden="1">{"Riqfin97",#N/A,FALSE,"Tran";"Riqfinpro",#N/A,FALSE,"Tran"}</definedName>
    <definedName name="vvvvvvvvvvvv" localSheetId="11" hidden="1">{"Riqfin97",#N/A,FALSE,"Tran";"Riqfinpro",#N/A,FALSE,"Tran"}</definedName>
    <definedName name="vvvvvvvvvvvv" localSheetId="23" hidden="1">{"Riqfin97",#N/A,FALSE,"Tran";"Riqfinpro",#N/A,FALSE,"Tran"}</definedName>
    <definedName name="vvvvvvvvvvvv" localSheetId="59" hidden="1">{"Riqfin97",#N/A,FALSE,"Tran";"Riqfinpro",#N/A,FALSE,"Tran"}</definedName>
    <definedName name="vvvvvvvvvvvv" localSheetId="60" hidden="1">{"Riqfin97",#N/A,FALSE,"Tran";"Riqfinpro",#N/A,FALSE,"Tran"}</definedName>
    <definedName name="vvvvvvvvvvvv" localSheetId="1" hidden="1">{"Riqfin97",#N/A,FALSE,"Tran";"Riqfinpro",#N/A,FALSE,"Tran"}</definedName>
    <definedName name="vvvvvvvvvvvv" localSheetId="27" hidden="1">{"Riqfin97",#N/A,FALSE,"Tran";"Riqfinpro",#N/A,FALSE,"Tran"}</definedName>
    <definedName name="vvvvvvvvvvvv" localSheetId="28" hidden="1">{"Riqfin97",#N/A,FALSE,"Tran";"Riqfinpro",#N/A,FALSE,"Tran"}</definedName>
    <definedName name="vvvvvvvvvvvv" localSheetId="29" hidden="1">{"Riqfin97",#N/A,FALSE,"Tran";"Riqfinpro",#N/A,FALSE,"Tran"}</definedName>
    <definedName name="vvvvvvvvvvvv" localSheetId="30" hidden="1">{"Riqfin97",#N/A,FALSE,"Tran";"Riqfinpro",#N/A,FALSE,"Tran"}</definedName>
    <definedName name="vvvvvvvvvvvv" localSheetId="31" hidden="1">{"Riqfin97",#N/A,FALSE,"Tran";"Riqfinpro",#N/A,FALSE,"Tran"}</definedName>
    <definedName name="vvvvvvvvvvvv" localSheetId="32" hidden="1">{"Riqfin97",#N/A,FALSE,"Tran";"Riqfinpro",#N/A,FALSE,"Tran"}</definedName>
    <definedName name="vvvvvvvvvvvv" localSheetId="33" hidden="1">{"Riqfin97",#N/A,FALSE,"Tran";"Riqfinpro",#N/A,FALSE,"Tran"}</definedName>
    <definedName name="vvvvvvvvvvvv" localSheetId="34" hidden="1">{"Riqfin97",#N/A,FALSE,"Tran";"Riqfinpro",#N/A,FALSE,"Tran"}</definedName>
    <definedName name="vvvvvvvvvvvv" localSheetId="3" hidden="1">{"Riqfin97",#N/A,FALSE,"Tran";"Riqfinpro",#N/A,FALSE,"Tran"}</definedName>
    <definedName name="vvvvvvvvvvvv" localSheetId="57" hidden="1">{"Riqfin97",#N/A,FALSE,"Tran";"Riqfinpro",#N/A,FALSE,"Tran"}</definedName>
    <definedName name="vvvvvvvvvvvv" localSheetId="58" hidden="1">{"Riqfin97",#N/A,FALSE,"Tran";"Riqfinpro",#N/A,FALSE,"Tran"}</definedName>
    <definedName name="vvvvvvvvvvvv" localSheetId="18" hidden="1">{"Riqfin97",#N/A,FALSE,"Tran";"Riqfinpro",#N/A,FALSE,"Tran"}</definedName>
    <definedName name="vvvvvvvvvvvv" localSheetId="61" hidden="1">{"Riqfin97",#N/A,FALSE,"Tran";"Riqfinpro",#N/A,FALSE,"Tran"}</definedName>
    <definedName name="vvvvvvvvvvvv" localSheetId="62" hidden="1">{"Riqfin97",#N/A,FALSE,"Tran";"Riqfinpro",#N/A,FALSE,"Tran"}</definedName>
    <definedName name="vvvvvvvvvvvv" localSheetId="63" hidden="1">{"Riqfin97",#N/A,FALSE,"Tran";"Riqfinpro",#N/A,FALSE,"Tran"}</definedName>
    <definedName name="vvvvvvvvvvvv" localSheetId="64" hidden="1">{"Riqfin97",#N/A,FALSE,"Tran";"Riqfinpro",#N/A,FALSE,"Tran"}</definedName>
    <definedName name="vvvvvvvvvvvv" localSheetId="21" hidden="1">{"Riqfin97",#N/A,FALSE,"Tran";"Riqfinpro",#N/A,FALSE,"Tran"}</definedName>
    <definedName name="vvvvvvvvvvvv" localSheetId="80" hidden="1">{"Riqfin97",#N/A,FALSE,"Tran";"Riqfinpro",#N/A,FALSE,"Tran"}</definedName>
    <definedName name="vvvvvvvvvvvv" localSheetId="81" hidden="1">{"Riqfin97",#N/A,FALSE,"Tran";"Riqfinpro",#N/A,FALSE,"Tran"}</definedName>
    <definedName name="vvvvvvvvvvvv" localSheetId="82" hidden="1">{"Riqfin97",#N/A,FALSE,"Tran";"Riqfinpro",#N/A,FALSE,"Tran"}</definedName>
    <definedName name="vvvvvvvvvvvv" localSheetId="83" hidden="1">{"Riqfin97",#N/A,FALSE,"Tran";"Riqfinpro",#N/A,FALSE,"Tran"}</definedName>
    <definedName name="vvvvvvvvvvvv" localSheetId="84" hidden="1">{"Riqfin97",#N/A,FALSE,"Tran";"Riqfinpro",#N/A,FALSE,"Tran"}</definedName>
    <definedName name="vvvvvvvvvvvv" localSheetId="85" hidden="1">{"Riqfin97",#N/A,FALSE,"Tran";"Riqfinpro",#N/A,FALSE,"Tran"}</definedName>
    <definedName name="vvvvvvvvvvvv" localSheetId="88" hidden="1">{"Riqfin97",#N/A,FALSE,"Tran";"Riqfinpro",#N/A,FALSE,"Tran"}</definedName>
    <definedName name="vvvvvvvvvvvv" localSheetId="22" hidden="1">{"Riqfin97",#N/A,FALSE,"Tran";"Riqfinpro",#N/A,FALSE,"Tran"}</definedName>
    <definedName name="vvvvvvvvvvvv" localSheetId="89" hidden="1">{"Riqfin97",#N/A,FALSE,"Tran";"Riqfinpro",#N/A,FALSE,"Tran"}</definedName>
    <definedName name="vvvvvvvvvvvv" localSheetId="90" hidden="1">{"Riqfin97",#N/A,FALSE,"Tran";"Riqfinpro",#N/A,FALSE,"Tran"}</definedName>
    <definedName name="vvvvvvvvvvvv" localSheetId="91" hidden="1">{"Riqfin97",#N/A,FALSE,"Tran";"Riqfinpro",#N/A,FALSE,"Tran"}</definedName>
    <definedName name="vvvvvvvvvvvv" localSheetId="92" hidden="1">{"Riqfin97",#N/A,FALSE,"Tran";"Riqfinpro",#N/A,FALSE,"Tran"}</definedName>
    <definedName name="vvvvvvvvvvvv" localSheetId="95" hidden="1">{"Riqfin97",#N/A,FALSE,"Tran";"Riqfinpro",#N/A,FALSE,"Tran"}</definedName>
    <definedName name="vvvvvvvvvvvv" localSheetId="96" hidden="1">{"Riqfin97",#N/A,FALSE,"Tran";"Riqfinpro",#N/A,FALSE,"Tran"}</definedName>
    <definedName name="vvvvvvvvvvvv" localSheetId="98" hidden="1">{"Riqfin97",#N/A,FALSE,"Tran";"Riqfinpro",#N/A,FALSE,"Tran"}</definedName>
    <definedName name="vvvvvvvvvvvv" localSheetId="24" hidden="1">{"Riqfin97",#N/A,FALSE,"Tran";"Riqfinpro",#N/A,FALSE,"Tran"}</definedName>
    <definedName name="vvvvvvvvvvvv" localSheetId="99" hidden="1">{"Riqfin97",#N/A,FALSE,"Tran";"Riqfinpro",#N/A,FALSE,"Tran"}</definedName>
    <definedName name="vvvvvvvvvvvv" localSheetId="25" hidden="1">{"Riqfin97",#N/A,FALSE,"Tran";"Riqfinpro",#N/A,FALSE,"Tran"}</definedName>
    <definedName name="vvvvvvvvvvvv" localSheetId="26" hidden="1">{"Riqfin97",#N/A,FALSE,"Tran";"Riqfinpro",#N/A,FALSE,"Tran"}</definedName>
    <definedName name="vvvvvvvvvvvv" localSheetId="93" hidden="1">{"Riqfin97",#N/A,FALSE,"Tran";"Riqfinpro",#N/A,FALSE,"Tran"}</definedName>
    <definedName name="vvvvvvvvvvvv" localSheetId="94" hidden="1">{"Riqfin97",#N/A,FALSE,"Tran";"Riqfinpro",#N/A,FALSE,"Tran"}</definedName>
    <definedName name="vvvvvvvvvvvv" hidden="1">{"Riqfin97",#N/A,FALSE,"Tran";"Riqfinpro",#N/A,FALSE,"Tran"}</definedName>
    <definedName name="vvvvvvvvvvvvv" localSheetId="15" hidden="1">{"Tab1",#N/A,FALSE,"P";"Tab2",#N/A,FALSE,"P"}</definedName>
    <definedName name="vvvvvvvvvvvvv" localSheetId="16" hidden="1">{"Tab1",#N/A,FALSE,"P";"Tab2",#N/A,FALSE,"P"}</definedName>
    <definedName name="vvvvvvvvvvvvv" localSheetId="17" hidden="1">{"Tab1",#N/A,FALSE,"P";"Tab2",#N/A,FALSE,"P"}</definedName>
    <definedName name="vvvvvvvvvvvvv" localSheetId="19" hidden="1">{"Tab1",#N/A,FALSE,"P";"Tab2",#N/A,FALSE,"P"}</definedName>
    <definedName name="vvvvvvvvvvvvv" localSheetId="20" hidden="1">{"Tab1",#N/A,FALSE,"P";"Tab2",#N/A,FALSE,"P"}</definedName>
    <definedName name="vvvvvvvvvvvvv" localSheetId="100" hidden="1">{"Tab1",#N/A,FALSE,"P";"Tab2",#N/A,FALSE,"P"}</definedName>
    <definedName name="vvvvvvvvvvvvv" localSheetId="8" hidden="1">{"Tab1",#N/A,FALSE,"P";"Tab2",#N/A,FALSE,"P"}</definedName>
    <definedName name="vvvvvvvvvvvvv" localSheetId="9" hidden="1">{"Tab1",#N/A,FALSE,"P";"Tab2",#N/A,FALSE,"P"}</definedName>
    <definedName name="vvvvvvvvvvvvv" localSheetId="10" hidden="1">{"Tab1",#N/A,FALSE,"P";"Tab2",#N/A,FALSE,"P"}</definedName>
    <definedName name="vvvvvvvvvvvvv" localSheetId="11" hidden="1">{"Tab1",#N/A,FALSE,"P";"Tab2",#N/A,FALSE,"P"}</definedName>
    <definedName name="vvvvvvvvvvvvv" localSheetId="23" hidden="1">{"Tab1",#N/A,FALSE,"P";"Tab2",#N/A,FALSE,"P"}</definedName>
    <definedName name="vvvvvvvvvvvvv" localSheetId="59" hidden="1">{"Tab1",#N/A,FALSE,"P";"Tab2",#N/A,FALSE,"P"}</definedName>
    <definedName name="vvvvvvvvvvvvv" localSheetId="60" hidden="1">{"Tab1",#N/A,FALSE,"P";"Tab2",#N/A,FALSE,"P"}</definedName>
    <definedName name="vvvvvvvvvvvvv" localSheetId="1" hidden="1">{"Tab1",#N/A,FALSE,"P";"Tab2",#N/A,FALSE,"P"}</definedName>
    <definedName name="vvvvvvvvvvvvv" localSheetId="27" hidden="1">{"Tab1",#N/A,FALSE,"P";"Tab2",#N/A,FALSE,"P"}</definedName>
    <definedName name="vvvvvvvvvvvvv" localSheetId="28" hidden="1">{"Tab1",#N/A,FALSE,"P";"Tab2",#N/A,FALSE,"P"}</definedName>
    <definedName name="vvvvvvvvvvvvv" localSheetId="29" hidden="1">{"Tab1",#N/A,FALSE,"P";"Tab2",#N/A,FALSE,"P"}</definedName>
    <definedName name="vvvvvvvvvvvvv" localSheetId="30" hidden="1">{"Tab1",#N/A,FALSE,"P";"Tab2",#N/A,FALSE,"P"}</definedName>
    <definedName name="vvvvvvvvvvvvv" localSheetId="31" hidden="1">{"Tab1",#N/A,FALSE,"P";"Tab2",#N/A,FALSE,"P"}</definedName>
    <definedName name="vvvvvvvvvvvvv" localSheetId="32" hidden="1">{"Tab1",#N/A,FALSE,"P";"Tab2",#N/A,FALSE,"P"}</definedName>
    <definedName name="vvvvvvvvvvvvv" localSheetId="33" hidden="1">{"Tab1",#N/A,FALSE,"P";"Tab2",#N/A,FALSE,"P"}</definedName>
    <definedName name="vvvvvvvvvvvvv" localSheetId="34" hidden="1">{"Tab1",#N/A,FALSE,"P";"Tab2",#N/A,FALSE,"P"}</definedName>
    <definedName name="vvvvvvvvvvvvv" localSheetId="3" hidden="1">{"Tab1",#N/A,FALSE,"P";"Tab2",#N/A,FALSE,"P"}</definedName>
    <definedName name="vvvvvvvvvvvvv" localSheetId="57" hidden="1">{"Tab1",#N/A,FALSE,"P";"Tab2",#N/A,FALSE,"P"}</definedName>
    <definedName name="vvvvvvvvvvvvv" localSheetId="58" hidden="1">{"Tab1",#N/A,FALSE,"P";"Tab2",#N/A,FALSE,"P"}</definedName>
    <definedName name="vvvvvvvvvvvvv" localSheetId="18" hidden="1">{"Tab1",#N/A,FALSE,"P";"Tab2",#N/A,FALSE,"P"}</definedName>
    <definedName name="vvvvvvvvvvvvv" localSheetId="61" hidden="1">{"Tab1",#N/A,FALSE,"P";"Tab2",#N/A,FALSE,"P"}</definedName>
    <definedName name="vvvvvvvvvvvvv" localSheetId="62" hidden="1">{"Tab1",#N/A,FALSE,"P";"Tab2",#N/A,FALSE,"P"}</definedName>
    <definedName name="vvvvvvvvvvvvv" localSheetId="63" hidden="1">{"Tab1",#N/A,FALSE,"P";"Tab2",#N/A,FALSE,"P"}</definedName>
    <definedName name="vvvvvvvvvvvvv" localSheetId="64" hidden="1">{"Tab1",#N/A,FALSE,"P";"Tab2",#N/A,FALSE,"P"}</definedName>
    <definedName name="vvvvvvvvvvvvv" localSheetId="21" hidden="1">{"Tab1",#N/A,FALSE,"P";"Tab2",#N/A,FALSE,"P"}</definedName>
    <definedName name="vvvvvvvvvvvvv" localSheetId="80" hidden="1">{"Tab1",#N/A,FALSE,"P";"Tab2",#N/A,FALSE,"P"}</definedName>
    <definedName name="vvvvvvvvvvvvv" localSheetId="81" hidden="1">{"Tab1",#N/A,FALSE,"P";"Tab2",#N/A,FALSE,"P"}</definedName>
    <definedName name="vvvvvvvvvvvvv" localSheetId="82" hidden="1">{"Tab1",#N/A,FALSE,"P";"Tab2",#N/A,FALSE,"P"}</definedName>
    <definedName name="vvvvvvvvvvvvv" localSheetId="83" hidden="1">{"Tab1",#N/A,FALSE,"P";"Tab2",#N/A,FALSE,"P"}</definedName>
    <definedName name="vvvvvvvvvvvvv" localSheetId="84" hidden="1">{"Tab1",#N/A,FALSE,"P";"Tab2",#N/A,FALSE,"P"}</definedName>
    <definedName name="vvvvvvvvvvvvv" localSheetId="85" hidden="1">{"Tab1",#N/A,FALSE,"P";"Tab2",#N/A,FALSE,"P"}</definedName>
    <definedName name="vvvvvvvvvvvvv" localSheetId="88" hidden="1">{"Tab1",#N/A,FALSE,"P";"Tab2",#N/A,FALSE,"P"}</definedName>
    <definedName name="vvvvvvvvvvvvv" localSheetId="22" hidden="1">{"Tab1",#N/A,FALSE,"P";"Tab2",#N/A,FALSE,"P"}</definedName>
    <definedName name="vvvvvvvvvvvvv" localSheetId="89" hidden="1">{"Tab1",#N/A,FALSE,"P";"Tab2",#N/A,FALSE,"P"}</definedName>
    <definedName name="vvvvvvvvvvvvv" localSheetId="90" hidden="1">{"Tab1",#N/A,FALSE,"P";"Tab2",#N/A,FALSE,"P"}</definedName>
    <definedName name="vvvvvvvvvvvvv" localSheetId="91" hidden="1">{"Tab1",#N/A,FALSE,"P";"Tab2",#N/A,FALSE,"P"}</definedName>
    <definedName name="vvvvvvvvvvvvv" localSheetId="92" hidden="1">{"Tab1",#N/A,FALSE,"P";"Tab2",#N/A,FALSE,"P"}</definedName>
    <definedName name="vvvvvvvvvvvvv" localSheetId="95" hidden="1">{"Tab1",#N/A,FALSE,"P";"Tab2",#N/A,FALSE,"P"}</definedName>
    <definedName name="vvvvvvvvvvvvv" localSheetId="96" hidden="1">{"Tab1",#N/A,FALSE,"P";"Tab2",#N/A,FALSE,"P"}</definedName>
    <definedName name="vvvvvvvvvvvvv" localSheetId="98" hidden="1">{"Tab1",#N/A,FALSE,"P";"Tab2",#N/A,FALSE,"P"}</definedName>
    <definedName name="vvvvvvvvvvvvv" localSheetId="24" hidden="1">{"Tab1",#N/A,FALSE,"P";"Tab2",#N/A,FALSE,"P"}</definedName>
    <definedName name="vvvvvvvvvvvvv" localSheetId="99" hidden="1">{"Tab1",#N/A,FALSE,"P";"Tab2",#N/A,FALSE,"P"}</definedName>
    <definedName name="vvvvvvvvvvvvv" localSheetId="25" hidden="1">{"Tab1",#N/A,FALSE,"P";"Tab2",#N/A,FALSE,"P"}</definedName>
    <definedName name="vvvvvvvvvvvvv" localSheetId="26" hidden="1">{"Tab1",#N/A,FALSE,"P";"Tab2",#N/A,FALSE,"P"}</definedName>
    <definedName name="vvvvvvvvvvvvv" localSheetId="93" hidden="1">{"Tab1",#N/A,FALSE,"P";"Tab2",#N/A,FALSE,"P"}</definedName>
    <definedName name="vvvvvvvvvvvvv" localSheetId="94" hidden="1">{"Tab1",#N/A,FALSE,"P";"Tab2",#N/A,FALSE,"P"}</definedName>
    <definedName name="vvvvvvvvvvvvv" hidden="1">{"Tab1",#N/A,FALSE,"P";"Tab2",#N/A,FALSE,"P"}</definedName>
    <definedName name="w" localSheetId="15" hidden="1">{"Minpmon",#N/A,FALSE,"Monthinput"}</definedName>
    <definedName name="w" localSheetId="16" hidden="1">{"Minpmon",#N/A,FALSE,"Monthinput"}</definedName>
    <definedName name="w" localSheetId="17" hidden="1">{"Minpmon",#N/A,FALSE,"Monthinput"}</definedName>
    <definedName name="w" localSheetId="19" hidden="1">{"Minpmon",#N/A,FALSE,"Monthinput"}</definedName>
    <definedName name="w" localSheetId="20" hidden="1">{"Minpmon",#N/A,FALSE,"Monthinput"}</definedName>
    <definedName name="w" localSheetId="100" hidden="1">{"Minpmon",#N/A,FALSE,"Monthinput"}</definedName>
    <definedName name="w" localSheetId="8" hidden="1">{"Minpmon",#N/A,FALSE,"Monthinput"}</definedName>
    <definedName name="w" localSheetId="9" hidden="1">{"Minpmon",#N/A,FALSE,"Monthinput"}</definedName>
    <definedName name="w" localSheetId="10" hidden="1">{"Minpmon",#N/A,FALSE,"Monthinput"}</definedName>
    <definedName name="w" localSheetId="11" hidden="1">{"Minpmon",#N/A,FALSE,"Monthinput"}</definedName>
    <definedName name="w" localSheetId="23" hidden="1">{"Minpmon",#N/A,FALSE,"Monthinput"}</definedName>
    <definedName name="w" localSheetId="59" hidden="1">{"Minpmon",#N/A,FALSE,"Monthinput"}</definedName>
    <definedName name="w" localSheetId="60" hidden="1">{"Minpmon",#N/A,FALSE,"Monthinput"}</definedName>
    <definedName name="w" localSheetId="1" hidden="1">{"Minpmon",#N/A,FALSE,"Monthinput"}</definedName>
    <definedName name="w" localSheetId="27" hidden="1">{"Minpmon",#N/A,FALSE,"Monthinput"}</definedName>
    <definedName name="w" localSheetId="28" hidden="1">{"Minpmon",#N/A,FALSE,"Monthinput"}</definedName>
    <definedName name="w" localSheetId="29" hidden="1">{"Minpmon",#N/A,FALSE,"Monthinput"}</definedName>
    <definedName name="w" localSheetId="30" hidden="1">{"Minpmon",#N/A,FALSE,"Monthinput"}</definedName>
    <definedName name="w" localSheetId="31" hidden="1">{"Minpmon",#N/A,FALSE,"Monthinput"}</definedName>
    <definedName name="w" localSheetId="32" hidden="1">{"Minpmon",#N/A,FALSE,"Monthinput"}</definedName>
    <definedName name="w" localSheetId="33" hidden="1">{"Minpmon",#N/A,FALSE,"Monthinput"}</definedName>
    <definedName name="w" localSheetId="34" hidden="1">{"Minpmon",#N/A,FALSE,"Monthinput"}</definedName>
    <definedName name="w" localSheetId="3" hidden="1">{"Minpmon",#N/A,FALSE,"Monthinput"}</definedName>
    <definedName name="w" localSheetId="57" hidden="1">{"Minpmon",#N/A,FALSE,"Monthinput"}</definedName>
    <definedName name="w" localSheetId="58" hidden="1">{"Minpmon",#N/A,FALSE,"Monthinput"}</definedName>
    <definedName name="w" localSheetId="18" hidden="1">{"Minpmon",#N/A,FALSE,"Monthinput"}</definedName>
    <definedName name="w" localSheetId="61" hidden="1">{"Minpmon",#N/A,FALSE,"Monthinput"}</definedName>
    <definedName name="w" localSheetId="62" hidden="1">{"Minpmon",#N/A,FALSE,"Monthinput"}</definedName>
    <definedName name="w" localSheetId="63" hidden="1">{"Minpmon",#N/A,FALSE,"Monthinput"}</definedName>
    <definedName name="w" localSheetId="64" hidden="1">{"Minpmon",#N/A,FALSE,"Monthinput"}</definedName>
    <definedName name="w" localSheetId="21" hidden="1">{"Minpmon",#N/A,FALSE,"Monthinput"}</definedName>
    <definedName name="w" localSheetId="80" hidden="1">{"Minpmon",#N/A,FALSE,"Monthinput"}</definedName>
    <definedName name="w" localSheetId="81" hidden="1">{"Minpmon",#N/A,FALSE,"Monthinput"}</definedName>
    <definedName name="w" localSheetId="82" hidden="1">{"Minpmon",#N/A,FALSE,"Monthinput"}</definedName>
    <definedName name="w" localSheetId="83" hidden="1">{"Minpmon",#N/A,FALSE,"Monthinput"}</definedName>
    <definedName name="w" localSheetId="84" hidden="1">{"Minpmon",#N/A,FALSE,"Monthinput"}</definedName>
    <definedName name="w" localSheetId="85" hidden="1">{"Minpmon",#N/A,FALSE,"Monthinput"}</definedName>
    <definedName name="w" localSheetId="88" hidden="1">{"Minpmon",#N/A,FALSE,"Monthinput"}</definedName>
    <definedName name="w" localSheetId="22" hidden="1">{"Minpmon",#N/A,FALSE,"Monthinput"}</definedName>
    <definedName name="w" localSheetId="89" hidden="1">{"Minpmon",#N/A,FALSE,"Monthinput"}</definedName>
    <definedName name="w" localSheetId="90" hidden="1">{"Minpmon",#N/A,FALSE,"Monthinput"}</definedName>
    <definedName name="w" localSheetId="91" hidden="1">{"Minpmon",#N/A,FALSE,"Monthinput"}</definedName>
    <definedName name="w" localSheetId="92" hidden="1">{"Minpmon",#N/A,FALSE,"Monthinput"}</definedName>
    <definedName name="w" localSheetId="95" hidden="1">{"Minpmon",#N/A,FALSE,"Monthinput"}</definedName>
    <definedName name="w" localSheetId="96" hidden="1">{"Minpmon",#N/A,FALSE,"Monthinput"}</definedName>
    <definedName name="w" localSheetId="98" hidden="1">{"Minpmon",#N/A,FALSE,"Monthinput"}</definedName>
    <definedName name="w" localSheetId="24" hidden="1">{"Minpmon",#N/A,FALSE,"Monthinput"}</definedName>
    <definedName name="w" localSheetId="99" hidden="1">{"Minpmon",#N/A,FALSE,"Monthinput"}</definedName>
    <definedName name="w" localSheetId="25" hidden="1">{"Minpmon",#N/A,FALSE,"Monthinput"}</definedName>
    <definedName name="w" localSheetId="26" hidden="1">{"Minpmon",#N/A,FALSE,"Monthinput"}</definedName>
    <definedName name="w" localSheetId="93" hidden="1">{"Minpmon",#N/A,FALSE,"Monthinput"}</definedName>
    <definedName name="w" localSheetId="94" hidden="1">{"Minpmon",#N/A,FALSE,"Monthinput"}</definedName>
    <definedName name="w" hidden="1">{"Minpmon",#N/A,FALSE,"Monthinput"}</definedName>
    <definedName name="wage_govt_sector" localSheetId="15">#REF!</definedName>
    <definedName name="wage_govt_sector" localSheetId="16">#REF!</definedName>
    <definedName name="wage_govt_sector" localSheetId="17">#REF!</definedName>
    <definedName name="wage_govt_sector" localSheetId="19">#REF!</definedName>
    <definedName name="wage_govt_sector" localSheetId="20">#REF!</definedName>
    <definedName name="wage_govt_sector" localSheetId="100">#REF!</definedName>
    <definedName name="wage_govt_sector" localSheetId="23">#REF!</definedName>
    <definedName name="wage_govt_sector" localSheetId="27">#REF!</definedName>
    <definedName name="wage_govt_sector" localSheetId="28">#REF!</definedName>
    <definedName name="wage_govt_sector" localSheetId="29">#REF!</definedName>
    <definedName name="wage_govt_sector" localSheetId="41">#REF!</definedName>
    <definedName name="wage_govt_sector" localSheetId="44">#REF!</definedName>
    <definedName name="wage_govt_sector" localSheetId="57">#REF!</definedName>
    <definedName name="wage_govt_sector" localSheetId="58">#REF!</definedName>
    <definedName name="wage_govt_sector" localSheetId="18">#REF!</definedName>
    <definedName name="wage_govt_sector" localSheetId="61">#REF!</definedName>
    <definedName name="wage_govt_sector" localSheetId="62">#REF!</definedName>
    <definedName name="wage_govt_sector" localSheetId="64">#REF!</definedName>
    <definedName name="wage_govt_sector" localSheetId="21">#REF!</definedName>
    <definedName name="wage_govt_sector" localSheetId="80">'Tabla 53'!#REF!</definedName>
    <definedName name="wage_govt_sector" localSheetId="81">'Tabla 54'!#REF!</definedName>
    <definedName name="wage_govt_sector" localSheetId="82">'Tabla 55'!#REF!</definedName>
    <definedName name="wage_govt_sector" localSheetId="83">'Tabla 56'!#REF!</definedName>
    <definedName name="wage_govt_sector" localSheetId="84">'Tabla 57'!#REF!</definedName>
    <definedName name="wage_govt_sector" localSheetId="88">#REF!</definedName>
    <definedName name="wage_govt_sector" localSheetId="89">#REF!</definedName>
    <definedName name="wage_govt_sector" localSheetId="90">#REF!</definedName>
    <definedName name="wage_govt_sector" localSheetId="95">#REF!</definedName>
    <definedName name="wage_govt_sector" localSheetId="96">#REF!</definedName>
    <definedName name="wage_govt_sector" localSheetId="24">#REF!</definedName>
    <definedName name="wage_govt_sector" localSheetId="99">#REF!</definedName>
    <definedName name="wage_govt_sector">#REF!</definedName>
    <definedName name="WAPR" localSheetId="15">#REF!</definedName>
    <definedName name="WAPR" localSheetId="16">#REF!</definedName>
    <definedName name="WAPR" localSheetId="17">#REF!</definedName>
    <definedName name="WAPR" localSheetId="19">#REF!</definedName>
    <definedName name="WAPR" localSheetId="23">#REF!</definedName>
    <definedName name="WAPR" localSheetId="27">#REF!</definedName>
    <definedName name="WAPR" localSheetId="28">#REF!</definedName>
    <definedName name="WAPR" localSheetId="29">#REF!</definedName>
    <definedName name="WAPR" localSheetId="41">#REF!</definedName>
    <definedName name="WAPR" localSheetId="44">#REF!</definedName>
    <definedName name="WAPR" localSheetId="57">#REF!</definedName>
    <definedName name="WAPR" localSheetId="58">#REF!</definedName>
    <definedName name="WAPR" localSheetId="18">#REF!</definedName>
    <definedName name="WAPR" localSheetId="61">#REF!</definedName>
    <definedName name="WAPR" localSheetId="64">#REF!</definedName>
    <definedName name="WAPR" localSheetId="21">#REF!</definedName>
    <definedName name="WAPR" localSheetId="80">'Tabla 53'!#REF!</definedName>
    <definedName name="WAPR" localSheetId="81">'Tabla 54'!#REF!</definedName>
    <definedName name="WAPR" localSheetId="82">'Tabla 55'!#REF!</definedName>
    <definedName name="WAPR" localSheetId="83">'Tabla 56'!#REF!</definedName>
    <definedName name="WAPR" localSheetId="84">'Tabla 57'!#REF!</definedName>
    <definedName name="WAPR" localSheetId="88">#REF!</definedName>
    <definedName name="WAPR" localSheetId="89">#REF!</definedName>
    <definedName name="WAPR" localSheetId="90">#REF!</definedName>
    <definedName name="WAPR" localSheetId="95">#REF!</definedName>
    <definedName name="WAPR" localSheetId="96">#REF!</definedName>
    <definedName name="WAPR" localSheetId="24">#REF!</definedName>
    <definedName name="WAPR">#REF!</definedName>
    <definedName name="Weekly_Depreciation" localSheetId="15">#REF!</definedName>
    <definedName name="Weekly_Depreciation" localSheetId="17">#REF!</definedName>
    <definedName name="Weekly_Depreciation" localSheetId="19">#REF!</definedName>
    <definedName name="Weekly_Depreciation" localSheetId="100">'[80]Inter-Bank'!$I$5</definedName>
    <definedName name="Weekly_Depreciation" localSheetId="23">'[80]Inter-Bank'!$I$5</definedName>
    <definedName name="Weekly_Depreciation" localSheetId="59">#REF!</definedName>
    <definedName name="Weekly_Depreciation" localSheetId="60">#REF!</definedName>
    <definedName name="Weekly_Depreciation" localSheetId="1">'[80]Inter-Bank'!$I$5</definedName>
    <definedName name="Weekly_Depreciation" localSheetId="27">#REF!</definedName>
    <definedName name="Weekly_Depreciation" localSheetId="28">#REF!</definedName>
    <definedName name="Weekly_Depreciation" localSheetId="29">#REF!</definedName>
    <definedName name="Weekly_Depreciation" localSheetId="57">'[80]Inter-Bank'!$I$5</definedName>
    <definedName name="Weekly_Depreciation" localSheetId="58">'[80]Inter-Bank'!$I$5</definedName>
    <definedName name="Weekly_Depreciation" localSheetId="18">#REF!</definedName>
    <definedName name="Weekly_Depreciation" localSheetId="91">#REF!</definedName>
    <definedName name="Weekly_Depreciation">#REF!</definedName>
    <definedName name="Weighted_Average_Inter_Bank_Exchange_Rate" localSheetId="15">#REF!</definedName>
    <definedName name="Weighted_Average_Inter_Bank_Exchange_Rate" localSheetId="17">#REF!</definedName>
    <definedName name="Weighted_Average_Inter_Bank_Exchange_Rate" localSheetId="19">#REF!</definedName>
    <definedName name="Weighted_Average_Inter_Bank_Exchange_Rate" localSheetId="100">'[80]Inter-Bank'!$C$5</definedName>
    <definedName name="Weighted_Average_Inter_Bank_Exchange_Rate" localSheetId="23">'[80]Inter-Bank'!$C$5</definedName>
    <definedName name="Weighted_Average_Inter_Bank_Exchange_Rate" localSheetId="59">#REF!</definedName>
    <definedName name="Weighted_Average_Inter_Bank_Exchange_Rate" localSheetId="60">#REF!</definedName>
    <definedName name="Weighted_Average_Inter_Bank_Exchange_Rate" localSheetId="1">'[80]Inter-Bank'!$C$5</definedName>
    <definedName name="Weighted_Average_Inter_Bank_Exchange_Rate" localSheetId="27">#REF!</definedName>
    <definedName name="Weighted_Average_Inter_Bank_Exchange_Rate" localSheetId="28">#REF!</definedName>
    <definedName name="Weighted_Average_Inter_Bank_Exchange_Rate" localSheetId="29">#REF!</definedName>
    <definedName name="Weighted_Average_Inter_Bank_Exchange_Rate" localSheetId="57">'[80]Inter-Bank'!$C$5</definedName>
    <definedName name="Weighted_Average_Inter_Bank_Exchange_Rate" localSheetId="58">'[80]Inter-Bank'!$C$5</definedName>
    <definedName name="Weighted_Average_Inter_Bank_Exchange_Rate" localSheetId="18">#REF!</definedName>
    <definedName name="Weighted_Average_Inter_Bank_Exchange_Rate" localSheetId="91">#REF!</definedName>
    <definedName name="Weighted_Average_Inter_Bank_Exchange_Rate">#REF!</definedName>
    <definedName name="WEO" localSheetId="15">#REF!</definedName>
    <definedName name="WEO" localSheetId="16">#REF!</definedName>
    <definedName name="WEO" localSheetId="17">#REF!</definedName>
    <definedName name="WEO" localSheetId="19">#REF!</definedName>
    <definedName name="WEO" localSheetId="20">#REF!</definedName>
    <definedName name="WEO" localSheetId="100">#REF!</definedName>
    <definedName name="WEO" localSheetId="23">#REF!</definedName>
    <definedName name="WEO" localSheetId="27">#REF!</definedName>
    <definedName name="WEO" localSheetId="28">#REF!</definedName>
    <definedName name="WEO" localSheetId="29">#REF!</definedName>
    <definedName name="WEO" localSheetId="41">#REF!</definedName>
    <definedName name="WEO" localSheetId="44">#REF!</definedName>
    <definedName name="WEO" localSheetId="57">#REF!</definedName>
    <definedName name="WEO" localSheetId="58">#REF!</definedName>
    <definedName name="WEO" localSheetId="18">#REF!</definedName>
    <definedName name="WEO" localSheetId="61">#REF!</definedName>
    <definedName name="WEO" localSheetId="62">#REF!</definedName>
    <definedName name="WEO" localSheetId="64">#REF!</definedName>
    <definedName name="WEO" localSheetId="21">#REF!</definedName>
    <definedName name="WEO" localSheetId="80">'Tabla 53'!#REF!</definedName>
    <definedName name="WEO" localSheetId="81">'Tabla 54'!#REF!</definedName>
    <definedName name="WEO" localSheetId="82">'Tabla 55'!#REF!</definedName>
    <definedName name="WEO" localSheetId="83">'Tabla 56'!#REF!</definedName>
    <definedName name="WEO" localSheetId="84">'Tabla 57'!#REF!</definedName>
    <definedName name="WEO" localSheetId="88">#REF!</definedName>
    <definedName name="WEO" localSheetId="89">#REF!</definedName>
    <definedName name="WEO" localSheetId="90">#REF!</definedName>
    <definedName name="WEO" localSheetId="95">#REF!</definedName>
    <definedName name="WEO" localSheetId="96">#REF!</definedName>
    <definedName name="WEO" localSheetId="24">#REF!</definedName>
    <definedName name="WEO" localSheetId="99">#REF!</definedName>
    <definedName name="WEO">#REF!</definedName>
    <definedName name="WEOD" localSheetId="15">#REF!</definedName>
    <definedName name="WEOD" localSheetId="16">#REF!</definedName>
    <definedName name="WEOD" localSheetId="17">#REF!</definedName>
    <definedName name="WEOD" localSheetId="23">#REF!</definedName>
    <definedName name="WEOD" localSheetId="27">#REF!</definedName>
    <definedName name="WEOD" localSheetId="28">#REF!</definedName>
    <definedName name="WEOD" localSheetId="29">#REF!</definedName>
    <definedName name="WEOD" localSheetId="57">#REF!</definedName>
    <definedName name="WEOD" localSheetId="64">#REF!</definedName>
    <definedName name="WEOD" localSheetId="21">#REF!</definedName>
    <definedName name="WEOD" localSheetId="88">#REF!</definedName>
    <definedName name="WEOD" localSheetId="89">#REF!</definedName>
    <definedName name="WEOD" localSheetId="90">#REF!</definedName>
    <definedName name="WEOD" localSheetId="95">#REF!</definedName>
    <definedName name="WEOD">#REF!</definedName>
    <definedName name="weodata" localSheetId="15">#REF!</definedName>
    <definedName name="weodata" localSheetId="17">#REF!</definedName>
    <definedName name="weodata" localSheetId="23">#REF!</definedName>
    <definedName name="weodata" localSheetId="27">#REF!</definedName>
    <definedName name="weodata" localSheetId="28">#REF!</definedName>
    <definedName name="weodata" localSheetId="29">#REF!</definedName>
    <definedName name="weodata" localSheetId="57">#REF!</definedName>
    <definedName name="weodata" localSheetId="21">#REF!</definedName>
    <definedName name="weodata" localSheetId="88">#REF!</definedName>
    <definedName name="weodata" localSheetId="89">#REF!</definedName>
    <definedName name="weodata" localSheetId="90">#REF!</definedName>
    <definedName name="weodata" localSheetId="95">#REF!</definedName>
    <definedName name="weodata">#REF!</definedName>
    <definedName name="wer" localSheetId="15" hidden="1">{"Riqfin97",#N/A,FALSE,"Tran";"Riqfinpro",#N/A,FALSE,"Tran"}</definedName>
    <definedName name="wer" localSheetId="16" hidden="1">{"Riqfin97",#N/A,FALSE,"Tran";"Riqfinpro",#N/A,FALSE,"Tran"}</definedName>
    <definedName name="wer" localSheetId="17" hidden="1">{"Riqfin97",#N/A,FALSE,"Tran";"Riqfinpro",#N/A,FALSE,"Tran"}</definedName>
    <definedName name="wer" localSheetId="19" hidden="1">{"Riqfin97",#N/A,FALSE,"Tran";"Riqfinpro",#N/A,FALSE,"Tran"}</definedName>
    <definedName name="wer" localSheetId="20" hidden="1">{"Riqfin97",#N/A,FALSE,"Tran";"Riqfinpro",#N/A,FALSE,"Tran"}</definedName>
    <definedName name="wer" localSheetId="100" hidden="1">{"Riqfin97",#N/A,FALSE,"Tran";"Riqfinpro",#N/A,FALSE,"Tran"}</definedName>
    <definedName name="wer" localSheetId="8" hidden="1">{"Riqfin97",#N/A,FALSE,"Tran";"Riqfinpro",#N/A,FALSE,"Tran"}</definedName>
    <definedName name="wer" localSheetId="9" hidden="1">{"Riqfin97",#N/A,FALSE,"Tran";"Riqfinpro",#N/A,FALSE,"Tran"}</definedName>
    <definedName name="wer" localSheetId="10" hidden="1">{"Riqfin97",#N/A,FALSE,"Tran";"Riqfinpro",#N/A,FALSE,"Tran"}</definedName>
    <definedName name="wer" localSheetId="11" hidden="1">{"Riqfin97",#N/A,FALSE,"Tran";"Riqfinpro",#N/A,FALSE,"Tran"}</definedName>
    <definedName name="wer" localSheetId="23" hidden="1">{"Riqfin97",#N/A,FALSE,"Tran";"Riqfinpro",#N/A,FALSE,"Tran"}</definedName>
    <definedName name="wer" localSheetId="59" hidden="1">{"Riqfin97",#N/A,FALSE,"Tran";"Riqfinpro",#N/A,FALSE,"Tran"}</definedName>
    <definedName name="wer" localSheetId="60" hidden="1">{"Riqfin97",#N/A,FALSE,"Tran";"Riqfinpro",#N/A,FALSE,"Tran"}</definedName>
    <definedName name="wer" localSheetId="1" hidden="1">{"Riqfin97",#N/A,FALSE,"Tran";"Riqfinpro",#N/A,FALSE,"Tran"}</definedName>
    <definedName name="wer" localSheetId="27" hidden="1">{"Riqfin97",#N/A,FALSE,"Tran";"Riqfinpro",#N/A,FALSE,"Tran"}</definedName>
    <definedName name="wer" localSheetId="28" hidden="1">{"Riqfin97",#N/A,FALSE,"Tran";"Riqfinpro",#N/A,FALSE,"Tran"}</definedName>
    <definedName name="wer" localSheetId="29" hidden="1">{"Riqfin97",#N/A,FALSE,"Tran";"Riqfinpro",#N/A,FALSE,"Tran"}</definedName>
    <definedName name="wer" localSheetId="30" hidden="1">{"Riqfin97",#N/A,FALSE,"Tran";"Riqfinpro",#N/A,FALSE,"Tran"}</definedName>
    <definedName name="wer" localSheetId="31" hidden="1">{"Riqfin97",#N/A,FALSE,"Tran";"Riqfinpro",#N/A,FALSE,"Tran"}</definedName>
    <definedName name="wer" localSheetId="32" hidden="1">{"Riqfin97",#N/A,FALSE,"Tran";"Riqfinpro",#N/A,FALSE,"Tran"}</definedName>
    <definedName name="wer" localSheetId="33" hidden="1">{"Riqfin97",#N/A,FALSE,"Tran";"Riqfinpro",#N/A,FALSE,"Tran"}</definedName>
    <definedName name="wer" localSheetId="34" hidden="1">{"Riqfin97",#N/A,FALSE,"Tran";"Riqfinpro",#N/A,FALSE,"Tran"}</definedName>
    <definedName name="wer" localSheetId="3" hidden="1">{"Riqfin97",#N/A,FALSE,"Tran";"Riqfinpro",#N/A,FALSE,"Tran"}</definedName>
    <definedName name="wer" localSheetId="57" hidden="1">{"Riqfin97",#N/A,FALSE,"Tran";"Riqfinpro",#N/A,FALSE,"Tran"}</definedName>
    <definedName name="wer" localSheetId="58" hidden="1">{"Riqfin97",#N/A,FALSE,"Tran";"Riqfinpro",#N/A,FALSE,"Tran"}</definedName>
    <definedName name="wer" localSheetId="18" hidden="1">{"Riqfin97",#N/A,FALSE,"Tran";"Riqfinpro",#N/A,FALSE,"Tran"}</definedName>
    <definedName name="wer" localSheetId="61" hidden="1">{"Riqfin97",#N/A,FALSE,"Tran";"Riqfinpro",#N/A,FALSE,"Tran"}</definedName>
    <definedName name="wer" localSheetId="62" hidden="1">{"Riqfin97",#N/A,FALSE,"Tran";"Riqfinpro",#N/A,FALSE,"Tran"}</definedName>
    <definedName name="wer" localSheetId="63" hidden="1">{"Riqfin97",#N/A,FALSE,"Tran";"Riqfinpro",#N/A,FALSE,"Tran"}</definedName>
    <definedName name="wer" localSheetId="64" hidden="1">{"Riqfin97",#N/A,FALSE,"Tran";"Riqfinpro",#N/A,FALSE,"Tran"}</definedName>
    <definedName name="wer" localSheetId="21" hidden="1">{"Riqfin97",#N/A,FALSE,"Tran";"Riqfinpro",#N/A,FALSE,"Tran"}</definedName>
    <definedName name="wer" localSheetId="80" hidden="1">{"Riqfin97",#N/A,FALSE,"Tran";"Riqfinpro",#N/A,FALSE,"Tran"}</definedName>
    <definedName name="wer" localSheetId="81" hidden="1">{"Riqfin97",#N/A,FALSE,"Tran";"Riqfinpro",#N/A,FALSE,"Tran"}</definedName>
    <definedName name="wer" localSheetId="82" hidden="1">{"Riqfin97",#N/A,FALSE,"Tran";"Riqfinpro",#N/A,FALSE,"Tran"}</definedName>
    <definedName name="wer" localSheetId="83" hidden="1">{"Riqfin97",#N/A,FALSE,"Tran";"Riqfinpro",#N/A,FALSE,"Tran"}</definedName>
    <definedName name="wer" localSheetId="84" hidden="1">{"Riqfin97",#N/A,FALSE,"Tran";"Riqfinpro",#N/A,FALSE,"Tran"}</definedName>
    <definedName name="wer" localSheetId="85" hidden="1">{"Riqfin97",#N/A,FALSE,"Tran";"Riqfinpro",#N/A,FALSE,"Tran"}</definedName>
    <definedName name="wer" localSheetId="88" hidden="1">{"Riqfin97",#N/A,FALSE,"Tran";"Riqfinpro",#N/A,FALSE,"Tran"}</definedName>
    <definedName name="wer" localSheetId="22" hidden="1">{"Riqfin97",#N/A,FALSE,"Tran";"Riqfinpro",#N/A,FALSE,"Tran"}</definedName>
    <definedName name="wer" localSheetId="89" hidden="1">{"Riqfin97",#N/A,FALSE,"Tran";"Riqfinpro",#N/A,FALSE,"Tran"}</definedName>
    <definedName name="wer" localSheetId="90" hidden="1">{"Riqfin97",#N/A,FALSE,"Tran";"Riqfinpro",#N/A,FALSE,"Tran"}</definedName>
    <definedName name="wer" localSheetId="91" hidden="1">{"Riqfin97",#N/A,FALSE,"Tran";"Riqfinpro",#N/A,FALSE,"Tran"}</definedName>
    <definedName name="wer" localSheetId="92" hidden="1">{"Riqfin97",#N/A,FALSE,"Tran";"Riqfinpro",#N/A,FALSE,"Tran"}</definedName>
    <definedName name="wer" localSheetId="95" hidden="1">{"Riqfin97",#N/A,FALSE,"Tran";"Riqfinpro",#N/A,FALSE,"Tran"}</definedName>
    <definedName name="wer" localSheetId="96" hidden="1">{"Riqfin97",#N/A,FALSE,"Tran";"Riqfinpro",#N/A,FALSE,"Tran"}</definedName>
    <definedName name="wer" localSheetId="98" hidden="1">{"Riqfin97",#N/A,FALSE,"Tran";"Riqfinpro",#N/A,FALSE,"Tran"}</definedName>
    <definedName name="wer" localSheetId="24" hidden="1">{"Riqfin97",#N/A,FALSE,"Tran";"Riqfinpro",#N/A,FALSE,"Tran"}</definedName>
    <definedName name="wer" localSheetId="99" hidden="1">{"Riqfin97",#N/A,FALSE,"Tran";"Riqfinpro",#N/A,FALSE,"Tran"}</definedName>
    <definedName name="wer" localSheetId="25" hidden="1">{"Riqfin97",#N/A,FALSE,"Tran";"Riqfinpro",#N/A,FALSE,"Tran"}</definedName>
    <definedName name="wer" localSheetId="26" hidden="1">{"Riqfin97",#N/A,FALSE,"Tran";"Riqfinpro",#N/A,FALSE,"Tran"}</definedName>
    <definedName name="wer" localSheetId="93" hidden="1">{"Riqfin97",#N/A,FALSE,"Tran";"Riqfinpro",#N/A,FALSE,"Tran"}</definedName>
    <definedName name="wer" localSheetId="94" hidden="1">{"Riqfin97",#N/A,FALSE,"Tran";"Riqfinpro",#N/A,FALSE,"Tran"}</definedName>
    <definedName name="wer" hidden="1">{"Riqfin97",#N/A,FALSE,"Tran";"Riqfinpro",#N/A,FALSE,"Tran"}</definedName>
    <definedName name="will" localSheetId="15">#REF!</definedName>
    <definedName name="will" localSheetId="16">#N/A</definedName>
    <definedName name="will" localSheetId="17">#REF!</definedName>
    <definedName name="will" localSheetId="19">#REF!</definedName>
    <definedName name="will" localSheetId="100">'[76]SPNF Acuerdo Incl. Int.'!will</definedName>
    <definedName name="will" localSheetId="7">'[76]SPNF Acuerdo Incl. Int.'!will</definedName>
    <definedName name="will" localSheetId="11">'[76]SPNF Acuerdo Incl. Int.'!will</definedName>
    <definedName name="will" localSheetId="23">'[76]SPNF Acuerdo Incl. Int.'!will</definedName>
    <definedName name="will" localSheetId="59">#REF!</definedName>
    <definedName name="will" localSheetId="60">#REF!</definedName>
    <definedName name="will" localSheetId="1">'[76]SPNF Acuerdo Incl. Int.'!will</definedName>
    <definedName name="will" localSheetId="27">#REF!</definedName>
    <definedName name="will" localSheetId="28">#REF!</definedName>
    <definedName name="will" localSheetId="29">'[76]SPNF Acuerdo Incl. Int.'!will</definedName>
    <definedName name="will" localSheetId="33">#REF!</definedName>
    <definedName name="will" localSheetId="34">'[76]SPNF Acuerdo Incl. Int.'!will</definedName>
    <definedName name="will" localSheetId="41">'[76]SPNF Acuerdo Incl. Int.'!will</definedName>
    <definedName name="will" localSheetId="44">'[76]SPNF Acuerdo Incl. Int.'!will</definedName>
    <definedName name="will" localSheetId="57">'[76]SPNF Acuerdo Incl. Int.'!will</definedName>
    <definedName name="will" localSheetId="58">'[76]SPNF Acuerdo Incl. Int.'!will</definedName>
    <definedName name="will" localSheetId="18">#REF!</definedName>
    <definedName name="will" localSheetId="61">'[76]SPNF Acuerdo Incl. Int.'!will</definedName>
    <definedName name="will" localSheetId="21">'[76]SPNF Acuerdo Incl. Int.'!will</definedName>
    <definedName name="will" localSheetId="81">'[76]SPNF Acuerdo Incl. Int.'!will</definedName>
    <definedName name="will" localSheetId="90">'[76]SPNF Acuerdo Incl. Int.'!will</definedName>
    <definedName name="will" localSheetId="91">#REF!</definedName>
    <definedName name="will" localSheetId="93">'[76]SPNF Acuerdo Incl. Int.'!will</definedName>
    <definedName name="will" localSheetId="94">'[76]SPNF Acuerdo Incl. Int.'!will</definedName>
    <definedName name="will">#REF!</definedName>
    <definedName name="will1">#N/A</definedName>
    <definedName name="will3">#N/A</definedName>
    <definedName name="Work_Area" localSheetId="15">#REF!</definedName>
    <definedName name="Work_Area" localSheetId="17">#REF!</definedName>
    <definedName name="Work_Area" localSheetId="20">#REF!</definedName>
    <definedName name="Work_Area" localSheetId="23">#REF!</definedName>
    <definedName name="Work_Area" localSheetId="59">#REF!</definedName>
    <definedName name="Work_Area" localSheetId="60">#REF!</definedName>
    <definedName name="Work_Area" localSheetId="27">#REF!</definedName>
    <definedName name="Work_Area" localSheetId="28">#REF!</definedName>
    <definedName name="Work_Area" localSheetId="29">#REF!</definedName>
    <definedName name="Work_Area" localSheetId="57">#REF!</definedName>
    <definedName name="Work_Area" localSheetId="64">#REF!</definedName>
    <definedName name="Work_Area" localSheetId="21">#REF!</definedName>
    <definedName name="Work_Area" localSheetId="85">'Tabla 58'!#REF!</definedName>
    <definedName name="Work_Area" localSheetId="88">#REF!</definedName>
    <definedName name="Work_Area" localSheetId="89">#REF!</definedName>
    <definedName name="Work_Area" localSheetId="90">#REF!</definedName>
    <definedName name="Work_Area" localSheetId="95">#REF!</definedName>
    <definedName name="Work_Area" localSheetId="96">#REF!</definedName>
    <definedName name="Work_Area" localSheetId="24">#REF!</definedName>
    <definedName name="Work_Area">#REF!</definedName>
    <definedName name="WPCP33_D" localSheetId="15">#REF!</definedName>
    <definedName name="WPCP33_D" localSheetId="16">#REF!</definedName>
    <definedName name="WPCP33_D" localSheetId="17">#REF!</definedName>
    <definedName name="WPCP33_D" localSheetId="19">#REF!</definedName>
    <definedName name="WPCP33_D" localSheetId="100">#REF!</definedName>
    <definedName name="WPCP33_D" localSheetId="23">#REF!</definedName>
    <definedName name="WPCP33_D" localSheetId="27">#REF!</definedName>
    <definedName name="WPCP33_D" localSheetId="28">#REF!</definedName>
    <definedName name="WPCP33_D" localSheetId="29">#REF!</definedName>
    <definedName name="WPCP33_D" localSheetId="41">#REF!</definedName>
    <definedName name="WPCP33_D" localSheetId="44">#REF!</definedName>
    <definedName name="WPCP33_D" localSheetId="46">#REF!</definedName>
    <definedName name="WPCP33_D" localSheetId="57">#REF!</definedName>
    <definedName name="WPCP33_D" localSheetId="58">#REF!</definedName>
    <definedName name="WPCP33_D" localSheetId="18">#REF!</definedName>
    <definedName name="WPCP33_D" localSheetId="61">#REF!</definedName>
    <definedName name="WPCP33_D" localSheetId="62">#REF!</definedName>
    <definedName name="WPCP33_D" localSheetId="64">#REF!</definedName>
    <definedName name="WPCP33_D" localSheetId="21">#REF!</definedName>
    <definedName name="WPCP33_D" localSheetId="80">'Tabla 53'!#REF!</definedName>
    <definedName name="WPCP33_D" localSheetId="81">'Tabla 54'!#REF!</definedName>
    <definedName name="WPCP33_D" localSheetId="82">'Tabla 55'!#REF!</definedName>
    <definedName name="WPCP33_D" localSheetId="83">'Tabla 56'!#REF!</definedName>
    <definedName name="WPCP33_D" localSheetId="84">'Tabla 57'!#REF!</definedName>
    <definedName name="WPCP33_D" localSheetId="88">#REF!</definedName>
    <definedName name="WPCP33_D" localSheetId="89">#REF!</definedName>
    <definedName name="WPCP33_D" localSheetId="90">#REF!</definedName>
    <definedName name="WPCP33_D" localSheetId="95">#REF!</definedName>
    <definedName name="WPCP33_D" localSheetId="96">#REF!</definedName>
    <definedName name="WPCP33_D" localSheetId="24">#REF!</definedName>
    <definedName name="WPCP33_D" localSheetId="99">#REF!</definedName>
    <definedName name="WPCP33_D">#REF!</definedName>
    <definedName name="WPCP33pch" localSheetId="15">#REF!</definedName>
    <definedName name="WPCP33pch" localSheetId="16">#REF!</definedName>
    <definedName name="WPCP33pch" localSheetId="17">#REF!</definedName>
    <definedName name="WPCP33pch" localSheetId="19">#REF!</definedName>
    <definedName name="WPCP33pch" localSheetId="23">#REF!</definedName>
    <definedName name="WPCP33pch" localSheetId="27">#REF!</definedName>
    <definedName name="WPCP33pch" localSheetId="28">#REF!</definedName>
    <definedName name="WPCP33pch" localSheetId="29">#REF!</definedName>
    <definedName name="WPCP33pch" localSheetId="41">#REF!</definedName>
    <definedName name="WPCP33pch" localSheetId="44">#REF!</definedName>
    <definedName name="WPCP33pch" localSheetId="57">#REF!</definedName>
    <definedName name="WPCP33pch" localSheetId="58">#REF!</definedName>
    <definedName name="WPCP33pch" localSheetId="18">#REF!</definedName>
    <definedName name="WPCP33pch" localSheetId="64">#REF!</definedName>
    <definedName name="WPCP33pch" localSheetId="21">#REF!</definedName>
    <definedName name="WPCP33pch" localSheetId="80">'Tabla 53'!#REF!</definedName>
    <definedName name="WPCP33pch" localSheetId="81">'Tabla 54'!#REF!</definedName>
    <definedName name="WPCP33pch" localSheetId="82">'Tabla 55'!#REF!</definedName>
    <definedName name="WPCP33pch" localSheetId="83">'Tabla 56'!#REF!</definedName>
    <definedName name="WPCP33pch" localSheetId="84">'Tabla 57'!#REF!</definedName>
    <definedName name="WPCP33pch" localSheetId="88">#REF!</definedName>
    <definedName name="WPCP33pch" localSheetId="89">#REF!</definedName>
    <definedName name="WPCP33pch" localSheetId="90">#REF!</definedName>
    <definedName name="WPCP33pch" localSheetId="95">#REF!</definedName>
    <definedName name="WPCP33pch" localSheetId="96">#REF!</definedName>
    <definedName name="WPCP33pch" localSheetId="24">#REF!</definedName>
    <definedName name="WPCP33pch">#REF!</definedName>
    <definedName name="wrn" localSheetId="15" hidden="1">{"Main Economic Indicators",#N/A,FALSE,"C"}</definedName>
    <definedName name="wrn" localSheetId="16" hidden="1">{"Main Economic Indicators",#N/A,FALSE,"C"}</definedName>
    <definedName name="wrn" localSheetId="17" hidden="1">{"Main Economic Indicators",#N/A,FALSE,"C"}</definedName>
    <definedName name="wrn" localSheetId="19" hidden="1">{"Main Economic Indicators",#N/A,FALSE,"C"}</definedName>
    <definedName name="wrn" localSheetId="20" hidden="1">{"Main Economic Indicators",#N/A,FALSE,"C"}</definedName>
    <definedName name="wrn" localSheetId="100" hidden="1">{"Main Economic Indicators",#N/A,FALSE,"C"}</definedName>
    <definedName name="wrn" localSheetId="8" hidden="1">{"Main Economic Indicators",#N/A,FALSE,"C"}</definedName>
    <definedName name="wrn" localSheetId="9" hidden="1">{"Main Economic Indicators",#N/A,FALSE,"C"}</definedName>
    <definedName name="wrn" localSheetId="10" hidden="1">{"Main Economic Indicators",#N/A,FALSE,"C"}</definedName>
    <definedName name="wrn" localSheetId="11" hidden="1">{"Main Economic Indicators",#N/A,FALSE,"C"}</definedName>
    <definedName name="wrn" localSheetId="23" hidden="1">{"Main Economic Indicators",#N/A,FALSE,"C"}</definedName>
    <definedName name="wrn" localSheetId="59" hidden="1">{"Main Economic Indicators",#N/A,FALSE,"C"}</definedName>
    <definedName name="wrn" localSheetId="60" hidden="1">{"Main Economic Indicators",#N/A,FALSE,"C"}</definedName>
    <definedName name="wrn" localSheetId="1" hidden="1">{"Main Economic Indicators",#N/A,FALSE,"C"}</definedName>
    <definedName name="wrn" localSheetId="27" hidden="1">{"Main Economic Indicators",#N/A,FALSE,"C"}</definedName>
    <definedName name="wrn" localSheetId="28" hidden="1">{"Main Economic Indicators",#N/A,FALSE,"C"}</definedName>
    <definedName name="wrn" localSheetId="29" hidden="1">{"Main Economic Indicators",#N/A,FALSE,"C"}</definedName>
    <definedName name="wrn" localSheetId="30" hidden="1">{"Main Economic Indicators",#N/A,FALSE,"C"}</definedName>
    <definedName name="wrn" localSheetId="31" hidden="1">{"Main Economic Indicators",#N/A,FALSE,"C"}</definedName>
    <definedName name="wrn" localSheetId="32" hidden="1">{"Main Economic Indicators",#N/A,FALSE,"C"}</definedName>
    <definedName name="wrn" localSheetId="33" hidden="1">{"Main Economic Indicators",#N/A,FALSE,"C"}</definedName>
    <definedName name="wrn" localSheetId="34" hidden="1">{"Main Economic Indicators",#N/A,FALSE,"C"}</definedName>
    <definedName name="wrn" localSheetId="3" hidden="1">{"Main Economic Indicators",#N/A,FALSE,"C"}</definedName>
    <definedName name="wrn" localSheetId="57" hidden="1">{"Main Economic Indicators",#N/A,FALSE,"C"}</definedName>
    <definedName name="wrn" localSheetId="58" hidden="1">{"Main Economic Indicators",#N/A,FALSE,"C"}</definedName>
    <definedName name="wrn" localSheetId="18" hidden="1">{"Main Economic Indicators",#N/A,FALSE,"C"}</definedName>
    <definedName name="wrn" localSheetId="61" hidden="1">{"Main Economic Indicators",#N/A,FALSE,"C"}</definedName>
    <definedName name="wrn" localSheetId="62" hidden="1">{"Main Economic Indicators",#N/A,FALSE,"C"}</definedName>
    <definedName name="wrn" localSheetId="63" hidden="1">{"Main Economic Indicators",#N/A,FALSE,"C"}</definedName>
    <definedName name="wrn" localSheetId="64" hidden="1">{"Main Economic Indicators",#N/A,FALSE,"C"}</definedName>
    <definedName name="wrn" localSheetId="21" hidden="1">{"Main Economic Indicators",#N/A,FALSE,"C"}</definedName>
    <definedName name="wrn" localSheetId="80" hidden="1">{"Main Economic Indicators",#N/A,FALSE,"C"}</definedName>
    <definedName name="wrn" localSheetId="81" hidden="1">{"Main Economic Indicators",#N/A,FALSE,"C"}</definedName>
    <definedName name="wrn" localSheetId="82" hidden="1">{"Main Economic Indicators",#N/A,FALSE,"C"}</definedName>
    <definedName name="wrn" localSheetId="83" hidden="1">{"Main Economic Indicators",#N/A,FALSE,"C"}</definedName>
    <definedName name="wrn" localSheetId="84" hidden="1">{"Main Economic Indicators",#N/A,FALSE,"C"}</definedName>
    <definedName name="wrn" localSheetId="85" hidden="1">{"Main Economic Indicators",#N/A,FALSE,"C"}</definedName>
    <definedName name="wrn" localSheetId="88" hidden="1">{"Main Economic Indicators",#N/A,FALSE,"C"}</definedName>
    <definedName name="wrn" localSheetId="22" hidden="1">{"Main Economic Indicators",#N/A,FALSE,"C"}</definedName>
    <definedName name="wrn" localSheetId="89" hidden="1">{"Main Economic Indicators",#N/A,FALSE,"C"}</definedName>
    <definedName name="wrn" localSheetId="90" hidden="1">{"Main Economic Indicators",#N/A,FALSE,"C"}</definedName>
    <definedName name="wrn" localSheetId="91" hidden="1">{"Main Economic Indicators",#N/A,FALSE,"C"}</definedName>
    <definedName name="wrn" localSheetId="92" hidden="1">{"Main Economic Indicators",#N/A,FALSE,"C"}</definedName>
    <definedName name="wrn" localSheetId="95" hidden="1">{"Main Economic Indicators",#N/A,FALSE,"C"}</definedName>
    <definedName name="wrn" localSheetId="96" hidden="1">{"Main Economic Indicators",#N/A,FALSE,"C"}</definedName>
    <definedName name="wrn" localSheetId="98" hidden="1">{"Main Economic Indicators",#N/A,FALSE,"C"}</definedName>
    <definedName name="wrn" localSheetId="24" hidden="1">{"Main Economic Indicators",#N/A,FALSE,"C"}</definedName>
    <definedName name="wrn" localSheetId="99" hidden="1">{"Main Economic Indicators",#N/A,FALSE,"C"}</definedName>
    <definedName name="wrn" localSheetId="25" hidden="1">{"Main Economic Indicators",#N/A,FALSE,"C"}</definedName>
    <definedName name="wrn" localSheetId="26" hidden="1">{"Main Economic Indicators",#N/A,FALSE,"C"}</definedName>
    <definedName name="wrn" localSheetId="93" hidden="1">{"Main Economic Indicators",#N/A,FALSE,"C"}</definedName>
    <definedName name="wrn" localSheetId="94" hidden="1">{"Main Economic Indicators",#N/A,FALSE,"C"}</definedName>
    <definedName name="wrn" hidden="1">{"Main Economic Indicators",#N/A,FALSE,"C"}</definedName>
    <definedName name="wrn.98RED." localSheetId="15"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6"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9"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0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9"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59"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6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9"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3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3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3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3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3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5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5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6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6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6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6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8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8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8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8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8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85"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8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89"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9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9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9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95"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96"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9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99"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5"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6"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9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9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ll._.Standard." localSheetId="15" hidden="1">{#N/A,#N/A,FALSE,"CONTENTS";#N/A,#N/A,FALSE,"ASS";#N/A,#N/A,FALSE,"BOP";#N/A,#N/A,FALSE,"BOPGDP";#N/A,#N/A,FALSE,"EXP";#N/A,#N/A,FALSE,"EXPG";#N/A,#N/A,FALSE,"EXPP";#N/A,#N/A,FALSE,"IMP";#N/A,#N/A,FALSE,"TOT";#N/A,#N/A,FALSE,"SERV";#N/A,#N/A,FALSE,"TRAN";#N/A,#N/A,FALSE,"DISB";#N/A,#N/A,FALSE,"AMOR";#N/A,#N/A,FALSE,"INT";#N/A,#N/A,FALSE,"DEBT"}</definedName>
    <definedName name="wrn.All._.Standard." localSheetId="16" hidden="1">{#N/A,#N/A,FALSE,"CONTENTS";#N/A,#N/A,FALSE,"ASS";#N/A,#N/A,FALSE,"BOP";#N/A,#N/A,FALSE,"BOPGDP";#N/A,#N/A,FALSE,"EXP";#N/A,#N/A,FALSE,"EXPG";#N/A,#N/A,FALSE,"EXPP";#N/A,#N/A,FALSE,"IMP";#N/A,#N/A,FALSE,"TOT";#N/A,#N/A,FALSE,"SERV";#N/A,#N/A,FALSE,"TRAN";#N/A,#N/A,FALSE,"DISB";#N/A,#N/A,FALSE,"AMOR";#N/A,#N/A,FALSE,"INT";#N/A,#N/A,FALSE,"DEBT"}</definedName>
    <definedName name="wrn.All._.Standard." localSheetId="17" hidden="1">{#N/A,#N/A,FALSE,"CONTENTS";#N/A,#N/A,FALSE,"ASS";#N/A,#N/A,FALSE,"BOP";#N/A,#N/A,FALSE,"BOPGDP";#N/A,#N/A,FALSE,"EXP";#N/A,#N/A,FALSE,"EXPG";#N/A,#N/A,FALSE,"EXPP";#N/A,#N/A,FALSE,"IMP";#N/A,#N/A,FALSE,"TOT";#N/A,#N/A,FALSE,"SERV";#N/A,#N/A,FALSE,"TRAN";#N/A,#N/A,FALSE,"DISB";#N/A,#N/A,FALSE,"AMOR";#N/A,#N/A,FALSE,"INT";#N/A,#N/A,FALSE,"DEBT"}</definedName>
    <definedName name="wrn.All._.Standard." localSheetId="19" hidden="1">{#N/A,#N/A,FALSE,"CONTENTS";#N/A,#N/A,FALSE,"ASS";#N/A,#N/A,FALSE,"BOP";#N/A,#N/A,FALSE,"BOPGDP";#N/A,#N/A,FALSE,"EXP";#N/A,#N/A,FALSE,"EXPG";#N/A,#N/A,FALSE,"EXPP";#N/A,#N/A,FALSE,"IMP";#N/A,#N/A,FALSE,"TOT";#N/A,#N/A,FALSE,"SERV";#N/A,#N/A,FALSE,"TRAN";#N/A,#N/A,FALSE,"DISB";#N/A,#N/A,FALSE,"AMOR";#N/A,#N/A,FALSE,"INT";#N/A,#N/A,FALSE,"DEBT"}</definedName>
    <definedName name="wrn.All._.Standard." localSheetId="20" hidden="1">{#N/A,#N/A,FALSE,"CONTENTS";#N/A,#N/A,FALSE,"ASS";#N/A,#N/A,FALSE,"BOP";#N/A,#N/A,FALSE,"BOPGDP";#N/A,#N/A,FALSE,"EXP";#N/A,#N/A,FALSE,"EXPG";#N/A,#N/A,FALSE,"EXPP";#N/A,#N/A,FALSE,"IMP";#N/A,#N/A,FALSE,"TOT";#N/A,#N/A,FALSE,"SERV";#N/A,#N/A,FALSE,"TRAN";#N/A,#N/A,FALSE,"DISB";#N/A,#N/A,FALSE,"AMOR";#N/A,#N/A,FALSE,"INT";#N/A,#N/A,FALSE,"DEBT"}</definedName>
    <definedName name="wrn.All._.Standard." localSheetId="100" hidden="1">{#N/A,#N/A,FALSE,"CONTENTS";#N/A,#N/A,FALSE,"ASS";#N/A,#N/A,FALSE,"BOP";#N/A,#N/A,FALSE,"BOPGDP";#N/A,#N/A,FALSE,"EXP";#N/A,#N/A,FALSE,"EXPG";#N/A,#N/A,FALSE,"EXPP";#N/A,#N/A,FALSE,"IMP";#N/A,#N/A,FALSE,"TOT";#N/A,#N/A,FALSE,"SERV";#N/A,#N/A,FALSE,"TRAN";#N/A,#N/A,FALSE,"DISB";#N/A,#N/A,FALSE,"AMOR";#N/A,#N/A,FALSE,"INT";#N/A,#N/A,FALSE,"DEBT"}</definedName>
    <definedName name="wrn.All._.Standard." localSheetId="8" hidden="1">{#N/A,#N/A,FALSE,"CONTENTS";#N/A,#N/A,FALSE,"ASS";#N/A,#N/A,FALSE,"BOP";#N/A,#N/A,FALSE,"BOPGDP";#N/A,#N/A,FALSE,"EXP";#N/A,#N/A,FALSE,"EXPG";#N/A,#N/A,FALSE,"EXPP";#N/A,#N/A,FALSE,"IMP";#N/A,#N/A,FALSE,"TOT";#N/A,#N/A,FALSE,"SERV";#N/A,#N/A,FALSE,"TRAN";#N/A,#N/A,FALSE,"DISB";#N/A,#N/A,FALSE,"AMOR";#N/A,#N/A,FALSE,"INT";#N/A,#N/A,FALSE,"DEBT"}</definedName>
    <definedName name="wrn.All._.Standard." localSheetId="9" hidden="1">{#N/A,#N/A,FALSE,"CONTENTS";#N/A,#N/A,FALSE,"ASS";#N/A,#N/A,FALSE,"BOP";#N/A,#N/A,FALSE,"BOPGDP";#N/A,#N/A,FALSE,"EXP";#N/A,#N/A,FALSE,"EXPG";#N/A,#N/A,FALSE,"EXPP";#N/A,#N/A,FALSE,"IMP";#N/A,#N/A,FALSE,"TOT";#N/A,#N/A,FALSE,"SERV";#N/A,#N/A,FALSE,"TRAN";#N/A,#N/A,FALSE,"DISB";#N/A,#N/A,FALSE,"AMOR";#N/A,#N/A,FALSE,"INT";#N/A,#N/A,FALSE,"DEBT"}</definedName>
    <definedName name="wrn.All._.Standard." localSheetId="10" hidden="1">{#N/A,#N/A,FALSE,"CONTENTS";#N/A,#N/A,FALSE,"ASS";#N/A,#N/A,FALSE,"BOP";#N/A,#N/A,FALSE,"BOPGDP";#N/A,#N/A,FALSE,"EXP";#N/A,#N/A,FALSE,"EXPG";#N/A,#N/A,FALSE,"EXPP";#N/A,#N/A,FALSE,"IMP";#N/A,#N/A,FALSE,"TOT";#N/A,#N/A,FALSE,"SERV";#N/A,#N/A,FALSE,"TRAN";#N/A,#N/A,FALSE,"DISB";#N/A,#N/A,FALSE,"AMOR";#N/A,#N/A,FALSE,"INT";#N/A,#N/A,FALSE,"DEBT"}</definedName>
    <definedName name="wrn.All._.Standard." localSheetId="11" hidden="1">{#N/A,#N/A,FALSE,"CONTENTS";#N/A,#N/A,FALSE,"ASS";#N/A,#N/A,FALSE,"BOP";#N/A,#N/A,FALSE,"BOPGDP";#N/A,#N/A,FALSE,"EXP";#N/A,#N/A,FALSE,"EXPG";#N/A,#N/A,FALSE,"EXPP";#N/A,#N/A,FALSE,"IMP";#N/A,#N/A,FALSE,"TOT";#N/A,#N/A,FALSE,"SERV";#N/A,#N/A,FALSE,"TRAN";#N/A,#N/A,FALSE,"DISB";#N/A,#N/A,FALSE,"AMOR";#N/A,#N/A,FALSE,"INT";#N/A,#N/A,FALSE,"DEBT"}</definedName>
    <definedName name="wrn.All._.Standard." localSheetId="23" hidden="1">{#N/A,#N/A,FALSE,"CONTENTS";#N/A,#N/A,FALSE,"ASS";#N/A,#N/A,FALSE,"BOP";#N/A,#N/A,FALSE,"BOPGDP";#N/A,#N/A,FALSE,"EXP";#N/A,#N/A,FALSE,"EXPG";#N/A,#N/A,FALSE,"EXPP";#N/A,#N/A,FALSE,"IMP";#N/A,#N/A,FALSE,"TOT";#N/A,#N/A,FALSE,"SERV";#N/A,#N/A,FALSE,"TRAN";#N/A,#N/A,FALSE,"DISB";#N/A,#N/A,FALSE,"AMOR";#N/A,#N/A,FALSE,"INT";#N/A,#N/A,FALSE,"DEBT"}</definedName>
    <definedName name="wrn.All._.Standard." localSheetId="59" hidden="1">{#N/A,#N/A,FALSE,"CONTENTS";#N/A,#N/A,FALSE,"ASS";#N/A,#N/A,FALSE,"BOP";#N/A,#N/A,FALSE,"BOPGDP";#N/A,#N/A,FALSE,"EXP";#N/A,#N/A,FALSE,"EXPG";#N/A,#N/A,FALSE,"EXPP";#N/A,#N/A,FALSE,"IMP";#N/A,#N/A,FALSE,"TOT";#N/A,#N/A,FALSE,"SERV";#N/A,#N/A,FALSE,"TRAN";#N/A,#N/A,FALSE,"DISB";#N/A,#N/A,FALSE,"AMOR";#N/A,#N/A,FALSE,"INT";#N/A,#N/A,FALSE,"DEBT"}</definedName>
    <definedName name="wrn.All._.Standard." localSheetId="60" hidden="1">{#N/A,#N/A,FALSE,"CONTENTS";#N/A,#N/A,FALSE,"ASS";#N/A,#N/A,FALSE,"BOP";#N/A,#N/A,FALSE,"BOPGDP";#N/A,#N/A,FALSE,"EXP";#N/A,#N/A,FALSE,"EXPG";#N/A,#N/A,FALSE,"EXPP";#N/A,#N/A,FALSE,"IMP";#N/A,#N/A,FALSE,"TOT";#N/A,#N/A,FALSE,"SERV";#N/A,#N/A,FALSE,"TRAN";#N/A,#N/A,FALSE,"DISB";#N/A,#N/A,FALSE,"AMOR";#N/A,#N/A,FALSE,"INT";#N/A,#N/A,FALSE,"DEBT"}</definedName>
    <definedName name="wrn.All._.Standard." localSheetId="1" hidden="1">{#N/A,#N/A,FALSE,"CONTENTS";#N/A,#N/A,FALSE,"ASS";#N/A,#N/A,FALSE,"BOP";#N/A,#N/A,FALSE,"BOPGDP";#N/A,#N/A,FALSE,"EXP";#N/A,#N/A,FALSE,"EXPG";#N/A,#N/A,FALSE,"EXPP";#N/A,#N/A,FALSE,"IMP";#N/A,#N/A,FALSE,"TOT";#N/A,#N/A,FALSE,"SERV";#N/A,#N/A,FALSE,"TRAN";#N/A,#N/A,FALSE,"DISB";#N/A,#N/A,FALSE,"AMOR";#N/A,#N/A,FALSE,"INT";#N/A,#N/A,FALSE,"DEBT"}</definedName>
    <definedName name="wrn.All._.Standard." localSheetId="27" hidden="1">{#N/A,#N/A,FALSE,"CONTENTS";#N/A,#N/A,FALSE,"ASS";#N/A,#N/A,FALSE,"BOP";#N/A,#N/A,FALSE,"BOPGDP";#N/A,#N/A,FALSE,"EXP";#N/A,#N/A,FALSE,"EXPG";#N/A,#N/A,FALSE,"EXPP";#N/A,#N/A,FALSE,"IMP";#N/A,#N/A,FALSE,"TOT";#N/A,#N/A,FALSE,"SERV";#N/A,#N/A,FALSE,"TRAN";#N/A,#N/A,FALSE,"DISB";#N/A,#N/A,FALSE,"AMOR";#N/A,#N/A,FALSE,"INT";#N/A,#N/A,FALSE,"DEBT"}</definedName>
    <definedName name="wrn.All._.Standard." localSheetId="28" hidden="1">{#N/A,#N/A,FALSE,"CONTENTS";#N/A,#N/A,FALSE,"ASS";#N/A,#N/A,FALSE,"BOP";#N/A,#N/A,FALSE,"BOPGDP";#N/A,#N/A,FALSE,"EXP";#N/A,#N/A,FALSE,"EXPG";#N/A,#N/A,FALSE,"EXPP";#N/A,#N/A,FALSE,"IMP";#N/A,#N/A,FALSE,"TOT";#N/A,#N/A,FALSE,"SERV";#N/A,#N/A,FALSE,"TRAN";#N/A,#N/A,FALSE,"DISB";#N/A,#N/A,FALSE,"AMOR";#N/A,#N/A,FALSE,"INT";#N/A,#N/A,FALSE,"DEBT"}</definedName>
    <definedName name="wrn.All._.Standard." localSheetId="29" hidden="1">{#N/A,#N/A,FALSE,"CONTENTS";#N/A,#N/A,FALSE,"ASS";#N/A,#N/A,FALSE,"BOP";#N/A,#N/A,FALSE,"BOPGDP";#N/A,#N/A,FALSE,"EXP";#N/A,#N/A,FALSE,"EXPG";#N/A,#N/A,FALSE,"EXPP";#N/A,#N/A,FALSE,"IMP";#N/A,#N/A,FALSE,"TOT";#N/A,#N/A,FALSE,"SERV";#N/A,#N/A,FALSE,"TRAN";#N/A,#N/A,FALSE,"DISB";#N/A,#N/A,FALSE,"AMOR";#N/A,#N/A,FALSE,"INT";#N/A,#N/A,FALSE,"DEBT"}</definedName>
    <definedName name="wrn.All._.Standard." localSheetId="30" hidden="1">{#N/A,#N/A,FALSE,"CONTENTS";#N/A,#N/A,FALSE,"ASS";#N/A,#N/A,FALSE,"BOP";#N/A,#N/A,FALSE,"BOPGDP";#N/A,#N/A,FALSE,"EXP";#N/A,#N/A,FALSE,"EXPG";#N/A,#N/A,FALSE,"EXPP";#N/A,#N/A,FALSE,"IMP";#N/A,#N/A,FALSE,"TOT";#N/A,#N/A,FALSE,"SERV";#N/A,#N/A,FALSE,"TRAN";#N/A,#N/A,FALSE,"DISB";#N/A,#N/A,FALSE,"AMOR";#N/A,#N/A,FALSE,"INT";#N/A,#N/A,FALSE,"DEBT"}</definedName>
    <definedName name="wrn.All._.Standard." localSheetId="31" hidden="1">{#N/A,#N/A,FALSE,"CONTENTS";#N/A,#N/A,FALSE,"ASS";#N/A,#N/A,FALSE,"BOP";#N/A,#N/A,FALSE,"BOPGDP";#N/A,#N/A,FALSE,"EXP";#N/A,#N/A,FALSE,"EXPG";#N/A,#N/A,FALSE,"EXPP";#N/A,#N/A,FALSE,"IMP";#N/A,#N/A,FALSE,"TOT";#N/A,#N/A,FALSE,"SERV";#N/A,#N/A,FALSE,"TRAN";#N/A,#N/A,FALSE,"DISB";#N/A,#N/A,FALSE,"AMOR";#N/A,#N/A,FALSE,"INT";#N/A,#N/A,FALSE,"DEBT"}</definedName>
    <definedName name="wrn.All._.Standard." localSheetId="32" hidden="1">{#N/A,#N/A,FALSE,"CONTENTS";#N/A,#N/A,FALSE,"ASS";#N/A,#N/A,FALSE,"BOP";#N/A,#N/A,FALSE,"BOPGDP";#N/A,#N/A,FALSE,"EXP";#N/A,#N/A,FALSE,"EXPG";#N/A,#N/A,FALSE,"EXPP";#N/A,#N/A,FALSE,"IMP";#N/A,#N/A,FALSE,"TOT";#N/A,#N/A,FALSE,"SERV";#N/A,#N/A,FALSE,"TRAN";#N/A,#N/A,FALSE,"DISB";#N/A,#N/A,FALSE,"AMOR";#N/A,#N/A,FALSE,"INT";#N/A,#N/A,FALSE,"DEBT"}</definedName>
    <definedName name="wrn.All._.Standard." localSheetId="33" hidden="1">{#N/A,#N/A,FALSE,"CONTENTS";#N/A,#N/A,FALSE,"ASS";#N/A,#N/A,FALSE,"BOP";#N/A,#N/A,FALSE,"BOPGDP";#N/A,#N/A,FALSE,"EXP";#N/A,#N/A,FALSE,"EXPG";#N/A,#N/A,FALSE,"EXPP";#N/A,#N/A,FALSE,"IMP";#N/A,#N/A,FALSE,"TOT";#N/A,#N/A,FALSE,"SERV";#N/A,#N/A,FALSE,"TRAN";#N/A,#N/A,FALSE,"DISB";#N/A,#N/A,FALSE,"AMOR";#N/A,#N/A,FALSE,"INT";#N/A,#N/A,FALSE,"DEBT"}</definedName>
    <definedName name="wrn.All._.Standard." localSheetId="34" hidden="1">{#N/A,#N/A,FALSE,"CONTENTS";#N/A,#N/A,FALSE,"ASS";#N/A,#N/A,FALSE,"BOP";#N/A,#N/A,FALSE,"BOPGDP";#N/A,#N/A,FALSE,"EXP";#N/A,#N/A,FALSE,"EXPG";#N/A,#N/A,FALSE,"EXPP";#N/A,#N/A,FALSE,"IMP";#N/A,#N/A,FALSE,"TOT";#N/A,#N/A,FALSE,"SERV";#N/A,#N/A,FALSE,"TRAN";#N/A,#N/A,FALSE,"DISB";#N/A,#N/A,FALSE,"AMOR";#N/A,#N/A,FALSE,"INT";#N/A,#N/A,FALSE,"DEBT"}</definedName>
    <definedName name="wrn.All._.Standard." localSheetId="3" hidden="1">{#N/A,#N/A,FALSE,"CONTENTS";#N/A,#N/A,FALSE,"ASS";#N/A,#N/A,FALSE,"BOP";#N/A,#N/A,FALSE,"BOPGDP";#N/A,#N/A,FALSE,"EXP";#N/A,#N/A,FALSE,"EXPG";#N/A,#N/A,FALSE,"EXPP";#N/A,#N/A,FALSE,"IMP";#N/A,#N/A,FALSE,"TOT";#N/A,#N/A,FALSE,"SERV";#N/A,#N/A,FALSE,"TRAN";#N/A,#N/A,FALSE,"DISB";#N/A,#N/A,FALSE,"AMOR";#N/A,#N/A,FALSE,"INT";#N/A,#N/A,FALSE,"DEBT"}</definedName>
    <definedName name="wrn.All._.Standard." localSheetId="57" hidden="1">{#N/A,#N/A,FALSE,"CONTENTS";#N/A,#N/A,FALSE,"ASS";#N/A,#N/A,FALSE,"BOP";#N/A,#N/A,FALSE,"BOPGDP";#N/A,#N/A,FALSE,"EXP";#N/A,#N/A,FALSE,"EXPG";#N/A,#N/A,FALSE,"EXPP";#N/A,#N/A,FALSE,"IMP";#N/A,#N/A,FALSE,"TOT";#N/A,#N/A,FALSE,"SERV";#N/A,#N/A,FALSE,"TRAN";#N/A,#N/A,FALSE,"DISB";#N/A,#N/A,FALSE,"AMOR";#N/A,#N/A,FALSE,"INT";#N/A,#N/A,FALSE,"DEBT"}</definedName>
    <definedName name="wrn.All._.Standard." localSheetId="58" hidden="1">{#N/A,#N/A,FALSE,"CONTENTS";#N/A,#N/A,FALSE,"ASS";#N/A,#N/A,FALSE,"BOP";#N/A,#N/A,FALSE,"BOPGDP";#N/A,#N/A,FALSE,"EXP";#N/A,#N/A,FALSE,"EXPG";#N/A,#N/A,FALSE,"EXPP";#N/A,#N/A,FALSE,"IMP";#N/A,#N/A,FALSE,"TOT";#N/A,#N/A,FALSE,"SERV";#N/A,#N/A,FALSE,"TRAN";#N/A,#N/A,FALSE,"DISB";#N/A,#N/A,FALSE,"AMOR";#N/A,#N/A,FALSE,"INT";#N/A,#N/A,FALSE,"DEBT"}</definedName>
    <definedName name="wrn.All._.Standard." localSheetId="18" hidden="1">{#N/A,#N/A,FALSE,"CONTENTS";#N/A,#N/A,FALSE,"ASS";#N/A,#N/A,FALSE,"BOP";#N/A,#N/A,FALSE,"BOPGDP";#N/A,#N/A,FALSE,"EXP";#N/A,#N/A,FALSE,"EXPG";#N/A,#N/A,FALSE,"EXPP";#N/A,#N/A,FALSE,"IMP";#N/A,#N/A,FALSE,"TOT";#N/A,#N/A,FALSE,"SERV";#N/A,#N/A,FALSE,"TRAN";#N/A,#N/A,FALSE,"DISB";#N/A,#N/A,FALSE,"AMOR";#N/A,#N/A,FALSE,"INT";#N/A,#N/A,FALSE,"DEBT"}</definedName>
    <definedName name="wrn.All._.Standard." localSheetId="61" hidden="1">{#N/A,#N/A,FALSE,"CONTENTS";#N/A,#N/A,FALSE,"ASS";#N/A,#N/A,FALSE,"BOP";#N/A,#N/A,FALSE,"BOPGDP";#N/A,#N/A,FALSE,"EXP";#N/A,#N/A,FALSE,"EXPG";#N/A,#N/A,FALSE,"EXPP";#N/A,#N/A,FALSE,"IMP";#N/A,#N/A,FALSE,"TOT";#N/A,#N/A,FALSE,"SERV";#N/A,#N/A,FALSE,"TRAN";#N/A,#N/A,FALSE,"DISB";#N/A,#N/A,FALSE,"AMOR";#N/A,#N/A,FALSE,"INT";#N/A,#N/A,FALSE,"DEBT"}</definedName>
    <definedName name="wrn.All._.Standard." localSheetId="62" hidden="1">{#N/A,#N/A,FALSE,"CONTENTS";#N/A,#N/A,FALSE,"ASS";#N/A,#N/A,FALSE,"BOP";#N/A,#N/A,FALSE,"BOPGDP";#N/A,#N/A,FALSE,"EXP";#N/A,#N/A,FALSE,"EXPG";#N/A,#N/A,FALSE,"EXPP";#N/A,#N/A,FALSE,"IMP";#N/A,#N/A,FALSE,"TOT";#N/A,#N/A,FALSE,"SERV";#N/A,#N/A,FALSE,"TRAN";#N/A,#N/A,FALSE,"DISB";#N/A,#N/A,FALSE,"AMOR";#N/A,#N/A,FALSE,"INT";#N/A,#N/A,FALSE,"DEBT"}</definedName>
    <definedName name="wrn.All._.Standard." localSheetId="63" hidden="1">{#N/A,#N/A,FALSE,"CONTENTS";#N/A,#N/A,FALSE,"ASS";#N/A,#N/A,FALSE,"BOP";#N/A,#N/A,FALSE,"BOPGDP";#N/A,#N/A,FALSE,"EXP";#N/A,#N/A,FALSE,"EXPG";#N/A,#N/A,FALSE,"EXPP";#N/A,#N/A,FALSE,"IMP";#N/A,#N/A,FALSE,"TOT";#N/A,#N/A,FALSE,"SERV";#N/A,#N/A,FALSE,"TRAN";#N/A,#N/A,FALSE,"DISB";#N/A,#N/A,FALSE,"AMOR";#N/A,#N/A,FALSE,"INT";#N/A,#N/A,FALSE,"DEBT"}</definedName>
    <definedName name="wrn.All._.Standard." localSheetId="64" hidden="1">{#N/A,#N/A,FALSE,"CONTENTS";#N/A,#N/A,FALSE,"ASS";#N/A,#N/A,FALSE,"BOP";#N/A,#N/A,FALSE,"BOPGDP";#N/A,#N/A,FALSE,"EXP";#N/A,#N/A,FALSE,"EXPG";#N/A,#N/A,FALSE,"EXPP";#N/A,#N/A,FALSE,"IMP";#N/A,#N/A,FALSE,"TOT";#N/A,#N/A,FALSE,"SERV";#N/A,#N/A,FALSE,"TRAN";#N/A,#N/A,FALSE,"DISB";#N/A,#N/A,FALSE,"AMOR";#N/A,#N/A,FALSE,"INT";#N/A,#N/A,FALSE,"DEBT"}</definedName>
    <definedName name="wrn.All._.Standard." localSheetId="21" hidden="1">{#N/A,#N/A,FALSE,"CONTENTS";#N/A,#N/A,FALSE,"ASS";#N/A,#N/A,FALSE,"BOP";#N/A,#N/A,FALSE,"BOPGDP";#N/A,#N/A,FALSE,"EXP";#N/A,#N/A,FALSE,"EXPG";#N/A,#N/A,FALSE,"EXPP";#N/A,#N/A,FALSE,"IMP";#N/A,#N/A,FALSE,"TOT";#N/A,#N/A,FALSE,"SERV";#N/A,#N/A,FALSE,"TRAN";#N/A,#N/A,FALSE,"DISB";#N/A,#N/A,FALSE,"AMOR";#N/A,#N/A,FALSE,"INT";#N/A,#N/A,FALSE,"DEBT"}</definedName>
    <definedName name="wrn.All._.Standard." localSheetId="80" hidden="1">{#N/A,#N/A,FALSE,"CONTENTS";#N/A,#N/A,FALSE,"ASS";#N/A,#N/A,FALSE,"BOP";#N/A,#N/A,FALSE,"BOPGDP";#N/A,#N/A,FALSE,"EXP";#N/A,#N/A,FALSE,"EXPG";#N/A,#N/A,FALSE,"EXPP";#N/A,#N/A,FALSE,"IMP";#N/A,#N/A,FALSE,"TOT";#N/A,#N/A,FALSE,"SERV";#N/A,#N/A,FALSE,"TRAN";#N/A,#N/A,FALSE,"DISB";#N/A,#N/A,FALSE,"AMOR";#N/A,#N/A,FALSE,"INT";#N/A,#N/A,FALSE,"DEBT"}</definedName>
    <definedName name="wrn.All._.Standard." localSheetId="81" hidden="1">{#N/A,#N/A,FALSE,"CONTENTS";#N/A,#N/A,FALSE,"ASS";#N/A,#N/A,FALSE,"BOP";#N/A,#N/A,FALSE,"BOPGDP";#N/A,#N/A,FALSE,"EXP";#N/A,#N/A,FALSE,"EXPG";#N/A,#N/A,FALSE,"EXPP";#N/A,#N/A,FALSE,"IMP";#N/A,#N/A,FALSE,"TOT";#N/A,#N/A,FALSE,"SERV";#N/A,#N/A,FALSE,"TRAN";#N/A,#N/A,FALSE,"DISB";#N/A,#N/A,FALSE,"AMOR";#N/A,#N/A,FALSE,"INT";#N/A,#N/A,FALSE,"DEBT"}</definedName>
    <definedName name="wrn.All._.Standard." localSheetId="82" hidden="1">{#N/A,#N/A,FALSE,"CONTENTS";#N/A,#N/A,FALSE,"ASS";#N/A,#N/A,FALSE,"BOP";#N/A,#N/A,FALSE,"BOPGDP";#N/A,#N/A,FALSE,"EXP";#N/A,#N/A,FALSE,"EXPG";#N/A,#N/A,FALSE,"EXPP";#N/A,#N/A,FALSE,"IMP";#N/A,#N/A,FALSE,"TOT";#N/A,#N/A,FALSE,"SERV";#N/A,#N/A,FALSE,"TRAN";#N/A,#N/A,FALSE,"DISB";#N/A,#N/A,FALSE,"AMOR";#N/A,#N/A,FALSE,"INT";#N/A,#N/A,FALSE,"DEBT"}</definedName>
    <definedName name="wrn.All._.Standard." localSheetId="83" hidden="1">{#N/A,#N/A,FALSE,"CONTENTS";#N/A,#N/A,FALSE,"ASS";#N/A,#N/A,FALSE,"BOP";#N/A,#N/A,FALSE,"BOPGDP";#N/A,#N/A,FALSE,"EXP";#N/A,#N/A,FALSE,"EXPG";#N/A,#N/A,FALSE,"EXPP";#N/A,#N/A,FALSE,"IMP";#N/A,#N/A,FALSE,"TOT";#N/A,#N/A,FALSE,"SERV";#N/A,#N/A,FALSE,"TRAN";#N/A,#N/A,FALSE,"DISB";#N/A,#N/A,FALSE,"AMOR";#N/A,#N/A,FALSE,"INT";#N/A,#N/A,FALSE,"DEBT"}</definedName>
    <definedName name="wrn.All._.Standard." localSheetId="84" hidden="1">{#N/A,#N/A,FALSE,"CONTENTS";#N/A,#N/A,FALSE,"ASS";#N/A,#N/A,FALSE,"BOP";#N/A,#N/A,FALSE,"BOPGDP";#N/A,#N/A,FALSE,"EXP";#N/A,#N/A,FALSE,"EXPG";#N/A,#N/A,FALSE,"EXPP";#N/A,#N/A,FALSE,"IMP";#N/A,#N/A,FALSE,"TOT";#N/A,#N/A,FALSE,"SERV";#N/A,#N/A,FALSE,"TRAN";#N/A,#N/A,FALSE,"DISB";#N/A,#N/A,FALSE,"AMOR";#N/A,#N/A,FALSE,"INT";#N/A,#N/A,FALSE,"DEBT"}</definedName>
    <definedName name="wrn.All._.Standard." localSheetId="85" hidden="1">{#N/A,#N/A,FALSE,"CONTENTS";#N/A,#N/A,FALSE,"ASS";#N/A,#N/A,FALSE,"BOP";#N/A,#N/A,FALSE,"BOPGDP";#N/A,#N/A,FALSE,"EXP";#N/A,#N/A,FALSE,"EXPG";#N/A,#N/A,FALSE,"EXPP";#N/A,#N/A,FALSE,"IMP";#N/A,#N/A,FALSE,"TOT";#N/A,#N/A,FALSE,"SERV";#N/A,#N/A,FALSE,"TRAN";#N/A,#N/A,FALSE,"DISB";#N/A,#N/A,FALSE,"AMOR";#N/A,#N/A,FALSE,"INT";#N/A,#N/A,FALSE,"DEBT"}</definedName>
    <definedName name="wrn.All._.Standard." localSheetId="88" hidden="1">{#N/A,#N/A,FALSE,"CONTENTS";#N/A,#N/A,FALSE,"ASS";#N/A,#N/A,FALSE,"BOP";#N/A,#N/A,FALSE,"BOPGDP";#N/A,#N/A,FALSE,"EXP";#N/A,#N/A,FALSE,"EXPG";#N/A,#N/A,FALSE,"EXPP";#N/A,#N/A,FALSE,"IMP";#N/A,#N/A,FALSE,"TOT";#N/A,#N/A,FALSE,"SERV";#N/A,#N/A,FALSE,"TRAN";#N/A,#N/A,FALSE,"DISB";#N/A,#N/A,FALSE,"AMOR";#N/A,#N/A,FALSE,"INT";#N/A,#N/A,FALSE,"DEBT"}</definedName>
    <definedName name="wrn.All._.Standard." localSheetId="22" hidden="1">{#N/A,#N/A,FALSE,"CONTENTS";#N/A,#N/A,FALSE,"ASS";#N/A,#N/A,FALSE,"BOP";#N/A,#N/A,FALSE,"BOPGDP";#N/A,#N/A,FALSE,"EXP";#N/A,#N/A,FALSE,"EXPG";#N/A,#N/A,FALSE,"EXPP";#N/A,#N/A,FALSE,"IMP";#N/A,#N/A,FALSE,"TOT";#N/A,#N/A,FALSE,"SERV";#N/A,#N/A,FALSE,"TRAN";#N/A,#N/A,FALSE,"DISB";#N/A,#N/A,FALSE,"AMOR";#N/A,#N/A,FALSE,"INT";#N/A,#N/A,FALSE,"DEBT"}</definedName>
    <definedName name="wrn.All._.Standard." localSheetId="89" hidden="1">{#N/A,#N/A,FALSE,"CONTENTS";#N/A,#N/A,FALSE,"ASS";#N/A,#N/A,FALSE,"BOP";#N/A,#N/A,FALSE,"BOPGDP";#N/A,#N/A,FALSE,"EXP";#N/A,#N/A,FALSE,"EXPG";#N/A,#N/A,FALSE,"EXPP";#N/A,#N/A,FALSE,"IMP";#N/A,#N/A,FALSE,"TOT";#N/A,#N/A,FALSE,"SERV";#N/A,#N/A,FALSE,"TRAN";#N/A,#N/A,FALSE,"DISB";#N/A,#N/A,FALSE,"AMOR";#N/A,#N/A,FALSE,"INT";#N/A,#N/A,FALSE,"DEBT"}</definedName>
    <definedName name="wrn.All._.Standard." localSheetId="90" hidden="1">{#N/A,#N/A,FALSE,"CONTENTS";#N/A,#N/A,FALSE,"ASS";#N/A,#N/A,FALSE,"BOP";#N/A,#N/A,FALSE,"BOPGDP";#N/A,#N/A,FALSE,"EXP";#N/A,#N/A,FALSE,"EXPG";#N/A,#N/A,FALSE,"EXPP";#N/A,#N/A,FALSE,"IMP";#N/A,#N/A,FALSE,"TOT";#N/A,#N/A,FALSE,"SERV";#N/A,#N/A,FALSE,"TRAN";#N/A,#N/A,FALSE,"DISB";#N/A,#N/A,FALSE,"AMOR";#N/A,#N/A,FALSE,"INT";#N/A,#N/A,FALSE,"DEBT"}</definedName>
    <definedName name="wrn.All._.Standard." localSheetId="91" hidden="1">{#N/A,#N/A,FALSE,"CONTENTS";#N/A,#N/A,FALSE,"ASS";#N/A,#N/A,FALSE,"BOP";#N/A,#N/A,FALSE,"BOPGDP";#N/A,#N/A,FALSE,"EXP";#N/A,#N/A,FALSE,"EXPG";#N/A,#N/A,FALSE,"EXPP";#N/A,#N/A,FALSE,"IMP";#N/A,#N/A,FALSE,"TOT";#N/A,#N/A,FALSE,"SERV";#N/A,#N/A,FALSE,"TRAN";#N/A,#N/A,FALSE,"DISB";#N/A,#N/A,FALSE,"AMOR";#N/A,#N/A,FALSE,"INT";#N/A,#N/A,FALSE,"DEBT"}</definedName>
    <definedName name="wrn.All._.Standard." localSheetId="92" hidden="1">{#N/A,#N/A,FALSE,"CONTENTS";#N/A,#N/A,FALSE,"ASS";#N/A,#N/A,FALSE,"BOP";#N/A,#N/A,FALSE,"BOPGDP";#N/A,#N/A,FALSE,"EXP";#N/A,#N/A,FALSE,"EXPG";#N/A,#N/A,FALSE,"EXPP";#N/A,#N/A,FALSE,"IMP";#N/A,#N/A,FALSE,"TOT";#N/A,#N/A,FALSE,"SERV";#N/A,#N/A,FALSE,"TRAN";#N/A,#N/A,FALSE,"DISB";#N/A,#N/A,FALSE,"AMOR";#N/A,#N/A,FALSE,"INT";#N/A,#N/A,FALSE,"DEBT"}</definedName>
    <definedName name="wrn.All._.Standard." localSheetId="95" hidden="1">{#N/A,#N/A,FALSE,"CONTENTS";#N/A,#N/A,FALSE,"ASS";#N/A,#N/A,FALSE,"BOP";#N/A,#N/A,FALSE,"BOPGDP";#N/A,#N/A,FALSE,"EXP";#N/A,#N/A,FALSE,"EXPG";#N/A,#N/A,FALSE,"EXPP";#N/A,#N/A,FALSE,"IMP";#N/A,#N/A,FALSE,"TOT";#N/A,#N/A,FALSE,"SERV";#N/A,#N/A,FALSE,"TRAN";#N/A,#N/A,FALSE,"DISB";#N/A,#N/A,FALSE,"AMOR";#N/A,#N/A,FALSE,"INT";#N/A,#N/A,FALSE,"DEBT"}</definedName>
    <definedName name="wrn.All._.Standard." localSheetId="96" hidden="1">{#N/A,#N/A,FALSE,"CONTENTS";#N/A,#N/A,FALSE,"ASS";#N/A,#N/A,FALSE,"BOP";#N/A,#N/A,FALSE,"BOPGDP";#N/A,#N/A,FALSE,"EXP";#N/A,#N/A,FALSE,"EXPG";#N/A,#N/A,FALSE,"EXPP";#N/A,#N/A,FALSE,"IMP";#N/A,#N/A,FALSE,"TOT";#N/A,#N/A,FALSE,"SERV";#N/A,#N/A,FALSE,"TRAN";#N/A,#N/A,FALSE,"DISB";#N/A,#N/A,FALSE,"AMOR";#N/A,#N/A,FALSE,"INT";#N/A,#N/A,FALSE,"DEBT"}</definedName>
    <definedName name="wrn.All._.Standard." localSheetId="98" hidden="1">{#N/A,#N/A,FALSE,"CONTENTS";#N/A,#N/A,FALSE,"ASS";#N/A,#N/A,FALSE,"BOP";#N/A,#N/A,FALSE,"BOPGDP";#N/A,#N/A,FALSE,"EXP";#N/A,#N/A,FALSE,"EXPG";#N/A,#N/A,FALSE,"EXPP";#N/A,#N/A,FALSE,"IMP";#N/A,#N/A,FALSE,"TOT";#N/A,#N/A,FALSE,"SERV";#N/A,#N/A,FALSE,"TRAN";#N/A,#N/A,FALSE,"DISB";#N/A,#N/A,FALSE,"AMOR";#N/A,#N/A,FALSE,"INT";#N/A,#N/A,FALSE,"DEBT"}</definedName>
    <definedName name="wrn.All._.Standard." localSheetId="24" hidden="1">{#N/A,#N/A,FALSE,"CONTENTS";#N/A,#N/A,FALSE,"ASS";#N/A,#N/A,FALSE,"BOP";#N/A,#N/A,FALSE,"BOPGDP";#N/A,#N/A,FALSE,"EXP";#N/A,#N/A,FALSE,"EXPG";#N/A,#N/A,FALSE,"EXPP";#N/A,#N/A,FALSE,"IMP";#N/A,#N/A,FALSE,"TOT";#N/A,#N/A,FALSE,"SERV";#N/A,#N/A,FALSE,"TRAN";#N/A,#N/A,FALSE,"DISB";#N/A,#N/A,FALSE,"AMOR";#N/A,#N/A,FALSE,"INT";#N/A,#N/A,FALSE,"DEBT"}</definedName>
    <definedName name="wrn.All._.Standard." localSheetId="99" hidden="1">{#N/A,#N/A,FALSE,"CONTENTS";#N/A,#N/A,FALSE,"ASS";#N/A,#N/A,FALSE,"BOP";#N/A,#N/A,FALSE,"BOPGDP";#N/A,#N/A,FALSE,"EXP";#N/A,#N/A,FALSE,"EXPG";#N/A,#N/A,FALSE,"EXPP";#N/A,#N/A,FALSE,"IMP";#N/A,#N/A,FALSE,"TOT";#N/A,#N/A,FALSE,"SERV";#N/A,#N/A,FALSE,"TRAN";#N/A,#N/A,FALSE,"DISB";#N/A,#N/A,FALSE,"AMOR";#N/A,#N/A,FALSE,"INT";#N/A,#N/A,FALSE,"DEBT"}</definedName>
    <definedName name="wrn.All._.Standard." localSheetId="25" hidden="1">{#N/A,#N/A,FALSE,"CONTENTS";#N/A,#N/A,FALSE,"ASS";#N/A,#N/A,FALSE,"BOP";#N/A,#N/A,FALSE,"BOPGDP";#N/A,#N/A,FALSE,"EXP";#N/A,#N/A,FALSE,"EXPG";#N/A,#N/A,FALSE,"EXPP";#N/A,#N/A,FALSE,"IMP";#N/A,#N/A,FALSE,"TOT";#N/A,#N/A,FALSE,"SERV";#N/A,#N/A,FALSE,"TRAN";#N/A,#N/A,FALSE,"DISB";#N/A,#N/A,FALSE,"AMOR";#N/A,#N/A,FALSE,"INT";#N/A,#N/A,FALSE,"DEBT"}</definedName>
    <definedName name="wrn.All._.Standard." localSheetId="26" hidden="1">{#N/A,#N/A,FALSE,"CONTENTS";#N/A,#N/A,FALSE,"ASS";#N/A,#N/A,FALSE,"BOP";#N/A,#N/A,FALSE,"BOPGDP";#N/A,#N/A,FALSE,"EXP";#N/A,#N/A,FALSE,"EXPG";#N/A,#N/A,FALSE,"EXPP";#N/A,#N/A,FALSE,"IMP";#N/A,#N/A,FALSE,"TOT";#N/A,#N/A,FALSE,"SERV";#N/A,#N/A,FALSE,"TRAN";#N/A,#N/A,FALSE,"DISB";#N/A,#N/A,FALSE,"AMOR";#N/A,#N/A,FALSE,"INT";#N/A,#N/A,FALSE,"DEBT"}</definedName>
    <definedName name="wrn.All._.Standard." localSheetId="93" hidden="1">{#N/A,#N/A,FALSE,"CONTENTS";#N/A,#N/A,FALSE,"ASS";#N/A,#N/A,FALSE,"BOP";#N/A,#N/A,FALSE,"BOPGDP";#N/A,#N/A,FALSE,"EXP";#N/A,#N/A,FALSE,"EXPG";#N/A,#N/A,FALSE,"EXPP";#N/A,#N/A,FALSE,"IMP";#N/A,#N/A,FALSE,"TOT";#N/A,#N/A,FALSE,"SERV";#N/A,#N/A,FALSE,"TRAN";#N/A,#N/A,FALSE,"DISB";#N/A,#N/A,FALSE,"AMOR";#N/A,#N/A,FALSE,"INT";#N/A,#N/A,FALSE,"DEBT"}</definedName>
    <definedName name="wrn.All._.Standard." localSheetId="94" hidden="1">{#N/A,#N/A,FALSE,"CONTENTS";#N/A,#N/A,FALSE,"ASS";#N/A,#N/A,FALSE,"BOP";#N/A,#N/A,FALSE,"BOPGDP";#N/A,#N/A,FALSE,"EXP";#N/A,#N/A,FALSE,"EXPG";#N/A,#N/A,FALSE,"EXPP";#N/A,#N/A,FALSE,"IMP";#N/A,#N/A,FALSE,"TOT";#N/A,#N/A,FALSE,"SERV";#N/A,#N/A,FALSE,"TRAN";#N/A,#N/A,FALSE,"DISB";#N/A,#N/A,FALSE,"AMOR";#N/A,#N/A,FALSE,"INT";#N/A,#N/A,FALSE,"DEBT"}</definedName>
    <definedName name="wrn.All._.Standard." hidden="1">{#N/A,#N/A,FALSE,"CONTENTS";#N/A,#N/A,FALSE,"ASS";#N/A,#N/A,FALSE,"BOP";#N/A,#N/A,FALSE,"BOPGDP";#N/A,#N/A,FALSE,"EXP";#N/A,#N/A,FALSE,"EXPG";#N/A,#N/A,FALSE,"EXPP";#N/A,#N/A,FALSE,"IMP";#N/A,#N/A,FALSE,"TOT";#N/A,#N/A,FALSE,"SERV";#N/A,#N/A,FALSE,"TRAN";#N/A,#N/A,FALSE,"DISB";#N/A,#N/A,FALSE,"AMOR";#N/A,#N/A,FALSE,"INT";#N/A,#N/A,FALSE,"DEBT"}</definedName>
    <definedName name="wrn.annual." localSheetId="15" hidden="1">{"annual-cbr",#N/A,FALSE,"CENTBANK";"annual(banks)",#N/A,FALSE,"COMBANKS"}</definedName>
    <definedName name="wrn.annual." localSheetId="16" hidden="1">{"annual-cbr",#N/A,FALSE,"CENTBANK";"annual(banks)",#N/A,FALSE,"COMBANKS"}</definedName>
    <definedName name="wrn.annual." localSheetId="17" hidden="1">{"annual-cbr",#N/A,FALSE,"CENTBANK";"annual(banks)",#N/A,FALSE,"COMBANKS"}</definedName>
    <definedName name="wrn.annual." localSheetId="19" hidden="1">{"annual-cbr",#N/A,FALSE,"CENTBANK";"annual(banks)",#N/A,FALSE,"COMBANKS"}</definedName>
    <definedName name="wrn.annual." localSheetId="20" hidden="1">{"annual-cbr",#N/A,FALSE,"CENTBANK";"annual(banks)",#N/A,FALSE,"COMBANKS"}</definedName>
    <definedName name="wrn.annual." localSheetId="100" hidden="1">{"annual-cbr",#N/A,FALSE,"CENTBANK";"annual(banks)",#N/A,FALSE,"COMBANKS"}</definedName>
    <definedName name="wrn.annual." localSheetId="8" hidden="1">{"annual-cbr",#N/A,FALSE,"CENTBANK";"annual(banks)",#N/A,FALSE,"COMBANKS"}</definedName>
    <definedName name="wrn.annual." localSheetId="9" hidden="1">{"annual-cbr",#N/A,FALSE,"CENTBANK";"annual(banks)",#N/A,FALSE,"COMBANKS"}</definedName>
    <definedName name="wrn.annual." localSheetId="10" hidden="1">{"annual-cbr",#N/A,FALSE,"CENTBANK";"annual(banks)",#N/A,FALSE,"COMBANKS"}</definedName>
    <definedName name="wrn.annual." localSheetId="11" hidden="1">{"annual-cbr",#N/A,FALSE,"CENTBANK";"annual(banks)",#N/A,FALSE,"COMBANKS"}</definedName>
    <definedName name="wrn.annual." localSheetId="23" hidden="1">{"annual-cbr",#N/A,FALSE,"CENTBANK";"annual(banks)",#N/A,FALSE,"COMBANKS"}</definedName>
    <definedName name="wrn.annual." localSheetId="59" hidden="1">{"annual-cbr",#N/A,FALSE,"CENTBANK";"annual(banks)",#N/A,FALSE,"COMBANKS"}</definedName>
    <definedName name="wrn.annual." localSheetId="60" hidden="1">{"annual-cbr",#N/A,FALSE,"CENTBANK";"annual(banks)",#N/A,FALSE,"COMBANKS"}</definedName>
    <definedName name="wrn.annual." localSheetId="1" hidden="1">{"annual-cbr",#N/A,FALSE,"CENTBANK";"annual(banks)",#N/A,FALSE,"COMBANKS"}</definedName>
    <definedName name="wrn.annual." localSheetId="27" hidden="1">{"annual-cbr",#N/A,FALSE,"CENTBANK";"annual(banks)",#N/A,FALSE,"COMBANKS"}</definedName>
    <definedName name="wrn.annual." localSheetId="28" hidden="1">{"annual-cbr",#N/A,FALSE,"CENTBANK";"annual(banks)",#N/A,FALSE,"COMBANKS"}</definedName>
    <definedName name="wrn.annual." localSheetId="29" hidden="1">{"annual-cbr",#N/A,FALSE,"CENTBANK";"annual(banks)",#N/A,FALSE,"COMBANKS"}</definedName>
    <definedName name="wrn.annual." localSheetId="30" hidden="1">{"annual-cbr",#N/A,FALSE,"CENTBANK";"annual(banks)",#N/A,FALSE,"COMBANKS"}</definedName>
    <definedName name="wrn.annual." localSheetId="31" hidden="1">{"annual-cbr",#N/A,FALSE,"CENTBANK";"annual(banks)",#N/A,FALSE,"COMBANKS"}</definedName>
    <definedName name="wrn.annual." localSheetId="32" hidden="1">{"annual-cbr",#N/A,FALSE,"CENTBANK";"annual(banks)",#N/A,FALSE,"COMBANKS"}</definedName>
    <definedName name="wrn.annual." localSheetId="33" hidden="1">{"annual-cbr",#N/A,FALSE,"CENTBANK";"annual(banks)",#N/A,FALSE,"COMBANKS"}</definedName>
    <definedName name="wrn.annual." localSheetId="34" hidden="1">{"annual-cbr",#N/A,FALSE,"CENTBANK";"annual(banks)",#N/A,FALSE,"COMBANKS"}</definedName>
    <definedName name="wrn.annual." localSheetId="3" hidden="1">{"annual-cbr",#N/A,FALSE,"CENTBANK";"annual(banks)",#N/A,FALSE,"COMBANKS"}</definedName>
    <definedName name="wrn.annual." localSheetId="57" hidden="1">{"annual-cbr",#N/A,FALSE,"CENTBANK";"annual(banks)",#N/A,FALSE,"COMBANKS"}</definedName>
    <definedName name="wrn.annual." localSheetId="58" hidden="1">{"annual-cbr",#N/A,FALSE,"CENTBANK";"annual(banks)",#N/A,FALSE,"COMBANKS"}</definedName>
    <definedName name="wrn.annual." localSheetId="18" hidden="1">{"annual-cbr",#N/A,FALSE,"CENTBANK";"annual(banks)",#N/A,FALSE,"COMBANKS"}</definedName>
    <definedName name="wrn.annual." localSheetId="61" hidden="1">{"annual-cbr",#N/A,FALSE,"CENTBANK";"annual(banks)",#N/A,FALSE,"COMBANKS"}</definedName>
    <definedName name="wrn.annual." localSheetId="62" hidden="1">{"annual-cbr",#N/A,FALSE,"CENTBANK";"annual(banks)",#N/A,FALSE,"COMBANKS"}</definedName>
    <definedName name="wrn.annual." localSheetId="63" hidden="1">{"annual-cbr",#N/A,FALSE,"CENTBANK";"annual(banks)",#N/A,FALSE,"COMBANKS"}</definedName>
    <definedName name="wrn.annual." localSheetId="64" hidden="1">{"annual-cbr",#N/A,FALSE,"CENTBANK";"annual(banks)",#N/A,FALSE,"COMBANKS"}</definedName>
    <definedName name="wrn.annual." localSheetId="21" hidden="1">{"annual-cbr",#N/A,FALSE,"CENTBANK";"annual(banks)",#N/A,FALSE,"COMBANKS"}</definedName>
    <definedName name="wrn.annual." localSheetId="80" hidden="1">{"annual-cbr",#N/A,FALSE,"CENTBANK";"annual(banks)",#N/A,FALSE,"COMBANKS"}</definedName>
    <definedName name="wrn.annual." localSheetId="81" hidden="1">{"annual-cbr",#N/A,FALSE,"CENTBANK";"annual(banks)",#N/A,FALSE,"COMBANKS"}</definedName>
    <definedName name="wrn.annual." localSheetId="82" hidden="1">{"annual-cbr",#N/A,FALSE,"CENTBANK";"annual(banks)",#N/A,FALSE,"COMBANKS"}</definedName>
    <definedName name="wrn.annual." localSheetId="83" hidden="1">{"annual-cbr",#N/A,FALSE,"CENTBANK";"annual(banks)",#N/A,FALSE,"COMBANKS"}</definedName>
    <definedName name="wrn.annual." localSheetId="84" hidden="1">{"annual-cbr",#N/A,FALSE,"CENTBANK";"annual(banks)",#N/A,FALSE,"COMBANKS"}</definedName>
    <definedName name="wrn.annual." localSheetId="85" hidden="1">{"annual-cbr",#N/A,FALSE,"CENTBANK";"annual(banks)",#N/A,FALSE,"COMBANKS"}</definedName>
    <definedName name="wrn.annual." localSheetId="88" hidden="1">{"annual-cbr",#N/A,FALSE,"CENTBANK";"annual(banks)",#N/A,FALSE,"COMBANKS"}</definedName>
    <definedName name="wrn.annual." localSheetId="22" hidden="1">{"annual-cbr",#N/A,FALSE,"CENTBANK";"annual(banks)",#N/A,FALSE,"COMBANKS"}</definedName>
    <definedName name="wrn.annual." localSheetId="89" hidden="1">{"annual-cbr",#N/A,FALSE,"CENTBANK";"annual(banks)",#N/A,FALSE,"COMBANKS"}</definedName>
    <definedName name="wrn.annual." localSheetId="90" hidden="1">{"annual-cbr",#N/A,FALSE,"CENTBANK";"annual(banks)",#N/A,FALSE,"COMBANKS"}</definedName>
    <definedName name="wrn.annual." localSheetId="91" hidden="1">{"annual-cbr",#N/A,FALSE,"CENTBANK";"annual(banks)",#N/A,FALSE,"COMBANKS"}</definedName>
    <definedName name="wrn.annual." localSheetId="92" hidden="1">{"annual-cbr",#N/A,FALSE,"CENTBANK";"annual(banks)",#N/A,FALSE,"COMBANKS"}</definedName>
    <definedName name="wrn.annual." localSheetId="95" hidden="1">{"annual-cbr",#N/A,FALSE,"CENTBANK";"annual(banks)",#N/A,FALSE,"COMBANKS"}</definedName>
    <definedName name="wrn.annual." localSheetId="96" hidden="1">{"annual-cbr",#N/A,FALSE,"CENTBANK";"annual(banks)",#N/A,FALSE,"COMBANKS"}</definedName>
    <definedName name="wrn.annual." localSheetId="98" hidden="1">{"annual-cbr",#N/A,FALSE,"CENTBANK";"annual(banks)",#N/A,FALSE,"COMBANKS"}</definedName>
    <definedName name="wrn.annual." localSheetId="24" hidden="1">{"annual-cbr",#N/A,FALSE,"CENTBANK";"annual(banks)",#N/A,FALSE,"COMBANKS"}</definedName>
    <definedName name="wrn.annual." localSheetId="99" hidden="1">{"annual-cbr",#N/A,FALSE,"CENTBANK";"annual(banks)",#N/A,FALSE,"COMBANKS"}</definedName>
    <definedName name="wrn.annual." localSheetId="25" hidden="1">{"annual-cbr",#N/A,FALSE,"CENTBANK";"annual(banks)",#N/A,FALSE,"COMBANKS"}</definedName>
    <definedName name="wrn.annual." localSheetId="26" hidden="1">{"annual-cbr",#N/A,FALSE,"CENTBANK";"annual(banks)",#N/A,FALSE,"COMBANKS"}</definedName>
    <definedName name="wrn.annual." localSheetId="93" hidden="1">{"annual-cbr",#N/A,FALSE,"CENTBANK";"annual(banks)",#N/A,FALSE,"COMBANKS"}</definedName>
    <definedName name="wrn.annual." localSheetId="94" hidden="1">{"annual-cbr",#N/A,FALSE,"CENTBANK";"annual(banks)",#N/A,FALSE,"COMBANKS"}</definedName>
    <definedName name="wrn.annual." hidden="1">{"annual-cbr",#N/A,FALSE,"CENTBANK";"annual(banks)",#N/A,FALSE,"COMBANKS"}</definedName>
    <definedName name="wrn.BANKS." localSheetId="15" hidden="1">{#N/A,#N/A,FALSE,"BANKS"}</definedName>
    <definedName name="wrn.BANKS." localSheetId="16" hidden="1">{#N/A,#N/A,FALSE,"BANKS"}</definedName>
    <definedName name="wrn.BANKS." localSheetId="17" hidden="1">{#N/A,#N/A,FALSE,"BANKS"}</definedName>
    <definedName name="wrn.BANKS." localSheetId="19" hidden="1">{#N/A,#N/A,FALSE,"BANKS"}</definedName>
    <definedName name="wrn.BANKS." localSheetId="20" hidden="1">{#N/A,#N/A,FALSE,"BANKS"}</definedName>
    <definedName name="wrn.BANKS." localSheetId="100" hidden="1">{#N/A,#N/A,FALSE,"BANKS"}</definedName>
    <definedName name="wrn.BANKS." localSheetId="8" hidden="1">{#N/A,#N/A,FALSE,"BANKS"}</definedName>
    <definedName name="wrn.BANKS." localSheetId="9" hidden="1">{#N/A,#N/A,FALSE,"BANKS"}</definedName>
    <definedName name="wrn.BANKS." localSheetId="10" hidden="1">{#N/A,#N/A,FALSE,"BANKS"}</definedName>
    <definedName name="wrn.BANKS." localSheetId="11" hidden="1">{#N/A,#N/A,FALSE,"BANKS"}</definedName>
    <definedName name="wrn.BANKS." localSheetId="23" hidden="1">{#N/A,#N/A,FALSE,"BANKS"}</definedName>
    <definedName name="wrn.BANKS." localSheetId="59" hidden="1">{#N/A,#N/A,FALSE,"BANKS"}</definedName>
    <definedName name="wrn.BANKS." localSheetId="60" hidden="1">{#N/A,#N/A,FALSE,"BANKS"}</definedName>
    <definedName name="wrn.BANKS." localSheetId="1" hidden="1">{#N/A,#N/A,FALSE,"BANKS"}</definedName>
    <definedName name="wrn.BANKS." localSheetId="27" hidden="1">{#N/A,#N/A,FALSE,"BANKS"}</definedName>
    <definedName name="wrn.BANKS." localSheetId="28" hidden="1">{#N/A,#N/A,FALSE,"BANKS"}</definedName>
    <definedName name="wrn.BANKS." localSheetId="29" hidden="1">{#N/A,#N/A,FALSE,"BANKS"}</definedName>
    <definedName name="wrn.BANKS." localSheetId="30" hidden="1">{#N/A,#N/A,FALSE,"BANKS"}</definedName>
    <definedName name="wrn.BANKS." localSheetId="31" hidden="1">{#N/A,#N/A,FALSE,"BANKS"}</definedName>
    <definedName name="wrn.BANKS." localSheetId="32" hidden="1">{#N/A,#N/A,FALSE,"BANKS"}</definedName>
    <definedName name="wrn.BANKS." localSheetId="33" hidden="1">{#N/A,#N/A,FALSE,"BANKS"}</definedName>
    <definedName name="wrn.BANKS." localSheetId="3" hidden="1">{#N/A,#N/A,FALSE,"BANKS"}</definedName>
    <definedName name="wrn.BANKS." localSheetId="41" hidden="1">{#N/A,#N/A,FALSE,"BANKS"}</definedName>
    <definedName name="wrn.BANKS." localSheetId="42" hidden="1">{#N/A,#N/A,FALSE,"BANKS"}</definedName>
    <definedName name="wrn.BANKS." localSheetId="43" hidden="1">{#N/A,#N/A,FALSE,"BANKS"}</definedName>
    <definedName name="wrn.BANKS." localSheetId="44" hidden="1">{#N/A,#N/A,FALSE,"BANKS"}</definedName>
    <definedName name="wrn.BANKS." localSheetId="45" hidden="1">{#N/A,#N/A,FALSE,"BANKS"}</definedName>
    <definedName name="wrn.BANKS." localSheetId="46" hidden="1">{#N/A,#N/A,FALSE,"BANKS"}</definedName>
    <definedName name="wrn.BANKS." localSheetId="57" hidden="1">{#N/A,#N/A,FALSE,"BANKS"}</definedName>
    <definedName name="wrn.BANKS." localSheetId="58" hidden="1">{#N/A,#N/A,FALSE,"BANKS"}</definedName>
    <definedName name="wrn.BANKS." localSheetId="18" hidden="1">{#N/A,#N/A,FALSE,"BANKS"}</definedName>
    <definedName name="wrn.BANKS." localSheetId="61" hidden="1">{#N/A,#N/A,FALSE,"BANKS"}</definedName>
    <definedName name="wrn.BANKS." localSheetId="62" hidden="1">{#N/A,#N/A,FALSE,"BANKS"}</definedName>
    <definedName name="wrn.BANKS." localSheetId="63" hidden="1">{#N/A,#N/A,FALSE,"BANKS"}</definedName>
    <definedName name="wrn.BANKS." localSheetId="64" hidden="1">{#N/A,#N/A,FALSE,"BANKS"}</definedName>
    <definedName name="wrn.BANKS." localSheetId="21" hidden="1">{#N/A,#N/A,FALSE,"BANKS"}</definedName>
    <definedName name="wrn.BANKS." localSheetId="80" hidden="1">{#N/A,#N/A,FALSE,"BANKS"}</definedName>
    <definedName name="wrn.BANKS." localSheetId="81" hidden="1">{#N/A,#N/A,FALSE,"BANKS"}</definedName>
    <definedName name="wrn.BANKS." localSheetId="82" hidden="1">{#N/A,#N/A,FALSE,"BANKS"}</definedName>
    <definedName name="wrn.BANKS." localSheetId="83" hidden="1">{#N/A,#N/A,FALSE,"BANKS"}</definedName>
    <definedName name="wrn.BANKS." localSheetId="84" hidden="1">{#N/A,#N/A,FALSE,"BANKS"}</definedName>
    <definedName name="wrn.BANKS." localSheetId="85" hidden="1">{#N/A,#N/A,FALSE,"BANKS"}</definedName>
    <definedName name="wrn.BANKS." localSheetId="88" hidden="1">{#N/A,#N/A,FALSE,"BANKS"}</definedName>
    <definedName name="wrn.BANKS." localSheetId="22" hidden="1">{#N/A,#N/A,FALSE,"BANKS"}</definedName>
    <definedName name="wrn.BANKS." localSheetId="89" hidden="1">{#N/A,#N/A,FALSE,"BANKS"}</definedName>
    <definedName name="wrn.BANKS." localSheetId="90" hidden="1">{#N/A,#N/A,FALSE,"BANKS"}</definedName>
    <definedName name="wrn.BANKS." localSheetId="91" hidden="1">{#N/A,#N/A,FALSE,"BANKS"}</definedName>
    <definedName name="wrn.BANKS." localSheetId="92" hidden="1">{#N/A,#N/A,FALSE,"BANKS"}</definedName>
    <definedName name="wrn.BANKS." localSheetId="95" hidden="1">{#N/A,#N/A,FALSE,"BANKS"}</definedName>
    <definedName name="wrn.BANKS." localSheetId="96" hidden="1">{#N/A,#N/A,FALSE,"BANKS"}</definedName>
    <definedName name="wrn.BANKS." localSheetId="98" hidden="1">{#N/A,#N/A,FALSE,"BANKS"}</definedName>
    <definedName name="wrn.BANKS." localSheetId="24" hidden="1">{#N/A,#N/A,FALSE,"BANKS"}</definedName>
    <definedName name="wrn.BANKS." localSheetId="99" hidden="1">{#N/A,#N/A,FALSE,"BANKS"}</definedName>
    <definedName name="wrn.BANKS." localSheetId="25" hidden="1">{#N/A,#N/A,FALSE,"BANKS"}</definedName>
    <definedName name="wrn.BANKS." localSheetId="26" hidden="1">{#N/A,#N/A,FALSE,"BANKS"}</definedName>
    <definedName name="wrn.BANKS." localSheetId="93" hidden="1">{#N/A,#N/A,FALSE,"BANKS"}</definedName>
    <definedName name="wrn.BANKS." localSheetId="94" hidden="1">{#N/A,#N/A,FALSE,"BANKS"}</definedName>
    <definedName name="wrn.BANKS." hidden="1">{#N/A,#N/A,FALSE,"BANKS"}</definedName>
    <definedName name="wrn.BLZ._.RED._.tables." localSheetId="15"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6"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7"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9"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2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0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9"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1"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23"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59"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6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27"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2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29"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3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31"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32"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33"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34"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3"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57"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5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61"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62"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63"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64"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21"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8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81"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82"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83"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84"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85"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8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22"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89"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9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91"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92"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95"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96"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9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24"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99"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25"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26"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93"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94"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OP." localSheetId="15" hidden="1">{#N/A,#N/A,FALSE,"BOP"}</definedName>
    <definedName name="wrn.BOP." localSheetId="16" hidden="1">{#N/A,#N/A,FALSE,"BOP"}</definedName>
    <definedName name="wrn.BOP." localSheetId="17" hidden="1">{#N/A,#N/A,FALSE,"BOP"}</definedName>
    <definedName name="wrn.BOP." localSheetId="19" hidden="1">{#N/A,#N/A,FALSE,"BOP"}</definedName>
    <definedName name="wrn.BOP." localSheetId="20" hidden="1">{#N/A,#N/A,FALSE,"BOP"}</definedName>
    <definedName name="wrn.BOP." localSheetId="100" hidden="1">{#N/A,#N/A,FALSE,"BOP"}</definedName>
    <definedName name="wrn.BOP." localSheetId="8" hidden="1">{#N/A,#N/A,FALSE,"BOP"}</definedName>
    <definedName name="wrn.BOP." localSheetId="9" hidden="1">{#N/A,#N/A,FALSE,"BOP"}</definedName>
    <definedName name="wrn.BOP." localSheetId="10" hidden="1">{#N/A,#N/A,FALSE,"BOP"}</definedName>
    <definedName name="wrn.BOP." localSheetId="11" hidden="1">{#N/A,#N/A,FALSE,"BOP"}</definedName>
    <definedName name="wrn.BOP." localSheetId="23" hidden="1">{#N/A,#N/A,FALSE,"BOP"}</definedName>
    <definedName name="wrn.BOP." localSheetId="59" hidden="1">{#N/A,#N/A,FALSE,"BOP"}</definedName>
    <definedName name="wrn.BOP." localSheetId="60" hidden="1">{#N/A,#N/A,FALSE,"BOP"}</definedName>
    <definedName name="wrn.BOP." localSheetId="1" hidden="1">{#N/A,#N/A,FALSE,"BOP"}</definedName>
    <definedName name="wrn.BOP." localSheetId="27" hidden="1">{#N/A,#N/A,FALSE,"BOP"}</definedName>
    <definedName name="wrn.BOP." localSheetId="28" hidden="1">{#N/A,#N/A,FALSE,"BOP"}</definedName>
    <definedName name="wrn.BOP." localSheetId="29" hidden="1">{#N/A,#N/A,FALSE,"BOP"}</definedName>
    <definedName name="wrn.BOP." localSheetId="30" hidden="1">{#N/A,#N/A,FALSE,"BOP"}</definedName>
    <definedName name="wrn.BOP." localSheetId="31" hidden="1">{#N/A,#N/A,FALSE,"BOP"}</definedName>
    <definedName name="wrn.BOP." localSheetId="32" hidden="1">{#N/A,#N/A,FALSE,"BOP"}</definedName>
    <definedName name="wrn.BOP." localSheetId="33" hidden="1">{#N/A,#N/A,FALSE,"BOP"}</definedName>
    <definedName name="wrn.BOP." localSheetId="3" hidden="1">{#N/A,#N/A,FALSE,"BOP"}</definedName>
    <definedName name="wrn.BOP." localSheetId="41" hidden="1">{#N/A,#N/A,FALSE,"BOP"}</definedName>
    <definedName name="wrn.BOP." localSheetId="42" hidden="1">{#N/A,#N/A,FALSE,"BOP"}</definedName>
    <definedName name="wrn.BOP." localSheetId="43" hidden="1">{#N/A,#N/A,FALSE,"BOP"}</definedName>
    <definedName name="wrn.BOP." localSheetId="44" hidden="1">{#N/A,#N/A,FALSE,"BOP"}</definedName>
    <definedName name="wrn.BOP." localSheetId="45" hidden="1">{#N/A,#N/A,FALSE,"BOP"}</definedName>
    <definedName name="wrn.BOP." localSheetId="46" hidden="1">{#N/A,#N/A,FALSE,"BOP"}</definedName>
    <definedName name="wrn.BOP." localSheetId="57" hidden="1">{#N/A,#N/A,FALSE,"BOP"}</definedName>
    <definedName name="wrn.BOP." localSheetId="58" hidden="1">{#N/A,#N/A,FALSE,"BOP"}</definedName>
    <definedName name="wrn.BOP." localSheetId="18" hidden="1">{#N/A,#N/A,FALSE,"BOP"}</definedName>
    <definedName name="wrn.BOP." localSheetId="61" hidden="1">{#N/A,#N/A,FALSE,"BOP"}</definedName>
    <definedName name="wrn.BOP." localSheetId="62" hidden="1">{#N/A,#N/A,FALSE,"BOP"}</definedName>
    <definedName name="wrn.BOP." localSheetId="63" hidden="1">{#N/A,#N/A,FALSE,"BOP"}</definedName>
    <definedName name="wrn.BOP." localSheetId="64" hidden="1">{#N/A,#N/A,FALSE,"BOP"}</definedName>
    <definedName name="wrn.BOP." localSheetId="21" hidden="1">{#N/A,#N/A,FALSE,"BOP"}</definedName>
    <definedName name="wrn.BOP." localSheetId="80" hidden="1">{#N/A,#N/A,FALSE,"BOP"}</definedName>
    <definedName name="wrn.BOP." localSheetId="81" hidden="1">{#N/A,#N/A,FALSE,"BOP"}</definedName>
    <definedName name="wrn.BOP." localSheetId="82" hidden="1">{#N/A,#N/A,FALSE,"BOP"}</definedName>
    <definedName name="wrn.BOP." localSheetId="83" hidden="1">{#N/A,#N/A,FALSE,"BOP"}</definedName>
    <definedName name="wrn.BOP." localSheetId="84" hidden="1">{#N/A,#N/A,FALSE,"BOP"}</definedName>
    <definedName name="wrn.BOP." localSheetId="85" hidden="1">{#N/A,#N/A,FALSE,"BOP"}</definedName>
    <definedName name="wrn.BOP." localSheetId="88" hidden="1">{#N/A,#N/A,FALSE,"BOP"}</definedName>
    <definedName name="wrn.BOP." localSheetId="22" hidden="1">{#N/A,#N/A,FALSE,"BOP"}</definedName>
    <definedName name="wrn.BOP." localSheetId="89" hidden="1">{#N/A,#N/A,FALSE,"BOP"}</definedName>
    <definedName name="wrn.BOP." localSheetId="90" hidden="1">{#N/A,#N/A,FALSE,"BOP"}</definedName>
    <definedName name="wrn.BOP." localSheetId="91" hidden="1">{#N/A,#N/A,FALSE,"BOP"}</definedName>
    <definedName name="wrn.BOP." localSheetId="92" hidden="1">{#N/A,#N/A,FALSE,"BOP"}</definedName>
    <definedName name="wrn.BOP." localSheetId="95" hidden="1">{#N/A,#N/A,FALSE,"BOP"}</definedName>
    <definedName name="wrn.BOP." localSheetId="96" hidden="1">{#N/A,#N/A,FALSE,"BOP"}</definedName>
    <definedName name="wrn.BOP." localSheetId="98" hidden="1">{#N/A,#N/A,FALSE,"BOP"}</definedName>
    <definedName name="wrn.BOP." localSheetId="24" hidden="1">{#N/A,#N/A,FALSE,"BOP"}</definedName>
    <definedName name="wrn.BOP." localSheetId="99" hidden="1">{#N/A,#N/A,FALSE,"BOP"}</definedName>
    <definedName name="wrn.BOP." localSheetId="25" hidden="1">{#N/A,#N/A,FALSE,"BOP"}</definedName>
    <definedName name="wrn.BOP." localSheetId="26" hidden="1">{#N/A,#N/A,FALSE,"BOP"}</definedName>
    <definedName name="wrn.BOP." localSheetId="93" hidden="1">{#N/A,#N/A,FALSE,"BOP"}</definedName>
    <definedName name="wrn.BOP." localSheetId="94" hidden="1">{#N/A,#N/A,FALSE,"BOP"}</definedName>
    <definedName name="wrn.BOP." hidden="1">{#N/A,#N/A,FALSE,"BOP"}</definedName>
    <definedName name="wrn.BOP_MIDTERM." localSheetId="15" hidden="1">{"BOP_TAB",#N/A,FALSE,"N";"MIDTERM_TAB",#N/A,FALSE,"O"}</definedName>
    <definedName name="wrn.BOP_MIDTERM." localSheetId="16" hidden="1">{"BOP_TAB",#N/A,FALSE,"N";"MIDTERM_TAB",#N/A,FALSE,"O"}</definedName>
    <definedName name="wrn.BOP_MIDTERM." localSheetId="17" hidden="1">{"BOP_TAB",#N/A,FALSE,"N";"MIDTERM_TAB",#N/A,FALSE,"O"}</definedName>
    <definedName name="wrn.BOP_MIDTERM." localSheetId="19" hidden="1">{"BOP_TAB",#N/A,FALSE,"N";"MIDTERM_TAB",#N/A,FALSE,"O"}</definedName>
    <definedName name="wrn.BOP_MIDTERM." localSheetId="20" hidden="1">{"BOP_TAB",#N/A,FALSE,"N";"MIDTERM_TAB",#N/A,FALSE,"O"}</definedName>
    <definedName name="wrn.BOP_MIDTERM." localSheetId="100" hidden="1">{"BOP_TAB",#N/A,FALSE,"N";"MIDTERM_TAB",#N/A,FALSE,"O"}</definedName>
    <definedName name="wrn.BOP_MIDTERM." localSheetId="8" hidden="1">{"BOP_TAB",#N/A,FALSE,"N";"MIDTERM_TAB",#N/A,FALSE,"O"}</definedName>
    <definedName name="wrn.BOP_MIDTERM." localSheetId="9" hidden="1">{"BOP_TAB",#N/A,FALSE,"N";"MIDTERM_TAB",#N/A,FALSE,"O"}</definedName>
    <definedName name="wrn.BOP_MIDTERM." localSheetId="10" hidden="1">{"BOP_TAB",#N/A,FALSE,"N";"MIDTERM_TAB",#N/A,FALSE,"O"}</definedName>
    <definedName name="wrn.BOP_MIDTERM." localSheetId="11" hidden="1">{"BOP_TAB",#N/A,FALSE,"N";"MIDTERM_TAB",#N/A,FALSE,"O"}</definedName>
    <definedName name="wrn.BOP_MIDTERM." localSheetId="23" hidden="1">{"BOP_TAB",#N/A,FALSE,"N";"MIDTERM_TAB",#N/A,FALSE,"O"}</definedName>
    <definedName name="wrn.BOP_MIDTERM." localSheetId="59" hidden="1">{"BOP_TAB",#N/A,FALSE,"N";"MIDTERM_TAB",#N/A,FALSE,"O"}</definedName>
    <definedName name="wrn.BOP_MIDTERM." localSheetId="60" hidden="1">{"BOP_TAB",#N/A,FALSE,"N";"MIDTERM_TAB",#N/A,FALSE,"O"}</definedName>
    <definedName name="wrn.BOP_MIDTERM." localSheetId="1" hidden="1">{"BOP_TAB",#N/A,FALSE,"N";"MIDTERM_TAB",#N/A,FALSE,"O"}</definedName>
    <definedName name="wrn.BOP_MIDTERM." localSheetId="27" hidden="1">{"BOP_TAB",#N/A,FALSE,"N";"MIDTERM_TAB",#N/A,FALSE,"O"}</definedName>
    <definedName name="wrn.BOP_MIDTERM." localSheetId="28" hidden="1">{"BOP_TAB",#N/A,FALSE,"N";"MIDTERM_TAB",#N/A,FALSE,"O"}</definedName>
    <definedName name="wrn.BOP_MIDTERM." localSheetId="29" hidden="1">{"BOP_TAB",#N/A,FALSE,"N";"MIDTERM_TAB",#N/A,FALSE,"O"}</definedName>
    <definedName name="wrn.BOP_MIDTERM." localSheetId="30" hidden="1">{"BOP_TAB",#N/A,FALSE,"N";"MIDTERM_TAB",#N/A,FALSE,"O"}</definedName>
    <definedName name="wrn.BOP_MIDTERM." localSheetId="31" hidden="1">{"BOP_TAB",#N/A,FALSE,"N";"MIDTERM_TAB",#N/A,FALSE,"O"}</definedName>
    <definedName name="wrn.BOP_MIDTERM." localSheetId="32" hidden="1">{"BOP_TAB",#N/A,FALSE,"N";"MIDTERM_TAB",#N/A,FALSE,"O"}</definedName>
    <definedName name="wrn.BOP_MIDTERM." localSheetId="33" hidden="1">{"BOP_TAB",#N/A,FALSE,"N";"MIDTERM_TAB",#N/A,FALSE,"O"}</definedName>
    <definedName name="wrn.BOP_MIDTERM." localSheetId="3" hidden="1">{"BOP_TAB",#N/A,FALSE,"N";"MIDTERM_TAB",#N/A,FALSE,"O"}</definedName>
    <definedName name="wrn.BOP_MIDTERM." localSheetId="41" hidden="1">{"BOP_TAB",#N/A,FALSE,"N";"MIDTERM_TAB",#N/A,FALSE,"O"}</definedName>
    <definedName name="wrn.BOP_MIDTERM." localSheetId="42" hidden="1">{"BOP_TAB",#N/A,FALSE,"N";"MIDTERM_TAB",#N/A,FALSE,"O"}</definedName>
    <definedName name="wrn.BOP_MIDTERM." localSheetId="43" hidden="1">{"BOP_TAB",#N/A,FALSE,"N";"MIDTERM_TAB",#N/A,FALSE,"O"}</definedName>
    <definedName name="wrn.BOP_MIDTERM." localSheetId="44" hidden="1">{"BOP_TAB",#N/A,FALSE,"N";"MIDTERM_TAB",#N/A,FALSE,"O"}</definedName>
    <definedName name="wrn.BOP_MIDTERM." localSheetId="45" hidden="1">{"BOP_TAB",#N/A,FALSE,"N";"MIDTERM_TAB",#N/A,FALSE,"O"}</definedName>
    <definedName name="wrn.BOP_MIDTERM." localSheetId="46" hidden="1">{"BOP_TAB",#N/A,FALSE,"N";"MIDTERM_TAB",#N/A,FALSE,"O"}</definedName>
    <definedName name="wrn.BOP_MIDTERM." localSheetId="57" hidden="1">{"BOP_TAB",#N/A,FALSE,"N";"MIDTERM_TAB",#N/A,FALSE,"O"}</definedName>
    <definedName name="wrn.BOP_MIDTERM." localSheetId="58" hidden="1">{"BOP_TAB",#N/A,FALSE,"N";"MIDTERM_TAB",#N/A,FALSE,"O"}</definedName>
    <definedName name="wrn.BOP_MIDTERM." localSheetId="18" hidden="1">{"BOP_TAB",#N/A,FALSE,"N";"MIDTERM_TAB",#N/A,FALSE,"O"}</definedName>
    <definedName name="wrn.BOP_MIDTERM." localSheetId="61" hidden="1">{"BOP_TAB",#N/A,FALSE,"N";"MIDTERM_TAB",#N/A,FALSE,"O"}</definedName>
    <definedName name="wrn.BOP_MIDTERM." localSheetId="62" hidden="1">{"BOP_TAB",#N/A,FALSE,"N";"MIDTERM_TAB",#N/A,FALSE,"O"}</definedName>
    <definedName name="wrn.BOP_MIDTERM." localSheetId="63" hidden="1">{"BOP_TAB",#N/A,FALSE,"N";"MIDTERM_TAB",#N/A,FALSE,"O"}</definedName>
    <definedName name="wrn.BOP_MIDTERM." localSheetId="64" hidden="1">{"BOP_TAB",#N/A,FALSE,"N";"MIDTERM_TAB",#N/A,FALSE,"O"}</definedName>
    <definedName name="wrn.BOP_MIDTERM." localSheetId="21" hidden="1">{"BOP_TAB",#N/A,FALSE,"N";"MIDTERM_TAB",#N/A,FALSE,"O"}</definedName>
    <definedName name="wrn.BOP_MIDTERM." localSheetId="80" hidden="1">{"BOP_TAB",#N/A,FALSE,"N";"MIDTERM_TAB",#N/A,FALSE,"O"}</definedName>
    <definedName name="wrn.BOP_MIDTERM." localSheetId="81" hidden="1">{"BOP_TAB",#N/A,FALSE,"N";"MIDTERM_TAB",#N/A,FALSE,"O"}</definedName>
    <definedName name="wrn.BOP_MIDTERM." localSheetId="82" hidden="1">{"BOP_TAB",#N/A,FALSE,"N";"MIDTERM_TAB",#N/A,FALSE,"O"}</definedName>
    <definedName name="wrn.BOP_MIDTERM." localSheetId="83" hidden="1">{"BOP_TAB",#N/A,FALSE,"N";"MIDTERM_TAB",#N/A,FALSE,"O"}</definedName>
    <definedName name="wrn.BOP_MIDTERM." localSheetId="84" hidden="1">{"BOP_TAB",#N/A,FALSE,"N";"MIDTERM_TAB",#N/A,FALSE,"O"}</definedName>
    <definedName name="wrn.BOP_MIDTERM." localSheetId="85" hidden="1">{"BOP_TAB",#N/A,FALSE,"N";"MIDTERM_TAB",#N/A,FALSE,"O"}</definedName>
    <definedName name="wrn.BOP_MIDTERM." localSheetId="88" hidden="1">{"BOP_TAB",#N/A,FALSE,"N";"MIDTERM_TAB",#N/A,FALSE,"O"}</definedName>
    <definedName name="wrn.BOP_MIDTERM." localSheetId="22" hidden="1">{"BOP_TAB",#N/A,FALSE,"N";"MIDTERM_TAB",#N/A,FALSE,"O"}</definedName>
    <definedName name="wrn.BOP_MIDTERM." localSheetId="89" hidden="1">{"BOP_TAB",#N/A,FALSE,"N";"MIDTERM_TAB",#N/A,FALSE,"O"}</definedName>
    <definedName name="wrn.BOP_MIDTERM." localSheetId="90" hidden="1">{"BOP_TAB",#N/A,FALSE,"N";"MIDTERM_TAB",#N/A,FALSE,"O"}</definedName>
    <definedName name="wrn.BOP_MIDTERM." localSheetId="91" hidden="1">{"BOP_TAB",#N/A,FALSE,"N";"MIDTERM_TAB",#N/A,FALSE,"O"}</definedName>
    <definedName name="wrn.BOP_MIDTERM." localSheetId="92" hidden="1">{"BOP_TAB",#N/A,FALSE,"N";"MIDTERM_TAB",#N/A,FALSE,"O"}</definedName>
    <definedName name="wrn.BOP_MIDTERM." localSheetId="95" hidden="1">{"BOP_TAB",#N/A,FALSE,"N";"MIDTERM_TAB",#N/A,FALSE,"O"}</definedName>
    <definedName name="wrn.BOP_MIDTERM." localSheetId="96" hidden="1">{"BOP_TAB",#N/A,FALSE,"N";"MIDTERM_TAB",#N/A,FALSE,"O"}</definedName>
    <definedName name="wrn.BOP_MIDTERM." localSheetId="98" hidden="1">{"BOP_TAB",#N/A,FALSE,"N";"MIDTERM_TAB",#N/A,FALSE,"O"}</definedName>
    <definedName name="wrn.BOP_MIDTERM." localSheetId="24" hidden="1">{"BOP_TAB",#N/A,FALSE,"N";"MIDTERM_TAB",#N/A,FALSE,"O"}</definedName>
    <definedName name="wrn.BOP_MIDTERM." localSheetId="99" hidden="1">{"BOP_TAB",#N/A,FALSE,"N";"MIDTERM_TAB",#N/A,FALSE,"O"}</definedName>
    <definedName name="wrn.BOP_MIDTERM." localSheetId="25" hidden="1">{"BOP_TAB",#N/A,FALSE,"N";"MIDTERM_TAB",#N/A,FALSE,"O"}</definedName>
    <definedName name="wrn.BOP_MIDTERM." localSheetId="26" hidden="1">{"BOP_TAB",#N/A,FALSE,"N";"MIDTERM_TAB",#N/A,FALSE,"O"}</definedName>
    <definedName name="wrn.BOP_MIDTERM." localSheetId="93" hidden="1">{"BOP_TAB",#N/A,FALSE,"N";"MIDTERM_TAB",#N/A,FALSE,"O"}</definedName>
    <definedName name="wrn.BOP_MIDTERM." localSheetId="94" hidden="1">{"BOP_TAB",#N/A,FALSE,"N";"MIDTERM_TAB",#N/A,FALSE,"O"}</definedName>
    <definedName name="wrn.BOP_MIDTERM." hidden="1">{"BOP_TAB",#N/A,FALSE,"N";"MIDTERM_TAB",#N/A,FALSE,"O"}</definedName>
    <definedName name="wrn.Briefing._.98." localSheetId="15"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6"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9"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2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0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9"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1"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23"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59"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6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2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2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29"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3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31"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32"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33"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34"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3"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5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5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61"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62"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63"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64"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21"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8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81"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82"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83"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84"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85"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8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22"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89"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9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91"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92"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95"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96"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24"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99"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25"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26"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93"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94"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15" hidden="1">{#N/A,#N/A,TRUE,"Tab_1 Economic Ind.";#N/A,#N/A,TRUE,"Tab_2  Public Sector Op.";#N/A,#N/A,TRUE,"Tab_3";#N/A,#N/A,TRUE,"Tab_4 Monetary";#N/A,#N/A,TRUE,"Tab_5 Medium-Term Outlook";#N/A,#N/A,TRUE,"Tab_6";#N/A,#N/A,TRUE,"Tab_7 Indicators of Ext. Vul."}</definedName>
    <definedName name="wrn.Briefing._.Tables." localSheetId="16" hidden="1">{#N/A,#N/A,TRUE,"Tab_1 Economic Ind.";#N/A,#N/A,TRUE,"Tab_2  Public Sector Op.";#N/A,#N/A,TRUE,"Tab_3";#N/A,#N/A,TRUE,"Tab_4 Monetary";#N/A,#N/A,TRUE,"Tab_5 Medium-Term Outlook";#N/A,#N/A,TRUE,"Tab_6";#N/A,#N/A,TRUE,"Tab_7 Indicators of Ext. Vul."}</definedName>
    <definedName name="wrn.Briefing._.Tables." localSheetId="17" hidden="1">{#N/A,#N/A,TRUE,"Tab_1 Economic Ind.";#N/A,#N/A,TRUE,"Tab_2  Public Sector Op.";#N/A,#N/A,TRUE,"Tab_3";#N/A,#N/A,TRUE,"Tab_4 Monetary";#N/A,#N/A,TRUE,"Tab_5 Medium-Term Outlook";#N/A,#N/A,TRUE,"Tab_6";#N/A,#N/A,TRUE,"Tab_7 Indicators of Ext. Vul."}</definedName>
    <definedName name="wrn.Briefing._.Tables." localSheetId="19" hidden="1">{#N/A,#N/A,TRUE,"Tab_1 Economic Ind.";#N/A,#N/A,TRUE,"Tab_2  Public Sector Op.";#N/A,#N/A,TRUE,"Tab_3";#N/A,#N/A,TRUE,"Tab_4 Monetary";#N/A,#N/A,TRUE,"Tab_5 Medium-Term Outlook";#N/A,#N/A,TRUE,"Tab_6";#N/A,#N/A,TRUE,"Tab_7 Indicators of Ext. Vul."}</definedName>
    <definedName name="wrn.Briefing._.Tables." localSheetId="20" hidden="1">{#N/A,#N/A,TRUE,"Tab_1 Economic Ind.";#N/A,#N/A,TRUE,"Tab_2  Public Sector Op.";#N/A,#N/A,TRUE,"Tab_3";#N/A,#N/A,TRUE,"Tab_4 Monetary";#N/A,#N/A,TRUE,"Tab_5 Medium-Term Outlook";#N/A,#N/A,TRUE,"Tab_6";#N/A,#N/A,TRUE,"Tab_7 Indicators of Ext. Vul."}</definedName>
    <definedName name="wrn.Briefing._.Tables." localSheetId="100" hidden="1">{#N/A,#N/A,TRUE,"Tab_1 Economic Ind.";#N/A,#N/A,TRUE,"Tab_2  Public Sector Op.";#N/A,#N/A,TRUE,"Tab_3";#N/A,#N/A,TRUE,"Tab_4 Monetary";#N/A,#N/A,TRUE,"Tab_5 Medium-Term Outlook";#N/A,#N/A,TRUE,"Tab_6";#N/A,#N/A,TRUE,"Tab_7 Indicators of Ext. Vul."}</definedName>
    <definedName name="wrn.Briefing._.Tables." localSheetId="8" hidden="1">{#N/A,#N/A,TRUE,"Tab_1 Economic Ind.";#N/A,#N/A,TRUE,"Tab_2  Public Sector Op.";#N/A,#N/A,TRUE,"Tab_3";#N/A,#N/A,TRUE,"Tab_4 Monetary";#N/A,#N/A,TRUE,"Tab_5 Medium-Term Outlook";#N/A,#N/A,TRUE,"Tab_6";#N/A,#N/A,TRUE,"Tab_7 Indicators of Ext. Vul."}</definedName>
    <definedName name="wrn.Briefing._.Tables." localSheetId="9" hidden="1">{#N/A,#N/A,TRUE,"Tab_1 Economic Ind.";#N/A,#N/A,TRUE,"Tab_2  Public Sector Op.";#N/A,#N/A,TRUE,"Tab_3";#N/A,#N/A,TRUE,"Tab_4 Monetary";#N/A,#N/A,TRUE,"Tab_5 Medium-Term Outlook";#N/A,#N/A,TRUE,"Tab_6";#N/A,#N/A,TRUE,"Tab_7 Indicators of Ext. Vul."}</definedName>
    <definedName name="wrn.Briefing._.Tables." localSheetId="10" hidden="1">{#N/A,#N/A,TRUE,"Tab_1 Economic Ind.";#N/A,#N/A,TRUE,"Tab_2  Public Sector Op.";#N/A,#N/A,TRUE,"Tab_3";#N/A,#N/A,TRUE,"Tab_4 Monetary";#N/A,#N/A,TRUE,"Tab_5 Medium-Term Outlook";#N/A,#N/A,TRUE,"Tab_6";#N/A,#N/A,TRUE,"Tab_7 Indicators of Ext. Vul."}</definedName>
    <definedName name="wrn.Briefing._.Tables." localSheetId="11" hidden="1">{#N/A,#N/A,TRUE,"Tab_1 Economic Ind.";#N/A,#N/A,TRUE,"Tab_2  Public Sector Op.";#N/A,#N/A,TRUE,"Tab_3";#N/A,#N/A,TRUE,"Tab_4 Monetary";#N/A,#N/A,TRUE,"Tab_5 Medium-Term Outlook";#N/A,#N/A,TRUE,"Tab_6";#N/A,#N/A,TRUE,"Tab_7 Indicators of Ext. Vul."}</definedName>
    <definedName name="wrn.Briefing._.Tables." localSheetId="23" hidden="1">{#N/A,#N/A,TRUE,"Tab_1 Economic Ind.";#N/A,#N/A,TRUE,"Tab_2  Public Sector Op.";#N/A,#N/A,TRUE,"Tab_3";#N/A,#N/A,TRUE,"Tab_4 Monetary";#N/A,#N/A,TRUE,"Tab_5 Medium-Term Outlook";#N/A,#N/A,TRUE,"Tab_6";#N/A,#N/A,TRUE,"Tab_7 Indicators of Ext. Vul."}</definedName>
    <definedName name="wrn.Briefing._.Tables." localSheetId="59" hidden="1">{#N/A,#N/A,TRUE,"Tab_1 Economic Ind.";#N/A,#N/A,TRUE,"Tab_2  Public Sector Op.";#N/A,#N/A,TRUE,"Tab_3";#N/A,#N/A,TRUE,"Tab_4 Monetary";#N/A,#N/A,TRUE,"Tab_5 Medium-Term Outlook";#N/A,#N/A,TRUE,"Tab_6";#N/A,#N/A,TRUE,"Tab_7 Indicators of Ext. Vul."}</definedName>
    <definedName name="wrn.Briefing._.Tables." localSheetId="60" hidden="1">{#N/A,#N/A,TRUE,"Tab_1 Economic Ind.";#N/A,#N/A,TRUE,"Tab_2  Public Sector Op.";#N/A,#N/A,TRUE,"Tab_3";#N/A,#N/A,TRUE,"Tab_4 Monetary";#N/A,#N/A,TRUE,"Tab_5 Medium-Term Outlook";#N/A,#N/A,TRUE,"Tab_6";#N/A,#N/A,TRUE,"Tab_7 Indicators of Ext. Vul."}</definedName>
    <definedName name="wrn.Briefing._.Tables." localSheetId="1" hidden="1">{#N/A,#N/A,TRUE,"Tab_1 Economic Ind.";#N/A,#N/A,TRUE,"Tab_2  Public Sector Op.";#N/A,#N/A,TRUE,"Tab_3";#N/A,#N/A,TRUE,"Tab_4 Monetary";#N/A,#N/A,TRUE,"Tab_5 Medium-Term Outlook";#N/A,#N/A,TRUE,"Tab_6";#N/A,#N/A,TRUE,"Tab_7 Indicators of Ext. Vul."}</definedName>
    <definedName name="wrn.Briefing._.Tables." localSheetId="27" hidden="1">{#N/A,#N/A,TRUE,"Tab_1 Economic Ind.";#N/A,#N/A,TRUE,"Tab_2  Public Sector Op.";#N/A,#N/A,TRUE,"Tab_3";#N/A,#N/A,TRUE,"Tab_4 Monetary";#N/A,#N/A,TRUE,"Tab_5 Medium-Term Outlook";#N/A,#N/A,TRUE,"Tab_6";#N/A,#N/A,TRUE,"Tab_7 Indicators of Ext. Vul."}</definedName>
    <definedName name="wrn.Briefing._.Tables." localSheetId="28" hidden="1">{#N/A,#N/A,TRUE,"Tab_1 Economic Ind.";#N/A,#N/A,TRUE,"Tab_2  Public Sector Op.";#N/A,#N/A,TRUE,"Tab_3";#N/A,#N/A,TRUE,"Tab_4 Monetary";#N/A,#N/A,TRUE,"Tab_5 Medium-Term Outlook";#N/A,#N/A,TRUE,"Tab_6";#N/A,#N/A,TRUE,"Tab_7 Indicators of Ext. Vul."}</definedName>
    <definedName name="wrn.Briefing._.Tables." localSheetId="29" hidden="1">{#N/A,#N/A,TRUE,"Tab_1 Economic Ind.";#N/A,#N/A,TRUE,"Tab_2  Public Sector Op.";#N/A,#N/A,TRUE,"Tab_3";#N/A,#N/A,TRUE,"Tab_4 Monetary";#N/A,#N/A,TRUE,"Tab_5 Medium-Term Outlook";#N/A,#N/A,TRUE,"Tab_6";#N/A,#N/A,TRUE,"Tab_7 Indicators of Ext. Vul."}</definedName>
    <definedName name="wrn.Briefing._.Tables." localSheetId="30" hidden="1">{#N/A,#N/A,TRUE,"Tab_1 Economic Ind.";#N/A,#N/A,TRUE,"Tab_2  Public Sector Op.";#N/A,#N/A,TRUE,"Tab_3";#N/A,#N/A,TRUE,"Tab_4 Monetary";#N/A,#N/A,TRUE,"Tab_5 Medium-Term Outlook";#N/A,#N/A,TRUE,"Tab_6";#N/A,#N/A,TRUE,"Tab_7 Indicators of Ext. Vul."}</definedName>
    <definedName name="wrn.Briefing._.Tables." localSheetId="31" hidden="1">{#N/A,#N/A,TRUE,"Tab_1 Economic Ind.";#N/A,#N/A,TRUE,"Tab_2  Public Sector Op.";#N/A,#N/A,TRUE,"Tab_3";#N/A,#N/A,TRUE,"Tab_4 Monetary";#N/A,#N/A,TRUE,"Tab_5 Medium-Term Outlook";#N/A,#N/A,TRUE,"Tab_6";#N/A,#N/A,TRUE,"Tab_7 Indicators of Ext. Vul."}</definedName>
    <definedName name="wrn.Briefing._.Tables." localSheetId="32" hidden="1">{#N/A,#N/A,TRUE,"Tab_1 Economic Ind.";#N/A,#N/A,TRUE,"Tab_2  Public Sector Op.";#N/A,#N/A,TRUE,"Tab_3";#N/A,#N/A,TRUE,"Tab_4 Monetary";#N/A,#N/A,TRUE,"Tab_5 Medium-Term Outlook";#N/A,#N/A,TRUE,"Tab_6";#N/A,#N/A,TRUE,"Tab_7 Indicators of Ext. Vul."}</definedName>
    <definedName name="wrn.Briefing._.Tables." localSheetId="33" hidden="1">{#N/A,#N/A,TRUE,"Tab_1 Economic Ind.";#N/A,#N/A,TRUE,"Tab_2  Public Sector Op.";#N/A,#N/A,TRUE,"Tab_3";#N/A,#N/A,TRUE,"Tab_4 Monetary";#N/A,#N/A,TRUE,"Tab_5 Medium-Term Outlook";#N/A,#N/A,TRUE,"Tab_6";#N/A,#N/A,TRUE,"Tab_7 Indicators of Ext. Vul."}</definedName>
    <definedName name="wrn.Briefing._.Tables." localSheetId="34" hidden="1">{#N/A,#N/A,TRUE,"Tab_1 Economic Ind.";#N/A,#N/A,TRUE,"Tab_2  Public Sector Op.";#N/A,#N/A,TRUE,"Tab_3";#N/A,#N/A,TRUE,"Tab_4 Monetary";#N/A,#N/A,TRUE,"Tab_5 Medium-Term Outlook";#N/A,#N/A,TRUE,"Tab_6";#N/A,#N/A,TRUE,"Tab_7 Indicators of Ext. Vul."}</definedName>
    <definedName name="wrn.Briefing._.Tables." localSheetId="3" hidden="1">{#N/A,#N/A,TRUE,"Tab_1 Economic Ind.";#N/A,#N/A,TRUE,"Tab_2  Public Sector Op.";#N/A,#N/A,TRUE,"Tab_3";#N/A,#N/A,TRUE,"Tab_4 Monetary";#N/A,#N/A,TRUE,"Tab_5 Medium-Term Outlook";#N/A,#N/A,TRUE,"Tab_6";#N/A,#N/A,TRUE,"Tab_7 Indicators of Ext. Vul."}</definedName>
    <definedName name="wrn.Briefing._.Tables." localSheetId="57" hidden="1">{#N/A,#N/A,TRUE,"Tab_1 Economic Ind.";#N/A,#N/A,TRUE,"Tab_2  Public Sector Op.";#N/A,#N/A,TRUE,"Tab_3";#N/A,#N/A,TRUE,"Tab_4 Monetary";#N/A,#N/A,TRUE,"Tab_5 Medium-Term Outlook";#N/A,#N/A,TRUE,"Tab_6";#N/A,#N/A,TRUE,"Tab_7 Indicators of Ext. Vul."}</definedName>
    <definedName name="wrn.Briefing._.Tables." localSheetId="58" hidden="1">{#N/A,#N/A,TRUE,"Tab_1 Economic Ind.";#N/A,#N/A,TRUE,"Tab_2  Public Sector Op.";#N/A,#N/A,TRUE,"Tab_3";#N/A,#N/A,TRUE,"Tab_4 Monetary";#N/A,#N/A,TRUE,"Tab_5 Medium-Term Outlook";#N/A,#N/A,TRUE,"Tab_6";#N/A,#N/A,TRUE,"Tab_7 Indicators of Ext. Vul."}</definedName>
    <definedName name="wrn.Briefing._.Tables." localSheetId="18" hidden="1">{#N/A,#N/A,TRUE,"Tab_1 Economic Ind.";#N/A,#N/A,TRUE,"Tab_2  Public Sector Op.";#N/A,#N/A,TRUE,"Tab_3";#N/A,#N/A,TRUE,"Tab_4 Monetary";#N/A,#N/A,TRUE,"Tab_5 Medium-Term Outlook";#N/A,#N/A,TRUE,"Tab_6";#N/A,#N/A,TRUE,"Tab_7 Indicators of Ext. Vul."}</definedName>
    <definedName name="wrn.Briefing._.Tables." localSheetId="61" hidden="1">{#N/A,#N/A,TRUE,"Tab_1 Economic Ind.";#N/A,#N/A,TRUE,"Tab_2  Public Sector Op.";#N/A,#N/A,TRUE,"Tab_3";#N/A,#N/A,TRUE,"Tab_4 Monetary";#N/A,#N/A,TRUE,"Tab_5 Medium-Term Outlook";#N/A,#N/A,TRUE,"Tab_6";#N/A,#N/A,TRUE,"Tab_7 Indicators of Ext. Vul."}</definedName>
    <definedName name="wrn.Briefing._.Tables." localSheetId="62" hidden="1">{#N/A,#N/A,TRUE,"Tab_1 Economic Ind.";#N/A,#N/A,TRUE,"Tab_2  Public Sector Op.";#N/A,#N/A,TRUE,"Tab_3";#N/A,#N/A,TRUE,"Tab_4 Monetary";#N/A,#N/A,TRUE,"Tab_5 Medium-Term Outlook";#N/A,#N/A,TRUE,"Tab_6";#N/A,#N/A,TRUE,"Tab_7 Indicators of Ext. Vul."}</definedName>
    <definedName name="wrn.Briefing._.Tables." localSheetId="63" hidden="1">{#N/A,#N/A,TRUE,"Tab_1 Economic Ind.";#N/A,#N/A,TRUE,"Tab_2  Public Sector Op.";#N/A,#N/A,TRUE,"Tab_3";#N/A,#N/A,TRUE,"Tab_4 Monetary";#N/A,#N/A,TRUE,"Tab_5 Medium-Term Outlook";#N/A,#N/A,TRUE,"Tab_6";#N/A,#N/A,TRUE,"Tab_7 Indicators of Ext. Vul."}</definedName>
    <definedName name="wrn.Briefing._.Tables." localSheetId="64" hidden="1">{#N/A,#N/A,TRUE,"Tab_1 Economic Ind.";#N/A,#N/A,TRUE,"Tab_2  Public Sector Op.";#N/A,#N/A,TRUE,"Tab_3";#N/A,#N/A,TRUE,"Tab_4 Monetary";#N/A,#N/A,TRUE,"Tab_5 Medium-Term Outlook";#N/A,#N/A,TRUE,"Tab_6";#N/A,#N/A,TRUE,"Tab_7 Indicators of Ext. Vul."}</definedName>
    <definedName name="wrn.Briefing._.Tables." localSheetId="21" hidden="1">{#N/A,#N/A,TRUE,"Tab_1 Economic Ind.";#N/A,#N/A,TRUE,"Tab_2  Public Sector Op.";#N/A,#N/A,TRUE,"Tab_3";#N/A,#N/A,TRUE,"Tab_4 Monetary";#N/A,#N/A,TRUE,"Tab_5 Medium-Term Outlook";#N/A,#N/A,TRUE,"Tab_6";#N/A,#N/A,TRUE,"Tab_7 Indicators of Ext. Vul."}</definedName>
    <definedName name="wrn.Briefing._.Tables." localSheetId="80" hidden="1">{#N/A,#N/A,TRUE,"Tab_1 Economic Ind.";#N/A,#N/A,TRUE,"Tab_2  Public Sector Op.";#N/A,#N/A,TRUE,"Tab_3";#N/A,#N/A,TRUE,"Tab_4 Monetary";#N/A,#N/A,TRUE,"Tab_5 Medium-Term Outlook";#N/A,#N/A,TRUE,"Tab_6";#N/A,#N/A,TRUE,"Tab_7 Indicators of Ext. Vul."}</definedName>
    <definedName name="wrn.Briefing._.Tables." localSheetId="81" hidden="1">{#N/A,#N/A,TRUE,"Tab_1 Economic Ind.";#N/A,#N/A,TRUE,"Tab_2  Public Sector Op.";#N/A,#N/A,TRUE,"Tab_3";#N/A,#N/A,TRUE,"Tab_4 Monetary";#N/A,#N/A,TRUE,"Tab_5 Medium-Term Outlook";#N/A,#N/A,TRUE,"Tab_6";#N/A,#N/A,TRUE,"Tab_7 Indicators of Ext. Vul."}</definedName>
    <definedName name="wrn.Briefing._.Tables." localSheetId="82" hidden="1">{#N/A,#N/A,TRUE,"Tab_1 Economic Ind.";#N/A,#N/A,TRUE,"Tab_2  Public Sector Op.";#N/A,#N/A,TRUE,"Tab_3";#N/A,#N/A,TRUE,"Tab_4 Monetary";#N/A,#N/A,TRUE,"Tab_5 Medium-Term Outlook";#N/A,#N/A,TRUE,"Tab_6";#N/A,#N/A,TRUE,"Tab_7 Indicators of Ext. Vul."}</definedName>
    <definedName name="wrn.Briefing._.Tables." localSheetId="83" hidden="1">{#N/A,#N/A,TRUE,"Tab_1 Economic Ind.";#N/A,#N/A,TRUE,"Tab_2  Public Sector Op.";#N/A,#N/A,TRUE,"Tab_3";#N/A,#N/A,TRUE,"Tab_4 Monetary";#N/A,#N/A,TRUE,"Tab_5 Medium-Term Outlook";#N/A,#N/A,TRUE,"Tab_6";#N/A,#N/A,TRUE,"Tab_7 Indicators of Ext. Vul."}</definedName>
    <definedName name="wrn.Briefing._.Tables." localSheetId="84" hidden="1">{#N/A,#N/A,TRUE,"Tab_1 Economic Ind.";#N/A,#N/A,TRUE,"Tab_2  Public Sector Op.";#N/A,#N/A,TRUE,"Tab_3";#N/A,#N/A,TRUE,"Tab_4 Monetary";#N/A,#N/A,TRUE,"Tab_5 Medium-Term Outlook";#N/A,#N/A,TRUE,"Tab_6";#N/A,#N/A,TRUE,"Tab_7 Indicators of Ext. Vul."}</definedName>
    <definedName name="wrn.Briefing._.Tables." localSheetId="85" hidden="1">{#N/A,#N/A,TRUE,"Tab_1 Economic Ind.";#N/A,#N/A,TRUE,"Tab_2  Public Sector Op.";#N/A,#N/A,TRUE,"Tab_3";#N/A,#N/A,TRUE,"Tab_4 Monetary";#N/A,#N/A,TRUE,"Tab_5 Medium-Term Outlook";#N/A,#N/A,TRUE,"Tab_6";#N/A,#N/A,TRUE,"Tab_7 Indicators of Ext. Vul."}</definedName>
    <definedName name="wrn.Briefing._.Tables." localSheetId="88" hidden="1">{#N/A,#N/A,TRUE,"Tab_1 Economic Ind.";#N/A,#N/A,TRUE,"Tab_2  Public Sector Op.";#N/A,#N/A,TRUE,"Tab_3";#N/A,#N/A,TRUE,"Tab_4 Monetary";#N/A,#N/A,TRUE,"Tab_5 Medium-Term Outlook";#N/A,#N/A,TRUE,"Tab_6";#N/A,#N/A,TRUE,"Tab_7 Indicators of Ext. Vul."}</definedName>
    <definedName name="wrn.Briefing._.Tables." localSheetId="22" hidden="1">{#N/A,#N/A,TRUE,"Tab_1 Economic Ind.";#N/A,#N/A,TRUE,"Tab_2  Public Sector Op.";#N/A,#N/A,TRUE,"Tab_3";#N/A,#N/A,TRUE,"Tab_4 Monetary";#N/A,#N/A,TRUE,"Tab_5 Medium-Term Outlook";#N/A,#N/A,TRUE,"Tab_6";#N/A,#N/A,TRUE,"Tab_7 Indicators of Ext. Vul."}</definedName>
    <definedName name="wrn.Briefing._.Tables." localSheetId="89" hidden="1">{#N/A,#N/A,TRUE,"Tab_1 Economic Ind.";#N/A,#N/A,TRUE,"Tab_2  Public Sector Op.";#N/A,#N/A,TRUE,"Tab_3";#N/A,#N/A,TRUE,"Tab_4 Monetary";#N/A,#N/A,TRUE,"Tab_5 Medium-Term Outlook";#N/A,#N/A,TRUE,"Tab_6";#N/A,#N/A,TRUE,"Tab_7 Indicators of Ext. Vul."}</definedName>
    <definedName name="wrn.Briefing._.Tables." localSheetId="90" hidden="1">{#N/A,#N/A,TRUE,"Tab_1 Economic Ind.";#N/A,#N/A,TRUE,"Tab_2  Public Sector Op.";#N/A,#N/A,TRUE,"Tab_3";#N/A,#N/A,TRUE,"Tab_4 Monetary";#N/A,#N/A,TRUE,"Tab_5 Medium-Term Outlook";#N/A,#N/A,TRUE,"Tab_6";#N/A,#N/A,TRUE,"Tab_7 Indicators of Ext. Vul."}</definedName>
    <definedName name="wrn.Briefing._.Tables." localSheetId="91" hidden="1">{#N/A,#N/A,TRUE,"Tab_1 Economic Ind.";#N/A,#N/A,TRUE,"Tab_2  Public Sector Op.";#N/A,#N/A,TRUE,"Tab_3";#N/A,#N/A,TRUE,"Tab_4 Monetary";#N/A,#N/A,TRUE,"Tab_5 Medium-Term Outlook";#N/A,#N/A,TRUE,"Tab_6";#N/A,#N/A,TRUE,"Tab_7 Indicators of Ext. Vul."}</definedName>
    <definedName name="wrn.Briefing._.Tables." localSheetId="92" hidden="1">{#N/A,#N/A,TRUE,"Tab_1 Economic Ind.";#N/A,#N/A,TRUE,"Tab_2  Public Sector Op.";#N/A,#N/A,TRUE,"Tab_3";#N/A,#N/A,TRUE,"Tab_4 Monetary";#N/A,#N/A,TRUE,"Tab_5 Medium-Term Outlook";#N/A,#N/A,TRUE,"Tab_6";#N/A,#N/A,TRUE,"Tab_7 Indicators of Ext. Vul."}</definedName>
    <definedName name="wrn.Briefing._.Tables." localSheetId="95" hidden="1">{#N/A,#N/A,TRUE,"Tab_1 Economic Ind.";#N/A,#N/A,TRUE,"Tab_2  Public Sector Op.";#N/A,#N/A,TRUE,"Tab_3";#N/A,#N/A,TRUE,"Tab_4 Monetary";#N/A,#N/A,TRUE,"Tab_5 Medium-Term Outlook";#N/A,#N/A,TRUE,"Tab_6";#N/A,#N/A,TRUE,"Tab_7 Indicators of Ext. Vul."}</definedName>
    <definedName name="wrn.Briefing._.Tables." localSheetId="96" hidden="1">{#N/A,#N/A,TRUE,"Tab_1 Economic Ind.";#N/A,#N/A,TRUE,"Tab_2  Public Sector Op.";#N/A,#N/A,TRUE,"Tab_3";#N/A,#N/A,TRUE,"Tab_4 Monetary";#N/A,#N/A,TRUE,"Tab_5 Medium-Term Outlook";#N/A,#N/A,TRUE,"Tab_6";#N/A,#N/A,TRUE,"Tab_7 Indicators of Ext. Vul."}</definedName>
    <definedName name="wrn.Briefing._.Tables." localSheetId="98" hidden="1">{#N/A,#N/A,TRUE,"Tab_1 Economic Ind.";#N/A,#N/A,TRUE,"Tab_2  Public Sector Op.";#N/A,#N/A,TRUE,"Tab_3";#N/A,#N/A,TRUE,"Tab_4 Monetary";#N/A,#N/A,TRUE,"Tab_5 Medium-Term Outlook";#N/A,#N/A,TRUE,"Tab_6";#N/A,#N/A,TRUE,"Tab_7 Indicators of Ext. Vul."}</definedName>
    <definedName name="wrn.Briefing._.Tables." localSheetId="24" hidden="1">{#N/A,#N/A,TRUE,"Tab_1 Economic Ind.";#N/A,#N/A,TRUE,"Tab_2  Public Sector Op.";#N/A,#N/A,TRUE,"Tab_3";#N/A,#N/A,TRUE,"Tab_4 Monetary";#N/A,#N/A,TRUE,"Tab_5 Medium-Term Outlook";#N/A,#N/A,TRUE,"Tab_6";#N/A,#N/A,TRUE,"Tab_7 Indicators of Ext. Vul."}</definedName>
    <definedName name="wrn.Briefing._.Tables." localSheetId="99" hidden="1">{#N/A,#N/A,TRUE,"Tab_1 Economic Ind.";#N/A,#N/A,TRUE,"Tab_2  Public Sector Op.";#N/A,#N/A,TRUE,"Tab_3";#N/A,#N/A,TRUE,"Tab_4 Monetary";#N/A,#N/A,TRUE,"Tab_5 Medium-Term Outlook";#N/A,#N/A,TRUE,"Tab_6";#N/A,#N/A,TRUE,"Tab_7 Indicators of Ext. Vul."}</definedName>
    <definedName name="wrn.Briefing._.Tables." localSheetId="25" hidden="1">{#N/A,#N/A,TRUE,"Tab_1 Economic Ind.";#N/A,#N/A,TRUE,"Tab_2  Public Sector Op.";#N/A,#N/A,TRUE,"Tab_3";#N/A,#N/A,TRUE,"Tab_4 Monetary";#N/A,#N/A,TRUE,"Tab_5 Medium-Term Outlook";#N/A,#N/A,TRUE,"Tab_6";#N/A,#N/A,TRUE,"Tab_7 Indicators of Ext. Vul."}</definedName>
    <definedName name="wrn.Briefing._.Tables." localSheetId="26" hidden="1">{#N/A,#N/A,TRUE,"Tab_1 Economic Ind.";#N/A,#N/A,TRUE,"Tab_2  Public Sector Op.";#N/A,#N/A,TRUE,"Tab_3";#N/A,#N/A,TRUE,"Tab_4 Monetary";#N/A,#N/A,TRUE,"Tab_5 Medium-Term Outlook";#N/A,#N/A,TRUE,"Tab_6";#N/A,#N/A,TRUE,"Tab_7 Indicators of Ext. Vul."}</definedName>
    <definedName name="wrn.Briefing._.Tables." localSheetId="93" hidden="1">{#N/A,#N/A,TRUE,"Tab_1 Economic Ind.";#N/A,#N/A,TRUE,"Tab_2  Public Sector Op.";#N/A,#N/A,TRUE,"Tab_3";#N/A,#N/A,TRUE,"Tab_4 Monetary";#N/A,#N/A,TRUE,"Tab_5 Medium-Term Outlook";#N/A,#N/A,TRUE,"Tab_6";#N/A,#N/A,TRUE,"Tab_7 Indicators of Ext. Vul."}</definedName>
    <definedName name="wrn.Briefing._.Tables." localSheetId="94"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elPIB." localSheetId="15" hidden="1">{#N/A,#N/A,FALSE,"CelPIB"}</definedName>
    <definedName name="wrn.CelPIB." localSheetId="16" hidden="1">{#N/A,#N/A,FALSE,"CelPIB"}</definedName>
    <definedName name="wrn.CelPIB." localSheetId="17" hidden="1">{#N/A,#N/A,FALSE,"CelPIB"}</definedName>
    <definedName name="wrn.CelPIB." localSheetId="19" hidden="1">{#N/A,#N/A,FALSE,"CelPIB"}</definedName>
    <definedName name="wrn.CelPIB." localSheetId="20" hidden="1">{#N/A,#N/A,FALSE,"CelPIB"}</definedName>
    <definedName name="wrn.CelPIB." localSheetId="100" hidden="1">{#N/A,#N/A,FALSE,"CelPIB"}</definedName>
    <definedName name="wrn.CelPIB." localSheetId="8" hidden="1">{#N/A,#N/A,FALSE,"CelPIB"}</definedName>
    <definedName name="wrn.CelPIB." localSheetId="9" hidden="1">{#N/A,#N/A,FALSE,"CelPIB"}</definedName>
    <definedName name="wrn.CelPIB." localSheetId="10" hidden="1">{#N/A,#N/A,FALSE,"CelPIB"}</definedName>
    <definedName name="wrn.CelPIB." localSheetId="11" hidden="1">{#N/A,#N/A,FALSE,"CelPIB"}</definedName>
    <definedName name="wrn.CelPIB." localSheetId="23" hidden="1">{#N/A,#N/A,FALSE,"CelPIB"}</definedName>
    <definedName name="wrn.CelPIB." localSheetId="59" hidden="1">{#N/A,#N/A,FALSE,"CelPIB"}</definedName>
    <definedName name="wrn.CelPIB." localSheetId="60" hidden="1">{#N/A,#N/A,FALSE,"CelPIB"}</definedName>
    <definedName name="wrn.CelPIB." localSheetId="1" hidden="1">{#N/A,#N/A,FALSE,"CelPIB"}</definedName>
    <definedName name="wrn.CelPIB." localSheetId="27" hidden="1">{#N/A,#N/A,FALSE,"CelPIB"}</definedName>
    <definedName name="wrn.CelPIB." localSheetId="28" hidden="1">{#N/A,#N/A,FALSE,"CelPIB"}</definedName>
    <definedName name="wrn.CelPIB." localSheetId="29" hidden="1">{#N/A,#N/A,FALSE,"CelPIB"}</definedName>
    <definedName name="wrn.CelPIB." localSheetId="30" hidden="1">{#N/A,#N/A,FALSE,"CelPIB"}</definedName>
    <definedName name="wrn.CelPIB." localSheetId="31" hidden="1">{#N/A,#N/A,FALSE,"CelPIB"}</definedName>
    <definedName name="wrn.CelPIB." localSheetId="32" hidden="1">{#N/A,#N/A,FALSE,"CelPIB"}</definedName>
    <definedName name="wrn.CelPIB." localSheetId="33" hidden="1">{#N/A,#N/A,FALSE,"CelPIB"}</definedName>
    <definedName name="wrn.CelPIB." localSheetId="34" hidden="1">{#N/A,#N/A,FALSE,"CelPIB"}</definedName>
    <definedName name="wrn.CelPIB." localSheetId="3" hidden="1">{#N/A,#N/A,FALSE,"CelPIB"}</definedName>
    <definedName name="wrn.CelPIB." localSheetId="57" hidden="1">{#N/A,#N/A,FALSE,"CelPIB"}</definedName>
    <definedName name="wrn.CelPIB." localSheetId="58" hidden="1">{#N/A,#N/A,FALSE,"CelPIB"}</definedName>
    <definedName name="wrn.CelPIB." localSheetId="18" hidden="1">{#N/A,#N/A,FALSE,"CelPIB"}</definedName>
    <definedName name="wrn.CelPIB." localSheetId="61" hidden="1">{#N/A,#N/A,FALSE,"CelPIB"}</definedName>
    <definedName name="wrn.CelPIB." localSheetId="62" hidden="1">{#N/A,#N/A,FALSE,"CelPIB"}</definedName>
    <definedName name="wrn.CelPIB." localSheetId="63" hidden="1">{#N/A,#N/A,FALSE,"CelPIB"}</definedName>
    <definedName name="wrn.CelPIB." localSheetId="64" hidden="1">{#N/A,#N/A,FALSE,"CelPIB"}</definedName>
    <definedName name="wrn.CelPIB." localSheetId="21" hidden="1">{#N/A,#N/A,FALSE,"CelPIB"}</definedName>
    <definedName name="wrn.CelPIB." localSheetId="80" hidden="1">{#N/A,#N/A,FALSE,"CelPIB"}</definedName>
    <definedName name="wrn.CelPIB." localSheetId="81" hidden="1">{#N/A,#N/A,FALSE,"CelPIB"}</definedName>
    <definedName name="wrn.CelPIB." localSheetId="82" hidden="1">{#N/A,#N/A,FALSE,"CelPIB"}</definedName>
    <definedName name="wrn.CelPIB." localSheetId="83" hidden="1">{#N/A,#N/A,FALSE,"CelPIB"}</definedName>
    <definedName name="wrn.CelPIB." localSheetId="84" hidden="1">{#N/A,#N/A,FALSE,"CelPIB"}</definedName>
    <definedName name="wrn.CelPIB." localSheetId="85" hidden="1">{#N/A,#N/A,FALSE,"CelPIB"}</definedName>
    <definedName name="wrn.CelPIB." localSheetId="88" hidden="1">{#N/A,#N/A,FALSE,"CelPIB"}</definedName>
    <definedName name="wrn.CelPIB." localSheetId="22" hidden="1">{#N/A,#N/A,FALSE,"CelPIB"}</definedName>
    <definedName name="wrn.CelPIB." localSheetId="89" hidden="1">{#N/A,#N/A,FALSE,"CelPIB"}</definedName>
    <definedName name="wrn.CelPIB." localSheetId="90" hidden="1">{#N/A,#N/A,FALSE,"CelPIB"}</definedName>
    <definedName name="wrn.CelPIB." localSheetId="91" hidden="1">{#N/A,#N/A,FALSE,"CelPIB"}</definedName>
    <definedName name="wrn.CelPIB." localSheetId="92" hidden="1">{#N/A,#N/A,FALSE,"CelPIB"}</definedName>
    <definedName name="wrn.CelPIB." localSheetId="95" hidden="1">{#N/A,#N/A,FALSE,"CelPIB"}</definedName>
    <definedName name="wrn.CelPIB." localSheetId="96" hidden="1">{#N/A,#N/A,FALSE,"CelPIB"}</definedName>
    <definedName name="wrn.CelPIB." localSheetId="98" hidden="1">{#N/A,#N/A,FALSE,"CelPIB"}</definedName>
    <definedName name="wrn.CelPIB." localSheetId="24" hidden="1">{#N/A,#N/A,FALSE,"CelPIB"}</definedName>
    <definedName name="wrn.CelPIB." localSheetId="99" hidden="1">{#N/A,#N/A,FALSE,"CelPIB"}</definedName>
    <definedName name="wrn.CelPIB." localSheetId="25" hidden="1">{#N/A,#N/A,FALSE,"CelPIB"}</definedName>
    <definedName name="wrn.CelPIB." localSheetId="26" hidden="1">{#N/A,#N/A,FALSE,"CelPIB"}</definedName>
    <definedName name="wrn.CelPIB." localSheetId="93" hidden="1">{#N/A,#N/A,FALSE,"CelPIB"}</definedName>
    <definedName name="wrn.CelPIB." localSheetId="94" hidden="1">{#N/A,#N/A,FALSE,"CelPIB"}</definedName>
    <definedName name="wrn.CelPIB." hidden="1">{#N/A,#N/A,FALSE,"CelPIB"}</definedName>
    <definedName name="wrn.CG._.Cons._.GDP." localSheetId="15" hidden="1">{#N/A,#N/A,FALSE,"CG Cons GDP";#N/A,#N/A,FALSE,"CG Cons GDP";#N/A,#N/A,FALSE,"CGvt Revenue GDP";#N/A,#N/A,FALSE,"RestGGPIB";#N/A,#N/A,FALSE,"RestGGPIB";#N/A,#N/A,FALSE,"SSPIB";#N/A,#N/A,FALSE,"EntpsPIB";#N/A,#N/A,FALSE,"EntpsPIB";#N/A,#N/A,FALSE,"CelPIB"}</definedName>
    <definedName name="wrn.CG._.Cons._.GDP." localSheetId="16" hidden="1">{#N/A,#N/A,FALSE,"CG Cons GDP";#N/A,#N/A,FALSE,"CG Cons GDP";#N/A,#N/A,FALSE,"CGvt Revenue GDP";#N/A,#N/A,FALSE,"RestGGPIB";#N/A,#N/A,FALSE,"RestGGPIB";#N/A,#N/A,FALSE,"SSPIB";#N/A,#N/A,FALSE,"EntpsPIB";#N/A,#N/A,FALSE,"EntpsPIB";#N/A,#N/A,FALSE,"CelPIB"}</definedName>
    <definedName name="wrn.CG._.Cons._.GDP." localSheetId="17" hidden="1">{#N/A,#N/A,FALSE,"CG Cons GDP";#N/A,#N/A,FALSE,"CG Cons GDP";#N/A,#N/A,FALSE,"CGvt Revenue GDP";#N/A,#N/A,FALSE,"RestGGPIB";#N/A,#N/A,FALSE,"RestGGPIB";#N/A,#N/A,FALSE,"SSPIB";#N/A,#N/A,FALSE,"EntpsPIB";#N/A,#N/A,FALSE,"EntpsPIB";#N/A,#N/A,FALSE,"CelPIB"}</definedName>
    <definedName name="wrn.CG._.Cons._.GDP." localSheetId="19" hidden="1">{#N/A,#N/A,FALSE,"CG Cons GDP";#N/A,#N/A,FALSE,"CG Cons GDP";#N/A,#N/A,FALSE,"CGvt Revenue GDP";#N/A,#N/A,FALSE,"RestGGPIB";#N/A,#N/A,FALSE,"RestGGPIB";#N/A,#N/A,FALSE,"SSPIB";#N/A,#N/A,FALSE,"EntpsPIB";#N/A,#N/A,FALSE,"EntpsPIB";#N/A,#N/A,FALSE,"CelPIB"}</definedName>
    <definedName name="wrn.CG._.Cons._.GDP." localSheetId="20" hidden="1">{#N/A,#N/A,FALSE,"CG Cons GDP";#N/A,#N/A,FALSE,"CG Cons GDP";#N/A,#N/A,FALSE,"CGvt Revenue GDP";#N/A,#N/A,FALSE,"RestGGPIB";#N/A,#N/A,FALSE,"RestGGPIB";#N/A,#N/A,FALSE,"SSPIB";#N/A,#N/A,FALSE,"EntpsPIB";#N/A,#N/A,FALSE,"EntpsPIB";#N/A,#N/A,FALSE,"CelPIB"}</definedName>
    <definedName name="wrn.CG._.Cons._.GDP." localSheetId="100" hidden="1">{#N/A,#N/A,FALSE,"CG Cons GDP";#N/A,#N/A,FALSE,"CG Cons GDP";#N/A,#N/A,FALSE,"CGvt Revenue GDP";#N/A,#N/A,FALSE,"RestGGPIB";#N/A,#N/A,FALSE,"RestGGPIB";#N/A,#N/A,FALSE,"SSPIB";#N/A,#N/A,FALSE,"EntpsPIB";#N/A,#N/A,FALSE,"EntpsPIB";#N/A,#N/A,FALSE,"CelPIB"}</definedName>
    <definedName name="wrn.CG._.Cons._.GDP." localSheetId="8" hidden="1">{#N/A,#N/A,FALSE,"CG Cons GDP";#N/A,#N/A,FALSE,"CG Cons GDP";#N/A,#N/A,FALSE,"CGvt Revenue GDP";#N/A,#N/A,FALSE,"RestGGPIB";#N/A,#N/A,FALSE,"RestGGPIB";#N/A,#N/A,FALSE,"SSPIB";#N/A,#N/A,FALSE,"EntpsPIB";#N/A,#N/A,FALSE,"EntpsPIB";#N/A,#N/A,FALSE,"CelPIB"}</definedName>
    <definedName name="wrn.CG._.Cons._.GDP." localSheetId="9" hidden="1">{#N/A,#N/A,FALSE,"CG Cons GDP";#N/A,#N/A,FALSE,"CG Cons GDP";#N/A,#N/A,FALSE,"CGvt Revenue GDP";#N/A,#N/A,FALSE,"RestGGPIB";#N/A,#N/A,FALSE,"RestGGPIB";#N/A,#N/A,FALSE,"SSPIB";#N/A,#N/A,FALSE,"EntpsPIB";#N/A,#N/A,FALSE,"EntpsPIB";#N/A,#N/A,FALSE,"CelPIB"}</definedName>
    <definedName name="wrn.CG._.Cons._.GDP." localSheetId="10" hidden="1">{#N/A,#N/A,FALSE,"CG Cons GDP";#N/A,#N/A,FALSE,"CG Cons GDP";#N/A,#N/A,FALSE,"CGvt Revenue GDP";#N/A,#N/A,FALSE,"RestGGPIB";#N/A,#N/A,FALSE,"RestGGPIB";#N/A,#N/A,FALSE,"SSPIB";#N/A,#N/A,FALSE,"EntpsPIB";#N/A,#N/A,FALSE,"EntpsPIB";#N/A,#N/A,FALSE,"CelPIB"}</definedName>
    <definedName name="wrn.CG._.Cons._.GDP." localSheetId="11" hidden="1">{#N/A,#N/A,FALSE,"CG Cons GDP";#N/A,#N/A,FALSE,"CG Cons GDP";#N/A,#N/A,FALSE,"CGvt Revenue GDP";#N/A,#N/A,FALSE,"RestGGPIB";#N/A,#N/A,FALSE,"RestGGPIB";#N/A,#N/A,FALSE,"SSPIB";#N/A,#N/A,FALSE,"EntpsPIB";#N/A,#N/A,FALSE,"EntpsPIB";#N/A,#N/A,FALSE,"CelPIB"}</definedName>
    <definedName name="wrn.CG._.Cons._.GDP." localSheetId="23" hidden="1">{#N/A,#N/A,FALSE,"CG Cons GDP";#N/A,#N/A,FALSE,"CG Cons GDP";#N/A,#N/A,FALSE,"CGvt Revenue GDP";#N/A,#N/A,FALSE,"RestGGPIB";#N/A,#N/A,FALSE,"RestGGPIB";#N/A,#N/A,FALSE,"SSPIB";#N/A,#N/A,FALSE,"EntpsPIB";#N/A,#N/A,FALSE,"EntpsPIB";#N/A,#N/A,FALSE,"CelPIB"}</definedName>
    <definedName name="wrn.CG._.Cons._.GDP." localSheetId="59" hidden="1">{#N/A,#N/A,FALSE,"CG Cons GDP";#N/A,#N/A,FALSE,"CG Cons GDP";#N/A,#N/A,FALSE,"CGvt Revenue GDP";#N/A,#N/A,FALSE,"RestGGPIB";#N/A,#N/A,FALSE,"RestGGPIB";#N/A,#N/A,FALSE,"SSPIB";#N/A,#N/A,FALSE,"EntpsPIB";#N/A,#N/A,FALSE,"EntpsPIB";#N/A,#N/A,FALSE,"CelPIB"}</definedName>
    <definedName name="wrn.CG._.Cons._.GDP." localSheetId="60" hidden="1">{#N/A,#N/A,FALSE,"CG Cons GDP";#N/A,#N/A,FALSE,"CG Cons GDP";#N/A,#N/A,FALSE,"CGvt Revenue GDP";#N/A,#N/A,FALSE,"RestGGPIB";#N/A,#N/A,FALSE,"RestGGPIB";#N/A,#N/A,FALSE,"SSPIB";#N/A,#N/A,FALSE,"EntpsPIB";#N/A,#N/A,FALSE,"EntpsPIB";#N/A,#N/A,FALSE,"CelPIB"}</definedName>
    <definedName name="wrn.CG._.Cons._.GDP." localSheetId="1" hidden="1">{#N/A,#N/A,FALSE,"CG Cons GDP";#N/A,#N/A,FALSE,"CG Cons GDP";#N/A,#N/A,FALSE,"CGvt Revenue GDP";#N/A,#N/A,FALSE,"RestGGPIB";#N/A,#N/A,FALSE,"RestGGPIB";#N/A,#N/A,FALSE,"SSPIB";#N/A,#N/A,FALSE,"EntpsPIB";#N/A,#N/A,FALSE,"EntpsPIB";#N/A,#N/A,FALSE,"CelPIB"}</definedName>
    <definedName name="wrn.CG._.Cons._.GDP." localSheetId="27" hidden="1">{#N/A,#N/A,FALSE,"CG Cons GDP";#N/A,#N/A,FALSE,"CG Cons GDP";#N/A,#N/A,FALSE,"CGvt Revenue GDP";#N/A,#N/A,FALSE,"RestGGPIB";#N/A,#N/A,FALSE,"RestGGPIB";#N/A,#N/A,FALSE,"SSPIB";#N/A,#N/A,FALSE,"EntpsPIB";#N/A,#N/A,FALSE,"EntpsPIB";#N/A,#N/A,FALSE,"CelPIB"}</definedName>
    <definedName name="wrn.CG._.Cons._.GDP." localSheetId="28" hidden="1">{#N/A,#N/A,FALSE,"CG Cons GDP";#N/A,#N/A,FALSE,"CG Cons GDP";#N/A,#N/A,FALSE,"CGvt Revenue GDP";#N/A,#N/A,FALSE,"RestGGPIB";#N/A,#N/A,FALSE,"RestGGPIB";#N/A,#N/A,FALSE,"SSPIB";#N/A,#N/A,FALSE,"EntpsPIB";#N/A,#N/A,FALSE,"EntpsPIB";#N/A,#N/A,FALSE,"CelPIB"}</definedName>
    <definedName name="wrn.CG._.Cons._.GDP." localSheetId="29" hidden="1">{#N/A,#N/A,FALSE,"CG Cons GDP";#N/A,#N/A,FALSE,"CG Cons GDP";#N/A,#N/A,FALSE,"CGvt Revenue GDP";#N/A,#N/A,FALSE,"RestGGPIB";#N/A,#N/A,FALSE,"RestGGPIB";#N/A,#N/A,FALSE,"SSPIB";#N/A,#N/A,FALSE,"EntpsPIB";#N/A,#N/A,FALSE,"EntpsPIB";#N/A,#N/A,FALSE,"CelPIB"}</definedName>
    <definedName name="wrn.CG._.Cons._.GDP." localSheetId="30" hidden="1">{#N/A,#N/A,FALSE,"CG Cons GDP";#N/A,#N/A,FALSE,"CG Cons GDP";#N/A,#N/A,FALSE,"CGvt Revenue GDP";#N/A,#N/A,FALSE,"RestGGPIB";#N/A,#N/A,FALSE,"RestGGPIB";#N/A,#N/A,FALSE,"SSPIB";#N/A,#N/A,FALSE,"EntpsPIB";#N/A,#N/A,FALSE,"EntpsPIB";#N/A,#N/A,FALSE,"CelPIB"}</definedName>
    <definedName name="wrn.CG._.Cons._.GDP." localSheetId="31" hidden="1">{#N/A,#N/A,FALSE,"CG Cons GDP";#N/A,#N/A,FALSE,"CG Cons GDP";#N/A,#N/A,FALSE,"CGvt Revenue GDP";#N/A,#N/A,FALSE,"RestGGPIB";#N/A,#N/A,FALSE,"RestGGPIB";#N/A,#N/A,FALSE,"SSPIB";#N/A,#N/A,FALSE,"EntpsPIB";#N/A,#N/A,FALSE,"EntpsPIB";#N/A,#N/A,FALSE,"CelPIB"}</definedName>
    <definedName name="wrn.CG._.Cons._.GDP." localSheetId="32" hidden="1">{#N/A,#N/A,FALSE,"CG Cons GDP";#N/A,#N/A,FALSE,"CG Cons GDP";#N/A,#N/A,FALSE,"CGvt Revenue GDP";#N/A,#N/A,FALSE,"RestGGPIB";#N/A,#N/A,FALSE,"RestGGPIB";#N/A,#N/A,FALSE,"SSPIB";#N/A,#N/A,FALSE,"EntpsPIB";#N/A,#N/A,FALSE,"EntpsPIB";#N/A,#N/A,FALSE,"CelPIB"}</definedName>
    <definedName name="wrn.CG._.Cons._.GDP." localSheetId="33" hidden="1">{#N/A,#N/A,FALSE,"CG Cons GDP";#N/A,#N/A,FALSE,"CG Cons GDP";#N/A,#N/A,FALSE,"CGvt Revenue GDP";#N/A,#N/A,FALSE,"RestGGPIB";#N/A,#N/A,FALSE,"RestGGPIB";#N/A,#N/A,FALSE,"SSPIB";#N/A,#N/A,FALSE,"EntpsPIB";#N/A,#N/A,FALSE,"EntpsPIB";#N/A,#N/A,FALSE,"CelPIB"}</definedName>
    <definedName name="wrn.CG._.Cons._.GDP." localSheetId="34" hidden="1">{#N/A,#N/A,FALSE,"CG Cons GDP";#N/A,#N/A,FALSE,"CG Cons GDP";#N/A,#N/A,FALSE,"CGvt Revenue GDP";#N/A,#N/A,FALSE,"RestGGPIB";#N/A,#N/A,FALSE,"RestGGPIB";#N/A,#N/A,FALSE,"SSPIB";#N/A,#N/A,FALSE,"EntpsPIB";#N/A,#N/A,FALSE,"EntpsPIB";#N/A,#N/A,FALSE,"CelPIB"}</definedName>
    <definedName name="wrn.CG._.Cons._.GDP." localSheetId="3" hidden="1">{#N/A,#N/A,FALSE,"CG Cons GDP";#N/A,#N/A,FALSE,"CG Cons GDP";#N/A,#N/A,FALSE,"CGvt Revenue GDP";#N/A,#N/A,FALSE,"RestGGPIB";#N/A,#N/A,FALSE,"RestGGPIB";#N/A,#N/A,FALSE,"SSPIB";#N/A,#N/A,FALSE,"EntpsPIB";#N/A,#N/A,FALSE,"EntpsPIB";#N/A,#N/A,FALSE,"CelPIB"}</definedName>
    <definedName name="wrn.CG._.Cons._.GDP." localSheetId="57" hidden="1">{#N/A,#N/A,FALSE,"CG Cons GDP";#N/A,#N/A,FALSE,"CG Cons GDP";#N/A,#N/A,FALSE,"CGvt Revenue GDP";#N/A,#N/A,FALSE,"RestGGPIB";#N/A,#N/A,FALSE,"RestGGPIB";#N/A,#N/A,FALSE,"SSPIB";#N/A,#N/A,FALSE,"EntpsPIB";#N/A,#N/A,FALSE,"EntpsPIB";#N/A,#N/A,FALSE,"CelPIB"}</definedName>
    <definedName name="wrn.CG._.Cons._.GDP." localSheetId="58" hidden="1">{#N/A,#N/A,FALSE,"CG Cons GDP";#N/A,#N/A,FALSE,"CG Cons GDP";#N/A,#N/A,FALSE,"CGvt Revenue GDP";#N/A,#N/A,FALSE,"RestGGPIB";#N/A,#N/A,FALSE,"RestGGPIB";#N/A,#N/A,FALSE,"SSPIB";#N/A,#N/A,FALSE,"EntpsPIB";#N/A,#N/A,FALSE,"EntpsPIB";#N/A,#N/A,FALSE,"CelPIB"}</definedName>
    <definedName name="wrn.CG._.Cons._.GDP." localSheetId="18" hidden="1">{#N/A,#N/A,FALSE,"CG Cons GDP";#N/A,#N/A,FALSE,"CG Cons GDP";#N/A,#N/A,FALSE,"CGvt Revenue GDP";#N/A,#N/A,FALSE,"RestGGPIB";#N/A,#N/A,FALSE,"RestGGPIB";#N/A,#N/A,FALSE,"SSPIB";#N/A,#N/A,FALSE,"EntpsPIB";#N/A,#N/A,FALSE,"EntpsPIB";#N/A,#N/A,FALSE,"CelPIB"}</definedName>
    <definedName name="wrn.CG._.Cons._.GDP." localSheetId="61" hidden="1">{#N/A,#N/A,FALSE,"CG Cons GDP";#N/A,#N/A,FALSE,"CG Cons GDP";#N/A,#N/A,FALSE,"CGvt Revenue GDP";#N/A,#N/A,FALSE,"RestGGPIB";#N/A,#N/A,FALSE,"RestGGPIB";#N/A,#N/A,FALSE,"SSPIB";#N/A,#N/A,FALSE,"EntpsPIB";#N/A,#N/A,FALSE,"EntpsPIB";#N/A,#N/A,FALSE,"CelPIB"}</definedName>
    <definedName name="wrn.CG._.Cons._.GDP." localSheetId="62" hidden="1">{#N/A,#N/A,FALSE,"CG Cons GDP";#N/A,#N/A,FALSE,"CG Cons GDP";#N/A,#N/A,FALSE,"CGvt Revenue GDP";#N/A,#N/A,FALSE,"RestGGPIB";#N/A,#N/A,FALSE,"RestGGPIB";#N/A,#N/A,FALSE,"SSPIB";#N/A,#N/A,FALSE,"EntpsPIB";#N/A,#N/A,FALSE,"EntpsPIB";#N/A,#N/A,FALSE,"CelPIB"}</definedName>
    <definedName name="wrn.CG._.Cons._.GDP." localSheetId="63" hidden="1">{#N/A,#N/A,FALSE,"CG Cons GDP";#N/A,#N/A,FALSE,"CG Cons GDP";#N/A,#N/A,FALSE,"CGvt Revenue GDP";#N/A,#N/A,FALSE,"RestGGPIB";#N/A,#N/A,FALSE,"RestGGPIB";#N/A,#N/A,FALSE,"SSPIB";#N/A,#N/A,FALSE,"EntpsPIB";#N/A,#N/A,FALSE,"EntpsPIB";#N/A,#N/A,FALSE,"CelPIB"}</definedName>
    <definedName name="wrn.CG._.Cons._.GDP." localSheetId="64" hidden="1">{#N/A,#N/A,FALSE,"CG Cons GDP";#N/A,#N/A,FALSE,"CG Cons GDP";#N/A,#N/A,FALSE,"CGvt Revenue GDP";#N/A,#N/A,FALSE,"RestGGPIB";#N/A,#N/A,FALSE,"RestGGPIB";#N/A,#N/A,FALSE,"SSPIB";#N/A,#N/A,FALSE,"EntpsPIB";#N/A,#N/A,FALSE,"EntpsPIB";#N/A,#N/A,FALSE,"CelPIB"}</definedName>
    <definedName name="wrn.CG._.Cons._.GDP." localSheetId="21" hidden="1">{#N/A,#N/A,FALSE,"CG Cons GDP";#N/A,#N/A,FALSE,"CG Cons GDP";#N/A,#N/A,FALSE,"CGvt Revenue GDP";#N/A,#N/A,FALSE,"RestGGPIB";#N/A,#N/A,FALSE,"RestGGPIB";#N/A,#N/A,FALSE,"SSPIB";#N/A,#N/A,FALSE,"EntpsPIB";#N/A,#N/A,FALSE,"EntpsPIB";#N/A,#N/A,FALSE,"CelPIB"}</definedName>
    <definedName name="wrn.CG._.Cons._.GDP." localSheetId="80" hidden="1">{#N/A,#N/A,FALSE,"CG Cons GDP";#N/A,#N/A,FALSE,"CG Cons GDP";#N/A,#N/A,FALSE,"CGvt Revenue GDP";#N/A,#N/A,FALSE,"RestGGPIB";#N/A,#N/A,FALSE,"RestGGPIB";#N/A,#N/A,FALSE,"SSPIB";#N/A,#N/A,FALSE,"EntpsPIB";#N/A,#N/A,FALSE,"EntpsPIB";#N/A,#N/A,FALSE,"CelPIB"}</definedName>
    <definedName name="wrn.CG._.Cons._.GDP." localSheetId="81" hidden="1">{#N/A,#N/A,FALSE,"CG Cons GDP";#N/A,#N/A,FALSE,"CG Cons GDP";#N/A,#N/A,FALSE,"CGvt Revenue GDP";#N/A,#N/A,FALSE,"RestGGPIB";#N/A,#N/A,FALSE,"RestGGPIB";#N/A,#N/A,FALSE,"SSPIB";#N/A,#N/A,FALSE,"EntpsPIB";#N/A,#N/A,FALSE,"EntpsPIB";#N/A,#N/A,FALSE,"CelPIB"}</definedName>
    <definedName name="wrn.CG._.Cons._.GDP." localSheetId="82" hidden="1">{#N/A,#N/A,FALSE,"CG Cons GDP";#N/A,#N/A,FALSE,"CG Cons GDP";#N/A,#N/A,FALSE,"CGvt Revenue GDP";#N/A,#N/A,FALSE,"RestGGPIB";#N/A,#N/A,FALSE,"RestGGPIB";#N/A,#N/A,FALSE,"SSPIB";#N/A,#N/A,FALSE,"EntpsPIB";#N/A,#N/A,FALSE,"EntpsPIB";#N/A,#N/A,FALSE,"CelPIB"}</definedName>
    <definedName name="wrn.CG._.Cons._.GDP." localSheetId="83" hidden="1">{#N/A,#N/A,FALSE,"CG Cons GDP";#N/A,#N/A,FALSE,"CG Cons GDP";#N/A,#N/A,FALSE,"CGvt Revenue GDP";#N/A,#N/A,FALSE,"RestGGPIB";#N/A,#N/A,FALSE,"RestGGPIB";#N/A,#N/A,FALSE,"SSPIB";#N/A,#N/A,FALSE,"EntpsPIB";#N/A,#N/A,FALSE,"EntpsPIB";#N/A,#N/A,FALSE,"CelPIB"}</definedName>
    <definedName name="wrn.CG._.Cons._.GDP." localSheetId="84" hidden="1">{#N/A,#N/A,FALSE,"CG Cons GDP";#N/A,#N/A,FALSE,"CG Cons GDP";#N/A,#N/A,FALSE,"CGvt Revenue GDP";#N/A,#N/A,FALSE,"RestGGPIB";#N/A,#N/A,FALSE,"RestGGPIB";#N/A,#N/A,FALSE,"SSPIB";#N/A,#N/A,FALSE,"EntpsPIB";#N/A,#N/A,FALSE,"EntpsPIB";#N/A,#N/A,FALSE,"CelPIB"}</definedName>
    <definedName name="wrn.CG._.Cons._.GDP." localSheetId="85" hidden="1">{#N/A,#N/A,FALSE,"CG Cons GDP";#N/A,#N/A,FALSE,"CG Cons GDP";#N/A,#N/A,FALSE,"CGvt Revenue GDP";#N/A,#N/A,FALSE,"RestGGPIB";#N/A,#N/A,FALSE,"RestGGPIB";#N/A,#N/A,FALSE,"SSPIB";#N/A,#N/A,FALSE,"EntpsPIB";#N/A,#N/A,FALSE,"EntpsPIB";#N/A,#N/A,FALSE,"CelPIB"}</definedName>
    <definedName name="wrn.CG._.Cons._.GDP." localSheetId="88" hidden="1">{#N/A,#N/A,FALSE,"CG Cons GDP";#N/A,#N/A,FALSE,"CG Cons GDP";#N/A,#N/A,FALSE,"CGvt Revenue GDP";#N/A,#N/A,FALSE,"RestGGPIB";#N/A,#N/A,FALSE,"RestGGPIB";#N/A,#N/A,FALSE,"SSPIB";#N/A,#N/A,FALSE,"EntpsPIB";#N/A,#N/A,FALSE,"EntpsPIB";#N/A,#N/A,FALSE,"CelPIB"}</definedName>
    <definedName name="wrn.CG._.Cons._.GDP." localSheetId="22" hidden="1">{#N/A,#N/A,FALSE,"CG Cons GDP";#N/A,#N/A,FALSE,"CG Cons GDP";#N/A,#N/A,FALSE,"CGvt Revenue GDP";#N/A,#N/A,FALSE,"RestGGPIB";#N/A,#N/A,FALSE,"RestGGPIB";#N/A,#N/A,FALSE,"SSPIB";#N/A,#N/A,FALSE,"EntpsPIB";#N/A,#N/A,FALSE,"EntpsPIB";#N/A,#N/A,FALSE,"CelPIB"}</definedName>
    <definedName name="wrn.CG._.Cons._.GDP." localSheetId="89" hidden="1">{#N/A,#N/A,FALSE,"CG Cons GDP";#N/A,#N/A,FALSE,"CG Cons GDP";#N/A,#N/A,FALSE,"CGvt Revenue GDP";#N/A,#N/A,FALSE,"RestGGPIB";#N/A,#N/A,FALSE,"RestGGPIB";#N/A,#N/A,FALSE,"SSPIB";#N/A,#N/A,FALSE,"EntpsPIB";#N/A,#N/A,FALSE,"EntpsPIB";#N/A,#N/A,FALSE,"CelPIB"}</definedName>
    <definedName name="wrn.CG._.Cons._.GDP." localSheetId="90" hidden="1">{#N/A,#N/A,FALSE,"CG Cons GDP";#N/A,#N/A,FALSE,"CG Cons GDP";#N/A,#N/A,FALSE,"CGvt Revenue GDP";#N/A,#N/A,FALSE,"RestGGPIB";#N/A,#N/A,FALSE,"RestGGPIB";#N/A,#N/A,FALSE,"SSPIB";#N/A,#N/A,FALSE,"EntpsPIB";#N/A,#N/A,FALSE,"EntpsPIB";#N/A,#N/A,FALSE,"CelPIB"}</definedName>
    <definedName name="wrn.CG._.Cons._.GDP." localSheetId="91" hidden="1">{#N/A,#N/A,FALSE,"CG Cons GDP";#N/A,#N/A,FALSE,"CG Cons GDP";#N/A,#N/A,FALSE,"CGvt Revenue GDP";#N/A,#N/A,FALSE,"RestGGPIB";#N/A,#N/A,FALSE,"RestGGPIB";#N/A,#N/A,FALSE,"SSPIB";#N/A,#N/A,FALSE,"EntpsPIB";#N/A,#N/A,FALSE,"EntpsPIB";#N/A,#N/A,FALSE,"CelPIB"}</definedName>
    <definedName name="wrn.CG._.Cons._.GDP." localSheetId="92" hidden="1">{#N/A,#N/A,FALSE,"CG Cons GDP";#N/A,#N/A,FALSE,"CG Cons GDP";#N/A,#N/A,FALSE,"CGvt Revenue GDP";#N/A,#N/A,FALSE,"RestGGPIB";#N/A,#N/A,FALSE,"RestGGPIB";#N/A,#N/A,FALSE,"SSPIB";#N/A,#N/A,FALSE,"EntpsPIB";#N/A,#N/A,FALSE,"EntpsPIB";#N/A,#N/A,FALSE,"CelPIB"}</definedName>
    <definedName name="wrn.CG._.Cons._.GDP." localSheetId="95" hidden="1">{#N/A,#N/A,FALSE,"CG Cons GDP";#N/A,#N/A,FALSE,"CG Cons GDP";#N/A,#N/A,FALSE,"CGvt Revenue GDP";#N/A,#N/A,FALSE,"RestGGPIB";#N/A,#N/A,FALSE,"RestGGPIB";#N/A,#N/A,FALSE,"SSPIB";#N/A,#N/A,FALSE,"EntpsPIB";#N/A,#N/A,FALSE,"EntpsPIB";#N/A,#N/A,FALSE,"CelPIB"}</definedName>
    <definedName name="wrn.CG._.Cons._.GDP." localSheetId="96" hidden="1">{#N/A,#N/A,FALSE,"CG Cons GDP";#N/A,#N/A,FALSE,"CG Cons GDP";#N/A,#N/A,FALSE,"CGvt Revenue GDP";#N/A,#N/A,FALSE,"RestGGPIB";#N/A,#N/A,FALSE,"RestGGPIB";#N/A,#N/A,FALSE,"SSPIB";#N/A,#N/A,FALSE,"EntpsPIB";#N/A,#N/A,FALSE,"EntpsPIB";#N/A,#N/A,FALSE,"CelPIB"}</definedName>
    <definedName name="wrn.CG._.Cons._.GDP." localSheetId="98" hidden="1">{#N/A,#N/A,FALSE,"CG Cons GDP";#N/A,#N/A,FALSE,"CG Cons GDP";#N/A,#N/A,FALSE,"CGvt Revenue GDP";#N/A,#N/A,FALSE,"RestGGPIB";#N/A,#N/A,FALSE,"RestGGPIB";#N/A,#N/A,FALSE,"SSPIB";#N/A,#N/A,FALSE,"EntpsPIB";#N/A,#N/A,FALSE,"EntpsPIB";#N/A,#N/A,FALSE,"CelPIB"}</definedName>
    <definedName name="wrn.CG._.Cons._.GDP." localSheetId="24" hidden="1">{#N/A,#N/A,FALSE,"CG Cons GDP";#N/A,#N/A,FALSE,"CG Cons GDP";#N/A,#N/A,FALSE,"CGvt Revenue GDP";#N/A,#N/A,FALSE,"RestGGPIB";#N/A,#N/A,FALSE,"RestGGPIB";#N/A,#N/A,FALSE,"SSPIB";#N/A,#N/A,FALSE,"EntpsPIB";#N/A,#N/A,FALSE,"EntpsPIB";#N/A,#N/A,FALSE,"CelPIB"}</definedName>
    <definedName name="wrn.CG._.Cons._.GDP." localSheetId="99" hidden="1">{#N/A,#N/A,FALSE,"CG Cons GDP";#N/A,#N/A,FALSE,"CG Cons GDP";#N/A,#N/A,FALSE,"CGvt Revenue GDP";#N/A,#N/A,FALSE,"RestGGPIB";#N/A,#N/A,FALSE,"RestGGPIB";#N/A,#N/A,FALSE,"SSPIB";#N/A,#N/A,FALSE,"EntpsPIB";#N/A,#N/A,FALSE,"EntpsPIB";#N/A,#N/A,FALSE,"CelPIB"}</definedName>
    <definedName name="wrn.CG._.Cons._.GDP." localSheetId="25" hidden="1">{#N/A,#N/A,FALSE,"CG Cons GDP";#N/A,#N/A,FALSE,"CG Cons GDP";#N/A,#N/A,FALSE,"CGvt Revenue GDP";#N/A,#N/A,FALSE,"RestGGPIB";#N/A,#N/A,FALSE,"RestGGPIB";#N/A,#N/A,FALSE,"SSPIB";#N/A,#N/A,FALSE,"EntpsPIB";#N/A,#N/A,FALSE,"EntpsPIB";#N/A,#N/A,FALSE,"CelPIB"}</definedName>
    <definedName name="wrn.CG._.Cons._.GDP." localSheetId="26" hidden="1">{#N/A,#N/A,FALSE,"CG Cons GDP";#N/A,#N/A,FALSE,"CG Cons GDP";#N/A,#N/A,FALSE,"CGvt Revenue GDP";#N/A,#N/A,FALSE,"RestGGPIB";#N/A,#N/A,FALSE,"RestGGPIB";#N/A,#N/A,FALSE,"SSPIB";#N/A,#N/A,FALSE,"EntpsPIB";#N/A,#N/A,FALSE,"EntpsPIB";#N/A,#N/A,FALSE,"CelPIB"}</definedName>
    <definedName name="wrn.CG._.Cons._.GDP." localSheetId="93" hidden="1">{#N/A,#N/A,FALSE,"CG Cons GDP";#N/A,#N/A,FALSE,"CG Cons GDP";#N/A,#N/A,FALSE,"CGvt Revenue GDP";#N/A,#N/A,FALSE,"RestGGPIB";#N/A,#N/A,FALSE,"RestGGPIB";#N/A,#N/A,FALSE,"SSPIB";#N/A,#N/A,FALSE,"EntpsPIB";#N/A,#N/A,FALSE,"EntpsPIB";#N/A,#N/A,FALSE,"CelPIB"}</definedName>
    <definedName name="wrn.CG._.Cons._.GDP." localSheetId="94" hidden="1">{#N/A,#N/A,FALSE,"CG Cons GDP";#N/A,#N/A,FALSE,"CG Cons GDP";#N/A,#N/A,FALSE,"CGvt Revenue GDP";#N/A,#N/A,FALSE,"RestGGPIB";#N/A,#N/A,FALSE,"RestGGPIB";#N/A,#N/A,FALSE,"SSPIB";#N/A,#N/A,FALSE,"EntpsPIB";#N/A,#N/A,FALSE,"EntpsPIB";#N/A,#N/A,FALSE,"CelPIB"}</definedName>
    <definedName name="wrn.CG._.Cons._.GDP." hidden="1">{#N/A,#N/A,FALSE,"CG Cons GDP";#N/A,#N/A,FALSE,"CG Cons GDP";#N/A,#N/A,FALSE,"CGvt Revenue GDP";#N/A,#N/A,FALSE,"RestGGPIB";#N/A,#N/A,FALSE,"RestGGPIB";#N/A,#N/A,FALSE,"SSPIB";#N/A,#N/A,FALSE,"EntpsPIB";#N/A,#N/A,FALSE,"EntpsPIB";#N/A,#N/A,FALSE,"CelPIB"}</definedName>
    <definedName name="wrn.CGvt._.Revenue._.GDP." localSheetId="15" hidden="1">{#N/A,#N/A,FALSE,"NFPS GDP"}</definedName>
    <definedName name="wrn.CGvt._.Revenue._.GDP." localSheetId="16" hidden="1">{#N/A,#N/A,FALSE,"NFPS GDP"}</definedName>
    <definedName name="wrn.CGvt._.Revenue._.GDP." localSheetId="17" hidden="1">{#N/A,#N/A,FALSE,"NFPS GDP"}</definedName>
    <definedName name="wrn.CGvt._.Revenue._.GDP." localSheetId="19" hidden="1">{#N/A,#N/A,FALSE,"NFPS GDP"}</definedName>
    <definedName name="wrn.CGvt._.Revenue._.GDP." localSheetId="20" hidden="1">{#N/A,#N/A,FALSE,"NFPS GDP"}</definedName>
    <definedName name="wrn.CGvt._.Revenue._.GDP." localSheetId="100" hidden="1">{#N/A,#N/A,FALSE,"NFPS GDP"}</definedName>
    <definedName name="wrn.CGvt._.Revenue._.GDP." localSheetId="8" hidden="1">{#N/A,#N/A,FALSE,"NFPS GDP"}</definedName>
    <definedName name="wrn.CGvt._.Revenue._.GDP." localSheetId="9" hidden="1">{#N/A,#N/A,FALSE,"NFPS GDP"}</definedName>
    <definedName name="wrn.CGvt._.Revenue._.GDP." localSheetId="10" hidden="1">{#N/A,#N/A,FALSE,"NFPS GDP"}</definedName>
    <definedName name="wrn.CGvt._.Revenue._.GDP." localSheetId="11" hidden="1">{#N/A,#N/A,FALSE,"NFPS GDP"}</definedName>
    <definedName name="wrn.CGvt._.Revenue._.GDP." localSheetId="23" hidden="1">{#N/A,#N/A,FALSE,"NFPS GDP"}</definedName>
    <definedName name="wrn.CGvt._.Revenue._.GDP." localSheetId="59" hidden="1">{#N/A,#N/A,FALSE,"NFPS GDP"}</definedName>
    <definedName name="wrn.CGvt._.Revenue._.GDP." localSheetId="60" hidden="1">{#N/A,#N/A,FALSE,"NFPS GDP"}</definedName>
    <definedName name="wrn.CGvt._.Revenue._.GDP." localSheetId="1" hidden="1">{#N/A,#N/A,FALSE,"NFPS GDP"}</definedName>
    <definedName name="wrn.CGvt._.Revenue._.GDP." localSheetId="27" hidden="1">{#N/A,#N/A,FALSE,"NFPS GDP"}</definedName>
    <definedName name="wrn.CGvt._.Revenue._.GDP." localSheetId="28" hidden="1">{#N/A,#N/A,FALSE,"NFPS GDP"}</definedName>
    <definedName name="wrn.CGvt._.Revenue._.GDP." localSheetId="29" hidden="1">{#N/A,#N/A,FALSE,"NFPS GDP"}</definedName>
    <definedName name="wrn.CGvt._.Revenue._.GDP." localSheetId="30" hidden="1">{#N/A,#N/A,FALSE,"NFPS GDP"}</definedName>
    <definedName name="wrn.CGvt._.Revenue._.GDP." localSheetId="31" hidden="1">{#N/A,#N/A,FALSE,"NFPS GDP"}</definedName>
    <definedName name="wrn.CGvt._.Revenue._.GDP." localSheetId="32" hidden="1">{#N/A,#N/A,FALSE,"NFPS GDP"}</definedName>
    <definedName name="wrn.CGvt._.Revenue._.GDP." localSheetId="33" hidden="1">{#N/A,#N/A,FALSE,"NFPS GDP"}</definedName>
    <definedName name="wrn.CGvt._.Revenue._.GDP." localSheetId="34" hidden="1">{#N/A,#N/A,FALSE,"NFPS GDP"}</definedName>
    <definedName name="wrn.CGvt._.Revenue._.GDP." localSheetId="3" hidden="1">{#N/A,#N/A,FALSE,"NFPS GDP"}</definedName>
    <definedName name="wrn.CGvt._.Revenue._.GDP." localSheetId="57" hidden="1">{#N/A,#N/A,FALSE,"NFPS GDP"}</definedName>
    <definedName name="wrn.CGvt._.Revenue._.GDP." localSheetId="58" hidden="1">{#N/A,#N/A,FALSE,"NFPS GDP"}</definedName>
    <definedName name="wrn.CGvt._.Revenue._.GDP." localSheetId="18" hidden="1">{#N/A,#N/A,FALSE,"NFPS GDP"}</definedName>
    <definedName name="wrn.CGvt._.Revenue._.GDP." localSheetId="61" hidden="1">{#N/A,#N/A,FALSE,"NFPS GDP"}</definedName>
    <definedName name="wrn.CGvt._.Revenue._.GDP." localSheetId="62" hidden="1">{#N/A,#N/A,FALSE,"NFPS GDP"}</definedName>
    <definedName name="wrn.CGvt._.Revenue._.GDP." localSheetId="63" hidden="1">{#N/A,#N/A,FALSE,"NFPS GDP"}</definedName>
    <definedName name="wrn.CGvt._.Revenue._.GDP." localSheetId="64" hidden="1">{#N/A,#N/A,FALSE,"NFPS GDP"}</definedName>
    <definedName name="wrn.CGvt._.Revenue._.GDP." localSheetId="21" hidden="1">{#N/A,#N/A,FALSE,"NFPS GDP"}</definedName>
    <definedName name="wrn.CGvt._.Revenue._.GDP." localSheetId="80" hidden="1">{#N/A,#N/A,FALSE,"NFPS GDP"}</definedName>
    <definedName name="wrn.CGvt._.Revenue._.GDP." localSheetId="81" hidden="1">{#N/A,#N/A,FALSE,"NFPS GDP"}</definedName>
    <definedName name="wrn.CGvt._.Revenue._.GDP." localSheetId="82" hidden="1">{#N/A,#N/A,FALSE,"NFPS GDP"}</definedName>
    <definedName name="wrn.CGvt._.Revenue._.GDP." localSheetId="83" hidden="1">{#N/A,#N/A,FALSE,"NFPS GDP"}</definedName>
    <definedName name="wrn.CGvt._.Revenue._.GDP." localSheetId="84" hidden="1">{#N/A,#N/A,FALSE,"NFPS GDP"}</definedName>
    <definedName name="wrn.CGvt._.Revenue._.GDP." localSheetId="85" hidden="1">{#N/A,#N/A,FALSE,"NFPS GDP"}</definedName>
    <definedName name="wrn.CGvt._.Revenue._.GDP." localSheetId="88" hidden="1">{#N/A,#N/A,FALSE,"NFPS GDP"}</definedName>
    <definedName name="wrn.CGvt._.Revenue._.GDP." localSheetId="22" hidden="1">{#N/A,#N/A,FALSE,"NFPS GDP"}</definedName>
    <definedName name="wrn.CGvt._.Revenue._.GDP." localSheetId="89" hidden="1">{#N/A,#N/A,FALSE,"NFPS GDP"}</definedName>
    <definedName name="wrn.CGvt._.Revenue._.GDP." localSheetId="90" hidden="1">{#N/A,#N/A,FALSE,"NFPS GDP"}</definedName>
    <definedName name="wrn.CGvt._.Revenue._.GDP." localSheetId="91" hidden="1">{#N/A,#N/A,FALSE,"NFPS GDP"}</definedName>
    <definedName name="wrn.CGvt._.Revenue._.GDP." localSheetId="92" hidden="1">{#N/A,#N/A,FALSE,"NFPS GDP"}</definedName>
    <definedName name="wrn.CGvt._.Revenue._.GDP." localSheetId="95" hidden="1">{#N/A,#N/A,FALSE,"NFPS GDP"}</definedName>
    <definedName name="wrn.CGvt._.Revenue._.GDP." localSheetId="96" hidden="1">{#N/A,#N/A,FALSE,"NFPS GDP"}</definedName>
    <definedName name="wrn.CGvt._.Revenue._.GDP." localSheetId="98" hidden="1">{#N/A,#N/A,FALSE,"NFPS GDP"}</definedName>
    <definedName name="wrn.CGvt._.Revenue._.GDP." localSheetId="24" hidden="1">{#N/A,#N/A,FALSE,"NFPS GDP"}</definedName>
    <definedName name="wrn.CGvt._.Revenue._.GDP." localSheetId="99" hidden="1">{#N/A,#N/A,FALSE,"NFPS GDP"}</definedName>
    <definedName name="wrn.CGvt._.Revenue._.GDP." localSheetId="25" hidden="1">{#N/A,#N/A,FALSE,"NFPS GDP"}</definedName>
    <definedName name="wrn.CGvt._.Revenue._.GDP." localSheetId="26" hidden="1">{#N/A,#N/A,FALSE,"NFPS GDP"}</definedName>
    <definedName name="wrn.CGvt._.Revenue._.GDP." localSheetId="93" hidden="1">{#N/A,#N/A,FALSE,"NFPS GDP"}</definedName>
    <definedName name="wrn.CGvt._.Revenue._.GDP." localSheetId="94" hidden="1">{#N/A,#N/A,FALSE,"NFPS GDP"}</definedName>
    <definedName name="wrn.CGvt._.Revenue._.GDP." hidden="1">{#N/A,#N/A,FALSE,"NFPS GDP"}</definedName>
    <definedName name="wrn.CREDIT." localSheetId="15" hidden="1">{#N/A,#N/A,FALSE,"CREDIT"}</definedName>
    <definedName name="wrn.CREDIT." localSheetId="16" hidden="1">{#N/A,#N/A,FALSE,"CREDIT"}</definedName>
    <definedName name="wrn.CREDIT." localSheetId="17" hidden="1">{#N/A,#N/A,FALSE,"CREDIT"}</definedName>
    <definedName name="wrn.CREDIT." localSheetId="19" hidden="1">{#N/A,#N/A,FALSE,"CREDIT"}</definedName>
    <definedName name="wrn.CREDIT." localSheetId="20" hidden="1">{#N/A,#N/A,FALSE,"CREDIT"}</definedName>
    <definedName name="wrn.CREDIT." localSheetId="100" hidden="1">{#N/A,#N/A,FALSE,"CREDIT"}</definedName>
    <definedName name="wrn.CREDIT." localSheetId="8" hidden="1">{#N/A,#N/A,FALSE,"CREDIT"}</definedName>
    <definedName name="wrn.CREDIT." localSheetId="9" hidden="1">{#N/A,#N/A,FALSE,"CREDIT"}</definedName>
    <definedName name="wrn.CREDIT." localSheetId="10" hidden="1">{#N/A,#N/A,FALSE,"CREDIT"}</definedName>
    <definedName name="wrn.CREDIT." localSheetId="11" hidden="1">{#N/A,#N/A,FALSE,"CREDIT"}</definedName>
    <definedName name="wrn.CREDIT." localSheetId="23" hidden="1">{#N/A,#N/A,FALSE,"CREDIT"}</definedName>
    <definedName name="wrn.CREDIT." localSheetId="59" hidden="1">{#N/A,#N/A,FALSE,"CREDIT"}</definedName>
    <definedName name="wrn.CREDIT." localSheetId="60" hidden="1">{#N/A,#N/A,FALSE,"CREDIT"}</definedName>
    <definedName name="wrn.CREDIT." localSheetId="1" hidden="1">{#N/A,#N/A,FALSE,"CREDIT"}</definedName>
    <definedName name="wrn.CREDIT." localSheetId="27" hidden="1">{#N/A,#N/A,FALSE,"CREDIT"}</definedName>
    <definedName name="wrn.CREDIT." localSheetId="28" hidden="1">{#N/A,#N/A,FALSE,"CREDIT"}</definedName>
    <definedName name="wrn.CREDIT." localSheetId="29" hidden="1">{#N/A,#N/A,FALSE,"CREDIT"}</definedName>
    <definedName name="wrn.CREDIT." localSheetId="30" hidden="1">{#N/A,#N/A,FALSE,"CREDIT"}</definedName>
    <definedName name="wrn.CREDIT." localSheetId="31" hidden="1">{#N/A,#N/A,FALSE,"CREDIT"}</definedName>
    <definedName name="wrn.CREDIT." localSheetId="32" hidden="1">{#N/A,#N/A,FALSE,"CREDIT"}</definedName>
    <definedName name="wrn.CREDIT." localSheetId="33" hidden="1">{#N/A,#N/A,FALSE,"CREDIT"}</definedName>
    <definedName name="wrn.CREDIT." localSheetId="3" hidden="1">{#N/A,#N/A,FALSE,"CREDIT"}</definedName>
    <definedName name="wrn.CREDIT." localSheetId="41" hidden="1">{#N/A,#N/A,FALSE,"CREDIT"}</definedName>
    <definedName name="wrn.CREDIT." localSheetId="42" hidden="1">{#N/A,#N/A,FALSE,"CREDIT"}</definedName>
    <definedName name="wrn.CREDIT." localSheetId="43" hidden="1">{#N/A,#N/A,FALSE,"CREDIT"}</definedName>
    <definedName name="wrn.CREDIT." localSheetId="44" hidden="1">{#N/A,#N/A,FALSE,"CREDIT"}</definedName>
    <definedName name="wrn.CREDIT." localSheetId="45" hidden="1">{#N/A,#N/A,FALSE,"CREDIT"}</definedName>
    <definedName name="wrn.CREDIT." localSheetId="46" hidden="1">{#N/A,#N/A,FALSE,"CREDIT"}</definedName>
    <definedName name="wrn.CREDIT." localSheetId="57" hidden="1">{#N/A,#N/A,FALSE,"CREDIT"}</definedName>
    <definedName name="wrn.CREDIT." localSheetId="58" hidden="1">{#N/A,#N/A,FALSE,"CREDIT"}</definedName>
    <definedName name="wrn.CREDIT." localSheetId="18" hidden="1">{#N/A,#N/A,FALSE,"CREDIT"}</definedName>
    <definedName name="wrn.CREDIT." localSheetId="61" hidden="1">{#N/A,#N/A,FALSE,"CREDIT"}</definedName>
    <definedName name="wrn.CREDIT." localSheetId="62" hidden="1">{#N/A,#N/A,FALSE,"CREDIT"}</definedName>
    <definedName name="wrn.CREDIT." localSheetId="63" hidden="1">{#N/A,#N/A,FALSE,"CREDIT"}</definedName>
    <definedName name="wrn.CREDIT." localSheetId="64" hidden="1">{#N/A,#N/A,FALSE,"CREDIT"}</definedName>
    <definedName name="wrn.CREDIT." localSheetId="21" hidden="1">{#N/A,#N/A,FALSE,"CREDIT"}</definedName>
    <definedName name="wrn.CREDIT." localSheetId="80" hidden="1">{#N/A,#N/A,FALSE,"CREDIT"}</definedName>
    <definedName name="wrn.CREDIT." localSheetId="81" hidden="1">{#N/A,#N/A,FALSE,"CREDIT"}</definedName>
    <definedName name="wrn.CREDIT." localSheetId="82" hidden="1">{#N/A,#N/A,FALSE,"CREDIT"}</definedName>
    <definedName name="wrn.CREDIT." localSheetId="83" hidden="1">{#N/A,#N/A,FALSE,"CREDIT"}</definedName>
    <definedName name="wrn.CREDIT." localSheetId="84" hidden="1">{#N/A,#N/A,FALSE,"CREDIT"}</definedName>
    <definedName name="wrn.CREDIT." localSheetId="85" hidden="1">{#N/A,#N/A,FALSE,"CREDIT"}</definedName>
    <definedName name="wrn.CREDIT." localSheetId="88" hidden="1">{#N/A,#N/A,FALSE,"CREDIT"}</definedName>
    <definedName name="wrn.CREDIT." localSheetId="22" hidden="1">{#N/A,#N/A,FALSE,"CREDIT"}</definedName>
    <definedName name="wrn.CREDIT." localSheetId="89" hidden="1">{#N/A,#N/A,FALSE,"CREDIT"}</definedName>
    <definedName name="wrn.CREDIT." localSheetId="90" hidden="1">{#N/A,#N/A,FALSE,"CREDIT"}</definedName>
    <definedName name="wrn.CREDIT." localSheetId="91" hidden="1">{#N/A,#N/A,FALSE,"CREDIT"}</definedName>
    <definedName name="wrn.CREDIT." localSheetId="92" hidden="1">{#N/A,#N/A,FALSE,"CREDIT"}</definedName>
    <definedName name="wrn.CREDIT." localSheetId="95" hidden="1">{#N/A,#N/A,FALSE,"CREDIT"}</definedName>
    <definedName name="wrn.CREDIT." localSheetId="96" hidden="1">{#N/A,#N/A,FALSE,"CREDIT"}</definedName>
    <definedName name="wrn.CREDIT." localSheetId="98" hidden="1">{#N/A,#N/A,FALSE,"CREDIT"}</definedName>
    <definedName name="wrn.CREDIT." localSheetId="24" hidden="1">{#N/A,#N/A,FALSE,"CREDIT"}</definedName>
    <definedName name="wrn.CREDIT." localSheetId="99" hidden="1">{#N/A,#N/A,FALSE,"CREDIT"}</definedName>
    <definedName name="wrn.CREDIT." localSheetId="25" hidden="1">{#N/A,#N/A,FALSE,"CREDIT"}</definedName>
    <definedName name="wrn.CREDIT." localSheetId="26" hidden="1">{#N/A,#N/A,FALSE,"CREDIT"}</definedName>
    <definedName name="wrn.CREDIT." localSheetId="93" hidden="1">{#N/A,#N/A,FALSE,"CREDIT"}</definedName>
    <definedName name="wrn.CREDIT." localSheetId="94" hidden="1">{#N/A,#N/A,FALSE,"CREDIT"}</definedName>
    <definedName name="wrn.CREDIT." hidden="1">{#N/A,#N/A,FALSE,"CREDIT"}</definedName>
    <definedName name="wrn.DEBTSVC." localSheetId="15" hidden="1">{#N/A,#N/A,FALSE,"DEBTSVC"}</definedName>
    <definedName name="wrn.DEBTSVC." localSheetId="16" hidden="1">{#N/A,#N/A,FALSE,"DEBTSVC"}</definedName>
    <definedName name="wrn.DEBTSVC." localSheetId="17" hidden="1">{#N/A,#N/A,FALSE,"DEBTSVC"}</definedName>
    <definedName name="wrn.DEBTSVC." localSheetId="19" hidden="1">{#N/A,#N/A,FALSE,"DEBTSVC"}</definedName>
    <definedName name="wrn.DEBTSVC." localSheetId="20" hidden="1">{#N/A,#N/A,FALSE,"DEBTSVC"}</definedName>
    <definedName name="wrn.DEBTSVC." localSheetId="100" hidden="1">{#N/A,#N/A,FALSE,"DEBTSVC"}</definedName>
    <definedName name="wrn.DEBTSVC." localSheetId="8" hidden="1">{#N/A,#N/A,FALSE,"DEBTSVC"}</definedName>
    <definedName name="wrn.DEBTSVC." localSheetId="9" hidden="1">{#N/A,#N/A,FALSE,"DEBTSVC"}</definedName>
    <definedName name="wrn.DEBTSVC." localSheetId="10" hidden="1">{#N/A,#N/A,FALSE,"DEBTSVC"}</definedName>
    <definedName name="wrn.DEBTSVC." localSheetId="11" hidden="1">{#N/A,#N/A,FALSE,"DEBTSVC"}</definedName>
    <definedName name="wrn.DEBTSVC." localSheetId="23" hidden="1">{#N/A,#N/A,FALSE,"DEBTSVC"}</definedName>
    <definedName name="wrn.DEBTSVC." localSheetId="59" hidden="1">{#N/A,#N/A,FALSE,"DEBTSVC"}</definedName>
    <definedName name="wrn.DEBTSVC." localSheetId="60" hidden="1">{#N/A,#N/A,FALSE,"DEBTSVC"}</definedName>
    <definedName name="wrn.DEBTSVC." localSheetId="1" hidden="1">{#N/A,#N/A,FALSE,"DEBTSVC"}</definedName>
    <definedName name="wrn.DEBTSVC." localSheetId="27" hidden="1">{#N/A,#N/A,FALSE,"DEBTSVC"}</definedName>
    <definedName name="wrn.DEBTSVC." localSheetId="28" hidden="1">{#N/A,#N/A,FALSE,"DEBTSVC"}</definedName>
    <definedName name="wrn.DEBTSVC." localSheetId="29" hidden="1">{#N/A,#N/A,FALSE,"DEBTSVC"}</definedName>
    <definedName name="wrn.DEBTSVC." localSheetId="30" hidden="1">{#N/A,#N/A,FALSE,"DEBTSVC"}</definedName>
    <definedName name="wrn.DEBTSVC." localSheetId="31" hidden="1">{#N/A,#N/A,FALSE,"DEBTSVC"}</definedName>
    <definedName name="wrn.DEBTSVC." localSheetId="32" hidden="1">{#N/A,#N/A,FALSE,"DEBTSVC"}</definedName>
    <definedName name="wrn.DEBTSVC." localSheetId="33" hidden="1">{#N/A,#N/A,FALSE,"DEBTSVC"}</definedName>
    <definedName name="wrn.DEBTSVC." localSheetId="3" hidden="1">{#N/A,#N/A,FALSE,"DEBTSVC"}</definedName>
    <definedName name="wrn.DEBTSVC." localSheetId="41" hidden="1">{#N/A,#N/A,FALSE,"DEBTSVC"}</definedName>
    <definedName name="wrn.DEBTSVC." localSheetId="42" hidden="1">{#N/A,#N/A,FALSE,"DEBTSVC"}</definedName>
    <definedName name="wrn.DEBTSVC." localSheetId="43" hidden="1">{#N/A,#N/A,FALSE,"DEBTSVC"}</definedName>
    <definedName name="wrn.DEBTSVC." localSheetId="44" hidden="1">{#N/A,#N/A,FALSE,"DEBTSVC"}</definedName>
    <definedName name="wrn.DEBTSVC." localSheetId="45" hidden="1">{#N/A,#N/A,FALSE,"DEBTSVC"}</definedName>
    <definedName name="wrn.DEBTSVC." localSheetId="46" hidden="1">{#N/A,#N/A,FALSE,"DEBTSVC"}</definedName>
    <definedName name="wrn.DEBTSVC." localSheetId="57" hidden="1">{#N/A,#N/A,FALSE,"DEBTSVC"}</definedName>
    <definedName name="wrn.DEBTSVC." localSheetId="58" hidden="1">{#N/A,#N/A,FALSE,"DEBTSVC"}</definedName>
    <definedName name="wrn.DEBTSVC." localSheetId="18" hidden="1">{#N/A,#N/A,FALSE,"DEBTSVC"}</definedName>
    <definedName name="wrn.DEBTSVC." localSheetId="61" hidden="1">{#N/A,#N/A,FALSE,"DEBTSVC"}</definedName>
    <definedName name="wrn.DEBTSVC." localSheetId="62" hidden="1">{#N/A,#N/A,FALSE,"DEBTSVC"}</definedName>
    <definedName name="wrn.DEBTSVC." localSheetId="63" hidden="1">{#N/A,#N/A,FALSE,"DEBTSVC"}</definedName>
    <definedName name="wrn.DEBTSVC." localSheetId="64" hidden="1">{#N/A,#N/A,FALSE,"DEBTSVC"}</definedName>
    <definedName name="wrn.DEBTSVC." localSheetId="21" hidden="1">{#N/A,#N/A,FALSE,"DEBTSVC"}</definedName>
    <definedName name="wrn.DEBTSVC." localSheetId="80" hidden="1">{#N/A,#N/A,FALSE,"DEBTSVC"}</definedName>
    <definedName name="wrn.DEBTSVC." localSheetId="81" hidden="1">{#N/A,#N/A,FALSE,"DEBTSVC"}</definedName>
    <definedName name="wrn.DEBTSVC." localSheetId="82" hidden="1">{#N/A,#N/A,FALSE,"DEBTSVC"}</definedName>
    <definedName name="wrn.DEBTSVC." localSheetId="83" hidden="1">{#N/A,#N/A,FALSE,"DEBTSVC"}</definedName>
    <definedName name="wrn.DEBTSVC." localSheetId="84" hidden="1">{#N/A,#N/A,FALSE,"DEBTSVC"}</definedName>
    <definedName name="wrn.DEBTSVC." localSheetId="85" hidden="1">{#N/A,#N/A,FALSE,"DEBTSVC"}</definedName>
    <definedName name="wrn.DEBTSVC." localSheetId="88" hidden="1">{#N/A,#N/A,FALSE,"DEBTSVC"}</definedName>
    <definedName name="wrn.DEBTSVC." localSheetId="22" hidden="1">{#N/A,#N/A,FALSE,"DEBTSVC"}</definedName>
    <definedName name="wrn.DEBTSVC." localSheetId="89" hidden="1">{#N/A,#N/A,FALSE,"DEBTSVC"}</definedName>
    <definedName name="wrn.DEBTSVC." localSheetId="90" hidden="1">{#N/A,#N/A,FALSE,"DEBTSVC"}</definedName>
    <definedName name="wrn.DEBTSVC." localSheetId="91" hidden="1">{#N/A,#N/A,FALSE,"DEBTSVC"}</definedName>
    <definedName name="wrn.DEBTSVC." localSheetId="92" hidden="1">{#N/A,#N/A,FALSE,"DEBTSVC"}</definedName>
    <definedName name="wrn.DEBTSVC." localSheetId="95" hidden="1">{#N/A,#N/A,FALSE,"DEBTSVC"}</definedName>
    <definedName name="wrn.DEBTSVC." localSheetId="96" hidden="1">{#N/A,#N/A,FALSE,"DEBTSVC"}</definedName>
    <definedName name="wrn.DEBTSVC." localSheetId="98" hidden="1">{#N/A,#N/A,FALSE,"DEBTSVC"}</definedName>
    <definedName name="wrn.DEBTSVC." localSheetId="24" hidden="1">{#N/A,#N/A,FALSE,"DEBTSVC"}</definedName>
    <definedName name="wrn.DEBTSVC." localSheetId="99" hidden="1">{#N/A,#N/A,FALSE,"DEBTSVC"}</definedName>
    <definedName name="wrn.DEBTSVC." localSheetId="25" hidden="1">{#N/A,#N/A,FALSE,"DEBTSVC"}</definedName>
    <definedName name="wrn.DEBTSVC." localSheetId="26" hidden="1">{#N/A,#N/A,FALSE,"DEBTSVC"}</definedName>
    <definedName name="wrn.DEBTSVC." localSheetId="93" hidden="1">{#N/A,#N/A,FALSE,"DEBTSVC"}</definedName>
    <definedName name="wrn.DEBTSVC." localSheetId="94" hidden="1">{#N/A,#N/A,FALSE,"DEBTSVC"}</definedName>
    <definedName name="wrn.DEBTSVC." hidden="1">{#N/A,#N/A,FALSE,"DEBTSVC"}</definedName>
    <definedName name="wrn.DEPO." localSheetId="15" hidden="1">{#N/A,#N/A,FALSE,"DEPO"}</definedName>
    <definedName name="wrn.DEPO." localSheetId="16" hidden="1">{#N/A,#N/A,FALSE,"DEPO"}</definedName>
    <definedName name="wrn.DEPO." localSheetId="17" hidden="1">{#N/A,#N/A,FALSE,"DEPO"}</definedName>
    <definedName name="wrn.DEPO." localSheetId="19" hidden="1">{#N/A,#N/A,FALSE,"DEPO"}</definedName>
    <definedName name="wrn.DEPO." localSheetId="20" hidden="1">{#N/A,#N/A,FALSE,"DEPO"}</definedName>
    <definedName name="wrn.DEPO." localSheetId="100" hidden="1">{#N/A,#N/A,FALSE,"DEPO"}</definedName>
    <definedName name="wrn.DEPO." localSheetId="8" hidden="1">{#N/A,#N/A,FALSE,"DEPO"}</definedName>
    <definedName name="wrn.DEPO." localSheetId="9" hidden="1">{#N/A,#N/A,FALSE,"DEPO"}</definedName>
    <definedName name="wrn.DEPO." localSheetId="10" hidden="1">{#N/A,#N/A,FALSE,"DEPO"}</definedName>
    <definedName name="wrn.DEPO." localSheetId="11" hidden="1">{#N/A,#N/A,FALSE,"DEPO"}</definedName>
    <definedName name="wrn.DEPO." localSheetId="23" hidden="1">{#N/A,#N/A,FALSE,"DEPO"}</definedName>
    <definedName name="wrn.DEPO." localSheetId="59" hidden="1">{#N/A,#N/A,FALSE,"DEPO"}</definedName>
    <definedName name="wrn.DEPO." localSheetId="60" hidden="1">{#N/A,#N/A,FALSE,"DEPO"}</definedName>
    <definedName name="wrn.DEPO." localSheetId="1" hidden="1">{#N/A,#N/A,FALSE,"DEPO"}</definedName>
    <definedName name="wrn.DEPO." localSheetId="27" hidden="1">{#N/A,#N/A,FALSE,"DEPO"}</definedName>
    <definedName name="wrn.DEPO." localSheetId="28" hidden="1">{#N/A,#N/A,FALSE,"DEPO"}</definedName>
    <definedName name="wrn.DEPO." localSheetId="29" hidden="1">{#N/A,#N/A,FALSE,"DEPO"}</definedName>
    <definedName name="wrn.DEPO." localSheetId="30" hidden="1">{#N/A,#N/A,FALSE,"DEPO"}</definedName>
    <definedName name="wrn.DEPO." localSheetId="31" hidden="1">{#N/A,#N/A,FALSE,"DEPO"}</definedName>
    <definedName name="wrn.DEPO." localSheetId="32" hidden="1">{#N/A,#N/A,FALSE,"DEPO"}</definedName>
    <definedName name="wrn.DEPO." localSheetId="33" hidden="1">{#N/A,#N/A,FALSE,"DEPO"}</definedName>
    <definedName name="wrn.DEPO." localSheetId="3" hidden="1">{#N/A,#N/A,FALSE,"DEPO"}</definedName>
    <definedName name="wrn.DEPO." localSheetId="41" hidden="1">{#N/A,#N/A,FALSE,"DEPO"}</definedName>
    <definedName name="wrn.DEPO." localSheetId="42" hidden="1">{#N/A,#N/A,FALSE,"DEPO"}</definedName>
    <definedName name="wrn.DEPO." localSheetId="43" hidden="1">{#N/A,#N/A,FALSE,"DEPO"}</definedName>
    <definedName name="wrn.DEPO." localSheetId="44" hidden="1">{#N/A,#N/A,FALSE,"DEPO"}</definedName>
    <definedName name="wrn.DEPO." localSheetId="45" hidden="1">{#N/A,#N/A,FALSE,"DEPO"}</definedName>
    <definedName name="wrn.DEPO." localSheetId="46" hidden="1">{#N/A,#N/A,FALSE,"DEPO"}</definedName>
    <definedName name="wrn.DEPO." localSheetId="57" hidden="1">{#N/A,#N/A,FALSE,"DEPO"}</definedName>
    <definedName name="wrn.DEPO." localSheetId="58" hidden="1">{#N/A,#N/A,FALSE,"DEPO"}</definedName>
    <definedName name="wrn.DEPO." localSheetId="18" hidden="1">{#N/A,#N/A,FALSE,"DEPO"}</definedName>
    <definedName name="wrn.DEPO." localSheetId="61" hidden="1">{#N/A,#N/A,FALSE,"DEPO"}</definedName>
    <definedName name="wrn.DEPO." localSheetId="62" hidden="1">{#N/A,#N/A,FALSE,"DEPO"}</definedName>
    <definedName name="wrn.DEPO." localSheetId="63" hidden="1">{#N/A,#N/A,FALSE,"DEPO"}</definedName>
    <definedName name="wrn.DEPO." localSheetId="64" hidden="1">{#N/A,#N/A,FALSE,"DEPO"}</definedName>
    <definedName name="wrn.DEPO." localSheetId="21" hidden="1">{#N/A,#N/A,FALSE,"DEPO"}</definedName>
    <definedName name="wrn.DEPO." localSheetId="80" hidden="1">{#N/A,#N/A,FALSE,"DEPO"}</definedName>
    <definedName name="wrn.DEPO." localSheetId="81" hidden="1">{#N/A,#N/A,FALSE,"DEPO"}</definedName>
    <definedName name="wrn.DEPO." localSheetId="82" hidden="1">{#N/A,#N/A,FALSE,"DEPO"}</definedName>
    <definedName name="wrn.DEPO." localSheetId="83" hidden="1">{#N/A,#N/A,FALSE,"DEPO"}</definedName>
    <definedName name="wrn.DEPO." localSheetId="84" hidden="1">{#N/A,#N/A,FALSE,"DEPO"}</definedName>
    <definedName name="wrn.DEPO." localSheetId="85" hidden="1">{#N/A,#N/A,FALSE,"DEPO"}</definedName>
    <definedName name="wrn.DEPO." localSheetId="88" hidden="1">{#N/A,#N/A,FALSE,"DEPO"}</definedName>
    <definedName name="wrn.DEPO." localSheetId="22" hidden="1">{#N/A,#N/A,FALSE,"DEPO"}</definedName>
    <definedName name="wrn.DEPO." localSheetId="89" hidden="1">{#N/A,#N/A,FALSE,"DEPO"}</definedName>
    <definedName name="wrn.DEPO." localSheetId="90" hidden="1">{#N/A,#N/A,FALSE,"DEPO"}</definedName>
    <definedName name="wrn.DEPO." localSheetId="91" hidden="1">{#N/A,#N/A,FALSE,"DEPO"}</definedName>
    <definedName name="wrn.DEPO." localSheetId="92" hidden="1">{#N/A,#N/A,FALSE,"DEPO"}</definedName>
    <definedName name="wrn.DEPO." localSheetId="95" hidden="1">{#N/A,#N/A,FALSE,"DEPO"}</definedName>
    <definedName name="wrn.DEPO." localSheetId="96" hidden="1">{#N/A,#N/A,FALSE,"DEPO"}</definedName>
    <definedName name="wrn.DEPO." localSheetId="98" hidden="1">{#N/A,#N/A,FALSE,"DEPO"}</definedName>
    <definedName name="wrn.DEPO." localSheetId="24" hidden="1">{#N/A,#N/A,FALSE,"DEPO"}</definedName>
    <definedName name="wrn.DEPO." localSheetId="99" hidden="1">{#N/A,#N/A,FALSE,"DEPO"}</definedName>
    <definedName name="wrn.DEPO." localSheetId="25" hidden="1">{#N/A,#N/A,FALSE,"DEPO"}</definedName>
    <definedName name="wrn.DEPO." localSheetId="26" hidden="1">{#N/A,#N/A,FALSE,"DEPO"}</definedName>
    <definedName name="wrn.DEPO." localSheetId="93" hidden="1">{#N/A,#N/A,FALSE,"DEPO"}</definedName>
    <definedName name="wrn.DEPO." localSheetId="94" hidden="1">{#N/A,#N/A,FALSE,"DEPO"}</definedName>
    <definedName name="wrn.DEPO." hidden="1">{#N/A,#N/A,FALSE,"DEPO"}</definedName>
    <definedName name="wrn.EntpsPIB." localSheetId="15" hidden="1">{#N/A,#N/A,FALSE,"EntpsPIB"}</definedName>
    <definedName name="wrn.EntpsPIB." localSheetId="16" hidden="1">{#N/A,#N/A,FALSE,"EntpsPIB"}</definedName>
    <definedName name="wrn.EntpsPIB." localSheetId="17" hidden="1">{#N/A,#N/A,FALSE,"EntpsPIB"}</definedName>
    <definedName name="wrn.EntpsPIB." localSheetId="19" hidden="1">{#N/A,#N/A,FALSE,"EntpsPIB"}</definedName>
    <definedName name="wrn.EntpsPIB." localSheetId="20" hidden="1">{#N/A,#N/A,FALSE,"EntpsPIB"}</definedName>
    <definedName name="wrn.EntpsPIB." localSheetId="100" hidden="1">{#N/A,#N/A,FALSE,"EntpsPIB"}</definedName>
    <definedName name="wrn.EntpsPIB." localSheetId="8" hidden="1">{#N/A,#N/A,FALSE,"EntpsPIB"}</definedName>
    <definedName name="wrn.EntpsPIB." localSheetId="9" hidden="1">{#N/A,#N/A,FALSE,"EntpsPIB"}</definedName>
    <definedName name="wrn.EntpsPIB." localSheetId="10" hidden="1">{#N/A,#N/A,FALSE,"EntpsPIB"}</definedName>
    <definedName name="wrn.EntpsPIB." localSheetId="11" hidden="1">{#N/A,#N/A,FALSE,"EntpsPIB"}</definedName>
    <definedName name="wrn.EntpsPIB." localSheetId="23" hidden="1">{#N/A,#N/A,FALSE,"EntpsPIB"}</definedName>
    <definedName name="wrn.EntpsPIB." localSheetId="59" hidden="1">{#N/A,#N/A,FALSE,"EntpsPIB"}</definedName>
    <definedName name="wrn.EntpsPIB." localSheetId="60" hidden="1">{#N/A,#N/A,FALSE,"EntpsPIB"}</definedName>
    <definedName name="wrn.EntpsPIB." localSheetId="1" hidden="1">{#N/A,#N/A,FALSE,"EntpsPIB"}</definedName>
    <definedName name="wrn.EntpsPIB." localSheetId="27" hidden="1">{#N/A,#N/A,FALSE,"EntpsPIB"}</definedName>
    <definedName name="wrn.EntpsPIB." localSheetId="28" hidden="1">{#N/A,#N/A,FALSE,"EntpsPIB"}</definedName>
    <definedName name="wrn.EntpsPIB." localSheetId="29" hidden="1">{#N/A,#N/A,FALSE,"EntpsPIB"}</definedName>
    <definedName name="wrn.EntpsPIB." localSheetId="30" hidden="1">{#N/A,#N/A,FALSE,"EntpsPIB"}</definedName>
    <definedName name="wrn.EntpsPIB." localSheetId="31" hidden="1">{#N/A,#N/A,FALSE,"EntpsPIB"}</definedName>
    <definedName name="wrn.EntpsPIB." localSheetId="32" hidden="1">{#N/A,#N/A,FALSE,"EntpsPIB"}</definedName>
    <definedName name="wrn.EntpsPIB." localSheetId="33" hidden="1">{#N/A,#N/A,FALSE,"EntpsPIB"}</definedName>
    <definedName name="wrn.EntpsPIB." localSheetId="34" hidden="1">{#N/A,#N/A,FALSE,"EntpsPIB"}</definedName>
    <definedName name="wrn.EntpsPIB." localSheetId="3" hidden="1">{#N/A,#N/A,FALSE,"EntpsPIB"}</definedName>
    <definedName name="wrn.EntpsPIB." localSheetId="57" hidden="1">{#N/A,#N/A,FALSE,"EntpsPIB"}</definedName>
    <definedName name="wrn.EntpsPIB." localSheetId="58" hidden="1">{#N/A,#N/A,FALSE,"EntpsPIB"}</definedName>
    <definedName name="wrn.EntpsPIB." localSheetId="18" hidden="1">{#N/A,#N/A,FALSE,"EntpsPIB"}</definedName>
    <definedName name="wrn.EntpsPIB." localSheetId="61" hidden="1">{#N/A,#N/A,FALSE,"EntpsPIB"}</definedName>
    <definedName name="wrn.EntpsPIB." localSheetId="62" hidden="1">{#N/A,#N/A,FALSE,"EntpsPIB"}</definedName>
    <definedName name="wrn.EntpsPIB." localSheetId="63" hidden="1">{#N/A,#N/A,FALSE,"EntpsPIB"}</definedName>
    <definedName name="wrn.EntpsPIB." localSheetId="64" hidden="1">{#N/A,#N/A,FALSE,"EntpsPIB"}</definedName>
    <definedName name="wrn.EntpsPIB." localSheetId="21" hidden="1">{#N/A,#N/A,FALSE,"EntpsPIB"}</definedName>
    <definedName name="wrn.EntpsPIB." localSheetId="80" hidden="1">{#N/A,#N/A,FALSE,"EntpsPIB"}</definedName>
    <definedName name="wrn.EntpsPIB." localSheetId="81" hidden="1">{#N/A,#N/A,FALSE,"EntpsPIB"}</definedName>
    <definedName name="wrn.EntpsPIB." localSheetId="82" hidden="1">{#N/A,#N/A,FALSE,"EntpsPIB"}</definedName>
    <definedName name="wrn.EntpsPIB." localSheetId="83" hidden="1">{#N/A,#N/A,FALSE,"EntpsPIB"}</definedName>
    <definedName name="wrn.EntpsPIB." localSheetId="84" hidden="1">{#N/A,#N/A,FALSE,"EntpsPIB"}</definedName>
    <definedName name="wrn.EntpsPIB." localSheetId="85" hidden="1">{#N/A,#N/A,FALSE,"EntpsPIB"}</definedName>
    <definedName name="wrn.EntpsPIB." localSheetId="88" hidden="1">{#N/A,#N/A,FALSE,"EntpsPIB"}</definedName>
    <definedName name="wrn.EntpsPIB." localSheetId="22" hidden="1">{#N/A,#N/A,FALSE,"EntpsPIB"}</definedName>
    <definedName name="wrn.EntpsPIB." localSheetId="89" hidden="1">{#N/A,#N/A,FALSE,"EntpsPIB"}</definedName>
    <definedName name="wrn.EntpsPIB." localSheetId="90" hidden="1">{#N/A,#N/A,FALSE,"EntpsPIB"}</definedName>
    <definedName name="wrn.EntpsPIB." localSheetId="91" hidden="1">{#N/A,#N/A,FALSE,"EntpsPIB"}</definedName>
    <definedName name="wrn.EntpsPIB." localSheetId="92" hidden="1">{#N/A,#N/A,FALSE,"EntpsPIB"}</definedName>
    <definedName name="wrn.EntpsPIB." localSheetId="95" hidden="1">{#N/A,#N/A,FALSE,"EntpsPIB"}</definedName>
    <definedName name="wrn.EntpsPIB." localSheetId="96" hidden="1">{#N/A,#N/A,FALSE,"EntpsPIB"}</definedName>
    <definedName name="wrn.EntpsPIB." localSheetId="98" hidden="1">{#N/A,#N/A,FALSE,"EntpsPIB"}</definedName>
    <definedName name="wrn.EntpsPIB." localSheetId="24" hidden="1">{#N/A,#N/A,FALSE,"EntpsPIB"}</definedName>
    <definedName name="wrn.EntpsPIB." localSheetId="99" hidden="1">{#N/A,#N/A,FALSE,"EntpsPIB"}</definedName>
    <definedName name="wrn.EntpsPIB." localSheetId="25" hidden="1">{#N/A,#N/A,FALSE,"EntpsPIB"}</definedName>
    <definedName name="wrn.EntpsPIB." localSheetId="26" hidden="1">{#N/A,#N/A,FALSE,"EntpsPIB"}</definedName>
    <definedName name="wrn.EntpsPIB." localSheetId="93" hidden="1">{#N/A,#N/A,FALSE,"EntpsPIB"}</definedName>
    <definedName name="wrn.EntpsPIB." localSheetId="94" hidden="1">{#N/A,#N/A,FALSE,"EntpsPIB"}</definedName>
    <definedName name="wrn.EntpsPIB." hidden="1">{#N/A,#N/A,FALSE,"EntpsPIB"}</definedName>
    <definedName name="wrn.EXCISE." localSheetId="15" hidden="1">{#N/A,#N/A,FALSE,"EXCISE"}</definedName>
    <definedName name="wrn.EXCISE." localSheetId="16" hidden="1">{#N/A,#N/A,FALSE,"EXCISE"}</definedName>
    <definedName name="wrn.EXCISE." localSheetId="17" hidden="1">{#N/A,#N/A,FALSE,"EXCISE"}</definedName>
    <definedName name="wrn.EXCISE." localSheetId="19" hidden="1">{#N/A,#N/A,FALSE,"EXCISE"}</definedName>
    <definedName name="wrn.EXCISE." localSheetId="20" hidden="1">{#N/A,#N/A,FALSE,"EXCISE"}</definedName>
    <definedName name="wrn.EXCISE." localSheetId="100" hidden="1">{#N/A,#N/A,FALSE,"EXCISE"}</definedName>
    <definedName name="wrn.EXCISE." localSheetId="8" hidden="1">{#N/A,#N/A,FALSE,"EXCISE"}</definedName>
    <definedName name="wrn.EXCISE." localSheetId="9" hidden="1">{#N/A,#N/A,FALSE,"EXCISE"}</definedName>
    <definedName name="wrn.EXCISE." localSheetId="10" hidden="1">{#N/A,#N/A,FALSE,"EXCISE"}</definedName>
    <definedName name="wrn.EXCISE." localSheetId="11" hidden="1">{#N/A,#N/A,FALSE,"EXCISE"}</definedName>
    <definedName name="wrn.EXCISE." localSheetId="23" hidden="1">{#N/A,#N/A,FALSE,"EXCISE"}</definedName>
    <definedName name="wrn.EXCISE." localSheetId="59" hidden="1">{#N/A,#N/A,FALSE,"EXCISE"}</definedName>
    <definedName name="wrn.EXCISE." localSheetId="60" hidden="1">{#N/A,#N/A,FALSE,"EXCISE"}</definedName>
    <definedName name="wrn.EXCISE." localSheetId="1" hidden="1">{#N/A,#N/A,FALSE,"EXCISE"}</definedName>
    <definedName name="wrn.EXCISE." localSheetId="27" hidden="1">{#N/A,#N/A,FALSE,"EXCISE"}</definedName>
    <definedName name="wrn.EXCISE." localSheetId="28" hidden="1">{#N/A,#N/A,FALSE,"EXCISE"}</definedName>
    <definedName name="wrn.EXCISE." localSheetId="29" hidden="1">{#N/A,#N/A,FALSE,"EXCISE"}</definedName>
    <definedName name="wrn.EXCISE." localSheetId="30" hidden="1">{#N/A,#N/A,FALSE,"EXCISE"}</definedName>
    <definedName name="wrn.EXCISE." localSheetId="31" hidden="1">{#N/A,#N/A,FALSE,"EXCISE"}</definedName>
    <definedName name="wrn.EXCISE." localSheetId="32" hidden="1">{#N/A,#N/A,FALSE,"EXCISE"}</definedName>
    <definedName name="wrn.EXCISE." localSheetId="33" hidden="1">{#N/A,#N/A,FALSE,"EXCISE"}</definedName>
    <definedName name="wrn.EXCISE." localSheetId="3" hidden="1">{#N/A,#N/A,FALSE,"EXCISE"}</definedName>
    <definedName name="wrn.EXCISE." localSheetId="41" hidden="1">{#N/A,#N/A,FALSE,"EXCISE"}</definedName>
    <definedName name="wrn.EXCISE." localSheetId="42" hidden="1">{#N/A,#N/A,FALSE,"EXCISE"}</definedName>
    <definedName name="wrn.EXCISE." localSheetId="43" hidden="1">{#N/A,#N/A,FALSE,"EXCISE"}</definedName>
    <definedName name="wrn.EXCISE." localSheetId="44" hidden="1">{#N/A,#N/A,FALSE,"EXCISE"}</definedName>
    <definedName name="wrn.EXCISE." localSheetId="45" hidden="1">{#N/A,#N/A,FALSE,"EXCISE"}</definedName>
    <definedName name="wrn.EXCISE." localSheetId="46" hidden="1">{#N/A,#N/A,FALSE,"EXCISE"}</definedName>
    <definedName name="wrn.EXCISE." localSheetId="57" hidden="1">{#N/A,#N/A,FALSE,"EXCISE"}</definedName>
    <definedName name="wrn.EXCISE." localSheetId="58" hidden="1">{#N/A,#N/A,FALSE,"EXCISE"}</definedName>
    <definedName name="wrn.EXCISE." localSheetId="18" hidden="1">{#N/A,#N/A,FALSE,"EXCISE"}</definedName>
    <definedName name="wrn.EXCISE." localSheetId="61" hidden="1">{#N/A,#N/A,FALSE,"EXCISE"}</definedName>
    <definedName name="wrn.EXCISE." localSheetId="62" hidden="1">{#N/A,#N/A,FALSE,"EXCISE"}</definedName>
    <definedName name="wrn.EXCISE." localSheetId="63" hidden="1">{#N/A,#N/A,FALSE,"EXCISE"}</definedName>
    <definedName name="wrn.EXCISE." localSheetId="64" hidden="1">{#N/A,#N/A,FALSE,"EXCISE"}</definedName>
    <definedName name="wrn.EXCISE." localSheetId="21" hidden="1">{#N/A,#N/A,FALSE,"EXCISE"}</definedName>
    <definedName name="wrn.EXCISE." localSheetId="80" hidden="1">{#N/A,#N/A,FALSE,"EXCISE"}</definedName>
    <definedName name="wrn.EXCISE." localSheetId="81" hidden="1">{#N/A,#N/A,FALSE,"EXCISE"}</definedName>
    <definedName name="wrn.EXCISE." localSheetId="82" hidden="1">{#N/A,#N/A,FALSE,"EXCISE"}</definedName>
    <definedName name="wrn.EXCISE." localSheetId="83" hidden="1">{#N/A,#N/A,FALSE,"EXCISE"}</definedName>
    <definedName name="wrn.EXCISE." localSheetId="84" hidden="1">{#N/A,#N/A,FALSE,"EXCISE"}</definedName>
    <definedName name="wrn.EXCISE." localSheetId="85" hidden="1">{#N/A,#N/A,FALSE,"EXCISE"}</definedName>
    <definedName name="wrn.EXCISE." localSheetId="88" hidden="1">{#N/A,#N/A,FALSE,"EXCISE"}</definedName>
    <definedName name="wrn.EXCISE." localSheetId="22" hidden="1">{#N/A,#N/A,FALSE,"EXCISE"}</definedName>
    <definedName name="wrn.EXCISE." localSheetId="89" hidden="1">{#N/A,#N/A,FALSE,"EXCISE"}</definedName>
    <definedName name="wrn.EXCISE." localSheetId="90" hidden="1">{#N/A,#N/A,FALSE,"EXCISE"}</definedName>
    <definedName name="wrn.EXCISE." localSheetId="91" hidden="1">{#N/A,#N/A,FALSE,"EXCISE"}</definedName>
    <definedName name="wrn.EXCISE." localSheetId="92" hidden="1">{#N/A,#N/A,FALSE,"EXCISE"}</definedName>
    <definedName name="wrn.EXCISE." localSheetId="95" hidden="1">{#N/A,#N/A,FALSE,"EXCISE"}</definedName>
    <definedName name="wrn.EXCISE." localSheetId="96" hidden="1">{#N/A,#N/A,FALSE,"EXCISE"}</definedName>
    <definedName name="wrn.EXCISE." localSheetId="98" hidden="1">{#N/A,#N/A,FALSE,"EXCISE"}</definedName>
    <definedName name="wrn.EXCISE." localSheetId="24" hidden="1">{#N/A,#N/A,FALSE,"EXCISE"}</definedName>
    <definedName name="wrn.EXCISE." localSheetId="99" hidden="1">{#N/A,#N/A,FALSE,"EXCISE"}</definedName>
    <definedName name="wrn.EXCISE." localSheetId="25" hidden="1">{#N/A,#N/A,FALSE,"EXCISE"}</definedName>
    <definedName name="wrn.EXCISE." localSheetId="26" hidden="1">{#N/A,#N/A,FALSE,"EXCISE"}</definedName>
    <definedName name="wrn.EXCISE." localSheetId="93" hidden="1">{#N/A,#N/A,FALSE,"EXCISE"}</definedName>
    <definedName name="wrn.EXCISE." localSheetId="94" hidden="1">{#N/A,#N/A,FALSE,"EXCISE"}</definedName>
    <definedName name="wrn.EXCISE." hidden="1">{#N/A,#N/A,FALSE,"EXCISE"}</definedName>
    <definedName name="wrn.EXRATE." localSheetId="15" hidden="1">{#N/A,#N/A,FALSE,"EXRATE"}</definedName>
    <definedName name="wrn.EXRATE." localSheetId="16" hidden="1">{#N/A,#N/A,FALSE,"EXRATE"}</definedName>
    <definedName name="wrn.EXRATE." localSheetId="17" hidden="1">{#N/A,#N/A,FALSE,"EXRATE"}</definedName>
    <definedName name="wrn.EXRATE." localSheetId="19" hidden="1">{#N/A,#N/A,FALSE,"EXRATE"}</definedName>
    <definedName name="wrn.EXRATE." localSheetId="20" hidden="1">{#N/A,#N/A,FALSE,"EXRATE"}</definedName>
    <definedName name="wrn.EXRATE." localSheetId="100" hidden="1">{#N/A,#N/A,FALSE,"EXRATE"}</definedName>
    <definedName name="wrn.EXRATE." localSheetId="8" hidden="1">{#N/A,#N/A,FALSE,"EXRATE"}</definedName>
    <definedName name="wrn.EXRATE." localSheetId="9" hidden="1">{#N/A,#N/A,FALSE,"EXRATE"}</definedName>
    <definedName name="wrn.EXRATE." localSheetId="10" hidden="1">{#N/A,#N/A,FALSE,"EXRATE"}</definedName>
    <definedName name="wrn.EXRATE." localSheetId="11" hidden="1">{#N/A,#N/A,FALSE,"EXRATE"}</definedName>
    <definedName name="wrn.EXRATE." localSheetId="23" hidden="1">{#N/A,#N/A,FALSE,"EXRATE"}</definedName>
    <definedName name="wrn.EXRATE." localSheetId="59" hidden="1">{#N/A,#N/A,FALSE,"EXRATE"}</definedName>
    <definedName name="wrn.EXRATE." localSheetId="60" hidden="1">{#N/A,#N/A,FALSE,"EXRATE"}</definedName>
    <definedName name="wrn.EXRATE." localSheetId="1" hidden="1">{#N/A,#N/A,FALSE,"EXRATE"}</definedName>
    <definedName name="wrn.EXRATE." localSheetId="27" hidden="1">{#N/A,#N/A,FALSE,"EXRATE"}</definedName>
    <definedName name="wrn.EXRATE." localSheetId="28" hidden="1">{#N/A,#N/A,FALSE,"EXRATE"}</definedName>
    <definedName name="wrn.EXRATE." localSheetId="29" hidden="1">{#N/A,#N/A,FALSE,"EXRATE"}</definedName>
    <definedName name="wrn.EXRATE." localSheetId="30" hidden="1">{#N/A,#N/A,FALSE,"EXRATE"}</definedName>
    <definedName name="wrn.EXRATE." localSheetId="31" hidden="1">{#N/A,#N/A,FALSE,"EXRATE"}</definedName>
    <definedName name="wrn.EXRATE." localSheetId="32" hidden="1">{#N/A,#N/A,FALSE,"EXRATE"}</definedName>
    <definedName name="wrn.EXRATE." localSheetId="33" hidden="1">{#N/A,#N/A,FALSE,"EXRATE"}</definedName>
    <definedName name="wrn.EXRATE." localSheetId="3" hidden="1">{#N/A,#N/A,FALSE,"EXRATE"}</definedName>
    <definedName name="wrn.EXRATE." localSheetId="41" hidden="1">{#N/A,#N/A,FALSE,"EXRATE"}</definedName>
    <definedName name="wrn.EXRATE." localSheetId="42" hidden="1">{#N/A,#N/A,FALSE,"EXRATE"}</definedName>
    <definedName name="wrn.EXRATE." localSheetId="43" hidden="1">{#N/A,#N/A,FALSE,"EXRATE"}</definedName>
    <definedName name="wrn.EXRATE." localSheetId="44" hidden="1">{#N/A,#N/A,FALSE,"EXRATE"}</definedName>
    <definedName name="wrn.EXRATE." localSheetId="45" hidden="1">{#N/A,#N/A,FALSE,"EXRATE"}</definedName>
    <definedName name="wrn.EXRATE." localSheetId="46" hidden="1">{#N/A,#N/A,FALSE,"EXRATE"}</definedName>
    <definedName name="wrn.EXRATE." localSheetId="57" hidden="1">{#N/A,#N/A,FALSE,"EXRATE"}</definedName>
    <definedName name="wrn.EXRATE." localSheetId="58" hidden="1">{#N/A,#N/A,FALSE,"EXRATE"}</definedName>
    <definedName name="wrn.EXRATE." localSheetId="18" hidden="1">{#N/A,#N/A,FALSE,"EXRATE"}</definedName>
    <definedName name="wrn.EXRATE." localSheetId="61" hidden="1">{#N/A,#N/A,FALSE,"EXRATE"}</definedName>
    <definedName name="wrn.EXRATE." localSheetId="62" hidden="1">{#N/A,#N/A,FALSE,"EXRATE"}</definedName>
    <definedName name="wrn.EXRATE." localSheetId="63" hidden="1">{#N/A,#N/A,FALSE,"EXRATE"}</definedName>
    <definedName name="wrn.EXRATE." localSheetId="64" hidden="1">{#N/A,#N/A,FALSE,"EXRATE"}</definedName>
    <definedName name="wrn.EXRATE." localSheetId="21" hidden="1">{#N/A,#N/A,FALSE,"EXRATE"}</definedName>
    <definedName name="wrn.EXRATE." localSheetId="80" hidden="1">{#N/A,#N/A,FALSE,"EXRATE"}</definedName>
    <definedName name="wrn.EXRATE." localSheetId="81" hidden="1">{#N/A,#N/A,FALSE,"EXRATE"}</definedName>
    <definedName name="wrn.EXRATE." localSheetId="82" hidden="1">{#N/A,#N/A,FALSE,"EXRATE"}</definedName>
    <definedName name="wrn.EXRATE." localSheetId="83" hidden="1">{#N/A,#N/A,FALSE,"EXRATE"}</definedName>
    <definedName name="wrn.EXRATE." localSheetId="84" hidden="1">{#N/A,#N/A,FALSE,"EXRATE"}</definedName>
    <definedName name="wrn.EXRATE." localSheetId="85" hidden="1">{#N/A,#N/A,FALSE,"EXRATE"}</definedName>
    <definedName name="wrn.EXRATE." localSheetId="88" hidden="1">{#N/A,#N/A,FALSE,"EXRATE"}</definedName>
    <definedName name="wrn.EXRATE." localSheetId="22" hidden="1">{#N/A,#N/A,FALSE,"EXRATE"}</definedName>
    <definedName name="wrn.EXRATE." localSheetId="89" hidden="1">{#N/A,#N/A,FALSE,"EXRATE"}</definedName>
    <definedName name="wrn.EXRATE." localSheetId="90" hidden="1">{#N/A,#N/A,FALSE,"EXRATE"}</definedName>
    <definedName name="wrn.EXRATE." localSheetId="91" hidden="1">{#N/A,#N/A,FALSE,"EXRATE"}</definedName>
    <definedName name="wrn.EXRATE." localSheetId="92" hidden="1">{#N/A,#N/A,FALSE,"EXRATE"}</definedName>
    <definedName name="wrn.EXRATE." localSheetId="95" hidden="1">{#N/A,#N/A,FALSE,"EXRATE"}</definedName>
    <definedName name="wrn.EXRATE." localSheetId="96" hidden="1">{#N/A,#N/A,FALSE,"EXRATE"}</definedName>
    <definedName name="wrn.EXRATE." localSheetId="98" hidden="1">{#N/A,#N/A,FALSE,"EXRATE"}</definedName>
    <definedName name="wrn.EXRATE." localSheetId="24" hidden="1">{#N/A,#N/A,FALSE,"EXRATE"}</definedName>
    <definedName name="wrn.EXRATE." localSheetId="99" hidden="1">{#N/A,#N/A,FALSE,"EXRATE"}</definedName>
    <definedName name="wrn.EXRATE." localSheetId="25" hidden="1">{#N/A,#N/A,FALSE,"EXRATE"}</definedName>
    <definedName name="wrn.EXRATE." localSheetId="26" hidden="1">{#N/A,#N/A,FALSE,"EXRATE"}</definedName>
    <definedName name="wrn.EXRATE." localSheetId="93" hidden="1">{#N/A,#N/A,FALSE,"EXRATE"}</definedName>
    <definedName name="wrn.EXRATE." localSheetId="94" hidden="1">{#N/A,#N/A,FALSE,"EXRATE"}</definedName>
    <definedName name="wrn.EXRATE." hidden="1">{#N/A,#N/A,FALSE,"EXRATE"}</definedName>
    <definedName name="wrn.EXTDEBT." localSheetId="15" hidden="1">{#N/A,#N/A,FALSE,"EXTDEBT"}</definedName>
    <definedName name="wrn.EXTDEBT." localSheetId="16" hidden="1">{#N/A,#N/A,FALSE,"EXTDEBT"}</definedName>
    <definedName name="wrn.EXTDEBT." localSheetId="17" hidden="1">{#N/A,#N/A,FALSE,"EXTDEBT"}</definedName>
    <definedName name="wrn.EXTDEBT." localSheetId="19" hidden="1">{#N/A,#N/A,FALSE,"EXTDEBT"}</definedName>
    <definedName name="wrn.EXTDEBT." localSheetId="20" hidden="1">{#N/A,#N/A,FALSE,"EXTDEBT"}</definedName>
    <definedName name="wrn.EXTDEBT." localSheetId="100" hidden="1">{#N/A,#N/A,FALSE,"EXTDEBT"}</definedName>
    <definedName name="wrn.EXTDEBT." localSheetId="8" hidden="1">{#N/A,#N/A,FALSE,"EXTDEBT"}</definedName>
    <definedName name="wrn.EXTDEBT." localSheetId="9" hidden="1">{#N/A,#N/A,FALSE,"EXTDEBT"}</definedName>
    <definedName name="wrn.EXTDEBT." localSheetId="10" hidden="1">{#N/A,#N/A,FALSE,"EXTDEBT"}</definedName>
    <definedName name="wrn.EXTDEBT." localSheetId="11" hidden="1">{#N/A,#N/A,FALSE,"EXTDEBT"}</definedName>
    <definedName name="wrn.EXTDEBT." localSheetId="23" hidden="1">{#N/A,#N/A,FALSE,"EXTDEBT"}</definedName>
    <definedName name="wrn.EXTDEBT." localSheetId="59" hidden="1">{#N/A,#N/A,FALSE,"EXTDEBT"}</definedName>
    <definedName name="wrn.EXTDEBT." localSheetId="60" hidden="1">{#N/A,#N/A,FALSE,"EXTDEBT"}</definedName>
    <definedName name="wrn.EXTDEBT." localSheetId="1" hidden="1">{#N/A,#N/A,FALSE,"EXTDEBT"}</definedName>
    <definedName name="wrn.EXTDEBT." localSheetId="27" hidden="1">{#N/A,#N/A,FALSE,"EXTDEBT"}</definedName>
    <definedName name="wrn.EXTDEBT." localSheetId="28" hidden="1">{#N/A,#N/A,FALSE,"EXTDEBT"}</definedName>
    <definedName name="wrn.EXTDEBT." localSheetId="29" hidden="1">{#N/A,#N/A,FALSE,"EXTDEBT"}</definedName>
    <definedName name="wrn.EXTDEBT." localSheetId="30" hidden="1">{#N/A,#N/A,FALSE,"EXTDEBT"}</definedName>
    <definedName name="wrn.EXTDEBT." localSheetId="31" hidden="1">{#N/A,#N/A,FALSE,"EXTDEBT"}</definedName>
    <definedName name="wrn.EXTDEBT." localSheetId="32" hidden="1">{#N/A,#N/A,FALSE,"EXTDEBT"}</definedName>
    <definedName name="wrn.EXTDEBT." localSheetId="33" hidden="1">{#N/A,#N/A,FALSE,"EXTDEBT"}</definedName>
    <definedName name="wrn.EXTDEBT." localSheetId="3" hidden="1">{#N/A,#N/A,FALSE,"EXTDEBT"}</definedName>
    <definedName name="wrn.EXTDEBT." localSheetId="41" hidden="1">{#N/A,#N/A,FALSE,"EXTDEBT"}</definedName>
    <definedName name="wrn.EXTDEBT." localSheetId="42" hidden="1">{#N/A,#N/A,FALSE,"EXTDEBT"}</definedName>
    <definedName name="wrn.EXTDEBT." localSheetId="43" hidden="1">{#N/A,#N/A,FALSE,"EXTDEBT"}</definedName>
    <definedName name="wrn.EXTDEBT." localSheetId="44" hidden="1">{#N/A,#N/A,FALSE,"EXTDEBT"}</definedName>
    <definedName name="wrn.EXTDEBT." localSheetId="45" hidden="1">{#N/A,#N/A,FALSE,"EXTDEBT"}</definedName>
    <definedName name="wrn.EXTDEBT." localSheetId="46" hidden="1">{#N/A,#N/A,FALSE,"EXTDEBT"}</definedName>
    <definedName name="wrn.EXTDEBT." localSheetId="57" hidden="1">{#N/A,#N/A,FALSE,"EXTDEBT"}</definedName>
    <definedName name="wrn.EXTDEBT." localSheetId="58" hidden="1">{#N/A,#N/A,FALSE,"EXTDEBT"}</definedName>
    <definedName name="wrn.EXTDEBT." localSheetId="18" hidden="1">{#N/A,#N/A,FALSE,"EXTDEBT"}</definedName>
    <definedName name="wrn.EXTDEBT." localSheetId="61" hidden="1">{#N/A,#N/A,FALSE,"EXTDEBT"}</definedName>
    <definedName name="wrn.EXTDEBT." localSheetId="62" hidden="1">{#N/A,#N/A,FALSE,"EXTDEBT"}</definedName>
    <definedName name="wrn.EXTDEBT." localSheetId="63" hidden="1">{#N/A,#N/A,FALSE,"EXTDEBT"}</definedName>
    <definedName name="wrn.EXTDEBT." localSheetId="64" hidden="1">{#N/A,#N/A,FALSE,"EXTDEBT"}</definedName>
    <definedName name="wrn.EXTDEBT." localSheetId="21" hidden="1">{#N/A,#N/A,FALSE,"EXTDEBT"}</definedName>
    <definedName name="wrn.EXTDEBT." localSheetId="80" hidden="1">{#N/A,#N/A,FALSE,"EXTDEBT"}</definedName>
    <definedName name="wrn.EXTDEBT." localSheetId="81" hidden="1">{#N/A,#N/A,FALSE,"EXTDEBT"}</definedName>
    <definedName name="wrn.EXTDEBT." localSheetId="82" hidden="1">{#N/A,#N/A,FALSE,"EXTDEBT"}</definedName>
    <definedName name="wrn.EXTDEBT." localSheetId="83" hidden="1">{#N/A,#N/A,FALSE,"EXTDEBT"}</definedName>
    <definedName name="wrn.EXTDEBT." localSheetId="84" hidden="1">{#N/A,#N/A,FALSE,"EXTDEBT"}</definedName>
    <definedName name="wrn.EXTDEBT." localSheetId="85" hidden="1">{#N/A,#N/A,FALSE,"EXTDEBT"}</definedName>
    <definedName name="wrn.EXTDEBT." localSheetId="88" hidden="1">{#N/A,#N/A,FALSE,"EXTDEBT"}</definedName>
    <definedName name="wrn.EXTDEBT." localSheetId="22" hidden="1">{#N/A,#N/A,FALSE,"EXTDEBT"}</definedName>
    <definedName name="wrn.EXTDEBT." localSheetId="89" hidden="1">{#N/A,#N/A,FALSE,"EXTDEBT"}</definedName>
    <definedName name="wrn.EXTDEBT." localSheetId="90" hidden="1">{#N/A,#N/A,FALSE,"EXTDEBT"}</definedName>
    <definedName name="wrn.EXTDEBT." localSheetId="91" hidden="1">{#N/A,#N/A,FALSE,"EXTDEBT"}</definedName>
    <definedName name="wrn.EXTDEBT." localSheetId="92" hidden="1">{#N/A,#N/A,FALSE,"EXTDEBT"}</definedName>
    <definedName name="wrn.EXTDEBT." localSheetId="95" hidden="1">{#N/A,#N/A,FALSE,"EXTDEBT"}</definedName>
    <definedName name="wrn.EXTDEBT." localSheetId="96" hidden="1">{#N/A,#N/A,FALSE,"EXTDEBT"}</definedName>
    <definedName name="wrn.EXTDEBT." localSheetId="98" hidden="1">{#N/A,#N/A,FALSE,"EXTDEBT"}</definedName>
    <definedName name="wrn.EXTDEBT." localSheetId="24" hidden="1">{#N/A,#N/A,FALSE,"EXTDEBT"}</definedName>
    <definedName name="wrn.EXTDEBT." localSheetId="99" hidden="1">{#N/A,#N/A,FALSE,"EXTDEBT"}</definedName>
    <definedName name="wrn.EXTDEBT." localSheetId="25" hidden="1">{#N/A,#N/A,FALSE,"EXTDEBT"}</definedName>
    <definedName name="wrn.EXTDEBT." localSheetId="26" hidden="1">{#N/A,#N/A,FALSE,"EXTDEBT"}</definedName>
    <definedName name="wrn.EXTDEBT." localSheetId="93" hidden="1">{#N/A,#N/A,FALSE,"EXTDEBT"}</definedName>
    <definedName name="wrn.EXTDEBT." localSheetId="94" hidden="1">{#N/A,#N/A,FALSE,"EXTDEBT"}</definedName>
    <definedName name="wrn.EXTDEBT." hidden="1">{#N/A,#N/A,FALSE,"EXTDEBT"}</definedName>
    <definedName name="wrn.EXTRABUDGT." localSheetId="15" hidden="1">{#N/A,#N/A,FALSE,"EXTRABUDGT"}</definedName>
    <definedName name="wrn.EXTRABUDGT." localSheetId="16" hidden="1">{#N/A,#N/A,FALSE,"EXTRABUDGT"}</definedName>
    <definedName name="wrn.EXTRABUDGT." localSheetId="17" hidden="1">{#N/A,#N/A,FALSE,"EXTRABUDGT"}</definedName>
    <definedName name="wrn.EXTRABUDGT." localSheetId="19" hidden="1">{#N/A,#N/A,FALSE,"EXTRABUDGT"}</definedName>
    <definedName name="wrn.EXTRABUDGT." localSheetId="20" hidden="1">{#N/A,#N/A,FALSE,"EXTRABUDGT"}</definedName>
    <definedName name="wrn.EXTRABUDGT." localSheetId="100" hidden="1">{#N/A,#N/A,FALSE,"EXTRABUDGT"}</definedName>
    <definedName name="wrn.EXTRABUDGT." localSheetId="8" hidden="1">{#N/A,#N/A,FALSE,"EXTRABUDGT"}</definedName>
    <definedName name="wrn.EXTRABUDGT." localSheetId="9" hidden="1">{#N/A,#N/A,FALSE,"EXTRABUDGT"}</definedName>
    <definedName name="wrn.EXTRABUDGT." localSheetId="10" hidden="1">{#N/A,#N/A,FALSE,"EXTRABUDGT"}</definedName>
    <definedName name="wrn.EXTRABUDGT." localSheetId="11" hidden="1">{#N/A,#N/A,FALSE,"EXTRABUDGT"}</definedName>
    <definedName name="wrn.EXTRABUDGT." localSheetId="23" hidden="1">{#N/A,#N/A,FALSE,"EXTRABUDGT"}</definedName>
    <definedName name="wrn.EXTRABUDGT." localSheetId="59" hidden="1">{#N/A,#N/A,FALSE,"EXTRABUDGT"}</definedName>
    <definedName name="wrn.EXTRABUDGT." localSheetId="60" hidden="1">{#N/A,#N/A,FALSE,"EXTRABUDGT"}</definedName>
    <definedName name="wrn.EXTRABUDGT." localSheetId="1" hidden="1">{#N/A,#N/A,FALSE,"EXTRABUDGT"}</definedName>
    <definedName name="wrn.EXTRABUDGT." localSheetId="27" hidden="1">{#N/A,#N/A,FALSE,"EXTRABUDGT"}</definedName>
    <definedName name="wrn.EXTRABUDGT." localSheetId="28" hidden="1">{#N/A,#N/A,FALSE,"EXTRABUDGT"}</definedName>
    <definedName name="wrn.EXTRABUDGT." localSheetId="29" hidden="1">{#N/A,#N/A,FALSE,"EXTRABUDGT"}</definedName>
    <definedName name="wrn.EXTRABUDGT." localSheetId="30" hidden="1">{#N/A,#N/A,FALSE,"EXTRABUDGT"}</definedName>
    <definedName name="wrn.EXTRABUDGT." localSheetId="31" hidden="1">{#N/A,#N/A,FALSE,"EXTRABUDGT"}</definedName>
    <definedName name="wrn.EXTRABUDGT." localSheetId="32" hidden="1">{#N/A,#N/A,FALSE,"EXTRABUDGT"}</definedName>
    <definedName name="wrn.EXTRABUDGT." localSheetId="33" hidden="1">{#N/A,#N/A,FALSE,"EXTRABUDGT"}</definedName>
    <definedName name="wrn.EXTRABUDGT." localSheetId="3" hidden="1">{#N/A,#N/A,FALSE,"EXTRABUDGT"}</definedName>
    <definedName name="wrn.EXTRABUDGT." localSheetId="41" hidden="1">{#N/A,#N/A,FALSE,"EXTRABUDGT"}</definedName>
    <definedName name="wrn.EXTRABUDGT." localSheetId="42" hidden="1">{#N/A,#N/A,FALSE,"EXTRABUDGT"}</definedName>
    <definedName name="wrn.EXTRABUDGT." localSheetId="43" hidden="1">{#N/A,#N/A,FALSE,"EXTRABUDGT"}</definedName>
    <definedName name="wrn.EXTRABUDGT." localSheetId="44" hidden="1">{#N/A,#N/A,FALSE,"EXTRABUDGT"}</definedName>
    <definedName name="wrn.EXTRABUDGT." localSheetId="45" hidden="1">{#N/A,#N/A,FALSE,"EXTRABUDGT"}</definedName>
    <definedName name="wrn.EXTRABUDGT." localSheetId="46" hidden="1">{#N/A,#N/A,FALSE,"EXTRABUDGT"}</definedName>
    <definedName name="wrn.EXTRABUDGT." localSheetId="57" hidden="1">{#N/A,#N/A,FALSE,"EXTRABUDGT"}</definedName>
    <definedName name="wrn.EXTRABUDGT." localSheetId="58" hidden="1">{#N/A,#N/A,FALSE,"EXTRABUDGT"}</definedName>
    <definedName name="wrn.EXTRABUDGT." localSheetId="18" hidden="1">{#N/A,#N/A,FALSE,"EXTRABUDGT"}</definedName>
    <definedName name="wrn.EXTRABUDGT." localSheetId="61" hidden="1">{#N/A,#N/A,FALSE,"EXTRABUDGT"}</definedName>
    <definedName name="wrn.EXTRABUDGT." localSheetId="62" hidden="1">{#N/A,#N/A,FALSE,"EXTRABUDGT"}</definedName>
    <definedName name="wrn.EXTRABUDGT." localSheetId="63" hidden="1">{#N/A,#N/A,FALSE,"EXTRABUDGT"}</definedName>
    <definedName name="wrn.EXTRABUDGT." localSheetId="64" hidden="1">{#N/A,#N/A,FALSE,"EXTRABUDGT"}</definedName>
    <definedName name="wrn.EXTRABUDGT." localSheetId="21" hidden="1">{#N/A,#N/A,FALSE,"EXTRABUDGT"}</definedName>
    <definedName name="wrn.EXTRABUDGT." localSheetId="80" hidden="1">{#N/A,#N/A,FALSE,"EXTRABUDGT"}</definedName>
    <definedName name="wrn.EXTRABUDGT." localSheetId="81" hidden="1">{#N/A,#N/A,FALSE,"EXTRABUDGT"}</definedName>
    <definedName name="wrn.EXTRABUDGT." localSheetId="82" hidden="1">{#N/A,#N/A,FALSE,"EXTRABUDGT"}</definedName>
    <definedName name="wrn.EXTRABUDGT." localSheetId="83" hidden="1">{#N/A,#N/A,FALSE,"EXTRABUDGT"}</definedName>
    <definedName name="wrn.EXTRABUDGT." localSheetId="84" hidden="1">{#N/A,#N/A,FALSE,"EXTRABUDGT"}</definedName>
    <definedName name="wrn.EXTRABUDGT." localSheetId="85" hidden="1">{#N/A,#N/A,FALSE,"EXTRABUDGT"}</definedName>
    <definedName name="wrn.EXTRABUDGT." localSheetId="88" hidden="1">{#N/A,#N/A,FALSE,"EXTRABUDGT"}</definedName>
    <definedName name="wrn.EXTRABUDGT." localSheetId="22" hidden="1">{#N/A,#N/A,FALSE,"EXTRABUDGT"}</definedName>
    <definedName name="wrn.EXTRABUDGT." localSheetId="89" hidden="1">{#N/A,#N/A,FALSE,"EXTRABUDGT"}</definedName>
    <definedName name="wrn.EXTRABUDGT." localSheetId="90" hidden="1">{#N/A,#N/A,FALSE,"EXTRABUDGT"}</definedName>
    <definedName name="wrn.EXTRABUDGT." localSheetId="91" hidden="1">{#N/A,#N/A,FALSE,"EXTRABUDGT"}</definedName>
    <definedName name="wrn.EXTRABUDGT." localSheetId="92" hidden="1">{#N/A,#N/A,FALSE,"EXTRABUDGT"}</definedName>
    <definedName name="wrn.EXTRABUDGT." localSheetId="95" hidden="1">{#N/A,#N/A,FALSE,"EXTRABUDGT"}</definedName>
    <definedName name="wrn.EXTRABUDGT." localSheetId="96" hidden="1">{#N/A,#N/A,FALSE,"EXTRABUDGT"}</definedName>
    <definedName name="wrn.EXTRABUDGT." localSheetId="98" hidden="1">{#N/A,#N/A,FALSE,"EXTRABUDGT"}</definedName>
    <definedName name="wrn.EXTRABUDGT." localSheetId="24" hidden="1">{#N/A,#N/A,FALSE,"EXTRABUDGT"}</definedName>
    <definedName name="wrn.EXTRABUDGT." localSheetId="99" hidden="1">{#N/A,#N/A,FALSE,"EXTRABUDGT"}</definedName>
    <definedName name="wrn.EXTRABUDGT." localSheetId="25" hidden="1">{#N/A,#N/A,FALSE,"EXTRABUDGT"}</definedName>
    <definedName name="wrn.EXTRABUDGT." localSheetId="26" hidden="1">{#N/A,#N/A,FALSE,"EXTRABUDGT"}</definedName>
    <definedName name="wrn.EXTRABUDGT." localSheetId="93" hidden="1">{#N/A,#N/A,FALSE,"EXTRABUDGT"}</definedName>
    <definedName name="wrn.EXTRABUDGT." localSheetId="94" hidden="1">{#N/A,#N/A,FALSE,"EXTRABUDGT"}</definedName>
    <definedName name="wrn.EXTRABUDGT." hidden="1">{#N/A,#N/A,FALSE,"EXTRABUDGT"}</definedName>
    <definedName name="wrn.EXTRABUDGT2." localSheetId="15" hidden="1">{#N/A,#N/A,FALSE,"EXTRABUDGT2"}</definedName>
    <definedName name="wrn.EXTRABUDGT2." localSheetId="16" hidden="1">{#N/A,#N/A,FALSE,"EXTRABUDGT2"}</definedName>
    <definedName name="wrn.EXTRABUDGT2." localSheetId="17" hidden="1">{#N/A,#N/A,FALSE,"EXTRABUDGT2"}</definedName>
    <definedName name="wrn.EXTRABUDGT2." localSheetId="19" hidden="1">{#N/A,#N/A,FALSE,"EXTRABUDGT2"}</definedName>
    <definedName name="wrn.EXTRABUDGT2." localSheetId="20" hidden="1">{#N/A,#N/A,FALSE,"EXTRABUDGT2"}</definedName>
    <definedName name="wrn.EXTRABUDGT2." localSheetId="100" hidden="1">{#N/A,#N/A,FALSE,"EXTRABUDGT2"}</definedName>
    <definedName name="wrn.EXTRABUDGT2." localSheetId="8" hidden="1">{#N/A,#N/A,FALSE,"EXTRABUDGT2"}</definedName>
    <definedName name="wrn.EXTRABUDGT2." localSheetId="9" hidden="1">{#N/A,#N/A,FALSE,"EXTRABUDGT2"}</definedName>
    <definedName name="wrn.EXTRABUDGT2." localSheetId="10" hidden="1">{#N/A,#N/A,FALSE,"EXTRABUDGT2"}</definedName>
    <definedName name="wrn.EXTRABUDGT2." localSheetId="11" hidden="1">{#N/A,#N/A,FALSE,"EXTRABUDGT2"}</definedName>
    <definedName name="wrn.EXTRABUDGT2." localSheetId="23" hidden="1">{#N/A,#N/A,FALSE,"EXTRABUDGT2"}</definedName>
    <definedName name="wrn.EXTRABUDGT2." localSheetId="59" hidden="1">{#N/A,#N/A,FALSE,"EXTRABUDGT2"}</definedName>
    <definedName name="wrn.EXTRABUDGT2." localSheetId="60" hidden="1">{#N/A,#N/A,FALSE,"EXTRABUDGT2"}</definedName>
    <definedName name="wrn.EXTRABUDGT2." localSheetId="1" hidden="1">{#N/A,#N/A,FALSE,"EXTRABUDGT2"}</definedName>
    <definedName name="wrn.EXTRABUDGT2." localSheetId="27" hidden="1">{#N/A,#N/A,FALSE,"EXTRABUDGT2"}</definedName>
    <definedName name="wrn.EXTRABUDGT2." localSheetId="28" hidden="1">{#N/A,#N/A,FALSE,"EXTRABUDGT2"}</definedName>
    <definedName name="wrn.EXTRABUDGT2." localSheetId="29" hidden="1">{#N/A,#N/A,FALSE,"EXTRABUDGT2"}</definedName>
    <definedName name="wrn.EXTRABUDGT2." localSheetId="30" hidden="1">{#N/A,#N/A,FALSE,"EXTRABUDGT2"}</definedName>
    <definedName name="wrn.EXTRABUDGT2." localSheetId="31" hidden="1">{#N/A,#N/A,FALSE,"EXTRABUDGT2"}</definedName>
    <definedName name="wrn.EXTRABUDGT2." localSheetId="32" hidden="1">{#N/A,#N/A,FALSE,"EXTRABUDGT2"}</definedName>
    <definedName name="wrn.EXTRABUDGT2." localSheetId="33" hidden="1">{#N/A,#N/A,FALSE,"EXTRABUDGT2"}</definedName>
    <definedName name="wrn.EXTRABUDGT2." localSheetId="3" hidden="1">{#N/A,#N/A,FALSE,"EXTRABUDGT2"}</definedName>
    <definedName name="wrn.EXTRABUDGT2." localSheetId="41" hidden="1">{#N/A,#N/A,FALSE,"EXTRABUDGT2"}</definedName>
    <definedName name="wrn.EXTRABUDGT2." localSheetId="42" hidden="1">{#N/A,#N/A,FALSE,"EXTRABUDGT2"}</definedName>
    <definedName name="wrn.EXTRABUDGT2." localSheetId="43" hidden="1">{#N/A,#N/A,FALSE,"EXTRABUDGT2"}</definedName>
    <definedName name="wrn.EXTRABUDGT2." localSheetId="44" hidden="1">{#N/A,#N/A,FALSE,"EXTRABUDGT2"}</definedName>
    <definedName name="wrn.EXTRABUDGT2." localSheetId="45" hidden="1">{#N/A,#N/A,FALSE,"EXTRABUDGT2"}</definedName>
    <definedName name="wrn.EXTRABUDGT2." localSheetId="46" hidden="1">{#N/A,#N/A,FALSE,"EXTRABUDGT2"}</definedName>
    <definedName name="wrn.EXTRABUDGT2." localSheetId="57" hidden="1">{#N/A,#N/A,FALSE,"EXTRABUDGT2"}</definedName>
    <definedName name="wrn.EXTRABUDGT2." localSheetId="58" hidden="1">{#N/A,#N/A,FALSE,"EXTRABUDGT2"}</definedName>
    <definedName name="wrn.EXTRABUDGT2." localSheetId="18" hidden="1">{#N/A,#N/A,FALSE,"EXTRABUDGT2"}</definedName>
    <definedName name="wrn.EXTRABUDGT2." localSheetId="61" hidden="1">{#N/A,#N/A,FALSE,"EXTRABUDGT2"}</definedName>
    <definedName name="wrn.EXTRABUDGT2." localSheetId="62" hidden="1">{#N/A,#N/A,FALSE,"EXTRABUDGT2"}</definedName>
    <definedName name="wrn.EXTRABUDGT2." localSheetId="63" hidden="1">{#N/A,#N/A,FALSE,"EXTRABUDGT2"}</definedName>
    <definedName name="wrn.EXTRABUDGT2." localSheetId="64" hidden="1">{#N/A,#N/A,FALSE,"EXTRABUDGT2"}</definedName>
    <definedName name="wrn.EXTRABUDGT2." localSheetId="21" hidden="1">{#N/A,#N/A,FALSE,"EXTRABUDGT2"}</definedName>
    <definedName name="wrn.EXTRABUDGT2." localSheetId="80" hidden="1">{#N/A,#N/A,FALSE,"EXTRABUDGT2"}</definedName>
    <definedName name="wrn.EXTRABUDGT2." localSheetId="81" hidden="1">{#N/A,#N/A,FALSE,"EXTRABUDGT2"}</definedName>
    <definedName name="wrn.EXTRABUDGT2." localSheetId="82" hidden="1">{#N/A,#N/A,FALSE,"EXTRABUDGT2"}</definedName>
    <definedName name="wrn.EXTRABUDGT2." localSheetId="83" hidden="1">{#N/A,#N/A,FALSE,"EXTRABUDGT2"}</definedName>
    <definedName name="wrn.EXTRABUDGT2." localSheetId="84" hidden="1">{#N/A,#N/A,FALSE,"EXTRABUDGT2"}</definedName>
    <definedName name="wrn.EXTRABUDGT2." localSheetId="85" hidden="1">{#N/A,#N/A,FALSE,"EXTRABUDGT2"}</definedName>
    <definedName name="wrn.EXTRABUDGT2." localSheetId="88" hidden="1">{#N/A,#N/A,FALSE,"EXTRABUDGT2"}</definedName>
    <definedName name="wrn.EXTRABUDGT2." localSheetId="22" hidden="1">{#N/A,#N/A,FALSE,"EXTRABUDGT2"}</definedName>
    <definedName name="wrn.EXTRABUDGT2." localSheetId="89" hidden="1">{#N/A,#N/A,FALSE,"EXTRABUDGT2"}</definedName>
    <definedName name="wrn.EXTRABUDGT2." localSheetId="90" hidden="1">{#N/A,#N/A,FALSE,"EXTRABUDGT2"}</definedName>
    <definedName name="wrn.EXTRABUDGT2." localSheetId="91" hidden="1">{#N/A,#N/A,FALSE,"EXTRABUDGT2"}</definedName>
    <definedName name="wrn.EXTRABUDGT2." localSheetId="92" hidden="1">{#N/A,#N/A,FALSE,"EXTRABUDGT2"}</definedName>
    <definedName name="wrn.EXTRABUDGT2." localSheetId="95" hidden="1">{#N/A,#N/A,FALSE,"EXTRABUDGT2"}</definedName>
    <definedName name="wrn.EXTRABUDGT2." localSheetId="96" hidden="1">{#N/A,#N/A,FALSE,"EXTRABUDGT2"}</definedName>
    <definedName name="wrn.EXTRABUDGT2." localSheetId="98" hidden="1">{#N/A,#N/A,FALSE,"EXTRABUDGT2"}</definedName>
    <definedName name="wrn.EXTRABUDGT2." localSheetId="24" hidden="1">{#N/A,#N/A,FALSE,"EXTRABUDGT2"}</definedName>
    <definedName name="wrn.EXTRABUDGT2." localSheetId="99" hidden="1">{#N/A,#N/A,FALSE,"EXTRABUDGT2"}</definedName>
    <definedName name="wrn.EXTRABUDGT2." localSheetId="25" hidden="1">{#N/A,#N/A,FALSE,"EXTRABUDGT2"}</definedName>
    <definedName name="wrn.EXTRABUDGT2." localSheetId="26" hidden="1">{#N/A,#N/A,FALSE,"EXTRABUDGT2"}</definedName>
    <definedName name="wrn.EXTRABUDGT2." localSheetId="93" hidden="1">{#N/A,#N/A,FALSE,"EXTRABUDGT2"}</definedName>
    <definedName name="wrn.EXTRABUDGT2." localSheetId="94" hidden="1">{#N/A,#N/A,FALSE,"EXTRABUDGT2"}</definedName>
    <definedName name="wrn.EXTRABUDGT2." hidden="1">{#N/A,#N/A,FALSE,"EXTRABUDGT2"}</definedName>
    <definedName name="wrn.GDP." localSheetId="15" hidden="1">{#N/A,#N/A,FALSE,"GDP_ORIGIN";#N/A,#N/A,FALSE,"EMP_POP"}</definedName>
    <definedName name="wrn.GDP." localSheetId="16" hidden="1">{#N/A,#N/A,FALSE,"GDP_ORIGIN";#N/A,#N/A,FALSE,"EMP_POP"}</definedName>
    <definedName name="wrn.GDP." localSheetId="17" hidden="1">{#N/A,#N/A,FALSE,"GDP_ORIGIN";#N/A,#N/A,FALSE,"EMP_POP"}</definedName>
    <definedName name="wrn.GDP." localSheetId="19" hidden="1">{#N/A,#N/A,FALSE,"GDP_ORIGIN";#N/A,#N/A,FALSE,"EMP_POP"}</definedName>
    <definedName name="wrn.GDP." localSheetId="20" hidden="1">{#N/A,#N/A,FALSE,"GDP_ORIGIN";#N/A,#N/A,FALSE,"EMP_POP"}</definedName>
    <definedName name="wrn.GDP." localSheetId="100" hidden="1">{#N/A,#N/A,FALSE,"GDP_ORIGIN";#N/A,#N/A,FALSE,"EMP_POP"}</definedName>
    <definedName name="wrn.GDP." localSheetId="8" hidden="1">{#N/A,#N/A,FALSE,"GDP_ORIGIN";#N/A,#N/A,FALSE,"EMP_POP"}</definedName>
    <definedName name="wrn.GDP." localSheetId="9" hidden="1">{#N/A,#N/A,FALSE,"GDP_ORIGIN";#N/A,#N/A,FALSE,"EMP_POP"}</definedName>
    <definedName name="wrn.GDP." localSheetId="10" hidden="1">{#N/A,#N/A,FALSE,"GDP_ORIGIN";#N/A,#N/A,FALSE,"EMP_POP"}</definedName>
    <definedName name="wrn.GDP." localSheetId="11" hidden="1">{#N/A,#N/A,FALSE,"GDP_ORIGIN";#N/A,#N/A,FALSE,"EMP_POP"}</definedName>
    <definedName name="wrn.GDP." localSheetId="23" hidden="1">{#N/A,#N/A,FALSE,"GDP_ORIGIN";#N/A,#N/A,FALSE,"EMP_POP"}</definedName>
    <definedName name="wrn.GDP." localSheetId="59" hidden="1">{#N/A,#N/A,FALSE,"GDP_ORIGIN";#N/A,#N/A,FALSE,"EMP_POP"}</definedName>
    <definedName name="wrn.GDP." localSheetId="60" hidden="1">{#N/A,#N/A,FALSE,"GDP_ORIGIN";#N/A,#N/A,FALSE,"EMP_POP"}</definedName>
    <definedName name="wrn.GDP." localSheetId="1" hidden="1">{#N/A,#N/A,FALSE,"GDP_ORIGIN";#N/A,#N/A,FALSE,"EMP_POP"}</definedName>
    <definedName name="wrn.GDP." localSheetId="27" hidden="1">{#N/A,#N/A,FALSE,"GDP_ORIGIN";#N/A,#N/A,FALSE,"EMP_POP"}</definedName>
    <definedName name="wrn.GDP." localSheetId="28" hidden="1">{#N/A,#N/A,FALSE,"GDP_ORIGIN";#N/A,#N/A,FALSE,"EMP_POP"}</definedName>
    <definedName name="wrn.GDP." localSheetId="29" hidden="1">{#N/A,#N/A,FALSE,"GDP_ORIGIN";#N/A,#N/A,FALSE,"EMP_POP"}</definedName>
    <definedName name="wrn.GDP." localSheetId="30" hidden="1">{#N/A,#N/A,FALSE,"GDP_ORIGIN";#N/A,#N/A,FALSE,"EMP_POP"}</definedName>
    <definedName name="wrn.GDP." localSheetId="31" hidden="1">{#N/A,#N/A,FALSE,"GDP_ORIGIN";#N/A,#N/A,FALSE,"EMP_POP"}</definedName>
    <definedName name="wrn.GDP." localSheetId="32" hidden="1">{#N/A,#N/A,FALSE,"GDP_ORIGIN";#N/A,#N/A,FALSE,"EMP_POP"}</definedName>
    <definedName name="wrn.GDP." localSheetId="33" hidden="1">{#N/A,#N/A,FALSE,"GDP_ORIGIN";#N/A,#N/A,FALSE,"EMP_POP"}</definedName>
    <definedName name="wrn.GDP." localSheetId="3" hidden="1">{#N/A,#N/A,FALSE,"GDP_ORIGIN";#N/A,#N/A,FALSE,"EMP_POP"}</definedName>
    <definedName name="wrn.GDP." localSheetId="41" hidden="1">{#N/A,#N/A,FALSE,"GDP_ORIGIN";#N/A,#N/A,FALSE,"EMP_POP"}</definedName>
    <definedName name="wrn.GDP." localSheetId="42" hidden="1">{#N/A,#N/A,FALSE,"GDP_ORIGIN";#N/A,#N/A,FALSE,"EMP_POP"}</definedName>
    <definedName name="wrn.GDP." localSheetId="43" hidden="1">{#N/A,#N/A,FALSE,"GDP_ORIGIN";#N/A,#N/A,FALSE,"EMP_POP"}</definedName>
    <definedName name="wrn.GDP." localSheetId="44" hidden="1">{#N/A,#N/A,FALSE,"GDP_ORIGIN";#N/A,#N/A,FALSE,"EMP_POP"}</definedName>
    <definedName name="wrn.GDP." localSheetId="45" hidden="1">{#N/A,#N/A,FALSE,"GDP_ORIGIN";#N/A,#N/A,FALSE,"EMP_POP"}</definedName>
    <definedName name="wrn.GDP." localSheetId="46" hidden="1">{#N/A,#N/A,FALSE,"GDP_ORIGIN";#N/A,#N/A,FALSE,"EMP_POP"}</definedName>
    <definedName name="wrn.GDP." localSheetId="57" hidden="1">{#N/A,#N/A,FALSE,"GDP_ORIGIN";#N/A,#N/A,FALSE,"EMP_POP"}</definedName>
    <definedName name="wrn.GDP." localSheetId="58" hidden="1">{#N/A,#N/A,FALSE,"GDP_ORIGIN";#N/A,#N/A,FALSE,"EMP_POP"}</definedName>
    <definedName name="wrn.GDP." localSheetId="18" hidden="1">{#N/A,#N/A,FALSE,"GDP_ORIGIN";#N/A,#N/A,FALSE,"EMP_POP"}</definedName>
    <definedName name="wrn.GDP." localSheetId="61" hidden="1">{#N/A,#N/A,FALSE,"GDP_ORIGIN";#N/A,#N/A,FALSE,"EMP_POP"}</definedName>
    <definedName name="wrn.GDP." localSheetId="62" hidden="1">{#N/A,#N/A,FALSE,"GDP_ORIGIN";#N/A,#N/A,FALSE,"EMP_POP"}</definedName>
    <definedName name="wrn.GDP." localSheetId="63" hidden="1">{#N/A,#N/A,FALSE,"GDP_ORIGIN";#N/A,#N/A,FALSE,"EMP_POP"}</definedName>
    <definedName name="wrn.GDP." localSheetId="64" hidden="1">{#N/A,#N/A,FALSE,"GDP_ORIGIN";#N/A,#N/A,FALSE,"EMP_POP"}</definedName>
    <definedName name="wrn.GDP." localSheetId="21" hidden="1">{#N/A,#N/A,FALSE,"GDP_ORIGIN";#N/A,#N/A,FALSE,"EMP_POP"}</definedName>
    <definedName name="wrn.GDP." localSheetId="80" hidden="1">{#N/A,#N/A,FALSE,"GDP_ORIGIN";#N/A,#N/A,FALSE,"EMP_POP"}</definedName>
    <definedName name="wrn.GDP." localSheetId="81" hidden="1">{#N/A,#N/A,FALSE,"GDP_ORIGIN";#N/A,#N/A,FALSE,"EMP_POP"}</definedName>
    <definedName name="wrn.GDP." localSheetId="82" hidden="1">{#N/A,#N/A,FALSE,"GDP_ORIGIN";#N/A,#N/A,FALSE,"EMP_POP"}</definedName>
    <definedName name="wrn.GDP." localSheetId="83" hidden="1">{#N/A,#N/A,FALSE,"GDP_ORIGIN";#N/A,#N/A,FALSE,"EMP_POP"}</definedName>
    <definedName name="wrn.GDP." localSheetId="84" hidden="1">{#N/A,#N/A,FALSE,"GDP_ORIGIN";#N/A,#N/A,FALSE,"EMP_POP"}</definedName>
    <definedName name="wrn.GDP." localSheetId="85" hidden="1">{#N/A,#N/A,FALSE,"GDP_ORIGIN";#N/A,#N/A,FALSE,"EMP_POP"}</definedName>
    <definedName name="wrn.GDP." localSheetId="88" hidden="1">{#N/A,#N/A,FALSE,"GDP_ORIGIN";#N/A,#N/A,FALSE,"EMP_POP"}</definedName>
    <definedName name="wrn.GDP." localSheetId="22" hidden="1">{#N/A,#N/A,FALSE,"GDP_ORIGIN";#N/A,#N/A,FALSE,"EMP_POP"}</definedName>
    <definedName name="wrn.GDP." localSheetId="89" hidden="1">{#N/A,#N/A,FALSE,"GDP_ORIGIN";#N/A,#N/A,FALSE,"EMP_POP"}</definedName>
    <definedName name="wrn.GDP." localSheetId="90" hidden="1">{#N/A,#N/A,FALSE,"GDP_ORIGIN";#N/A,#N/A,FALSE,"EMP_POP"}</definedName>
    <definedName name="wrn.GDP." localSheetId="91" hidden="1">{#N/A,#N/A,FALSE,"GDP_ORIGIN";#N/A,#N/A,FALSE,"EMP_POP"}</definedName>
    <definedName name="wrn.GDP." localSheetId="92" hidden="1">{#N/A,#N/A,FALSE,"GDP_ORIGIN";#N/A,#N/A,FALSE,"EMP_POP"}</definedName>
    <definedName name="wrn.GDP." localSheetId="95" hidden="1">{#N/A,#N/A,FALSE,"GDP_ORIGIN";#N/A,#N/A,FALSE,"EMP_POP"}</definedName>
    <definedName name="wrn.GDP." localSheetId="96" hidden="1">{#N/A,#N/A,FALSE,"GDP_ORIGIN";#N/A,#N/A,FALSE,"EMP_POP"}</definedName>
    <definedName name="wrn.GDP." localSheetId="98" hidden="1">{#N/A,#N/A,FALSE,"GDP_ORIGIN";#N/A,#N/A,FALSE,"EMP_POP"}</definedName>
    <definedName name="wrn.GDP." localSheetId="24" hidden="1">{#N/A,#N/A,FALSE,"GDP_ORIGIN";#N/A,#N/A,FALSE,"EMP_POP"}</definedName>
    <definedName name="wrn.GDP." localSheetId="99" hidden="1">{#N/A,#N/A,FALSE,"GDP_ORIGIN";#N/A,#N/A,FALSE,"EMP_POP"}</definedName>
    <definedName name="wrn.GDP." localSheetId="25" hidden="1">{#N/A,#N/A,FALSE,"GDP_ORIGIN";#N/A,#N/A,FALSE,"EMP_POP"}</definedName>
    <definedName name="wrn.GDP." localSheetId="26" hidden="1">{#N/A,#N/A,FALSE,"GDP_ORIGIN";#N/A,#N/A,FALSE,"EMP_POP"}</definedName>
    <definedName name="wrn.GDP." localSheetId="93" hidden="1">{#N/A,#N/A,FALSE,"GDP_ORIGIN";#N/A,#N/A,FALSE,"EMP_POP"}</definedName>
    <definedName name="wrn.GDP." localSheetId="94" hidden="1">{#N/A,#N/A,FALSE,"GDP_ORIGIN";#N/A,#N/A,FALSE,"EMP_POP"}</definedName>
    <definedName name="wrn.GDP." hidden="1">{#N/A,#N/A,FALSE,"GDP_ORIGIN";#N/A,#N/A,FALSE,"EMP_POP"}</definedName>
    <definedName name="wrn.GGOVT." localSheetId="15" hidden="1">{#N/A,#N/A,FALSE,"GGOVT"}</definedName>
    <definedName name="wrn.GGOVT." localSheetId="16" hidden="1">{#N/A,#N/A,FALSE,"GGOVT"}</definedName>
    <definedName name="wrn.GGOVT." localSheetId="17" hidden="1">{#N/A,#N/A,FALSE,"GGOVT"}</definedName>
    <definedName name="wrn.GGOVT." localSheetId="19" hidden="1">{#N/A,#N/A,FALSE,"GGOVT"}</definedName>
    <definedName name="wrn.GGOVT." localSheetId="20" hidden="1">{#N/A,#N/A,FALSE,"GGOVT"}</definedName>
    <definedName name="wrn.GGOVT." localSheetId="100" hidden="1">{#N/A,#N/A,FALSE,"GGOVT"}</definedName>
    <definedName name="wrn.GGOVT." localSheetId="8" hidden="1">{#N/A,#N/A,FALSE,"GGOVT"}</definedName>
    <definedName name="wrn.GGOVT." localSheetId="9" hidden="1">{#N/A,#N/A,FALSE,"GGOVT"}</definedName>
    <definedName name="wrn.GGOVT." localSheetId="10" hidden="1">{#N/A,#N/A,FALSE,"GGOVT"}</definedName>
    <definedName name="wrn.GGOVT." localSheetId="11" hidden="1">{#N/A,#N/A,FALSE,"GGOVT"}</definedName>
    <definedName name="wrn.GGOVT." localSheetId="23" hidden="1">{#N/A,#N/A,FALSE,"GGOVT"}</definedName>
    <definedName name="wrn.GGOVT." localSheetId="59" hidden="1">{#N/A,#N/A,FALSE,"GGOVT"}</definedName>
    <definedName name="wrn.GGOVT." localSheetId="60" hidden="1">{#N/A,#N/A,FALSE,"GGOVT"}</definedName>
    <definedName name="wrn.GGOVT." localSheetId="1" hidden="1">{#N/A,#N/A,FALSE,"GGOVT"}</definedName>
    <definedName name="wrn.GGOVT." localSheetId="27" hidden="1">{#N/A,#N/A,FALSE,"GGOVT"}</definedName>
    <definedName name="wrn.GGOVT." localSheetId="28" hidden="1">{#N/A,#N/A,FALSE,"GGOVT"}</definedName>
    <definedName name="wrn.GGOVT." localSheetId="29" hidden="1">{#N/A,#N/A,FALSE,"GGOVT"}</definedName>
    <definedName name="wrn.GGOVT." localSheetId="30" hidden="1">{#N/A,#N/A,FALSE,"GGOVT"}</definedName>
    <definedName name="wrn.GGOVT." localSheetId="31" hidden="1">{#N/A,#N/A,FALSE,"GGOVT"}</definedName>
    <definedName name="wrn.GGOVT." localSheetId="32" hidden="1">{#N/A,#N/A,FALSE,"GGOVT"}</definedName>
    <definedName name="wrn.GGOVT." localSheetId="33" hidden="1">{#N/A,#N/A,FALSE,"GGOVT"}</definedName>
    <definedName name="wrn.GGOVT." localSheetId="3" hidden="1">{#N/A,#N/A,FALSE,"GGOVT"}</definedName>
    <definedName name="wrn.GGOVT." localSheetId="41" hidden="1">{#N/A,#N/A,FALSE,"GGOVT"}</definedName>
    <definedName name="wrn.GGOVT." localSheetId="42" hidden="1">{#N/A,#N/A,FALSE,"GGOVT"}</definedName>
    <definedName name="wrn.GGOVT." localSheetId="43" hidden="1">{#N/A,#N/A,FALSE,"GGOVT"}</definedName>
    <definedName name="wrn.GGOVT." localSheetId="44" hidden="1">{#N/A,#N/A,FALSE,"GGOVT"}</definedName>
    <definedName name="wrn.GGOVT." localSheetId="45" hidden="1">{#N/A,#N/A,FALSE,"GGOVT"}</definedName>
    <definedName name="wrn.GGOVT." localSheetId="46" hidden="1">{#N/A,#N/A,FALSE,"GGOVT"}</definedName>
    <definedName name="wrn.GGOVT." localSheetId="57" hidden="1">{#N/A,#N/A,FALSE,"GGOVT"}</definedName>
    <definedName name="wrn.GGOVT." localSheetId="58" hidden="1">{#N/A,#N/A,FALSE,"GGOVT"}</definedName>
    <definedName name="wrn.GGOVT." localSheetId="18" hidden="1">{#N/A,#N/A,FALSE,"GGOVT"}</definedName>
    <definedName name="wrn.GGOVT." localSheetId="61" hidden="1">{#N/A,#N/A,FALSE,"GGOVT"}</definedName>
    <definedName name="wrn.GGOVT." localSheetId="62" hidden="1">{#N/A,#N/A,FALSE,"GGOVT"}</definedName>
    <definedName name="wrn.GGOVT." localSheetId="63" hidden="1">{#N/A,#N/A,FALSE,"GGOVT"}</definedName>
    <definedName name="wrn.GGOVT." localSheetId="64" hidden="1">{#N/A,#N/A,FALSE,"GGOVT"}</definedName>
    <definedName name="wrn.GGOVT." localSheetId="21" hidden="1">{#N/A,#N/A,FALSE,"GGOVT"}</definedName>
    <definedName name="wrn.GGOVT." localSheetId="80" hidden="1">{#N/A,#N/A,FALSE,"GGOVT"}</definedName>
    <definedName name="wrn.GGOVT." localSheetId="81" hidden="1">{#N/A,#N/A,FALSE,"GGOVT"}</definedName>
    <definedName name="wrn.GGOVT." localSheetId="82" hidden="1">{#N/A,#N/A,FALSE,"GGOVT"}</definedName>
    <definedName name="wrn.GGOVT." localSheetId="83" hidden="1">{#N/A,#N/A,FALSE,"GGOVT"}</definedName>
    <definedName name="wrn.GGOVT." localSheetId="84" hidden="1">{#N/A,#N/A,FALSE,"GGOVT"}</definedName>
    <definedName name="wrn.GGOVT." localSheetId="85" hidden="1">{#N/A,#N/A,FALSE,"GGOVT"}</definedName>
    <definedName name="wrn.GGOVT." localSheetId="88" hidden="1">{#N/A,#N/A,FALSE,"GGOVT"}</definedName>
    <definedName name="wrn.GGOVT." localSheetId="22" hidden="1">{#N/A,#N/A,FALSE,"GGOVT"}</definedName>
    <definedName name="wrn.GGOVT." localSheetId="89" hidden="1">{#N/A,#N/A,FALSE,"GGOVT"}</definedName>
    <definedName name="wrn.GGOVT." localSheetId="90" hidden="1">{#N/A,#N/A,FALSE,"GGOVT"}</definedName>
    <definedName name="wrn.GGOVT." localSheetId="91" hidden="1">{#N/A,#N/A,FALSE,"GGOVT"}</definedName>
    <definedName name="wrn.GGOVT." localSheetId="92" hidden="1">{#N/A,#N/A,FALSE,"GGOVT"}</definedName>
    <definedName name="wrn.GGOVT." localSheetId="95" hidden="1">{#N/A,#N/A,FALSE,"GGOVT"}</definedName>
    <definedName name="wrn.GGOVT." localSheetId="96" hidden="1">{#N/A,#N/A,FALSE,"GGOVT"}</definedName>
    <definedName name="wrn.GGOVT." localSheetId="98" hidden="1">{#N/A,#N/A,FALSE,"GGOVT"}</definedName>
    <definedName name="wrn.GGOVT." localSheetId="24" hidden="1">{#N/A,#N/A,FALSE,"GGOVT"}</definedName>
    <definedName name="wrn.GGOVT." localSheetId="99" hidden="1">{#N/A,#N/A,FALSE,"GGOVT"}</definedName>
    <definedName name="wrn.GGOVT." localSheetId="25" hidden="1">{#N/A,#N/A,FALSE,"GGOVT"}</definedName>
    <definedName name="wrn.GGOVT." localSheetId="26" hidden="1">{#N/A,#N/A,FALSE,"GGOVT"}</definedName>
    <definedName name="wrn.GGOVT." localSheetId="93" hidden="1">{#N/A,#N/A,FALSE,"GGOVT"}</definedName>
    <definedName name="wrn.GGOVT." localSheetId="94" hidden="1">{#N/A,#N/A,FALSE,"GGOVT"}</definedName>
    <definedName name="wrn.GGOVT." hidden="1">{#N/A,#N/A,FALSE,"GGOVT"}</definedName>
    <definedName name="wrn.GGOVT2." localSheetId="15" hidden="1">{#N/A,#N/A,FALSE,"GGOVT2"}</definedName>
    <definedName name="wrn.GGOVT2." localSheetId="16" hidden="1">{#N/A,#N/A,FALSE,"GGOVT2"}</definedName>
    <definedName name="wrn.GGOVT2." localSheetId="17" hidden="1">{#N/A,#N/A,FALSE,"GGOVT2"}</definedName>
    <definedName name="wrn.GGOVT2." localSheetId="19" hidden="1">{#N/A,#N/A,FALSE,"GGOVT2"}</definedName>
    <definedName name="wrn.GGOVT2." localSheetId="20" hidden="1">{#N/A,#N/A,FALSE,"GGOVT2"}</definedName>
    <definedName name="wrn.GGOVT2." localSheetId="100" hidden="1">{#N/A,#N/A,FALSE,"GGOVT2"}</definedName>
    <definedName name="wrn.GGOVT2." localSheetId="8" hidden="1">{#N/A,#N/A,FALSE,"GGOVT2"}</definedName>
    <definedName name="wrn.GGOVT2." localSheetId="9" hidden="1">{#N/A,#N/A,FALSE,"GGOVT2"}</definedName>
    <definedName name="wrn.GGOVT2." localSheetId="10" hidden="1">{#N/A,#N/A,FALSE,"GGOVT2"}</definedName>
    <definedName name="wrn.GGOVT2." localSheetId="11" hidden="1">{#N/A,#N/A,FALSE,"GGOVT2"}</definedName>
    <definedName name="wrn.GGOVT2." localSheetId="23" hidden="1">{#N/A,#N/A,FALSE,"GGOVT2"}</definedName>
    <definedName name="wrn.GGOVT2." localSheetId="59" hidden="1">{#N/A,#N/A,FALSE,"GGOVT2"}</definedName>
    <definedName name="wrn.GGOVT2." localSheetId="60" hidden="1">{#N/A,#N/A,FALSE,"GGOVT2"}</definedName>
    <definedName name="wrn.GGOVT2." localSheetId="1" hidden="1">{#N/A,#N/A,FALSE,"GGOVT2"}</definedName>
    <definedName name="wrn.GGOVT2." localSheetId="27" hidden="1">{#N/A,#N/A,FALSE,"GGOVT2"}</definedName>
    <definedName name="wrn.GGOVT2." localSheetId="28" hidden="1">{#N/A,#N/A,FALSE,"GGOVT2"}</definedName>
    <definedName name="wrn.GGOVT2." localSheetId="29" hidden="1">{#N/A,#N/A,FALSE,"GGOVT2"}</definedName>
    <definedName name="wrn.GGOVT2." localSheetId="30" hidden="1">{#N/A,#N/A,FALSE,"GGOVT2"}</definedName>
    <definedName name="wrn.GGOVT2." localSheetId="31" hidden="1">{#N/A,#N/A,FALSE,"GGOVT2"}</definedName>
    <definedName name="wrn.GGOVT2." localSheetId="32" hidden="1">{#N/A,#N/A,FALSE,"GGOVT2"}</definedName>
    <definedName name="wrn.GGOVT2." localSheetId="33" hidden="1">{#N/A,#N/A,FALSE,"GGOVT2"}</definedName>
    <definedName name="wrn.GGOVT2." localSheetId="3" hidden="1">{#N/A,#N/A,FALSE,"GGOVT2"}</definedName>
    <definedName name="wrn.GGOVT2." localSheetId="41" hidden="1">{#N/A,#N/A,FALSE,"GGOVT2"}</definedName>
    <definedName name="wrn.GGOVT2." localSheetId="42" hidden="1">{#N/A,#N/A,FALSE,"GGOVT2"}</definedName>
    <definedName name="wrn.GGOVT2." localSheetId="43" hidden="1">{#N/A,#N/A,FALSE,"GGOVT2"}</definedName>
    <definedName name="wrn.GGOVT2." localSheetId="44" hidden="1">{#N/A,#N/A,FALSE,"GGOVT2"}</definedName>
    <definedName name="wrn.GGOVT2." localSheetId="45" hidden="1">{#N/A,#N/A,FALSE,"GGOVT2"}</definedName>
    <definedName name="wrn.GGOVT2." localSheetId="46" hidden="1">{#N/A,#N/A,FALSE,"GGOVT2"}</definedName>
    <definedName name="wrn.GGOVT2." localSheetId="57" hidden="1">{#N/A,#N/A,FALSE,"GGOVT2"}</definedName>
    <definedName name="wrn.GGOVT2." localSheetId="58" hidden="1">{#N/A,#N/A,FALSE,"GGOVT2"}</definedName>
    <definedName name="wrn.GGOVT2." localSheetId="18" hidden="1">{#N/A,#N/A,FALSE,"GGOVT2"}</definedName>
    <definedName name="wrn.GGOVT2." localSheetId="61" hidden="1">{#N/A,#N/A,FALSE,"GGOVT2"}</definedName>
    <definedName name="wrn.GGOVT2." localSheetId="62" hidden="1">{#N/A,#N/A,FALSE,"GGOVT2"}</definedName>
    <definedName name="wrn.GGOVT2." localSheetId="63" hidden="1">{#N/A,#N/A,FALSE,"GGOVT2"}</definedName>
    <definedName name="wrn.GGOVT2." localSheetId="64" hidden="1">{#N/A,#N/A,FALSE,"GGOVT2"}</definedName>
    <definedName name="wrn.GGOVT2." localSheetId="21" hidden="1">{#N/A,#N/A,FALSE,"GGOVT2"}</definedName>
    <definedName name="wrn.GGOVT2." localSheetId="80" hidden="1">{#N/A,#N/A,FALSE,"GGOVT2"}</definedName>
    <definedName name="wrn.GGOVT2." localSheetId="81" hidden="1">{#N/A,#N/A,FALSE,"GGOVT2"}</definedName>
    <definedName name="wrn.GGOVT2." localSheetId="82" hidden="1">{#N/A,#N/A,FALSE,"GGOVT2"}</definedName>
    <definedName name="wrn.GGOVT2." localSheetId="83" hidden="1">{#N/A,#N/A,FALSE,"GGOVT2"}</definedName>
    <definedName name="wrn.GGOVT2." localSheetId="84" hidden="1">{#N/A,#N/A,FALSE,"GGOVT2"}</definedName>
    <definedName name="wrn.GGOVT2." localSheetId="85" hidden="1">{#N/A,#N/A,FALSE,"GGOVT2"}</definedName>
    <definedName name="wrn.GGOVT2." localSheetId="88" hidden="1">{#N/A,#N/A,FALSE,"GGOVT2"}</definedName>
    <definedName name="wrn.GGOVT2." localSheetId="22" hidden="1">{#N/A,#N/A,FALSE,"GGOVT2"}</definedName>
    <definedName name="wrn.GGOVT2." localSheetId="89" hidden="1">{#N/A,#N/A,FALSE,"GGOVT2"}</definedName>
    <definedName name="wrn.GGOVT2." localSheetId="90" hidden="1">{#N/A,#N/A,FALSE,"GGOVT2"}</definedName>
    <definedName name="wrn.GGOVT2." localSheetId="91" hidden="1">{#N/A,#N/A,FALSE,"GGOVT2"}</definedName>
    <definedName name="wrn.GGOVT2." localSheetId="92" hidden="1">{#N/A,#N/A,FALSE,"GGOVT2"}</definedName>
    <definedName name="wrn.GGOVT2." localSheetId="95" hidden="1">{#N/A,#N/A,FALSE,"GGOVT2"}</definedName>
    <definedName name="wrn.GGOVT2." localSheetId="96" hidden="1">{#N/A,#N/A,FALSE,"GGOVT2"}</definedName>
    <definedName name="wrn.GGOVT2." localSheetId="98" hidden="1">{#N/A,#N/A,FALSE,"GGOVT2"}</definedName>
    <definedName name="wrn.GGOVT2." localSheetId="24" hidden="1">{#N/A,#N/A,FALSE,"GGOVT2"}</definedName>
    <definedName name="wrn.GGOVT2." localSheetId="99" hidden="1">{#N/A,#N/A,FALSE,"GGOVT2"}</definedName>
    <definedName name="wrn.GGOVT2." localSheetId="25" hidden="1">{#N/A,#N/A,FALSE,"GGOVT2"}</definedName>
    <definedName name="wrn.GGOVT2." localSheetId="26" hidden="1">{#N/A,#N/A,FALSE,"GGOVT2"}</definedName>
    <definedName name="wrn.GGOVT2." localSheetId="93" hidden="1">{#N/A,#N/A,FALSE,"GGOVT2"}</definedName>
    <definedName name="wrn.GGOVT2." localSheetId="94" hidden="1">{#N/A,#N/A,FALSE,"GGOVT2"}</definedName>
    <definedName name="wrn.GGOVT2." hidden="1">{#N/A,#N/A,FALSE,"GGOVT2"}</definedName>
    <definedName name="wrn.GGOVTPC." localSheetId="15" hidden="1">{#N/A,#N/A,FALSE,"GGOVT%"}</definedName>
    <definedName name="wrn.GGOVTPC." localSheetId="16" hidden="1">{#N/A,#N/A,FALSE,"GGOVT%"}</definedName>
    <definedName name="wrn.GGOVTPC." localSheetId="17" hidden="1">{#N/A,#N/A,FALSE,"GGOVT%"}</definedName>
    <definedName name="wrn.GGOVTPC." localSheetId="19" hidden="1">{#N/A,#N/A,FALSE,"GGOVT%"}</definedName>
    <definedName name="wrn.GGOVTPC." localSheetId="20" hidden="1">{#N/A,#N/A,FALSE,"GGOVT%"}</definedName>
    <definedName name="wrn.GGOVTPC." localSheetId="100" hidden="1">{#N/A,#N/A,FALSE,"GGOVT%"}</definedName>
    <definedName name="wrn.GGOVTPC." localSheetId="8" hidden="1">{#N/A,#N/A,FALSE,"GGOVT%"}</definedName>
    <definedName name="wrn.GGOVTPC." localSheetId="9" hidden="1">{#N/A,#N/A,FALSE,"GGOVT%"}</definedName>
    <definedName name="wrn.GGOVTPC." localSheetId="10" hidden="1">{#N/A,#N/A,FALSE,"GGOVT%"}</definedName>
    <definedName name="wrn.GGOVTPC." localSheetId="11" hidden="1">{#N/A,#N/A,FALSE,"GGOVT%"}</definedName>
    <definedName name="wrn.GGOVTPC." localSheetId="23" hidden="1">{#N/A,#N/A,FALSE,"GGOVT%"}</definedName>
    <definedName name="wrn.GGOVTPC." localSheetId="59" hidden="1">{#N/A,#N/A,FALSE,"GGOVT%"}</definedName>
    <definedName name="wrn.GGOVTPC." localSheetId="60" hidden="1">{#N/A,#N/A,FALSE,"GGOVT%"}</definedName>
    <definedName name="wrn.GGOVTPC." localSheetId="1" hidden="1">{#N/A,#N/A,FALSE,"GGOVT%"}</definedName>
    <definedName name="wrn.GGOVTPC." localSheetId="27" hidden="1">{#N/A,#N/A,FALSE,"GGOVT%"}</definedName>
    <definedName name="wrn.GGOVTPC." localSheetId="28" hidden="1">{#N/A,#N/A,FALSE,"GGOVT%"}</definedName>
    <definedName name="wrn.GGOVTPC." localSheetId="29" hidden="1">{#N/A,#N/A,FALSE,"GGOVT%"}</definedName>
    <definedName name="wrn.GGOVTPC." localSheetId="30" hidden="1">{#N/A,#N/A,FALSE,"GGOVT%"}</definedName>
    <definedName name="wrn.GGOVTPC." localSheetId="31" hidden="1">{#N/A,#N/A,FALSE,"GGOVT%"}</definedName>
    <definedName name="wrn.GGOVTPC." localSheetId="32" hidden="1">{#N/A,#N/A,FALSE,"GGOVT%"}</definedName>
    <definedName name="wrn.GGOVTPC." localSheetId="33" hidden="1">{#N/A,#N/A,FALSE,"GGOVT%"}</definedName>
    <definedName name="wrn.GGOVTPC." localSheetId="3" hidden="1">{#N/A,#N/A,FALSE,"GGOVT%"}</definedName>
    <definedName name="wrn.GGOVTPC." localSheetId="41" hidden="1">{#N/A,#N/A,FALSE,"GGOVT%"}</definedName>
    <definedName name="wrn.GGOVTPC." localSheetId="42" hidden="1">{#N/A,#N/A,FALSE,"GGOVT%"}</definedName>
    <definedName name="wrn.GGOVTPC." localSheetId="43" hidden="1">{#N/A,#N/A,FALSE,"GGOVT%"}</definedName>
    <definedName name="wrn.GGOVTPC." localSheetId="44" hidden="1">{#N/A,#N/A,FALSE,"GGOVT%"}</definedName>
    <definedName name="wrn.GGOVTPC." localSheetId="45" hidden="1">{#N/A,#N/A,FALSE,"GGOVT%"}</definedName>
    <definedName name="wrn.GGOVTPC." localSheetId="46" hidden="1">{#N/A,#N/A,FALSE,"GGOVT%"}</definedName>
    <definedName name="wrn.GGOVTPC." localSheetId="57" hidden="1">{#N/A,#N/A,FALSE,"GGOVT%"}</definedName>
    <definedName name="wrn.GGOVTPC." localSheetId="58" hidden="1">{#N/A,#N/A,FALSE,"GGOVT%"}</definedName>
    <definedName name="wrn.GGOVTPC." localSheetId="18" hidden="1">{#N/A,#N/A,FALSE,"GGOVT%"}</definedName>
    <definedName name="wrn.GGOVTPC." localSheetId="61" hidden="1">{#N/A,#N/A,FALSE,"GGOVT%"}</definedName>
    <definedName name="wrn.GGOVTPC." localSheetId="62" hidden="1">{#N/A,#N/A,FALSE,"GGOVT%"}</definedName>
    <definedName name="wrn.GGOVTPC." localSheetId="63" hidden="1">{#N/A,#N/A,FALSE,"GGOVT%"}</definedName>
    <definedName name="wrn.GGOVTPC." localSheetId="64" hidden="1">{#N/A,#N/A,FALSE,"GGOVT%"}</definedName>
    <definedName name="wrn.GGOVTPC." localSheetId="21" hidden="1">{#N/A,#N/A,FALSE,"GGOVT%"}</definedName>
    <definedName name="wrn.GGOVTPC." localSheetId="80" hidden="1">{#N/A,#N/A,FALSE,"GGOVT%"}</definedName>
    <definedName name="wrn.GGOVTPC." localSheetId="81" hidden="1">{#N/A,#N/A,FALSE,"GGOVT%"}</definedName>
    <definedName name="wrn.GGOVTPC." localSheetId="82" hidden="1">{#N/A,#N/A,FALSE,"GGOVT%"}</definedName>
    <definedName name="wrn.GGOVTPC." localSheetId="83" hidden="1">{#N/A,#N/A,FALSE,"GGOVT%"}</definedName>
    <definedName name="wrn.GGOVTPC." localSheetId="84" hidden="1">{#N/A,#N/A,FALSE,"GGOVT%"}</definedName>
    <definedName name="wrn.GGOVTPC." localSheetId="85" hidden="1">{#N/A,#N/A,FALSE,"GGOVT%"}</definedName>
    <definedName name="wrn.GGOVTPC." localSheetId="88" hidden="1">{#N/A,#N/A,FALSE,"GGOVT%"}</definedName>
    <definedName name="wrn.GGOVTPC." localSheetId="22" hidden="1">{#N/A,#N/A,FALSE,"GGOVT%"}</definedName>
    <definedName name="wrn.GGOVTPC." localSheetId="89" hidden="1">{#N/A,#N/A,FALSE,"GGOVT%"}</definedName>
    <definedName name="wrn.GGOVTPC." localSheetId="90" hidden="1">{#N/A,#N/A,FALSE,"GGOVT%"}</definedName>
    <definedName name="wrn.GGOVTPC." localSheetId="91" hidden="1">{#N/A,#N/A,FALSE,"GGOVT%"}</definedName>
    <definedName name="wrn.GGOVTPC." localSheetId="92" hidden="1">{#N/A,#N/A,FALSE,"GGOVT%"}</definedName>
    <definedName name="wrn.GGOVTPC." localSheetId="95" hidden="1">{#N/A,#N/A,FALSE,"GGOVT%"}</definedName>
    <definedName name="wrn.GGOVTPC." localSheetId="96" hidden="1">{#N/A,#N/A,FALSE,"GGOVT%"}</definedName>
    <definedName name="wrn.GGOVTPC." localSheetId="98" hidden="1">{#N/A,#N/A,FALSE,"GGOVT%"}</definedName>
    <definedName name="wrn.GGOVTPC." localSheetId="24" hidden="1">{#N/A,#N/A,FALSE,"GGOVT%"}</definedName>
    <definedName name="wrn.GGOVTPC." localSheetId="99" hidden="1">{#N/A,#N/A,FALSE,"GGOVT%"}</definedName>
    <definedName name="wrn.GGOVTPC." localSheetId="25" hidden="1">{#N/A,#N/A,FALSE,"GGOVT%"}</definedName>
    <definedName name="wrn.GGOVTPC." localSheetId="26" hidden="1">{#N/A,#N/A,FALSE,"GGOVT%"}</definedName>
    <definedName name="wrn.GGOVTPC." localSheetId="93" hidden="1">{#N/A,#N/A,FALSE,"GGOVT%"}</definedName>
    <definedName name="wrn.GGOVTPC." localSheetId="94" hidden="1">{#N/A,#N/A,FALSE,"GGOVT%"}</definedName>
    <definedName name="wrn.GGOVTPC." hidden="1">{#N/A,#N/A,FALSE,"GGOVT%"}</definedName>
    <definedName name="wrn.INCOMETX." localSheetId="15" hidden="1">{#N/A,#N/A,FALSE,"INCOMETX"}</definedName>
    <definedName name="wrn.INCOMETX." localSheetId="16" hidden="1">{#N/A,#N/A,FALSE,"INCOMETX"}</definedName>
    <definedName name="wrn.INCOMETX." localSheetId="17" hidden="1">{#N/A,#N/A,FALSE,"INCOMETX"}</definedName>
    <definedName name="wrn.INCOMETX." localSheetId="19" hidden="1">{#N/A,#N/A,FALSE,"INCOMETX"}</definedName>
    <definedName name="wrn.INCOMETX." localSheetId="20" hidden="1">{#N/A,#N/A,FALSE,"INCOMETX"}</definedName>
    <definedName name="wrn.INCOMETX." localSheetId="100" hidden="1">{#N/A,#N/A,FALSE,"INCOMETX"}</definedName>
    <definedName name="wrn.INCOMETX." localSheetId="8" hidden="1">{#N/A,#N/A,FALSE,"INCOMETX"}</definedName>
    <definedName name="wrn.INCOMETX." localSheetId="9" hidden="1">{#N/A,#N/A,FALSE,"INCOMETX"}</definedName>
    <definedName name="wrn.INCOMETX." localSheetId="10" hidden="1">{#N/A,#N/A,FALSE,"INCOMETX"}</definedName>
    <definedName name="wrn.INCOMETX." localSheetId="11" hidden="1">{#N/A,#N/A,FALSE,"INCOMETX"}</definedName>
    <definedName name="wrn.INCOMETX." localSheetId="23" hidden="1">{#N/A,#N/A,FALSE,"INCOMETX"}</definedName>
    <definedName name="wrn.INCOMETX." localSheetId="59" hidden="1">{#N/A,#N/A,FALSE,"INCOMETX"}</definedName>
    <definedName name="wrn.INCOMETX." localSheetId="60" hidden="1">{#N/A,#N/A,FALSE,"INCOMETX"}</definedName>
    <definedName name="wrn.INCOMETX." localSheetId="1" hidden="1">{#N/A,#N/A,FALSE,"INCOMETX"}</definedName>
    <definedName name="wrn.INCOMETX." localSheetId="27" hidden="1">{#N/A,#N/A,FALSE,"INCOMETX"}</definedName>
    <definedName name="wrn.INCOMETX." localSheetId="28" hidden="1">{#N/A,#N/A,FALSE,"INCOMETX"}</definedName>
    <definedName name="wrn.INCOMETX." localSheetId="29" hidden="1">{#N/A,#N/A,FALSE,"INCOMETX"}</definedName>
    <definedName name="wrn.INCOMETX." localSheetId="30" hidden="1">{#N/A,#N/A,FALSE,"INCOMETX"}</definedName>
    <definedName name="wrn.INCOMETX." localSheetId="31" hidden="1">{#N/A,#N/A,FALSE,"INCOMETX"}</definedName>
    <definedName name="wrn.INCOMETX." localSheetId="32" hidden="1">{#N/A,#N/A,FALSE,"INCOMETX"}</definedName>
    <definedName name="wrn.INCOMETX." localSheetId="33" hidden="1">{#N/A,#N/A,FALSE,"INCOMETX"}</definedName>
    <definedName name="wrn.INCOMETX." localSheetId="3" hidden="1">{#N/A,#N/A,FALSE,"INCOMETX"}</definedName>
    <definedName name="wrn.INCOMETX." localSheetId="41" hidden="1">{#N/A,#N/A,FALSE,"INCOMETX"}</definedName>
    <definedName name="wrn.INCOMETX." localSheetId="42" hidden="1">{#N/A,#N/A,FALSE,"INCOMETX"}</definedName>
    <definedName name="wrn.INCOMETX." localSheetId="43" hidden="1">{#N/A,#N/A,FALSE,"INCOMETX"}</definedName>
    <definedName name="wrn.INCOMETX." localSheetId="44" hidden="1">{#N/A,#N/A,FALSE,"INCOMETX"}</definedName>
    <definedName name="wrn.INCOMETX." localSheetId="45" hidden="1">{#N/A,#N/A,FALSE,"INCOMETX"}</definedName>
    <definedName name="wrn.INCOMETX." localSheetId="46" hidden="1">{#N/A,#N/A,FALSE,"INCOMETX"}</definedName>
    <definedName name="wrn.INCOMETX." localSheetId="57" hidden="1">{#N/A,#N/A,FALSE,"INCOMETX"}</definedName>
    <definedName name="wrn.INCOMETX." localSheetId="58" hidden="1">{#N/A,#N/A,FALSE,"INCOMETX"}</definedName>
    <definedName name="wrn.INCOMETX." localSheetId="18" hidden="1">{#N/A,#N/A,FALSE,"INCOMETX"}</definedName>
    <definedName name="wrn.INCOMETX." localSheetId="61" hidden="1">{#N/A,#N/A,FALSE,"INCOMETX"}</definedName>
    <definedName name="wrn.INCOMETX." localSheetId="62" hidden="1">{#N/A,#N/A,FALSE,"INCOMETX"}</definedName>
    <definedName name="wrn.INCOMETX." localSheetId="63" hidden="1">{#N/A,#N/A,FALSE,"INCOMETX"}</definedName>
    <definedName name="wrn.INCOMETX." localSheetId="64" hidden="1">{#N/A,#N/A,FALSE,"INCOMETX"}</definedName>
    <definedName name="wrn.INCOMETX." localSheetId="21" hidden="1">{#N/A,#N/A,FALSE,"INCOMETX"}</definedName>
    <definedName name="wrn.INCOMETX." localSheetId="80" hidden="1">{#N/A,#N/A,FALSE,"INCOMETX"}</definedName>
    <definedName name="wrn.INCOMETX." localSheetId="81" hidden="1">{#N/A,#N/A,FALSE,"INCOMETX"}</definedName>
    <definedName name="wrn.INCOMETX." localSheetId="82" hidden="1">{#N/A,#N/A,FALSE,"INCOMETX"}</definedName>
    <definedName name="wrn.INCOMETX." localSheetId="83" hidden="1">{#N/A,#N/A,FALSE,"INCOMETX"}</definedName>
    <definedName name="wrn.INCOMETX." localSheetId="84" hidden="1">{#N/A,#N/A,FALSE,"INCOMETX"}</definedName>
    <definedName name="wrn.INCOMETX." localSheetId="85" hidden="1">{#N/A,#N/A,FALSE,"INCOMETX"}</definedName>
    <definedName name="wrn.INCOMETX." localSheetId="88" hidden="1">{#N/A,#N/A,FALSE,"INCOMETX"}</definedName>
    <definedName name="wrn.INCOMETX." localSheetId="22" hidden="1">{#N/A,#N/A,FALSE,"INCOMETX"}</definedName>
    <definedName name="wrn.INCOMETX." localSheetId="89" hidden="1">{#N/A,#N/A,FALSE,"INCOMETX"}</definedName>
    <definedName name="wrn.INCOMETX." localSheetId="90" hidden="1">{#N/A,#N/A,FALSE,"INCOMETX"}</definedName>
    <definedName name="wrn.INCOMETX." localSheetId="91" hidden="1">{#N/A,#N/A,FALSE,"INCOMETX"}</definedName>
    <definedName name="wrn.INCOMETX." localSheetId="92" hidden="1">{#N/A,#N/A,FALSE,"INCOMETX"}</definedName>
    <definedName name="wrn.INCOMETX." localSheetId="95" hidden="1">{#N/A,#N/A,FALSE,"INCOMETX"}</definedName>
    <definedName name="wrn.INCOMETX." localSheetId="96" hidden="1">{#N/A,#N/A,FALSE,"INCOMETX"}</definedName>
    <definedName name="wrn.INCOMETX." localSheetId="98" hidden="1">{#N/A,#N/A,FALSE,"INCOMETX"}</definedName>
    <definedName name="wrn.INCOMETX." localSheetId="24" hidden="1">{#N/A,#N/A,FALSE,"INCOMETX"}</definedName>
    <definedName name="wrn.INCOMETX." localSheetId="99" hidden="1">{#N/A,#N/A,FALSE,"INCOMETX"}</definedName>
    <definedName name="wrn.INCOMETX." localSheetId="25" hidden="1">{#N/A,#N/A,FALSE,"INCOMETX"}</definedName>
    <definedName name="wrn.INCOMETX." localSheetId="26" hidden="1">{#N/A,#N/A,FALSE,"INCOMETX"}</definedName>
    <definedName name="wrn.INCOMETX." localSheetId="93" hidden="1">{#N/A,#N/A,FALSE,"INCOMETX"}</definedName>
    <definedName name="wrn.INCOMETX." localSheetId="94" hidden="1">{#N/A,#N/A,FALSE,"INCOMETX"}</definedName>
    <definedName name="wrn.INCOMETX." hidden="1">{#N/A,#N/A,FALSE,"INCOMETX"}</definedName>
    <definedName name="wrn.Input._.and._.output._.tables." localSheetId="15" hidden="1">{#N/A,#N/A,FALSE,"SimInp1";#N/A,#N/A,FALSE,"SimInp2";#N/A,#N/A,FALSE,"SimOut1";#N/A,#N/A,FALSE,"SimOut2";#N/A,#N/A,FALSE,"SimOut3";#N/A,#N/A,FALSE,"SimOut4";#N/A,#N/A,FALSE,"SimOut5"}</definedName>
    <definedName name="wrn.Input._.and._.output._.tables." localSheetId="16" hidden="1">{#N/A,#N/A,FALSE,"SimInp1";#N/A,#N/A,FALSE,"SimInp2";#N/A,#N/A,FALSE,"SimOut1";#N/A,#N/A,FALSE,"SimOut2";#N/A,#N/A,FALSE,"SimOut3";#N/A,#N/A,FALSE,"SimOut4";#N/A,#N/A,FALSE,"SimOut5"}</definedName>
    <definedName name="wrn.Input._.and._.output._.tables." localSheetId="17" hidden="1">{#N/A,#N/A,FALSE,"SimInp1";#N/A,#N/A,FALSE,"SimInp2";#N/A,#N/A,FALSE,"SimOut1";#N/A,#N/A,FALSE,"SimOut2";#N/A,#N/A,FALSE,"SimOut3";#N/A,#N/A,FALSE,"SimOut4";#N/A,#N/A,FALSE,"SimOut5"}</definedName>
    <definedName name="wrn.Input._.and._.output._.tables." localSheetId="19" hidden="1">{#N/A,#N/A,FALSE,"SimInp1";#N/A,#N/A,FALSE,"SimInp2";#N/A,#N/A,FALSE,"SimOut1";#N/A,#N/A,FALSE,"SimOut2";#N/A,#N/A,FALSE,"SimOut3";#N/A,#N/A,FALSE,"SimOut4";#N/A,#N/A,FALSE,"SimOut5"}</definedName>
    <definedName name="wrn.Input._.and._.output._.tables." localSheetId="20" hidden="1">{#N/A,#N/A,FALSE,"SimInp1";#N/A,#N/A,FALSE,"SimInp2";#N/A,#N/A,FALSE,"SimOut1";#N/A,#N/A,FALSE,"SimOut2";#N/A,#N/A,FALSE,"SimOut3";#N/A,#N/A,FALSE,"SimOut4";#N/A,#N/A,FALSE,"SimOut5"}</definedName>
    <definedName name="wrn.Input._.and._.output._.tables." localSheetId="100" hidden="1">{#N/A,#N/A,FALSE,"SimInp1";#N/A,#N/A,FALSE,"SimInp2";#N/A,#N/A,FALSE,"SimOut1";#N/A,#N/A,FALSE,"SimOut2";#N/A,#N/A,FALSE,"SimOut3";#N/A,#N/A,FALSE,"SimOut4";#N/A,#N/A,FALSE,"SimOut5"}</definedName>
    <definedName name="wrn.Input._.and._.output._.tables." localSheetId="8" hidden="1">{#N/A,#N/A,FALSE,"SimInp1";#N/A,#N/A,FALSE,"SimInp2";#N/A,#N/A,FALSE,"SimOut1";#N/A,#N/A,FALSE,"SimOut2";#N/A,#N/A,FALSE,"SimOut3";#N/A,#N/A,FALSE,"SimOut4";#N/A,#N/A,FALSE,"SimOut5"}</definedName>
    <definedName name="wrn.Input._.and._.output._.tables." localSheetId="9" hidden="1">{#N/A,#N/A,FALSE,"SimInp1";#N/A,#N/A,FALSE,"SimInp2";#N/A,#N/A,FALSE,"SimOut1";#N/A,#N/A,FALSE,"SimOut2";#N/A,#N/A,FALSE,"SimOut3";#N/A,#N/A,FALSE,"SimOut4";#N/A,#N/A,FALSE,"SimOut5"}</definedName>
    <definedName name="wrn.Input._.and._.output._.tables." localSheetId="10" hidden="1">{#N/A,#N/A,FALSE,"SimInp1";#N/A,#N/A,FALSE,"SimInp2";#N/A,#N/A,FALSE,"SimOut1";#N/A,#N/A,FALSE,"SimOut2";#N/A,#N/A,FALSE,"SimOut3";#N/A,#N/A,FALSE,"SimOut4";#N/A,#N/A,FALSE,"SimOut5"}</definedName>
    <definedName name="wrn.Input._.and._.output._.tables." localSheetId="11" hidden="1">{#N/A,#N/A,FALSE,"SimInp1";#N/A,#N/A,FALSE,"SimInp2";#N/A,#N/A,FALSE,"SimOut1";#N/A,#N/A,FALSE,"SimOut2";#N/A,#N/A,FALSE,"SimOut3";#N/A,#N/A,FALSE,"SimOut4";#N/A,#N/A,FALSE,"SimOut5"}</definedName>
    <definedName name="wrn.Input._.and._.output._.tables." localSheetId="23" hidden="1">{#N/A,#N/A,FALSE,"SimInp1";#N/A,#N/A,FALSE,"SimInp2";#N/A,#N/A,FALSE,"SimOut1";#N/A,#N/A,FALSE,"SimOut2";#N/A,#N/A,FALSE,"SimOut3";#N/A,#N/A,FALSE,"SimOut4";#N/A,#N/A,FALSE,"SimOut5"}</definedName>
    <definedName name="wrn.Input._.and._.output._.tables." localSheetId="59" hidden="1">{#N/A,#N/A,FALSE,"SimInp1";#N/A,#N/A,FALSE,"SimInp2";#N/A,#N/A,FALSE,"SimOut1";#N/A,#N/A,FALSE,"SimOut2";#N/A,#N/A,FALSE,"SimOut3";#N/A,#N/A,FALSE,"SimOut4";#N/A,#N/A,FALSE,"SimOut5"}</definedName>
    <definedName name="wrn.Input._.and._.output._.tables." localSheetId="60" hidden="1">{#N/A,#N/A,FALSE,"SimInp1";#N/A,#N/A,FALSE,"SimInp2";#N/A,#N/A,FALSE,"SimOut1";#N/A,#N/A,FALSE,"SimOut2";#N/A,#N/A,FALSE,"SimOut3";#N/A,#N/A,FALSE,"SimOut4";#N/A,#N/A,FALSE,"SimOut5"}</definedName>
    <definedName name="wrn.Input._.and._.output._.tables." localSheetId="1" hidden="1">{#N/A,#N/A,FALSE,"SimInp1";#N/A,#N/A,FALSE,"SimInp2";#N/A,#N/A,FALSE,"SimOut1";#N/A,#N/A,FALSE,"SimOut2";#N/A,#N/A,FALSE,"SimOut3";#N/A,#N/A,FALSE,"SimOut4";#N/A,#N/A,FALSE,"SimOut5"}</definedName>
    <definedName name="wrn.Input._.and._.output._.tables." localSheetId="27" hidden="1">{#N/A,#N/A,FALSE,"SimInp1";#N/A,#N/A,FALSE,"SimInp2";#N/A,#N/A,FALSE,"SimOut1";#N/A,#N/A,FALSE,"SimOut2";#N/A,#N/A,FALSE,"SimOut3";#N/A,#N/A,FALSE,"SimOut4";#N/A,#N/A,FALSE,"SimOut5"}</definedName>
    <definedName name="wrn.Input._.and._.output._.tables." localSheetId="28" hidden="1">{#N/A,#N/A,FALSE,"SimInp1";#N/A,#N/A,FALSE,"SimInp2";#N/A,#N/A,FALSE,"SimOut1";#N/A,#N/A,FALSE,"SimOut2";#N/A,#N/A,FALSE,"SimOut3";#N/A,#N/A,FALSE,"SimOut4";#N/A,#N/A,FALSE,"SimOut5"}</definedName>
    <definedName name="wrn.Input._.and._.output._.tables." localSheetId="29" hidden="1">{#N/A,#N/A,FALSE,"SimInp1";#N/A,#N/A,FALSE,"SimInp2";#N/A,#N/A,FALSE,"SimOut1";#N/A,#N/A,FALSE,"SimOut2";#N/A,#N/A,FALSE,"SimOut3";#N/A,#N/A,FALSE,"SimOut4";#N/A,#N/A,FALSE,"SimOut5"}</definedName>
    <definedName name="wrn.Input._.and._.output._.tables." localSheetId="30" hidden="1">{#N/A,#N/A,FALSE,"SimInp1";#N/A,#N/A,FALSE,"SimInp2";#N/A,#N/A,FALSE,"SimOut1";#N/A,#N/A,FALSE,"SimOut2";#N/A,#N/A,FALSE,"SimOut3";#N/A,#N/A,FALSE,"SimOut4";#N/A,#N/A,FALSE,"SimOut5"}</definedName>
    <definedName name="wrn.Input._.and._.output._.tables." localSheetId="31" hidden="1">{#N/A,#N/A,FALSE,"SimInp1";#N/A,#N/A,FALSE,"SimInp2";#N/A,#N/A,FALSE,"SimOut1";#N/A,#N/A,FALSE,"SimOut2";#N/A,#N/A,FALSE,"SimOut3";#N/A,#N/A,FALSE,"SimOut4";#N/A,#N/A,FALSE,"SimOut5"}</definedName>
    <definedName name="wrn.Input._.and._.output._.tables." localSheetId="32" hidden="1">{#N/A,#N/A,FALSE,"SimInp1";#N/A,#N/A,FALSE,"SimInp2";#N/A,#N/A,FALSE,"SimOut1";#N/A,#N/A,FALSE,"SimOut2";#N/A,#N/A,FALSE,"SimOut3";#N/A,#N/A,FALSE,"SimOut4";#N/A,#N/A,FALSE,"SimOut5"}</definedName>
    <definedName name="wrn.Input._.and._.output._.tables." localSheetId="33" hidden="1">{#N/A,#N/A,FALSE,"SimInp1";#N/A,#N/A,FALSE,"SimInp2";#N/A,#N/A,FALSE,"SimOut1";#N/A,#N/A,FALSE,"SimOut2";#N/A,#N/A,FALSE,"SimOut3";#N/A,#N/A,FALSE,"SimOut4";#N/A,#N/A,FALSE,"SimOut5"}</definedName>
    <definedName name="wrn.Input._.and._.output._.tables." localSheetId="3" hidden="1">{#N/A,#N/A,FALSE,"SimInp1";#N/A,#N/A,FALSE,"SimInp2";#N/A,#N/A,FALSE,"SimOut1";#N/A,#N/A,FALSE,"SimOut2";#N/A,#N/A,FALSE,"SimOut3";#N/A,#N/A,FALSE,"SimOut4";#N/A,#N/A,FALSE,"SimOut5"}</definedName>
    <definedName name="wrn.Input._.and._.output._.tables." localSheetId="41" hidden="1">{#N/A,#N/A,FALSE,"SimInp1";#N/A,#N/A,FALSE,"SimInp2";#N/A,#N/A,FALSE,"SimOut1";#N/A,#N/A,FALSE,"SimOut2";#N/A,#N/A,FALSE,"SimOut3";#N/A,#N/A,FALSE,"SimOut4";#N/A,#N/A,FALSE,"SimOut5"}</definedName>
    <definedName name="wrn.Input._.and._.output._.tables." localSheetId="42" hidden="1">{#N/A,#N/A,FALSE,"SimInp1";#N/A,#N/A,FALSE,"SimInp2";#N/A,#N/A,FALSE,"SimOut1";#N/A,#N/A,FALSE,"SimOut2";#N/A,#N/A,FALSE,"SimOut3";#N/A,#N/A,FALSE,"SimOut4";#N/A,#N/A,FALSE,"SimOut5"}</definedName>
    <definedName name="wrn.Input._.and._.output._.tables." localSheetId="43" hidden="1">{#N/A,#N/A,FALSE,"SimInp1";#N/A,#N/A,FALSE,"SimInp2";#N/A,#N/A,FALSE,"SimOut1";#N/A,#N/A,FALSE,"SimOut2";#N/A,#N/A,FALSE,"SimOut3";#N/A,#N/A,FALSE,"SimOut4";#N/A,#N/A,FALSE,"SimOut5"}</definedName>
    <definedName name="wrn.Input._.and._.output._.tables." localSheetId="44" hidden="1">{#N/A,#N/A,FALSE,"SimInp1";#N/A,#N/A,FALSE,"SimInp2";#N/A,#N/A,FALSE,"SimOut1";#N/A,#N/A,FALSE,"SimOut2";#N/A,#N/A,FALSE,"SimOut3";#N/A,#N/A,FALSE,"SimOut4";#N/A,#N/A,FALSE,"SimOut5"}</definedName>
    <definedName name="wrn.Input._.and._.output._.tables." localSheetId="45" hidden="1">{#N/A,#N/A,FALSE,"SimInp1";#N/A,#N/A,FALSE,"SimInp2";#N/A,#N/A,FALSE,"SimOut1";#N/A,#N/A,FALSE,"SimOut2";#N/A,#N/A,FALSE,"SimOut3";#N/A,#N/A,FALSE,"SimOut4";#N/A,#N/A,FALSE,"SimOut5"}</definedName>
    <definedName name="wrn.Input._.and._.output._.tables." localSheetId="46" hidden="1">{#N/A,#N/A,FALSE,"SimInp1";#N/A,#N/A,FALSE,"SimInp2";#N/A,#N/A,FALSE,"SimOut1";#N/A,#N/A,FALSE,"SimOut2";#N/A,#N/A,FALSE,"SimOut3";#N/A,#N/A,FALSE,"SimOut4";#N/A,#N/A,FALSE,"SimOut5"}</definedName>
    <definedName name="wrn.Input._.and._.output._.tables." localSheetId="57" hidden="1">{#N/A,#N/A,FALSE,"SimInp1";#N/A,#N/A,FALSE,"SimInp2";#N/A,#N/A,FALSE,"SimOut1";#N/A,#N/A,FALSE,"SimOut2";#N/A,#N/A,FALSE,"SimOut3";#N/A,#N/A,FALSE,"SimOut4";#N/A,#N/A,FALSE,"SimOut5"}</definedName>
    <definedName name="wrn.Input._.and._.output._.tables." localSheetId="58" hidden="1">{#N/A,#N/A,FALSE,"SimInp1";#N/A,#N/A,FALSE,"SimInp2";#N/A,#N/A,FALSE,"SimOut1";#N/A,#N/A,FALSE,"SimOut2";#N/A,#N/A,FALSE,"SimOut3";#N/A,#N/A,FALSE,"SimOut4";#N/A,#N/A,FALSE,"SimOut5"}</definedName>
    <definedName name="wrn.Input._.and._.output._.tables." localSheetId="18" hidden="1">{#N/A,#N/A,FALSE,"SimInp1";#N/A,#N/A,FALSE,"SimInp2";#N/A,#N/A,FALSE,"SimOut1";#N/A,#N/A,FALSE,"SimOut2";#N/A,#N/A,FALSE,"SimOut3";#N/A,#N/A,FALSE,"SimOut4";#N/A,#N/A,FALSE,"SimOut5"}</definedName>
    <definedName name="wrn.Input._.and._.output._.tables." localSheetId="61" hidden="1">{#N/A,#N/A,FALSE,"SimInp1";#N/A,#N/A,FALSE,"SimInp2";#N/A,#N/A,FALSE,"SimOut1";#N/A,#N/A,FALSE,"SimOut2";#N/A,#N/A,FALSE,"SimOut3";#N/A,#N/A,FALSE,"SimOut4";#N/A,#N/A,FALSE,"SimOut5"}</definedName>
    <definedName name="wrn.Input._.and._.output._.tables." localSheetId="62" hidden="1">{#N/A,#N/A,FALSE,"SimInp1";#N/A,#N/A,FALSE,"SimInp2";#N/A,#N/A,FALSE,"SimOut1";#N/A,#N/A,FALSE,"SimOut2";#N/A,#N/A,FALSE,"SimOut3";#N/A,#N/A,FALSE,"SimOut4";#N/A,#N/A,FALSE,"SimOut5"}</definedName>
    <definedName name="wrn.Input._.and._.output._.tables." localSheetId="63" hidden="1">{#N/A,#N/A,FALSE,"SimInp1";#N/A,#N/A,FALSE,"SimInp2";#N/A,#N/A,FALSE,"SimOut1";#N/A,#N/A,FALSE,"SimOut2";#N/A,#N/A,FALSE,"SimOut3";#N/A,#N/A,FALSE,"SimOut4";#N/A,#N/A,FALSE,"SimOut5"}</definedName>
    <definedName name="wrn.Input._.and._.output._.tables." localSheetId="64" hidden="1">{#N/A,#N/A,FALSE,"SimInp1";#N/A,#N/A,FALSE,"SimInp2";#N/A,#N/A,FALSE,"SimOut1";#N/A,#N/A,FALSE,"SimOut2";#N/A,#N/A,FALSE,"SimOut3";#N/A,#N/A,FALSE,"SimOut4";#N/A,#N/A,FALSE,"SimOut5"}</definedName>
    <definedName name="wrn.Input._.and._.output._.tables." localSheetId="21" hidden="1">{#N/A,#N/A,FALSE,"SimInp1";#N/A,#N/A,FALSE,"SimInp2";#N/A,#N/A,FALSE,"SimOut1";#N/A,#N/A,FALSE,"SimOut2";#N/A,#N/A,FALSE,"SimOut3";#N/A,#N/A,FALSE,"SimOut4";#N/A,#N/A,FALSE,"SimOut5"}</definedName>
    <definedName name="wrn.Input._.and._.output._.tables." localSheetId="80" hidden="1">{#N/A,#N/A,FALSE,"SimInp1";#N/A,#N/A,FALSE,"SimInp2";#N/A,#N/A,FALSE,"SimOut1";#N/A,#N/A,FALSE,"SimOut2";#N/A,#N/A,FALSE,"SimOut3";#N/A,#N/A,FALSE,"SimOut4";#N/A,#N/A,FALSE,"SimOut5"}</definedName>
    <definedName name="wrn.Input._.and._.output._.tables." localSheetId="81" hidden="1">{#N/A,#N/A,FALSE,"SimInp1";#N/A,#N/A,FALSE,"SimInp2";#N/A,#N/A,FALSE,"SimOut1";#N/A,#N/A,FALSE,"SimOut2";#N/A,#N/A,FALSE,"SimOut3";#N/A,#N/A,FALSE,"SimOut4";#N/A,#N/A,FALSE,"SimOut5"}</definedName>
    <definedName name="wrn.Input._.and._.output._.tables." localSheetId="82" hidden="1">{#N/A,#N/A,FALSE,"SimInp1";#N/A,#N/A,FALSE,"SimInp2";#N/A,#N/A,FALSE,"SimOut1";#N/A,#N/A,FALSE,"SimOut2";#N/A,#N/A,FALSE,"SimOut3";#N/A,#N/A,FALSE,"SimOut4";#N/A,#N/A,FALSE,"SimOut5"}</definedName>
    <definedName name="wrn.Input._.and._.output._.tables." localSheetId="83" hidden="1">{#N/A,#N/A,FALSE,"SimInp1";#N/A,#N/A,FALSE,"SimInp2";#N/A,#N/A,FALSE,"SimOut1";#N/A,#N/A,FALSE,"SimOut2";#N/A,#N/A,FALSE,"SimOut3";#N/A,#N/A,FALSE,"SimOut4";#N/A,#N/A,FALSE,"SimOut5"}</definedName>
    <definedName name="wrn.Input._.and._.output._.tables." localSheetId="84" hidden="1">{#N/A,#N/A,FALSE,"SimInp1";#N/A,#N/A,FALSE,"SimInp2";#N/A,#N/A,FALSE,"SimOut1";#N/A,#N/A,FALSE,"SimOut2";#N/A,#N/A,FALSE,"SimOut3";#N/A,#N/A,FALSE,"SimOut4";#N/A,#N/A,FALSE,"SimOut5"}</definedName>
    <definedName name="wrn.Input._.and._.output._.tables." localSheetId="85" hidden="1">{#N/A,#N/A,FALSE,"SimInp1";#N/A,#N/A,FALSE,"SimInp2";#N/A,#N/A,FALSE,"SimOut1";#N/A,#N/A,FALSE,"SimOut2";#N/A,#N/A,FALSE,"SimOut3";#N/A,#N/A,FALSE,"SimOut4";#N/A,#N/A,FALSE,"SimOut5"}</definedName>
    <definedName name="wrn.Input._.and._.output._.tables." localSheetId="88" hidden="1">{#N/A,#N/A,FALSE,"SimInp1";#N/A,#N/A,FALSE,"SimInp2";#N/A,#N/A,FALSE,"SimOut1";#N/A,#N/A,FALSE,"SimOut2";#N/A,#N/A,FALSE,"SimOut3";#N/A,#N/A,FALSE,"SimOut4";#N/A,#N/A,FALSE,"SimOut5"}</definedName>
    <definedName name="wrn.Input._.and._.output._.tables." localSheetId="22" hidden="1">{#N/A,#N/A,FALSE,"SimInp1";#N/A,#N/A,FALSE,"SimInp2";#N/A,#N/A,FALSE,"SimOut1";#N/A,#N/A,FALSE,"SimOut2";#N/A,#N/A,FALSE,"SimOut3";#N/A,#N/A,FALSE,"SimOut4";#N/A,#N/A,FALSE,"SimOut5"}</definedName>
    <definedName name="wrn.Input._.and._.output._.tables." localSheetId="89" hidden="1">{#N/A,#N/A,FALSE,"SimInp1";#N/A,#N/A,FALSE,"SimInp2";#N/A,#N/A,FALSE,"SimOut1";#N/A,#N/A,FALSE,"SimOut2";#N/A,#N/A,FALSE,"SimOut3";#N/A,#N/A,FALSE,"SimOut4";#N/A,#N/A,FALSE,"SimOut5"}</definedName>
    <definedName name="wrn.Input._.and._.output._.tables." localSheetId="90" hidden="1">{#N/A,#N/A,FALSE,"SimInp1";#N/A,#N/A,FALSE,"SimInp2";#N/A,#N/A,FALSE,"SimOut1";#N/A,#N/A,FALSE,"SimOut2";#N/A,#N/A,FALSE,"SimOut3";#N/A,#N/A,FALSE,"SimOut4";#N/A,#N/A,FALSE,"SimOut5"}</definedName>
    <definedName name="wrn.Input._.and._.output._.tables." localSheetId="91" hidden="1">{#N/A,#N/A,FALSE,"SimInp1";#N/A,#N/A,FALSE,"SimInp2";#N/A,#N/A,FALSE,"SimOut1";#N/A,#N/A,FALSE,"SimOut2";#N/A,#N/A,FALSE,"SimOut3";#N/A,#N/A,FALSE,"SimOut4";#N/A,#N/A,FALSE,"SimOut5"}</definedName>
    <definedName name="wrn.Input._.and._.output._.tables." localSheetId="92" hidden="1">{#N/A,#N/A,FALSE,"SimInp1";#N/A,#N/A,FALSE,"SimInp2";#N/A,#N/A,FALSE,"SimOut1";#N/A,#N/A,FALSE,"SimOut2";#N/A,#N/A,FALSE,"SimOut3";#N/A,#N/A,FALSE,"SimOut4";#N/A,#N/A,FALSE,"SimOut5"}</definedName>
    <definedName name="wrn.Input._.and._.output._.tables." localSheetId="95" hidden="1">{#N/A,#N/A,FALSE,"SimInp1";#N/A,#N/A,FALSE,"SimInp2";#N/A,#N/A,FALSE,"SimOut1";#N/A,#N/A,FALSE,"SimOut2";#N/A,#N/A,FALSE,"SimOut3";#N/A,#N/A,FALSE,"SimOut4";#N/A,#N/A,FALSE,"SimOut5"}</definedName>
    <definedName name="wrn.Input._.and._.output._.tables." localSheetId="96" hidden="1">{#N/A,#N/A,FALSE,"SimInp1";#N/A,#N/A,FALSE,"SimInp2";#N/A,#N/A,FALSE,"SimOut1";#N/A,#N/A,FALSE,"SimOut2";#N/A,#N/A,FALSE,"SimOut3";#N/A,#N/A,FALSE,"SimOut4";#N/A,#N/A,FALSE,"SimOut5"}</definedName>
    <definedName name="wrn.Input._.and._.output._.tables." localSheetId="98" hidden="1">{#N/A,#N/A,FALSE,"SimInp1";#N/A,#N/A,FALSE,"SimInp2";#N/A,#N/A,FALSE,"SimOut1";#N/A,#N/A,FALSE,"SimOut2";#N/A,#N/A,FALSE,"SimOut3";#N/A,#N/A,FALSE,"SimOut4";#N/A,#N/A,FALSE,"SimOut5"}</definedName>
    <definedName name="wrn.Input._.and._.output._.tables." localSheetId="24" hidden="1">{#N/A,#N/A,FALSE,"SimInp1";#N/A,#N/A,FALSE,"SimInp2";#N/A,#N/A,FALSE,"SimOut1";#N/A,#N/A,FALSE,"SimOut2";#N/A,#N/A,FALSE,"SimOut3";#N/A,#N/A,FALSE,"SimOut4";#N/A,#N/A,FALSE,"SimOut5"}</definedName>
    <definedName name="wrn.Input._.and._.output._.tables." localSheetId="99" hidden="1">{#N/A,#N/A,FALSE,"SimInp1";#N/A,#N/A,FALSE,"SimInp2";#N/A,#N/A,FALSE,"SimOut1";#N/A,#N/A,FALSE,"SimOut2";#N/A,#N/A,FALSE,"SimOut3";#N/A,#N/A,FALSE,"SimOut4";#N/A,#N/A,FALSE,"SimOut5"}</definedName>
    <definedName name="wrn.Input._.and._.output._.tables." localSheetId="25" hidden="1">{#N/A,#N/A,FALSE,"SimInp1";#N/A,#N/A,FALSE,"SimInp2";#N/A,#N/A,FALSE,"SimOut1";#N/A,#N/A,FALSE,"SimOut2";#N/A,#N/A,FALSE,"SimOut3";#N/A,#N/A,FALSE,"SimOut4";#N/A,#N/A,FALSE,"SimOut5"}</definedName>
    <definedName name="wrn.Input._.and._.output._.tables." localSheetId="26" hidden="1">{#N/A,#N/A,FALSE,"SimInp1";#N/A,#N/A,FALSE,"SimInp2";#N/A,#N/A,FALSE,"SimOut1";#N/A,#N/A,FALSE,"SimOut2";#N/A,#N/A,FALSE,"SimOut3";#N/A,#N/A,FALSE,"SimOut4";#N/A,#N/A,FALSE,"SimOut5"}</definedName>
    <definedName name="wrn.Input._.and._.output._.tables." localSheetId="93" hidden="1">{#N/A,#N/A,FALSE,"SimInp1";#N/A,#N/A,FALSE,"SimInp2";#N/A,#N/A,FALSE,"SimOut1";#N/A,#N/A,FALSE,"SimOut2";#N/A,#N/A,FALSE,"SimOut3";#N/A,#N/A,FALSE,"SimOut4";#N/A,#N/A,FALSE,"SimOut5"}</definedName>
    <definedName name="wrn.Input._.and._.output._.tables." localSheetId="94"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15" hidden="1">{#N/A,#N/A,FALSE,"INTERST"}</definedName>
    <definedName name="wrn.INTERST." localSheetId="16" hidden="1">{#N/A,#N/A,FALSE,"INTERST"}</definedName>
    <definedName name="wrn.INTERST." localSheetId="17" hidden="1">{#N/A,#N/A,FALSE,"INTERST"}</definedName>
    <definedName name="wrn.INTERST." localSheetId="19" hidden="1">{#N/A,#N/A,FALSE,"INTERST"}</definedName>
    <definedName name="wrn.INTERST." localSheetId="20" hidden="1">{#N/A,#N/A,FALSE,"INTERST"}</definedName>
    <definedName name="wrn.INTERST." localSheetId="100" hidden="1">{#N/A,#N/A,FALSE,"INTERST"}</definedName>
    <definedName name="wrn.INTERST." localSheetId="8" hidden="1">{#N/A,#N/A,FALSE,"INTERST"}</definedName>
    <definedName name="wrn.INTERST." localSheetId="9" hidden="1">{#N/A,#N/A,FALSE,"INTERST"}</definedName>
    <definedName name="wrn.INTERST." localSheetId="10" hidden="1">{#N/A,#N/A,FALSE,"INTERST"}</definedName>
    <definedName name="wrn.INTERST." localSheetId="11" hidden="1">{#N/A,#N/A,FALSE,"INTERST"}</definedName>
    <definedName name="wrn.INTERST." localSheetId="23" hidden="1">{#N/A,#N/A,FALSE,"INTERST"}</definedName>
    <definedName name="wrn.INTERST." localSheetId="59" hidden="1">{#N/A,#N/A,FALSE,"INTERST"}</definedName>
    <definedName name="wrn.INTERST." localSheetId="60" hidden="1">{#N/A,#N/A,FALSE,"INTERST"}</definedName>
    <definedName name="wrn.INTERST." localSheetId="1" hidden="1">{#N/A,#N/A,FALSE,"INTERST"}</definedName>
    <definedName name="wrn.INTERST." localSheetId="27" hidden="1">{#N/A,#N/A,FALSE,"INTERST"}</definedName>
    <definedName name="wrn.INTERST." localSheetId="28" hidden="1">{#N/A,#N/A,FALSE,"INTERST"}</definedName>
    <definedName name="wrn.INTERST." localSheetId="29" hidden="1">{#N/A,#N/A,FALSE,"INTERST"}</definedName>
    <definedName name="wrn.INTERST." localSheetId="30" hidden="1">{#N/A,#N/A,FALSE,"INTERST"}</definedName>
    <definedName name="wrn.INTERST." localSheetId="31" hidden="1">{#N/A,#N/A,FALSE,"INTERST"}</definedName>
    <definedName name="wrn.INTERST." localSheetId="32" hidden="1">{#N/A,#N/A,FALSE,"INTERST"}</definedName>
    <definedName name="wrn.INTERST." localSheetId="33" hidden="1">{#N/A,#N/A,FALSE,"INTERST"}</definedName>
    <definedName name="wrn.INTERST." localSheetId="3" hidden="1">{#N/A,#N/A,FALSE,"INTERST"}</definedName>
    <definedName name="wrn.INTERST." localSheetId="41" hidden="1">{#N/A,#N/A,FALSE,"INTERST"}</definedName>
    <definedName name="wrn.INTERST." localSheetId="42" hidden="1">{#N/A,#N/A,FALSE,"INTERST"}</definedName>
    <definedName name="wrn.INTERST." localSheetId="43" hidden="1">{#N/A,#N/A,FALSE,"INTERST"}</definedName>
    <definedName name="wrn.INTERST." localSheetId="44" hidden="1">{#N/A,#N/A,FALSE,"INTERST"}</definedName>
    <definedName name="wrn.INTERST." localSheetId="45" hidden="1">{#N/A,#N/A,FALSE,"INTERST"}</definedName>
    <definedName name="wrn.INTERST." localSheetId="46" hidden="1">{#N/A,#N/A,FALSE,"INTERST"}</definedName>
    <definedName name="wrn.INTERST." localSheetId="57" hidden="1">{#N/A,#N/A,FALSE,"INTERST"}</definedName>
    <definedName name="wrn.INTERST." localSheetId="58" hidden="1">{#N/A,#N/A,FALSE,"INTERST"}</definedName>
    <definedName name="wrn.INTERST." localSheetId="18" hidden="1">{#N/A,#N/A,FALSE,"INTERST"}</definedName>
    <definedName name="wrn.INTERST." localSheetId="61" hidden="1">{#N/A,#N/A,FALSE,"INTERST"}</definedName>
    <definedName name="wrn.INTERST." localSheetId="62" hidden="1">{#N/A,#N/A,FALSE,"INTERST"}</definedName>
    <definedName name="wrn.INTERST." localSheetId="63" hidden="1">{#N/A,#N/A,FALSE,"INTERST"}</definedName>
    <definedName name="wrn.INTERST." localSheetId="64" hidden="1">{#N/A,#N/A,FALSE,"INTERST"}</definedName>
    <definedName name="wrn.INTERST." localSheetId="21" hidden="1">{#N/A,#N/A,FALSE,"INTERST"}</definedName>
    <definedName name="wrn.INTERST." localSheetId="80" hidden="1">{#N/A,#N/A,FALSE,"INTERST"}</definedName>
    <definedName name="wrn.INTERST." localSheetId="81" hidden="1">{#N/A,#N/A,FALSE,"INTERST"}</definedName>
    <definedName name="wrn.INTERST." localSheetId="82" hidden="1">{#N/A,#N/A,FALSE,"INTERST"}</definedName>
    <definedName name="wrn.INTERST." localSheetId="83" hidden="1">{#N/A,#N/A,FALSE,"INTERST"}</definedName>
    <definedName name="wrn.INTERST." localSheetId="84" hidden="1">{#N/A,#N/A,FALSE,"INTERST"}</definedName>
    <definedName name="wrn.INTERST." localSheetId="85" hidden="1">{#N/A,#N/A,FALSE,"INTERST"}</definedName>
    <definedName name="wrn.INTERST." localSheetId="88" hidden="1">{#N/A,#N/A,FALSE,"INTERST"}</definedName>
    <definedName name="wrn.INTERST." localSheetId="22" hidden="1">{#N/A,#N/A,FALSE,"INTERST"}</definedName>
    <definedName name="wrn.INTERST." localSheetId="89" hidden="1">{#N/A,#N/A,FALSE,"INTERST"}</definedName>
    <definedName name="wrn.INTERST." localSheetId="90" hidden="1">{#N/A,#N/A,FALSE,"INTERST"}</definedName>
    <definedName name="wrn.INTERST." localSheetId="91" hidden="1">{#N/A,#N/A,FALSE,"INTERST"}</definedName>
    <definedName name="wrn.INTERST." localSheetId="92" hidden="1">{#N/A,#N/A,FALSE,"INTERST"}</definedName>
    <definedName name="wrn.INTERST." localSheetId="95" hidden="1">{#N/A,#N/A,FALSE,"INTERST"}</definedName>
    <definedName name="wrn.INTERST." localSheetId="96" hidden="1">{#N/A,#N/A,FALSE,"INTERST"}</definedName>
    <definedName name="wrn.INTERST." localSheetId="98" hidden="1">{#N/A,#N/A,FALSE,"INTERST"}</definedName>
    <definedName name="wrn.INTERST." localSheetId="24" hidden="1">{#N/A,#N/A,FALSE,"INTERST"}</definedName>
    <definedName name="wrn.INTERST." localSheetId="99" hidden="1">{#N/A,#N/A,FALSE,"INTERST"}</definedName>
    <definedName name="wrn.INTERST." localSheetId="25" hidden="1">{#N/A,#N/A,FALSE,"INTERST"}</definedName>
    <definedName name="wrn.INTERST." localSheetId="26" hidden="1">{#N/A,#N/A,FALSE,"INTERST"}</definedName>
    <definedName name="wrn.INTERST." localSheetId="93" hidden="1">{#N/A,#N/A,FALSE,"INTERST"}</definedName>
    <definedName name="wrn.INTERST." localSheetId="94" hidden="1">{#N/A,#N/A,FALSE,"INTERST"}</definedName>
    <definedName name="wrn.INTERST." hidden="1">{#N/A,#N/A,FALSE,"INTERST"}</definedName>
    <definedName name="wrn.JANSEP97." localSheetId="15"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6"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9"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2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0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9"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1"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23"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59"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6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2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2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29"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3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31"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32"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33"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34"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3"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5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5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61"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62"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63"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64"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21"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8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81"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82"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83"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84"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85"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8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22"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89"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9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91"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92"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95"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96"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9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24"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99"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25"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26"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93"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94"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localSheetId="15" hidden="1">{"Main Economic Indicators",#N/A,FALSE,"C"}</definedName>
    <definedName name="wrn.Main._.Economic._.Indicators." localSheetId="16" hidden="1">{"Main Economic Indicators",#N/A,FALSE,"C"}</definedName>
    <definedName name="wrn.Main._.Economic._.Indicators." localSheetId="17" hidden="1">{"Main Economic Indicators",#N/A,FALSE,"C"}</definedName>
    <definedName name="wrn.Main._.Economic._.Indicators." localSheetId="19" hidden="1">{"Main Economic Indicators",#N/A,FALSE,"C"}</definedName>
    <definedName name="wrn.Main._.Economic._.Indicators." localSheetId="20" hidden="1">{"Main Economic Indicators",#N/A,FALSE,"C"}</definedName>
    <definedName name="wrn.Main._.Economic._.Indicators." localSheetId="100" hidden="1">{"Main Economic Indicators",#N/A,FALSE,"C"}</definedName>
    <definedName name="wrn.Main._.Economic._.Indicators." localSheetId="8" hidden="1">{"Main Economic Indicators",#N/A,FALSE,"C"}</definedName>
    <definedName name="wrn.Main._.Economic._.Indicators." localSheetId="9" hidden="1">{"Main Economic Indicators",#N/A,FALSE,"C"}</definedName>
    <definedName name="wrn.Main._.Economic._.Indicators." localSheetId="10" hidden="1">{"Main Economic Indicators",#N/A,FALSE,"C"}</definedName>
    <definedName name="wrn.Main._.Economic._.Indicators." localSheetId="11" hidden="1">{"Main Economic Indicators",#N/A,FALSE,"C"}</definedName>
    <definedName name="wrn.Main._.Economic._.Indicators." localSheetId="23" hidden="1">{"Main Economic Indicators",#N/A,FALSE,"C"}</definedName>
    <definedName name="wrn.Main._.Economic._.Indicators." localSheetId="59" hidden="1">{"Main Economic Indicators",#N/A,FALSE,"C"}</definedName>
    <definedName name="wrn.Main._.Economic._.Indicators." localSheetId="60" hidden="1">{"Main Economic Indicators",#N/A,FALSE,"C"}</definedName>
    <definedName name="wrn.Main._.Economic._.Indicators." localSheetId="1" hidden="1">{"Main Economic Indicators",#N/A,FALSE,"C"}</definedName>
    <definedName name="wrn.Main._.Economic._.Indicators." localSheetId="27" hidden="1">{"Main Economic Indicators",#N/A,FALSE,"C"}</definedName>
    <definedName name="wrn.Main._.Economic._.Indicators." localSheetId="28" hidden="1">{"Main Economic Indicators",#N/A,FALSE,"C"}</definedName>
    <definedName name="wrn.Main._.Economic._.Indicators." localSheetId="29" hidden="1">{"Main Economic Indicators",#N/A,FALSE,"C"}</definedName>
    <definedName name="wrn.Main._.Economic._.Indicators." localSheetId="30" hidden="1">{"Main Economic Indicators",#N/A,FALSE,"C"}</definedName>
    <definedName name="wrn.Main._.Economic._.Indicators." localSheetId="31" hidden="1">{"Main Economic Indicators",#N/A,FALSE,"C"}</definedName>
    <definedName name="wrn.Main._.Economic._.Indicators." localSheetId="32" hidden="1">{"Main Economic Indicators",#N/A,FALSE,"C"}</definedName>
    <definedName name="wrn.Main._.Economic._.Indicators." localSheetId="33" hidden="1">{"Main Economic Indicators",#N/A,FALSE,"C"}</definedName>
    <definedName name="wrn.Main._.Economic._.Indicators." localSheetId="34" hidden="1">{"Main Economic Indicators",#N/A,FALSE,"C"}</definedName>
    <definedName name="wrn.Main._.Economic._.Indicators." localSheetId="3" hidden="1">{"Main Economic Indicators",#N/A,FALSE,"C"}</definedName>
    <definedName name="wrn.Main._.Economic._.Indicators." localSheetId="57" hidden="1">{"Main Economic Indicators",#N/A,FALSE,"C"}</definedName>
    <definedName name="wrn.Main._.Economic._.Indicators." localSheetId="58" hidden="1">{"Main Economic Indicators",#N/A,FALSE,"C"}</definedName>
    <definedName name="wrn.Main._.Economic._.Indicators." localSheetId="18" hidden="1">{"Main Economic Indicators",#N/A,FALSE,"C"}</definedName>
    <definedName name="wrn.Main._.Economic._.Indicators." localSheetId="61" hidden="1">{"Main Economic Indicators",#N/A,FALSE,"C"}</definedName>
    <definedName name="wrn.Main._.Economic._.Indicators." localSheetId="62" hidden="1">{"Main Economic Indicators",#N/A,FALSE,"C"}</definedName>
    <definedName name="wrn.Main._.Economic._.Indicators." localSheetId="63" hidden="1">{"Main Economic Indicators",#N/A,FALSE,"C"}</definedName>
    <definedName name="wrn.Main._.Economic._.Indicators." localSheetId="64" hidden="1">{"Main Economic Indicators",#N/A,FALSE,"C"}</definedName>
    <definedName name="wrn.Main._.Economic._.Indicators." localSheetId="21" hidden="1">{"Main Economic Indicators",#N/A,FALSE,"C"}</definedName>
    <definedName name="wrn.Main._.Economic._.Indicators." localSheetId="80" hidden="1">{"Main Economic Indicators",#N/A,FALSE,"C"}</definedName>
    <definedName name="wrn.Main._.Economic._.Indicators." localSheetId="81" hidden="1">{"Main Economic Indicators",#N/A,FALSE,"C"}</definedName>
    <definedName name="wrn.Main._.Economic._.Indicators." localSheetId="82" hidden="1">{"Main Economic Indicators",#N/A,FALSE,"C"}</definedName>
    <definedName name="wrn.Main._.Economic._.Indicators." localSheetId="83" hidden="1">{"Main Economic Indicators",#N/A,FALSE,"C"}</definedName>
    <definedName name="wrn.Main._.Economic._.Indicators." localSheetId="84" hidden="1">{"Main Economic Indicators",#N/A,FALSE,"C"}</definedName>
    <definedName name="wrn.Main._.Economic._.Indicators." localSheetId="85" hidden="1">{"Main Economic Indicators",#N/A,FALSE,"C"}</definedName>
    <definedName name="wrn.Main._.Economic._.Indicators." localSheetId="88" hidden="1">{"Main Economic Indicators",#N/A,FALSE,"C"}</definedName>
    <definedName name="wrn.Main._.Economic._.Indicators." localSheetId="22" hidden="1">{"Main Economic Indicators",#N/A,FALSE,"C"}</definedName>
    <definedName name="wrn.Main._.Economic._.Indicators." localSheetId="89" hidden="1">{"Main Economic Indicators",#N/A,FALSE,"C"}</definedName>
    <definedName name="wrn.Main._.Economic._.Indicators." localSheetId="90" hidden="1">{"Main Economic Indicators",#N/A,FALSE,"C"}</definedName>
    <definedName name="wrn.Main._.Economic._.Indicators." localSheetId="91" hidden="1">{"Main Economic Indicators",#N/A,FALSE,"C"}</definedName>
    <definedName name="wrn.Main._.Economic._.Indicators." localSheetId="92" hidden="1">{"Main Economic Indicators",#N/A,FALSE,"C"}</definedName>
    <definedName name="wrn.Main._.Economic._.Indicators." localSheetId="95" hidden="1">{"Main Economic Indicators",#N/A,FALSE,"C"}</definedName>
    <definedName name="wrn.Main._.Economic._.Indicators." localSheetId="96" hidden="1">{"Main Economic Indicators",#N/A,FALSE,"C"}</definedName>
    <definedName name="wrn.Main._.Economic._.Indicators." localSheetId="98" hidden="1">{"Main Economic Indicators",#N/A,FALSE,"C"}</definedName>
    <definedName name="wrn.Main._.Economic._.Indicators." localSheetId="24" hidden="1">{"Main Economic Indicators",#N/A,FALSE,"C"}</definedName>
    <definedName name="wrn.Main._.Economic._.Indicators." localSheetId="99" hidden="1">{"Main Economic Indicators",#N/A,FALSE,"C"}</definedName>
    <definedName name="wrn.Main._.Economic._.Indicators." localSheetId="25" hidden="1">{"Main Economic Indicators",#N/A,FALSE,"C"}</definedName>
    <definedName name="wrn.Main._.Economic._.Indicators." localSheetId="26" hidden="1">{"Main Economic Indicators",#N/A,FALSE,"C"}</definedName>
    <definedName name="wrn.Main._.Economic._.Indicators." localSheetId="93" hidden="1">{"Main Economic Indicators",#N/A,FALSE,"C"}</definedName>
    <definedName name="wrn.Main._.Economic._.Indicators." localSheetId="94" hidden="1">{"Main Economic Indicators",#N/A,FALSE,"C"}</definedName>
    <definedName name="wrn.Main._.Economic._.Indicators." hidden="1">{"Main Economic Indicators",#N/A,FALSE,"C"}</definedName>
    <definedName name="wrn.MDABOP." localSheetId="15" hidden="1">{"BOP_TAB",#N/A,FALSE,"N";"MIDTERM_TAB",#N/A,FALSE,"O";"FUND_CRED",#N/A,FALSE,"P";"DEBT_TAB1",#N/A,FALSE,"Q";"DEBT_TAB2",#N/A,FALSE,"Q";"FORFIN_TAB1",#N/A,FALSE,"R";"FORFIN_TAB2",#N/A,FALSE,"R";"BOP_ANALY",#N/A,FALSE,"U"}</definedName>
    <definedName name="wrn.MDABOP." localSheetId="16" hidden="1">{"BOP_TAB",#N/A,FALSE,"N";"MIDTERM_TAB",#N/A,FALSE,"O";"FUND_CRED",#N/A,FALSE,"P";"DEBT_TAB1",#N/A,FALSE,"Q";"DEBT_TAB2",#N/A,FALSE,"Q";"FORFIN_TAB1",#N/A,FALSE,"R";"FORFIN_TAB2",#N/A,FALSE,"R";"BOP_ANALY",#N/A,FALSE,"U"}</definedName>
    <definedName name="wrn.MDABOP." localSheetId="17" hidden="1">{"BOP_TAB",#N/A,FALSE,"N";"MIDTERM_TAB",#N/A,FALSE,"O";"FUND_CRED",#N/A,FALSE,"P";"DEBT_TAB1",#N/A,FALSE,"Q";"DEBT_TAB2",#N/A,FALSE,"Q";"FORFIN_TAB1",#N/A,FALSE,"R";"FORFIN_TAB2",#N/A,FALSE,"R";"BOP_ANALY",#N/A,FALSE,"U"}</definedName>
    <definedName name="wrn.MDABOP." localSheetId="19" hidden="1">{"BOP_TAB",#N/A,FALSE,"N";"MIDTERM_TAB",#N/A,FALSE,"O";"FUND_CRED",#N/A,FALSE,"P";"DEBT_TAB1",#N/A,FALSE,"Q";"DEBT_TAB2",#N/A,FALSE,"Q";"FORFIN_TAB1",#N/A,FALSE,"R";"FORFIN_TAB2",#N/A,FALSE,"R";"BOP_ANALY",#N/A,FALSE,"U"}</definedName>
    <definedName name="wrn.MDABOP." localSheetId="20" hidden="1">{"BOP_TAB",#N/A,FALSE,"N";"MIDTERM_TAB",#N/A,FALSE,"O";"FUND_CRED",#N/A,FALSE,"P";"DEBT_TAB1",#N/A,FALSE,"Q";"DEBT_TAB2",#N/A,FALSE,"Q";"FORFIN_TAB1",#N/A,FALSE,"R";"FORFIN_TAB2",#N/A,FALSE,"R";"BOP_ANALY",#N/A,FALSE,"U"}</definedName>
    <definedName name="wrn.MDABOP." localSheetId="100" hidden="1">{"BOP_TAB",#N/A,FALSE,"N";"MIDTERM_TAB",#N/A,FALSE,"O";"FUND_CRED",#N/A,FALSE,"P";"DEBT_TAB1",#N/A,FALSE,"Q";"DEBT_TAB2",#N/A,FALSE,"Q";"FORFIN_TAB1",#N/A,FALSE,"R";"FORFIN_TAB2",#N/A,FALSE,"R";"BOP_ANALY",#N/A,FALSE,"U"}</definedName>
    <definedName name="wrn.MDABOP." localSheetId="8" hidden="1">{"BOP_TAB",#N/A,FALSE,"N";"MIDTERM_TAB",#N/A,FALSE,"O";"FUND_CRED",#N/A,FALSE,"P";"DEBT_TAB1",#N/A,FALSE,"Q";"DEBT_TAB2",#N/A,FALSE,"Q";"FORFIN_TAB1",#N/A,FALSE,"R";"FORFIN_TAB2",#N/A,FALSE,"R";"BOP_ANALY",#N/A,FALSE,"U"}</definedName>
    <definedName name="wrn.MDABOP." localSheetId="9" hidden="1">{"BOP_TAB",#N/A,FALSE,"N";"MIDTERM_TAB",#N/A,FALSE,"O";"FUND_CRED",#N/A,FALSE,"P";"DEBT_TAB1",#N/A,FALSE,"Q";"DEBT_TAB2",#N/A,FALSE,"Q";"FORFIN_TAB1",#N/A,FALSE,"R";"FORFIN_TAB2",#N/A,FALSE,"R";"BOP_ANALY",#N/A,FALSE,"U"}</definedName>
    <definedName name="wrn.MDABOP." localSheetId="10" hidden="1">{"BOP_TAB",#N/A,FALSE,"N";"MIDTERM_TAB",#N/A,FALSE,"O";"FUND_CRED",#N/A,FALSE,"P";"DEBT_TAB1",#N/A,FALSE,"Q";"DEBT_TAB2",#N/A,FALSE,"Q";"FORFIN_TAB1",#N/A,FALSE,"R";"FORFIN_TAB2",#N/A,FALSE,"R";"BOP_ANALY",#N/A,FALSE,"U"}</definedName>
    <definedName name="wrn.MDABOP." localSheetId="11" hidden="1">{"BOP_TAB",#N/A,FALSE,"N";"MIDTERM_TAB",#N/A,FALSE,"O";"FUND_CRED",#N/A,FALSE,"P";"DEBT_TAB1",#N/A,FALSE,"Q";"DEBT_TAB2",#N/A,FALSE,"Q";"FORFIN_TAB1",#N/A,FALSE,"R";"FORFIN_TAB2",#N/A,FALSE,"R";"BOP_ANALY",#N/A,FALSE,"U"}</definedName>
    <definedName name="wrn.MDABOP." localSheetId="23" hidden="1">{"BOP_TAB",#N/A,FALSE,"N";"MIDTERM_TAB",#N/A,FALSE,"O";"FUND_CRED",#N/A,FALSE,"P";"DEBT_TAB1",#N/A,FALSE,"Q";"DEBT_TAB2",#N/A,FALSE,"Q";"FORFIN_TAB1",#N/A,FALSE,"R";"FORFIN_TAB2",#N/A,FALSE,"R";"BOP_ANALY",#N/A,FALSE,"U"}</definedName>
    <definedName name="wrn.MDABOP." localSheetId="59" hidden="1">{"BOP_TAB",#N/A,FALSE,"N";"MIDTERM_TAB",#N/A,FALSE,"O";"FUND_CRED",#N/A,FALSE,"P";"DEBT_TAB1",#N/A,FALSE,"Q";"DEBT_TAB2",#N/A,FALSE,"Q";"FORFIN_TAB1",#N/A,FALSE,"R";"FORFIN_TAB2",#N/A,FALSE,"R";"BOP_ANALY",#N/A,FALSE,"U"}</definedName>
    <definedName name="wrn.MDABOP." localSheetId="60" hidden="1">{"BOP_TAB",#N/A,FALSE,"N";"MIDTERM_TAB",#N/A,FALSE,"O";"FUND_CRED",#N/A,FALSE,"P";"DEBT_TAB1",#N/A,FALSE,"Q";"DEBT_TAB2",#N/A,FALSE,"Q";"FORFIN_TAB1",#N/A,FALSE,"R";"FORFIN_TAB2",#N/A,FALSE,"R";"BOP_ANALY",#N/A,FALSE,"U"}</definedName>
    <definedName name="wrn.MDABOP." localSheetId="1" hidden="1">{"BOP_TAB",#N/A,FALSE,"N";"MIDTERM_TAB",#N/A,FALSE,"O";"FUND_CRED",#N/A,FALSE,"P";"DEBT_TAB1",#N/A,FALSE,"Q";"DEBT_TAB2",#N/A,FALSE,"Q";"FORFIN_TAB1",#N/A,FALSE,"R";"FORFIN_TAB2",#N/A,FALSE,"R";"BOP_ANALY",#N/A,FALSE,"U"}</definedName>
    <definedName name="wrn.MDABOP." localSheetId="27" hidden="1">{"BOP_TAB",#N/A,FALSE,"N";"MIDTERM_TAB",#N/A,FALSE,"O";"FUND_CRED",#N/A,FALSE,"P";"DEBT_TAB1",#N/A,FALSE,"Q";"DEBT_TAB2",#N/A,FALSE,"Q";"FORFIN_TAB1",#N/A,FALSE,"R";"FORFIN_TAB2",#N/A,FALSE,"R";"BOP_ANALY",#N/A,FALSE,"U"}</definedName>
    <definedName name="wrn.MDABOP." localSheetId="28" hidden="1">{"BOP_TAB",#N/A,FALSE,"N";"MIDTERM_TAB",#N/A,FALSE,"O";"FUND_CRED",#N/A,FALSE,"P";"DEBT_TAB1",#N/A,FALSE,"Q";"DEBT_TAB2",#N/A,FALSE,"Q";"FORFIN_TAB1",#N/A,FALSE,"R";"FORFIN_TAB2",#N/A,FALSE,"R";"BOP_ANALY",#N/A,FALSE,"U"}</definedName>
    <definedName name="wrn.MDABOP." localSheetId="29" hidden="1">{"BOP_TAB",#N/A,FALSE,"N";"MIDTERM_TAB",#N/A,FALSE,"O";"FUND_CRED",#N/A,FALSE,"P";"DEBT_TAB1",#N/A,FALSE,"Q";"DEBT_TAB2",#N/A,FALSE,"Q";"FORFIN_TAB1",#N/A,FALSE,"R";"FORFIN_TAB2",#N/A,FALSE,"R";"BOP_ANALY",#N/A,FALSE,"U"}</definedName>
    <definedName name="wrn.MDABOP." localSheetId="30" hidden="1">{"BOP_TAB",#N/A,FALSE,"N";"MIDTERM_TAB",#N/A,FALSE,"O";"FUND_CRED",#N/A,FALSE,"P";"DEBT_TAB1",#N/A,FALSE,"Q";"DEBT_TAB2",#N/A,FALSE,"Q";"FORFIN_TAB1",#N/A,FALSE,"R";"FORFIN_TAB2",#N/A,FALSE,"R";"BOP_ANALY",#N/A,FALSE,"U"}</definedName>
    <definedName name="wrn.MDABOP." localSheetId="31" hidden="1">{"BOP_TAB",#N/A,FALSE,"N";"MIDTERM_TAB",#N/A,FALSE,"O";"FUND_CRED",#N/A,FALSE,"P";"DEBT_TAB1",#N/A,FALSE,"Q";"DEBT_TAB2",#N/A,FALSE,"Q";"FORFIN_TAB1",#N/A,FALSE,"R";"FORFIN_TAB2",#N/A,FALSE,"R";"BOP_ANALY",#N/A,FALSE,"U"}</definedName>
    <definedName name="wrn.MDABOP." localSheetId="32" hidden="1">{"BOP_TAB",#N/A,FALSE,"N";"MIDTERM_TAB",#N/A,FALSE,"O";"FUND_CRED",#N/A,FALSE,"P";"DEBT_TAB1",#N/A,FALSE,"Q";"DEBT_TAB2",#N/A,FALSE,"Q";"FORFIN_TAB1",#N/A,FALSE,"R";"FORFIN_TAB2",#N/A,FALSE,"R";"BOP_ANALY",#N/A,FALSE,"U"}</definedName>
    <definedName name="wrn.MDABOP." localSheetId="33" hidden="1">{"BOP_TAB",#N/A,FALSE,"N";"MIDTERM_TAB",#N/A,FALSE,"O";"FUND_CRED",#N/A,FALSE,"P";"DEBT_TAB1",#N/A,FALSE,"Q";"DEBT_TAB2",#N/A,FALSE,"Q";"FORFIN_TAB1",#N/A,FALSE,"R";"FORFIN_TAB2",#N/A,FALSE,"R";"BOP_ANALY",#N/A,FALSE,"U"}</definedName>
    <definedName name="wrn.MDABOP." localSheetId="3" hidden="1">{"BOP_TAB",#N/A,FALSE,"N";"MIDTERM_TAB",#N/A,FALSE,"O";"FUND_CRED",#N/A,FALSE,"P";"DEBT_TAB1",#N/A,FALSE,"Q";"DEBT_TAB2",#N/A,FALSE,"Q";"FORFIN_TAB1",#N/A,FALSE,"R";"FORFIN_TAB2",#N/A,FALSE,"R";"BOP_ANALY",#N/A,FALSE,"U"}</definedName>
    <definedName name="wrn.MDABOP." localSheetId="41" hidden="1">{"BOP_TAB",#N/A,FALSE,"N";"MIDTERM_TAB",#N/A,FALSE,"O";"FUND_CRED",#N/A,FALSE,"P";"DEBT_TAB1",#N/A,FALSE,"Q";"DEBT_TAB2",#N/A,FALSE,"Q";"FORFIN_TAB1",#N/A,FALSE,"R";"FORFIN_TAB2",#N/A,FALSE,"R";"BOP_ANALY",#N/A,FALSE,"U"}</definedName>
    <definedName name="wrn.MDABOP." localSheetId="42" hidden="1">{"BOP_TAB",#N/A,FALSE,"N";"MIDTERM_TAB",#N/A,FALSE,"O";"FUND_CRED",#N/A,FALSE,"P";"DEBT_TAB1",#N/A,FALSE,"Q";"DEBT_TAB2",#N/A,FALSE,"Q";"FORFIN_TAB1",#N/A,FALSE,"R";"FORFIN_TAB2",#N/A,FALSE,"R";"BOP_ANALY",#N/A,FALSE,"U"}</definedName>
    <definedName name="wrn.MDABOP." localSheetId="43" hidden="1">{"BOP_TAB",#N/A,FALSE,"N";"MIDTERM_TAB",#N/A,FALSE,"O";"FUND_CRED",#N/A,FALSE,"P";"DEBT_TAB1",#N/A,FALSE,"Q";"DEBT_TAB2",#N/A,FALSE,"Q";"FORFIN_TAB1",#N/A,FALSE,"R";"FORFIN_TAB2",#N/A,FALSE,"R";"BOP_ANALY",#N/A,FALSE,"U"}</definedName>
    <definedName name="wrn.MDABOP." localSheetId="44" hidden="1">{"BOP_TAB",#N/A,FALSE,"N";"MIDTERM_TAB",#N/A,FALSE,"O";"FUND_CRED",#N/A,FALSE,"P";"DEBT_TAB1",#N/A,FALSE,"Q";"DEBT_TAB2",#N/A,FALSE,"Q";"FORFIN_TAB1",#N/A,FALSE,"R";"FORFIN_TAB2",#N/A,FALSE,"R";"BOP_ANALY",#N/A,FALSE,"U"}</definedName>
    <definedName name="wrn.MDABOP." localSheetId="45" hidden="1">{"BOP_TAB",#N/A,FALSE,"N";"MIDTERM_TAB",#N/A,FALSE,"O";"FUND_CRED",#N/A,FALSE,"P";"DEBT_TAB1",#N/A,FALSE,"Q";"DEBT_TAB2",#N/A,FALSE,"Q";"FORFIN_TAB1",#N/A,FALSE,"R";"FORFIN_TAB2",#N/A,FALSE,"R";"BOP_ANALY",#N/A,FALSE,"U"}</definedName>
    <definedName name="wrn.MDABOP." localSheetId="46" hidden="1">{"BOP_TAB",#N/A,FALSE,"N";"MIDTERM_TAB",#N/A,FALSE,"O";"FUND_CRED",#N/A,FALSE,"P";"DEBT_TAB1",#N/A,FALSE,"Q";"DEBT_TAB2",#N/A,FALSE,"Q";"FORFIN_TAB1",#N/A,FALSE,"R";"FORFIN_TAB2",#N/A,FALSE,"R";"BOP_ANALY",#N/A,FALSE,"U"}</definedName>
    <definedName name="wrn.MDABOP." localSheetId="57" hidden="1">{"BOP_TAB",#N/A,FALSE,"N";"MIDTERM_TAB",#N/A,FALSE,"O";"FUND_CRED",#N/A,FALSE,"P";"DEBT_TAB1",#N/A,FALSE,"Q";"DEBT_TAB2",#N/A,FALSE,"Q";"FORFIN_TAB1",#N/A,FALSE,"R";"FORFIN_TAB2",#N/A,FALSE,"R";"BOP_ANALY",#N/A,FALSE,"U"}</definedName>
    <definedName name="wrn.MDABOP." localSheetId="58" hidden="1">{"BOP_TAB",#N/A,FALSE,"N";"MIDTERM_TAB",#N/A,FALSE,"O";"FUND_CRED",#N/A,FALSE,"P";"DEBT_TAB1",#N/A,FALSE,"Q";"DEBT_TAB2",#N/A,FALSE,"Q";"FORFIN_TAB1",#N/A,FALSE,"R";"FORFIN_TAB2",#N/A,FALSE,"R";"BOP_ANALY",#N/A,FALSE,"U"}</definedName>
    <definedName name="wrn.MDABOP." localSheetId="18" hidden="1">{"BOP_TAB",#N/A,FALSE,"N";"MIDTERM_TAB",#N/A,FALSE,"O";"FUND_CRED",#N/A,FALSE,"P";"DEBT_TAB1",#N/A,FALSE,"Q";"DEBT_TAB2",#N/A,FALSE,"Q";"FORFIN_TAB1",#N/A,FALSE,"R";"FORFIN_TAB2",#N/A,FALSE,"R";"BOP_ANALY",#N/A,FALSE,"U"}</definedName>
    <definedName name="wrn.MDABOP." localSheetId="61" hidden="1">{"BOP_TAB",#N/A,FALSE,"N";"MIDTERM_TAB",#N/A,FALSE,"O";"FUND_CRED",#N/A,FALSE,"P";"DEBT_TAB1",#N/A,FALSE,"Q";"DEBT_TAB2",#N/A,FALSE,"Q";"FORFIN_TAB1",#N/A,FALSE,"R";"FORFIN_TAB2",#N/A,FALSE,"R";"BOP_ANALY",#N/A,FALSE,"U"}</definedName>
    <definedName name="wrn.MDABOP." localSheetId="62" hidden="1">{"BOP_TAB",#N/A,FALSE,"N";"MIDTERM_TAB",#N/A,FALSE,"O";"FUND_CRED",#N/A,FALSE,"P";"DEBT_TAB1",#N/A,FALSE,"Q";"DEBT_TAB2",#N/A,FALSE,"Q";"FORFIN_TAB1",#N/A,FALSE,"R";"FORFIN_TAB2",#N/A,FALSE,"R";"BOP_ANALY",#N/A,FALSE,"U"}</definedName>
    <definedName name="wrn.MDABOP." localSheetId="63" hidden="1">{"BOP_TAB",#N/A,FALSE,"N";"MIDTERM_TAB",#N/A,FALSE,"O";"FUND_CRED",#N/A,FALSE,"P";"DEBT_TAB1",#N/A,FALSE,"Q";"DEBT_TAB2",#N/A,FALSE,"Q";"FORFIN_TAB1",#N/A,FALSE,"R";"FORFIN_TAB2",#N/A,FALSE,"R";"BOP_ANALY",#N/A,FALSE,"U"}</definedName>
    <definedName name="wrn.MDABOP." localSheetId="64" hidden="1">{"BOP_TAB",#N/A,FALSE,"N";"MIDTERM_TAB",#N/A,FALSE,"O";"FUND_CRED",#N/A,FALSE,"P";"DEBT_TAB1",#N/A,FALSE,"Q";"DEBT_TAB2",#N/A,FALSE,"Q";"FORFIN_TAB1",#N/A,FALSE,"R";"FORFIN_TAB2",#N/A,FALSE,"R";"BOP_ANALY",#N/A,FALSE,"U"}</definedName>
    <definedName name="wrn.MDABOP." localSheetId="21" hidden="1">{"BOP_TAB",#N/A,FALSE,"N";"MIDTERM_TAB",#N/A,FALSE,"O";"FUND_CRED",#N/A,FALSE,"P";"DEBT_TAB1",#N/A,FALSE,"Q";"DEBT_TAB2",#N/A,FALSE,"Q";"FORFIN_TAB1",#N/A,FALSE,"R";"FORFIN_TAB2",#N/A,FALSE,"R";"BOP_ANALY",#N/A,FALSE,"U"}</definedName>
    <definedName name="wrn.MDABOP." localSheetId="80" hidden="1">{"BOP_TAB",#N/A,FALSE,"N";"MIDTERM_TAB",#N/A,FALSE,"O";"FUND_CRED",#N/A,FALSE,"P";"DEBT_TAB1",#N/A,FALSE,"Q";"DEBT_TAB2",#N/A,FALSE,"Q";"FORFIN_TAB1",#N/A,FALSE,"R";"FORFIN_TAB2",#N/A,FALSE,"R";"BOP_ANALY",#N/A,FALSE,"U"}</definedName>
    <definedName name="wrn.MDABOP." localSheetId="81" hidden="1">{"BOP_TAB",#N/A,FALSE,"N";"MIDTERM_TAB",#N/A,FALSE,"O";"FUND_CRED",#N/A,FALSE,"P";"DEBT_TAB1",#N/A,FALSE,"Q";"DEBT_TAB2",#N/A,FALSE,"Q";"FORFIN_TAB1",#N/A,FALSE,"R";"FORFIN_TAB2",#N/A,FALSE,"R";"BOP_ANALY",#N/A,FALSE,"U"}</definedName>
    <definedName name="wrn.MDABOP." localSheetId="82" hidden="1">{"BOP_TAB",#N/A,FALSE,"N";"MIDTERM_TAB",#N/A,FALSE,"O";"FUND_CRED",#N/A,FALSE,"P";"DEBT_TAB1",#N/A,FALSE,"Q";"DEBT_TAB2",#N/A,FALSE,"Q";"FORFIN_TAB1",#N/A,FALSE,"R";"FORFIN_TAB2",#N/A,FALSE,"R";"BOP_ANALY",#N/A,FALSE,"U"}</definedName>
    <definedName name="wrn.MDABOP." localSheetId="83" hidden="1">{"BOP_TAB",#N/A,FALSE,"N";"MIDTERM_TAB",#N/A,FALSE,"O";"FUND_CRED",#N/A,FALSE,"P";"DEBT_TAB1",#N/A,FALSE,"Q";"DEBT_TAB2",#N/A,FALSE,"Q";"FORFIN_TAB1",#N/A,FALSE,"R";"FORFIN_TAB2",#N/A,FALSE,"R";"BOP_ANALY",#N/A,FALSE,"U"}</definedName>
    <definedName name="wrn.MDABOP." localSheetId="84" hidden="1">{"BOP_TAB",#N/A,FALSE,"N";"MIDTERM_TAB",#N/A,FALSE,"O";"FUND_CRED",#N/A,FALSE,"P";"DEBT_TAB1",#N/A,FALSE,"Q";"DEBT_TAB2",#N/A,FALSE,"Q";"FORFIN_TAB1",#N/A,FALSE,"R";"FORFIN_TAB2",#N/A,FALSE,"R";"BOP_ANALY",#N/A,FALSE,"U"}</definedName>
    <definedName name="wrn.MDABOP." localSheetId="85" hidden="1">{"BOP_TAB",#N/A,FALSE,"N";"MIDTERM_TAB",#N/A,FALSE,"O";"FUND_CRED",#N/A,FALSE,"P";"DEBT_TAB1",#N/A,FALSE,"Q";"DEBT_TAB2",#N/A,FALSE,"Q";"FORFIN_TAB1",#N/A,FALSE,"R";"FORFIN_TAB2",#N/A,FALSE,"R";"BOP_ANALY",#N/A,FALSE,"U"}</definedName>
    <definedName name="wrn.MDABOP." localSheetId="88" hidden="1">{"BOP_TAB",#N/A,FALSE,"N";"MIDTERM_TAB",#N/A,FALSE,"O";"FUND_CRED",#N/A,FALSE,"P";"DEBT_TAB1",#N/A,FALSE,"Q";"DEBT_TAB2",#N/A,FALSE,"Q";"FORFIN_TAB1",#N/A,FALSE,"R";"FORFIN_TAB2",#N/A,FALSE,"R";"BOP_ANALY",#N/A,FALSE,"U"}</definedName>
    <definedName name="wrn.MDABOP." localSheetId="22" hidden="1">{"BOP_TAB",#N/A,FALSE,"N";"MIDTERM_TAB",#N/A,FALSE,"O";"FUND_CRED",#N/A,FALSE,"P";"DEBT_TAB1",#N/A,FALSE,"Q";"DEBT_TAB2",#N/A,FALSE,"Q";"FORFIN_TAB1",#N/A,FALSE,"R";"FORFIN_TAB2",#N/A,FALSE,"R";"BOP_ANALY",#N/A,FALSE,"U"}</definedName>
    <definedName name="wrn.MDABOP." localSheetId="89" hidden="1">{"BOP_TAB",#N/A,FALSE,"N";"MIDTERM_TAB",#N/A,FALSE,"O";"FUND_CRED",#N/A,FALSE,"P";"DEBT_TAB1",#N/A,FALSE,"Q";"DEBT_TAB2",#N/A,FALSE,"Q";"FORFIN_TAB1",#N/A,FALSE,"R";"FORFIN_TAB2",#N/A,FALSE,"R";"BOP_ANALY",#N/A,FALSE,"U"}</definedName>
    <definedName name="wrn.MDABOP." localSheetId="90" hidden="1">{"BOP_TAB",#N/A,FALSE,"N";"MIDTERM_TAB",#N/A,FALSE,"O";"FUND_CRED",#N/A,FALSE,"P";"DEBT_TAB1",#N/A,FALSE,"Q";"DEBT_TAB2",#N/A,FALSE,"Q";"FORFIN_TAB1",#N/A,FALSE,"R";"FORFIN_TAB2",#N/A,FALSE,"R";"BOP_ANALY",#N/A,FALSE,"U"}</definedName>
    <definedName name="wrn.MDABOP." localSheetId="91" hidden="1">{"BOP_TAB",#N/A,FALSE,"N";"MIDTERM_TAB",#N/A,FALSE,"O";"FUND_CRED",#N/A,FALSE,"P";"DEBT_TAB1",#N/A,FALSE,"Q";"DEBT_TAB2",#N/A,FALSE,"Q";"FORFIN_TAB1",#N/A,FALSE,"R";"FORFIN_TAB2",#N/A,FALSE,"R";"BOP_ANALY",#N/A,FALSE,"U"}</definedName>
    <definedName name="wrn.MDABOP." localSheetId="92" hidden="1">{"BOP_TAB",#N/A,FALSE,"N";"MIDTERM_TAB",#N/A,FALSE,"O";"FUND_CRED",#N/A,FALSE,"P";"DEBT_TAB1",#N/A,FALSE,"Q";"DEBT_TAB2",#N/A,FALSE,"Q";"FORFIN_TAB1",#N/A,FALSE,"R";"FORFIN_TAB2",#N/A,FALSE,"R";"BOP_ANALY",#N/A,FALSE,"U"}</definedName>
    <definedName name="wrn.MDABOP." localSheetId="95" hidden="1">{"BOP_TAB",#N/A,FALSE,"N";"MIDTERM_TAB",#N/A,FALSE,"O";"FUND_CRED",#N/A,FALSE,"P";"DEBT_TAB1",#N/A,FALSE,"Q";"DEBT_TAB2",#N/A,FALSE,"Q";"FORFIN_TAB1",#N/A,FALSE,"R";"FORFIN_TAB2",#N/A,FALSE,"R";"BOP_ANALY",#N/A,FALSE,"U"}</definedName>
    <definedName name="wrn.MDABOP." localSheetId="96" hidden="1">{"BOP_TAB",#N/A,FALSE,"N";"MIDTERM_TAB",#N/A,FALSE,"O";"FUND_CRED",#N/A,FALSE,"P";"DEBT_TAB1",#N/A,FALSE,"Q";"DEBT_TAB2",#N/A,FALSE,"Q";"FORFIN_TAB1",#N/A,FALSE,"R";"FORFIN_TAB2",#N/A,FALSE,"R";"BOP_ANALY",#N/A,FALSE,"U"}</definedName>
    <definedName name="wrn.MDABOP." localSheetId="98" hidden="1">{"BOP_TAB",#N/A,FALSE,"N";"MIDTERM_TAB",#N/A,FALSE,"O";"FUND_CRED",#N/A,FALSE,"P";"DEBT_TAB1",#N/A,FALSE,"Q";"DEBT_TAB2",#N/A,FALSE,"Q";"FORFIN_TAB1",#N/A,FALSE,"R";"FORFIN_TAB2",#N/A,FALSE,"R";"BOP_ANALY",#N/A,FALSE,"U"}</definedName>
    <definedName name="wrn.MDABOP." localSheetId="24" hidden="1">{"BOP_TAB",#N/A,FALSE,"N";"MIDTERM_TAB",#N/A,FALSE,"O";"FUND_CRED",#N/A,FALSE,"P";"DEBT_TAB1",#N/A,FALSE,"Q";"DEBT_TAB2",#N/A,FALSE,"Q";"FORFIN_TAB1",#N/A,FALSE,"R";"FORFIN_TAB2",#N/A,FALSE,"R";"BOP_ANALY",#N/A,FALSE,"U"}</definedName>
    <definedName name="wrn.MDABOP." localSheetId="99" hidden="1">{"BOP_TAB",#N/A,FALSE,"N";"MIDTERM_TAB",#N/A,FALSE,"O";"FUND_CRED",#N/A,FALSE,"P";"DEBT_TAB1",#N/A,FALSE,"Q";"DEBT_TAB2",#N/A,FALSE,"Q";"FORFIN_TAB1",#N/A,FALSE,"R";"FORFIN_TAB2",#N/A,FALSE,"R";"BOP_ANALY",#N/A,FALSE,"U"}</definedName>
    <definedName name="wrn.MDABOP." localSheetId="25" hidden="1">{"BOP_TAB",#N/A,FALSE,"N";"MIDTERM_TAB",#N/A,FALSE,"O";"FUND_CRED",#N/A,FALSE,"P";"DEBT_TAB1",#N/A,FALSE,"Q";"DEBT_TAB2",#N/A,FALSE,"Q";"FORFIN_TAB1",#N/A,FALSE,"R";"FORFIN_TAB2",#N/A,FALSE,"R";"BOP_ANALY",#N/A,FALSE,"U"}</definedName>
    <definedName name="wrn.MDABOP." localSheetId="26" hidden="1">{"BOP_TAB",#N/A,FALSE,"N";"MIDTERM_TAB",#N/A,FALSE,"O";"FUND_CRED",#N/A,FALSE,"P";"DEBT_TAB1",#N/A,FALSE,"Q";"DEBT_TAB2",#N/A,FALSE,"Q";"FORFIN_TAB1",#N/A,FALSE,"R";"FORFIN_TAB2",#N/A,FALSE,"R";"BOP_ANALY",#N/A,FALSE,"U"}</definedName>
    <definedName name="wrn.MDABOP." localSheetId="93" hidden="1">{"BOP_TAB",#N/A,FALSE,"N";"MIDTERM_TAB",#N/A,FALSE,"O";"FUND_CRED",#N/A,FALSE,"P";"DEBT_TAB1",#N/A,FALSE,"Q";"DEBT_TAB2",#N/A,FALSE,"Q";"FORFIN_TAB1",#N/A,FALSE,"R";"FORFIN_TAB2",#N/A,FALSE,"R";"BOP_ANALY",#N/A,FALSE,"U"}</definedName>
    <definedName name="wrn.MDABOP." localSheetId="94"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15" hidden="1">{#N/A,#N/A,FALSE,"CONTENTS";#N/A,#N/A,FALSE,"BOP";#N/A,#N/A,FALSE,"EXP";#N/A,#N/A,FALSE,"EXPG";#N/A,#N/A,FALSE,"EXPP";#N/A,#N/A,FALSE,"IMP";#N/A,#N/A,FALSE,"TOT";#N/A,#N/A,FALSE,"SERV";#N/A,#N/A,FALSE,"TRAN";#N/A,#N/A,FALSE,"DEBT"}</definedName>
    <definedName name="wrn.MIT." localSheetId="16" hidden="1">{#N/A,#N/A,FALSE,"CONTENTS";#N/A,#N/A,FALSE,"BOP";#N/A,#N/A,FALSE,"EXP";#N/A,#N/A,FALSE,"EXPG";#N/A,#N/A,FALSE,"EXPP";#N/A,#N/A,FALSE,"IMP";#N/A,#N/A,FALSE,"TOT";#N/A,#N/A,FALSE,"SERV";#N/A,#N/A,FALSE,"TRAN";#N/A,#N/A,FALSE,"DEBT"}</definedName>
    <definedName name="wrn.MIT." localSheetId="17" hidden="1">{#N/A,#N/A,FALSE,"CONTENTS";#N/A,#N/A,FALSE,"BOP";#N/A,#N/A,FALSE,"EXP";#N/A,#N/A,FALSE,"EXPG";#N/A,#N/A,FALSE,"EXPP";#N/A,#N/A,FALSE,"IMP";#N/A,#N/A,FALSE,"TOT";#N/A,#N/A,FALSE,"SERV";#N/A,#N/A,FALSE,"TRAN";#N/A,#N/A,FALSE,"DEBT"}</definedName>
    <definedName name="wrn.MIT." localSheetId="19" hidden="1">{#N/A,#N/A,FALSE,"CONTENTS";#N/A,#N/A,FALSE,"BOP";#N/A,#N/A,FALSE,"EXP";#N/A,#N/A,FALSE,"EXPG";#N/A,#N/A,FALSE,"EXPP";#N/A,#N/A,FALSE,"IMP";#N/A,#N/A,FALSE,"TOT";#N/A,#N/A,FALSE,"SERV";#N/A,#N/A,FALSE,"TRAN";#N/A,#N/A,FALSE,"DEBT"}</definedName>
    <definedName name="wrn.MIT." localSheetId="20" hidden="1">{#N/A,#N/A,FALSE,"CONTENTS";#N/A,#N/A,FALSE,"BOP";#N/A,#N/A,FALSE,"EXP";#N/A,#N/A,FALSE,"EXPG";#N/A,#N/A,FALSE,"EXPP";#N/A,#N/A,FALSE,"IMP";#N/A,#N/A,FALSE,"TOT";#N/A,#N/A,FALSE,"SERV";#N/A,#N/A,FALSE,"TRAN";#N/A,#N/A,FALSE,"DEBT"}</definedName>
    <definedName name="wrn.MIT." localSheetId="100" hidden="1">{#N/A,#N/A,FALSE,"CONTENTS";#N/A,#N/A,FALSE,"BOP";#N/A,#N/A,FALSE,"EXP";#N/A,#N/A,FALSE,"EXPG";#N/A,#N/A,FALSE,"EXPP";#N/A,#N/A,FALSE,"IMP";#N/A,#N/A,FALSE,"TOT";#N/A,#N/A,FALSE,"SERV";#N/A,#N/A,FALSE,"TRAN";#N/A,#N/A,FALSE,"DEBT"}</definedName>
    <definedName name="wrn.MIT." localSheetId="8" hidden="1">{#N/A,#N/A,FALSE,"CONTENTS";#N/A,#N/A,FALSE,"BOP";#N/A,#N/A,FALSE,"EXP";#N/A,#N/A,FALSE,"EXPG";#N/A,#N/A,FALSE,"EXPP";#N/A,#N/A,FALSE,"IMP";#N/A,#N/A,FALSE,"TOT";#N/A,#N/A,FALSE,"SERV";#N/A,#N/A,FALSE,"TRAN";#N/A,#N/A,FALSE,"DEBT"}</definedName>
    <definedName name="wrn.MIT." localSheetId="9" hidden="1">{#N/A,#N/A,FALSE,"CONTENTS";#N/A,#N/A,FALSE,"BOP";#N/A,#N/A,FALSE,"EXP";#N/A,#N/A,FALSE,"EXPG";#N/A,#N/A,FALSE,"EXPP";#N/A,#N/A,FALSE,"IMP";#N/A,#N/A,FALSE,"TOT";#N/A,#N/A,FALSE,"SERV";#N/A,#N/A,FALSE,"TRAN";#N/A,#N/A,FALSE,"DEBT"}</definedName>
    <definedName name="wrn.MIT." localSheetId="10" hidden="1">{#N/A,#N/A,FALSE,"CONTENTS";#N/A,#N/A,FALSE,"BOP";#N/A,#N/A,FALSE,"EXP";#N/A,#N/A,FALSE,"EXPG";#N/A,#N/A,FALSE,"EXPP";#N/A,#N/A,FALSE,"IMP";#N/A,#N/A,FALSE,"TOT";#N/A,#N/A,FALSE,"SERV";#N/A,#N/A,FALSE,"TRAN";#N/A,#N/A,FALSE,"DEBT"}</definedName>
    <definedName name="wrn.MIT." localSheetId="11" hidden="1">{#N/A,#N/A,FALSE,"CONTENTS";#N/A,#N/A,FALSE,"BOP";#N/A,#N/A,FALSE,"EXP";#N/A,#N/A,FALSE,"EXPG";#N/A,#N/A,FALSE,"EXPP";#N/A,#N/A,FALSE,"IMP";#N/A,#N/A,FALSE,"TOT";#N/A,#N/A,FALSE,"SERV";#N/A,#N/A,FALSE,"TRAN";#N/A,#N/A,FALSE,"DEBT"}</definedName>
    <definedName name="wrn.MIT." localSheetId="23" hidden="1">{#N/A,#N/A,FALSE,"CONTENTS";#N/A,#N/A,FALSE,"BOP";#N/A,#N/A,FALSE,"EXP";#N/A,#N/A,FALSE,"EXPG";#N/A,#N/A,FALSE,"EXPP";#N/A,#N/A,FALSE,"IMP";#N/A,#N/A,FALSE,"TOT";#N/A,#N/A,FALSE,"SERV";#N/A,#N/A,FALSE,"TRAN";#N/A,#N/A,FALSE,"DEBT"}</definedName>
    <definedName name="wrn.MIT." localSheetId="59" hidden="1">{#N/A,#N/A,FALSE,"CONTENTS";#N/A,#N/A,FALSE,"BOP";#N/A,#N/A,FALSE,"EXP";#N/A,#N/A,FALSE,"EXPG";#N/A,#N/A,FALSE,"EXPP";#N/A,#N/A,FALSE,"IMP";#N/A,#N/A,FALSE,"TOT";#N/A,#N/A,FALSE,"SERV";#N/A,#N/A,FALSE,"TRAN";#N/A,#N/A,FALSE,"DEBT"}</definedName>
    <definedName name="wrn.MIT." localSheetId="60" hidden="1">{#N/A,#N/A,FALSE,"CONTENTS";#N/A,#N/A,FALSE,"BOP";#N/A,#N/A,FALSE,"EXP";#N/A,#N/A,FALSE,"EXPG";#N/A,#N/A,FALSE,"EXPP";#N/A,#N/A,FALSE,"IMP";#N/A,#N/A,FALSE,"TOT";#N/A,#N/A,FALSE,"SERV";#N/A,#N/A,FALSE,"TRAN";#N/A,#N/A,FALSE,"DEBT"}</definedName>
    <definedName name="wrn.MIT." localSheetId="1" hidden="1">{#N/A,#N/A,FALSE,"CONTENTS";#N/A,#N/A,FALSE,"BOP";#N/A,#N/A,FALSE,"EXP";#N/A,#N/A,FALSE,"EXPG";#N/A,#N/A,FALSE,"EXPP";#N/A,#N/A,FALSE,"IMP";#N/A,#N/A,FALSE,"TOT";#N/A,#N/A,FALSE,"SERV";#N/A,#N/A,FALSE,"TRAN";#N/A,#N/A,FALSE,"DEBT"}</definedName>
    <definedName name="wrn.MIT." localSheetId="27" hidden="1">{#N/A,#N/A,FALSE,"CONTENTS";#N/A,#N/A,FALSE,"BOP";#N/A,#N/A,FALSE,"EXP";#N/A,#N/A,FALSE,"EXPG";#N/A,#N/A,FALSE,"EXPP";#N/A,#N/A,FALSE,"IMP";#N/A,#N/A,FALSE,"TOT";#N/A,#N/A,FALSE,"SERV";#N/A,#N/A,FALSE,"TRAN";#N/A,#N/A,FALSE,"DEBT"}</definedName>
    <definedName name="wrn.MIT." localSheetId="28" hidden="1">{#N/A,#N/A,FALSE,"CONTENTS";#N/A,#N/A,FALSE,"BOP";#N/A,#N/A,FALSE,"EXP";#N/A,#N/A,FALSE,"EXPG";#N/A,#N/A,FALSE,"EXPP";#N/A,#N/A,FALSE,"IMP";#N/A,#N/A,FALSE,"TOT";#N/A,#N/A,FALSE,"SERV";#N/A,#N/A,FALSE,"TRAN";#N/A,#N/A,FALSE,"DEBT"}</definedName>
    <definedName name="wrn.MIT." localSheetId="29" hidden="1">{#N/A,#N/A,FALSE,"CONTENTS";#N/A,#N/A,FALSE,"BOP";#N/A,#N/A,FALSE,"EXP";#N/A,#N/A,FALSE,"EXPG";#N/A,#N/A,FALSE,"EXPP";#N/A,#N/A,FALSE,"IMP";#N/A,#N/A,FALSE,"TOT";#N/A,#N/A,FALSE,"SERV";#N/A,#N/A,FALSE,"TRAN";#N/A,#N/A,FALSE,"DEBT"}</definedName>
    <definedName name="wrn.MIT." localSheetId="30" hidden="1">{#N/A,#N/A,FALSE,"CONTENTS";#N/A,#N/A,FALSE,"BOP";#N/A,#N/A,FALSE,"EXP";#N/A,#N/A,FALSE,"EXPG";#N/A,#N/A,FALSE,"EXPP";#N/A,#N/A,FALSE,"IMP";#N/A,#N/A,FALSE,"TOT";#N/A,#N/A,FALSE,"SERV";#N/A,#N/A,FALSE,"TRAN";#N/A,#N/A,FALSE,"DEBT"}</definedName>
    <definedName name="wrn.MIT." localSheetId="31" hidden="1">{#N/A,#N/A,FALSE,"CONTENTS";#N/A,#N/A,FALSE,"BOP";#N/A,#N/A,FALSE,"EXP";#N/A,#N/A,FALSE,"EXPG";#N/A,#N/A,FALSE,"EXPP";#N/A,#N/A,FALSE,"IMP";#N/A,#N/A,FALSE,"TOT";#N/A,#N/A,FALSE,"SERV";#N/A,#N/A,FALSE,"TRAN";#N/A,#N/A,FALSE,"DEBT"}</definedName>
    <definedName name="wrn.MIT." localSheetId="32" hidden="1">{#N/A,#N/A,FALSE,"CONTENTS";#N/A,#N/A,FALSE,"BOP";#N/A,#N/A,FALSE,"EXP";#N/A,#N/A,FALSE,"EXPG";#N/A,#N/A,FALSE,"EXPP";#N/A,#N/A,FALSE,"IMP";#N/A,#N/A,FALSE,"TOT";#N/A,#N/A,FALSE,"SERV";#N/A,#N/A,FALSE,"TRAN";#N/A,#N/A,FALSE,"DEBT"}</definedName>
    <definedName name="wrn.MIT." localSheetId="33" hidden="1">{#N/A,#N/A,FALSE,"CONTENTS";#N/A,#N/A,FALSE,"BOP";#N/A,#N/A,FALSE,"EXP";#N/A,#N/A,FALSE,"EXPG";#N/A,#N/A,FALSE,"EXPP";#N/A,#N/A,FALSE,"IMP";#N/A,#N/A,FALSE,"TOT";#N/A,#N/A,FALSE,"SERV";#N/A,#N/A,FALSE,"TRAN";#N/A,#N/A,FALSE,"DEBT"}</definedName>
    <definedName name="wrn.MIT." localSheetId="34" hidden="1">{#N/A,#N/A,FALSE,"CONTENTS";#N/A,#N/A,FALSE,"BOP";#N/A,#N/A,FALSE,"EXP";#N/A,#N/A,FALSE,"EXPG";#N/A,#N/A,FALSE,"EXPP";#N/A,#N/A,FALSE,"IMP";#N/A,#N/A,FALSE,"TOT";#N/A,#N/A,FALSE,"SERV";#N/A,#N/A,FALSE,"TRAN";#N/A,#N/A,FALSE,"DEBT"}</definedName>
    <definedName name="wrn.MIT." localSheetId="3" hidden="1">{#N/A,#N/A,FALSE,"CONTENTS";#N/A,#N/A,FALSE,"BOP";#N/A,#N/A,FALSE,"EXP";#N/A,#N/A,FALSE,"EXPG";#N/A,#N/A,FALSE,"EXPP";#N/A,#N/A,FALSE,"IMP";#N/A,#N/A,FALSE,"TOT";#N/A,#N/A,FALSE,"SERV";#N/A,#N/A,FALSE,"TRAN";#N/A,#N/A,FALSE,"DEBT"}</definedName>
    <definedName name="wrn.MIT." localSheetId="57" hidden="1">{#N/A,#N/A,FALSE,"CONTENTS";#N/A,#N/A,FALSE,"BOP";#N/A,#N/A,FALSE,"EXP";#N/A,#N/A,FALSE,"EXPG";#N/A,#N/A,FALSE,"EXPP";#N/A,#N/A,FALSE,"IMP";#N/A,#N/A,FALSE,"TOT";#N/A,#N/A,FALSE,"SERV";#N/A,#N/A,FALSE,"TRAN";#N/A,#N/A,FALSE,"DEBT"}</definedName>
    <definedName name="wrn.MIT." localSheetId="58" hidden="1">{#N/A,#N/A,FALSE,"CONTENTS";#N/A,#N/A,FALSE,"BOP";#N/A,#N/A,FALSE,"EXP";#N/A,#N/A,FALSE,"EXPG";#N/A,#N/A,FALSE,"EXPP";#N/A,#N/A,FALSE,"IMP";#N/A,#N/A,FALSE,"TOT";#N/A,#N/A,FALSE,"SERV";#N/A,#N/A,FALSE,"TRAN";#N/A,#N/A,FALSE,"DEBT"}</definedName>
    <definedName name="wrn.MIT." localSheetId="18" hidden="1">{#N/A,#N/A,FALSE,"CONTENTS";#N/A,#N/A,FALSE,"BOP";#N/A,#N/A,FALSE,"EXP";#N/A,#N/A,FALSE,"EXPG";#N/A,#N/A,FALSE,"EXPP";#N/A,#N/A,FALSE,"IMP";#N/A,#N/A,FALSE,"TOT";#N/A,#N/A,FALSE,"SERV";#N/A,#N/A,FALSE,"TRAN";#N/A,#N/A,FALSE,"DEBT"}</definedName>
    <definedName name="wrn.MIT." localSheetId="61" hidden="1">{#N/A,#N/A,FALSE,"CONTENTS";#N/A,#N/A,FALSE,"BOP";#N/A,#N/A,FALSE,"EXP";#N/A,#N/A,FALSE,"EXPG";#N/A,#N/A,FALSE,"EXPP";#N/A,#N/A,FALSE,"IMP";#N/A,#N/A,FALSE,"TOT";#N/A,#N/A,FALSE,"SERV";#N/A,#N/A,FALSE,"TRAN";#N/A,#N/A,FALSE,"DEBT"}</definedName>
    <definedName name="wrn.MIT." localSheetId="62" hidden="1">{#N/A,#N/A,FALSE,"CONTENTS";#N/A,#N/A,FALSE,"BOP";#N/A,#N/A,FALSE,"EXP";#N/A,#N/A,FALSE,"EXPG";#N/A,#N/A,FALSE,"EXPP";#N/A,#N/A,FALSE,"IMP";#N/A,#N/A,FALSE,"TOT";#N/A,#N/A,FALSE,"SERV";#N/A,#N/A,FALSE,"TRAN";#N/A,#N/A,FALSE,"DEBT"}</definedName>
    <definedName name="wrn.MIT." localSheetId="63" hidden="1">{#N/A,#N/A,FALSE,"CONTENTS";#N/A,#N/A,FALSE,"BOP";#N/A,#N/A,FALSE,"EXP";#N/A,#N/A,FALSE,"EXPG";#N/A,#N/A,FALSE,"EXPP";#N/A,#N/A,FALSE,"IMP";#N/A,#N/A,FALSE,"TOT";#N/A,#N/A,FALSE,"SERV";#N/A,#N/A,FALSE,"TRAN";#N/A,#N/A,FALSE,"DEBT"}</definedName>
    <definedName name="wrn.MIT." localSheetId="64" hidden="1">{#N/A,#N/A,FALSE,"CONTENTS";#N/A,#N/A,FALSE,"BOP";#N/A,#N/A,FALSE,"EXP";#N/A,#N/A,FALSE,"EXPG";#N/A,#N/A,FALSE,"EXPP";#N/A,#N/A,FALSE,"IMP";#N/A,#N/A,FALSE,"TOT";#N/A,#N/A,FALSE,"SERV";#N/A,#N/A,FALSE,"TRAN";#N/A,#N/A,FALSE,"DEBT"}</definedName>
    <definedName name="wrn.MIT." localSheetId="21" hidden="1">{#N/A,#N/A,FALSE,"CONTENTS";#N/A,#N/A,FALSE,"BOP";#N/A,#N/A,FALSE,"EXP";#N/A,#N/A,FALSE,"EXPG";#N/A,#N/A,FALSE,"EXPP";#N/A,#N/A,FALSE,"IMP";#N/A,#N/A,FALSE,"TOT";#N/A,#N/A,FALSE,"SERV";#N/A,#N/A,FALSE,"TRAN";#N/A,#N/A,FALSE,"DEBT"}</definedName>
    <definedName name="wrn.MIT." localSheetId="80" hidden="1">{#N/A,#N/A,FALSE,"CONTENTS";#N/A,#N/A,FALSE,"BOP";#N/A,#N/A,FALSE,"EXP";#N/A,#N/A,FALSE,"EXPG";#N/A,#N/A,FALSE,"EXPP";#N/A,#N/A,FALSE,"IMP";#N/A,#N/A,FALSE,"TOT";#N/A,#N/A,FALSE,"SERV";#N/A,#N/A,FALSE,"TRAN";#N/A,#N/A,FALSE,"DEBT"}</definedName>
    <definedName name="wrn.MIT." localSheetId="81" hidden="1">{#N/A,#N/A,FALSE,"CONTENTS";#N/A,#N/A,FALSE,"BOP";#N/A,#N/A,FALSE,"EXP";#N/A,#N/A,FALSE,"EXPG";#N/A,#N/A,FALSE,"EXPP";#N/A,#N/A,FALSE,"IMP";#N/A,#N/A,FALSE,"TOT";#N/A,#N/A,FALSE,"SERV";#N/A,#N/A,FALSE,"TRAN";#N/A,#N/A,FALSE,"DEBT"}</definedName>
    <definedName name="wrn.MIT." localSheetId="82" hidden="1">{#N/A,#N/A,FALSE,"CONTENTS";#N/A,#N/A,FALSE,"BOP";#N/A,#N/A,FALSE,"EXP";#N/A,#N/A,FALSE,"EXPG";#N/A,#N/A,FALSE,"EXPP";#N/A,#N/A,FALSE,"IMP";#N/A,#N/A,FALSE,"TOT";#N/A,#N/A,FALSE,"SERV";#N/A,#N/A,FALSE,"TRAN";#N/A,#N/A,FALSE,"DEBT"}</definedName>
    <definedName name="wrn.MIT." localSheetId="83" hidden="1">{#N/A,#N/A,FALSE,"CONTENTS";#N/A,#N/A,FALSE,"BOP";#N/A,#N/A,FALSE,"EXP";#N/A,#N/A,FALSE,"EXPG";#N/A,#N/A,FALSE,"EXPP";#N/A,#N/A,FALSE,"IMP";#N/A,#N/A,FALSE,"TOT";#N/A,#N/A,FALSE,"SERV";#N/A,#N/A,FALSE,"TRAN";#N/A,#N/A,FALSE,"DEBT"}</definedName>
    <definedName name="wrn.MIT." localSheetId="84" hidden="1">{#N/A,#N/A,FALSE,"CONTENTS";#N/A,#N/A,FALSE,"BOP";#N/A,#N/A,FALSE,"EXP";#N/A,#N/A,FALSE,"EXPG";#N/A,#N/A,FALSE,"EXPP";#N/A,#N/A,FALSE,"IMP";#N/A,#N/A,FALSE,"TOT";#N/A,#N/A,FALSE,"SERV";#N/A,#N/A,FALSE,"TRAN";#N/A,#N/A,FALSE,"DEBT"}</definedName>
    <definedName name="wrn.MIT." localSheetId="85" hidden="1">{#N/A,#N/A,FALSE,"CONTENTS";#N/A,#N/A,FALSE,"BOP";#N/A,#N/A,FALSE,"EXP";#N/A,#N/A,FALSE,"EXPG";#N/A,#N/A,FALSE,"EXPP";#N/A,#N/A,FALSE,"IMP";#N/A,#N/A,FALSE,"TOT";#N/A,#N/A,FALSE,"SERV";#N/A,#N/A,FALSE,"TRAN";#N/A,#N/A,FALSE,"DEBT"}</definedName>
    <definedName name="wrn.MIT." localSheetId="88" hidden="1">{#N/A,#N/A,FALSE,"CONTENTS";#N/A,#N/A,FALSE,"BOP";#N/A,#N/A,FALSE,"EXP";#N/A,#N/A,FALSE,"EXPG";#N/A,#N/A,FALSE,"EXPP";#N/A,#N/A,FALSE,"IMP";#N/A,#N/A,FALSE,"TOT";#N/A,#N/A,FALSE,"SERV";#N/A,#N/A,FALSE,"TRAN";#N/A,#N/A,FALSE,"DEBT"}</definedName>
    <definedName name="wrn.MIT." localSheetId="22" hidden="1">{#N/A,#N/A,FALSE,"CONTENTS";#N/A,#N/A,FALSE,"BOP";#N/A,#N/A,FALSE,"EXP";#N/A,#N/A,FALSE,"EXPG";#N/A,#N/A,FALSE,"EXPP";#N/A,#N/A,FALSE,"IMP";#N/A,#N/A,FALSE,"TOT";#N/A,#N/A,FALSE,"SERV";#N/A,#N/A,FALSE,"TRAN";#N/A,#N/A,FALSE,"DEBT"}</definedName>
    <definedName name="wrn.MIT." localSheetId="89" hidden="1">{#N/A,#N/A,FALSE,"CONTENTS";#N/A,#N/A,FALSE,"BOP";#N/A,#N/A,FALSE,"EXP";#N/A,#N/A,FALSE,"EXPG";#N/A,#N/A,FALSE,"EXPP";#N/A,#N/A,FALSE,"IMP";#N/A,#N/A,FALSE,"TOT";#N/A,#N/A,FALSE,"SERV";#N/A,#N/A,FALSE,"TRAN";#N/A,#N/A,FALSE,"DEBT"}</definedName>
    <definedName name="wrn.MIT." localSheetId="90" hidden="1">{#N/A,#N/A,FALSE,"CONTENTS";#N/A,#N/A,FALSE,"BOP";#N/A,#N/A,FALSE,"EXP";#N/A,#N/A,FALSE,"EXPG";#N/A,#N/A,FALSE,"EXPP";#N/A,#N/A,FALSE,"IMP";#N/A,#N/A,FALSE,"TOT";#N/A,#N/A,FALSE,"SERV";#N/A,#N/A,FALSE,"TRAN";#N/A,#N/A,FALSE,"DEBT"}</definedName>
    <definedName name="wrn.MIT." localSheetId="91" hidden="1">{#N/A,#N/A,FALSE,"CONTENTS";#N/A,#N/A,FALSE,"BOP";#N/A,#N/A,FALSE,"EXP";#N/A,#N/A,FALSE,"EXPG";#N/A,#N/A,FALSE,"EXPP";#N/A,#N/A,FALSE,"IMP";#N/A,#N/A,FALSE,"TOT";#N/A,#N/A,FALSE,"SERV";#N/A,#N/A,FALSE,"TRAN";#N/A,#N/A,FALSE,"DEBT"}</definedName>
    <definedName name="wrn.MIT." localSheetId="92" hidden="1">{#N/A,#N/A,FALSE,"CONTENTS";#N/A,#N/A,FALSE,"BOP";#N/A,#N/A,FALSE,"EXP";#N/A,#N/A,FALSE,"EXPG";#N/A,#N/A,FALSE,"EXPP";#N/A,#N/A,FALSE,"IMP";#N/A,#N/A,FALSE,"TOT";#N/A,#N/A,FALSE,"SERV";#N/A,#N/A,FALSE,"TRAN";#N/A,#N/A,FALSE,"DEBT"}</definedName>
    <definedName name="wrn.MIT." localSheetId="95" hidden="1">{#N/A,#N/A,FALSE,"CONTENTS";#N/A,#N/A,FALSE,"BOP";#N/A,#N/A,FALSE,"EXP";#N/A,#N/A,FALSE,"EXPG";#N/A,#N/A,FALSE,"EXPP";#N/A,#N/A,FALSE,"IMP";#N/A,#N/A,FALSE,"TOT";#N/A,#N/A,FALSE,"SERV";#N/A,#N/A,FALSE,"TRAN";#N/A,#N/A,FALSE,"DEBT"}</definedName>
    <definedName name="wrn.MIT." localSheetId="96" hidden="1">{#N/A,#N/A,FALSE,"CONTENTS";#N/A,#N/A,FALSE,"BOP";#N/A,#N/A,FALSE,"EXP";#N/A,#N/A,FALSE,"EXPG";#N/A,#N/A,FALSE,"EXPP";#N/A,#N/A,FALSE,"IMP";#N/A,#N/A,FALSE,"TOT";#N/A,#N/A,FALSE,"SERV";#N/A,#N/A,FALSE,"TRAN";#N/A,#N/A,FALSE,"DEBT"}</definedName>
    <definedName name="wrn.MIT." localSheetId="98" hidden="1">{#N/A,#N/A,FALSE,"CONTENTS";#N/A,#N/A,FALSE,"BOP";#N/A,#N/A,FALSE,"EXP";#N/A,#N/A,FALSE,"EXPG";#N/A,#N/A,FALSE,"EXPP";#N/A,#N/A,FALSE,"IMP";#N/A,#N/A,FALSE,"TOT";#N/A,#N/A,FALSE,"SERV";#N/A,#N/A,FALSE,"TRAN";#N/A,#N/A,FALSE,"DEBT"}</definedName>
    <definedName name="wrn.MIT." localSheetId="24" hidden="1">{#N/A,#N/A,FALSE,"CONTENTS";#N/A,#N/A,FALSE,"BOP";#N/A,#N/A,FALSE,"EXP";#N/A,#N/A,FALSE,"EXPG";#N/A,#N/A,FALSE,"EXPP";#N/A,#N/A,FALSE,"IMP";#N/A,#N/A,FALSE,"TOT";#N/A,#N/A,FALSE,"SERV";#N/A,#N/A,FALSE,"TRAN";#N/A,#N/A,FALSE,"DEBT"}</definedName>
    <definedName name="wrn.MIT." localSheetId="99" hidden="1">{#N/A,#N/A,FALSE,"CONTENTS";#N/A,#N/A,FALSE,"BOP";#N/A,#N/A,FALSE,"EXP";#N/A,#N/A,FALSE,"EXPG";#N/A,#N/A,FALSE,"EXPP";#N/A,#N/A,FALSE,"IMP";#N/A,#N/A,FALSE,"TOT";#N/A,#N/A,FALSE,"SERV";#N/A,#N/A,FALSE,"TRAN";#N/A,#N/A,FALSE,"DEBT"}</definedName>
    <definedName name="wrn.MIT." localSheetId="25" hidden="1">{#N/A,#N/A,FALSE,"CONTENTS";#N/A,#N/A,FALSE,"BOP";#N/A,#N/A,FALSE,"EXP";#N/A,#N/A,FALSE,"EXPG";#N/A,#N/A,FALSE,"EXPP";#N/A,#N/A,FALSE,"IMP";#N/A,#N/A,FALSE,"TOT";#N/A,#N/A,FALSE,"SERV";#N/A,#N/A,FALSE,"TRAN";#N/A,#N/A,FALSE,"DEBT"}</definedName>
    <definedName name="wrn.MIT." localSheetId="26" hidden="1">{#N/A,#N/A,FALSE,"CONTENTS";#N/A,#N/A,FALSE,"BOP";#N/A,#N/A,FALSE,"EXP";#N/A,#N/A,FALSE,"EXPG";#N/A,#N/A,FALSE,"EXPP";#N/A,#N/A,FALSE,"IMP";#N/A,#N/A,FALSE,"TOT";#N/A,#N/A,FALSE,"SERV";#N/A,#N/A,FALSE,"TRAN";#N/A,#N/A,FALSE,"DEBT"}</definedName>
    <definedName name="wrn.MIT." localSheetId="93" hidden="1">{#N/A,#N/A,FALSE,"CONTENTS";#N/A,#N/A,FALSE,"BOP";#N/A,#N/A,FALSE,"EXP";#N/A,#N/A,FALSE,"EXPG";#N/A,#N/A,FALSE,"EXPP";#N/A,#N/A,FALSE,"IMP";#N/A,#N/A,FALSE,"TOT";#N/A,#N/A,FALSE,"SERV";#N/A,#N/A,FALSE,"TRAN";#N/A,#N/A,FALSE,"DEBT"}</definedName>
    <definedName name="wrn.MIT." localSheetId="94" hidden="1">{#N/A,#N/A,FALSE,"CONTENTS";#N/A,#N/A,FALSE,"BOP";#N/A,#N/A,FALSE,"EXP";#N/A,#N/A,FALSE,"EXPG";#N/A,#N/A,FALSE,"EXPP";#N/A,#N/A,FALSE,"IMP";#N/A,#N/A,FALSE,"TOT";#N/A,#N/A,FALSE,"SERV";#N/A,#N/A,FALSE,"TRAN";#N/A,#N/A,FALSE,"DEBT"}</definedName>
    <definedName name="wrn.MIT." hidden="1">{#N/A,#N/A,FALSE,"CONTENTS";#N/A,#N/A,FALSE,"BOP";#N/A,#N/A,FALSE,"EXP";#N/A,#N/A,FALSE,"EXPG";#N/A,#N/A,FALSE,"EXPP";#N/A,#N/A,FALSE,"IMP";#N/A,#N/A,FALSE,"TOT";#N/A,#N/A,FALSE,"SERV";#N/A,#N/A,FALSE,"TRAN";#N/A,#N/A,FALSE,"DEBT"}</definedName>
    <definedName name="wrn.MONA." localSheetId="15" hidden="1">{"MONA",#N/A,FALSE,"S"}</definedName>
    <definedName name="wrn.MONA." localSheetId="16" hidden="1">{"MONA",#N/A,FALSE,"S"}</definedName>
    <definedName name="wrn.MONA." localSheetId="17" hidden="1">{"MONA",#N/A,FALSE,"S"}</definedName>
    <definedName name="wrn.MONA." localSheetId="19" hidden="1">{"MONA",#N/A,FALSE,"S"}</definedName>
    <definedName name="wrn.MONA." localSheetId="20" hidden="1">{"MONA",#N/A,FALSE,"S"}</definedName>
    <definedName name="wrn.MONA." localSheetId="100" hidden="1">{"MONA",#N/A,FALSE,"S"}</definedName>
    <definedName name="wrn.MONA." localSheetId="8" hidden="1">{"MONA",#N/A,FALSE,"S"}</definedName>
    <definedName name="wrn.MONA." localSheetId="9" hidden="1">{"MONA",#N/A,FALSE,"S"}</definedName>
    <definedName name="wrn.MONA." localSheetId="10" hidden="1">{"MONA",#N/A,FALSE,"S"}</definedName>
    <definedName name="wrn.MONA." localSheetId="11" hidden="1">{"MONA",#N/A,FALSE,"S"}</definedName>
    <definedName name="wrn.MONA." localSheetId="23" hidden="1">{"MONA",#N/A,FALSE,"S"}</definedName>
    <definedName name="wrn.MONA." localSheetId="59" hidden="1">{"MONA",#N/A,FALSE,"S"}</definedName>
    <definedName name="wrn.MONA." localSheetId="60" hidden="1">{"MONA",#N/A,FALSE,"S"}</definedName>
    <definedName name="wrn.MONA." localSheetId="1" hidden="1">{"MONA",#N/A,FALSE,"S"}</definedName>
    <definedName name="wrn.MONA." localSheetId="27" hidden="1">{"MONA",#N/A,FALSE,"S"}</definedName>
    <definedName name="wrn.MONA." localSheetId="28" hidden="1">{"MONA",#N/A,FALSE,"S"}</definedName>
    <definedName name="wrn.MONA." localSheetId="29" hidden="1">{"MONA",#N/A,FALSE,"S"}</definedName>
    <definedName name="wrn.MONA." localSheetId="30" hidden="1">{"MONA",#N/A,FALSE,"S"}</definedName>
    <definedName name="wrn.MONA." localSheetId="31" hidden="1">{"MONA",#N/A,FALSE,"S"}</definedName>
    <definedName name="wrn.MONA." localSheetId="32" hidden="1">{"MONA",#N/A,FALSE,"S"}</definedName>
    <definedName name="wrn.MONA." localSheetId="33" hidden="1">{"MONA",#N/A,FALSE,"S"}</definedName>
    <definedName name="wrn.MONA." localSheetId="3" hidden="1">{"MONA",#N/A,FALSE,"S"}</definedName>
    <definedName name="wrn.MONA." localSheetId="41" hidden="1">{"MONA",#N/A,FALSE,"S"}</definedName>
    <definedName name="wrn.MONA." localSheetId="42" hidden="1">{"MONA",#N/A,FALSE,"S"}</definedName>
    <definedName name="wrn.MONA." localSheetId="43" hidden="1">{"MONA",#N/A,FALSE,"S"}</definedName>
    <definedName name="wrn.MONA." localSheetId="44" hidden="1">{"MONA",#N/A,FALSE,"S"}</definedName>
    <definedName name="wrn.MONA." localSheetId="45" hidden="1">{"MONA",#N/A,FALSE,"S"}</definedName>
    <definedName name="wrn.MONA." localSheetId="46" hidden="1">{"MONA",#N/A,FALSE,"S"}</definedName>
    <definedName name="wrn.MONA." localSheetId="57" hidden="1">{"MONA",#N/A,FALSE,"S"}</definedName>
    <definedName name="wrn.MONA." localSheetId="58" hidden="1">{"MONA",#N/A,FALSE,"S"}</definedName>
    <definedName name="wrn.MONA." localSheetId="18" hidden="1">{"MONA",#N/A,FALSE,"S"}</definedName>
    <definedName name="wrn.MONA." localSheetId="61" hidden="1">{"MONA",#N/A,FALSE,"S"}</definedName>
    <definedName name="wrn.MONA." localSheetId="62" hidden="1">{"MONA",#N/A,FALSE,"S"}</definedName>
    <definedName name="wrn.MONA." localSheetId="63" hidden="1">{"MONA",#N/A,FALSE,"S"}</definedName>
    <definedName name="wrn.MONA." localSheetId="64" hidden="1">{"MONA",#N/A,FALSE,"S"}</definedName>
    <definedName name="wrn.MONA." localSheetId="21" hidden="1">{"MONA",#N/A,FALSE,"S"}</definedName>
    <definedName name="wrn.MONA." localSheetId="80" hidden="1">{"MONA",#N/A,FALSE,"S"}</definedName>
    <definedName name="wrn.MONA." localSheetId="81" hidden="1">{"MONA",#N/A,FALSE,"S"}</definedName>
    <definedName name="wrn.MONA." localSheetId="82" hidden="1">{"MONA",#N/A,FALSE,"S"}</definedName>
    <definedName name="wrn.MONA." localSheetId="83" hidden="1">{"MONA",#N/A,FALSE,"S"}</definedName>
    <definedName name="wrn.MONA." localSheetId="84" hidden="1">{"MONA",#N/A,FALSE,"S"}</definedName>
    <definedName name="wrn.MONA." localSheetId="85" hidden="1">{"MONA",#N/A,FALSE,"S"}</definedName>
    <definedName name="wrn.MONA." localSheetId="88" hidden="1">{"MONA",#N/A,FALSE,"S"}</definedName>
    <definedName name="wrn.MONA." localSheetId="22" hidden="1">{"MONA",#N/A,FALSE,"S"}</definedName>
    <definedName name="wrn.MONA." localSheetId="89" hidden="1">{"MONA",#N/A,FALSE,"S"}</definedName>
    <definedName name="wrn.MONA." localSheetId="90" hidden="1">{"MONA",#N/A,FALSE,"S"}</definedName>
    <definedName name="wrn.MONA." localSheetId="91" hidden="1">{"MONA",#N/A,FALSE,"S"}</definedName>
    <definedName name="wrn.MONA." localSheetId="92" hidden="1">{"MONA",#N/A,FALSE,"S"}</definedName>
    <definedName name="wrn.MONA." localSheetId="95" hidden="1">{"MONA",#N/A,FALSE,"S"}</definedName>
    <definedName name="wrn.MONA." localSheetId="96" hidden="1">{"MONA",#N/A,FALSE,"S"}</definedName>
    <definedName name="wrn.MONA." localSheetId="98" hidden="1">{"MONA",#N/A,FALSE,"S"}</definedName>
    <definedName name="wrn.MONA." localSheetId="24" hidden="1">{"MONA",#N/A,FALSE,"S"}</definedName>
    <definedName name="wrn.MONA." localSheetId="99" hidden="1">{"MONA",#N/A,FALSE,"S"}</definedName>
    <definedName name="wrn.MONA." localSheetId="25" hidden="1">{"MONA",#N/A,FALSE,"S"}</definedName>
    <definedName name="wrn.MONA." localSheetId="26" hidden="1">{"MONA",#N/A,FALSE,"S"}</definedName>
    <definedName name="wrn.MONA." localSheetId="93" hidden="1">{"MONA",#N/A,FALSE,"S"}</definedName>
    <definedName name="wrn.MONA." localSheetId="94" hidden="1">{"MONA",#N/A,FALSE,"S"}</definedName>
    <definedName name="wrn.MONA." hidden="1">{"MONA",#N/A,FALSE,"S"}</definedName>
    <definedName name="wrn.Monthsheet." localSheetId="15" hidden="1">{"Minpmon",#N/A,FALSE,"Monthinput"}</definedName>
    <definedName name="wrn.Monthsheet." localSheetId="16" hidden="1">{"Minpmon",#N/A,FALSE,"Monthinput"}</definedName>
    <definedName name="wrn.Monthsheet." localSheetId="17" hidden="1">{"Minpmon",#N/A,FALSE,"Monthinput"}</definedName>
    <definedName name="wrn.Monthsheet." localSheetId="19" hidden="1">{"Minpmon",#N/A,FALSE,"Monthinput"}</definedName>
    <definedName name="wrn.Monthsheet." localSheetId="20" hidden="1">{"Minpmon",#N/A,FALSE,"Monthinput"}</definedName>
    <definedName name="wrn.Monthsheet." localSheetId="100" hidden="1">{"Minpmon",#N/A,FALSE,"Monthinput"}</definedName>
    <definedName name="wrn.Monthsheet." localSheetId="8" hidden="1">{"Minpmon",#N/A,FALSE,"Monthinput"}</definedName>
    <definedName name="wrn.Monthsheet." localSheetId="9" hidden="1">{"Minpmon",#N/A,FALSE,"Monthinput"}</definedName>
    <definedName name="wrn.Monthsheet." localSheetId="10" hidden="1">{"Minpmon",#N/A,FALSE,"Monthinput"}</definedName>
    <definedName name="wrn.Monthsheet." localSheetId="11" hidden="1">{"Minpmon",#N/A,FALSE,"Monthinput"}</definedName>
    <definedName name="wrn.Monthsheet." localSheetId="23" hidden="1">{"Minpmon",#N/A,FALSE,"Monthinput"}</definedName>
    <definedName name="wrn.Monthsheet." localSheetId="59" hidden="1">{"Minpmon",#N/A,FALSE,"Monthinput"}</definedName>
    <definedName name="wrn.Monthsheet." localSheetId="60" hidden="1">{"Minpmon",#N/A,FALSE,"Monthinput"}</definedName>
    <definedName name="wrn.Monthsheet." localSheetId="1" hidden="1">{"Minpmon",#N/A,FALSE,"Monthinput"}</definedName>
    <definedName name="wrn.Monthsheet." localSheetId="27" hidden="1">{"Minpmon",#N/A,FALSE,"Monthinput"}</definedName>
    <definedName name="wrn.Monthsheet." localSheetId="28" hidden="1">{"Minpmon",#N/A,FALSE,"Monthinput"}</definedName>
    <definedName name="wrn.Monthsheet." localSheetId="29" hidden="1">{"Minpmon",#N/A,FALSE,"Monthinput"}</definedName>
    <definedName name="wrn.Monthsheet." localSheetId="30" hidden="1">{"Minpmon",#N/A,FALSE,"Monthinput"}</definedName>
    <definedName name="wrn.Monthsheet." localSheetId="31" hidden="1">{"Minpmon",#N/A,FALSE,"Monthinput"}</definedName>
    <definedName name="wrn.Monthsheet." localSheetId="32" hidden="1">{"Minpmon",#N/A,FALSE,"Monthinput"}</definedName>
    <definedName name="wrn.Monthsheet." localSheetId="33" hidden="1">{"Minpmon",#N/A,FALSE,"Monthinput"}</definedName>
    <definedName name="wrn.Monthsheet." localSheetId="34" hidden="1">{"Minpmon",#N/A,FALSE,"Monthinput"}</definedName>
    <definedName name="wrn.Monthsheet." localSheetId="3" hidden="1">{"Minpmon",#N/A,FALSE,"Monthinput"}</definedName>
    <definedName name="wrn.Monthsheet." localSheetId="57" hidden="1">{"Minpmon",#N/A,FALSE,"Monthinput"}</definedName>
    <definedName name="wrn.Monthsheet." localSheetId="58" hidden="1">{"Minpmon",#N/A,FALSE,"Monthinput"}</definedName>
    <definedName name="wrn.Monthsheet." localSheetId="18" hidden="1">{"Minpmon",#N/A,FALSE,"Monthinput"}</definedName>
    <definedName name="wrn.Monthsheet." localSheetId="61" hidden="1">{"Minpmon",#N/A,FALSE,"Monthinput"}</definedName>
    <definedName name="wrn.Monthsheet." localSheetId="62" hidden="1">{"Minpmon",#N/A,FALSE,"Monthinput"}</definedName>
    <definedName name="wrn.Monthsheet." localSheetId="63" hidden="1">{"Minpmon",#N/A,FALSE,"Monthinput"}</definedName>
    <definedName name="wrn.Monthsheet." localSheetId="64" hidden="1">{"Minpmon",#N/A,FALSE,"Monthinput"}</definedName>
    <definedName name="wrn.Monthsheet." localSheetId="21" hidden="1">{"Minpmon",#N/A,FALSE,"Monthinput"}</definedName>
    <definedName name="wrn.Monthsheet." localSheetId="80" hidden="1">{"Minpmon",#N/A,FALSE,"Monthinput"}</definedName>
    <definedName name="wrn.Monthsheet." localSheetId="81" hidden="1">{"Minpmon",#N/A,FALSE,"Monthinput"}</definedName>
    <definedName name="wrn.Monthsheet." localSheetId="82" hidden="1">{"Minpmon",#N/A,FALSE,"Monthinput"}</definedName>
    <definedName name="wrn.Monthsheet." localSheetId="83" hidden="1">{"Minpmon",#N/A,FALSE,"Monthinput"}</definedName>
    <definedName name="wrn.Monthsheet." localSheetId="84" hidden="1">{"Minpmon",#N/A,FALSE,"Monthinput"}</definedName>
    <definedName name="wrn.Monthsheet." localSheetId="85" hidden="1">{"Minpmon",#N/A,FALSE,"Monthinput"}</definedName>
    <definedName name="wrn.Monthsheet." localSheetId="88" hidden="1">{"Minpmon",#N/A,FALSE,"Monthinput"}</definedName>
    <definedName name="wrn.Monthsheet." localSheetId="22" hidden="1">{"Minpmon",#N/A,FALSE,"Monthinput"}</definedName>
    <definedName name="wrn.Monthsheet." localSheetId="89" hidden="1">{"Minpmon",#N/A,FALSE,"Monthinput"}</definedName>
    <definedName name="wrn.Monthsheet." localSheetId="90" hidden="1">{"Minpmon",#N/A,FALSE,"Monthinput"}</definedName>
    <definedName name="wrn.Monthsheet." localSheetId="91" hidden="1">{"Minpmon",#N/A,FALSE,"Monthinput"}</definedName>
    <definedName name="wrn.Monthsheet." localSheetId="92" hidden="1">{"Minpmon",#N/A,FALSE,"Monthinput"}</definedName>
    <definedName name="wrn.Monthsheet." localSheetId="95" hidden="1">{"Minpmon",#N/A,FALSE,"Monthinput"}</definedName>
    <definedName name="wrn.Monthsheet." localSheetId="96" hidden="1">{"Minpmon",#N/A,FALSE,"Monthinput"}</definedName>
    <definedName name="wrn.Monthsheet." localSheetId="98" hidden="1">{"Minpmon",#N/A,FALSE,"Monthinput"}</definedName>
    <definedName name="wrn.Monthsheet." localSheetId="24" hidden="1">{"Minpmon",#N/A,FALSE,"Monthinput"}</definedName>
    <definedName name="wrn.Monthsheet." localSheetId="99" hidden="1">{"Minpmon",#N/A,FALSE,"Monthinput"}</definedName>
    <definedName name="wrn.Monthsheet." localSheetId="25" hidden="1">{"Minpmon",#N/A,FALSE,"Monthinput"}</definedName>
    <definedName name="wrn.Monthsheet." localSheetId="26" hidden="1">{"Minpmon",#N/A,FALSE,"Monthinput"}</definedName>
    <definedName name="wrn.Monthsheet." localSheetId="93" hidden="1">{"Minpmon",#N/A,FALSE,"Monthinput"}</definedName>
    <definedName name="wrn.Monthsheet." localSheetId="94" hidden="1">{"Minpmon",#N/A,FALSE,"Monthinput"}</definedName>
    <definedName name="wrn.Monthsheet." hidden="1">{"Minpmon",#N/A,FALSE,"Monthinput"}</definedName>
    <definedName name="wrn.MS." localSheetId="15" hidden="1">{#N/A,#N/A,FALSE,"MS"}</definedName>
    <definedName name="wrn.MS." localSheetId="16" hidden="1">{#N/A,#N/A,FALSE,"MS"}</definedName>
    <definedName name="wrn.MS." localSheetId="17" hidden="1">{#N/A,#N/A,FALSE,"MS"}</definedName>
    <definedName name="wrn.MS." localSheetId="19" hidden="1">{#N/A,#N/A,FALSE,"MS"}</definedName>
    <definedName name="wrn.MS." localSheetId="20" hidden="1">{#N/A,#N/A,FALSE,"MS"}</definedName>
    <definedName name="wrn.MS." localSheetId="100" hidden="1">{#N/A,#N/A,FALSE,"MS"}</definedName>
    <definedName name="wrn.MS." localSheetId="8" hidden="1">{#N/A,#N/A,FALSE,"MS"}</definedName>
    <definedName name="wrn.MS." localSheetId="9" hidden="1">{#N/A,#N/A,FALSE,"MS"}</definedName>
    <definedName name="wrn.MS." localSheetId="10" hidden="1">{#N/A,#N/A,FALSE,"MS"}</definedName>
    <definedName name="wrn.MS." localSheetId="11" hidden="1">{#N/A,#N/A,FALSE,"MS"}</definedName>
    <definedName name="wrn.MS." localSheetId="23" hidden="1">{#N/A,#N/A,FALSE,"MS"}</definedName>
    <definedName name="wrn.MS." localSheetId="59" hidden="1">{#N/A,#N/A,FALSE,"MS"}</definedName>
    <definedName name="wrn.MS." localSheetId="60" hidden="1">{#N/A,#N/A,FALSE,"MS"}</definedName>
    <definedName name="wrn.MS." localSheetId="1" hidden="1">{#N/A,#N/A,FALSE,"MS"}</definedName>
    <definedName name="wrn.MS." localSheetId="27" hidden="1">{#N/A,#N/A,FALSE,"MS"}</definedName>
    <definedName name="wrn.MS." localSheetId="28" hidden="1">{#N/A,#N/A,FALSE,"MS"}</definedName>
    <definedName name="wrn.MS." localSheetId="29" hidden="1">{#N/A,#N/A,FALSE,"MS"}</definedName>
    <definedName name="wrn.MS." localSheetId="30" hidden="1">{#N/A,#N/A,FALSE,"MS"}</definedName>
    <definedName name="wrn.MS." localSheetId="31" hidden="1">{#N/A,#N/A,FALSE,"MS"}</definedName>
    <definedName name="wrn.MS." localSheetId="32" hidden="1">{#N/A,#N/A,FALSE,"MS"}</definedName>
    <definedName name="wrn.MS." localSheetId="33" hidden="1">{#N/A,#N/A,FALSE,"MS"}</definedName>
    <definedName name="wrn.MS." localSheetId="3" hidden="1">{#N/A,#N/A,FALSE,"MS"}</definedName>
    <definedName name="wrn.MS." localSheetId="41" hidden="1">{#N/A,#N/A,FALSE,"MS"}</definedName>
    <definedName name="wrn.MS." localSheetId="42" hidden="1">{#N/A,#N/A,FALSE,"MS"}</definedName>
    <definedName name="wrn.MS." localSheetId="43" hidden="1">{#N/A,#N/A,FALSE,"MS"}</definedName>
    <definedName name="wrn.MS." localSheetId="44" hidden="1">{#N/A,#N/A,FALSE,"MS"}</definedName>
    <definedName name="wrn.MS." localSheetId="45" hidden="1">{#N/A,#N/A,FALSE,"MS"}</definedName>
    <definedName name="wrn.MS." localSheetId="46" hidden="1">{#N/A,#N/A,FALSE,"MS"}</definedName>
    <definedName name="wrn.MS." localSheetId="57" hidden="1">{#N/A,#N/A,FALSE,"MS"}</definedName>
    <definedName name="wrn.MS." localSheetId="58" hidden="1">{#N/A,#N/A,FALSE,"MS"}</definedName>
    <definedName name="wrn.MS." localSheetId="18" hidden="1">{#N/A,#N/A,FALSE,"MS"}</definedName>
    <definedName name="wrn.MS." localSheetId="61" hidden="1">{#N/A,#N/A,FALSE,"MS"}</definedName>
    <definedName name="wrn.MS." localSheetId="62" hidden="1">{#N/A,#N/A,FALSE,"MS"}</definedName>
    <definedName name="wrn.MS." localSheetId="63" hidden="1">{#N/A,#N/A,FALSE,"MS"}</definedName>
    <definedName name="wrn.MS." localSheetId="64" hidden="1">{#N/A,#N/A,FALSE,"MS"}</definedName>
    <definedName name="wrn.MS." localSheetId="21" hidden="1">{#N/A,#N/A,FALSE,"MS"}</definedName>
    <definedName name="wrn.MS." localSheetId="80" hidden="1">{#N/A,#N/A,FALSE,"MS"}</definedName>
    <definedName name="wrn.MS." localSheetId="81" hidden="1">{#N/A,#N/A,FALSE,"MS"}</definedName>
    <definedName name="wrn.MS." localSheetId="82" hidden="1">{#N/A,#N/A,FALSE,"MS"}</definedName>
    <definedName name="wrn.MS." localSheetId="83" hidden="1">{#N/A,#N/A,FALSE,"MS"}</definedName>
    <definedName name="wrn.MS." localSheetId="84" hidden="1">{#N/A,#N/A,FALSE,"MS"}</definedName>
    <definedName name="wrn.MS." localSheetId="85" hidden="1">{#N/A,#N/A,FALSE,"MS"}</definedName>
    <definedName name="wrn.MS." localSheetId="88" hidden="1">{#N/A,#N/A,FALSE,"MS"}</definedName>
    <definedName name="wrn.MS." localSheetId="22" hidden="1">{#N/A,#N/A,FALSE,"MS"}</definedName>
    <definedName name="wrn.MS." localSheetId="89" hidden="1">{#N/A,#N/A,FALSE,"MS"}</definedName>
    <definedName name="wrn.MS." localSheetId="90" hidden="1">{#N/A,#N/A,FALSE,"MS"}</definedName>
    <definedName name="wrn.MS." localSheetId="91" hidden="1">{#N/A,#N/A,FALSE,"MS"}</definedName>
    <definedName name="wrn.MS." localSheetId="92" hidden="1">{#N/A,#N/A,FALSE,"MS"}</definedName>
    <definedName name="wrn.MS." localSheetId="95" hidden="1">{#N/A,#N/A,FALSE,"MS"}</definedName>
    <definedName name="wrn.MS." localSheetId="96" hidden="1">{#N/A,#N/A,FALSE,"MS"}</definedName>
    <definedName name="wrn.MS." localSheetId="98" hidden="1">{#N/A,#N/A,FALSE,"MS"}</definedName>
    <definedName name="wrn.MS." localSheetId="24" hidden="1">{#N/A,#N/A,FALSE,"MS"}</definedName>
    <definedName name="wrn.MS." localSheetId="99" hidden="1">{#N/A,#N/A,FALSE,"MS"}</definedName>
    <definedName name="wrn.MS." localSheetId="25" hidden="1">{#N/A,#N/A,FALSE,"MS"}</definedName>
    <definedName name="wrn.MS." localSheetId="26" hidden="1">{#N/A,#N/A,FALSE,"MS"}</definedName>
    <definedName name="wrn.MS." localSheetId="93" hidden="1">{#N/A,#N/A,FALSE,"MS"}</definedName>
    <definedName name="wrn.MS." localSheetId="94" hidden="1">{#N/A,#N/A,FALSE,"MS"}</definedName>
    <definedName name="wrn.MS." hidden="1">{#N/A,#N/A,FALSE,"MS"}</definedName>
    <definedName name="wrn.NBG." localSheetId="15" hidden="1">{#N/A,#N/A,FALSE,"NBG"}</definedName>
    <definedName name="wrn.NBG." localSheetId="16" hidden="1">{#N/A,#N/A,FALSE,"NBG"}</definedName>
    <definedName name="wrn.NBG." localSheetId="17" hidden="1">{#N/A,#N/A,FALSE,"NBG"}</definedName>
    <definedName name="wrn.NBG." localSheetId="19" hidden="1">{#N/A,#N/A,FALSE,"NBG"}</definedName>
    <definedName name="wrn.NBG." localSheetId="20" hidden="1">{#N/A,#N/A,FALSE,"NBG"}</definedName>
    <definedName name="wrn.NBG." localSheetId="100" hidden="1">{#N/A,#N/A,FALSE,"NBG"}</definedName>
    <definedName name="wrn.NBG." localSheetId="8" hidden="1">{#N/A,#N/A,FALSE,"NBG"}</definedName>
    <definedName name="wrn.NBG." localSheetId="9" hidden="1">{#N/A,#N/A,FALSE,"NBG"}</definedName>
    <definedName name="wrn.NBG." localSheetId="10" hidden="1">{#N/A,#N/A,FALSE,"NBG"}</definedName>
    <definedName name="wrn.NBG." localSheetId="11" hidden="1">{#N/A,#N/A,FALSE,"NBG"}</definedName>
    <definedName name="wrn.NBG." localSheetId="23" hidden="1">{#N/A,#N/A,FALSE,"NBG"}</definedName>
    <definedName name="wrn.NBG." localSheetId="59" hidden="1">{#N/A,#N/A,FALSE,"NBG"}</definedName>
    <definedName name="wrn.NBG." localSheetId="60" hidden="1">{#N/A,#N/A,FALSE,"NBG"}</definedName>
    <definedName name="wrn.NBG." localSheetId="1" hidden="1">{#N/A,#N/A,FALSE,"NBG"}</definedName>
    <definedName name="wrn.NBG." localSheetId="27" hidden="1">{#N/A,#N/A,FALSE,"NBG"}</definedName>
    <definedName name="wrn.NBG." localSheetId="28" hidden="1">{#N/A,#N/A,FALSE,"NBG"}</definedName>
    <definedName name="wrn.NBG." localSheetId="29" hidden="1">{#N/A,#N/A,FALSE,"NBG"}</definedName>
    <definedName name="wrn.NBG." localSheetId="30" hidden="1">{#N/A,#N/A,FALSE,"NBG"}</definedName>
    <definedName name="wrn.NBG." localSheetId="31" hidden="1">{#N/A,#N/A,FALSE,"NBG"}</definedName>
    <definedName name="wrn.NBG." localSheetId="32" hidden="1">{#N/A,#N/A,FALSE,"NBG"}</definedName>
    <definedName name="wrn.NBG." localSheetId="33" hidden="1">{#N/A,#N/A,FALSE,"NBG"}</definedName>
    <definedName name="wrn.NBG." localSheetId="3" hidden="1">{#N/A,#N/A,FALSE,"NBG"}</definedName>
    <definedName name="wrn.NBG." localSheetId="41" hidden="1">{#N/A,#N/A,FALSE,"NBG"}</definedName>
    <definedName name="wrn.NBG." localSheetId="42" hidden="1">{#N/A,#N/A,FALSE,"NBG"}</definedName>
    <definedName name="wrn.NBG." localSheetId="43" hidden="1">{#N/A,#N/A,FALSE,"NBG"}</definedName>
    <definedName name="wrn.NBG." localSheetId="44" hidden="1">{#N/A,#N/A,FALSE,"NBG"}</definedName>
    <definedName name="wrn.NBG." localSheetId="45" hidden="1">{#N/A,#N/A,FALSE,"NBG"}</definedName>
    <definedName name="wrn.NBG." localSheetId="46" hidden="1">{#N/A,#N/A,FALSE,"NBG"}</definedName>
    <definedName name="wrn.NBG." localSheetId="57" hidden="1">{#N/A,#N/A,FALSE,"NBG"}</definedName>
    <definedName name="wrn.NBG." localSheetId="58" hidden="1">{#N/A,#N/A,FALSE,"NBG"}</definedName>
    <definedName name="wrn.NBG." localSheetId="18" hidden="1">{#N/A,#N/A,FALSE,"NBG"}</definedName>
    <definedName name="wrn.NBG." localSheetId="61" hidden="1">{#N/A,#N/A,FALSE,"NBG"}</definedName>
    <definedName name="wrn.NBG." localSheetId="62" hidden="1">{#N/A,#N/A,FALSE,"NBG"}</definedName>
    <definedName name="wrn.NBG." localSheetId="63" hidden="1">{#N/A,#N/A,FALSE,"NBG"}</definedName>
    <definedName name="wrn.NBG." localSheetId="64" hidden="1">{#N/A,#N/A,FALSE,"NBG"}</definedName>
    <definedName name="wrn.NBG." localSheetId="21" hidden="1">{#N/A,#N/A,FALSE,"NBG"}</definedName>
    <definedName name="wrn.NBG." localSheetId="80" hidden="1">{#N/A,#N/A,FALSE,"NBG"}</definedName>
    <definedName name="wrn.NBG." localSheetId="81" hidden="1">{#N/A,#N/A,FALSE,"NBG"}</definedName>
    <definedName name="wrn.NBG." localSheetId="82" hidden="1">{#N/A,#N/A,FALSE,"NBG"}</definedName>
    <definedName name="wrn.NBG." localSheetId="83" hidden="1">{#N/A,#N/A,FALSE,"NBG"}</definedName>
    <definedName name="wrn.NBG." localSheetId="84" hidden="1">{#N/A,#N/A,FALSE,"NBG"}</definedName>
    <definedName name="wrn.NBG." localSheetId="85" hidden="1">{#N/A,#N/A,FALSE,"NBG"}</definedName>
    <definedName name="wrn.NBG." localSheetId="88" hidden="1">{#N/A,#N/A,FALSE,"NBG"}</definedName>
    <definedName name="wrn.NBG." localSheetId="22" hidden="1">{#N/A,#N/A,FALSE,"NBG"}</definedName>
    <definedName name="wrn.NBG." localSheetId="89" hidden="1">{#N/A,#N/A,FALSE,"NBG"}</definedName>
    <definedName name="wrn.NBG." localSheetId="90" hidden="1">{#N/A,#N/A,FALSE,"NBG"}</definedName>
    <definedName name="wrn.NBG." localSheetId="91" hidden="1">{#N/A,#N/A,FALSE,"NBG"}</definedName>
    <definedName name="wrn.NBG." localSheetId="92" hidden="1">{#N/A,#N/A,FALSE,"NBG"}</definedName>
    <definedName name="wrn.NBG." localSheetId="95" hidden="1">{#N/A,#N/A,FALSE,"NBG"}</definedName>
    <definedName name="wrn.NBG." localSheetId="96" hidden="1">{#N/A,#N/A,FALSE,"NBG"}</definedName>
    <definedName name="wrn.NBG." localSheetId="98" hidden="1">{#N/A,#N/A,FALSE,"NBG"}</definedName>
    <definedName name="wrn.NBG." localSheetId="24" hidden="1">{#N/A,#N/A,FALSE,"NBG"}</definedName>
    <definedName name="wrn.NBG." localSheetId="99" hidden="1">{#N/A,#N/A,FALSE,"NBG"}</definedName>
    <definedName name="wrn.NBG." localSheetId="25" hidden="1">{#N/A,#N/A,FALSE,"NBG"}</definedName>
    <definedName name="wrn.NBG." localSheetId="26" hidden="1">{#N/A,#N/A,FALSE,"NBG"}</definedName>
    <definedName name="wrn.NBG." localSheetId="93" hidden="1">{#N/A,#N/A,FALSE,"NBG"}</definedName>
    <definedName name="wrn.NBG." localSheetId="94" hidden="1">{#N/A,#N/A,FALSE,"NBG"}</definedName>
    <definedName name="wrn.NBG." hidden="1">{#N/A,#N/A,FALSE,"NBG"}</definedName>
    <definedName name="wrn.NFPS._.GDP." localSheetId="15" hidden="1">{#N/A,#N/A,FALSE,"NFPS GDP"}</definedName>
    <definedName name="wrn.NFPS._.GDP." localSheetId="16" hidden="1">{#N/A,#N/A,FALSE,"NFPS GDP"}</definedName>
    <definedName name="wrn.NFPS._.GDP." localSheetId="17" hidden="1">{#N/A,#N/A,FALSE,"NFPS GDP"}</definedName>
    <definedName name="wrn.NFPS._.GDP." localSheetId="19" hidden="1">{#N/A,#N/A,FALSE,"NFPS GDP"}</definedName>
    <definedName name="wrn.NFPS._.GDP." localSheetId="20" hidden="1">{#N/A,#N/A,FALSE,"NFPS GDP"}</definedName>
    <definedName name="wrn.NFPS._.GDP." localSheetId="100" hidden="1">{#N/A,#N/A,FALSE,"NFPS GDP"}</definedName>
    <definedName name="wrn.NFPS._.GDP." localSheetId="8" hidden="1">{#N/A,#N/A,FALSE,"NFPS GDP"}</definedName>
    <definedName name="wrn.NFPS._.GDP." localSheetId="9" hidden="1">{#N/A,#N/A,FALSE,"NFPS GDP"}</definedName>
    <definedName name="wrn.NFPS._.GDP." localSheetId="10" hidden="1">{#N/A,#N/A,FALSE,"NFPS GDP"}</definedName>
    <definedName name="wrn.NFPS._.GDP." localSheetId="11" hidden="1">{#N/A,#N/A,FALSE,"NFPS GDP"}</definedName>
    <definedName name="wrn.NFPS._.GDP." localSheetId="23" hidden="1">{#N/A,#N/A,FALSE,"NFPS GDP"}</definedName>
    <definedName name="wrn.NFPS._.GDP." localSheetId="59" hidden="1">{#N/A,#N/A,FALSE,"NFPS GDP"}</definedName>
    <definedName name="wrn.NFPS._.GDP." localSheetId="60" hidden="1">{#N/A,#N/A,FALSE,"NFPS GDP"}</definedName>
    <definedName name="wrn.NFPS._.GDP." localSheetId="1" hidden="1">{#N/A,#N/A,FALSE,"NFPS GDP"}</definedName>
    <definedName name="wrn.NFPS._.GDP." localSheetId="27" hidden="1">{#N/A,#N/A,FALSE,"NFPS GDP"}</definedName>
    <definedName name="wrn.NFPS._.GDP." localSheetId="28" hidden="1">{#N/A,#N/A,FALSE,"NFPS GDP"}</definedName>
    <definedName name="wrn.NFPS._.GDP." localSheetId="29" hidden="1">{#N/A,#N/A,FALSE,"NFPS GDP"}</definedName>
    <definedName name="wrn.NFPS._.GDP." localSheetId="30" hidden="1">{#N/A,#N/A,FALSE,"NFPS GDP"}</definedName>
    <definedName name="wrn.NFPS._.GDP." localSheetId="31" hidden="1">{#N/A,#N/A,FALSE,"NFPS GDP"}</definedName>
    <definedName name="wrn.NFPS._.GDP." localSheetId="32" hidden="1">{#N/A,#N/A,FALSE,"NFPS GDP"}</definedName>
    <definedName name="wrn.NFPS._.GDP." localSheetId="33" hidden="1">{#N/A,#N/A,FALSE,"NFPS GDP"}</definedName>
    <definedName name="wrn.NFPS._.GDP." localSheetId="34" hidden="1">{#N/A,#N/A,FALSE,"NFPS GDP"}</definedName>
    <definedName name="wrn.NFPS._.GDP." localSheetId="3" hidden="1">{#N/A,#N/A,FALSE,"NFPS GDP"}</definedName>
    <definedName name="wrn.NFPS._.GDP." localSheetId="57" hidden="1">{#N/A,#N/A,FALSE,"NFPS GDP"}</definedName>
    <definedName name="wrn.NFPS._.GDP." localSheetId="58" hidden="1">{#N/A,#N/A,FALSE,"NFPS GDP"}</definedName>
    <definedName name="wrn.NFPS._.GDP." localSheetId="18" hidden="1">{#N/A,#N/A,FALSE,"NFPS GDP"}</definedName>
    <definedName name="wrn.NFPS._.GDP." localSheetId="61" hidden="1">{#N/A,#N/A,FALSE,"NFPS GDP"}</definedName>
    <definedName name="wrn.NFPS._.GDP." localSheetId="62" hidden="1">{#N/A,#N/A,FALSE,"NFPS GDP"}</definedName>
    <definedName name="wrn.NFPS._.GDP." localSheetId="63" hidden="1">{#N/A,#N/A,FALSE,"NFPS GDP"}</definedName>
    <definedName name="wrn.NFPS._.GDP." localSheetId="64" hidden="1">{#N/A,#N/A,FALSE,"NFPS GDP"}</definedName>
    <definedName name="wrn.NFPS._.GDP." localSheetId="21" hidden="1">{#N/A,#N/A,FALSE,"NFPS GDP"}</definedName>
    <definedName name="wrn.NFPS._.GDP." localSheetId="80" hidden="1">{#N/A,#N/A,FALSE,"NFPS GDP"}</definedName>
    <definedName name="wrn.NFPS._.GDP." localSheetId="81" hidden="1">{#N/A,#N/A,FALSE,"NFPS GDP"}</definedName>
    <definedName name="wrn.NFPS._.GDP." localSheetId="82" hidden="1">{#N/A,#N/A,FALSE,"NFPS GDP"}</definedName>
    <definedName name="wrn.NFPS._.GDP." localSheetId="83" hidden="1">{#N/A,#N/A,FALSE,"NFPS GDP"}</definedName>
    <definedName name="wrn.NFPS._.GDP." localSheetId="84" hidden="1">{#N/A,#N/A,FALSE,"NFPS GDP"}</definedName>
    <definedName name="wrn.NFPS._.GDP." localSheetId="85" hidden="1">{#N/A,#N/A,FALSE,"NFPS GDP"}</definedName>
    <definedName name="wrn.NFPS._.GDP." localSheetId="88" hidden="1">{#N/A,#N/A,FALSE,"NFPS GDP"}</definedName>
    <definedName name="wrn.NFPS._.GDP." localSheetId="22" hidden="1">{#N/A,#N/A,FALSE,"NFPS GDP"}</definedName>
    <definedName name="wrn.NFPS._.GDP." localSheetId="89" hidden="1">{#N/A,#N/A,FALSE,"NFPS GDP"}</definedName>
    <definedName name="wrn.NFPS._.GDP." localSheetId="90" hidden="1">{#N/A,#N/A,FALSE,"NFPS GDP"}</definedName>
    <definedName name="wrn.NFPS._.GDP." localSheetId="91" hidden="1">{#N/A,#N/A,FALSE,"NFPS GDP"}</definedName>
    <definedName name="wrn.NFPS._.GDP." localSheetId="92" hidden="1">{#N/A,#N/A,FALSE,"NFPS GDP"}</definedName>
    <definedName name="wrn.NFPS._.GDP." localSheetId="95" hidden="1">{#N/A,#N/A,FALSE,"NFPS GDP"}</definedName>
    <definedName name="wrn.NFPS._.GDP." localSheetId="96" hidden="1">{#N/A,#N/A,FALSE,"NFPS GDP"}</definedName>
    <definedName name="wrn.NFPS._.GDP." localSheetId="98" hidden="1">{#N/A,#N/A,FALSE,"NFPS GDP"}</definedName>
    <definedName name="wrn.NFPS._.GDP." localSheetId="24" hidden="1">{#N/A,#N/A,FALSE,"NFPS GDP"}</definedName>
    <definedName name="wrn.NFPS._.GDP." localSheetId="99" hidden="1">{#N/A,#N/A,FALSE,"NFPS GDP"}</definedName>
    <definedName name="wrn.NFPS._.GDP." localSheetId="25" hidden="1">{#N/A,#N/A,FALSE,"NFPS GDP"}</definedName>
    <definedName name="wrn.NFPS._.GDP." localSheetId="26" hidden="1">{#N/A,#N/A,FALSE,"NFPS GDP"}</definedName>
    <definedName name="wrn.NFPS._.GDP." localSheetId="93" hidden="1">{#N/A,#N/A,FALSE,"NFPS GDP"}</definedName>
    <definedName name="wrn.NFPS._.GDP." localSheetId="94" hidden="1">{#N/A,#N/A,FALSE,"NFPS GDP"}</definedName>
    <definedName name="wrn.NFPS._.GDP." hidden="1">{#N/A,#N/A,FALSE,"NFPS GDP"}</definedName>
    <definedName name="wrn.original." localSheetId="15" hidden="1">{"Original",#N/A,FALSE,"CENTBANK";"Original",#N/A,FALSE,"COMBANKS"}</definedName>
    <definedName name="wrn.original." localSheetId="16" hidden="1">{"Original",#N/A,FALSE,"CENTBANK";"Original",#N/A,FALSE,"COMBANKS"}</definedName>
    <definedName name="wrn.original." localSheetId="17" hidden="1">{"Original",#N/A,FALSE,"CENTBANK";"Original",#N/A,FALSE,"COMBANKS"}</definedName>
    <definedName name="wrn.original." localSheetId="19" hidden="1">{"Original",#N/A,FALSE,"CENTBANK";"Original",#N/A,FALSE,"COMBANKS"}</definedName>
    <definedName name="wrn.original." localSheetId="20" hidden="1">{"Original",#N/A,FALSE,"CENTBANK";"Original",#N/A,FALSE,"COMBANKS"}</definedName>
    <definedName name="wrn.original." localSheetId="100" hidden="1">{"Original",#N/A,FALSE,"CENTBANK";"Original",#N/A,FALSE,"COMBANKS"}</definedName>
    <definedName name="wrn.original." localSheetId="8" hidden="1">{"Original",#N/A,FALSE,"CENTBANK";"Original",#N/A,FALSE,"COMBANKS"}</definedName>
    <definedName name="wrn.original." localSheetId="9" hidden="1">{"Original",#N/A,FALSE,"CENTBANK";"Original",#N/A,FALSE,"COMBANKS"}</definedName>
    <definedName name="wrn.original." localSheetId="10" hidden="1">{"Original",#N/A,FALSE,"CENTBANK";"Original",#N/A,FALSE,"COMBANKS"}</definedName>
    <definedName name="wrn.original." localSheetId="11" hidden="1">{"Original",#N/A,FALSE,"CENTBANK";"Original",#N/A,FALSE,"COMBANKS"}</definedName>
    <definedName name="wrn.original." localSheetId="23" hidden="1">{"Original",#N/A,FALSE,"CENTBANK";"Original",#N/A,FALSE,"COMBANKS"}</definedName>
    <definedName name="wrn.original." localSheetId="59" hidden="1">{"Original",#N/A,FALSE,"CENTBANK";"Original",#N/A,FALSE,"COMBANKS"}</definedName>
    <definedName name="wrn.original." localSheetId="60" hidden="1">{"Original",#N/A,FALSE,"CENTBANK";"Original",#N/A,FALSE,"COMBANKS"}</definedName>
    <definedName name="wrn.original." localSheetId="1" hidden="1">{"Original",#N/A,FALSE,"CENTBANK";"Original",#N/A,FALSE,"COMBANKS"}</definedName>
    <definedName name="wrn.original." localSheetId="27" hidden="1">{"Original",#N/A,FALSE,"CENTBANK";"Original",#N/A,FALSE,"COMBANKS"}</definedName>
    <definedName name="wrn.original." localSheetId="28" hidden="1">{"Original",#N/A,FALSE,"CENTBANK";"Original",#N/A,FALSE,"COMBANKS"}</definedName>
    <definedName name="wrn.original." localSheetId="29" hidden="1">{"Original",#N/A,FALSE,"CENTBANK";"Original",#N/A,FALSE,"COMBANKS"}</definedName>
    <definedName name="wrn.original." localSheetId="30" hidden="1">{"Original",#N/A,FALSE,"CENTBANK";"Original",#N/A,FALSE,"COMBANKS"}</definedName>
    <definedName name="wrn.original." localSheetId="31" hidden="1">{"Original",#N/A,FALSE,"CENTBANK";"Original",#N/A,FALSE,"COMBANKS"}</definedName>
    <definedName name="wrn.original." localSheetId="32" hidden="1">{"Original",#N/A,FALSE,"CENTBANK";"Original",#N/A,FALSE,"COMBANKS"}</definedName>
    <definedName name="wrn.original." localSheetId="33" hidden="1">{"Original",#N/A,FALSE,"CENTBANK";"Original",#N/A,FALSE,"COMBANKS"}</definedName>
    <definedName name="wrn.original." localSheetId="34" hidden="1">{"Original",#N/A,FALSE,"CENTBANK";"Original",#N/A,FALSE,"COMBANKS"}</definedName>
    <definedName name="wrn.original." localSheetId="3" hidden="1">{"Original",#N/A,FALSE,"CENTBANK";"Original",#N/A,FALSE,"COMBANKS"}</definedName>
    <definedName name="wrn.original." localSheetId="57" hidden="1">{"Original",#N/A,FALSE,"CENTBANK";"Original",#N/A,FALSE,"COMBANKS"}</definedName>
    <definedName name="wrn.original." localSheetId="58" hidden="1">{"Original",#N/A,FALSE,"CENTBANK";"Original",#N/A,FALSE,"COMBANKS"}</definedName>
    <definedName name="wrn.original." localSheetId="18" hidden="1">{"Original",#N/A,FALSE,"CENTBANK";"Original",#N/A,FALSE,"COMBANKS"}</definedName>
    <definedName name="wrn.original." localSheetId="61" hidden="1">{"Original",#N/A,FALSE,"CENTBANK";"Original",#N/A,FALSE,"COMBANKS"}</definedName>
    <definedName name="wrn.original." localSheetId="62" hidden="1">{"Original",#N/A,FALSE,"CENTBANK";"Original",#N/A,FALSE,"COMBANKS"}</definedName>
    <definedName name="wrn.original." localSheetId="63" hidden="1">{"Original",#N/A,FALSE,"CENTBANK";"Original",#N/A,FALSE,"COMBANKS"}</definedName>
    <definedName name="wrn.original." localSheetId="64" hidden="1">{"Original",#N/A,FALSE,"CENTBANK";"Original",#N/A,FALSE,"COMBANKS"}</definedName>
    <definedName name="wrn.original." localSheetId="21" hidden="1">{"Original",#N/A,FALSE,"CENTBANK";"Original",#N/A,FALSE,"COMBANKS"}</definedName>
    <definedName name="wrn.original." localSheetId="80" hidden="1">{"Original",#N/A,FALSE,"CENTBANK";"Original",#N/A,FALSE,"COMBANKS"}</definedName>
    <definedName name="wrn.original." localSheetId="81" hidden="1">{"Original",#N/A,FALSE,"CENTBANK";"Original",#N/A,FALSE,"COMBANKS"}</definedName>
    <definedName name="wrn.original." localSheetId="82" hidden="1">{"Original",#N/A,FALSE,"CENTBANK";"Original",#N/A,FALSE,"COMBANKS"}</definedName>
    <definedName name="wrn.original." localSheetId="83" hidden="1">{"Original",#N/A,FALSE,"CENTBANK";"Original",#N/A,FALSE,"COMBANKS"}</definedName>
    <definedName name="wrn.original." localSheetId="84" hidden="1">{"Original",#N/A,FALSE,"CENTBANK";"Original",#N/A,FALSE,"COMBANKS"}</definedName>
    <definedName name="wrn.original." localSheetId="85" hidden="1">{"Original",#N/A,FALSE,"CENTBANK";"Original",#N/A,FALSE,"COMBANKS"}</definedName>
    <definedName name="wrn.original." localSheetId="88" hidden="1">{"Original",#N/A,FALSE,"CENTBANK";"Original",#N/A,FALSE,"COMBANKS"}</definedName>
    <definedName name="wrn.original." localSheetId="22" hidden="1">{"Original",#N/A,FALSE,"CENTBANK";"Original",#N/A,FALSE,"COMBANKS"}</definedName>
    <definedName name="wrn.original." localSheetId="89" hidden="1">{"Original",#N/A,FALSE,"CENTBANK";"Original",#N/A,FALSE,"COMBANKS"}</definedName>
    <definedName name="wrn.original." localSheetId="90" hidden="1">{"Original",#N/A,FALSE,"CENTBANK";"Original",#N/A,FALSE,"COMBANKS"}</definedName>
    <definedName name="wrn.original." localSheetId="91" hidden="1">{"Original",#N/A,FALSE,"CENTBANK";"Original",#N/A,FALSE,"COMBANKS"}</definedName>
    <definedName name="wrn.original." localSheetId="92" hidden="1">{"Original",#N/A,FALSE,"CENTBANK";"Original",#N/A,FALSE,"COMBANKS"}</definedName>
    <definedName name="wrn.original." localSheetId="95" hidden="1">{"Original",#N/A,FALSE,"CENTBANK";"Original",#N/A,FALSE,"COMBANKS"}</definedName>
    <definedName name="wrn.original." localSheetId="96" hidden="1">{"Original",#N/A,FALSE,"CENTBANK";"Original",#N/A,FALSE,"COMBANKS"}</definedName>
    <definedName name="wrn.original." localSheetId="98" hidden="1">{"Original",#N/A,FALSE,"CENTBANK";"Original",#N/A,FALSE,"COMBANKS"}</definedName>
    <definedName name="wrn.original." localSheetId="24" hidden="1">{"Original",#N/A,FALSE,"CENTBANK";"Original",#N/A,FALSE,"COMBANKS"}</definedName>
    <definedName name="wrn.original." localSheetId="99" hidden="1">{"Original",#N/A,FALSE,"CENTBANK";"Original",#N/A,FALSE,"COMBANKS"}</definedName>
    <definedName name="wrn.original." localSheetId="25" hidden="1">{"Original",#N/A,FALSE,"CENTBANK";"Original",#N/A,FALSE,"COMBANKS"}</definedName>
    <definedName name="wrn.original." localSheetId="26" hidden="1">{"Original",#N/A,FALSE,"CENTBANK";"Original",#N/A,FALSE,"COMBANKS"}</definedName>
    <definedName name="wrn.original." localSheetId="93" hidden="1">{"Original",#N/A,FALSE,"CENTBANK";"Original",#N/A,FALSE,"COMBANKS"}</definedName>
    <definedName name="wrn.original." localSheetId="94" hidden="1">{"Original",#N/A,FALSE,"CENTBANK";"Original",#N/A,FALSE,"COMBANKS"}</definedName>
    <definedName name="wrn.original." hidden="1">{"Original",#N/A,FALSE,"CENTBANK";"Original",#N/A,FALSE,"COMBANKS"}</definedName>
    <definedName name="wrn.Output._.tables." localSheetId="15" hidden="1">{#N/A,#N/A,FALSE,"I";#N/A,#N/A,FALSE,"J";#N/A,#N/A,FALSE,"K";#N/A,#N/A,FALSE,"L";#N/A,#N/A,FALSE,"M";#N/A,#N/A,FALSE,"N";#N/A,#N/A,FALSE,"O"}</definedName>
    <definedName name="wrn.Output._.tables." localSheetId="16" hidden="1">{#N/A,#N/A,FALSE,"I";#N/A,#N/A,FALSE,"J";#N/A,#N/A,FALSE,"K";#N/A,#N/A,FALSE,"L";#N/A,#N/A,FALSE,"M";#N/A,#N/A,FALSE,"N";#N/A,#N/A,FALSE,"O"}</definedName>
    <definedName name="wrn.Output._.tables." localSheetId="17" hidden="1">{#N/A,#N/A,FALSE,"I";#N/A,#N/A,FALSE,"J";#N/A,#N/A,FALSE,"K";#N/A,#N/A,FALSE,"L";#N/A,#N/A,FALSE,"M";#N/A,#N/A,FALSE,"N";#N/A,#N/A,FALSE,"O"}</definedName>
    <definedName name="wrn.Output._.tables." localSheetId="19" hidden="1">{#N/A,#N/A,FALSE,"I";#N/A,#N/A,FALSE,"J";#N/A,#N/A,FALSE,"K";#N/A,#N/A,FALSE,"L";#N/A,#N/A,FALSE,"M";#N/A,#N/A,FALSE,"N";#N/A,#N/A,FALSE,"O"}</definedName>
    <definedName name="wrn.Output._.tables." localSheetId="20" hidden="1">{#N/A,#N/A,FALSE,"I";#N/A,#N/A,FALSE,"J";#N/A,#N/A,FALSE,"K";#N/A,#N/A,FALSE,"L";#N/A,#N/A,FALSE,"M";#N/A,#N/A,FALSE,"N";#N/A,#N/A,FALSE,"O"}</definedName>
    <definedName name="wrn.Output._.tables." localSheetId="100" hidden="1">{#N/A,#N/A,FALSE,"I";#N/A,#N/A,FALSE,"J";#N/A,#N/A,FALSE,"K";#N/A,#N/A,FALSE,"L";#N/A,#N/A,FALSE,"M";#N/A,#N/A,FALSE,"N";#N/A,#N/A,FALSE,"O"}</definedName>
    <definedName name="wrn.Output._.tables." localSheetId="8" hidden="1">{#N/A,#N/A,FALSE,"I";#N/A,#N/A,FALSE,"J";#N/A,#N/A,FALSE,"K";#N/A,#N/A,FALSE,"L";#N/A,#N/A,FALSE,"M";#N/A,#N/A,FALSE,"N";#N/A,#N/A,FALSE,"O"}</definedName>
    <definedName name="wrn.Output._.tables." localSheetId="9" hidden="1">{#N/A,#N/A,FALSE,"I";#N/A,#N/A,FALSE,"J";#N/A,#N/A,FALSE,"K";#N/A,#N/A,FALSE,"L";#N/A,#N/A,FALSE,"M";#N/A,#N/A,FALSE,"N";#N/A,#N/A,FALSE,"O"}</definedName>
    <definedName name="wrn.Output._.tables." localSheetId="10" hidden="1">{#N/A,#N/A,FALSE,"I";#N/A,#N/A,FALSE,"J";#N/A,#N/A,FALSE,"K";#N/A,#N/A,FALSE,"L";#N/A,#N/A,FALSE,"M";#N/A,#N/A,FALSE,"N";#N/A,#N/A,FALSE,"O"}</definedName>
    <definedName name="wrn.Output._.tables." localSheetId="11" hidden="1">{#N/A,#N/A,FALSE,"I";#N/A,#N/A,FALSE,"J";#N/A,#N/A,FALSE,"K";#N/A,#N/A,FALSE,"L";#N/A,#N/A,FALSE,"M";#N/A,#N/A,FALSE,"N";#N/A,#N/A,FALSE,"O"}</definedName>
    <definedName name="wrn.Output._.tables." localSheetId="23" hidden="1">{#N/A,#N/A,FALSE,"I";#N/A,#N/A,FALSE,"J";#N/A,#N/A,FALSE,"K";#N/A,#N/A,FALSE,"L";#N/A,#N/A,FALSE,"M";#N/A,#N/A,FALSE,"N";#N/A,#N/A,FALSE,"O"}</definedName>
    <definedName name="wrn.Output._.tables." localSheetId="59" hidden="1">{#N/A,#N/A,FALSE,"I";#N/A,#N/A,FALSE,"J";#N/A,#N/A,FALSE,"K";#N/A,#N/A,FALSE,"L";#N/A,#N/A,FALSE,"M";#N/A,#N/A,FALSE,"N";#N/A,#N/A,FALSE,"O"}</definedName>
    <definedName name="wrn.Output._.tables." localSheetId="60" hidden="1">{#N/A,#N/A,FALSE,"I";#N/A,#N/A,FALSE,"J";#N/A,#N/A,FALSE,"K";#N/A,#N/A,FALSE,"L";#N/A,#N/A,FALSE,"M";#N/A,#N/A,FALSE,"N";#N/A,#N/A,FALSE,"O"}</definedName>
    <definedName name="wrn.Output._.tables." localSheetId="1" hidden="1">{#N/A,#N/A,FALSE,"I";#N/A,#N/A,FALSE,"J";#N/A,#N/A,FALSE,"K";#N/A,#N/A,FALSE,"L";#N/A,#N/A,FALSE,"M";#N/A,#N/A,FALSE,"N";#N/A,#N/A,FALSE,"O"}</definedName>
    <definedName name="wrn.Output._.tables." localSheetId="27" hidden="1">{#N/A,#N/A,FALSE,"I";#N/A,#N/A,FALSE,"J";#N/A,#N/A,FALSE,"K";#N/A,#N/A,FALSE,"L";#N/A,#N/A,FALSE,"M";#N/A,#N/A,FALSE,"N";#N/A,#N/A,FALSE,"O"}</definedName>
    <definedName name="wrn.Output._.tables." localSheetId="28" hidden="1">{#N/A,#N/A,FALSE,"I";#N/A,#N/A,FALSE,"J";#N/A,#N/A,FALSE,"K";#N/A,#N/A,FALSE,"L";#N/A,#N/A,FALSE,"M";#N/A,#N/A,FALSE,"N";#N/A,#N/A,FALSE,"O"}</definedName>
    <definedName name="wrn.Output._.tables." localSheetId="29" hidden="1">{#N/A,#N/A,FALSE,"I";#N/A,#N/A,FALSE,"J";#N/A,#N/A,FALSE,"K";#N/A,#N/A,FALSE,"L";#N/A,#N/A,FALSE,"M";#N/A,#N/A,FALSE,"N";#N/A,#N/A,FALSE,"O"}</definedName>
    <definedName name="wrn.Output._.tables." localSheetId="30" hidden="1">{#N/A,#N/A,FALSE,"I";#N/A,#N/A,FALSE,"J";#N/A,#N/A,FALSE,"K";#N/A,#N/A,FALSE,"L";#N/A,#N/A,FALSE,"M";#N/A,#N/A,FALSE,"N";#N/A,#N/A,FALSE,"O"}</definedName>
    <definedName name="wrn.Output._.tables." localSheetId="31" hidden="1">{#N/A,#N/A,FALSE,"I";#N/A,#N/A,FALSE,"J";#N/A,#N/A,FALSE,"K";#N/A,#N/A,FALSE,"L";#N/A,#N/A,FALSE,"M";#N/A,#N/A,FALSE,"N";#N/A,#N/A,FALSE,"O"}</definedName>
    <definedName name="wrn.Output._.tables." localSheetId="32" hidden="1">{#N/A,#N/A,FALSE,"I";#N/A,#N/A,FALSE,"J";#N/A,#N/A,FALSE,"K";#N/A,#N/A,FALSE,"L";#N/A,#N/A,FALSE,"M";#N/A,#N/A,FALSE,"N";#N/A,#N/A,FALSE,"O"}</definedName>
    <definedName name="wrn.Output._.tables." localSheetId="33" hidden="1">{#N/A,#N/A,FALSE,"I";#N/A,#N/A,FALSE,"J";#N/A,#N/A,FALSE,"K";#N/A,#N/A,FALSE,"L";#N/A,#N/A,FALSE,"M";#N/A,#N/A,FALSE,"N";#N/A,#N/A,FALSE,"O"}</definedName>
    <definedName name="wrn.Output._.tables." localSheetId="3" hidden="1">{#N/A,#N/A,FALSE,"I";#N/A,#N/A,FALSE,"J";#N/A,#N/A,FALSE,"K";#N/A,#N/A,FALSE,"L";#N/A,#N/A,FALSE,"M";#N/A,#N/A,FALSE,"N";#N/A,#N/A,FALSE,"O"}</definedName>
    <definedName name="wrn.Output._.tables." localSheetId="41" hidden="1">{#N/A,#N/A,FALSE,"I";#N/A,#N/A,FALSE,"J";#N/A,#N/A,FALSE,"K";#N/A,#N/A,FALSE,"L";#N/A,#N/A,FALSE,"M";#N/A,#N/A,FALSE,"N";#N/A,#N/A,FALSE,"O"}</definedName>
    <definedName name="wrn.Output._.tables." localSheetId="42" hidden="1">{#N/A,#N/A,FALSE,"I";#N/A,#N/A,FALSE,"J";#N/A,#N/A,FALSE,"K";#N/A,#N/A,FALSE,"L";#N/A,#N/A,FALSE,"M";#N/A,#N/A,FALSE,"N";#N/A,#N/A,FALSE,"O"}</definedName>
    <definedName name="wrn.Output._.tables." localSheetId="43" hidden="1">{#N/A,#N/A,FALSE,"I";#N/A,#N/A,FALSE,"J";#N/A,#N/A,FALSE,"K";#N/A,#N/A,FALSE,"L";#N/A,#N/A,FALSE,"M";#N/A,#N/A,FALSE,"N";#N/A,#N/A,FALSE,"O"}</definedName>
    <definedName name="wrn.Output._.tables." localSheetId="44" hidden="1">{#N/A,#N/A,FALSE,"I";#N/A,#N/A,FALSE,"J";#N/A,#N/A,FALSE,"K";#N/A,#N/A,FALSE,"L";#N/A,#N/A,FALSE,"M";#N/A,#N/A,FALSE,"N";#N/A,#N/A,FALSE,"O"}</definedName>
    <definedName name="wrn.Output._.tables." localSheetId="45" hidden="1">{#N/A,#N/A,FALSE,"I";#N/A,#N/A,FALSE,"J";#N/A,#N/A,FALSE,"K";#N/A,#N/A,FALSE,"L";#N/A,#N/A,FALSE,"M";#N/A,#N/A,FALSE,"N";#N/A,#N/A,FALSE,"O"}</definedName>
    <definedName name="wrn.Output._.tables." localSheetId="46" hidden="1">{#N/A,#N/A,FALSE,"I";#N/A,#N/A,FALSE,"J";#N/A,#N/A,FALSE,"K";#N/A,#N/A,FALSE,"L";#N/A,#N/A,FALSE,"M";#N/A,#N/A,FALSE,"N";#N/A,#N/A,FALSE,"O"}</definedName>
    <definedName name="wrn.Output._.tables." localSheetId="57" hidden="1">{#N/A,#N/A,FALSE,"I";#N/A,#N/A,FALSE,"J";#N/A,#N/A,FALSE,"K";#N/A,#N/A,FALSE,"L";#N/A,#N/A,FALSE,"M";#N/A,#N/A,FALSE,"N";#N/A,#N/A,FALSE,"O"}</definedName>
    <definedName name="wrn.Output._.tables." localSheetId="58" hidden="1">{#N/A,#N/A,FALSE,"I";#N/A,#N/A,FALSE,"J";#N/A,#N/A,FALSE,"K";#N/A,#N/A,FALSE,"L";#N/A,#N/A,FALSE,"M";#N/A,#N/A,FALSE,"N";#N/A,#N/A,FALSE,"O"}</definedName>
    <definedName name="wrn.Output._.tables." localSheetId="18" hidden="1">{#N/A,#N/A,FALSE,"I";#N/A,#N/A,FALSE,"J";#N/A,#N/A,FALSE,"K";#N/A,#N/A,FALSE,"L";#N/A,#N/A,FALSE,"M";#N/A,#N/A,FALSE,"N";#N/A,#N/A,FALSE,"O"}</definedName>
    <definedName name="wrn.Output._.tables." localSheetId="61" hidden="1">{#N/A,#N/A,FALSE,"I";#N/A,#N/A,FALSE,"J";#N/A,#N/A,FALSE,"K";#N/A,#N/A,FALSE,"L";#N/A,#N/A,FALSE,"M";#N/A,#N/A,FALSE,"N";#N/A,#N/A,FALSE,"O"}</definedName>
    <definedName name="wrn.Output._.tables." localSheetId="62" hidden="1">{#N/A,#N/A,FALSE,"I";#N/A,#N/A,FALSE,"J";#N/A,#N/A,FALSE,"K";#N/A,#N/A,FALSE,"L";#N/A,#N/A,FALSE,"M";#N/A,#N/A,FALSE,"N";#N/A,#N/A,FALSE,"O"}</definedName>
    <definedName name="wrn.Output._.tables." localSheetId="63" hidden="1">{#N/A,#N/A,FALSE,"I";#N/A,#N/A,FALSE,"J";#N/A,#N/A,FALSE,"K";#N/A,#N/A,FALSE,"L";#N/A,#N/A,FALSE,"M";#N/A,#N/A,FALSE,"N";#N/A,#N/A,FALSE,"O"}</definedName>
    <definedName name="wrn.Output._.tables." localSheetId="64" hidden="1">{#N/A,#N/A,FALSE,"I";#N/A,#N/A,FALSE,"J";#N/A,#N/A,FALSE,"K";#N/A,#N/A,FALSE,"L";#N/A,#N/A,FALSE,"M";#N/A,#N/A,FALSE,"N";#N/A,#N/A,FALSE,"O"}</definedName>
    <definedName name="wrn.Output._.tables." localSheetId="21" hidden="1">{#N/A,#N/A,FALSE,"I";#N/A,#N/A,FALSE,"J";#N/A,#N/A,FALSE,"K";#N/A,#N/A,FALSE,"L";#N/A,#N/A,FALSE,"M";#N/A,#N/A,FALSE,"N";#N/A,#N/A,FALSE,"O"}</definedName>
    <definedName name="wrn.Output._.tables." localSheetId="80" hidden="1">{#N/A,#N/A,FALSE,"I";#N/A,#N/A,FALSE,"J";#N/A,#N/A,FALSE,"K";#N/A,#N/A,FALSE,"L";#N/A,#N/A,FALSE,"M";#N/A,#N/A,FALSE,"N";#N/A,#N/A,FALSE,"O"}</definedName>
    <definedName name="wrn.Output._.tables." localSheetId="81" hidden="1">{#N/A,#N/A,FALSE,"I";#N/A,#N/A,FALSE,"J";#N/A,#N/A,FALSE,"K";#N/A,#N/A,FALSE,"L";#N/A,#N/A,FALSE,"M";#N/A,#N/A,FALSE,"N";#N/A,#N/A,FALSE,"O"}</definedName>
    <definedName name="wrn.Output._.tables." localSheetId="82" hidden="1">{#N/A,#N/A,FALSE,"I";#N/A,#N/A,FALSE,"J";#N/A,#N/A,FALSE,"K";#N/A,#N/A,FALSE,"L";#N/A,#N/A,FALSE,"M";#N/A,#N/A,FALSE,"N";#N/A,#N/A,FALSE,"O"}</definedName>
    <definedName name="wrn.Output._.tables." localSheetId="83" hidden="1">{#N/A,#N/A,FALSE,"I";#N/A,#N/A,FALSE,"J";#N/A,#N/A,FALSE,"K";#N/A,#N/A,FALSE,"L";#N/A,#N/A,FALSE,"M";#N/A,#N/A,FALSE,"N";#N/A,#N/A,FALSE,"O"}</definedName>
    <definedName name="wrn.Output._.tables." localSheetId="84" hidden="1">{#N/A,#N/A,FALSE,"I";#N/A,#N/A,FALSE,"J";#N/A,#N/A,FALSE,"K";#N/A,#N/A,FALSE,"L";#N/A,#N/A,FALSE,"M";#N/A,#N/A,FALSE,"N";#N/A,#N/A,FALSE,"O"}</definedName>
    <definedName name="wrn.Output._.tables." localSheetId="85" hidden="1">{#N/A,#N/A,FALSE,"I";#N/A,#N/A,FALSE,"J";#N/A,#N/A,FALSE,"K";#N/A,#N/A,FALSE,"L";#N/A,#N/A,FALSE,"M";#N/A,#N/A,FALSE,"N";#N/A,#N/A,FALSE,"O"}</definedName>
    <definedName name="wrn.Output._.tables." localSheetId="88" hidden="1">{#N/A,#N/A,FALSE,"I";#N/A,#N/A,FALSE,"J";#N/A,#N/A,FALSE,"K";#N/A,#N/A,FALSE,"L";#N/A,#N/A,FALSE,"M";#N/A,#N/A,FALSE,"N";#N/A,#N/A,FALSE,"O"}</definedName>
    <definedName name="wrn.Output._.tables." localSheetId="22" hidden="1">{#N/A,#N/A,FALSE,"I";#N/A,#N/A,FALSE,"J";#N/A,#N/A,FALSE,"K";#N/A,#N/A,FALSE,"L";#N/A,#N/A,FALSE,"M";#N/A,#N/A,FALSE,"N";#N/A,#N/A,FALSE,"O"}</definedName>
    <definedName name="wrn.Output._.tables." localSheetId="89" hidden="1">{#N/A,#N/A,FALSE,"I";#N/A,#N/A,FALSE,"J";#N/A,#N/A,FALSE,"K";#N/A,#N/A,FALSE,"L";#N/A,#N/A,FALSE,"M";#N/A,#N/A,FALSE,"N";#N/A,#N/A,FALSE,"O"}</definedName>
    <definedName name="wrn.Output._.tables." localSheetId="90" hidden="1">{#N/A,#N/A,FALSE,"I";#N/A,#N/A,FALSE,"J";#N/A,#N/A,FALSE,"K";#N/A,#N/A,FALSE,"L";#N/A,#N/A,FALSE,"M";#N/A,#N/A,FALSE,"N";#N/A,#N/A,FALSE,"O"}</definedName>
    <definedName name="wrn.Output._.tables." localSheetId="91" hidden="1">{#N/A,#N/A,FALSE,"I";#N/A,#N/A,FALSE,"J";#N/A,#N/A,FALSE,"K";#N/A,#N/A,FALSE,"L";#N/A,#N/A,FALSE,"M";#N/A,#N/A,FALSE,"N";#N/A,#N/A,FALSE,"O"}</definedName>
    <definedName name="wrn.Output._.tables." localSheetId="92" hidden="1">{#N/A,#N/A,FALSE,"I";#N/A,#N/A,FALSE,"J";#N/A,#N/A,FALSE,"K";#N/A,#N/A,FALSE,"L";#N/A,#N/A,FALSE,"M";#N/A,#N/A,FALSE,"N";#N/A,#N/A,FALSE,"O"}</definedName>
    <definedName name="wrn.Output._.tables." localSheetId="95" hidden="1">{#N/A,#N/A,FALSE,"I";#N/A,#N/A,FALSE,"J";#N/A,#N/A,FALSE,"K";#N/A,#N/A,FALSE,"L";#N/A,#N/A,FALSE,"M";#N/A,#N/A,FALSE,"N";#N/A,#N/A,FALSE,"O"}</definedName>
    <definedName name="wrn.Output._.tables." localSheetId="96" hidden="1">{#N/A,#N/A,FALSE,"I";#N/A,#N/A,FALSE,"J";#N/A,#N/A,FALSE,"K";#N/A,#N/A,FALSE,"L";#N/A,#N/A,FALSE,"M";#N/A,#N/A,FALSE,"N";#N/A,#N/A,FALSE,"O"}</definedName>
    <definedName name="wrn.Output._.tables." localSheetId="98" hidden="1">{#N/A,#N/A,FALSE,"I";#N/A,#N/A,FALSE,"J";#N/A,#N/A,FALSE,"K";#N/A,#N/A,FALSE,"L";#N/A,#N/A,FALSE,"M";#N/A,#N/A,FALSE,"N";#N/A,#N/A,FALSE,"O"}</definedName>
    <definedName name="wrn.Output._.tables." localSheetId="24" hidden="1">{#N/A,#N/A,FALSE,"I";#N/A,#N/A,FALSE,"J";#N/A,#N/A,FALSE,"K";#N/A,#N/A,FALSE,"L";#N/A,#N/A,FALSE,"M";#N/A,#N/A,FALSE,"N";#N/A,#N/A,FALSE,"O"}</definedName>
    <definedName name="wrn.Output._.tables." localSheetId="99" hidden="1">{#N/A,#N/A,FALSE,"I";#N/A,#N/A,FALSE,"J";#N/A,#N/A,FALSE,"K";#N/A,#N/A,FALSE,"L";#N/A,#N/A,FALSE,"M";#N/A,#N/A,FALSE,"N";#N/A,#N/A,FALSE,"O"}</definedName>
    <definedName name="wrn.Output._.tables." localSheetId="25" hidden="1">{#N/A,#N/A,FALSE,"I";#N/A,#N/A,FALSE,"J";#N/A,#N/A,FALSE,"K";#N/A,#N/A,FALSE,"L";#N/A,#N/A,FALSE,"M";#N/A,#N/A,FALSE,"N";#N/A,#N/A,FALSE,"O"}</definedName>
    <definedName name="wrn.Output._.tables." localSheetId="26" hidden="1">{#N/A,#N/A,FALSE,"I";#N/A,#N/A,FALSE,"J";#N/A,#N/A,FALSE,"K";#N/A,#N/A,FALSE,"L";#N/A,#N/A,FALSE,"M";#N/A,#N/A,FALSE,"N";#N/A,#N/A,FALSE,"O"}</definedName>
    <definedName name="wrn.Output._.tables." localSheetId="93" hidden="1">{#N/A,#N/A,FALSE,"I";#N/A,#N/A,FALSE,"J";#N/A,#N/A,FALSE,"K";#N/A,#N/A,FALSE,"L";#N/A,#N/A,FALSE,"M";#N/A,#N/A,FALSE,"N";#N/A,#N/A,FALSE,"O"}</definedName>
    <definedName name="wrn.Output._.tables." localSheetId="94" hidden="1">{#N/A,#N/A,FALSE,"I";#N/A,#N/A,FALSE,"J";#N/A,#N/A,FALSE,"K";#N/A,#N/A,FALSE,"L";#N/A,#N/A,FALSE,"M";#N/A,#N/A,FALSE,"N";#N/A,#N/A,FALSE,"O"}</definedName>
    <definedName name="wrn.Output._.tables." hidden="1">{#N/A,#N/A,FALSE,"I";#N/A,#N/A,FALSE,"J";#N/A,#N/A,FALSE,"K";#N/A,#N/A,FALSE,"L";#N/A,#N/A,FALSE,"M";#N/A,#N/A,FALSE,"N";#N/A,#N/A,FALSE,"O"}</definedName>
    <definedName name="wrn.PCPI." localSheetId="15" hidden="1">{#N/A,#N/A,FALSE,"PCPI"}</definedName>
    <definedName name="wrn.PCPI." localSheetId="16" hidden="1">{#N/A,#N/A,FALSE,"PCPI"}</definedName>
    <definedName name="wrn.PCPI." localSheetId="17" hidden="1">{#N/A,#N/A,FALSE,"PCPI"}</definedName>
    <definedName name="wrn.PCPI." localSheetId="19" hidden="1">{#N/A,#N/A,FALSE,"PCPI"}</definedName>
    <definedName name="wrn.PCPI." localSheetId="20" hidden="1">{#N/A,#N/A,FALSE,"PCPI"}</definedName>
    <definedName name="wrn.PCPI." localSheetId="100" hidden="1">{#N/A,#N/A,FALSE,"PCPI"}</definedName>
    <definedName name="wrn.PCPI." localSheetId="8" hidden="1">{#N/A,#N/A,FALSE,"PCPI"}</definedName>
    <definedName name="wrn.PCPI." localSheetId="9" hidden="1">{#N/A,#N/A,FALSE,"PCPI"}</definedName>
    <definedName name="wrn.PCPI." localSheetId="10" hidden="1">{#N/A,#N/A,FALSE,"PCPI"}</definedName>
    <definedName name="wrn.PCPI." localSheetId="11" hidden="1">{#N/A,#N/A,FALSE,"PCPI"}</definedName>
    <definedName name="wrn.PCPI." localSheetId="23" hidden="1">{#N/A,#N/A,FALSE,"PCPI"}</definedName>
    <definedName name="wrn.PCPI." localSheetId="59" hidden="1">{#N/A,#N/A,FALSE,"PCPI"}</definedName>
    <definedName name="wrn.PCPI." localSheetId="60" hidden="1">{#N/A,#N/A,FALSE,"PCPI"}</definedName>
    <definedName name="wrn.PCPI." localSheetId="1" hidden="1">{#N/A,#N/A,FALSE,"PCPI"}</definedName>
    <definedName name="wrn.PCPI." localSheetId="27" hidden="1">{#N/A,#N/A,FALSE,"PCPI"}</definedName>
    <definedName name="wrn.PCPI." localSheetId="28" hidden="1">{#N/A,#N/A,FALSE,"PCPI"}</definedName>
    <definedName name="wrn.PCPI." localSheetId="29" hidden="1">{#N/A,#N/A,FALSE,"PCPI"}</definedName>
    <definedName name="wrn.PCPI." localSheetId="30" hidden="1">{#N/A,#N/A,FALSE,"PCPI"}</definedName>
    <definedName name="wrn.PCPI." localSheetId="31" hidden="1">{#N/A,#N/A,FALSE,"PCPI"}</definedName>
    <definedName name="wrn.PCPI." localSheetId="32" hidden="1">{#N/A,#N/A,FALSE,"PCPI"}</definedName>
    <definedName name="wrn.PCPI." localSheetId="33" hidden="1">{#N/A,#N/A,FALSE,"PCPI"}</definedName>
    <definedName name="wrn.PCPI." localSheetId="3" hidden="1">{#N/A,#N/A,FALSE,"PCPI"}</definedName>
    <definedName name="wrn.PCPI." localSheetId="41" hidden="1">{#N/A,#N/A,FALSE,"PCPI"}</definedName>
    <definedName name="wrn.PCPI." localSheetId="42" hidden="1">{#N/A,#N/A,FALSE,"PCPI"}</definedName>
    <definedName name="wrn.PCPI." localSheetId="43" hidden="1">{#N/A,#N/A,FALSE,"PCPI"}</definedName>
    <definedName name="wrn.PCPI." localSheetId="44" hidden="1">{#N/A,#N/A,FALSE,"PCPI"}</definedName>
    <definedName name="wrn.PCPI." localSheetId="45" hidden="1">{#N/A,#N/A,FALSE,"PCPI"}</definedName>
    <definedName name="wrn.PCPI." localSheetId="46" hidden="1">{#N/A,#N/A,FALSE,"PCPI"}</definedName>
    <definedName name="wrn.PCPI." localSheetId="57" hidden="1">{#N/A,#N/A,FALSE,"PCPI"}</definedName>
    <definedName name="wrn.PCPI." localSheetId="58" hidden="1">{#N/A,#N/A,FALSE,"PCPI"}</definedName>
    <definedName name="wrn.PCPI." localSheetId="18" hidden="1">{#N/A,#N/A,FALSE,"PCPI"}</definedName>
    <definedName name="wrn.PCPI." localSheetId="61" hidden="1">{#N/A,#N/A,FALSE,"PCPI"}</definedName>
    <definedName name="wrn.PCPI." localSheetId="62" hidden="1">{#N/A,#N/A,FALSE,"PCPI"}</definedName>
    <definedName name="wrn.PCPI." localSheetId="63" hidden="1">{#N/A,#N/A,FALSE,"PCPI"}</definedName>
    <definedName name="wrn.PCPI." localSheetId="64" hidden="1">{#N/A,#N/A,FALSE,"PCPI"}</definedName>
    <definedName name="wrn.PCPI." localSheetId="21" hidden="1">{#N/A,#N/A,FALSE,"PCPI"}</definedName>
    <definedName name="wrn.PCPI." localSheetId="80" hidden="1">{#N/A,#N/A,FALSE,"PCPI"}</definedName>
    <definedName name="wrn.PCPI." localSheetId="81" hidden="1">{#N/A,#N/A,FALSE,"PCPI"}</definedName>
    <definedName name="wrn.PCPI." localSheetId="82" hidden="1">{#N/A,#N/A,FALSE,"PCPI"}</definedName>
    <definedName name="wrn.PCPI." localSheetId="83" hidden="1">{#N/A,#N/A,FALSE,"PCPI"}</definedName>
    <definedName name="wrn.PCPI." localSheetId="84" hidden="1">{#N/A,#N/A,FALSE,"PCPI"}</definedName>
    <definedName name="wrn.PCPI." localSheetId="85" hidden="1">{#N/A,#N/A,FALSE,"PCPI"}</definedName>
    <definedName name="wrn.PCPI." localSheetId="88" hidden="1">{#N/A,#N/A,FALSE,"PCPI"}</definedName>
    <definedName name="wrn.PCPI." localSheetId="22" hidden="1">{#N/A,#N/A,FALSE,"PCPI"}</definedName>
    <definedName name="wrn.PCPI." localSheetId="89" hidden="1">{#N/A,#N/A,FALSE,"PCPI"}</definedName>
    <definedName name="wrn.PCPI." localSheetId="90" hidden="1">{#N/A,#N/A,FALSE,"PCPI"}</definedName>
    <definedName name="wrn.PCPI." localSheetId="91" hidden="1">{#N/A,#N/A,FALSE,"PCPI"}</definedName>
    <definedName name="wrn.PCPI." localSheetId="92" hidden="1">{#N/A,#N/A,FALSE,"PCPI"}</definedName>
    <definedName name="wrn.PCPI." localSheetId="95" hidden="1">{#N/A,#N/A,FALSE,"PCPI"}</definedName>
    <definedName name="wrn.PCPI." localSheetId="96" hidden="1">{#N/A,#N/A,FALSE,"PCPI"}</definedName>
    <definedName name="wrn.PCPI." localSheetId="98" hidden="1">{#N/A,#N/A,FALSE,"PCPI"}</definedName>
    <definedName name="wrn.PCPI." localSheetId="24" hidden="1">{#N/A,#N/A,FALSE,"PCPI"}</definedName>
    <definedName name="wrn.PCPI." localSheetId="99" hidden="1">{#N/A,#N/A,FALSE,"PCPI"}</definedName>
    <definedName name="wrn.PCPI." localSheetId="25" hidden="1">{#N/A,#N/A,FALSE,"PCPI"}</definedName>
    <definedName name="wrn.PCPI." localSheetId="26" hidden="1">{#N/A,#N/A,FALSE,"PCPI"}</definedName>
    <definedName name="wrn.PCPI." localSheetId="93" hidden="1">{#N/A,#N/A,FALSE,"PCPI"}</definedName>
    <definedName name="wrn.PCPI." localSheetId="94" hidden="1">{#N/A,#N/A,FALSE,"PCPI"}</definedName>
    <definedName name="wrn.PCPI." hidden="1">{#N/A,#N/A,FALSE,"PCPI"}</definedName>
    <definedName name="wrn.PENSION." localSheetId="15" hidden="1">{#N/A,#N/A,FALSE,"PENSION"}</definedName>
    <definedName name="wrn.PENSION." localSheetId="16" hidden="1">{#N/A,#N/A,FALSE,"PENSION"}</definedName>
    <definedName name="wrn.PENSION." localSheetId="17" hidden="1">{#N/A,#N/A,FALSE,"PENSION"}</definedName>
    <definedName name="wrn.PENSION." localSheetId="19" hidden="1">{#N/A,#N/A,FALSE,"PENSION"}</definedName>
    <definedName name="wrn.PENSION." localSheetId="20" hidden="1">{#N/A,#N/A,FALSE,"PENSION"}</definedName>
    <definedName name="wrn.PENSION." localSheetId="100" hidden="1">{#N/A,#N/A,FALSE,"PENSION"}</definedName>
    <definedName name="wrn.PENSION." localSheetId="8" hidden="1">{#N/A,#N/A,FALSE,"PENSION"}</definedName>
    <definedName name="wrn.PENSION." localSheetId="9" hidden="1">{#N/A,#N/A,FALSE,"PENSION"}</definedName>
    <definedName name="wrn.PENSION." localSheetId="10" hidden="1">{#N/A,#N/A,FALSE,"PENSION"}</definedName>
    <definedName name="wrn.PENSION." localSheetId="11" hidden="1">{#N/A,#N/A,FALSE,"PENSION"}</definedName>
    <definedName name="wrn.PENSION." localSheetId="23" hidden="1">{#N/A,#N/A,FALSE,"PENSION"}</definedName>
    <definedName name="wrn.PENSION." localSheetId="59" hidden="1">{#N/A,#N/A,FALSE,"PENSION"}</definedName>
    <definedName name="wrn.PENSION." localSheetId="60" hidden="1">{#N/A,#N/A,FALSE,"PENSION"}</definedName>
    <definedName name="wrn.PENSION." localSheetId="1" hidden="1">{#N/A,#N/A,FALSE,"PENSION"}</definedName>
    <definedName name="wrn.PENSION." localSheetId="27" hidden="1">{#N/A,#N/A,FALSE,"PENSION"}</definedName>
    <definedName name="wrn.PENSION." localSheetId="28" hidden="1">{#N/A,#N/A,FALSE,"PENSION"}</definedName>
    <definedName name="wrn.PENSION." localSheetId="29" hidden="1">{#N/A,#N/A,FALSE,"PENSION"}</definedName>
    <definedName name="wrn.PENSION." localSheetId="30" hidden="1">{#N/A,#N/A,FALSE,"PENSION"}</definedName>
    <definedName name="wrn.PENSION." localSheetId="31" hidden="1">{#N/A,#N/A,FALSE,"PENSION"}</definedName>
    <definedName name="wrn.PENSION." localSheetId="32" hidden="1">{#N/A,#N/A,FALSE,"PENSION"}</definedName>
    <definedName name="wrn.PENSION." localSheetId="33" hidden="1">{#N/A,#N/A,FALSE,"PENSION"}</definedName>
    <definedName name="wrn.PENSION." localSheetId="3" hidden="1">{#N/A,#N/A,FALSE,"PENSION"}</definedName>
    <definedName name="wrn.PENSION." localSheetId="41" hidden="1">{#N/A,#N/A,FALSE,"PENSION"}</definedName>
    <definedName name="wrn.PENSION." localSheetId="42" hidden="1">{#N/A,#N/A,FALSE,"PENSION"}</definedName>
    <definedName name="wrn.PENSION." localSheetId="43" hidden="1">{#N/A,#N/A,FALSE,"PENSION"}</definedName>
    <definedName name="wrn.PENSION." localSheetId="44" hidden="1">{#N/A,#N/A,FALSE,"PENSION"}</definedName>
    <definedName name="wrn.PENSION." localSheetId="45" hidden="1">{#N/A,#N/A,FALSE,"PENSION"}</definedName>
    <definedName name="wrn.PENSION." localSheetId="46" hidden="1">{#N/A,#N/A,FALSE,"PENSION"}</definedName>
    <definedName name="wrn.PENSION." localSheetId="57" hidden="1">{#N/A,#N/A,FALSE,"PENSION"}</definedName>
    <definedName name="wrn.PENSION." localSheetId="58" hidden="1">{#N/A,#N/A,FALSE,"PENSION"}</definedName>
    <definedName name="wrn.PENSION." localSheetId="18" hidden="1">{#N/A,#N/A,FALSE,"PENSION"}</definedName>
    <definedName name="wrn.PENSION." localSheetId="61" hidden="1">{#N/A,#N/A,FALSE,"PENSION"}</definedName>
    <definedName name="wrn.PENSION." localSheetId="62" hidden="1">{#N/A,#N/A,FALSE,"PENSION"}</definedName>
    <definedName name="wrn.PENSION." localSheetId="63" hidden="1">{#N/A,#N/A,FALSE,"PENSION"}</definedName>
    <definedName name="wrn.PENSION." localSheetId="64" hidden="1">{#N/A,#N/A,FALSE,"PENSION"}</definedName>
    <definedName name="wrn.PENSION." localSheetId="21" hidden="1">{#N/A,#N/A,FALSE,"PENSION"}</definedName>
    <definedName name="wrn.PENSION." localSheetId="80" hidden="1">{#N/A,#N/A,FALSE,"PENSION"}</definedName>
    <definedName name="wrn.PENSION." localSheetId="81" hidden="1">{#N/A,#N/A,FALSE,"PENSION"}</definedName>
    <definedName name="wrn.PENSION." localSheetId="82" hidden="1">{#N/A,#N/A,FALSE,"PENSION"}</definedName>
    <definedName name="wrn.PENSION." localSheetId="83" hidden="1">{#N/A,#N/A,FALSE,"PENSION"}</definedName>
    <definedName name="wrn.PENSION." localSheetId="84" hidden="1">{#N/A,#N/A,FALSE,"PENSION"}</definedName>
    <definedName name="wrn.PENSION." localSheetId="85" hidden="1">{#N/A,#N/A,FALSE,"PENSION"}</definedName>
    <definedName name="wrn.PENSION." localSheetId="88" hidden="1">{#N/A,#N/A,FALSE,"PENSION"}</definedName>
    <definedName name="wrn.PENSION." localSheetId="22" hidden="1">{#N/A,#N/A,FALSE,"PENSION"}</definedName>
    <definedName name="wrn.PENSION." localSheetId="89" hidden="1">{#N/A,#N/A,FALSE,"PENSION"}</definedName>
    <definedName name="wrn.PENSION." localSheetId="90" hidden="1">{#N/A,#N/A,FALSE,"PENSION"}</definedName>
    <definedName name="wrn.PENSION." localSheetId="91" hidden="1">{#N/A,#N/A,FALSE,"PENSION"}</definedName>
    <definedName name="wrn.PENSION." localSheetId="92" hidden="1">{#N/A,#N/A,FALSE,"PENSION"}</definedName>
    <definedName name="wrn.PENSION." localSheetId="95" hidden="1">{#N/A,#N/A,FALSE,"PENSION"}</definedName>
    <definedName name="wrn.PENSION." localSheetId="96" hidden="1">{#N/A,#N/A,FALSE,"PENSION"}</definedName>
    <definedName name="wrn.PENSION." localSheetId="98" hidden="1">{#N/A,#N/A,FALSE,"PENSION"}</definedName>
    <definedName name="wrn.PENSION." localSheetId="24" hidden="1">{#N/A,#N/A,FALSE,"PENSION"}</definedName>
    <definedName name="wrn.PENSION." localSheetId="99" hidden="1">{#N/A,#N/A,FALSE,"PENSION"}</definedName>
    <definedName name="wrn.PENSION." localSheetId="25" hidden="1">{#N/A,#N/A,FALSE,"PENSION"}</definedName>
    <definedName name="wrn.PENSION." localSheetId="26" hidden="1">{#N/A,#N/A,FALSE,"PENSION"}</definedName>
    <definedName name="wrn.PENSION." localSheetId="93" hidden="1">{#N/A,#N/A,FALSE,"PENSION"}</definedName>
    <definedName name="wrn.PENSION." localSheetId="94" hidden="1">{#N/A,#N/A,FALSE,"PENSION"}</definedName>
    <definedName name="wrn.PENSION." hidden="1">{#N/A,#N/A,FALSE,"PENSION"}</definedName>
    <definedName name="wrn.Program." localSheetId="15" hidden="1">{"Tab1",#N/A,FALSE,"P";"Tab2",#N/A,FALSE,"P"}</definedName>
    <definedName name="wrn.Program." localSheetId="16" hidden="1">{"Tab1",#N/A,FALSE,"P";"Tab2",#N/A,FALSE,"P"}</definedName>
    <definedName name="wrn.Program." localSheetId="17" hidden="1">{"Tab1",#N/A,FALSE,"P";"Tab2",#N/A,FALSE,"P"}</definedName>
    <definedName name="wrn.Program." localSheetId="19" hidden="1">{"Tab1",#N/A,FALSE,"P";"Tab2",#N/A,FALSE,"P"}</definedName>
    <definedName name="wrn.Program." localSheetId="20" hidden="1">{"Tab1",#N/A,FALSE,"P";"Tab2",#N/A,FALSE,"P"}</definedName>
    <definedName name="wrn.Program." localSheetId="100" hidden="1">{"Tab1",#N/A,FALSE,"P";"Tab2",#N/A,FALSE,"P"}</definedName>
    <definedName name="wrn.Program." localSheetId="8" hidden="1">{"Tab1",#N/A,FALSE,"P";"Tab2",#N/A,FALSE,"P"}</definedName>
    <definedName name="wrn.Program." localSheetId="9" hidden="1">{"Tab1",#N/A,FALSE,"P";"Tab2",#N/A,FALSE,"P"}</definedName>
    <definedName name="wrn.Program." localSheetId="10" hidden="1">{"Tab1",#N/A,FALSE,"P";"Tab2",#N/A,FALSE,"P"}</definedName>
    <definedName name="wrn.Program." localSheetId="11" hidden="1">{"Tab1",#N/A,FALSE,"P";"Tab2",#N/A,FALSE,"P"}</definedName>
    <definedName name="wrn.Program." localSheetId="23" hidden="1">{"Tab1",#N/A,FALSE,"P";"Tab2",#N/A,FALSE,"P"}</definedName>
    <definedName name="wrn.Program." localSheetId="59" hidden="1">{"Tab1",#N/A,FALSE,"P";"Tab2",#N/A,FALSE,"P"}</definedName>
    <definedName name="wrn.Program." localSheetId="60" hidden="1">{"Tab1",#N/A,FALSE,"P";"Tab2",#N/A,FALSE,"P"}</definedName>
    <definedName name="wrn.Program." localSheetId="1" hidden="1">{"Tab1",#N/A,FALSE,"P";"Tab2",#N/A,FALSE,"P"}</definedName>
    <definedName name="wrn.Program." localSheetId="27" hidden="1">{"Tab1",#N/A,FALSE,"P";"Tab2",#N/A,FALSE,"P"}</definedName>
    <definedName name="wrn.Program." localSheetId="28" hidden="1">{"Tab1",#N/A,FALSE,"P";"Tab2",#N/A,FALSE,"P"}</definedName>
    <definedName name="wrn.Program." localSheetId="29" hidden="1">{"Tab1",#N/A,FALSE,"P";"Tab2",#N/A,FALSE,"P"}</definedName>
    <definedName name="wrn.Program." localSheetId="30" hidden="1">{"Tab1",#N/A,FALSE,"P";"Tab2",#N/A,FALSE,"P"}</definedName>
    <definedName name="wrn.Program." localSheetId="31" hidden="1">{"Tab1",#N/A,FALSE,"P";"Tab2",#N/A,FALSE,"P"}</definedName>
    <definedName name="wrn.Program." localSheetId="32" hidden="1">{"Tab1",#N/A,FALSE,"P";"Tab2",#N/A,FALSE,"P"}</definedName>
    <definedName name="wrn.Program." localSheetId="33" hidden="1">{"Tab1",#N/A,FALSE,"P";"Tab2",#N/A,FALSE,"P"}</definedName>
    <definedName name="wrn.Program." localSheetId="34" hidden="1">{"Tab1",#N/A,FALSE,"P";"Tab2",#N/A,FALSE,"P"}</definedName>
    <definedName name="wrn.Program." localSheetId="3" hidden="1">{"Tab1",#N/A,FALSE,"P";"Tab2",#N/A,FALSE,"P"}</definedName>
    <definedName name="wrn.Program." localSheetId="57" hidden="1">{"Tab1",#N/A,FALSE,"P";"Tab2",#N/A,FALSE,"P"}</definedName>
    <definedName name="wrn.Program." localSheetId="58" hidden="1">{"Tab1",#N/A,FALSE,"P";"Tab2",#N/A,FALSE,"P"}</definedName>
    <definedName name="wrn.Program." localSheetId="18" hidden="1">{"Tab1",#N/A,FALSE,"P";"Tab2",#N/A,FALSE,"P"}</definedName>
    <definedName name="wrn.Program." localSheetId="61" hidden="1">{"Tab1",#N/A,FALSE,"P";"Tab2",#N/A,FALSE,"P"}</definedName>
    <definedName name="wrn.Program." localSheetId="62" hidden="1">{"Tab1",#N/A,FALSE,"P";"Tab2",#N/A,FALSE,"P"}</definedName>
    <definedName name="wrn.Program." localSheetId="63" hidden="1">{"Tab1",#N/A,FALSE,"P";"Tab2",#N/A,FALSE,"P"}</definedName>
    <definedName name="wrn.Program." localSheetId="64" hidden="1">{"Tab1",#N/A,FALSE,"P";"Tab2",#N/A,FALSE,"P"}</definedName>
    <definedName name="wrn.Program." localSheetId="21" hidden="1">{"Tab1",#N/A,FALSE,"P";"Tab2",#N/A,FALSE,"P"}</definedName>
    <definedName name="wrn.Program." localSheetId="80" hidden="1">{"Tab1",#N/A,FALSE,"P";"Tab2",#N/A,FALSE,"P"}</definedName>
    <definedName name="wrn.Program." localSheetId="81" hidden="1">{"Tab1",#N/A,FALSE,"P";"Tab2",#N/A,FALSE,"P"}</definedName>
    <definedName name="wrn.Program." localSheetId="82" hidden="1">{"Tab1",#N/A,FALSE,"P";"Tab2",#N/A,FALSE,"P"}</definedName>
    <definedName name="wrn.Program." localSheetId="83" hidden="1">{"Tab1",#N/A,FALSE,"P";"Tab2",#N/A,FALSE,"P"}</definedName>
    <definedName name="wrn.Program." localSheetId="84" hidden="1">{"Tab1",#N/A,FALSE,"P";"Tab2",#N/A,FALSE,"P"}</definedName>
    <definedName name="wrn.Program." localSheetId="85" hidden="1">{"Tab1",#N/A,FALSE,"P";"Tab2",#N/A,FALSE,"P"}</definedName>
    <definedName name="wrn.Program." localSheetId="88" hidden="1">{"Tab1",#N/A,FALSE,"P";"Tab2",#N/A,FALSE,"P"}</definedName>
    <definedName name="wrn.Program." localSheetId="22" hidden="1">{"Tab1",#N/A,FALSE,"P";"Tab2",#N/A,FALSE,"P"}</definedName>
    <definedName name="wrn.Program." localSheetId="89" hidden="1">{"Tab1",#N/A,FALSE,"P";"Tab2",#N/A,FALSE,"P"}</definedName>
    <definedName name="wrn.Program." localSheetId="90" hidden="1">{"Tab1",#N/A,FALSE,"P";"Tab2",#N/A,FALSE,"P"}</definedName>
    <definedName name="wrn.Program." localSheetId="91" hidden="1">{"Tab1",#N/A,FALSE,"P";"Tab2",#N/A,FALSE,"P"}</definedName>
    <definedName name="wrn.Program." localSheetId="92" hidden="1">{"Tab1",#N/A,FALSE,"P";"Tab2",#N/A,FALSE,"P"}</definedName>
    <definedName name="wrn.Program." localSheetId="95" hidden="1">{"Tab1",#N/A,FALSE,"P";"Tab2",#N/A,FALSE,"P"}</definedName>
    <definedName name="wrn.Program." localSheetId="96" hidden="1">{"Tab1",#N/A,FALSE,"P";"Tab2",#N/A,FALSE,"P"}</definedName>
    <definedName name="wrn.Program." localSheetId="98" hidden="1">{"Tab1",#N/A,FALSE,"P";"Tab2",#N/A,FALSE,"P"}</definedName>
    <definedName name="wrn.Program." localSheetId="24" hidden="1">{"Tab1",#N/A,FALSE,"P";"Tab2",#N/A,FALSE,"P"}</definedName>
    <definedName name="wrn.Program." localSheetId="99" hidden="1">{"Tab1",#N/A,FALSE,"P";"Tab2",#N/A,FALSE,"P"}</definedName>
    <definedName name="wrn.Program." localSheetId="25" hidden="1">{"Tab1",#N/A,FALSE,"P";"Tab2",#N/A,FALSE,"P"}</definedName>
    <definedName name="wrn.Program." localSheetId="26" hidden="1">{"Tab1",#N/A,FALSE,"P";"Tab2",#N/A,FALSE,"P"}</definedName>
    <definedName name="wrn.Program." localSheetId="93" hidden="1">{"Tab1",#N/A,FALSE,"P";"Tab2",#N/A,FALSE,"P"}</definedName>
    <definedName name="wrn.Program." localSheetId="94" hidden="1">{"Tab1",#N/A,FALSE,"P";"Tab2",#N/A,FALSE,"P"}</definedName>
    <definedName name="wrn.Program." hidden="1">{"Tab1",#N/A,FALSE,"P";"Tab2",#N/A,FALSE,"P"}</definedName>
    <definedName name="wrn.PRUDENT." localSheetId="15" hidden="1">{#N/A,#N/A,FALSE,"PRUDENT"}</definedName>
    <definedName name="wrn.PRUDENT." localSheetId="16" hidden="1">{#N/A,#N/A,FALSE,"PRUDENT"}</definedName>
    <definedName name="wrn.PRUDENT." localSheetId="17" hidden="1">{#N/A,#N/A,FALSE,"PRUDENT"}</definedName>
    <definedName name="wrn.PRUDENT." localSheetId="19" hidden="1">{#N/A,#N/A,FALSE,"PRUDENT"}</definedName>
    <definedName name="wrn.PRUDENT." localSheetId="20" hidden="1">{#N/A,#N/A,FALSE,"PRUDENT"}</definedName>
    <definedName name="wrn.PRUDENT." localSheetId="100" hidden="1">{#N/A,#N/A,FALSE,"PRUDENT"}</definedName>
    <definedName name="wrn.PRUDENT." localSheetId="8" hidden="1">{#N/A,#N/A,FALSE,"PRUDENT"}</definedName>
    <definedName name="wrn.PRUDENT." localSheetId="9" hidden="1">{#N/A,#N/A,FALSE,"PRUDENT"}</definedName>
    <definedName name="wrn.PRUDENT." localSheetId="10" hidden="1">{#N/A,#N/A,FALSE,"PRUDENT"}</definedName>
    <definedName name="wrn.PRUDENT." localSheetId="11" hidden="1">{#N/A,#N/A,FALSE,"PRUDENT"}</definedName>
    <definedName name="wrn.PRUDENT." localSheetId="23" hidden="1">{#N/A,#N/A,FALSE,"PRUDENT"}</definedName>
    <definedName name="wrn.PRUDENT." localSheetId="59" hidden="1">{#N/A,#N/A,FALSE,"PRUDENT"}</definedName>
    <definedName name="wrn.PRUDENT." localSheetId="60" hidden="1">{#N/A,#N/A,FALSE,"PRUDENT"}</definedName>
    <definedName name="wrn.PRUDENT." localSheetId="1" hidden="1">{#N/A,#N/A,FALSE,"PRUDENT"}</definedName>
    <definedName name="wrn.PRUDENT." localSheetId="27" hidden="1">{#N/A,#N/A,FALSE,"PRUDENT"}</definedName>
    <definedName name="wrn.PRUDENT." localSheetId="28" hidden="1">{#N/A,#N/A,FALSE,"PRUDENT"}</definedName>
    <definedName name="wrn.PRUDENT." localSheetId="29" hidden="1">{#N/A,#N/A,FALSE,"PRUDENT"}</definedName>
    <definedName name="wrn.PRUDENT." localSheetId="30" hidden="1">{#N/A,#N/A,FALSE,"PRUDENT"}</definedName>
    <definedName name="wrn.PRUDENT." localSheetId="31" hidden="1">{#N/A,#N/A,FALSE,"PRUDENT"}</definedName>
    <definedName name="wrn.PRUDENT." localSheetId="32" hidden="1">{#N/A,#N/A,FALSE,"PRUDENT"}</definedName>
    <definedName name="wrn.PRUDENT." localSheetId="33" hidden="1">{#N/A,#N/A,FALSE,"PRUDENT"}</definedName>
    <definedName name="wrn.PRUDENT." localSheetId="3" hidden="1">{#N/A,#N/A,FALSE,"PRUDENT"}</definedName>
    <definedName name="wrn.PRUDENT." localSheetId="41" hidden="1">{#N/A,#N/A,FALSE,"PRUDENT"}</definedName>
    <definedName name="wrn.PRUDENT." localSheetId="42" hidden="1">{#N/A,#N/A,FALSE,"PRUDENT"}</definedName>
    <definedName name="wrn.PRUDENT." localSheetId="43" hidden="1">{#N/A,#N/A,FALSE,"PRUDENT"}</definedName>
    <definedName name="wrn.PRUDENT." localSheetId="44" hidden="1">{#N/A,#N/A,FALSE,"PRUDENT"}</definedName>
    <definedName name="wrn.PRUDENT." localSheetId="45" hidden="1">{#N/A,#N/A,FALSE,"PRUDENT"}</definedName>
    <definedName name="wrn.PRUDENT." localSheetId="46" hidden="1">{#N/A,#N/A,FALSE,"PRUDENT"}</definedName>
    <definedName name="wrn.PRUDENT." localSheetId="57" hidden="1">{#N/A,#N/A,FALSE,"PRUDENT"}</definedName>
    <definedName name="wrn.PRUDENT." localSheetId="58" hidden="1">{#N/A,#N/A,FALSE,"PRUDENT"}</definedName>
    <definedName name="wrn.PRUDENT." localSheetId="18" hidden="1">{#N/A,#N/A,FALSE,"PRUDENT"}</definedName>
    <definedName name="wrn.PRUDENT." localSheetId="61" hidden="1">{#N/A,#N/A,FALSE,"PRUDENT"}</definedName>
    <definedName name="wrn.PRUDENT." localSheetId="62" hidden="1">{#N/A,#N/A,FALSE,"PRUDENT"}</definedName>
    <definedName name="wrn.PRUDENT." localSheetId="63" hidden="1">{#N/A,#N/A,FALSE,"PRUDENT"}</definedName>
    <definedName name="wrn.PRUDENT." localSheetId="64" hidden="1">{#N/A,#N/A,FALSE,"PRUDENT"}</definedName>
    <definedName name="wrn.PRUDENT." localSheetId="21" hidden="1">{#N/A,#N/A,FALSE,"PRUDENT"}</definedName>
    <definedName name="wrn.PRUDENT." localSheetId="80" hidden="1">{#N/A,#N/A,FALSE,"PRUDENT"}</definedName>
    <definedName name="wrn.PRUDENT." localSheetId="81" hidden="1">{#N/A,#N/A,FALSE,"PRUDENT"}</definedName>
    <definedName name="wrn.PRUDENT." localSheetId="82" hidden="1">{#N/A,#N/A,FALSE,"PRUDENT"}</definedName>
    <definedName name="wrn.PRUDENT." localSheetId="83" hidden="1">{#N/A,#N/A,FALSE,"PRUDENT"}</definedName>
    <definedName name="wrn.PRUDENT." localSheetId="84" hidden="1">{#N/A,#N/A,FALSE,"PRUDENT"}</definedName>
    <definedName name="wrn.PRUDENT." localSheetId="85" hidden="1">{#N/A,#N/A,FALSE,"PRUDENT"}</definedName>
    <definedName name="wrn.PRUDENT." localSheetId="88" hidden="1">{#N/A,#N/A,FALSE,"PRUDENT"}</definedName>
    <definedName name="wrn.PRUDENT." localSheetId="22" hidden="1">{#N/A,#N/A,FALSE,"PRUDENT"}</definedName>
    <definedName name="wrn.PRUDENT." localSheetId="89" hidden="1">{#N/A,#N/A,FALSE,"PRUDENT"}</definedName>
    <definedName name="wrn.PRUDENT." localSheetId="90" hidden="1">{#N/A,#N/A,FALSE,"PRUDENT"}</definedName>
    <definedName name="wrn.PRUDENT." localSheetId="91" hidden="1">{#N/A,#N/A,FALSE,"PRUDENT"}</definedName>
    <definedName name="wrn.PRUDENT." localSheetId="92" hidden="1">{#N/A,#N/A,FALSE,"PRUDENT"}</definedName>
    <definedName name="wrn.PRUDENT." localSheetId="95" hidden="1">{#N/A,#N/A,FALSE,"PRUDENT"}</definedName>
    <definedName name="wrn.PRUDENT." localSheetId="96" hidden="1">{#N/A,#N/A,FALSE,"PRUDENT"}</definedName>
    <definedName name="wrn.PRUDENT." localSheetId="98" hidden="1">{#N/A,#N/A,FALSE,"PRUDENT"}</definedName>
    <definedName name="wrn.PRUDENT." localSheetId="24" hidden="1">{#N/A,#N/A,FALSE,"PRUDENT"}</definedName>
    <definedName name="wrn.PRUDENT." localSheetId="99" hidden="1">{#N/A,#N/A,FALSE,"PRUDENT"}</definedName>
    <definedName name="wrn.PRUDENT." localSheetId="25" hidden="1">{#N/A,#N/A,FALSE,"PRUDENT"}</definedName>
    <definedName name="wrn.PRUDENT." localSheetId="26" hidden="1">{#N/A,#N/A,FALSE,"PRUDENT"}</definedName>
    <definedName name="wrn.PRUDENT." localSheetId="93" hidden="1">{#N/A,#N/A,FALSE,"PRUDENT"}</definedName>
    <definedName name="wrn.PRUDENT." localSheetId="94" hidden="1">{#N/A,#N/A,FALSE,"PRUDENT"}</definedName>
    <definedName name="wrn.PRUDENT." hidden="1">{#N/A,#N/A,FALSE,"PRUDENT"}</definedName>
    <definedName name="wrn.PUBLEXP." localSheetId="15" hidden="1">{#N/A,#N/A,FALSE,"PUBLEXP"}</definedName>
    <definedName name="wrn.PUBLEXP." localSheetId="16" hidden="1">{#N/A,#N/A,FALSE,"PUBLEXP"}</definedName>
    <definedName name="wrn.PUBLEXP." localSheetId="17" hidden="1">{#N/A,#N/A,FALSE,"PUBLEXP"}</definedName>
    <definedName name="wrn.PUBLEXP." localSheetId="19" hidden="1">{#N/A,#N/A,FALSE,"PUBLEXP"}</definedName>
    <definedName name="wrn.PUBLEXP." localSheetId="20" hidden="1">{#N/A,#N/A,FALSE,"PUBLEXP"}</definedName>
    <definedName name="wrn.PUBLEXP." localSheetId="100" hidden="1">{#N/A,#N/A,FALSE,"PUBLEXP"}</definedName>
    <definedName name="wrn.PUBLEXP." localSheetId="8" hidden="1">{#N/A,#N/A,FALSE,"PUBLEXP"}</definedName>
    <definedName name="wrn.PUBLEXP." localSheetId="9" hidden="1">{#N/A,#N/A,FALSE,"PUBLEXP"}</definedName>
    <definedName name="wrn.PUBLEXP." localSheetId="10" hidden="1">{#N/A,#N/A,FALSE,"PUBLEXP"}</definedName>
    <definedName name="wrn.PUBLEXP." localSheetId="11" hidden="1">{#N/A,#N/A,FALSE,"PUBLEXP"}</definedName>
    <definedName name="wrn.PUBLEXP." localSheetId="23" hidden="1">{#N/A,#N/A,FALSE,"PUBLEXP"}</definedName>
    <definedName name="wrn.PUBLEXP." localSheetId="59" hidden="1">{#N/A,#N/A,FALSE,"PUBLEXP"}</definedName>
    <definedName name="wrn.PUBLEXP." localSheetId="60" hidden="1">{#N/A,#N/A,FALSE,"PUBLEXP"}</definedName>
    <definedName name="wrn.PUBLEXP." localSheetId="1" hidden="1">{#N/A,#N/A,FALSE,"PUBLEXP"}</definedName>
    <definedName name="wrn.PUBLEXP." localSheetId="27" hidden="1">{#N/A,#N/A,FALSE,"PUBLEXP"}</definedName>
    <definedName name="wrn.PUBLEXP." localSheetId="28" hidden="1">{#N/A,#N/A,FALSE,"PUBLEXP"}</definedName>
    <definedName name="wrn.PUBLEXP." localSheetId="29" hidden="1">{#N/A,#N/A,FALSE,"PUBLEXP"}</definedName>
    <definedName name="wrn.PUBLEXP." localSheetId="30" hidden="1">{#N/A,#N/A,FALSE,"PUBLEXP"}</definedName>
    <definedName name="wrn.PUBLEXP." localSheetId="31" hidden="1">{#N/A,#N/A,FALSE,"PUBLEXP"}</definedName>
    <definedName name="wrn.PUBLEXP." localSheetId="32" hidden="1">{#N/A,#N/A,FALSE,"PUBLEXP"}</definedName>
    <definedName name="wrn.PUBLEXP." localSheetId="33" hidden="1">{#N/A,#N/A,FALSE,"PUBLEXP"}</definedName>
    <definedName name="wrn.PUBLEXP." localSheetId="3" hidden="1">{#N/A,#N/A,FALSE,"PUBLEXP"}</definedName>
    <definedName name="wrn.PUBLEXP." localSheetId="41" hidden="1">{#N/A,#N/A,FALSE,"PUBLEXP"}</definedName>
    <definedName name="wrn.PUBLEXP." localSheetId="42" hidden="1">{#N/A,#N/A,FALSE,"PUBLEXP"}</definedName>
    <definedName name="wrn.PUBLEXP." localSheetId="43" hidden="1">{#N/A,#N/A,FALSE,"PUBLEXP"}</definedName>
    <definedName name="wrn.PUBLEXP." localSheetId="44" hidden="1">{#N/A,#N/A,FALSE,"PUBLEXP"}</definedName>
    <definedName name="wrn.PUBLEXP." localSheetId="45" hidden="1">{#N/A,#N/A,FALSE,"PUBLEXP"}</definedName>
    <definedName name="wrn.PUBLEXP." localSheetId="46" hidden="1">{#N/A,#N/A,FALSE,"PUBLEXP"}</definedName>
    <definedName name="wrn.PUBLEXP." localSheetId="57" hidden="1">{#N/A,#N/A,FALSE,"PUBLEXP"}</definedName>
    <definedName name="wrn.PUBLEXP." localSheetId="58" hidden="1">{#N/A,#N/A,FALSE,"PUBLEXP"}</definedName>
    <definedName name="wrn.PUBLEXP." localSheetId="18" hidden="1">{#N/A,#N/A,FALSE,"PUBLEXP"}</definedName>
    <definedName name="wrn.PUBLEXP." localSheetId="61" hidden="1">{#N/A,#N/A,FALSE,"PUBLEXP"}</definedName>
    <definedName name="wrn.PUBLEXP." localSheetId="62" hidden="1">{#N/A,#N/A,FALSE,"PUBLEXP"}</definedName>
    <definedName name="wrn.PUBLEXP." localSheetId="63" hidden="1">{#N/A,#N/A,FALSE,"PUBLEXP"}</definedName>
    <definedName name="wrn.PUBLEXP." localSheetId="64" hidden="1">{#N/A,#N/A,FALSE,"PUBLEXP"}</definedName>
    <definedName name="wrn.PUBLEXP." localSheetId="21" hidden="1">{#N/A,#N/A,FALSE,"PUBLEXP"}</definedName>
    <definedName name="wrn.PUBLEXP." localSheetId="80" hidden="1">{#N/A,#N/A,FALSE,"PUBLEXP"}</definedName>
    <definedName name="wrn.PUBLEXP." localSheetId="81" hidden="1">{#N/A,#N/A,FALSE,"PUBLEXP"}</definedName>
    <definedName name="wrn.PUBLEXP." localSheetId="82" hidden="1">{#N/A,#N/A,FALSE,"PUBLEXP"}</definedName>
    <definedName name="wrn.PUBLEXP." localSheetId="83" hidden="1">{#N/A,#N/A,FALSE,"PUBLEXP"}</definedName>
    <definedName name="wrn.PUBLEXP." localSheetId="84" hidden="1">{#N/A,#N/A,FALSE,"PUBLEXP"}</definedName>
    <definedName name="wrn.PUBLEXP." localSheetId="85" hidden="1">{#N/A,#N/A,FALSE,"PUBLEXP"}</definedName>
    <definedName name="wrn.PUBLEXP." localSheetId="88" hidden="1">{#N/A,#N/A,FALSE,"PUBLEXP"}</definedName>
    <definedName name="wrn.PUBLEXP." localSheetId="22" hidden="1">{#N/A,#N/A,FALSE,"PUBLEXP"}</definedName>
    <definedName name="wrn.PUBLEXP." localSheetId="89" hidden="1">{#N/A,#N/A,FALSE,"PUBLEXP"}</definedName>
    <definedName name="wrn.PUBLEXP." localSheetId="90" hidden="1">{#N/A,#N/A,FALSE,"PUBLEXP"}</definedName>
    <definedName name="wrn.PUBLEXP." localSheetId="91" hidden="1">{#N/A,#N/A,FALSE,"PUBLEXP"}</definedName>
    <definedName name="wrn.PUBLEXP." localSheetId="92" hidden="1">{#N/A,#N/A,FALSE,"PUBLEXP"}</definedName>
    <definedName name="wrn.PUBLEXP." localSheetId="95" hidden="1">{#N/A,#N/A,FALSE,"PUBLEXP"}</definedName>
    <definedName name="wrn.PUBLEXP." localSheetId="96" hidden="1">{#N/A,#N/A,FALSE,"PUBLEXP"}</definedName>
    <definedName name="wrn.PUBLEXP." localSheetId="98" hidden="1">{#N/A,#N/A,FALSE,"PUBLEXP"}</definedName>
    <definedName name="wrn.PUBLEXP." localSheetId="24" hidden="1">{#N/A,#N/A,FALSE,"PUBLEXP"}</definedName>
    <definedName name="wrn.PUBLEXP." localSheetId="99" hidden="1">{#N/A,#N/A,FALSE,"PUBLEXP"}</definedName>
    <definedName name="wrn.PUBLEXP." localSheetId="25" hidden="1">{#N/A,#N/A,FALSE,"PUBLEXP"}</definedName>
    <definedName name="wrn.PUBLEXP." localSheetId="26" hidden="1">{#N/A,#N/A,FALSE,"PUBLEXP"}</definedName>
    <definedName name="wrn.PUBLEXP." localSheetId="93" hidden="1">{#N/A,#N/A,FALSE,"PUBLEXP"}</definedName>
    <definedName name="wrn.PUBLEXP." localSheetId="94" hidden="1">{#N/A,#N/A,FALSE,"PUBLEXP"}</definedName>
    <definedName name="wrn.PUBLEXP." hidden="1">{#N/A,#N/A,FALSE,"PUBLEXP"}</definedName>
    <definedName name="wrn.quarters._.98." localSheetId="15"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6"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9"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2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0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9"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1"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23"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59"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6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2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2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29"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3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31"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32"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33"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34"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3"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5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5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61"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62"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63"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64"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21"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8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81"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82"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83"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84"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85"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8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22"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89"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9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91"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92"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95"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96"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24"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99"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25"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26"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93"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94"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TABS."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0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5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6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4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4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4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4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4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4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5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5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6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6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6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6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8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8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8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8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8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8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8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8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9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9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9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9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9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9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9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9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9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pred." localSheetId="15" hidden="1">{"bop94-99",#N/A,FALSE,"BOP";"bgdp94-99",#N/A,FALSE,"BOPGDP";"exp94-99",#N/A,FALSE,"EXP";"imp94-99",#N/A,FALSE,"IMP";"tt9499",#N/A,FALSE,"TT";"ss94-99",#N/A,FALSE,"SERV";"tran94-99",#N/A,FALSE,"TRAN";"dis95-98",#N/A,FALSE,"DISB";"amor94-99",#N/A,FALSE,"AMOR";"int94-98",#N/A,FALSE,"INT";"debt94-99",#N/A,FALSE,"DEBT"}</definedName>
    <definedName name="wrn.repred." localSheetId="16" hidden="1">{"bop94-99",#N/A,FALSE,"BOP";"bgdp94-99",#N/A,FALSE,"BOPGDP";"exp94-99",#N/A,FALSE,"EXP";"imp94-99",#N/A,FALSE,"IMP";"tt9499",#N/A,FALSE,"TT";"ss94-99",#N/A,FALSE,"SERV";"tran94-99",#N/A,FALSE,"TRAN";"dis95-98",#N/A,FALSE,"DISB";"amor94-99",#N/A,FALSE,"AMOR";"int94-98",#N/A,FALSE,"INT";"debt94-99",#N/A,FALSE,"DEBT"}</definedName>
    <definedName name="wrn.repred." localSheetId="17" hidden="1">{"bop94-99",#N/A,FALSE,"BOP";"bgdp94-99",#N/A,FALSE,"BOPGDP";"exp94-99",#N/A,FALSE,"EXP";"imp94-99",#N/A,FALSE,"IMP";"tt9499",#N/A,FALSE,"TT";"ss94-99",#N/A,FALSE,"SERV";"tran94-99",#N/A,FALSE,"TRAN";"dis95-98",#N/A,FALSE,"DISB";"amor94-99",#N/A,FALSE,"AMOR";"int94-98",#N/A,FALSE,"INT";"debt94-99",#N/A,FALSE,"DEBT"}</definedName>
    <definedName name="wrn.repred." localSheetId="19" hidden="1">{"bop94-99",#N/A,FALSE,"BOP";"bgdp94-99",#N/A,FALSE,"BOPGDP";"exp94-99",#N/A,FALSE,"EXP";"imp94-99",#N/A,FALSE,"IMP";"tt9499",#N/A,FALSE,"TT";"ss94-99",#N/A,FALSE,"SERV";"tran94-99",#N/A,FALSE,"TRAN";"dis95-98",#N/A,FALSE,"DISB";"amor94-99",#N/A,FALSE,"AMOR";"int94-98",#N/A,FALSE,"INT";"debt94-99",#N/A,FALSE,"DEBT"}</definedName>
    <definedName name="wrn.repred." localSheetId="20" hidden="1">{"bop94-99",#N/A,FALSE,"BOP";"bgdp94-99",#N/A,FALSE,"BOPGDP";"exp94-99",#N/A,FALSE,"EXP";"imp94-99",#N/A,FALSE,"IMP";"tt9499",#N/A,FALSE,"TT";"ss94-99",#N/A,FALSE,"SERV";"tran94-99",#N/A,FALSE,"TRAN";"dis95-98",#N/A,FALSE,"DISB";"amor94-99",#N/A,FALSE,"AMOR";"int94-98",#N/A,FALSE,"INT";"debt94-99",#N/A,FALSE,"DEBT"}</definedName>
    <definedName name="wrn.repred." localSheetId="100" hidden="1">{"bop94-99",#N/A,FALSE,"BOP";"bgdp94-99",#N/A,FALSE,"BOPGDP";"exp94-99",#N/A,FALSE,"EXP";"imp94-99",#N/A,FALSE,"IMP";"tt9499",#N/A,FALSE,"TT";"ss94-99",#N/A,FALSE,"SERV";"tran94-99",#N/A,FALSE,"TRAN";"dis95-98",#N/A,FALSE,"DISB";"amor94-99",#N/A,FALSE,"AMOR";"int94-98",#N/A,FALSE,"INT";"debt94-99",#N/A,FALSE,"DEBT"}</definedName>
    <definedName name="wrn.repred." localSheetId="8" hidden="1">{"bop94-99",#N/A,FALSE,"BOP";"bgdp94-99",#N/A,FALSE,"BOPGDP";"exp94-99",#N/A,FALSE,"EXP";"imp94-99",#N/A,FALSE,"IMP";"tt9499",#N/A,FALSE,"TT";"ss94-99",#N/A,FALSE,"SERV";"tran94-99",#N/A,FALSE,"TRAN";"dis95-98",#N/A,FALSE,"DISB";"amor94-99",#N/A,FALSE,"AMOR";"int94-98",#N/A,FALSE,"INT";"debt94-99",#N/A,FALSE,"DEBT"}</definedName>
    <definedName name="wrn.repred." localSheetId="9" hidden="1">{"bop94-99",#N/A,FALSE,"BOP";"bgdp94-99",#N/A,FALSE,"BOPGDP";"exp94-99",#N/A,FALSE,"EXP";"imp94-99",#N/A,FALSE,"IMP";"tt9499",#N/A,FALSE,"TT";"ss94-99",#N/A,FALSE,"SERV";"tran94-99",#N/A,FALSE,"TRAN";"dis95-98",#N/A,FALSE,"DISB";"amor94-99",#N/A,FALSE,"AMOR";"int94-98",#N/A,FALSE,"INT";"debt94-99",#N/A,FALSE,"DEBT"}</definedName>
    <definedName name="wrn.repred." localSheetId="10" hidden="1">{"bop94-99",#N/A,FALSE,"BOP";"bgdp94-99",#N/A,FALSE,"BOPGDP";"exp94-99",#N/A,FALSE,"EXP";"imp94-99",#N/A,FALSE,"IMP";"tt9499",#N/A,FALSE,"TT";"ss94-99",#N/A,FALSE,"SERV";"tran94-99",#N/A,FALSE,"TRAN";"dis95-98",#N/A,FALSE,"DISB";"amor94-99",#N/A,FALSE,"AMOR";"int94-98",#N/A,FALSE,"INT";"debt94-99",#N/A,FALSE,"DEBT"}</definedName>
    <definedName name="wrn.repred." localSheetId="11" hidden="1">{"bop94-99",#N/A,FALSE,"BOP";"bgdp94-99",#N/A,FALSE,"BOPGDP";"exp94-99",#N/A,FALSE,"EXP";"imp94-99",#N/A,FALSE,"IMP";"tt9499",#N/A,FALSE,"TT";"ss94-99",#N/A,FALSE,"SERV";"tran94-99",#N/A,FALSE,"TRAN";"dis95-98",#N/A,FALSE,"DISB";"amor94-99",#N/A,FALSE,"AMOR";"int94-98",#N/A,FALSE,"INT";"debt94-99",#N/A,FALSE,"DEBT"}</definedName>
    <definedName name="wrn.repred." localSheetId="23" hidden="1">{"bop94-99",#N/A,FALSE,"BOP";"bgdp94-99",#N/A,FALSE,"BOPGDP";"exp94-99",#N/A,FALSE,"EXP";"imp94-99",#N/A,FALSE,"IMP";"tt9499",#N/A,FALSE,"TT";"ss94-99",#N/A,FALSE,"SERV";"tran94-99",#N/A,FALSE,"TRAN";"dis95-98",#N/A,FALSE,"DISB";"amor94-99",#N/A,FALSE,"AMOR";"int94-98",#N/A,FALSE,"INT";"debt94-99",#N/A,FALSE,"DEBT"}</definedName>
    <definedName name="wrn.repred." localSheetId="59" hidden="1">{"bop94-99",#N/A,FALSE,"BOP";"bgdp94-99",#N/A,FALSE,"BOPGDP";"exp94-99",#N/A,FALSE,"EXP";"imp94-99",#N/A,FALSE,"IMP";"tt9499",#N/A,FALSE,"TT";"ss94-99",#N/A,FALSE,"SERV";"tran94-99",#N/A,FALSE,"TRAN";"dis95-98",#N/A,FALSE,"DISB";"amor94-99",#N/A,FALSE,"AMOR";"int94-98",#N/A,FALSE,"INT";"debt94-99",#N/A,FALSE,"DEBT"}</definedName>
    <definedName name="wrn.repred." localSheetId="60" hidden="1">{"bop94-99",#N/A,FALSE,"BOP";"bgdp94-99",#N/A,FALSE,"BOPGDP";"exp94-99",#N/A,FALSE,"EXP";"imp94-99",#N/A,FALSE,"IMP";"tt9499",#N/A,FALSE,"TT";"ss94-99",#N/A,FALSE,"SERV";"tran94-99",#N/A,FALSE,"TRAN";"dis95-98",#N/A,FALSE,"DISB";"amor94-99",#N/A,FALSE,"AMOR";"int94-98",#N/A,FALSE,"INT";"debt94-99",#N/A,FALSE,"DEBT"}</definedName>
    <definedName name="wrn.repred." localSheetId="1" hidden="1">{"bop94-99",#N/A,FALSE,"BOP";"bgdp94-99",#N/A,FALSE,"BOPGDP";"exp94-99",#N/A,FALSE,"EXP";"imp94-99",#N/A,FALSE,"IMP";"tt9499",#N/A,FALSE,"TT";"ss94-99",#N/A,FALSE,"SERV";"tran94-99",#N/A,FALSE,"TRAN";"dis95-98",#N/A,FALSE,"DISB";"amor94-99",#N/A,FALSE,"AMOR";"int94-98",#N/A,FALSE,"INT";"debt94-99",#N/A,FALSE,"DEBT"}</definedName>
    <definedName name="wrn.repred." localSheetId="27" hidden="1">{"bop94-99",#N/A,FALSE,"BOP";"bgdp94-99",#N/A,FALSE,"BOPGDP";"exp94-99",#N/A,FALSE,"EXP";"imp94-99",#N/A,FALSE,"IMP";"tt9499",#N/A,FALSE,"TT";"ss94-99",#N/A,FALSE,"SERV";"tran94-99",#N/A,FALSE,"TRAN";"dis95-98",#N/A,FALSE,"DISB";"amor94-99",#N/A,FALSE,"AMOR";"int94-98",#N/A,FALSE,"INT";"debt94-99",#N/A,FALSE,"DEBT"}</definedName>
    <definedName name="wrn.repred." localSheetId="28" hidden="1">{"bop94-99",#N/A,FALSE,"BOP";"bgdp94-99",#N/A,FALSE,"BOPGDP";"exp94-99",#N/A,FALSE,"EXP";"imp94-99",#N/A,FALSE,"IMP";"tt9499",#N/A,FALSE,"TT";"ss94-99",#N/A,FALSE,"SERV";"tran94-99",#N/A,FALSE,"TRAN";"dis95-98",#N/A,FALSE,"DISB";"amor94-99",#N/A,FALSE,"AMOR";"int94-98",#N/A,FALSE,"INT";"debt94-99",#N/A,FALSE,"DEBT"}</definedName>
    <definedName name="wrn.repred." localSheetId="29" hidden="1">{"bop94-99",#N/A,FALSE,"BOP";"bgdp94-99",#N/A,FALSE,"BOPGDP";"exp94-99",#N/A,FALSE,"EXP";"imp94-99",#N/A,FALSE,"IMP";"tt9499",#N/A,FALSE,"TT";"ss94-99",#N/A,FALSE,"SERV";"tran94-99",#N/A,FALSE,"TRAN";"dis95-98",#N/A,FALSE,"DISB";"amor94-99",#N/A,FALSE,"AMOR";"int94-98",#N/A,FALSE,"INT";"debt94-99",#N/A,FALSE,"DEBT"}</definedName>
    <definedName name="wrn.repred." localSheetId="30" hidden="1">{"bop94-99",#N/A,FALSE,"BOP";"bgdp94-99",#N/A,FALSE,"BOPGDP";"exp94-99",#N/A,FALSE,"EXP";"imp94-99",#N/A,FALSE,"IMP";"tt9499",#N/A,FALSE,"TT";"ss94-99",#N/A,FALSE,"SERV";"tran94-99",#N/A,FALSE,"TRAN";"dis95-98",#N/A,FALSE,"DISB";"amor94-99",#N/A,FALSE,"AMOR";"int94-98",#N/A,FALSE,"INT";"debt94-99",#N/A,FALSE,"DEBT"}</definedName>
    <definedName name="wrn.repred." localSheetId="31" hidden="1">{"bop94-99",#N/A,FALSE,"BOP";"bgdp94-99",#N/A,FALSE,"BOPGDP";"exp94-99",#N/A,FALSE,"EXP";"imp94-99",#N/A,FALSE,"IMP";"tt9499",#N/A,FALSE,"TT";"ss94-99",#N/A,FALSE,"SERV";"tran94-99",#N/A,FALSE,"TRAN";"dis95-98",#N/A,FALSE,"DISB";"amor94-99",#N/A,FALSE,"AMOR";"int94-98",#N/A,FALSE,"INT";"debt94-99",#N/A,FALSE,"DEBT"}</definedName>
    <definedName name="wrn.repred." localSheetId="32" hidden="1">{"bop94-99",#N/A,FALSE,"BOP";"bgdp94-99",#N/A,FALSE,"BOPGDP";"exp94-99",#N/A,FALSE,"EXP";"imp94-99",#N/A,FALSE,"IMP";"tt9499",#N/A,FALSE,"TT";"ss94-99",#N/A,FALSE,"SERV";"tran94-99",#N/A,FALSE,"TRAN";"dis95-98",#N/A,FALSE,"DISB";"amor94-99",#N/A,FALSE,"AMOR";"int94-98",#N/A,FALSE,"INT";"debt94-99",#N/A,FALSE,"DEBT"}</definedName>
    <definedName name="wrn.repred." localSheetId="33" hidden="1">{"bop94-99",#N/A,FALSE,"BOP";"bgdp94-99",#N/A,FALSE,"BOPGDP";"exp94-99",#N/A,FALSE,"EXP";"imp94-99",#N/A,FALSE,"IMP";"tt9499",#N/A,FALSE,"TT";"ss94-99",#N/A,FALSE,"SERV";"tran94-99",#N/A,FALSE,"TRAN";"dis95-98",#N/A,FALSE,"DISB";"amor94-99",#N/A,FALSE,"AMOR";"int94-98",#N/A,FALSE,"INT";"debt94-99",#N/A,FALSE,"DEBT"}</definedName>
    <definedName name="wrn.repred." localSheetId="34" hidden="1">{"bop94-99",#N/A,FALSE,"BOP";"bgdp94-99",#N/A,FALSE,"BOPGDP";"exp94-99",#N/A,FALSE,"EXP";"imp94-99",#N/A,FALSE,"IMP";"tt9499",#N/A,FALSE,"TT";"ss94-99",#N/A,FALSE,"SERV";"tran94-99",#N/A,FALSE,"TRAN";"dis95-98",#N/A,FALSE,"DISB";"amor94-99",#N/A,FALSE,"AMOR";"int94-98",#N/A,FALSE,"INT";"debt94-99",#N/A,FALSE,"DEBT"}</definedName>
    <definedName name="wrn.repred." localSheetId="3" hidden="1">{"bop94-99",#N/A,FALSE,"BOP";"bgdp94-99",#N/A,FALSE,"BOPGDP";"exp94-99",#N/A,FALSE,"EXP";"imp94-99",#N/A,FALSE,"IMP";"tt9499",#N/A,FALSE,"TT";"ss94-99",#N/A,FALSE,"SERV";"tran94-99",#N/A,FALSE,"TRAN";"dis95-98",#N/A,FALSE,"DISB";"amor94-99",#N/A,FALSE,"AMOR";"int94-98",#N/A,FALSE,"INT";"debt94-99",#N/A,FALSE,"DEBT"}</definedName>
    <definedName name="wrn.repred." localSheetId="57" hidden="1">{"bop94-99",#N/A,FALSE,"BOP";"bgdp94-99",#N/A,FALSE,"BOPGDP";"exp94-99",#N/A,FALSE,"EXP";"imp94-99",#N/A,FALSE,"IMP";"tt9499",#N/A,FALSE,"TT";"ss94-99",#N/A,FALSE,"SERV";"tran94-99",#N/A,FALSE,"TRAN";"dis95-98",#N/A,FALSE,"DISB";"amor94-99",#N/A,FALSE,"AMOR";"int94-98",#N/A,FALSE,"INT";"debt94-99",#N/A,FALSE,"DEBT"}</definedName>
    <definedName name="wrn.repred." localSheetId="58" hidden="1">{"bop94-99",#N/A,FALSE,"BOP";"bgdp94-99",#N/A,FALSE,"BOPGDP";"exp94-99",#N/A,FALSE,"EXP";"imp94-99",#N/A,FALSE,"IMP";"tt9499",#N/A,FALSE,"TT";"ss94-99",#N/A,FALSE,"SERV";"tran94-99",#N/A,FALSE,"TRAN";"dis95-98",#N/A,FALSE,"DISB";"amor94-99",#N/A,FALSE,"AMOR";"int94-98",#N/A,FALSE,"INT";"debt94-99",#N/A,FALSE,"DEBT"}</definedName>
    <definedName name="wrn.repred." localSheetId="18" hidden="1">{"bop94-99",#N/A,FALSE,"BOP";"bgdp94-99",#N/A,FALSE,"BOPGDP";"exp94-99",#N/A,FALSE,"EXP";"imp94-99",#N/A,FALSE,"IMP";"tt9499",#N/A,FALSE,"TT";"ss94-99",#N/A,FALSE,"SERV";"tran94-99",#N/A,FALSE,"TRAN";"dis95-98",#N/A,FALSE,"DISB";"amor94-99",#N/A,FALSE,"AMOR";"int94-98",#N/A,FALSE,"INT";"debt94-99",#N/A,FALSE,"DEBT"}</definedName>
    <definedName name="wrn.repred." localSheetId="61" hidden="1">{"bop94-99",#N/A,FALSE,"BOP";"bgdp94-99",#N/A,FALSE,"BOPGDP";"exp94-99",#N/A,FALSE,"EXP";"imp94-99",#N/A,FALSE,"IMP";"tt9499",#N/A,FALSE,"TT";"ss94-99",#N/A,FALSE,"SERV";"tran94-99",#N/A,FALSE,"TRAN";"dis95-98",#N/A,FALSE,"DISB";"amor94-99",#N/A,FALSE,"AMOR";"int94-98",#N/A,FALSE,"INT";"debt94-99",#N/A,FALSE,"DEBT"}</definedName>
    <definedName name="wrn.repred." localSheetId="62" hidden="1">{"bop94-99",#N/A,FALSE,"BOP";"bgdp94-99",#N/A,FALSE,"BOPGDP";"exp94-99",#N/A,FALSE,"EXP";"imp94-99",#N/A,FALSE,"IMP";"tt9499",#N/A,FALSE,"TT";"ss94-99",#N/A,FALSE,"SERV";"tran94-99",#N/A,FALSE,"TRAN";"dis95-98",#N/A,FALSE,"DISB";"amor94-99",#N/A,FALSE,"AMOR";"int94-98",#N/A,FALSE,"INT";"debt94-99",#N/A,FALSE,"DEBT"}</definedName>
    <definedName name="wrn.repred." localSheetId="63" hidden="1">{"bop94-99",#N/A,FALSE,"BOP";"bgdp94-99",#N/A,FALSE,"BOPGDP";"exp94-99",#N/A,FALSE,"EXP";"imp94-99",#N/A,FALSE,"IMP";"tt9499",#N/A,FALSE,"TT";"ss94-99",#N/A,FALSE,"SERV";"tran94-99",#N/A,FALSE,"TRAN";"dis95-98",#N/A,FALSE,"DISB";"amor94-99",#N/A,FALSE,"AMOR";"int94-98",#N/A,FALSE,"INT";"debt94-99",#N/A,FALSE,"DEBT"}</definedName>
    <definedName name="wrn.repred." localSheetId="64" hidden="1">{"bop94-99",#N/A,FALSE,"BOP";"bgdp94-99",#N/A,FALSE,"BOPGDP";"exp94-99",#N/A,FALSE,"EXP";"imp94-99",#N/A,FALSE,"IMP";"tt9499",#N/A,FALSE,"TT";"ss94-99",#N/A,FALSE,"SERV";"tran94-99",#N/A,FALSE,"TRAN";"dis95-98",#N/A,FALSE,"DISB";"amor94-99",#N/A,FALSE,"AMOR";"int94-98",#N/A,FALSE,"INT";"debt94-99",#N/A,FALSE,"DEBT"}</definedName>
    <definedName name="wrn.repred." localSheetId="21" hidden="1">{"bop94-99",#N/A,FALSE,"BOP";"bgdp94-99",#N/A,FALSE,"BOPGDP";"exp94-99",#N/A,FALSE,"EXP";"imp94-99",#N/A,FALSE,"IMP";"tt9499",#N/A,FALSE,"TT";"ss94-99",#N/A,FALSE,"SERV";"tran94-99",#N/A,FALSE,"TRAN";"dis95-98",#N/A,FALSE,"DISB";"amor94-99",#N/A,FALSE,"AMOR";"int94-98",#N/A,FALSE,"INT";"debt94-99",#N/A,FALSE,"DEBT"}</definedName>
    <definedName name="wrn.repred." localSheetId="80" hidden="1">{"bop94-99",#N/A,FALSE,"BOP";"bgdp94-99",#N/A,FALSE,"BOPGDP";"exp94-99",#N/A,FALSE,"EXP";"imp94-99",#N/A,FALSE,"IMP";"tt9499",#N/A,FALSE,"TT";"ss94-99",#N/A,FALSE,"SERV";"tran94-99",#N/A,FALSE,"TRAN";"dis95-98",#N/A,FALSE,"DISB";"amor94-99",#N/A,FALSE,"AMOR";"int94-98",#N/A,FALSE,"INT";"debt94-99",#N/A,FALSE,"DEBT"}</definedName>
    <definedName name="wrn.repred." localSheetId="81" hidden="1">{"bop94-99",#N/A,FALSE,"BOP";"bgdp94-99",#N/A,FALSE,"BOPGDP";"exp94-99",#N/A,FALSE,"EXP";"imp94-99",#N/A,FALSE,"IMP";"tt9499",#N/A,FALSE,"TT";"ss94-99",#N/A,FALSE,"SERV";"tran94-99",#N/A,FALSE,"TRAN";"dis95-98",#N/A,FALSE,"DISB";"amor94-99",#N/A,FALSE,"AMOR";"int94-98",#N/A,FALSE,"INT";"debt94-99",#N/A,FALSE,"DEBT"}</definedName>
    <definedName name="wrn.repred." localSheetId="82" hidden="1">{"bop94-99",#N/A,FALSE,"BOP";"bgdp94-99",#N/A,FALSE,"BOPGDP";"exp94-99",#N/A,FALSE,"EXP";"imp94-99",#N/A,FALSE,"IMP";"tt9499",#N/A,FALSE,"TT";"ss94-99",#N/A,FALSE,"SERV";"tran94-99",#N/A,FALSE,"TRAN";"dis95-98",#N/A,FALSE,"DISB";"amor94-99",#N/A,FALSE,"AMOR";"int94-98",#N/A,FALSE,"INT";"debt94-99",#N/A,FALSE,"DEBT"}</definedName>
    <definedName name="wrn.repred." localSheetId="83" hidden="1">{"bop94-99",#N/A,FALSE,"BOP";"bgdp94-99",#N/A,FALSE,"BOPGDP";"exp94-99",#N/A,FALSE,"EXP";"imp94-99",#N/A,FALSE,"IMP";"tt9499",#N/A,FALSE,"TT";"ss94-99",#N/A,FALSE,"SERV";"tran94-99",#N/A,FALSE,"TRAN";"dis95-98",#N/A,FALSE,"DISB";"amor94-99",#N/A,FALSE,"AMOR";"int94-98",#N/A,FALSE,"INT";"debt94-99",#N/A,FALSE,"DEBT"}</definedName>
    <definedName name="wrn.repred." localSheetId="84" hidden="1">{"bop94-99",#N/A,FALSE,"BOP";"bgdp94-99",#N/A,FALSE,"BOPGDP";"exp94-99",#N/A,FALSE,"EXP";"imp94-99",#N/A,FALSE,"IMP";"tt9499",#N/A,FALSE,"TT";"ss94-99",#N/A,FALSE,"SERV";"tran94-99",#N/A,FALSE,"TRAN";"dis95-98",#N/A,FALSE,"DISB";"amor94-99",#N/A,FALSE,"AMOR";"int94-98",#N/A,FALSE,"INT";"debt94-99",#N/A,FALSE,"DEBT"}</definedName>
    <definedName name="wrn.repred." localSheetId="85" hidden="1">{"bop94-99",#N/A,FALSE,"BOP";"bgdp94-99",#N/A,FALSE,"BOPGDP";"exp94-99",#N/A,FALSE,"EXP";"imp94-99",#N/A,FALSE,"IMP";"tt9499",#N/A,FALSE,"TT";"ss94-99",#N/A,FALSE,"SERV";"tran94-99",#N/A,FALSE,"TRAN";"dis95-98",#N/A,FALSE,"DISB";"amor94-99",#N/A,FALSE,"AMOR";"int94-98",#N/A,FALSE,"INT";"debt94-99",#N/A,FALSE,"DEBT"}</definedName>
    <definedName name="wrn.repred." localSheetId="88" hidden="1">{"bop94-99",#N/A,FALSE,"BOP";"bgdp94-99",#N/A,FALSE,"BOPGDP";"exp94-99",#N/A,FALSE,"EXP";"imp94-99",#N/A,FALSE,"IMP";"tt9499",#N/A,FALSE,"TT";"ss94-99",#N/A,FALSE,"SERV";"tran94-99",#N/A,FALSE,"TRAN";"dis95-98",#N/A,FALSE,"DISB";"amor94-99",#N/A,FALSE,"AMOR";"int94-98",#N/A,FALSE,"INT";"debt94-99",#N/A,FALSE,"DEBT"}</definedName>
    <definedName name="wrn.repred." localSheetId="22" hidden="1">{"bop94-99",#N/A,FALSE,"BOP";"bgdp94-99",#N/A,FALSE,"BOPGDP";"exp94-99",#N/A,FALSE,"EXP";"imp94-99",#N/A,FALSE,"IMP";"tt9499",#N/A,FALSE,"TT";"ss94-99",#N/A,FALSE,"SERV";"tran94-99",#N/A,FALSE,"TRAN";"dis95-98",#N/A,FALSE,"DISB";"amor94-99",#N/A,FALSE,"AMOR";"int94-98",#N/A,FALSE,"INT";"debt94-99",#N/A,FALSE,"DEBT"}</definedName>
    <definedName name="wrn.repred." localSheetId="89" hidden="1">{"bop94-99",#N/A,FALSE,"BOP";"bgdp94-99",#N/A,FALSE,"BOPGDP";"exp94-99",#N/A,FALSE,"EXP";"imp94-99",#N/A,FALSE,"IMP";"tt9499",#N/A,FALSE,"TT";"ss94-99",#N/A,FALSE,"SERV";"tran94-99",#N/A,FALSE,"TRAN";"dis95-98",#N/A,FALSE,"DISB";"amor94-99",#N/A,FALSE,"AMOR";"int94-98",#N/A,FALSE,"INT";"debt94-99",#N/A,FALSE,"DEBT"}</definedName>
    <definedName name="wrn.repred." localSheetId="90" hidden="1">{"bop94-99",#N/A,FALSE,"BOP";"bgdp94-99",#N/A,FALSE,"BOPGDP";"exp94-99",#N/A,FALSE,"EXP";"imp94-99",#N/A,FALSE,"IMP";"tt9499",#N/A,FALSE,"TT";"ss94-99",#N/A,FALSE,"SERV";"tran94-99",#N/A,FALSE,"TRAN";"dis95-98",#N/A,FALSE,"DISB";"amor94-99",#N/A,FALSE,"AMOR";"int94-98",#N/A,FALSE,"INT";"debt94-99",#N/A,FALSE,"DEBT"}</definedName>
    <definedName name="wrn.repred." localSheetId="91" hidden="1">{"bop94-99",#N/A,FALSE,"BOP";"bgdp94-99",#N/A,FALSE,"BOPGDP";"exp94-99",#N/A,FALSE,"EXP";"imp94-99",#N/A,FALSE,"IMP";"tt9499",#N/A,FALSE,"TT";"ss94-99",#N/A,FALSE,"SERV";"tran94-99",#N/A,FALSE,"TRAN";"dis95-98",#N/A,FALSE,"DISB";"amor94-99",#N/A,FALSE,"AMOR";"int94-98",#N/A,FALSE,"INT";"debt94-99",#N/A,FALSE,"DEBT"}</definedName>
    <definedName name="wrn.repred." localSheetId="92" hidden="1">{"bop94-99",#N/A,FALSE,"BOP";"bgdp94-99",#N/A,FALSE,"BOPGDP";"exp94-99",#N/A,FALSE,"EXP";"imp94-99",#N/A,FALSE,"IMP";"tt9499",#N/A,FALSE,"TT";"ss94-99",#N/A,FALSE,"SERV";"tran94-99",#N/A,FALSE,"TRAN";"dis95-98",#N/A,FALSE,"DISB";"amor94-99",#N/A,FALSE,"AMOR";"int94-98",#N/A,FALSE,"INT";"debt94-99",#N/A,FALSE,"DEBT"}</definedName>
    <definedName name="wrn.repred." localSheetId="95" hidden="1">{"bop94-99",#N/A,FALSE,"BOP";"bgdp94-99",#N/A,FALSE,"BOPGDP";"exp94-99",#N/A,FALSE,"EXP";"imp94-99",#N/A,FALSE,"IMP";"tt9499",#N/A,FALSE,"TT";"ss94-99",#N/A,FALSE,"SERV";"tran94-99",#N/A,FALSE,"TRAN";"dis95-98",#N/A,FALSE,"DISB";"amor94-99",#N/A,FALSE,"AMOR";"int94-98",#N/A,FALSE,"INT";"debt94-99",#N/A,FALSE,"DEBT"}</definedName>
    <definedName name="wrn.repred." localSheetId="96" hidden="1">{"bop94-99",#N/A,FALSE,"BOP";"bgdp94-99",#N/A,FALSE,"BOPGDP";"exp94-99",#N/A,FALSE,"EXP";"imp94-99",#N/A,FALSE,"IMP";"tt9499",#N/A,FALSE,"TT";"ss94-99",#N/A,FALSE,"SERV";"tran94-99",#N/A,FALSE,"TRAN";"dis95-98",#N/A,FALSE,"DISB";"amor94-99",#N/A,FALSE,"AMOR";"int94-98",#N/A,FALSE,"INT";"debt94-99",#N/A,FALSE,"DEBT"}</definedName>
    <definedName name="wrn.repred." localSheetId="98" hidden="1">{"bop94-99",#N/A,FALSE,"BOP";"bgdp94-99",#N/A,FALSE,"BOPGDP";"exp94-99",#N/A,FALSE,"EXP";"imp94-99",#N/A,FALSE,"IMP";"tt9499",#N/A,FALSE,"TT";"ss94-99",#N/A,FALSE,"SERV";"tran94-99",#N/A,FALSE,"TRAN";"dis95-98",#N/A,FALSE,"DISB";"amor94-99",#N/A,FALSE,"AMOR";"int94-98",#N/A,FALSE,"INT";"debt94-99",#N/A,FALSE,"DEBT"}</definedName>
    <definedName name="wrn.repred." localSheetId="24" hidden="1">{"bop94-99",#N/A,FALSE,"BOP";"bgdp94-99",#N/A,FALSE,"BOPGDP";"exp94-99",#N/A,FALSE,"EXP";"imp94-99",#N/A,FALSE,"IMP";"tt9499",#N/A,FALSE,"TT";"ss94-99",#N/A,FALSE,"SERV";"tran94-99",#N/A,FALSE,"TRAN";"dis95-98",#N/A,FALSE,"DISB";"amor94-99",#N/A,FALSE,"AMOR";"int94-98",#N/A,FALSE,"INT";"debt94-99",#N/A,FALSE,"DEBT"}</definedName>
    <definedName name="wrn.repred." localSheetId="99" hidden="1">{"bop94-99",#N/A,FALSE,"BOP";"bgdp94-99",#N/A,FALSE,"BOPGDP";"exp94-99",#N/A,FALSE,"EXP";"imp94-99",#N/A,FALSE,"IMP";"tt9499",#N/A,FALSE,"TT";"ss94-99",#N/A,FALSE,"SERV";"tran94-99",#N/A,FALSE,"TRAN";"dis95-98",#N/A,FALSE,"DISB";"amor94-99",#N/A,FALSE,"AMOR";"int94-98",#N/A,FALSE,"INT";"debt94-99",#N/A,FALSE,"DEBT"}</definedName>
    <definedName name="wrn.repred." localSheetId="25" hidden="1">{"bop94-99",#N/A,FALSE,"BOP";"bgdp94-99",#N/A,FALSE,"BOPGDP";"exp94-99",#N/A,FALSE,"EXP";"imp94-99",#N/A,FALSE,"IMP";"tt9499",#N/A,FALSE,"TT";"ss94-99",#N/A,FALSE,"SERV";"tran94-99",#N/A,FALSE,"TRAN";"dis95-98",#N/A,FALSE,"DISB";"amor94-99",#N/A,FALSE,"AMOR";"int94-98",#N/A,FALSE,"INT";"debt94-99",#N/A,FALSE,"DEBT"}</definedName>
    <definedName name="wrn.repred." localSheetId="26" hidden="1">{"bop94-99",#N/A,FALSE,"BOP";"bgdp94-99",#N/A,FALSE,"BOPGDP";"exp94-99",#N/A,FALSE,"EXP";"imp94-99",#N/A,FALSE,"IMP";"tt9499",#N/A,FALSE,"TT";"ss94-99",#N/A,FALSE,"SERV";"tran94-99",#N/A,FALSE,"TRAN";"dis95-98",#N/A,FALSE,"DISB";"amor94-99",#N/A,FALSE,"AMOR";"int94-98",#N/A,FALSE,"INT";"debt94-99",#N/A,FALSE,"DEBT"}</definedName>
    <definedName name="wrn.repred." localSheetId="93" hidden="1">{"bop94-99",#N/A,FALSE,"BOP";"bgdp94-99",#N/A,FALSE,"BOPGDP";"exp94-99",#N/A,FALSE,"EXP";"imp94-99",#N/A,FALSE,"IMP";"tt9499",#N/A,FALSE,"TT";"ss94-99",#N/A,FALSE,"SERV";"tran94-99",#N/A,FALSE,"TRAN";"dis95-98",#N/A,FALSE,"DISB";"amor94-99",#N/A,FALSE,"AMOR";"int94-98",#N/A,FALSE,"INT";"debt94-99",#N/A,FALSE,"DEBT"}</definedName>
    <definedName name="wrn.repred." localSheetId="94" hidden="1">{"bop94-99",#N/A,FALSE,"BOP";"bgdp94-99",#N/A,FALSE,"BOPGDP";"exp94-99",#N/A,FALSE,"EXP";"imp94-99",#N/A,FALSE,"IMP";"tt9499",#N/A,FALSE,"TT";"ss94-99",#N/A,FALSE,"SERV";"tran94-99",#N/A,FALSE,"TRAN";"dis95-98",#N/A,FALSE,"DISB";"amor94-99",#N/A,FALSE,"AMOR";"int94-98",#N/A,FALSE,"INT";"debt94-99",#N/A,FALSE,"DEBT"}</definedName>
    <definedName name="wrn.repred." hidden="1">{"bop94-99",#N/A,FALSE,"BOP";"bgdp94-99",#N/A,FALSE,"BOPGDP";"exp94-99",#N/A,FALSE,"EXP";"imp94-99",#N/A,FALSE,"IMP";"tt9499",#N/A,FALSE,"TT";"ss94-99",#N/A,FALSE,"SERV";"tran94-99",#N/A,FALSE,"TRAN";"dis95-98",#N/A,FALSE,"DISB";"amor94-99",#N/A,FALSE,"AMOR";"int94-98",#N/A,FALSE,"INT";"debt94-99",#N/A,FALSE,"DEBT"}</definedName>
    <definedName name="wrn.RestGGPIB." localSheetId="15" hidden="1">{#N/A,#N/A,FALSE,"RestGGPIB"}</definedName>
    <definedName name="wrn.RestGGPIB." localSheetId="16" hidden="1">{#N/A,#N/A,FALSE,"RestGGPIB"}</definedName>
    <definedName name="wrn.RestGGPIB." localSheetId="17" hidden="1">{#N/A,#N/A,FALSE,"RestGGPIB"}</definedName>
    <definedName name="wrn.RestGGPIB." localSheetId="19" hidden="1">{#N/A,#N/A,FALSE,"RestGGPIB"}</definedName>
    <definedName name="wrn.RestGGPIB." localSheetId="20" hidden="1">{#N/A,#N/A,FALSE,"RestGGPIB"}</definedName>
    <definedName name="wrn.RestGGPIB." localSheetId="100" hidden="1">{#N/A,#N/A,FALSE,"RestGGPIB"}</definedName>
    <definedName name="wrn.RestGGPIB." localSheetId="8" hidden="1">{#N/A,#N/A,FALSE,"RestGGPIB"}</definedName>
    <definedName name="wrn.RestGGPIB." localSheetId="9" hidden="1">{#N/A,#N/A,FALSE,"RestGGPIB"}</definedName>
    <definedName name="wrn.RestGGPIB." localSheetId="10" hidden="1">{#N/A,#N/A,FALSE,"RestGGPIB"}</definedName>
    <definedName name="wrn.RestGGPIB." localSheetId="11" hidden="1">{#N/A,#N/A,FALSE,"RestGGPIB"}</definedName>
    <definedName name="wrn.RestGGPIB." localSheetId="23" hidden="1">{#N/A,#N/A,FALSE,"RestGGPIB"}</definedName>
    <definedName name="wrn.RestGGPIB." localSheetId="59" hidden="1">{#N/A,#N/A,FALSE,"RestGGPIB"}</definedName>
    <definedName name="wrn.RestGGPIB." localSheetId="60" hidden="1">{#N/A,#N/A,FALSE,"RestGGPIB"}</definedName>
    <definedName name="wrn.RestGGPIB." localSheetId="1" hidden="1">{#N/A,#N/A,FALSE,"RestGGPIB"}</definedName>
    <definedName name="wrn.RestGGPIB." localSheetId="27" hidden="1">{#N/A,#N/A,FALSE,"RestGGPIB"}</definedName>
    <definedName name="wrn.RestGGPIB." localSheetId="28" hidden="1">{#N/A,#N/A,FALSE,"RestGGPIB"}</definedName>
    <definedName name="wrn.RestGGPIB." localSheetId="29" hidden="1">{#N/A,#N/A,FALSE,"RestGGPIB"}</definedName>
    <definedName name="wrn.RestGGPIB." localSheetId="30" hidden="1">{#N/A,#N/A,FALSE,"RestGGPIB"}</definedName>
    <definedName name="wrn.RestGGPIB." localSheetId="31" hidden="1">{#N/A,#N/A,FALSE,"RestGGPIB"}</definedName>
    <definedName name="wrn.RestGGPIB." localSheetId="32" hidden="1">{#N/A,#N/A,FALSE,"RestGGPIB"}</definedName>
    <definedName name="wrn.RestGGPIB." localSheetId="33" hidden="1">{#N/A,#N/A,FALSE,"RestGGPIB"}</definedName>
    <definedName name="wrn.RestGGPIB." localSheetId="34" hidden="1">{#N/A,#N/A,FALSE,"RestGGPIB"}</definedName>
    <definedName name="wrn.RestGGPIB." localSheetId="3" hidden="1">{#N/A,#N/A,FALSE,"RestGGPIB"}</definedName>
    <definedName name="wrn.RestGGPIB." localSheetId="57" hidden="1">{#N/A,#N/A,FALSE,"RestGGPIB"}</definedName>
    <definedName name="wrn.RestGGPIB." localSheetId="58" hidden="1">{#N/A,#N/A,FALSE,"RestGGPIB"}</definedName>
    <definedName name="wrn.RestGGPIB." localSheetId="18" hidden="1">{#N/A,#N/A,FALSE,"RestGGPIB"}</definedName>
    <definedName name="wrn.RestGGPIB." localSheetId="61" hidden="1">{#N/A,#N/A,FALSE,"RestGGPIB"}</definedName>
    <definedName name="wrn.RestGGPIB." localSheetId="62" hidden="1">{#N/A,#N/A,FALSE,"RestGGPIB"}</definedName>
    <definedName name="wrn.RestGGPIB." localSheetId="63" hidden="1">{#N/A,#N/A,FALSE,"RestGGPIB"}</definedName>
    <definedName name="wrn.RestGGPIB." localSheetId="64" hidden="1">{#N/A,#N/A,FALSE,"RestGGPIB"}</definedName>
    <definedName name="wrn.RestGGPIB." localSheetId="21" hidden="1">{#N/A,#N/A,FALSE,"RestGGPIB"}</definedName>
    <definedName name="wrn.RestGGPIB." localSheetId="80" hidden="1">{#N/A,#N/A,FALSE,"RestGGPIB"}</definedName>
    <definedName name="wrn.RestGGPIB." localSheetId="81" hidden="1">{#N/A,#N/A,FALSE,"RestGGPIB"}</definedName>
    <definedName name="wrn.RestGGPIB." localSheetId="82" hidden="1">{#N/A,#N/A,FALSE,"RestGGPIB"}</definedName>
    <definedName name="wrn.RestGGPIB." localSheetId="83" hidden="1">{#N/A,#N/A,FALSE,"RestGGPIB"}</definedName>
    <definedName name="wrn.RestGGPIB." localSheetId="84" hidden="1">{#N/A,#N/A,FALSE,"RestGGPIB"}</definedName>
    <definedName name="wrn.RestGGPIB." localSheetId="85" hidden="1">{#N/A,#N/A,FALSE,"RestGGPIB"}</definedName>
    <definedName name="wrn.RestGGPIB." localSheetId="88" hidden="1">{#N/A,#N/A,FALSE,"RestGGPIB"}</definedName>
    <definedName name="wrn.RestGGPIB." localSheetId="22" hidden="1">{#N/A,#N/A,FALSE,"RestGGPIB"}</definedName>
    <definedName name="wrn.RestGGPIB." localSheetId="89" hidden="1">{#N/A,#N/A,FALSE,"RestGGPIB"}</definedName>
    <definedName name="wrn.RestGGPIB." localSheetId="90" hidden="1">{#N/A,#N/A,FALSE,"RestGGPIB"}</definedName>
    <definedName name="wrn.RestGGPIB." localSheetId="91" hidden="1">{#N/A,#N/A,FALSE,"RestGGPIB"}</definedName>
    <definedName name="wrn.RestGGPIB." localSheetId="92" hidden="1">{#N/A,#N/A,FALSE,"RestGGPIB"}</definedName>
    <definedName name="wrn.RestGGPIB." localSheetId="95" hidden="1">{#N/A,#N/A,FALSE,"RestGGPIB"}</definedName>
    <definedName name="wrn.RestGGPIB." localSheetId="96" hidden="1">{#N/A,#N/A,FALSE,"RestGGPIB"}</definedName>
    <definedName name="wrn.RestGGPIB." localSheetId="98" hidden="1">{#N/A,#N/A,FALSE,"RestGGPIB"}</definedName>
    <definedName name="wrn.RestGGPIB." localSheetId="24" hidden="1">{#N/A,#N/A,FALSE,"RestGGPIB"}</definedName>
    <definedName name="wrn.RestGGPIB." localSheetId="99" hidden="1">{#N/A,#N/A,FALSE,"RestGGPIB"}</definedName>
    <definedName name="wrn.RestGGPIB." localSheetId="25" hidden="1">{#N/A,#N/A,FALSE,"RestGGPIB"}</definedName>
    <definedName name="wrn.RestGGPIB." localSheetId="26" hidden="1">{#N/A,#N/A,FALSE,"RestGGPIB"}</definedName>
    <definedName name="wrn.RestGGPIB." localSheetId="93" hidden="1">{#N/A,#N/A,FALSE,"RestGGPIB"}</definedName>
    <definedName name="wrn.RestGGPIB." localSheetId="94" hidden="1">{#N/A,#N/A,FALSE,"RestGGPIB"}</definedName>
    <definedName name="wrn.RestGGPIB." hidden="1">{#N/A,#N/A,FALSE,"RestGGPIB"}</definedName>
    <definedName name="wrn.REVSHARE." localSheetId="15" hidden="1">{#N/A,#N/A,FALSE,"REVSHARE"}</definedName>
    <definedName name="wrn.REVSHARE." localSheetId="16" hidden="1">{#N/A,#N/A,FALSE,"REVSHARE"}</definedName>
    <definedName name="wrn.REVSHARE." localSheetId="17" hidden="1">{#N/A,#N/A,FALSE,"REVSHARE"}</definedName>
    <definedName name="wrn.REVSHARE." localSheetId="19" hidden="1">{#N/A,#N/A,FALSE,"REVSHARE"}</definedName>
    <definedName name="wrn.REVSHARE." localSheetId="20" hidden="1">{#N/A,#N/A,FALSE,"REVSHARE"}</definedName>
    <definedName name="wrn.REVSHARE." localSheetId="100" hidden="1">{#N/A,#N/A,FALSE,"REVSHARE"}</definedName>
    <definedName name="wrn.REVSHARE." localSheetId="8" hidden="1">{#N/A,#N/A,FALSE,"REVSHARE"}</definedName>
    <definedName name="wrn.REVSHARE." localSheetId="9" hidden="1">{#N/A,#N/A,FALSE,"REVSHARE"}</definedName>
    <definedName name="wrn.REVSHARE." localSheetId="10" hidden="1">{#N/A,#N/A,FALSE,"REVSHARE"}</definedName>
    <definedName name="wrn.REVSHARE." localSheetId="11" hidden="1">{#N/A,#N/A,FALSE,"REVSHARE"}</definedName>
    <definedName name="wrn.REVSHARE." localSheetId="23" hidden="1">{#N/A,#N/A,FALSE,"REVSHARE"}</definedName>
    <definedName name="wrn.REVSHARE." localSheetId="59" hidden="1">{#N/A,#N/A,FALSE,"REVSHARE"}</definedName>
    <definedName name="wrn.REVSHARE." localSheetId="60" hidden="1">{#N/A,#N/A,FALSE,"REVSHARE"}</definedName>
    <definedName name="wrn.REVSHARE." localSheetId="1" hidden="1">{#N/A,#N/A,FALSE,"REVSHARE"}</definedName>
    <definedName name="wrn.REVSHARE." localSheetId="27" hidden="1">{#N/A,#N/A,FALSE,"REVSHARE"}</definedName>
    <definedName name="wrn.REVSHARE." localSheetId="28" hidden="1">{#N/A,#N/A,FALSE,"REVSHARE"}</definedName>
    <definedName name="wrn.REVSHARE." localSheetId="29" hidden="1">{#N/A,#N/A,FALSE,"REVSHARE"}</definedName>
    <definedName name="wrn.REVSHARE." localSheetId="30" hidden="1">{#N/A,#N/A,FALSE,"REVSHARE"}</definedName>
    <definedName name="wrn.REVSHARE." localSheetId="31" hidden="1">{#N/A,#N/A,FALSE,"REVSHARE"}</definedName>
    <definedName name="wrn.REVSHARE." localSheetId="32" hidden="1">{#N/A,#N/A,FALSE,"REVSHARE"}</definedName>
    <definedName name="wrn.REVSHARE." localSheetId="33" hidden="1">{#N/A,#N/A,FALSE,"REVSHARE"}</definedName>
    <definedName name="wrn.REVSHARE." localSheetId="3" hidden="1">{#N/A,#N/A,FALSE,"REVSHARE"}</definedName>
    <definedName name="wrn.REVSHARE." localSheetId="41" hidden="1">{#N/A,#N/A,FALSE,"REVSHARE"}</definedName>
    <definedName name="wrn.REVSHARE." localSheetId="42" hidden="1">{#N/A,#N/A,FALSE,"REVSHARE"}</definedName>
    <definedName name="wrn.REVSHARE." localSheetId="43" hidden="1">{#N/A,#N/A,FALSE,"REVSHARE"}</definedName>
    <definedName name="wrn.REVSHARE." localSheetId="44" hidden="1">{#N/A,#N/A,FALSE,"REVSHARE"}</definedName>
    <definedName name="wrn.REVSHARE." localSheetId="45" hidden="1">{#N/A,#N/A,FALSE,"REVSHARE"}</definedName>
    <definedName name="wrn.REVSHARE." localSheetId="46" hidden="1">{#N/A,#N/A,FALSE,"REVSHARE"}</definedName>
    <definedName name="wrn.REVSHARE." localSheetId="57" hidden="1">{#N/A,#N/A,FALSE,"REVSHARE"}</definedName>
    <definedName name="wrn.REVSHARE." localSheetId="58" hidden="1">{#N/A,#N/A,FALSE,"REVSHARE"}</definedName>
    <definedName name="wrn.REVSHARE." localSheetId="18" hidden="1">{#N/A,#N/A,FALSE,"REVSHARE"}</definedName>
    <definedName name="wrn.REVSHARE." localSheetId="61" hidden="1">{#N/A,#N/A,FALSE,"REVSHARE"}</definedName>
    <definedName name="wrn.REVSHARE." localSheetId="62" hidden="1">{#N/A,#N/A,FALSE,"REVSHARE"}</definedName>
    <definedName name="wrn.REVSHARE." localSheetId="63" hidden="1">{#N/A,#N/A,FALSE,"REVSHARE"}</definedName>
    <definedName name="wrn.REVSHARE." localSheetId="64" hidden="1">{#N/A,#N/A,FALSE,"REVSHARE"}</definedName>
    <definedName name="wrn.REVSHARE." localSheetId="21" hidden="1">{#N/A,#N/A,FALSE,"REVSHARE"}</definedName>
    <definedName name="wrn.REVSHARE." localSheetId="80" hidden="1">{#N/A,#N/A,FALSE,"REVSHARE"}</definedName>
    <definedName name="wrn.REVSHARE." localSheetId="81" hidden="1">{#N/A,#N/A,FALSE,"REVSHARE"}</definedName>
    <definedName name="wrn.REVSHARE." localSheetId="82" hidden="1">{#N/A,#N/A,FALSE,"REVSHARE"}</definedName>
    <definedName name="wrn.REVSHARE." localSheetId="83" hidden="1">{#N/A,#N/A,FALSE,"REVSHARE"}</definedName>
    <definedName name="wrn.REVSHARE." localSheetId="84" hidden="1">{#N/A,#N/A,FALSE,"REVSHARE"}</definedName>
    <definedName name="wrn.REVSHARE." localSheetId="85" hidden="1">{#N/A,#N/A,FALSE,"REVSHARE"}</definedName>
    <definedName name="wrn.REVSHARE." localSheetId="88" hidden="1">{#N/A,#N/A,FALSE,"REVSHARE"}</definedName>
    <definedName name="wrn.REVSHARE." localSheetId="22" hidden="1">{#N/A,#N/A,FALSE,"REVSHARE"}</definedName>
    <definedName name="wrn.REVSHARE." localSheetId="89" hidden="1">{#N/A,#N/A,FALSE,"REVSHARE"}</definedName>
    <definedName name="wrn.REVSHARE." localSheetId="90" hidden="1">{#N/A,#N/A,FALSE,"REVSHARE"}</definedName>
    <definedName name="wrn.REVSHARE." localSheetId="91" hidden="1">{#N/A,#N/A,FALSE,"REVSHARE"}</definedName>
    <definedName name="wrn.REVSHARE." localSheetId="92" hidden="1">{#N/A,#N/A,FALSE,"REVSHARE"}</definedName>
    <definedName name="wrn.REVSHARE." localSheetId="95" hidden="1">{#N/A,#N/A,FALSE,"REVSHARE"}</definedName>
    <definedName name="wrn.REVSHARE." localSheetId="96" hidden="1">{#N/A,#N/A,FALSE,"REVSHARE"}</definedName>
    <definedName name="wrn.REVSHARE." localSheetId="98" hidden="1">{#N/A,#N/A,FALSE,"REVSHARE"}</definedName>
    <definedName name="wrn.REVSHARE." localSheetId="24" hidden="1">{#N/A,#N/A,FALSE,"REVSHARE"}</definedName>
    <definedName name="wrn.REVSHARE." localSheetId="99" hidden="1">{#N/A,#N/A,FALSE,"REVSHARE"}</definedName>
    <definedName name="wrn.REVSHARE." localSheetId="25" hidden="1">{#N/A,#N/A,FALSE,"REVSHARE"}</definedName>
    <definedName name="wrn.REVSHARE." localSheetId="26" hidden="1">{#N/A,#N/A,FALSE,"REVSHARE"}</definedName>
    <definedName name="wrn.REVSHARE." localSheetId="93" hidden="1">{#N/A,#N/A,FALSE,"REVSHARE"}</definedName>
    <definedName name="wrn.REVSHARE." localSheetId="94" hidden="1">{#N/A,#N/A,FALSE,"REVSHARE"}</definedName>
    <definedName name="wrn.REVSHARE." hidden="1">{#N/A,#N/A,FALSE,"REVSHARE"}</definedName>
    <definedName name="wrn.Riqfin." localSheetId="15" hidden="1">{"Riqfin97",#N/A,FALSE,"Tran";"Riqfinpro",#N/A,FALSE,"Tran"}</definedName>
    <definedName name="wrn.Riqfin." localSheetId="16" hidden="1">{"Riqfin97",#N/A,FALSE,"Tran";"Riqfinpro",#N/A,FALSE,"Tran"}</definedName>
    <definedName name="wrn.Riqfin." localSheetId="17" hidden="1">{"Riqfin97",#N/A,FALSE,"Tran";"Riqfinpro",#N/A,FALSE,"Tran"}</definedName>
    <definedName name="wrn.Riqfin." localSheetId="19" hidden="1">{"Riqfin97",#N/A,FALSE,"Tran";"Riqfinpro",#N/A,FALSE,"Tran"}</definedName>
    <definedName name="wrn.Riqfin." localSheetId="20" hidden="1">{"Riqfin97",#N/A,FALSE,"Tran";"Riqfinpro",#N/A,FALSE,"Tran"}</definedName>
    <definedName name="wrn.Riqfin." localSheetId="100" hidden="1">{"Riqfin97",#N/A,FALSE,"Tran";"Riqfinpro",#N/A,FALSE,"Tran"}</definedName>
    <definedName name="wrn.Riqfin." localSheetId="8" hidden="1">{"Riqfin97",#N/A,FALSE,"Tran";"Riqfinpro",#N/A,FALSE,"Tran"}</definedName>
    <definedName name="wrn.Riqfin." localSheetId="9" hidden="1">{"Riqfin97",#N/A,FALSE,"Tran";"Riqfinpro",#N/A,FALSE,"Tran"}</definedName>
    <definedName name="wrn.Riqfin." localSheetId="10" hidden="1">{"Riqfin97",#N/A,FALSE,"Tran";"Riqfinpro",#N/A,FALSE,"Tran"}</definedName>
    <definedName name="wrn.Riqfin." localSheetId="11" hidden="1">{"Riqfin97",#N/A,FALSE,"Tran";"Riqfinpro",#N/A,FALSE,"Tran"}</definedName>
    <definedName name="wrn.Riqfin." localSheetId="23" hidden="1">{"Riqfin97",#N/A,FALSE,"Tran";"Riqfinpro",#N/A,FALSE,"Tran"}</definedName>
    <definedName name="wrn.Riqfin." localSheetId="59" hidden="1">{"Riqfin97",#N/A,FALSE,"Tran";"Riqfinpro",#N/A,FALSE,"Tran"}</definedName>
    <definedName name="wrn.Riqfin." localSheetId="60" hidden="1">{"Riqfin97",#N/A,FALSE,"Tran";"Riqfinpro",#N/A,FALSE,"Tran"}</definedName>
    <definedName name="wrn.Riqfin." localSheetId="1" hidden="1">{"Riqfin97",#N/A,FALSE,"Tran";"Riqfinpro",#N/A,FALSE,"Tran"}</definedName>
    <definedName name="wrn.Riqfin." localSheetId="27" hidden="1">{"Riqfin97",#N/A,FALSE,"Tran";"Riqfinpro",#N/A,FALSE,"Tran"}</definedName>
    <definedName name="wrn.Riqfin." localSheetId="28" hidden="1">{"Riqfin97",#N/A,FALSE,"Tran";"Riqfinpro",#N/A,FALSE,"Tran"}</definedName>
    <definedName name="wrn.Riqfin." localSheetId="29" hidden="1">{"Riqfin97",#N/A,FALSE,"Tran";"Riqfinpro",#N/A,FALSE,"Tran"}</definedName>
    <definedName name="wrn.Riqfin." localSheetId="30" hidden="1">{"Riqfin97",#N/A,FALSE,"Tran";"Riqfinpro",#N/A,FALSE,"Tran"}</definedName>
    <definedName name="wrn.Riqfin." localSheetId="31" hidden="1">{"Riqfin97",#N/A,FALSE,"Tran";"Riqfinpro",#N/A,FALSE,"Tran"}</definedName>
    <definedName name="wrn.Riqfin." localSheetId="32" hidden="1">{"Riqfin97",#N/A,FALSE,"Tran";"Riqfinpro",#N/A,FALSE,"Tran"}</definedName>
    <definedName name="wrn.Riqfin." localSheetId="33" hidden="1">{"Riqfin97",#N/A,FALSE,"Tran";"Riqfinpro",#N/A,FALSE,"Tran"}</definedName>
    <definedName name="wrn.Riqfin." localSheetId="34" hidden="1">{"Riqfin97",#N/A,FALSE,"Tran";"Riqfinpro",#N/A,FALSE,"Tran"}</definedName>
    <definedName name="wrn.Riqfin." localSheetId="3" hidden="1">{"Riqfin97",#N/A,FALSE,"Tran";"Riqfinpro",#N/A,FALSE,"Tran"}</definedName>
    <definedName name="wrn.Riqfin." localSheetId="57" hidden="1">{"Riqfin97",#N/A,FALSE,"Tran";"Riqfinpro",#N/A,FALSE,"Tran"}</definedName>
    <definedName name="wrn.Riqfin." localSheetId="58" hidden="1">{"Riqfin97",#N/A,FALSE,"Tran";"Riqfinpro",#N/A,FALSE,"Tran"}</definedName>
    <definedName name="wrn.Riqfin." localSheetId="18" hidden="1">{"Riqfin97",#N/A,FALSE,"Tran";"Riqfinpro",#N/A,FALSE,"Tran"}</definedName>
    <definedName name="wrn.Riqfin." localSheetId="61" hidden="1">{"Riqfin97",#N/A,FALSE,"Tran";"Riqfinpro",#N/A,FALSE,"Tran"}</definedName>
    <definedName name="wrn.Riqfin." localSheetId="62" hidden="1">{"Riqfin97",#N/A,FALSE,"Tran";"Riqfinpro",#N/A,FALSE,"Tran"}</definedName>
    <definedName name="wrn.Riqfin." localSheetId="63" hidden="1">{"Riqfin97",#N/A,FALSE,"Tran";"Riqfinpro",#N/A,FALSE,"Tran"}</definedName>
    <definedName name="wrn.Riqfin." localSheetId="64" hidden="1">{"Riqfin97",#N/A,FALSE,"Tran";"Riqfinpro",#N/A,FALSE,"Tran"}</definedName>
    <definedName name="wrn.Riqfin." localSheetId="21" hidden="1">{"Riqfin97",#N/A,FALSE,"Tran";"Riqfinpro",#N/A,FALSE,"Tran"}</definedName>
    <definedName name="wrn.Riqfin." localSheetId="80" hidden="1">{"Riqfin97",#N/A,FALSE,"Tran";"Riqfinpro",#N/A,FALSE,"Tran"}</definedName>
    <definedName name="wrn.Riqfin." localSheetId="81" hidden="1">{"Riqfin97",#N/A,FALSE,"Tran";"Riqfinpro",#N/A,FALSE,"Tran"}</definedName>
    <definedName name="wrn.Riqfin." localSheetId="82" hidden="1">{"Riqfin97",#N/A,FALSE,"Tran";"Riqfinpro",#N/A,FALSE,"Tran"}</definedName>
    <definedName name="wrn.Riqfin." localSheetId="83" hidden="1">{"Riqfin97",#N/A,FALSE,"Tran";"Riqfinpro",#N/A,FALSE,"Tran"}</definedName>
    <definedName name="wrn.Riqfin." localSheetId="84" hidden="1">{"Riqfin97",#N/A,FALSE,"Tran";"Riqfinpro",#N/A,FALSE,"Tran"}</definedName>
    <definedName name="wrn.Riqfin." localSheetId="85" hidden="1">{"Riqfin97",#N/A,FALSE,"Tran";"Riqfinpro",#N/A,FALSE,"Tran"}</definedName>
    <definedName name="wrn.Riqfin." localSheetId="88" hidden="1">{"Riqfin97",#N/A,FALSE,"Tran";"Riqfinpro",#N/A,FALSE,"Tran"}</definedName>
    <definedName name="wrn.Riqfin." localSheetId="22" hidden="1">{"Riqfin97",#N/A,FALSE,"Tran";"Riqfinpro",#N/A,FALSE,"Tran"}</definedName>
    <definedName name="wrn.Riqfin." localSheetId="89" hidden="1">{"Riqfin97",#N/A,FALSE,"Tran";"Riqfinpro",#N/A,FALSE,"Tran"}</definedName>
    <definedName name="wrn.Riqfin." localSheetId="90" hidden="1">{"Riqfin97",#N/A,FALSE,"Tran";"Riqfinpro",#N/A,FALSE,"Tran"}</definedName>
    <definedName name="wrn.Riqfin." localSheetId="91" hidden="1">{"Riqfin97",#N/A,FALSE,"Tran";"Riqfinpro",#N/A,FALSE,"Tran"}</definedName>
    <definedName name="wrn.Riqfin." localSheetId="92" hidden="1">{"Riqfin97",#N/A,FALSE,"Tran";"Riqfinpro",#N/A,FALSE,"Tran"}</definedName>
    <definedName name="wrn.Riqfin." localSheetId="95" hidden="1">{"Riqfin97",#N/A,FALSE,"Tran";"Riqfinpro",#N/A,FALSE,"Tran"}</definedName>
    <definedName name="wrn.Riqfin." localSheetId="96" hidden="1">{"Riqfin97",#N/A,FALSE,"Tran";"Riqfinpro",#N/A,FALSE,"Tran"}</definedName>
    <definedName name="wrn.Riqfin." localSheetId="98" hidden="1">{"Riqfin97",#N/A,FALSE,"Tran";"Riqfinpro",#N/A,FALSE,"Tran"}</definedName>
    <definedName name="wrn.Riqfin." localSheetId="24" hidden="1">{"Riqfin97",#N/A,FALSE,"Tran";"Riqfinpro",#N/A,FALSE,"Tran"}</definedName>
    <definedName name="wrn.Riqfin." localSheetId="99" hidden="1">{"Riqfin97",#N/A,FALSE,"Tran";"Riqfinpro",#N/A,FALSE,"Tran"}</definedName>
    <definedName name="wrn.Riqfin." localSheetId="25" hidden="1">{"Riqfin97",#N/A,FALSE,"Tran";"Riqfinpro",#N/A,FALSE,"Tran"}</definedName>
    <definedName name="wrn.Riqfin." localSheetId="26" hidden="1">{"Riqfin97",#N/A,FALSE,"Tran";"Riqfinpro",#N/A,FALSE,"Tran"}</definedName>
    <definedName name="wrn.Riqfin." localSheetId="93" hidden="1">{"Riqfin97",#N/A,FALSE,"Tran";"Riqfinpro",#N/A,FALSE,"Tran"}</definedName>
    <definedName name="wrn.Riqfin." localSheetId="94" hidden="1">{"Riqfin97",#N/A,FALSE,"Tran";"Riqfinpro",#N/A,FALSE,"Tran"}</definedName>
    <definedName name="wrn.Riqfin." hidden="1">{"Riqfin97",#N/A,FALSE,"Tran";"Riqfinpro",#N/A,FALSE,"Tran"}</definedName>
    <definedName name="wrn.sreport9899." localSheetId="15"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6"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2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0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1"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23"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5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6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2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2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2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3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31"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32"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33"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34"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3"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5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5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61"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62"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63"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64"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21"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8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81"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82"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83"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84"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85"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8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22"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8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9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91"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92"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95"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96"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9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24"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25"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26"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93"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94"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SPIB." localSheetId="15" hidden="1">{#N/A,#N/A,FALSE,"SSPIB"}</definedName>
    <definedName name="wrn.SSPIB." localSheetId="16" hidden="1">{#N/A,#N/A,FALSE,"SSPIB"}</definedName>
    <definedName name="wrn.SSPIB." localSheetId="17" hidden="1">{#N/A,#N/A,FALSE,"SSPIB"}</definedName>
    <definedName name="wrn.SSPIB." localSheetId="19" hidden="1">{#N/A,#N/A,FALSE,"SSPIB"}</definedName>
    <definedName name="wrn.SSPIB." localSheetId="20" hidden="1">{#N/A,#N/A,FALSE,"SSPIB"}</definedName>
    <definedName name="wrn.SSPIB." localSheetId="100" hidden="1">{#N/A,#N/A,FALSE,"SSPIB"}</definedName>
    <definedName name="wrn.SSPIB." localSheetId="8" hidden="1">{#N/A,#N/A,FALSE,"SSPIB"}</definedName>
    <definedName name="wrn.SSPIB." localSheetId="9" hidden="1">{#N/A,#N/A,FALSE,"SSPIB"}</definedName>
    <definedName name="wrn.SSPIB." localSheetId="10" hidden="1">{#N/A,#N/A,FALSE,"SSPIB"}</definedName>
    <definedName name="wrn.SSPIB." localSheetId="11" hidden="1">{#N/A,#N/A,FALSE,"SSPIB"}</definedName>
    <definedName name="wrn.SSPIB." localSheetId="23" hidden="1">{#N/A,#N/A,FALSE,"SSPIB"}</definedName>
    <definedName name="wrn.SSPIB." localSheetId="59" hidden="1">{#N/A,#N/A,FALSE,"SSPIB"}</definedName>
    <definedName name="wrn.SSPIB." localSheetId="60" hidden="1">{#N/A,#N/A,FALSE,"SSPIB"}</definedName>
    <definedName name="wrn.SSPIB." localSheetId="1" hidden="1">{#N/A,#N/A,FALSE,"SSPIB"}</definedName>
    <definedName name="wrn.SSPIB." localSheetId="27" hidden="1">{#N/A,#N/A,FALSE,"SSPIB"}</definedName>
    <definedName name="wrn.SSPIB." localSheetId="28" hidden="1">{#N/A,#N/A,FALSE,"SSPIB"}</definedName>
    <definedName name="wrn.SSPIB." localSheetId="29" hidden="1">{#N/A,#N/A,FALSE,"SSPIB"}</definedName>
    <definedName name="wrn.SSPIB." localSheetId="30" hidden="1">{#N/A,#N/A,FALSE,"SSPIB"}</definedName>
    <definedName name="wrn.SSPIB." localSheetId="31" hidden="1">{#N/A,#N/A,FALSE,"SSPIB"}</definedName>
    <definedName name="wrn.SSPIB." localSheetId="32" hidden="1">{#N/A,#N/A,FALSE,"SSPIB"}</definedName>
    <definedName name="wrn.SSPIB." localSheetId="33" hidden="1">{#N/A,#N/A,FALSE,"SSPIB"}</definedName>
    <definedName name="wrn.SSPIB." localSheetId="34" hidden="1">{#N/A,#N/A,FALSE,"SSPIB"}</definedName>
    <definedName name="wrn.SSPIB." localSheetId="3" hidden="1">{#N/A,#N/A,FALSE,"SSPIB"}</definedName>
    <definedName name="wrn.SSPIB." localSheetId="57" hidden="1">{#N/A,#N/A,FALSE,"SSPIB"}</definedName>
    <definedName name="wrn.SSPIB." localSheetId="58" hidden="1">{#N/A,#N/A,FALSE,"SSPIB"}</definedName>
    <definedName name="wrn.SSPIB." localSheetId="18" hidden="1">{#N/A,#N/A,FALSE,"SSPIB"}</definedName>
    <definedName name="wrn.SSPIB." localSheetId="61" hidden="1">{#N/A,#N/A,FALSE,"SSPIB"}</definedName>
    <definedName name="wrn.SSPIB." localSheetId="62" hidden="1">{#N/A,#N/A,FALSE,"SSPIB"}</definedName>
    <definedName name="wrn.SSPIB." localSheetId="63" hidden="1">{#N/A,#N/A,FALSE,"SSPIB"}</definedName>
    <definedName name="wrn.SSPIB." localSheetId="64" hidden="1">{#N/A,#N/A,FALSE,"SSPIB"}</definedName>
    <definedName name="wrn.SSPIB." localSheetId="21" hidden="1">{#N/A,#N/A,FALSE,"SSPIB"}</definedName>
    <definedName name="wrn.SSPIB." localSheetId="80" hidden="1">{#N/A,#N/A,FALSE,"SSPIB"}</definedName>
    <definedName name="wrn.SSPIB." localSheetId="81" hidden="1">{#N/A,#N/A,FALSE,"SSPIB"}</definedName>
    <definedName name="wrn.SSPIB." localSheetId="82" hidden="1">{#N/A,#N/A,FALSE,"SSPIB"}</definedName>
    <definedName name="wrn.SSPIB." localSheetId="83" hidden="1">{#N/A,#N/A,FALSE,"SSPIB"}</definedName>
    <definedName name="wrn.SSPIB." localSheetId="84" hidden="1">{#N/A,#N/A,FALSE,"SSPIB"}</definedName>
    <definedName name="wrn.SSPIB." localSheetId="85" hidden="1">{#N/A,#N/A,FALSE,"SSPIB"}</definedName>
    <definedName name="wrn.SSPIB." localSheetId="88" hidden="1">{#N/A,#N/A,FALSE,"SSPIB"}</definedName>
    <definedName name="wrn.SSPIB." localSheetId="22" hidden="1">{#N/A,#N/A,FALSE,"SSPIB"}</definedName>
    <definedName name="wrn.SSPIB." localSheetId="89" hidden="1">{#N/A,#N/A,FALSE,"SSPIB"}</definedName>
    <definedName name="wrn.SSPIB." localSheetId="90" hidden="1">{#N/A,#N/A,FALSE,"SSPIB"}</definedName>
    <definedName name="wrn.SSPIB." localSheetId="91" hidden="1">{#N/A,#N/A,FALSE,"SSPIB"}</definedName>
    <definedName name="wrn.SSPIB." localSheetId="92" hidden="1">{#N/A,#N/A,FALSE,"SSPIB"}</definedName>
    <definedName name="wrn.SSPIB." localSheetId="95" hidden="1">{#N/A,#N/A,FALSE,"SSPIB"}</definedName>
    <definedName name="wrn.SSPIB." localSheetId="96" hidden="1">{#N/A,#N/A,FALSE,"SSPIB"}</definedName>
    <definedName name="wrn.SSPIB." localSheetId="98" hidden="1">{#N/A,#N/A,FALSE,"SSPIB"}</definedName>
    <definedName name="wrn.SSPIB." localSheetId="24" hidden="1">{#N/A,#N/A,FALSE,"SSPIB"}</definedName>
    <definedName name="wrn.SSPIB." localSheetId="99" hidden="1">{#N/A,#N/A,FALSE,"SSPIB"}</definedName>
    <definedName name="wrn.SSPIB." localSheetId="25" hidden="1">{#N/A,#N/A,FALSE,"SSPIB"}</definedName>
    <definedName name="wrn.SSPIB." localSheetId="26" hidden="1">{#N/A,#N/A,FALSE,"SSPIB"}</definedName>
    <definedName name="wrn.SSPIB." localSheetId="93" hidden="1">{#N/A,#N/A,FALSE,"SSPIB"}</definedName>
    <definedName name="wrn.SSPIB." localSheetId="94" hidden="1">{#N/A,#N/A,FALSE,"SSPIB"}</definedName>
    <definedName name="wrn.SSPIB." hidden="1">{#N/A,#N/A,FALSE,"SSPIB"}</definedName>
    <definedName name="wrn.Staff._.Report._.Tables." localSheetId="15" hidden="1">{#N/A,#N/A,FALSE,"SR1";#N/A,#N/A,FALSE,"SR2";#N/A,#N/A,FALSE,"SR3";#N/A,#N/A,FALSE,"SR4"}</definedName>
    <definedName name="wrn.Staff._.Report._.Tables." localSheetId="16" hidden="1">{#N/A,#N/A,FALSE,"SR1";#N/A,#N/A,FALSE,"SR2";#N/A,#N/A,FALSE,"SR3";#N/A,#N/A,FALSE,"SR4"}</definedName>
    <definedName name="wrn.Staff._.Report._.Tables." localSheetId="17" hidden="1">{#N/A,#N/A,FALSE,"SR1";#N/A,#N/A,FALSE,"SR2";#N/A,#N/A,FALSE,"SR3";#N/A,#N/A,FALSE,"SR4"}</definedName>
    <definedName name="wrn.Staff._.Report._.Tables." localSheetId="19" hidden="1">{#N/A,#N/A,FALSE,"SR1";#N/A,#N/A,FALSE,"SR2";#N/A,#N/A,FALSE,"SR3";#N/A,#N/A,FALSE,"SR4"}</definedName>
    <definedName name="wrn.Staff._.Report._.Tables." localSheetId="20" hidden="1">{#N/A,#N/A,FALSE,"SR1";#N/A,#N/A,FALSE,"SR2";#N/A,#N/A,FALSE,"SR3";#N/A,#N/A,FALSE,"SR4"}</definedName>
    <definedName name="wrn.Staff._.Report._.Tables." localSheetId="100" hidden="1">{#N/A,#N/A,FALSE,"SR1";#N/A,#N/A,FALSE,"SR2";#N/A,#N/A,FALSE,"SR3";#N/A,#N/A,FALSE,"SR4"}</definedName>
    <definedName name="wrn.Staff._.Report._.Tables." localSheetId="8" hidden="1">{#N/A,#N/A,FALSE,"SR1";#N/A,#N/A,FALSE,"SR2";#N/A,#N/A,FALSE,"SR3";#N/A,#N/A,FALSE,"SR4"}</definedName>
    <definedName name="wrn.Staff._.Report._.Tables." localSheetId="9" hidden="1">{#N/A,#N/A,FALSE,"SR1";#N/A,#N/A,FALSE,"SR2";#N/A,#N/A,FALSE,"SR3";#N/A,#N/A,FALSE,"SR4"}</definedName>
    <definedName name="wrn.Staff._.Report._.Tables." localSheetId="10" hidden="1">{#N/A,#N/A,FALSE,"SR1";#N/A,#N/A,FALSE,"SR2";#N/A,#N/A,FALSE,"SR3";#N/A,#N/A,FALSE,"SR4"}</definedName>
    <definedName name="wrn.Staff._.Report._.Tables." localSheetId="11" hidden="1">{#N/A,#N/A,FALSE,"SR1";#N/A,#N/A,FALSE,"SR2";#N/A,#N/A,FALSE,"SR3";#N/A,#N/A,FALSE,"SR4"}</definedName>
    <definedName name="wrn.Staff._.Report._.Tables." localSheetId="23" hidden="1">{#N/A,#N/A,FALSE,"SR1";#N/A,#N/A,FALSE,"SR2";#N/A,#N/A,FALSE,"SR3";#N/A,#N/A,FALSE,"SR4"}</definedName>
    <definedName name="wrn.Staff._.Report._.Tables." localSheetId="59" hidden="1">{#N/A,#N/A,FALSE,"SR1";#N/A,#N/A,FALSE,"SR2";#N/A,#N/A,FALSE,"SR3";#N/A,#N/A,FALSE,"SR4"}</definedName>
    <definedName name="wrn.Staff._.Report._.Tables." localSheetId="60" hidden="1">{#N/A,#N/A,FALSE,"SR1";#N/A,#N/A,FALSE,"SR2";#N/A,#N/A,FALSE,"SR3";#N/A,#N/A,FALSE,"SR4"}</definedName>
    <definedName name="wrn.Staff._.Report._.Tables." localSheetId="1" hidden="1">{#N/A,#N/A,FALSE,"SR1";#N/A,#N/A,FALSE,"SR2";#N/A,#N/A,FALSE,"SR3";#N/A,#N/A,FALSE,"SR4"}</definedName>
    <definedName name="wrn.Staff._.Report._.Tables." localSheetId="27" hidden="1">{#N/A,#N/A,FALSE,"SR1";#N/A,#N/A,FALSE,"SR2";#N/A,#N/A,FALSE,"SR3";#N/A,#N/A,FALSE,"SR4"}</definedName>
    <definedName name="wrn.Staff._.Report._.Tables." localSheetId="28" hidden="1">{#N/A,#N/A,FALSE,"SR1";#N/A,#N/A,FALSE,"SR2";#N/A,#N/A,FALSE,"SR3";#N/A,#N/A,FALSE,"SR4"}</definedName>
    <definedName name="wrn.Staff._.Report._.Tables." localSheetId="29" hidden="1">{#N/A,#N/A,FALSE,"SR1";#N/A,#N/A,FALSE,"SR2";#N/A,#N/A,FALSE,"SR3";#N/A,#N/A,FALSE,"SR4"}</definedName>
    <definedName name="wrn.Staff._.Report._.Tables." localSheetId="30" hidden="1">{#N/A,#N/A,FALSE,"SR1";#N/A,#N/A,FALSE,"SR2";#N/A,#N/A,FALSE,"SR3";#N/A,#N/A,FALSE,"SR4"}</definedName>
    <definedName name="wrn.Staff._.Report._.Tables." localSheetId="31" hidden="1">{#N/A,#N/A,FALSE,"SR1";#N/A,#N/A,FALSE,"SR2";#N/A,#N/A,FALSE,"SR3";#N/A,#N/A,FALSE,"SR4"}</definedName>
    <definedName name="wrn.Staff._.Report._.Tables." localSheetId="32" hidden="1">{#N/A,#N/A,FALSE,"SR1";#N/A,#N/A,FALSE,"SR2";#N/A,#N/A,FALSE,"SR3";#N/A,#N/A,FALSE,"SR4"}</definedName>
    <definedName name="wrn.Staff._.Report._.Tables." localSheetId="33" hidden="1">{#N/A,#N/A,FALSE,"SR1";#N/A,#N/A,FALSE,"SR2";#N/A,#N/A,FALSE,"SR3";#N/A,#N/A,FALSE,"SR4"}</definedName>
    <definedName name="wrn.Staff._.Report._.Tables." localSheetId="34" hidden="1">{#N/A,#N/A,FALSE,"SR1";#N/A,#N/A,FALSE,"SR2";#N/A,#N/A,FALSE,"SR3";#N/A,#N/A,FALSE,"SR4"}</definedName>
    <definedName name="wrn.Staff._.Report._.Tables." localSheetId="3" hidden="1">{#N/A,#N/A,FALSE,"SR1";#N/A,#N/A,FALSE,"SR2";#N/A,#N/A,FALSE,"SR3";#N/A,#N/A,FALSE,"SR4"}</definedName>
    <definedName name="wrn.Staff._.Report._.Tables." localSheetId="57" hidden="1">{#N/A,#N/A,FALSE,"SR1";#N/A,#N/A,FALSE,"SR2";#N/A,#N/A,FALSE,"SR3";#N/A,#N/A,FALSE,"SR4"}</definedName>
    <definedName name="wrn.Staff._.Report._.Tables." localSheetId="58" hidden="1">{#N/A,#N/A,FALSE,"SR1";#N/A,#N/A,FALSE,"SR2";#N/A,#N/A,FALSE,"SR3";#N/A,#N/A,FALSE,"SR4"}</definedName>
    <definedName name="wrn.Staff._.Report._.Tables." localSheetId="18" hidden="1">{#N/A,#N/A,FALSE,"SR1";#N/A,#N/A,FALSE,"SR2";#N/A,#N/A,FALSE,"SR3";#N/A,#N/A,FALSE,"SR4"}</definedName>
    <definedName name="wrn.Staff._.Report._.Tables." localSheetId="61" hidden="1">{#N/A,#N/A,FALSE,"SR1";#N/A,#N/A,FALSE,"SR2";#N/A,#N/A,FALSE,"SR3";#N/A,#N/A,FALSE,"SR4"}</definedName>
    <definedName name="wrn.Staff._.Report._.Tables." localSheetId="62" hidden="1">{#N/A,#N/A,FALSE,"SR1";#N/A,#N/A,FALSE,"SR2";#N/A,#N/A,FALSE,"SR3";#N/A,#N/A,FALSE,"SR4"}</definedName>
    <definedName name="wrn.Staff._.Report._.Tables." localSheetId="63" hidden="1">{#N/A,#N/A,FALSE,"SR1";#N/A,#N/A,FALSE,"SR2";#N/A,#N/A,FALSE,"SR3";#N/A,#N/A,FALSE,"SR4"}</definedName>
    <definedName name="wrn.Staff._.Report._.Tables." localSheetId="64" hidden="1">{#N/A,#N/A,FALSE,"SR1";#N/A,#N/A,FALSE,"SR2";#N/A,#N/A,FALSE,"SR3";#N/A,#N/A,FALSE,"SR4"}</definedName>
    <definedName name="wrn.Staff._.Report._.Tables." localSheetId="21" hidden="1">{#N/A,#N/A,FALSE,"SR1";#N/A,#N/A,FALSE,"SR2";#N/A,#N/A,FALSE,"SR3";#N/A,#N/A,FALSE,"SR4"}</definedName>
    <definedName name="wrn.Staff._.Report._.Tables." localSheetId="80" hidden="1">{#N/A,#N/A,FALSE,"SR1";#N/A,#N/A,FALSE,"SR2";#N/A,#N/A,FALSE,"SR3";#N/A,#N/A,FALSE,"SR4"}</definedName>
    <definedName name="wrn.Staff._.Report._.Tables." localSheetId="81" hidden="1">{#N/A,#N/A,FALSE,"SR1";#N/A,#N/A,FALSE,"SR2";#N/A,#N/A,FALSE,"SR3";#N/A,#N/A,FALSE,"SR4"}</definedName>
    <definedName name="wrn.Staff._.Report._.Tables." localSheetId="82" hidden="1">{#N/A,#N/A,FALSE,"SR1";#N/A,#N/A,FALSE,"SR2";#N/A,#N/A,FALSE,"SR3";#N/A,#N/A,FALSE,"SR4"}</definedName>
    <definedName name="wrn.Staff._.Report._.Tables." localSheetId="83" hidden="1">{#N/A,#N/A,FALSE,"SR1";#N/A,#N/A,FALSE,"SR2";#N/A,#N/A,FALSE,"SR3";#N/A,#N/A,FALSE,"SR4"}</definedName>
    <definedName name="wrn.Staff._.Report._.Tables." localSheetId="84" hidden="1">{#N/A,#N/A,FALSE,"SR1";#N/A,#N/A,FALSE,"SR2";#N/A,#N/A,FALSE,"SR3";#N/A,#N/A,FALSE,"SR4"}</definedName>
    <definedName name="wrn.Staff._.Report._.Tables." localSheetId="85" hidden="1">{#N/A,#N/A,FALSE,"SR1";#N/A,#N/A,FALSE,"SR2";#N/A,#N/A,FALSE,"SR3";#N/A,#N/A,FALSE,"SR4"}</definedName>
    <definedName name="wrn.Staff._.Report._.Tables." localSheetId="88" hidden="1">{#N/A,#N/A,FALSE,"SR1";#N/A,#N/A,FALSE,"SR2";#N/A,#N/A,FALSE,"SR3";#N/A,#N/A,FALSE,"SR4"}</definedName>
    <definedName name="wrn.Staff._.Report._.Tables." localSheetId="22" hidden="1">{#N/A,#N/A,FALSE,"SR1";#N/A,#N/A,FALSE,"SR2";#N/A,#N/A,FALSE,"SR3";#N/A,#N/A,FALSE,"SR4"}</definedName>
    <definedName name="wrn.Staff._.Report._.Tables." localSheetId="89" hidden="1">{#N/A,#N/A,FALSE,"SR1";#N/A,#N/A,FALSE,"SR2";#N/A,#N/A,FALSE,"SR3";#N/A,#N/A,FALSE,"SR4"}</definedName>
    <definedName name="wrn.Staff._.Report._.Tables." localSheetId="90" hidden="1">{#N/A,#N/A,FALSE,"SR1";#N/A,#N/A,FALSE,"SR2";#N/A,#N/A,FALSE,"SR3";#N/A,#N/A,FALSE,"SR4"}</definedName>
    <definedName name="wrn.Staff._.Report._.Tables." localSheetId="91" hidden="1">{#N/A,#N/A,FALSE,"SR1";#N/A,#N/A,FALSE,"SR2";#N/A,#N/A,FALSE,"SR3";#N/A,#N/A,FALSE,"SR4"}</definedName>
    <definedName name="wrn.Staff._.Report._.Tables." localSheetId="92" hidden="1">{#N/A,#N/A,FALSE,"SR1";#N/A,#N/A,FALSE,"SR2";#N/A,#N/A,FALSE,"SR3";#N/A,#N/A,FALSE,"SR4"}</definedName>
    <definedName name="wrn.Staff._.Report._.Tables." localSheetId="95" hidden="1">{#N/A,#N/A,FALSE,"SR1";#N/A,#N/A,FALSE,"SR2";#N/A,#N/A,FALSE,"SR3";#N/A,#N/A,FALSE,"SR4"}</definedName>
    <definedName name="wrn.Staff._.Report._.Tables." localSheetId="96" hidden="1">{#N/A,#N/A,FALSE,"SR1";#N/A,#N/A,FALSE,"SR2";#N/A,#N/A,FALSE,"SR3";#N/A,#N/A,FALSE,"SR4"}</definedName>
    <definedName name="wrn.Staff._.Report._.Tables." localSheetId="98" hidden="1">{#N/A,#N/A,FALSE,"SR1";#N/A,#N/A,FALSE,"SR2";#N/A,#N/A,FALSE,"SR3";#N/A,#N/A,FALSE,"SR4"}</definedName>
    <definedName name="wrn.Staff._.Report._.Tables." localSheetId="24" hidden="1">{#N/A,#N/A,FALSE,"SR1";#N/A,#N/A,FALSE,"SR2";#N/A,#N/A,FALSE,"SR3";#N/A,#N/A,FALSE,"SR4"}</definedName>
    <definedName name="wrn.Staff._.Report._.Tables." localSheetId="99" hidden="1">{#N/A,#N/A,FALSE,"SR1";#N/A,#N/A,FALSE,"SR2";#N/A,#N/A,FALSE,"SR3";#N/A,#N/A,FALSE,"SR4"}</definedName>
    <definedName name="wrn.Staff._.Report._.Tables." localSheetId="25" hidden="1">{#N/A,#N/A,FALSE,"SR1";#N/A,#N/A,FALSE,"SR2";#N/A,#N/A,FALSE,"SR3";#N/A,#N/A,FALSE,"SR4"}</definedName>
    <definedName name="wrn.Staff._.Report._.Tables." localSheetId="26" hidden="1">{#N/A,#N/A,FALSE,"SR1";#N/A,#N/A,FALSE,"SR2";#N/A,#N/A,FALSE,"SR3";#N/A,#N/A,FALSE,"SR4"}</definedName>
    <definedName name="wrn.Staff._.Report._.Tables." localSheetId="93" hidden="1">{#N/A,#N/A,FALSE,"SR1";#N/A,#N/A,FALSE,"SR2";#N/A,#N/A,FALSE,"SR3";#N/A,#N/A,FALSE,"SR4"}</definedName>
    <definedName name="wrn.Staff._.Report._.Tables." localSheetId="94" hidden="1">{#N/A,#N/A,FALSE,"SR1";#N/A,#N/A,FALSE,"SR2";#N/A,#N/A,FALSE,"SR3";#N/A,#N/A,FALSE,"SR4"}</definedName>
    <definedName name="wrn.Staff._.Report._.Tables." hidden="1">{#N/A,#N/A,FALSE,"SR1";#N/A,#N/A,FALSE,"SR2";#N/A,#N/A,FALSE,"SR3";#N/A,#N/A,FALSE,"SR4"}</definedName>
    <definedName name="wrn.staffreport." localSheetId="15" hidden="1">{#N/A,#N/A,FALSE,"slvsrtb1";#N/A,#N/A,FALSE,"slvsrtb2";#N/A,#N/A,FALSE,"slvsrtb3";#N/A,#N/A,FALSE,"slvsrtb4";#N/A,#N/A,FALSE,"slvsrtb5";#N/A,#N/A,FALSE,"slvsrtb6";#N/A,#N/A,FALSE,"slvsrtb7";#N/A,#N/A,FALSE,"slvsrtb8";#N/A,#N/A,FALSE,"slvsrtb9";#N/A,#N/A,FALSE,"slvsrtb10";#N/A,#N/A,FALSE,"slvsrtb12"}</definedName>
    <definedName name="wrn.staffreport." localSheetId="16" hidden="1">{#N/A,#N/A,FALSE,"slvsrtb1";#N/A,#N/A,FALSE,"slvsrtb2";#N/A,#N/A,FALSE,"slvsrtb3";#N/A,#N/A,FALSE,"slvsrtb4";#N/A,#N/A,FALSE,"slvsrtb5";#N/A,#N/A,FALSE,"slvsrtb6";#N/A,#N/A,FALSE,"slvsrtb7";#N/A,#N/A,FALSE,"slvsrtb8";#N/A,#N/A,FALSE,"slvsrtb9";#N/A,#N/A,FALSE,"slvsrtb10";#N/A,#N/A,FALSE,"slvsrtb12"}</definedName>
    <definedName name="wrn.staffreport." localSheetId="17" hidden="1">{#N/A,#N/A,FALSE,"slvsrtb1";#N/A,#N/A,FALSE,"slvsrtb2";#N/A,#N/A,FALSE,"slvsrtb3";#N/A,#N/A,FALSE,"slvsrtb4";#N/A,#N/A,FALSE,"slvsrtb5";#N/A,#N/A,FALSE,"slvsrtb6";#N/A,#N/A,FALSE,"slvsrtb7";#N/A,#N/A,FALSE,"slvsrtb8";#N/A,#N/A,FALSE,"slvsrtb9";#N/A,#N/A,FALSE,"slvsrtb10";#N/A,#N/A,FALSE,"slvsrtb12"}</definedName>
    <definedName name="wrn.staffreport." localSheetId="19" hidden="1">{#N/A,#N/A,FALSE,"slvsrtb1";#N/A,#N/A,FALSE,"slvsrtb2";#N/A,#N/A,FALSE,"slvsrtb3";#N/A,#N/A,FALSE,"slvsrtb4";#N/A,#N/A,FALSE,"slvsrtb5";#N/A,#N/A,FALSE,"slvsrtb6";#N/A,#N/A,FALSE,"slvsrtb7";#N/A,#N/A,FALSE,"slvsrtb8";#N/A,#N/A,FALSE,"slvsrtb9";#N/A,#N/A,FALSE,"slvsrtb10";#N/A,#N/A,FALSE,"slvsrtb12"}</definedName>
    <definedName name="wrn.staffreport." localSheetId="20" hidden="1">{#N/A,#N/A,FALSE,"slvsrtb1";#N/A,#N/A,FALSE,"slvsrtb2";#N/A,#N/A,FALSE,"slvsrtb3";#N/A,#N/A,FALSE,"slvsrtb4";#N/A,#N/A,FALSE,"slvsrtb5";#N/A,#N/A,FALSE,"slvsrtb6";#N/A,#N/A,FALSE,"slvsrtb7";#N/A,#N/A,FALSE,"slvsrtb8";#N/A,#N/A,FALSE,"slvsrtb9";#N/A,#N/A,FALSE,"slvsrtb10";#N/A,#N/A,FALSE,"slvsrtb12"}</definedName>
    <definedName name="wrn.staffreport." localSheetId="100" hidden="1">{#N/A,#N/A,FALSE,"slvsrtb1";#N/A,#N/A,FALSE,"slvsrtb2";#N/A,#N/A,FALSE,"slvsrtb3";#N/A,#N/A,FALSE,"slvsrtb4";#N/A,#N/A,FALSE,"slvsrtb5";#N/A,#N/A,FALSE,"slvsrtb6";#N/A,#N/A,FALSE,"slvsrtb7";#N/A,#N/A,FALSE,"slvsrtb8";#N/A,#N/A,FALSE,"slvsrtb9";#N/A,#N/A,FALSE,"slvsrtb10";#N/A,#N/A,FALSE,"slvsrtb12"}</definedName>
    <definedName name="wrn.staffreport." localSheetId="8" hidden="1">{#N/A,#N/A,FALSE,"slvsrtb1";#N/A,#N/A,FALSE,"slvsrtb2";#N/A,#N/A,FALSE,"slvsrtb3";#N/A,#N/A,FALSE,"slvsrtb4";#N/A,#N/A,FALSE,"slvsrtb5";#N/A,#N/A,FALSE,"slvsrtb6";#N/A,#N/A,FALSE,"slvsrtb7";#N/A,#N/A,FALSE,"slvsrtb8";#N/A,#N/A,FALSE,"slvsrtb9";#N/A,#N/A,FALSE,"slvsrtb10";#N/A,#N/A,FALSE,"slvsrtb12"}</definedName>
    <definedName name="wrn.staffreport." localSheetId="9" hidden="1">{#N/A,#N/A,FALSE,"slvsrtb1";#N/A,#N/A,FALSE,"slvsrtb2";#N/A,#N/A,FALSE,"slvsrtb3";#N/A,#N/A,FALSE,"slvsrtb4";#N/A,#N/A,FALSE,"slvsrtb5";#N/A,#N/A,FALSE,"slvsrtb6";#N/A,#N/A,FALSE,"slvsrtb7";#N/A,#N/A,FALSE,"slvsrtb8";#N/A,#N/A,FALSE,"slvsrtb9";#N/A,#N/A,FALSE,"slvsrtb10";#N/A,#N/A,FALSE,"slvsrtb12"}</definedName>
    <definedName name="wrn.staffreport." localSheetId="10" hidden="1">{#N/A,#N/A,FALSE,"slvsrtb1";#N/A,#N/A,FALSE,"slvsrtb2";#N/A,#N/A,FALSE,"slvsrtb3";#N/A,#N/A,FALSE,"slvsrtb4";#N/A,#N/A,FALSE,"slvsrtb5";#N/A,#N/A,FALSE,"slvsrtb6";#N/A,#N/A,FALSE,"slvsrtb7";#N/A,#N/A,FALSE,"slvsrtb8";#N/A,#N/A,FALSE,"slvsrtb9";#N/A,#N/A,FALSE,"slvsrtb10";#N/A,#N/A,FALSE,"slvsrtb12"}</definedName>
    <definedName name="wrn.staffreport." localSheetId="11" hidden="1">{#N/A,#N/A,FALSE,"slvsrtb1";#N/A,#N/A,FALSE,"slvsrtb2";#N/A,#N/A,FALSE,"slvsrtb3";#N/A,#N/A,FALSE,"slvsrtb4";#N/A,#N/A,FALSE,"slvsrtb5";#N/A,#N/A,FALSE,"slvsrtb6";#N/A,#N/A,FALSE,"slvsrtb7";#N/A,#N/A,FALSE,"slvsrtb8";#N/A,#N/A,FALSE,"slvsrtb9";#N/A,#N/A,FALSE,"slvsrtb10";#N/A,#N/A,FALSE,"slvsrtb12"}</definedName>
    <definedName name="wrn.staffreport." localSheetId="23" hidden="1">{#N/A,#N/A,FALSE,"slvsrtb1";#N/A,#N/A,FALSE,"slvsrtb2";#N/A,#N/A,FALSE,"slvsrtb3";#N/A,#N/A,FALSE,"slvsrtb4";#N/A,#N/A,FALSE,"slvsrtb5";#N/A,#N/A,FALSE,"slvsrtb6";#N/A,#N/A,FALSE,"slvsrtb7";#N/A,#N/A,FALSE,"slvsrtb8";#N/A,#N/A,FALSE,"slvsrtb9";#N/A,#N/A,FALSE,"slvsrtb10";#N/A,#N/A,FALSE,"slvsrtb12"}</definedName>
    <definedName name="wrn.staffreport." localSheetId="59" hidden="1">{#N/A,#N/A,FALSE,"slvsrtb1";#N/A,#N/A,FALSE,"slvsrtb2";#N/A,#N/A,FALSE,"slvsrtb3";#N/A,#N/A,FALSE,"slvsrtb4";#N/A,#N/A,FALSE,"slvsrtb5";#N/A,#N/A,FALSE,"slvsrtb6";#N/A,#N/A,FALSE,"slvsrtb7";#N/A,#N/A,FALSE,"slvsrtb8";#N/A,#N/A,FALSE,"slvsrtb9";#N/A,#N/A,FALSE,"slvsrtb10";#N/A,#N/A,FALSE,"slvsrtb12"}</definedName>
    <definedName name="wrn.staffreport." localSheetId="60" hidden="1">{#N/A,#N/A,FALSE,"slvsrtb1";#N/A,#N/A,FALSE,"slvsrtb2";#N/A,#N/A,FALSE,"slvsrtb3";#N/A,#N/A,FALSE,"slvsrtb4";#N/A,#N/A,FALSE,"slvsrtb5";#N/A,#N/A,FALSE,"slvsrtb6";#N/A,#N/A,FALSE,"slvsrtb7";#N/A,#N/A,FALSE,"slvsrtb8";#N/A,#N/A,FALSE,"slvsrtb9";#N/A,#N/A,FALSE,"slvsrtb10";#N/A,#N/A,FALSE,"slvsrtb12"}</definedName>
    <definedName name="wrn.staffreport." localSheetId="1" hidden="1">{#N/A,#N/A,FALSE,"slvsrtb1";#N/A,#N/A,FALSE,"slvsrtb2";#N/A,#N/A,FALSE,"slvsrtb3";#N/A,#N/A,FALSE,"slvsrtb4";#N/A,#N/A,FALSE,"slvsrtb5";#N/A,#N/A,FALSE,"slvsrtb6";#N/A,#N/A,FALSE,"slvsrtb7";#N/A,#N/A,FALSE,"slvsrtb8";#N/A,#N/A,FALSE,"slvsrtb9";#N/A,#N/A,FALSE,"slvsrtb10";#N/A,#N/A,FALSE,"slvsrtb12"}</definedName>
    <definedName name="wrn.staffreport." localSheetId="27" hidden="1">{#N/A,#N/A,FALSE,"slvsrtb1";#N/A,#N/A,FALSE,"slvsrtb2";#N/A,#N/A,FALSE,"slvsrtb3";#N/A,#N/A,FALSE,"slvsrtb4";#N/A,#N/A,FALSE,"slvsrtb5";#N/A,#N/A,FALSE,"slvsrtb6";#N/A,#N/A,FALSE,"slvsrtb7";#N/A,#N/A,FALSE,"slvsrtb8";#N/A,#N/A,FALSE,"slvsrtb9";#N/A,#N/A,FALSE,"slvsrtb10";#N/A,#N/A,FALSE,"slvsrtb12"}</definedName>
    <definedName name="wrn.staffreport." localSheetId="28" hidden="1">{#N/A,#N/A,FALSE,"slvsrtb1";#N/A,#N/A,FALSE,"slvsrtb2";#N/A,#N/A,FALSE,"slvsrtb3";#N/A,#N/A,FALSE,"slvsrtb4";#N/A,#N/A,FALSE,"slvsrtb5";#N/A,#N/A,FALSE,"slvsrtb6";#N/A,#N/A,FALSE,"slvsrtb7";#N/A,#N/A,FALSE,"slvsrtb8";#N/A,#N/A,FALSE,"slvsrtb9";#N/A,#N/A,FALSE,"slvsrtb10";#N/A,#N/A,FALSE,"slvsrtb12"}</definedName>
    <definedName name="wrn.staffreport." localSheetId="29" hidden="1">{#N/A,#N/A,FALSE,"slvsrtb1";#N/A,#N/A,FALSE,"slvsrtb2";#N/A,#N/A,FALSE,"slvsrtb3";#N/A,#N/A,FALSE,"slvsrtb4";#N/A,#N/A,FALSE,"slvsrtb5";#N/A,#N/A,FALSE,"slvsrtb6";#N/A,#N/A,FALSE,"slvsrtb7";#N/A,#N/A,FALSE,"slvsrtb8";#N/A,#N/A,FALSE,"slvsrtb9";#N/A,#N/A,FALSE,"slvsrtb10";#N/A,#N/A,FALSE,"slvsrtb12"}</definedName>
    <definedName name="wrn.staffreport." localSheetId="30" hidden="1">{#N/A,#N/A,FALSE,"slvsrtb1";#N/A,#N/A,FALSE,"slvsrtb2";#N/A,#N/A,FALSE,"slvsrtb3";#N/A,#N/A,FALSE,"slvsrtb4";#N/A,#N/A,FALSE,"slvsrtb5";#N/A,#N/A,FALSE,"slvsrtb6";#N/A,#N/A,FALSE,"slvsrtb7";#N/A,#N/A,FALSE,"slvsrtb8";#N/A,#N/A,FALSE,"slvsrtb9";#N/A,#N/A,FALSE,"slvsrtb10";#N/A,#N/A,FALSE,"slvsrtb12"}</definedName>
    <definedName name="wrn.staffreport." localSheetId="31" hidden="1">{#N/A,#N/A,FALSE,"slvsrtb1";#N/A,#N/A,FALSE,"slvsrtb2";#N/A,#N/A,FALSE,"slvsrtb3";#N/A,#N/A,FALSE,"slvsrtb4";#N/A,#N/A,FALSE,"slvsrtb5";#N/A,#N/A,FALSE,"slvsrtb6";#N/A,#N/A,FALSE,"slvsrtb7";#N/A,#N/A,FALSE,"slvsrtb8";#N/A,#N/A,FALSE,"slvsrtb9";#N/A,#N/A,FALSE,"slvsrtb10";#N/A,#N/A,FALSE,"slvsrtb12"}</definedName>
    <definedName name="wrn.staffreport." localSheetId="32" hidden="1">{#N/A,#N/A,FALSE,"slvsrtb1";#N/A,#N/A,FALSE,"slvsrtb2";#N/A,#N/A,FALSE,"slvsrtb3";#N/A,#N/A,FALSE,"slvsrtb4";#N/A,#N/A,FALSE,"slvsrtb5";#N/A,#N/A,FALSE,"slvsrtb6";#N/A,#N/A,FALSE,"slvsrtb7";#N/A,#N/A,FALSE,"slvsrtb8";#N/A,#N/A,FALSE,"slvsrtb9";#N/A,#N/A,FALSE,"slvsrtb10";#N/A,#N/A,FALSE,"slvsrtb12"}</definedName>
    <definedName name="wrn.staffreport." localSheetId="33" hidden="1">{#N/A,#N/A,FALSE,"slvsrtb1";#N/A,#N/A,FALSE,"slvsrtb2";#N/A,#N/A,FALSE,"slvsrtb3";#N/A,#N/A,FALSE,"slvsrtb4";#N/A,#N/A,FALSE,"slvsrtb5";#N/A,#N/A,FALSE,"slvsrtb6";#N/A,#N/A,FALSE,"slvsrtb7";#N/A,#N/A,FALSE,"slvsrtb8";#N/A,#N/A,FALSE,"slvsrtb9";#N/A,#N/A,FALSE,"slvsrtb10";#N/A,#N/A,FALSE,"slvsrtb12"}</definedName>
    <definedName name="wrn.staffreport." localSheetId="34" hidden="1">{#N/A,#N/A,FALSE,"slvsrtb1";#N/A,#N/A,FALSE,"slvsrtb2";#N/A,#N/A,FALSE,"slvsrtb3";#N/A,#N/A,FALSE,"slvsrtb4";#N/A,#N/A,FALSE,"slvsrtb5";#N/A,#N/A,FALSE,"slvsrtb6";#N/A,#N/A,FALSE,"slvsrtb7";#N/A,#N/A,FALSE,"slvsrtb8";#N/A,#N/A,FALSE,"slvsrtb9";#N/A,#N/A,FALSE,"slvsrtb10";#N/A,#N/A,FALSE,"slvsrtb12"}</definedName>
    <definedName name="wrn.staffreport." localSheetId="3" hidden="1">{#N/A,#N/A,FALSE,"slvsrtb1";#N/A,#N/A,FALSE,"slvsrtb2";#N/A,#N/A,FALSE,"slvsrtb3";#N/A,#N/A,FALSE,"slvsrtb4";#N/A,#N/A,FALSE,"slvsrtb5";#N/A,#N/A,FALSE,"slvsrtb6";#N/A,#N/A,FALSE,"slvsrtb7";#N/A,#N/A,FALSE,"slvsrtb8";#N/A,#N/A,FALSE,"slvsrtb9";#N/A,#N/A,FALSE,"slvsrtb10";#N/A,#N/A,FALSE,"slvsrtb12"}</definedName>
    <definedName name="wrn.staffreport." localSheetId="57" hidden="1">{#N/A,#N/A,FALSE,"slvsrtb1";#N/A,#N/A,FALSE,"slvsrtb2";#N/A,#N/A,FALSE,"slvsrtb3";#N/A,#N/A,FALSE,"slvsrtb4";#N/A,#N/A,FALSE,"slvsrtb5";#N/A,#N/A,FALSE,"slvsrtb6";#N/A,#N/A,FALSE,"slvsrtb7";#N/A,#N/A,FALSE,"slvsrtb8";#N/A,#N/A,FALSE,"slvsrtb9";#N/A,#N/A,FALSE,"slvsrtb10";#N/A,#N/A,FALSE,"slvsrtb12"}</definedName>
    <definedName name="wrn.staffreport." localSheetId="58" hidden="1">{#N/A,#N/A,FALSE,"slvsrtb1";#N/A,#N/A,FALSE,"slvsrtb2";#N/A,#N/A,FALSE,"slvsrtb3";#N/A,#N/A,FALSE,"slvsrtb4";#N/A,#N/A,FALSE,"slvsrtb5";#N/A,#N/A,FALSE,"slvsrtb6";#N/A,#N/A,FALSE,"slvsrtb7";#N/A,#N/A,FALSE,"slvsrtb8";#N/A,#N/A,FALSE,"slvsrtb9";#N/A,#N/A,FALSE,"slvsrtb10";#N/A,#N/A,FALSE,"slvsrtb12"}</definedName>
    <definedName name="wrn.staffreport." localSheetId="18" hidden="1">{#N/A,#N/A,FALSE,"slvsrtb1";#N/A,#N/A,FALSE,"slvsrtb2";#N/A,#N/A,FALSE,"slvsrtb3";#N/A,#N/A,FALSE,"slvsrtb4";#N/A,#N/A,FALSE,"slvsrtb5";#N/A,#N/A,FALSE,"slvsrtb6";#N/A,#N/A,FALSE,"slvsrtb7";#N/A,#N/A,FALSE,"slvsrtb8";#N/A,#N/A,FALSE,"slvsrtb9";#N/A,#N/A,FALSE,"slvsrtb10";#N/A,#N/A,FALSE,"slvsrtb12"}</definedName>
    <definedName name="wrn.staffreport." localSheetId="61" hidden="1">{#N/A,#N/A,FALSE,"slvsrtb1";#N/A,#N/A,FALSE,"slvsrtb2";#N/A,#N/A,FALSE,"slvsrtb3";#N/A,#N/A,FALSE,"slvsrtb4";#N/A,#N/A,FALSE,"slvsrtb5";#N/A,#N/A,FALSE,"slvsrtb6";#N/A,#N/A,FALSE,"slvsrtb7";#N/A,#N/A,FALSE,"slvsrtb8";#N/A,#N/A,FALSE,"slvsrtb9";#N/A,#N/A,FALSE,"slvsrtb10";#N/A,#N/A,FALSE,"slvsrtb12"}</definedName>
    <definedName name="wrn.staffreport." localSheetId="62" hidden="1">{#N/A,#N/A,FALSE,"slvsrtb1";#N/A,#N/A,FALSE,"slvsrtb2";#N/A,#N/A,FALSE,"slvsrtb3";#N/A,#N/A,FALSE,"slvsrtb4";#N/A,#N/A,FALSE,"slvsrtb5";#N/A,#N/A,FALSE,"slvsrtb6";#N/A,#N/A,FALSE,"slvsrtb7";#N/A,#N/A,FALSE,"slvsrtb8";#N/A,#N/A,FALSE,"slvsrtb9";#N/A,#N/A,FALSE,"slvsrtb10";#N/A,#N/A,FALSE,"slvsrtb12"}</definedName>
    <definedName name="wrn.staffreport." localSheetId="63" hidden="1">{#N/A,#N/A,FALSE,"slvsrtb1";#N/A,#N/A,FALSE,"slvsrtb2";#N/A,#N/A,FALSE,"slvsrtb3";#N/A,#N/A,FALSE,"slvsrtb4";#N/A,#N/A,FALSE,"slvsrtb5";#N/A,#N/A,FALSE,"slvsrtb6";#N/A,#N/A,FALSE,"slvsrtb7";#N/A,#N/A,FALSE,"slvsrtb8";#N/A,#N/A,FALSE,"slvsrtb9";#N/A,#N/A,FALSE,"slvsrtb10";#N/A,#N/A,FALSE,"slvsrtb12"}</definedName>
    <definedName name="wrn.staffreport." localSheetId="64" hidden="1">{#N/A,#N/A,FALSE,"slvsrtb1";#N/A,#N/A,FALSE,"slvsrtb2";#N/A,#N/A,FALSE,"slvsrtb3";#N/A,#N/A,FALSE,"slvsrtb4";#N/A,#N/A,FALSE,"slvsrtb5";#N/A,#N/A,FALSE,"slvsrtb6";#N/A,#N/A,FALSE,"slvsrtb7";#N/A,#N/A,FALSE,"slvsrtb8";#N/A,#N/A,FALSE,"slvsrtb9";#N/A,#N/A,FALSE,"slvsrtb10";#N/A,#N/A,FALSE,"slvsrtb12"}</definedName>
    <definedName name="wrn.staffreport." localSheetId="21" hidden="1">{#N/A,#N/A,FALSE,"slvsrtb1";#N/A,#N/A,FALSE,"slvsrtb2";#N/A,#N/A,FALSE,"slvsrtb3";#N/A,#N/A,FALSE,"slvsrtb4";#N/A,#N/A,FALSE,"slvsrtb5";#N/A,#N/A,FALSE,"slvsrtb6";#N/A,#N/A,FALSE,"slvsrtb7";#N/A,#N/A,FALSE,"slvsrtb8";#N/A,#N/A,FALSE,"slvsrtb9";#N/A,#N/A,FALSE,"slvsrtb10";#N/A,#N/A,FALSE,"slvsrtb12"}</definedName>
    <definedName name="wrn.staffreport." localSheetId="80" hidden="1">{#N/A,#N/A,FALSE,"slvsrtb1";#N/A,#N/A,FALSE,"slvsrtb2";#N/A,#N/A,FALSE,"slvsrtb3";#N/A,#N/A,FALSE,"slvsrtb4";#N/A,#N/A,FALSE,"slvsrtb5";#N/A,#N/A,FALSE,"slvsrtb6";#N/A,#N/A,FALSE,"slvsrtb7";#N/A,#N/A,FALSE,"slvsrtb8";#N/A,#N/A,FALSE,"slvsrtb9";#N/A,#N/A,FALSE,"slvsrtb10";#N/A,#N/A,FALSE,"slvsrtb12"}</definedName>
    <definedName name="wrn.staffreport." localSheetId="81" hidden="1">{#N/A,#N/A,FALSE,"slvsrtb1";#N/A,#N/A,FALSE,"slvsrtb2";#N/A,#N/A,FALSE,"slvsrtb3";#N/A,#N/A,FALSE,"slvsrtb4";#N/A,#N/A,FALSE,"slvsrtb5";#N/A,#N/A,FALSE,"slvsrtb6";#N/A,#N/A,FALSE,"slvsrtb7";#N/A,#N/A,FALSE,"slvsrtb8";#N/A,#N/A,FALSE,"slvsrtb9";#N/A,#N/A,FALSE,"slvsrtb10";#N/A,#N/A,FALSE,"slvsrtb12"}</definedName>
    <definedName name="wrn.staffreport." localSheetId="82" hidden="1">{#N/A,#N/A,FALSE,"slvsrtb1";#N/A,#N/A,FALSE,"slvsrtb2";#N/A,#N/A,FALSE,"slvsrtb3";#N/A,#N/A,FALSE,"slvsrtb4";#N/A,#N/A,FALSE,"slvsrtb5";#N/A,#N/A,FALSE,"slvsrtb6";#N/A,#N/A,FALSE,"slvsrtb7";#N/A,#N/A,FALSE,"slvsrtb8";#N/A,#N/A,FALSE,"slvsrtb9";#N/A,#N/A,FALSE,"slvsrtb10";#N/A,#N/A,FALSE,"slvsrtb12"}</definedName>
    <definedName name="wrn.staffreport." localSheetId="83" hidden="1">{#N/A,#N/A,FALSE,"slvsrtb1";#N/A,#N/A,FALSE,"slvsrtb2";#N/A,#N/A,FALSE,"slvsrtb3";#N/A,#N/A,FALSE,"slvsrtb4";#N/A,#N/A,FALSE,"slvsrtb5";#N/A,#N/A,FALSE,"slvsrtb6";#N/A,#N/A,FALSE,"slvsrtb7";#N/A,#N/A,FALSE,"slvsrtb8";#N/A,#N/A,FALSE,"slvsrtb9";#N/A,#N/A,FALSE,"slvsrtb10";#N/A,#N/A,FALSE,"slvsrtb12"}</definedName>
    <definedName name="wrn.staffreport." localSheetId="84" hidden="1">{#N/A,#N/A,FALSE,"slvsrtb1";#N/A,#N/A,FALSE,"slvsrtb2";#N/A,#N/A,FALSE,"slvsrtb3";#N/A,#N/A,FALSE,"slvsrtb4";#N/A,#N/A,FALSE,"slvsrtb5";#N/A,#N/A,FALSE,"slvsrtb6";#N/A,#N/A,FALSE,"slvsrtb7";#N/A,#N/A,FALSE,"slvsrtb8";#N/A,#N/A,FALSE,"slvsrtb9";#N/A,#N/A,FALSE,"slvsrtb10";#N/A,#N/A,FALSE,"slvsrtb12"}</definedName>
    <definedName name="wrn.staffreport." localSheetId="85" hidden="1">{#N/A,#N/A,FALSE,"slvsrtb1";#N/A,#N/A,FALSE,"slvsrtb2";#N/A,#N/A,FALSE,"slvsrtb3";#N/A,#N/A,FALSE,"slvsrtb4";#N/A,#N/A,FALSE,"slvsrtb5";#N/A,#N/A,FALSE,"slvsrtb6";#N/A,#N/A,FALSE,"slvsrtb7";#N/A,#N/A,FALSE,"slvsrtb8";#N/A,#N/A,FALSE,"slvsrtb9";#N/A,#N/A,FALSE,"slvsrtb10";#N/A,#N/A,FALSE,"slvsrtb12"}</definedName>
    <definedName name="wrn.staffreport." localSheetId="88" hidden="1">{#N/A,#N/A,FALSE,"slvsrtb1";#N/A,#N/A,FALSE,"slvsrtb2";#N/A,#N/A,FALSE,"slvsrtb3";#N/A,#N/A,FALSE,"slvsrtb4";#N/A,#N/A,FALSE,"slvsrtb5";#N/A,#N/A,FALSE,"slvsrtb6";#N/A,#N/A,FALSE,"slvsrtb7";#N/A,#N/A,FALSE,"slvsrtb8";#N/A,#N/A,FALSE,"slvsrtb9";#N/A,#N/A,FALSE,"slvsrtb10";#N/A,#N/A,FALSE,"slvsrtb12"}</definedName>
    <definedName name="wrn.staffreport." localSheetId="22" hidden="1">{#N/A,#N/A,FALSE,"slvsrtb1";#N/A,#N/A,FALSE,"slvsrtb2";#N/A,#N/A,FALSE,"slvsrtb3";#N/A,#N/A,FALSE,"slvsrtb4";#N/A,#N/A,FALSE,"slvsrtb5";#N/A,#N/A,FALSE,"slvsrtb6";#N/A,#N/A,FALSE,"slvsrtb7";#N/A,#N/A,FALSE,"slvsrtb8";#N/A,#N/A,FALSE,"slvsrtb9";#N/A,#N/A,FALSE,"slvsrtb10";#N/A,#N/A,FALSE,"slvsrtb12"}</definedName>
    <definedName name="wrn.staffreport." localSheetId="89" hidden="1">{#N/A,#N/A,FALSE,"slvsrtb1";#N/A,#N/A,FALSE,"slvsrtb2";#N/A,#N/A,FALSE,"slvsrtb3";#N/A,#N/A,FALSE,"slvsrtb4";#N/A,#N/A,FALSE,"slvsrtb5";#N/A,#N/A,FALSE,"slvsrtb6";#N/A,#N/A,FALSE,"slvsrtb7";#N/A,#N/A,FALSE,"slvsrtb8";#N/A,#N/A,FALSE,"slvsrtb9";#N/A,#N/A,FALSE,"slvsrtb10";#N/A,#N/A,FALSE,"slvsrtb12"}</definedName>
    <definedName name="wrn.staffreport." localSheetId="90" hidden="1">{#N/A,#N/A,FALSE,"slvsrtb1";#N/A,#N/A,FALSE,"slvsrtb2";#N/A,#N/A,FALSE,"slvsrtb3";#N/A,#N/A,FALSE,"slvsrtb4";#N/A,#N/A,FALSE,"slvsrtb5";#N/A,#N/A,FALSE,"slvsrtb6";#N/A,#N/A,FALSE,"slvsrtb7";#N/A,#N/A,FALSE,"slvsrtb8";#N/A,#N/A,FALSE,"slvsrtb9";#N/A,#N/A,FALSE,"slvsrtb10";#N/A,#N/A,FALSE,"slvsrtb12"}</definedName>
    <definedName name="wrn.staffreport." localSheetId="91" hidden="1">{#N/A,#N/A,FALSE,"slvsrtb1";#N/A,#N/A,FALSE,"slvsrtb2";#N/A,#N/A,FALSE,"slvsrtb3";#N/A,#N/A,FALSE,"slvsrtb4";#N/A,#N/A,FALSE,"slvsrtb5";#N/A,#N/A,FALSE,"slvsrtb6";#N/A,#N/A,FALSE,"slvsrtb7";#N/A,#N/A,FALSE,"slvsrtb8";#N/A,#N/A,FALSE,"slvsrtb9";#N/A,#N/A,FALSE,"slvsrtb10";#N/A,#N/A,FALSE,"slvsrtb12"}</definedName>
    <definedName name="wrn.staffreport." localSheetId="92" hidden="1">{#N/A,#N/A,FALSE,"slvsrtb1";#N/A,#N/A,FALSE,"slvsrtb2";#N/A,#N/A,FALSE,"slvsrtb3";#N/A,#N/A,FALSE,"slvsrtb4";#N/A,#N/A,FALSE,"slvsrtb5";#N/A,#N/A,FALSE,"slvsrtb6";#N/A,#N/A,FALSE,"slvsrtb7";#N/A,#N/A,FALSE,"slvsrtb8";#N/A,#N/A,FALSE,"slvsrtb9";#N/A,#N/A,FALSE,"slvsrtb10";#N/A,#N/A,FALSE,"slvsrtb12"}</definedName>
    <definedName name="wrn.staffreport." localSheetId="95" hidden="1">{#N/A,#N/A,FALSE,"slvsrtb1";#N/A,#N/A,FALSE,"slvsrtb2";#N/A,#N/A,FALSE,"slvsrtb3";#N/A,#N/A,FALSE,"slvsrtb4";#N/A,#N/A,FALSE,"slvsrtb5";#N/A,#N/A,FALSE,"slvsrtb6";#N/A,#N/A,FALSE,"slvsrtb7";#N/A,#N/A,FALSE,"slvsrtb8";#N/A,#N/A,FALSE,"slvsrtb9";#N/A,#N/A,FALSE,"slvsrtb10";#N/A,#N/A,FALSE,"slvsrtb12"}</definedName>
    <definedName name="wrn.staffreport." localSheetId="96" hidden="1">{#N/A,#N/A,FALSE,"slvsrtb1";#N/A,#N/A,FALSE,"slvsrtb2";#N/A,#N/A,FALSE,"slvsrtb3";#N/A,#N/A,FALSE,"slvsrtb4";#N/A,#N/A,FALSE,"slvsrtb5";#N/A,#N/A,FALSE,"slvsrtb6";#N/A,#N/A,FALSE,"slvsrtb7";#N/A,#N/A,FALSE,"slvsrtb8";#N/A,#N/A,FALSE,"slvsrtb9";#N/A,#N/A,FALSE,"slvsrtb10";#N/A,#N/A,FALSE,"slvsrtb12"}</definedName>
    <definedName name="wrn.staffreport." localSheetId="98" hidden="1">{#N/A,#N/A,FALSE,"slvsrtb1";#N/A,#N/A,FALSE,"slvsrtb2";#N/A,#N/A,FALSE,"slvsrtb3";#N/A,#N/A,FALSE,"slvsrtb4";#N/A,#N/A,FALSE,"slvsrtb5";#N/A,#N/A,FALSE,"slvsrtb6";#N/A,#N/A,FALSE,"slvsrtb7";#N/A,#N/A,FALSE,"slvsrtb8";#N/A,#N/A,FALSE,"slvsrtb9";#N/A,#N/A,FALSE,"slvsrtb10";#N/A,#N/A,FALSE,"slvsrtb12"}</definedName>
    <definedName name="wrn.staffreport." localSheetId="24" hidden="1">{#N/A,#N/A,FALSE,"slvsrtb1";#N/A,#N/A,FALSE,"slvsrtb2";#N/A,#N/A,FALSE,"slvsrtb3";#N/A,#N/A,FALSE,"slvsrtb4";#N/A,#N/A,FALSE,"slvsrtb5";#N/A,#N/A,FALSE,"slvsrtb6";#N/A,#N/A,FALSE,"slvsrtb7";#N/A,#N/A,FALSE,"slvsrtb8";#N/A,#N/A,FALSE,"slvsrtb9";#N/A,#N/A,FALSE,"slvsrtb10";#N/A,#N/A,FALSE,"slvsrtb12"}</definedName>
    <definedName name="wrn.staffreport." localSheetId="99" hidden="1">{#N/A,#N/A,FALSE,"slvsrtb1";#N/A,#N/A,FALSE,"slvsrtb2";#N/A,#N/A,FALSE,"slvsrtb3";#N/A,#N/A,FALSE,"slvsrtb4";#N/A,#N/A,FALSE,"slvsrtb5";#N/A,#N/A,FALSE,"slvsrtb6";#N/A,#N/A,FALSE,"slvsrtb7";#N/A,#N/A,FALSE,"slvsrtb8";#N/A,#N/A,FALSE,"slvsrtb9";#N/A,#N/A,FALSE,"slvsrtb10";#N/A,#N/A,FALSE,"slvsrtb12"}</definedName>
    <definedName name="wrn.staffreport." localSheetId="25" hidden="1">{#N/A,#N/A,FALSE,"slvsrtb1";#N/A,#N/A,FALSE,"slvsrtb2";#N/A,#N/A,FALSE,"slvsrtb3";#N/A,#N/A,FALSE,"slvsrtb4";#N/A,#N/A,FALSE,"slvsrtb5";#N/A,#N/A,FALSE,"slvsrtb6";#N/A,#N/A,FALSE,"slvsrtb7";#N/A,#N/A,FALSE,"slvsrtb8";#N/A,#N/A,FALSE,"slvsrtb9";#N/A,#N/A,FALSE,"slvsrtb10";#N/A,#N/A,FALSE,"slvsrtb12"}</definedName>
    <definedName name="wrn.staffreport." localSheetId="26" hidden="1">{#N/A,#N/A,FALSE,"slvsrtb1";#N/A,#N/A,FALSE,"slvsrtb2";#N/A,#N/A,FALSE,"slvsrtb3";#N/A,#N/A,FALSE,"slvsrtb4";#N/A,#N/A,FALSE,"slvsrtb5";#N/A,#N/A,FALSE,"slvsrtb6";#N/A,#N/A,FALSE,"slvsrtb7";#N/A,#N/A,FALSE,"slvsrtb8";#N/A,#N/A,FALSE,"slvsrtb9";#N/A,#N/A,FALSE,"slvsrtb10";#N/A,#N/A,FALSE,"slvsrtb12"}</definedName>
    <definedName name="wrn.staffreport." localSheetId="93" hidden="1">{#N/A,#N/A,FALSE,"slvsrtb1";#N/A,#N/A,FALSE,"slvsrtb2";#N/A,#N/A,FALSE,"slvsrtb3";#N/A,#N/A,FALSE,"slvsrtb4";#N/A,#N/A,FALSE,"slvsrtb5";#N/A,#N/A,FALSE,"slvsrtb6";#N/A,#N/A,FALSE,"slvsrtb7";#N/A,#N/A,FALSE,"slvsrtb8";#N/A,#N/A,FALSE,"slvsrtb9";#N/A,#N/A,FALSE,"slvsrtb10";#N/A,#N/A,FALSE,"slvsrtb12"}</definedName>
    <definedName name="wrn.staffreport." localSheetId="94"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TATE." localSheetId="15" hidden="1">{#N/A,#N/A,FALSE,"STATE"}</definedName>
    <definedName name="wrn.STATE." localSheetId="16" hidden="1">{#N/A,#N/A,FALSE,"STATE"}</definedName>
    <definedName name="wrn.STATE." localSheetId="17" hidden="1">{#N/A,#N/A,FALSE,"STATE"}</definedName>
    <definedName name="wrn.STATE." localSheetId="19" hidden="1">{#N/A,#N/A,FALSE,"STATE"}</definedName>
    <definedName name="wrn.STATE." localSheetId="20" hidden="1">{#N/A,#N/A,FALSE,"STATE"}</definedName>
    <definedName name="wrn.STATE." localSheetId="100" hidden="1">{#N/A,#N/A,FALSE,"STATE"}</definedName>
    <definedName name="wrn.STATE." localSheetId="8" hidden="1">{#N/A,#N/A,FALSE,"STATE"}</definedName>
    <definedName name="wrn.STATE." localSheetId="9" hidden="1">{#N/A,#N/A,FALSE,"STATE"}</definedName>
    <definedName name="wrn.STATE." localSheetId="10" hidden="1">{#N/A,#N/A,FALSE,"STATE"}</definedName>
    <definedName name="wrn.STATE." localSheetId="11" hidden="1">{#N/A,#N/A,FALSE,"STATE"}</definedName>
    <definedName name="wrn.STATE." localSheetId="23" hidden="1">{#N/A,#N/A,FALSE,"STATE"}</definedName>
    <definedName name="wrn.STATE." localSheetId="59" hidden="1">{#N/A,#N/A,FALSE,"STATE"}</definedName>
    <definedName name="wrn.STATE." localSheetId="60" hidden="1">{#N/A,#N/A,FALSE,"STATE"}</definedName>
    <definedName name="wrn.STATE." localSheetId="1" hidden="1">{#N/A,#N/A,FALSE,"STATE"}</definedName>
    <definedName name="wrn.STATE." localSheetId="27" hidden="1">{#N/A,#N/A,FALSE,"STATE"}</definedName>
    <definedName name="wrn.STATE." localSheetId="28" hidden="1">{#N/A,#N/A,FALSE,"STATE"}</definedName>
    <definedName name="wrn.STATE." localSheetId="29" hidden="1">{#N/A,#N/A,FALSE,"STATE"}</definedName>
    <definedName name="wrn.STATE." localSheetId="30" hidden="1">{#N/A,#N/A,FALSE,"STATE"}</definedName>
    <definedName name="wrn.STATE." localSheetId="31" hidden="1">{#N/A,#N/A,FALSE,"STATE"}</definedName>
    <definedName name="wrn.STATE." localSheetId="32" hidden="1">{#N/A,#N/A,FALSE,"STATE"}</definedName>
    <definedName name="wrn.STATE." localSheetId="33" hidden="1">{#N/A,#N/A,FALSE,"STATE"}</definedName>
    <definedName name="wrn.STATE." localSheetId="3" hidden="1">{#N/A,#N/A,FALSE,"STATE"}</definedName>
    <definedName name="wrn.STATE." localSheetId="41" hidden="1">{#N/A,#N/A,FALSE,"STATE"}</definedName>
    <definedName name="wrn.STATE." localSheetId="42" hidden="1">{#N/A,#N/A,FALSE,"STATE"}</definedName>
    <definedName name="wrn.STATE." localSheetId="43" hidden="1">{#N/A,#N/A,FALSE,"STATE"}</definedName>
    <definedName name="wrn.STATE." localSheetId="44" hidden="1">{#N/A,#N/A,FALSE,"STATE"}</definedName>
    <definedName name="wrn.STATE." localSheetId="45" hidden="1">{#N/A,#N/A,FALSE,"STATE"}</definedName>
    <definedName name="wrn.STATE." localSheetId="46" hidden="1">{#N/A,#N/A,FALSE,"STATE"}</definedName>
    <definedName name="wrn.STATE." localSheetId="57" hidden="1">{#N/A,#N/A,FALSE,"STATE"}</definedName>
    <definedName name="wrn.STATE." localSheetId="58" hidden="1">{#N/A,#N/A,FALSE,"STATE"}</definedName>
    <definedName name="wrn.STATE." localSheetId="18" hidden="1">{#N/A,#N/A,FALSE,"STATE"}</definedName>
    <definedName name="wrn.STATE." localSheetId="61" hidden="1">{#N/A,#N/A,FALSE,"STATE"}</definedName>
    <definedName name="wrn.STATE." localSheetId="62" hidden="1">{#N/A,#N/A,FALSE,"STATE"}</definedName>
    <definedName name="wrn.STATE." localSheetId="63" hidden="1">{#N/A,#N/A,FALSE,"STATE"}</definedName>
    <definedName name="wrn.STATE." localSheetId="64" hidden="1">{#N/A,#N/A,FALSE,"STATE"}</definedName>
    <definedName name="wrn.STATE." localSheetId="21" hidden="1">{#N/A,#N/A,FALSE,"STATE"}</definedName>
    <definedName name="wrn.STATE." localSheetId="80" hidden="1">{#N/A,#N/A,FALSE,"STATE"}</definedName>
    <definedName name="wrn.STATE." localSheetId="81" hidden="1">{#N/A,#N/A,FALSE,"STATE"}</definedName>
    <definedName name="wrn.STATE." localSheetId="82" hidden="1">{#N/A,#N/A,FALSE,"STATE"}</definedName>
    <definedName name="wrn.STATE." localSheetId="83" hidden="1">{#N/A,#N/A,FALSE,"STATE"}</definedName>
    <definedName name="wrn.STATE." localSheetId="84" hidden="1">{#N/A,#N/A,FALSE,"STATE"}</definedName>
    <definedName name="wrn.STATE." localSheetId="85" hidden="1">{#N/A,#N/A,FALSE,"STATE"}</definedName>
    <definedName name="wrn.STATE." localSheetId="88" hidden="1">{#N/A,#N/A,FALSE,"STATE"}</definedName>
    <definedName name="wrn.STATE." localSheetId="22" hidden="1">{#N/A,#N/A,FALSE,"STATE"}</definedName>
    <definedName name="wrn.STATE." localSheetId="89" hidden="1">{#N/A,#N/A,FALSE,"STATE"}</definedName>
    <definedName name="wrn.STATE." localSheetId="90" hidden="1">{#N/A,#N/A,FALSE,"STATE"}</definedName>
    <definedName name="wrn.STATE." localSheetId="91" hidden="1">{#N/A,#N/A,FALSE,"STATE"}</definedName>
    <definedName name="wrn.STATE." localSheetId="92" hidden="1">{#N/A,#N/A,FALSE,"STATE"}</definedName>
    <definedName name="wrn.STATE." localSheetId="95" hidden="1">{#N/A,#N/A,FALSE,"STATE"}</definedName>
    <definedName name="wrn.STATE." localSheetId="96" hidden="1">{#N/A,#N/A,FALSE,"STATE"}</definedName>
    <definedName name="wrn.STATE." localSheetId="98" hidden="1">{#N/A,#N/A,FALSE,"STATE"}</definedName>
    <definedName name="wrn.STATE." localSheetId="24" hidden="1">{#N/A,#N/A,FALSE,"STATE"}</definedName>
    <definedName name="wrn.STATE." localSheetId="99" hidden="1">{#N/A,#N/A,FALSE,"STATE"}</definedName>
    <definedName name="wrn.STATE." localSheetId="25" hidden="1">{#N/A,#N/A,FALSE,"STATE"}</definedName>
    <definedName name="wrn.STATE." localSheetId="26" hidden="1">{#N/A,#N/A,FALSE,"STATE"}</definedName>
    <definedName name="wrn.STATE." localSheetId="93" hidden="1">{#N/A,#N/A,FALSE,"STATE"}</definedName>
    <definedName name="wrn.STATE." localSheetId="94" hidden="1">{#N/A,#N/A,FALSE,"STATE"}</definedName>
    <definedName name="wrn.STATE." hidden="1">{#N/A,#N/A,FALSE,"STATE"}</definedName>
    <definedName name="wrn.TAXARREARS." localSheetId="15" hidden="1">{#N/A,#N/A,FALSE,"TAXARREARS"}</definedName>
    <definedName name="wrn.TAXARREARS." localSheetId="16" hidden="1">{#N/A,#N/A,FALSE,"TAXARREARS"}</definedName>
    <definedName name="wrn.TAXARREARS." localSheetId="17" hidden="1">{#N/A,#N/A,FALSE,"TAXARREARS"}</definedName>
    <definedName name="wrn.TAXARREARS." localSheetId="19" hidden="1">{#N/A,#N/A,FALSE,"TAXARREARS"}</definedName>
    <definedName name="wrn.TAXARREARS." localSheetId="20" hidden="1">{#N/A,#N/A,FALSE,"TAXARREARS"}</definedName>
    <definedName name="wrn.TAXARREARS." localSheetId="100" hidden="1">{#N/A,#N/A,FALSE,"TAXARREARS"}</definedName>
    <definedName name="wrn.TAXARREARS." localSheetId="8" hidden="1">{#N/A,#N/A,FALSE,"TAXARREARS"}</definedName>
    <definedName name="wrn.TAXARREARS." localSheetId="9" hidden="1">{#N/A,#N/A,FALSE,"TAXARREARS"}</definedName>
    <definedName name="wrn.TAXARREARS." localSheetId="10" hidden="1">{#N/A,#N/A,FALSE,"TAXARREARS"}</definedName>
    <definedName name="wrn.TAXARREARS." localSheetId="11" hidden="1">{#N/A,#N/A,FALSE,"TAXARREARS"}</definedName>
    <definedName name="wrn.TAXARREARS." localSheetId="23" hidden="1">{#N/A,#N/A,FALSE,"TAXARREARS"}</definedName>
    <definedName name="wrn.TAXARREARS." localSheetId="59" hidden="1">{#N/A,#N/A,FALSE,"TAXARREARS"}</definedName>
    <definedName name="wrn.TAXARREARS." localSheetId="60" hidden="1">{#N/A,#N/A,FALSE,"TAXARREARS"}</definedName>
    <definedName name="wrn.TAXARREARS." localSheetId="1" hidden="1">{#N/A,#N/A,FALSE,"TAXARREARS"}</definedName>
    <definedName name="wrn.TAXARREARS." localSheetId="27" hidden="1">{#N/A,#N/A,FALSE,"TAXARREARS"}</definedName>
    <definedName name="wrn.TAXARREARS." localSheetId="28" hidden="1">{#N/A,#N/A,FALSE,"TAXARREARS"}</definedName>
    <definedName name="wrn.TAXARREARS." localSheetId="29" hidden="1">{#N/A,#N/A,FALSE,"TAXARREARS"}</definedName>
    <definedName name="wrn.TAXARREARS." localSheetId="30" hidden="1">{#N/A,#N/A,FALSE,"TAXARREARS"}</definedName>
    <definedName name="wrn.TAXARREARS." localSheetId="31" hidden="1">{#N/A,#N/A,FALSE,"TAXARREARS"}</definedName>
    <definedName name="wrn.TAXARREARS." localSheetId="32" hidden="1">{#N/A,#N/A,FALSE,"TAXARREARS"}</definedName>
    <definedName name="wrn.TAXARREARS." localSheetId="33" hidden="1">{#N/A,#N/A,FALSE,"TAXARREARS"}</definedName>
    <definedName name="wrn.TAXARREARS." localSheetId="3" hidden="1">{#N/A,#N/A,FALSE,"TAXARREARS"}</definedName>
    <definedName name="wrn.TAXARREARS." localSheetId="41" hidden="1">{#N/A,#N/A,FALSE,"TAXARREARS"}</definedName>
    <definedName name="wrn.TAXARREARS." localSheetId="42" hidden="1">{#N/A,#N/A,FALSE,"TAXARREARS"}</definedName>
    <definedName name="wrn.TAXARREARS." localSheetId="43" hidden="1">{#N/A,#N/A,FALSE,"TAXARREARS"}</definedName>
    <definedName name="wrn.TAXARREARS." localSheetId="44" hidden="1">{#N/A,#N/A,FALSE,"TAXARREARS"}</definedName>
    <definedName name="wrn.TAXARREARS." localSheetId="45" hidden="1">{#N/A,#N/A,FALSE,"TAXARREARS"}</definedName>
    <definedName name="wrn.TAXARREARS." localSheetId="46" hidden="1">{#N/A,#N/A,FALSE,"TAXARREARS"}</definedName>
    <definedName name="wrn.TAXARREARS." localSheetId="57" hidden="1">{#N/A,#N/A,FALSE,"TAXARREARS"}</definedName>
    <definedName name="wrn.TAXARREARS." localSheetId="58" hidden="1">{#N/A,#N/A,FALSE,"TAXARREARS"}</definedName>
    <definedName name="wrn.TAXARREARS." localSheetId="18" hidden="1">{#N/A,#N/A,FALSE,"TAXARREARS"}</definedName>
    <definedName name="wrn.TAXARREARS." localSheetId="61" hidden="1">{#N/A,#N/A,FALSE,"TAXARREARS"}</definedName>
    <definedName name="wrn.TAXARREARS." localSheetId="62" hidden="1">{#N/A,#N/A,FALSE,"TAXARREARS"}</definedName>
    <definedName name="wrn.TAXARREARS." localSheetId="63" hidden="1">{#N/A,#N/A,FALSE,"TAXARREARS"}</definedName>
    <definedName name="wrn.TAXARREARS." localSheetId="64" hidden="1">{#N/A,#N/A,FALSE,"TAXARREARS"}</definedName>
    <definedName name="wrn.TAXARREARS." localSheetId="21" hidden="1">{#N/A,#N/A,FALSE,"TAXARREARS"}</definedName>
    <definedName name="wrn.TAXARREARS." localSheetId="80" hidden="1">{#N/A,#N/A,FALSE,"TAXARREARS"}</definedName>
    <definedName name="wrn.TAXARREARS." localSheetId="81" hidden="1">{#N/A,#N/A,FALSE,"TAXARREARS"}</definedName>
    <definedName name="wrn.TAXARREARS." localSheetId="82" hidden="1">{#N/A,#N/A,FALSE,"TAXARREARS"}</definedName>
    <definedName name="wrn.TAXARREARS." localSheetId="83" hidden="1">{#N/A,#N/A,FALSE,"TAXARREARS"}</definedName>
    <definedName name="wrn.TAXARREARS." localSheetId="84" hidden="1">{#N/A,#N/A,FALSE,"TAXARREARS"}</definedName>
    <definedName name="wrn.TAXARREARS." localSheetId="85" hidden="1">{#N/A,#N/A,FALSE,"TAXARREARS"}</definedName>
    <definedName name="wrn.TAXARREARS." localSheetId="88" hidden="1">{#N/A,#N/A,FALSE,"TAXARREARS"}</definedName>
    <definedName name="wrn.TAXARREARS." localSheetId="22" hidden="1">{#N/A,#N/A,FALSE,"TAXARREARS"}</definedName>
    <definedName name="wrn.TAXARREARS." localSheetId="89" hidden="1">{#N/A,#N/A,FALSE,"TAXARREARS"}</definedName>
    <definedName name="wrn.TAXARREARS." localSheetId="90" hidden="1">{#N/A,#N/A,FALSE,"TAXARREARS"}</definedName>
    <definedName name="wrn.TAXARREARS." localSheetId="91" hidden="1">{#N/A,#N/A,FALSE,"TAXARREARS"}</definedName>
    <definedName name="wrn.TAXARREARS." localSheetId="92" hidden="1">{#N/A,#N/A,FALSE,"TAXARREARS"}</definedName>
    <definedName name="wrn.TAXARREARS." localSheetId="95" hidden="1">{#N/A,#N/A,FALSE,"TAXARREARS"}</definedName>
    <definedName name="wrn.TAXARREARS." localSheetId="96" hidden="1">{#N/A,#N/A,FALSE,"TAXARREARS"}</definedName>
    <definedName name="wrn.TAXARREARS." localSheetId="98" hidden="1">{#N/A,#N/A,FALSE,"TAXARREARS"}</definedName>
    <definedName name="wrn.TAXARREARS." localSheetId="24" hidden="1">{#N/A,#N/A,FALSE,"TAXARREARS"}</definedName>
    <definedName name="wrn.TAXARREARS." localSheetId="99" hidden="1">{#N/A,#N/A,FALSE,"TAXARREARS"}</definedName>
    <definedName name="wrn.TAXARREARS." localSheetId="25" hidden="1">{#N/A,#N/A,FALSE,"TAXARREARS"}</definedName>
    <definedName name="wrn.TAXARREARS." localSheetId="26" hidden="1">{#N/A,#N/A,FALSE,"TAXARREARS"}</definedName>
    <definedName name="wrn.TAXARREARS." localSheetId="93" hidden="1">{#N/A,#N/A,FALSE,"TAXARREARS"}</definedName>
    <definedName name="wrn.TAXARREARS." localSheetId="94" hidden="1">{#N/A,#N/A,FALSE,"TAXARREARS"}</definedName>
    <definedName name="wrn.TAXARREARS." hidden="1">{#N/A,#N/A,FALSE,"TAXARREARS"}</definedName>
    <definedName name="wrn.TAXPAYRS." localSheetId="15" hidden="1">{#N/A,#N/A,FALSE,"TAXPAYRS"}</definedName>
    <definedName name="wrn.TAXPAYRS." localSheetId="16" hidden="1">{#N/A,#N/A,FALSE,"TAXPAYRS"}</definedName>
    <definedName name="wrn.TAXPAYRS." localSheetId="17" hidden="1">{#N/A,#N/A,FALSE,"TAXPAYRS"}</definedName>
    <definedName name="wrn.TAXPAYRS." localSheetId="19" hidden="1">{#N/A,#N/A,FALSE,"TAXPAYRS"}</definedName>
    <definedName name="wrn.TAXPAYRS." localSheetId="20" hidden="1">{#N/A,#N/A,FALSE,"TAXPAYRS"}</definedName>
    <definedName name="wrn.TAXPAYRS." localSheetId="100" hidden="1">{#N/A,#N/A,FALSE,"TAXPAYRS"}</definedName>
    <definedName name="wrn.TAXPAYRS." localSheetId="8" hidden="1">{#N/A,#N/A,FALSE,"TAXPAYRS"}</definedName>
    <definedName name="wrn.TAXPAYRS." localSheetId="9" hidden="1">{#N/A,#N/A,FALSE,"TAXPAYRS"}</definedName>
    <definedName name="wrn.TAXPAYRS." localSheetId="10" hidden="1">{#N/A,#N/A,FALSE,"TAXPAYRS"}</definedName>
    <definedName name="wrn.TAXPAYRS." localSheetId="11" hidden="1">{#N/A,#N/A,FALSE,"TAXPAYRS"}</definedName>
    <definedName name="wrn.TAXPAYRS." localSheetId="23" hidden="1">{#N/A,#N/A,FALSE,"TAXPAYRS"}</definedName>
    <definedName name="wrn.TAXPAYRS." localSheetId="59" hidden="1">{#N/A,#N/A,FALSE,"TAXPAYRS"}</definedName>
    <definedName name="wrn.TAXPAYRS." localSheetId="60" hidden="1">{#N/A,#N/A,FALSE,"TAXPAYRS"}</definedName>
    <definedName name="wrn.TAXPAYRS." localSheetId="1" hidden="1">{#N/A,#N/A,FALSE,"TAXPAYRS"}</definedName>
    <definedName name="wrn.TAXPAYRS." localSheetId="27" hidden="1">{#N/A,#N/A,FALSE,"TAXPAYRS"}</definedName>
    <definedName name="wrn.TAXPAYRS." localSheetId="28" hidden="1">{#N/A,#N/A,FALSE,"TAXPAYRS"}</definedName>
    <definedName name="wrn.TAXPAYRS." localSheetId="29" hidden="1">{#N/A,#N/A,FALSE,"TAXPAYRS"}</definedName>
    <definedName name="wrn.TAXPAYRS." localSheetId="30" hidden="1">{#N/A,#N/A,FALSE,"TAXPAYRS"}</definedName>
    <definedName name="wrn.TAXPAYRS." localSheetId="31" hidden="1">{#N/A,#N/A,FALSE,"TAXPAYRS"}</definedName>
    <definedName name="wrn.TAXPAYRS." localSheetId="32" hidden="1">{#N/A,#N/A,FALSE,"TAXPAYRS"}</definedName>
    <definedName name="wrn.TAXPAYRS." localSheetId="33" hidden="1">{#N/A,#N/A,FALSE,"TAXPAYRS"}</definedName>
    <definedName name="wrn.TAXPAYRS." localSheetId="3" hidden="1">{#N/A,#N/A,FALSE,"TAXPAYRS"}</definedName>
    <definedName name="wrn.TAXPAYRS." localSheetId="41" hidden="1">{#N/A,#N/A,FALSE,"TAXPAYRS"}</definedName>
    <definedName name="wrn.TAXPAYRS." localSheetId="42" hidden="1">{#N/A,#N/A,FALSE,"TAXPAYRS"}</definedName>
    <definedName name="wrn.TAXPAYRS." localSheetId="43" hidden="1">{#N/A,#N/A,FALSE,"TAXPAYRS"}</definedName>
    <definedName name="wrn.TAXPAYRS." localSheetId="44" hidden="1">{#N/A,#N/A,FALSE,"TAXPAYRS"}</definedName>
    <definedName name="wrn.TAXPAYRS." localSheetId="45" hidden="1">{#N/A,#N/A,FALSE,"TAXPAYRS"}</definedName>
    <definedName name="wrn.TAXPAYRS." localSheetId="46" hidden="1">{#N/A,#N/A,FALSE,"TAXPAYRS"}</definedName>
    <definedName name="wrn.TAXPAYRS." localSheetId="57" hidden="1">{#N/A,#N/A,FALSE,"TAXPAYRS"}</definedName>
    <definedName name="wrn.TAXPAYRS." localSheetId="58" hidden="1">{#N/A,#N/A,FALSE,"TAXPAYRS"}</definedName>
    <definedName name="wrn.TAXPAYRS." localSheetId="18" hidden="1">{#N/A,#N/A,FALSE,"TAXPAYRS"}</definedName>
    <definedName name="wrn.TAXPAYRS." localSheetId="61" hidden="1">{#N/A,#N/A,FALSE,"TAXPAYRS"}</definedName>
    <definedName name="wrn.TAXPAYRS." localSheetId="62" hidden="1">{#N/A,#N/A,FALSE,"TAXPAYRS"}</definedName>
    <definedName name="wrn.TAXPAYRS." localSheetId="63" hidden="1">{#N/A,#N/A,FALSE,"TAXPAYRS"}</definedName>
    <definedName name="wrn.TAXPAYRS." localSheetId="64" hidden="1">{#N/A,#N/A,FALSE,"TAXPAYRS"}</definedName>
    <definedName name="wrn.TAXPAYRS." localSheetId="21" hidden="1">{#N/A,#N/A,FALSE,"TAXPAYRS"}</definedName>
    <definedName name="wrn.TAXPAYRS." localSheetId="80" hidden="1">{#N/A,#N/A,FALSE,"TAXPAYRS"}</definedName>
    <definedName name="wrn.TAXPAYRS." localSheetId="81" hidden="1">{#N/A,#N/A,FALSE,"TAXPAYRS"}</definedName>
    <definedName name="wrn.TAXPAYRS." localSheetId="82" hidden="1">{#N/A,#N/A,FALSE,"TAXPAYRS"}</definedName>
    <definedName name="wrn.TAXPAYRS." localSheetId="83" hidden="1">{#N/A,#N/A,FALSE,"TAXPAYRS"}</definedName>
    <definedName name="wrn.TAXPAYRS." localSheetId="84" hidden="1">{#N/A,#N/A,FALSE,"TAXPAYRS"}</definedName>
    <definedName name="wrn.TAXPAYRS." localSheetId="85" hidden="1">{#N/A,#N/A,FALSE,"TAXPAYRS"}</definedName>
    <definedName name="wrn.TAXPAYRS." localSheetId="88" hidden="1">{#N/A,#N/A,FALSE,"TAXPAYRS"}</definedName>
    <definedName name="wrn.TAXPAYRS." localSheetId="22" hidden="1">{#N/A,#N/A,FALSE,"TAXPAYRS"}</definedName>
    <definedName name="wrn.TAXPAYRS." localSheetId="89" hidden="1">{#N/A,#N/A,FALSE,"TAXPAYRS"}</definedName>
    <definedName name="wrn.TAXPAYRS." localSheetId="90" hidden="1">{#N/A,#N/A,FALSE,"TAXPAYRS"}</definedName>
    <definedName name="wrn.TAXPAYRS." localSheetId="91" hidden="1">{#N/A,#N/A,FALSE,"TAXPAYRS"}</definedName>
    <definedName name="wrn.TAXPAYRS." localSheetId="92" hidden="1">{#N/A,#N/A,FALSE,"TAXPAYRS"}</definedName>
    <definedName name="wrn.TAXPAYRS." localSheetId="95" hidden="1">{#N/A,#N/A,FALSE,"TAXPAYRS"}</definedName>
    <definedName name="wrn.TAXPAYRS." localSheetId="96" hidden="1">{#N/A,#N/A,FALSE,"TAXPAYRS"}</definedName>
    <definedName name="wrn.TAXPAYRS." localSheetId="98" hidden="1">{#N/A,#N/A,FALSE,"TAXPAYRS"}</definedName>
    <definedName name="wrn.TAXPAYRS." localSheetId="24" hidden="1">{#N/A,#N/A,FALSE,"TAXPAYRS"}</definedName>
    <definedName name="wrn.TAXPAYRS." localSheetId="99" hidden="1">{#N/A,#N/A,FALSE,"TAXPAYRS"}</definedName>
    <definedName name="wrn.TAXPAYRS." localSheetId="25" hidden="1">{#N/A,#N/A,FALSE,"TAXPAYRS"}</definedName>
    <definedName name="wrn.TAXPAYRS." localSheetId="26" hidden="1">{#N/A,#N/A,FALSE,"TAXPAYRS"}</definedName>
    <definedName name="wrn.TAXPAYRS." localSheetId="93" hidden="1">{#N/A,#N/A,FALSE,"TAXPAYRS"}</definedName>
    <definedName name="wrn.TAXPAYRS." localSheetId="94" hidden="1">{#N/A,#N/A,FALSE,"TAXPAYRS"}</definedName>
    <definedName name="wrn.TAXPAYRS." hidden="1">{#N/A,#N/A,FALSE,"TAXPAYRS"}</definedName>
    <definedName name="wrn.TRADE." localSheetId="15" hidden="1">{#N/A,#N/A,FALSE,"TRADE"}</definedName>
    <definedName name="wrn.TRADE." localSheetId="16" hidden="1">{#N/A,#N/A,FALSE,"TRADE"}</definedName>
    <definedName name="wrn.TRADE." localSheetId="17" hidden="1">{#N/A,#N/A,FALSE,"TRADE"}</definedName>
    <definedName name="wrn.TRADE." localSheetId="19" hidden="1">{#N/A,#N/A,FALSE,"TRADE"}</definedName>
    <definedName name="wrn.TRADE." localSheetId="20" hidden="1">{#N/A,#N/A,FALSE,"TRADE"}</definedName>
    <definedName name="wrn.TRADE." localSheetId="100" hidden="1">{#N/A,#N/A,FALSE,"TRADE"}</definedName>
    <definedName name="wrn.TRADE." localSheetId="8" hidden="1">{#N/A,#N/A,FALSE,"TRADE"}</definedName>
    <definedName name="wrn.TRADE." localSheetId="9" hidden="1">{#N/A,#N/A,FALSE,"TRADE"}</definedName>
    <definedName name="wrn.TRADE." localSheetId="10" hidden="1">{#N/A,#N/A,FALSE,"TRADE"}</definedName>
    <definedName name="wrn.TRADE." localSheetId="11" hidden="1">{#N/A,#N/A,FALSE,"TRADE"}</definedName>
    <definedName name="wrn.TRADE." localSheetId="23" hidden="1">{#N/A,#N/A,FALSE,"TRADE"}</definedName>
    <definedName name="wrn.TRADE." localSheetId="59" hidden="1">{#N/A,#N/A,FALSE,"TRADE"}</definedName>
    <definedName name="wrn.TRADE." localSheetId="60" hidden="1">{#N/A,#N/A,FALSE,"TRADE"}</definedName>
    <definedName name="wrn.TRADE." localSheetId="1" hidden="1">{#N/A,#N/A,FALSE,"TRADE"}</definedName>
    <definedName name="wrn.TRADE." localSheetId="27" hidden="1">{#N/A,#N/A,FALSE,"TRADE"}</definedName>
    <definedName name="wrn.TRADE." localSheetId="28" hidden="1">{#N/A,#N/A,FALSE,"TRADE"}</definedName>
    <definedName name="wrn.TRADE." localSheetId="29" hidden="1">{#N/A,#N/A,FALSE,"TRADE"}</definedName>
    <definedName name="wrn.TRADE." localSheetId="30" hidden="1">{#N/A,#N/A,FALSE,"TRADE"}</definedName>
    <definedName name="wrn.TRADE." localSheetId="31" hidden="1">{#N/A,#N/A,FALSE,"TRADE"}</definedName>
    <definedName name="wrn.TRADE." localSheetId="32" hidden="1">{#N/A,#N/A,FALSE,"TRADE"}</definedName>
    <definedName name="wrn.TRADE." localSheetId="33" hidden="1">{#N/A,#N/A,FALSE,"TRADE"}</definedName>
    <definedName name="wrn.TRADE." localSheetId="3" hidden="1">{#N/A,#N/A,FALSE,"TRADE"}</definedName>
    <definedName name="wrn.TRADE." localSheetId="41" hidden="1">{#N/A,#N/A,FALSE,"TRADE"}</definedName>
    <definedName name="wrn.TRADE." localSheetId="42" hidden="1">{#N/A,#N/A,FALSE,"TRADE"}</definedName>
    <definedName name="wrn.TRADE." localSheetId="43" hidden="1">{#N/A,#N/A,FALSE,"TRADE"}</definedName>
    <definedName name="wrn.TRADE." localSheetId="44" hidden="1">{#N/A,#N/A,FALSE,"TRADE"}</definedName>
    <definedName name="wrn.TRADE." localSheetId="45" hidden="1">{#N/A,#N/A,FALSE,"TRADE"}</definedName>
    <definedName name="wrn.TRADE." localSheetId="46" hidden="1">{#N/A,#N/A,FALSE,"TRADE"}</definedName>
    <definedName name="wrn.TRADE." localSheetId="57" hidden="1">{#N/A,#N/A,FALSE,"TRADE"}</definedName>
    <definedName name="wrn.TRADE." localSheetId="58" hidden="1">{#N/A,#N/A,FALSE,"TRADE"}</definedName>
    <definedName name="wrn.TRADE." localSheetId="18" hidden="1">{#N/A,#N/A,FALSE,"TRADE"}</definedName>
    <definedName name="wrn.TRADE." localSheetId="61" hidden="1">{#N/A,#N/A,FALSE,"TRADE"}</definedName>
    <definedName name="wrn.TRADE." localSheetId="62" hidden="1">{#N/A,#N/A,FALSE,"TRADE"}</definedName>
    <definedName name="wrn.TRADE." localSheetId="63" hidden="1">{#N/A,#N/A,FALSE,"TRADE"}</definedName>
    <definedName name="wrn.TRADE." localSheetId="64" hidden="1">{#N/A,#N/A,FALSE,"TRADE"}</definedName>
    <definedName name="wrn.TRADE." localSheetId="21" hidden="1">{#N/A,#N/A,FALSE,"TRADE"}</definedName>
    <definedName name="wrn.TRADE." localSheetId="80" hidden="1">{#N/A,#N/A,FALSE,"TRADE"}</definedName>
    <definedName name="wrn.TRADE." localSheetId="81" hidden="1">{#N/A,#N/A,FALSE,"TRADE"}</definedName>
    <definedName name="wrn.TRADE." localSheetId="82" hidden="1">{#N/A,#N/A,FALSE,"TRADE"}</definedName>
    <definedName name="wrn.TRADE." localSheetId="83" hidden="1">{#N/A,#N/A,FALSE,"TRADE"}</definedName>
    <definedName name="wrn.TRADE." localSheetId="84" hidden="1">{#N/A,#N/A,FALSE,"TRADE"}</definedName>
    <definedName name="wrn.TRADE." localSheetId="85" hidden="1">{#N/A,#N/A,FALSE,"TRADE"}</definedName>
    <definedName name="wrn.TRADE." localSheetId="88" hidden="1">{#N/A,#N/A,FALSE,"TRADE"}</definedName>
    <definedName name="wrn.TRADE." localSheetId="22" hidden="1">{#N/A,#N/A,FALSE,"TRADE"}</definedName>
    <definedName name="wrn.TRADE." localSheetId="89" hidden="1">{#N/A,#N/A,FALSE,"TRADE"}</definedName>
    <definedName name="wrn.TRADE." localSheetId="90" hidden="1">{#N/A,#N/A,FALSE,"TRADE"}</definedName>
    <definedName name="wrn.TRADE." localSheetId="91" hidden="1">{#N/A,#N/A,FALSE,"TRADE"}</definedName>
    <definedName name="wrn.TRADE." localSheetId="92" hidden="1">{#N/A,#N/A,FALSE,"TRADE"}</definedName>
    <definedName name="wrn.TRADE." localSheetId="95" hidden="1">{#N/A,#N/A,FALSE,"TRADE"}</definedName>
    <definedName name="wrn.TRADE." localSheetId="96" hidden="1">{#N/A,#N/A,FALSE,"TRADE"}</definedName>
    <definedName name="wrn.TRADE." localSheetId="98" hidden="1">{#N/A,#N/A,FALSE,"TRADE"}</definedName>
    <definedName name="wrn.TRADE." localSheetId="24" hidden="1">{#N/A,#N/A,FALSE,"TRADE"}</definedName>
    <definedName name="wrn.TRADE." localSheetId="99" hidden="1">{#N/A,#N/A,FALSE,"TRADE"}</definedName>
    <definedName name="wrn.TRADE." localSheetId="25" hidden="1">{#N/A,#N/A,FALSE,"TRADE"}</definedName>
    <definedName name="wrn.TRADE." localSheetId="26" hidden="1">{#N/A,#N/A,FALSE,"TRADE"}</definedName>
    <definedName name="wrn.TRADE." localSheetId="93" hidden="1">{#N/A,#N/A,FALSE,"TRADE"}</definedName>
    <definedName name="wrn.TRADE." localSheetId="94" hidden="1">{#N/A,#N/A,FALSE,"TRADE"}</definedName>
    <definedName name="wrn.TRADE." hidden="1">{#N/A,#N/A,FALSE,"TRADE"}</definedName>
    <definedName name="wrn.TRANSPORT." localSheetId="15" hidden="1">{#N/A,#N/A,FALSE,"TRANPORT"}</definedName>
    <definedName name="wrn.TRANSPORT." localSheetId="16" hidden="1">{#N/A,#N/A,FALSE,"TRANPORT"}</definedName>
    <definedName name="wrn.TRANSPORT." localSheetId="17" hidden="1">{#N/A,#N/A,FALSE,"TRANPORT"}</definedName>
    <definedName name="wrn.TRANSPORT." localSheetId="19" hidden="1">{#N/A,#N/A,FALSE,"TRANPORT"}</definedName>
    <definedName name="wrn.TRANSPORT." localSheetId="20" hidden="1">{#N/A,#N/A,FALSE,"TRANPORT"}</definedName>
    <definedName name="wrn.TRANSPORT." localSheetId="100" hidden="1">{#N/A,#N/A,FALSE,"TRANPORT"}</definedName>
    <definedName name="wrn.TRANSPORT." localSheetId="8" hidden="1">{#N/A,#N/A,FALSE,"TRANPORT"}</definedName>
    <definedName name="wrn.TRANSPORT." localSheetId="9" hidden="1">{#N/A,#N/A,FALSE,"TRANPORT"}</definedName>
    <definedName name="wrn.TRANSPORT." localSheetId="10" hidden="1">{#N/A,#N/A,FALSE,"TRANPORT"}</definedName>
    <definedName name="wrn.TRANSPORT." localSheetId="11" hidden="1">{#N/A,#N/A,FALSE,"TRANPORT"}</definedName>
    <definedName name="wrn.TRANSPORT." localSheetId="23" hidden="1">{#N/A,#N/A,FALSE,"TRANPORT"}</definedName>
    <definedName name="wrn.TRANSPORT." localSheetId="59" hidden="1">{#N/A,#N/A,FALSE,"TRANPORT"}</definedName>
    <definedName name="wrn.TRANSPORT." localSheetId="60" hidden="1">{#N/A,#N/A,FALSE,"TRANPORT"}</definedName>
    <definedName name="wrn.TRANSPORT." localSheetId="1" hidden="1">{#N/A,#N/A,FALSE,"TRANPORT"}</definedName>
    <definedName name="wrn.TRANSPORT." localSheetId="27" hidden="1">{#N/A,#N/A,FALSE,"TRANPORT"}</definedName>
    <definedName name="wrn.TRANSPORT." localSheetId="28" hidden="1">{#N/A,#N/A,FALSE,"TRANPORT"}</definedName>
    <definedName name="wrn.TRANSPORT." localSheetId="29" hidden="1">{#N/A,#N/A,FALSE,"TRANPORT"}</definedName>
    <definedName name="wrn.TRANSPORT." localSheetId="30" hidden="1">{#N/A,#N/A,FALSE,"TRANPORT"}</definedName>
    <definedName name="wrn.TRANSPORT." localSheetId="31" hidden="1">{#N/A,#N/A,FALSE,"TRANPORT"}</definedName>
    <definedName name="wrn.TRANSPORT." localSheetId="32" hidden="1">{#N/A,#N/A,FALSE,"TRANPORT"}</definedName>
    <definedName name="wrn.TRANSPORT." localSheetId="33" hidden="1">{#N/A,#N/A,FALSE,"TRANPORT"}</definedName>
    <definedName name="wrn.TRANSPORT." localSheetId="3" hidden="1">{#N/A,#N/A,FALSE,"TRANPORT"}</definedName>
    <definedName name="wrn.TRANSPORT." localSheetId="41" hidden="1">{#N/A,#N/A,FALSE,"TRANPORT"}</definedName>
    <definedName name="wrn.TRANSPORT." localSheetId="42" hidden="1">{#N/A,#N/A,FALSE,"TRANPORT"}</definedName>
    <definedName name="wrn.TRANSPORT." localSheetId="43" hidden="1">{#N/A,#N/A,FALSE,"TRANPORT"}</definedName>
    <definedName name="wrn.TRANSPORT." localSheetId="44" hidden="1">{#N/A,#N/A,FALSE,"TRANPORT"}</definedName>
    <definedName name="wrn.TRANSPORT." localSheetId="45" hidden="1">{#N/A,#N/A,FALSE,"TRANPORT"}</definedName>
    <definedName name="wrn.TRANSPORT." localSheetId="46" hidden="1">{#N/A,#N/A,FALSE,"TRANPORT"}</definedName>
    <definedName name="wrn.TRANSPORT." localSheetId="57" hidden="1">{#N/A,#N/A,FALSE,"TRANPORT"}</definedName>
    <definedName name="wrn.TRANSPORT." localSheetId="58" hidden="1">{#N/A,#N/A,FALSE,"TRANPORT"}</definedName>
    <definedName name="wrn.TRANSPORT." localSheetId="18" hidden="1">{#N/A,#N/A,FALSE,"TRANPORT"}</definedName>
    <definedName name="wrn.TRANSPORT." localSheetId="61" hidden="1">{#N/A,#N/A,FALSE,"TRANPORT"}</definedName>
    <definedName name="wrn.TRANSPORT." localSheetId="62" hidden="1">{#N/A,#N/A,FALSE,"TRANPORT"}</definedName>
    <definedName name="wrn.TRANSPORT." localSheetId="63" hidden="1">{#N/A,#N/A,FALSE,"TRANPORT"}</definedName>
    <definedName name="wrn.TRANSPORT." localSheetId="64" hidden="1">{#N/A,#N/A,FALSE,"TRANPORT"}</definedName>
    <definedName name="wrn.TRANSPORT." localSheetId="21" hidden="1">{#N/A,#N/A,FALSE,"TRANPORT"}</definedName>
    <definedName name="wrn.TRANSPORT." localSheetId="80" hidden="1">{#N/A,#N/A,FALSE,"TRANPORT"}</definedName>
    <definedName name="wrn.TRANSPORT." localSheetId="81" hidden="1">{#N/A,#N/A,FALSE,"TRANPORT"}</definedName>
    <definedName name="wrn.TRANSPORT." localSheetId="82" hidden="1">{#N/A,#N/A,FALSE,"TRANPORT"}</definedName>
    <definedName name="wrn.TRANSPORT." localSheetId="83" hidden="1">{#N/A,#N/A,FALSE,"TRANPORT"}</definedName>
    <definedName name="wrn.TRANSPORT." localSheetId="84" hidden="1">{#N/A,#N/A,FALSE,"TRANPORT"}</definedName>
    <definedName name="wrn.TRANSPORT." localSheetId="85" hidden="1">{#N/A,#N/A,FALSE,"TRANPORT"}</definedName>
    <definedName name="wrn.TRANSPORT." localSheetId="88" hidden="1">{#N/A,#N/A,FALSE,"TRANPORT"}</definedName>
    <definedName name="wrn.TRANSPORT." localSheetId="22" hidden="1">{#N/A,#N/A,FALSE,"TRANPORT"}</definedName>
    <definedName name="wrn.TRANSPORT." localSheetId="89" hidden="1">{#N/A,#N/A,FALSE,"TRANPORT"}</definedName>
    <definedName name="wrn.TRANSPORT." localSheetId="90" hidden="1">{#N/A,#N/A,FALSE,"TRANPORT"}</definedName>
    <definedName name="wrn.TRANSPORT." localSheetId="91" hidden="1">{#N/A,#N/A,FALSE,"TRANPORT"}</definedName>
    <definedName name="wrn.TRANSPORT." localSheetId="92" hidden="1">{#N/A,#N/A,FALSE,"TRANPORT"}</definedName>
    <definedName name="wrn.TRANSPORT." localSheetId="95" hidden="1">{#N/A,#N/A,FALSE,"TRANPORT"}</definedName>
    <definedName name="wrn.TRANSPORT." localSheetId="96" hidden="1">{#N/A,#N/A,FALSE,"TRANPORT"}</definedName>
    <definedName name="wrn.TRANSPORT." localSheetId="98" hidden="1">{#N/A,#N/A,FALSE,"TRANPORT"}</definedName>
    <definedName name="wrn.TRANSPORT." localSheetId="24" hidden="1">{#N/A,#N/A,FALSE,"TRANPORT"}</definedName>
    <definedName name="wrn.TRANSPORT." localSheetId="99" hidden="1">{#N/A,#N/A,FALSE,"TRANPORT"}</definedName>
    <definedName name="wrn.TRANSPORT." localSheetId="25" hidden="1">{#N/A,#N/A,FALSE,"TRANPORT"}</definedName>
    <definedName name="wrn.TRANSPORT." localSheetId="26" hidden="1">{#N/A,#N/A,FALSE,"TRANPORT"}</definedName>
    <definedName name="wrn.TRANSPORT." localSheetId="93" hidden="1">{#N/A,#N/A,FALSE,"TRANPORT"}</definedName>
    <definedName name="wrn.TRANSPORT." localSheetId="94" hidden="1">{#N/A,#N/A,FALSE,"TRANPORT"}</definedName>
    <definedName name="wrn.TRANSPORT." hidden="1">{#N/A,#N/A,FALSE,"TRANPORT"}</definedName>
    <definedName name="wrn.UNEMPL." localSheetId="15" hidden="1">{#N/A,#N/A,FALSE,"EMP_POP";#N/A,#N/A,FALSE,"UNEMPL"}</definedName>
    <definedName name="wrn.UNEMPL." localSheetId="16" hidden="1">{#N/A,#N/A,FALSE,"EMP_POP";#N/A,#N/A,FALSE,"UNEMPL"}</definedName>
    <definedName name="wrn.UNEMPL." localSheetId="17" hidden="1">{#N/A,#N/A,FALSE,"EMP_POP";#N/A,#N/A,FALSE,"UNEMPL"}</definedName>
    <definedName name="wrn.UNEMPL." localSheetId="19" hidden="1">{#N/A,#N/A,FALSE,"EMP_POP";#N/A,#N/A,FALSE,"UNEMPL"}</definedName>
    <definedName name="wrn.UNEMPL." localSheetId="20" hidden="1">{#N/A,#N/A,FALSE,"EMP_POP";#N/A,#N/A,FALSE,"UNEMPL"}</definedName>
    <definedName name="wrn.UNEMPL." localSheetId="100" hidden="1">{#N/A,#N/A,FALSE,"EMP_POP";#N/A,#N/A,FALSE,"UNEMPL"}</definedName>
    <definedName name="wrn.UNEMPL." localSheetId="8" hidden="1">{#N/A,#N/A,FALSE,"EMP_POP";#N/A,#N/A,FALSE,"UNEMPL"}</definedName>
    <definedName name="wrn.UNEMPL." localSheetId="9" hidden="1">{#N/A,#N/A,FALSE,"EMP_POP";#N/A,#N/A,FALSE,"UNEMPL"}</definedName>
    <definedName name="wrn.UNEMPL." localSheetId="10" hidden="1">{#N/A,#N/A,FALSE,"EMP_POP";#N/A,#N/A,FALSE,"UNEMPL"}</definedName>
    <definedName name="wrn.UNEMPL." localSheetId="11" hidden="1">{#N/A,#N/A,FALSE,"EMP_POP";#N/A,#N/A,FALSE,"UNEMPL"}</definedName>
    <definedName name="wrn.UNEMPL." localSheetId="23" hidden="1">{#N/A,#N/A,FALSE,"EMP_POP";#N/A,#N/A,FALSE,"UNEMPL"}</definedName>
    <definedName name="wrn.UNEMPL." localSheetId="59" hidden="1">{#N/A,#N/A,FALSE,"EMP_POP";#N/A,#N/A,FALSE,"UNEMPL"}</definedName>
    <definedName name="wrn.UNEMPL." localSheetId="60" hidden="1">{#N/A,#N/A,FALSE,"EMP_POP";#N/A,#N/A,FALSE,"UNEMPL"}</definedName>
    <definedName name="wrn.UNEMPL." localSheetId="1" hidden="1">{#N/A,#N/A,FALSE,"EMP_POP";#N/A,#N/A,FALSE,"UNEMPL"}</definedName>
    <definedName name="wrn.UNEMPL." localSheetId="27" hidden="1">{#N/A,#N/A,FALSE,"EMP_POP";#N/A,#N/A,FALSE,"UNEMPL"}</definedName>
    <definedName name="wrn.UNEMPL." localSheetId="28" hidden="1">{#N/A,#N/A,FALSE,"EMP_POP";#N/A,#N/A,FALSE,"UNEMPL"}</definedName>
    <definedName name="wrn.UNEMPL." localSheetId="29" hidden="1">{#N/A,#N/A,FALSE,"EMP_POP";#N/A,#N/A,FALSE,"UNEMPL"}</definedName>
    <definedName name="wrn.UNEMPL." localSheetId="30" hidden="1">{#N/A,#N/A,FALSE,"EMP_POP";#N/A,#N/A,FALSE,"UNEMPL"}</definedName>
    <definedName name="wrn.UNEMPL." localSheetId="31" hidden="1">{#N/A,#N/A,FALSE,"EMP_POP";#N/A,#N/A,FALSE,"UNEMPL"}</definedName>
    <definedName name="wrn.UNEMPL." localSheetId="32" hidden="1">{#N/A,#N/A,FALSE,"EMP_POP";#N/A,#N/A,FALSE,"UNEMPL"}</definedName>
    <definedName name="wrn.UNEMPL." localSheetId="33" hidden="1">{#N/A,#N/A,FALSE,"EMP_POP";#N/A,#N/A,FALSE,"UNEMPL"}</definedName>
    <definedName name="wrn.UNEMPL." localSheetId="3" hidden="1">{#N/A,#N/A,FALSE,"EMP_POP";#N/A,#N/A,FALSE,"UNEMPL"}</definedName>
    <definedName name="wrn.UNEMPL." localSheetId="41" hidden="1">{#N/A,#N/A,FALSE,"EMP_POP";#N/A,#N/A,FALSE,"UNEMPL"}</definedName>
    <definedName name="wrn.UNEMPL." localSheetId="42" hidden="1">{#N/A,#N/A,FALSE,"EMP_POP";#N/A,#N/A,FALSE,"UNEMPL"}</definedName>
    <definedName name="wrn.UNEMPL." localSheetId="43" hidden="1">{#N/A,#N/A,FALSE,"EMP_POP";#N/A,#N/A,FALSE,"UNEMPL"}</definedName>
    <definedName name="wrn.UNEMPL." localSheetId="44" hidden="1">{#N/A,#N/A,FALSE,"EMP_POP";#N/A,#N/A,FALSE,"UNEMPL"}</definedName>
    <definedName name="wrn.UNEMPL." localSheetId="45" hidden="1">{#N/A,#N/A,FALSE,"EMP_POP";#N/A,#N/A,FALSE,"UNEMPL"}</definedName>
    <definedName name="wrn.UNEMPL." localSheetId="46" hidden="1">{#N/A,#N/A,FALSE,"EMP_POP";#N/A,#N/A,FALSE,"UNEMPL"}</definedName>
    <definedName name="wrn.UNEMPL." localSheetId="57" hidden="1">{#N/A,#N/A,FALSE,"EMP_POP";#N/A,#N/A,FALSE,"UNEMPL"}</definedName>
    <definedName name="wrn.UNEMPL." localSheetId="58" hidden="1">{#N/A,#N/A,FALSE,"EMP_POP";#N/A,#N/A,FALSE,"UNEMPL"}</definedName>
    <definedName name="wrn.UNEMPL." localSheetId="18" hidden="1">{#N/A,#N/A,FALSE,"EMP_POP";#N/A,#N/A,FALSE,"UNEMPL"}</definedName>
    <definedName name="wrn.UNEMPL." localSheetId="61" hidden="1">{#N/A,#N/A,FALSE,"EMP_POP";#N/A,#N/A,FALSE,"UNEMPL"}</definedName>
    <definedName name="wrn.UNEMPL." localSheetId="62" hidden="1">{#N/A,#N/A,FALSE,"EMP_POP";#N/A,#N/A,FALSE,"UNEMPL"}</definedName>
    <definedName name="wrn.UNEMPL." localSheetId="63" hidden="1">{#N/A,#N/A,FALSE,"EMP_POP";#N/A,#N/A,FALSE,"UNEMPL"}</definedName>
    <definedName name="wrn.UNEMPL." localSheetId="64" hidden="1">{#N/A,#N/A,FALSE,"EMP_POP";#N/A,#N/A,FALSE,"UNEMPL"}</definedName>
    <definedName name="wrn.UNEMPL." localSheetId="21" hidden="1">{#N/A,#N/A,FALSE,"EMP_POP";#N/A,#N/A,FALSE,"UNEMPL"}</definedName>
    <definedName name="wrn.UNEMPL." localSheetId="80" hidden="1">{#N/A,#N/A,FALSE,"EMP_POP";#N/A,#N/A,FALSE,"UNEMPL"}</definedName>
    <definedName name="wrn.UNEMPL." localSheetId="81" hidden="1">{#N/A,#N/A,FALSE,"EMP_POP";#N/A,#N/A,FALSE,"UNEMPL"}</definedName>
    <definedName name="wrn.UNEMPL." localSheetId="82" hidden="1">{#N/A,#N/A,FALSE,"EMP_POP";#N/A,#N/A,FALSE,"UNEMPL"}</definedName>
    <definedName name="wrn.UNEMPL." localSheetId="83" hidden="1">{#N/A,#N/A,FALSE,"EMP_POP";#N/A,#N/A,FALSE,"UNEMPL"}</definedName>
    <definedName name="wrn.UNEMPL." localSheetId="84" hidden="1">{#N/A,#N/A,FALSE,"EMP_POP";#N/A,#N/A,FALSE,"UNEMPL"}</definedName>
    <definedName name="wrn.UNEMPL." localSheetId="85" hidden="1">{#N/A,#N/A,FALSE,"EMP_POP";#N/A,#N/A,FALSE,"UNEMPL"}</definedName>
    <definedName name="wrn.UNEMPL." localSheetId="88" hidden="1">{#N/A,#N/A,FALSE,"EMP_POP";#N/A,#N/A,FALSE,"UNEMPL"}</definedName>
    <definedName name="wrn.UNEMPL." localSheetId="22" hidden="1">{#N/A,#N/A,FALSE,"EMP_POP";#N/A,#N/A,FALSE,"UNEMPL"}</definedName>
    <definedName name="wrn.UNEMPL." localSheetId="89" hidden="1">{#N/A,#N/A,FALSE,"EMP_POP";#N/A,#N/A,FALSE,"UNEMPL"}</definedName>
    <definedName name="wrn.UNEMPL." localSheetId="90" hidden="1">{#N/A,#N/A,FALSE,"EMP_POP";#N/A,#N/A,FALSE,"UNEMPL"}</definedName>
    <definedName name="wrn.UNEMPL." localSheetId="91" hidden="1">{#N/A,#N/A,FALSE,"EMP_POP";#N/A,#N/A,FALSE,"UNEMPL"}</definedName>
    <definedName name="wrn.UNEMPL." localSheetId="92" hidden="1">{#N/A,#N/A,FALSE,"EMP_POP";#N/A,#N/A,FALSE,"UNEMPL"}</definedName>
    <definedName name="wrn.UNEMPL." localSheetId="95" hidden="1">{#N/A,#N/A,FALSE,"EMP_POP";#N/A,#N/A,FALSE,"UNEMPL"}</definedName>
    <definedName name="wrn.UNEMPL." localSheetId="96" hidden="1">{#N/A,#N/A,FALSE,"EMP_POP";#N/A,#N/A,FALSE,"UNEMPL"}</definedName>
    <definedName name="wrn.UNEMPL." localSheetId="98" hidden="1">{#N/A,#N/A,FALSE,"EMP_POP";#N/A,#N/A,FALSE,"UNEMPL"}</definedName>
    <definedName name="wrn.UNEMPL." localSheetId="24" hidden="1">{#N/A,#N/A,FALSE,"EMP_POP";#N/A,#N/A,FALSE,"UNEMPL"}</definedName>
    <definedName name="wrn.UNEMPL." localSheetId="99" hidden="1">{#N/A,#N/A,FALSE,"EMP_POP";#N/A,#N/A,FALSE,"UNEMPL"}</definedName>
    <definedName name="wrn.UNEMPL." localSheetId="25" hidden="1">{#N/A,#N/A,FALSE,"EMP_POP";#N/A,#N/A,FALSE,"UNEMPL"}</definedName>
    <definedName name="wrn.UNEMPL." localSheetId="26" hidden="1">{#N/A,#N/A,FALSE,"EMP_POP";#N/A,#N/A,FALSE,"UNEMPL"}</definedName>
    <definedName name="wrn.UNEMPL." localSheetId="93" hidden="1">{#N/A,#N/A,FALSE,"EMP_POP";#N/A,#N/A,FALSE,"UNEMPL"}</definedName>
    <definedName name="wrn.UNEMPL." localSheetId="94" hidden="1">{#N/A,#N/A,FALSE,"EMP_POP";#N/A,#N/A,FALSE,"UNEMPL"}</definedName>
    <definedName name="wrn.UNEMPL." hidden="1">{#N/A,#N/A,FALSE,"EMP_POP";#N/A,#N/A,FALSE,"UNEMPL"}</definedName>
    <definedName name="wrn.WAGES." localSheetId="15" hidden="1">{#N/A,#N/A,FALSE,"WAGES"}</definedName>
    <definedName name="wrn.WAGES." localSheetId="16" hidden="1">{#N/A,#N/A,FALSE,"WAGES"}</definedName>
    <definedName name="wrn.WAGES." localSheetId="17" hidden="1">{#N/A,#N/A,FALSE,"WAGES"}</definedName>
    <definedName name="wrn.WAGES." localSheetId="19" hidden="1">{#N/A,#N/A,FALSE,"WAGES"}</definedName>
    <definedName name="wrn.WAGES." localSheetId="20" hidden="1">{#N/A,#N/A,FALSE,"WAGES"}</definedName>
    <definedName name="wrn.WAGES." localSheetId="100" hidden="1">{#N/A,#N/A,FALSE,"WAGES"}</definedName>
    <definedName name="wrn.WAGES." localSheetId="8" hidden="1">{#N/A,#N/A,FALSE,"WAGES"}</definedName>
    <definedName name="wrn.WAGES." localSheetId="9" hidden="1">{#N/A,#N/A,FALSE,"WAGES"}</definedName>
    <definedName name="wrn.WAGES." localSheetId="10" hidden="1">{#N/A,#N/A,FALSE,"WAGES"}</definedName>
    <definedName name="wrn.WAGES." localSheetId="11" hidden="1">{#N/A,#N/A,FALSE,"WAGES"}</definedName>
    <definedName name="wrn.WAGES." localSheetId="23" hidden="1">{#N/A,#N/A,FALSE,"WAGES"}</definedName>
    <definedName name="wrn.WAGES." localSheetId="59" hidden="1">{#N/A,#N/A,FALSE,"WAGES"}</definedName>
    <definedName name="wrn.WAGES." localSheetId="60" hidden="1">{#N/A,#N/A,FALSE,"WAGES"}</definedName>
    <definedName name="wrn.WAGES." localSheetId="1" hidden="1">{#N/A,#N/A,FALSE,"WAGES"}</definedName>
    <definedName name="wrn.WAGES." localSheetId="27" hidden="1">{#N/A,#N/A,FALSE,"WAGES"}</definedName>
    <definedName name="wrn.WAGES." localSheetId="28" hidden="1">{#N/A,#N/A,FALSE,"WAGES"}</definedName>
    <definedName name="wrn.WAGES." localSheetId="29" hidden="1">{#N/A,#N/A,FALSE,"WAGES"}</definedName>
    <definedName name="wrn.WAGES." localSheetId="30" hidden="1">{#N/A,#N/A,FALSE,"WAGES"}</definedName>
    <definedName name="wrn.WAGES." localSheetId="31" hidden="1">{#N/A,#N/A,FALSE,"WAGES"}</definedName>
    <definedName name="wrn.WAGES." localSheetId="32" hidden="1">{#N/A,#N/A,FALSE,"WAGES"}</definedName>
    <definedName name="wrn.WAGES." localSheetId="33" hidden="1">{#N/A,#N/A,FALSE,"WAGES"}</definedName>
    <definedName name="wrn.WAGES." localSheetId="3" hidden="1">{#N/A,#N/A,FALSE,"WAGES"}</definedName>
    <definedName name="wrn.WAGES." localSheetId="41" hidden="1">{#N/A,#N/A,FALSE,"WAGES"}</definedName>
    <definedName name="wrn.WAGES." localSheetId="42" hidden="1">{#N/A,#N/A,FALSE,"WAGES"}</definedName>
    <definedName name="wrn.WAGES." localSheetId="43" hidden="1">{#N/A,#N/A,FALSE,"WAGES"}</definedName>
    <definedName name="wrn.WAGES." localSheetId="44" hidden="1">{#N/A,#N/A,FALSE,"WAGES"}</definedName>
    <definedName name="wrn.WAGES." localSheetId="45" hidden="1">{#N/A,#N/A,FALSE,"WAGES"}</definedName>
    <definedName name="wrn.WAGES." localSheetId="46" hidden="1">{#N/A,#N/A,FALSE,"WAGES"}</definedName>
    <definedName name="wrn.WAGES." localSheetId="57" hidden="1">{#N/A,#N/A,FALSE,"WAGES"}</definedName>
    <definedName name="wrn.WAGES." localSheetId="58" hidden="1">{#N/A,#N/A,FALSE,"WAGES"}</definedName>
    <definedName name="wrn.WAGES." localSheetId="18" hidden="1">{#N/A,#N/A,FALSE,"WAGES"}</definedName>
    <definedName name="wrn.WAGES." localSheetId="61" hidden="1">{#N/A,#N/A,FALSE,"WAGES"}</definedName>
    <definedName name="wrn.WAGES." localSheetId="62" hidden="1">{#N/A,#N/A,FALSE,"WAGES"}</definedName>
    <definedName name="wrn.WAGES." localSheetId="63" hidden="1">{#N/A,#N/A,FALSE,"WAGES"}</definedName>
    <definedName name="wrn.WAGES." localSheetId="64" hidden="1">{#N/A,#N/A,FALSE,"WAGES"}</definedName>
    <definedName name="wrn.WAGES." localSheetId="21" hidden="1">{#N/A,#N/A,FALSE,"WAGES"}</definedName>
    <definedName name="wrn.WAGES." localSheetId="80" hidden="1">{#N/A,#N/A,FALSE,"WAGES"}</definedName>
    <definedName name="wrn.WAGES." localSheetId="81" hidden="1">{#N/A,#N/A,FALSE,"WAGES"}</definedName>
    <definedName name="wrn.WAGES." localSheetId="82" hidden="1">{#N/A,#N/A,FALSE,"WAGES"}</definedName>
    <definedName name="wrn.WAGES." localSheetId="83" hidden="1">{#N/A,#N/A,FALSE,"WAGES"}</definedName>
    <definedName name="wrn.WAGES." localSheetId="84" hidden="1">{#N/A,#N/A,FALSE,"WAGES"}</definedName>
    <definedName name="wrn.WAGES." localSheetId="85" hidden="1">{#N/A,#N/A,FALSE,"WAGES"}</definedName>
    <definedName name="wrn.WAGES." localSheetId="88" hidden="1">{#N/A,#N/A,FALSE,"WAGES"}</definedName>
    <definedName name="wrn.WAGES." localSheetId="22" hidden="1">{#N/A,#N/A,FALSE,"WAGES"}</definedName>
    <definedName name="wrn.WAGES." localSheetId="89" hidden="1">{#N/A,#N/A,FALSE,"WAGES"}</definedName>
    <definedName name="wrn.WAGES." localSheetId="90" hidden="1">{#N/A,#N/A,FALSE,"WAGES"}</definedName>
    <definedName name="wrn.WAGES." localSheetId="91" hidden="1">{#N/A,#N/A,FALSE,"WAGES"}</definedName>
    <definedName name="wrn.WAGES." localSheetId="92" hidden="1">{#N/A,#N/A,FALSE,"WAGES"}</definedName>
    <definedName name="wrn.WAGES." localSheetId="95" hidden="1">{#N/A,#N/A,FALSE,"WAGES"}</definedName>
    <definedName name="wrn.WAGES." localSheetId="96" hidden="1">{#N/A,#N/A,FALSE,"WAGES"}</definedName>
    <definedName name="wrn.WAGES." localSheetId="98" hidden="1">{#N/A,#N/A,FALSE,"WAGES"}</definedName>
    <definedName name="wrn.WAGES." localSheetId="24" hidden="1">{#N/A,#N/A,FALSE,"WAGES"}</definedName>
    <definedName name="wrn.WAGES." localSheetId="99" hidden="1">{#N/A,#N/A,FALSE,"WAGES"}</definedName>
    <definedName name="wrn.WAGES." localSheetId="25" hidden="1">{#N/A,#N/A,FALSE,"WAGES"}</definedName>
    <definedName name="wrn.WAGES." localSheetId="26" hidden="1">{#N/A,#N/A,FALSE,"WAGES"}</definedName>
    <definedName name="wrn.WAGES." localSheetId="93" hidden="1">{#N/A,#N/A,FALSE,"WAGES"}</definedName>
    <definedName name="wrn.WAGES." localSheetId="94" hidden="1">{#N/A,#N/A,FALSE,"WAGES"}</definedName>
    <definedName name="wrn.WAGES." hidden="1">{#N/A,#N/A,FALSE,"WAGES"}</definedName>
    <definedName name="wrn.WEO." localSheetId="15" hidden="1">{"WEO",#N/A,FALSE,"T"}</definedName>
    <definedName name="wrn.WEO." localSheetId="16" hidden="1">{"WEO",#N/A,FALSE,"T"}</definedName>
    <definedName name="wrn.WEO." localSheetId="17" hidden="1">{"WEO",#N/A,FALSE,"T"}</definedName>
    <definedName name="wrn.WEO." localSheetId="19" hidden="1">{"WEO",#N/A,FALSE,"T"}</definedName>
    <definedName name="wrn.WEO." localSheetId="20" hidden="1">{"WEO",#N/A,FALSE,"T"}</definedName>
    <definedName name="wrn.WEO." localSheetId="100" hidden="1">{"WEO",#N/A,FALSE,"T"}</definedName>
    <definedName name="wrn.WEO." localSheetId="8" hidden="1">{"WEO",#N/A,FALSE,"T"}</definedName>
    <definedName name="wrn.WEO." localSheetId="9" hidden="1">{"WEO",#N/A,FALSE,"T"}</definedName>
    <definedName name="wrn.WEO." localSheetId="10" hidden="1">{"WEO",#N/A,FALSE,"T"}</definedName>
    <definedName name="wrn.WEO." localSheetId="11" hidden="1">{"WEO",#N/A,FALSE,"T"}</definedName>
    <definedName name="wrn.WEO." localSheetId="23" hidden="1">{"WEO",#N/A,FALSE,"T"}</definedName>
    <definedName name="wrn.WEO." localSheetId="59" hidden="1">{"WEO",#N/A,FALSE,"T"}</definedName>
    <definedName name="wrn.WEO." localSheetId="60" hidden="1">{"WEO",#N/A,FALSE,"T"}</definedName>
    <definedName name="wrn.WEO." localSheetId="1" hidden="1">{"WEO",#N/A,FALSE,"T"}</definedName>
    <definedName name="wrn.WEO." localSheetId="27" hidden="1">{"WEO",#N/A,FALSE,"T"}</definedName>
    <definedName name="wrn.WEO." localSheetId="28" hidden="1">{"WEO",#N/A,FALSE,"T"}</definedName>
    <definedName name="wrn.WEO." localSheetId="29" hidden="1">{"WEO",#N/A,FALSE,"T"}</definedName>
    <definedName name="wrn.WEO." localSheetId="30" hidden="1">{"WEO",#N/A,FALSE,"T"}</definedName>
    <definedName name="wrn.WEO." localSheetId="31" hidden="1">{"WEO",#N/A,FALSE,"T"}</definedName>
    <definedName name="wrn.WEO." localSheetId="32" hidden="1">{"WEO",#N/A,FALSE,"T"}</definedName>
    <definedName name="wrn.WEO." localSheetId="33" hidden="1">{"WEO",#N/A,FALSE,"T"}</definedName>
    <definedName name="wrn.WEO." localSheetId="3" hidden="1">{"WEO",#N/A,FALSE,"T"}</definedName>
    <definedName name="wrn.WEO." localSheetId="41" hidden="1">{"WEO",#N/A,FALSE,"T"}</definedName>
    <definedName name="wrn.WEO." localSheetId="42" hidden="1">{"WEO",#N/A,FALSE,"T"}</definedName>
    <definedName name="wrn.WEO." localSheetId="43" hidden="1">{"WEO",#N/A,FALSE,"T"}</definedName>
    <definedName name="wrn.WEO." localSheetId="44" hidden="1">{"WEO",#N/A,FALSE,"T"}</definedName>
    <definedName name="wrn.WEO." localSheetId="45" hidden="1">{"WEO",#N/A,FALSE,"T"}</definedName>
    <definedName name="wrn.WEO." localSheetId="46" hidden="1">{"WEO",#N/A,FALSE,"T"}</definedName>
    <definedName name="wrn.WEO." localSheetId="57" hidden="1">{"WEO",#N/A,FALSE,"T"}</definedName>
    <definedName name="wrn.WEO." localSheetId="58" hidden="1">{"WEO",#N/A,FALSE,"T"}</definedName>
    <definedName name="wrn.WEO." localSheetId="18" hidden="1">{"WEO",#N/A,FALSE,"T"}</definedName>
    <definedName name="wrn.WEO." localSheetId="61" hidden="1">{"WEO",#N/A,FALSE,"T"}</definedName>
    <definedName name="wrn.WEO." localSheetId="62" hidden="1">{"WEO",#N/A,FALSE,"T"}</definedName>
    <definedName name="wrn.WEO." localSheetId="63" hidden="1">{"WEO",#N/A,FALSE,"T"}</definedName>
    <definedName name="wrn.WEO." localSheetId="64" hidden="1">{"WEO",#N/A,FALSE,"T"}</definedName>
    <definedName name="wrn.WEO." localSheetId="21" hidden="1">{"WEO",#N/A,FALSE,"T"}</definedName>
    <definedName name="wrn.WEO." localSheetId="80" hidden="1">{"WEO",#N/A,FALSE,"T"}</definedName>
    <definedName name="wrn.WEO." localSheetId="81" hidden="1">{"WEO",#N/A,FALSE,"T"}</definedName>
    <definedName name="wrn.WEO." localSheetId="82" hidden="1">{"WEO",#N/A,FALSE,"T"}</definedName>
    <definedName name="wrn.WEO." localSheetId="83" hidden="1">{"WEO",#N/A,FALSE,"T"}</definedName>
    <definedName name="wrn.WEO." localSheetId="84" hidden="1">{"WEO",#N/A,FALSE,"T"}</definedName>
    <definedName name="wrn.WEO." localSheetId="85" hidden="1">{"WEO",#N/A,FALSE,"T"}</definedName>
    <definedName name="wrn.WEO." localSheetId="88" hidden="1">{"WEO",#N/A,FALSE,"T"}</definedName>
    <definedName name="wrn.WEO." localSheetId="22" hidden="1">{"WEO",#N/A,FALSE,"T"}</definedName>
    <definedName name="wrn.WEO." localSheetId="89" hidden="1">{"WEO",#N/A,FALSE,"T"}</definedName>
    <definedName name="wrn.WEO." localSheetId="90" hidden="1">{"WEO",#N/A,FALSE,"T"}</definedName>
    <definedName name="wrn.WEO." localSheetId="91" hidden="1">{"WEO",#N/A,FALSE,"T"}</definedName>
    <definedName name="wrn.WEO." localSheetId="92" hidden="1">{"WEO",#N/A,FALSE,"T"}</definedName>
    <definedName name="wrn.WEO." localSheetId="95" hidden="1">{"WEO",#N/A,FALSE,"T"}</definedName>
    <definedName name="wrn.WEO." localSheetId="96" hidden="1">{"WEO",#N/A,FALSE,"T"}</definedName>
    <definedName name="wrn.WEO." localSheetId="98" hidden="1">{"WEO",#N/A,FALSE,"T"}</definedName>
    <definedName name="wrn.WEO." localSheetId="24" hidden="1">{"WEO",#N/A,FALSE,"T"}</definedName>
    <definedName name="wrn.WEO." localSheetId="99" hidden="1">{"WEO",#N/A,FALSE,"T"}</definedName>
    <definedName name="wrn.WEO." localSheetId="25" hidden="1">{"WEO",#N/A,FALSE,"T"}</definedName>
    <definedName name="wrn.WEO." localSheetId="26" hidden="1">{"WEO",#N/A,FALSE,"T"}</definedName>
    <definedName name="wrn.WEO." localSheetId="93" hidden="1">{"WEO",#N/A,FALSE,"T"}</definedName>
    <definedName name="wrn.WEO." localSheetId="94" hidden="1">{"WEO",#N/A,FALSE,"T"}</definedName>
    <definedName name="wrn.WEO." hidden="1">{"WEO",#N/A,FALSE,"T"}</definedName>
    <definedName name="Wt_d" localSheetId="15">#REF!</definedName>
    <definedName name="Wt_d" localSheetId="17">#REF!</definedName>
    <definedName name="Wt_d" localSheetId="100">[62]CIRRs!$C$59</definedName>
    <definedName name="Wt_d" localSheetId="23">[62]CIRRs!$C$59</definedName>
    <definedName name="Wt_d" localSheetId="59">#REF!</definedName>
    <definedName name="Wt_d" localSheetId="60">#REF!</definedName>
    <definedName name="Wt_d" localSheetId="1">[62]CIRRs!$C$59</definedName>
    <definedName name="Wt_d" localSheetId="27">#REF!</definedName>
    <definedName name="Wt_d" localSheetId="28">#REF!</definedName>
    <definedName name="Wt_d" localSheetId="29">#REF!</definedName>
    <definedName name="Wt_d" localSheetId="57">[62]CIRRs!$C$59</definedName>
    <definedName name="Wt_d" localSheetId="58">[62]CIRRs!$C$59</definedName>
    <definedName name="Wt_d" localSheetId="91">#REF!</definedName>
    <definedName name="Wt_d">#REF!</definedName>
    <definedName name="wtewt" localSheetId="15" hidden="1">#REF!</definedName>
    <definedName name="wtewt" localSheetId="16" hidden="1">#REF!</definedName>
    <definedName name="wtewt" localSheetId="17" hidden="1">#REF!</definedName>
    <definedName name="wtewt" localSheetId="19" hidden="1">#REF!</definedName>
    <definedName name="wtewt" localSheetId="20" hidden="1">#REF!</definedName>
    <definedName name="wtewt" localSheetId="100" hidden="1">#REF!</definedName>
    <definedName name="wtewt" localSheetId="23" hidden="1">#REF!</definedName>
    <definedName name="wtewt" localSheetId="27" hidden="1">#REF!</definedName>
    <definedName name="wtewt" localSheetId="28" hidden="1">#REF!</definedName>
    <definedName name="wtewt" localSheetId="29" hidden="1">#REF!</definedName>
    <definedName name="wtewt" localSheetId="33" hidden="1">#REF!</definedName>
    <definedName name="wtewt" localSheetId="57" hidden="1">#REF!</definedName>
    <definedName name="wtewt" localSheetId="58" hidden="1">#REF!</definedName>
    <definedName name="wtewt" localSheetId="18" hidden="1">#REF!</definedName>
    <definedName name="wtewt" localSheetId="61" hidden="1">#REF!</definedName>
    <definedName name="wtewt" localSheetId="62" hidden="1">#REF!</definedName>
    <definedName name="wtewt" localSheetId="64" hidden="1">#REF!</definedName>
    <definedName name="wtewt" localSheetId="21" hidden="1">#REF!</definedName>
    <definedName name="wtewt" localSheetId="80" hidden="1">'Tabla 53'!#REF!</definedName>
    <definedName name="wtewt" localSheetId="81" hidden="1">'Tabla 54'!#REF!</definedName>
    <definedName name="wtewt" localSheetId="82" hidden="1">'Tabla 55'!#REF!</definedName>
    <definedName name="wtewt" localSheetId="83" hidden="1">'Tabla 56'!#REF!</definedName>
    <definedName name="wtewt" localSheetId="84" hidden="1">'Tabla 57'!#REF!</definedName>
    <definedName name="wtewt" localSheetId="85" hidden="1">'Tabla 58'!#REF!</definedName>
    <definedName name="wtewt" localSheetId="88" hidden="1">#REF!</definedName>
    <definedName name="wtewt" localSheetId="89" hidden="1">#REF!</definedName>
    <definedName name="wtewt" localSheetId="90" hidden="1">#REF!</definedName>
    <definedName name="wtewt" localSheetId="95" hidden="1">#REF!</definedName>
    <definedName name="wtewt" localSheetId="96" hidden="1">#REF!</definedName>
    <definedName name="wtewt" localSheetId="24" hidden="1">#REF!</definedName>
    <definedName name="wtewt" localSheetId="99" hidden="1">#REF!</definedName>
    <definedName name="wtewt" hidden="1">#REF!</definedName>
    <definedName name="wvu.PLA1." localSheetId="15"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6"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7"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9"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0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9"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59" hidden="1">{FALSE,FALSE,-1.25,-15.5,484.5,276.75,FALSE,FALSE,TRUE,TRUE,0,12,#N/A,46,#N/A,2.93460490463215,15.35,1,FALSE,FALSE,3,TRUE,1,FALSE,100,"Swvu.PLA1.","ACwvu.PLA1.",#N/A,FALSE,FALSE,0,0,0,0,2,"","",TRUE,TRUE,FALSE,FALSE,1,60,#N/A,#N/A,FALSE,FALSE,FALSE,FALSE,FALSE,FALSE,FALSE,9,65532,65532,FALSE,FALSE,TRUE,TRUE,TRUE}</definedName>
    <definedName name="wvu.PLA1." localSheetId="6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7"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9" hidden="1">{FALSE,FALSE,-1.25,-15.5,484.5,276.75,FALSE,FALSE,TRUE,TRUE,0,12,#N/A,46,#N/A,2.93460490463215,15.35,1,FALSE,FALSE,3,TRUE,1,FALSE,100,"Swvu.PLA1.","ACwvu.PLA1.",#N/A,FALSE,FALSE,0,0,0,0,2,"","",TRUE,TRUE,FALSE,FALSE,1,60,#N/A,#N/A,FALSE,FALSE,FALSE,FALSE,FALSE,FALSE,FALSE,9,65532,65532,FALSE,FALSE,TRUE,TRUE,TRUE}</definedName>
    <definedName name="wvu.PLA1." localSheetId="3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3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3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3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34" hidden="1">{FALSE,FALSE,-1.25,-15.5,484.5,276.75,FALSE,FALSE,TRUE,TRUE,0,12,#N/A,46,#N/A,2.93460490463215,15.35,1,FALSE,FALSE,3,TRUE,1,FALSE,100,"Swvu.PLA1.","ACwvu.PLA1.",#N/A,FALSE,FALSE,0,0,0,0,2,"","",TRUE,TRUE,FALSE,FALSE,1,60,#N/A,#N/A,FALSE,FALSE,FALSE,FALSE,FALSE,FALSE,FALSE,9,65532,65532,FALSE,FALSE,TRUE,TRUE,TRUE}</definedName>
    <definedName name="wvu.PLA1." localSheetId="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57" hidden="1">{FALSE,FALSE,-1.25,-15.5,484.5,276.75,FALSE,FALSE,TRUE,TRUE,0,12,#N/A,46,#N/A,2.93460490463215,15.35,1,FALSE,FALSE,3,TRUE,1,FALSE,100,"Swvu.PLA1.","ACwvu.PLA1.",#N/A,FALSE,FALSE,0,0,0,0,2,"","",TRUE,TRUE,FALSE,FALSE,1,60,#N/A,#N/A,FALSE,FALSE,FALSE,FALSE,FALSE,FALSE,FALSE,9,65532,65532,FALSE,FALSE,TRUE,TRUE,TRUE}</definedName>
    <definedName name="wvu.PLA1." localSheetId="5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6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6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6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64"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8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8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8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8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84" hidden="1">{FALSE,FALSE,-1.25,-15.5,484.5,276.75,FALSE,FALSE,TRUE,TRUE,0,12,#N/A,46,#N/A,2.93460490463215,15.35,1,FALSE,FALSE,3,TRUE,1,FALSE,100,"Swvu.PLA1.","ACwvu.PLA1.",#N/A,FALSE,FALSE,0,0,0,0,2,"","",TRUE,TRUE,FALSE,FALSE,1,60,#N/A,#N/A,FALSE,FALSE,FALSE,FALSE,FALSE,FALSE,FALSE,9,65532,65532,FALSE,FALSE,TRUE,TRUE,TRUE}</definedName>
    <definedName name="wvu.PLA1." localSheetId="85" hidden="1">{FALSE,FALSE,-1.25,-15.5,484.5,276.75,FALSE,FALSE,TRUE,TRUE,0,12,#N/A,46,#N/A,2.93460490463215,15.35,1,FALSE,FALSE,3,TRUE,1,FALSE,100,"Swvu.PLA1.","ACwvu.PLA1.",#N/A,FALSE,FALSE,0,0,0,0,2,"","",TRUE,TRUE,FALSE,FALSE,1,60,#N/A,#N/A,FALSE,FALSE,FALSE,FALSE,FALSE,FALSE,FALSE,9,65532,65532,FALSE,FALSE,TRUE,TRUE,TRUE}</definedName>
    <definedName name="wvu.PLA1." localSheetId="8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89" hidden="1">{FALSE,FALSE,-1.25,-15.5,484.5,276.75,FALSE,FALSE,TRUE,TRUE,0,12,#N/A,46,#N/A,2.93460490463215,15.35,1,FALSE,FALSE,3,TRUE,1,FALSE,100,"Swvu.PLA1.","ACwvu.PLA1.",#N/A,FALSE,FALSE,0,0,0,0,2,"","",TRUE,TRUE,FALSE,FALSE,1,60,#N/A,#N/A,FALSE,FALSE,FALSE,FALSE,FALSE,FALSE,FALSE,9,65532,65532,FALSE,FALSE,TRUE,TRUE,TRUE}</definedName>
    <definedName name="wvu.PLA1." localSheetId="9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9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9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95" hidden="1">{FALSE,FALSE,-1.25,-15.5,484.5,276.75,FALSE,FALSE,TRUE,TRUE,0,12,#N/A,46,#N/A,2.93460490463215,15.35,1,FALSE,FALSE,3,TRUE,1,FALSE,100,"Swvu.PLA1.","ACwvu.PLA1.",#N/A,FALSE,FALSE,0,0,0,0,2,"","",TRUE,TRUE,FALSE,FALSE,1,60,#N/A,#N/A,FALSE,FALSE,FALSE,FALSE,FALSE,FALSE,FALSE,9,65532,65532,FALSE,FALSE,TRUE,TRUE,TRUE}</definedName>
    <definedName name="wvu.PLA1." localSheetId="96" hidden="1">{FALSE,FALSE,-1.25,-15.5,484.5,276.75,FALSE,FALSE,TRUE,TRUE,0,12,#N/A,46,#N/A,2.93460490463215,15.35,1,FALSE,FALSE,3,TRUE,1,FALSE,100,"Swvu.PLA1.","ACwvu.PLA1.",#N/A,FALSE,FALSE,0,0,0,0,2,"","",TRUE,TRUE,FALSE,FALSE,1,60,#N/A,#N/A,FALSE,FALSE,FALSE,FALSE,FALSE,FALSE,FALSE,9,65532,65532,FALSE,FALSE,TRUE,TRUE,TRUE}</definedName>
    <definedName name="wvu.PLA1." localSheetId="9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4" hidden="1">{FALSE,FALSE,-1.25,-15.5,484.5,276.75,FALSE,FALSE,TRUE,TRUE,0,12,#N/A,46,#N/A,2.93460490463215,15.35,1,FALSE,FALSE,3,TRUE,1,FALSE,100,"Swvu.PLA1.","ACwvu.PLA1.",#N/A,FALSE,FALSE,0,0,0,0,2,"","",TRUE,TRUE,FALSE,FALSE,1,60,#N/A,#N/A,FALSE,FALSE,FALSE,FALSE,FALSE,FALSE,FALSE,9,65532,65532,FALSE,FALSE,TRUE,TRUE,TRUE}</definedName>
    <definedName name="wvu.PLA1." localSheetId="99"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5"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6" hidden="1">{FALSE,FALSE,-1.25,-15.5,484.5,276.75,FALSE,FALSE,TRUE,TRUE,0,12,#N/A,46,#N/A,2.93460490463215,15.35,1,FALSE,FALSE,3,TRUE,1,FALSE,100,"Swvu.PLA1.","ACwvu.PLA1.",#N/A,FALSE,FALSE,0,0,0,0,2,"","",TRUE,TRUE,FALSE,FALSE,1,60,#N/A,#N/A,FALSE,FALSE,FALSE,FALSE,FALSE,FALSE,FALSE,9,65532,65532,FALSE,FALSE,TRUE,TRUE,TRUE}</definedName>
    <definedName name="wvu.PLA1." localSheetId="9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94"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15" hidden="1">{TRUE,TRUE,-1.25,-15.5,484.5,276.75,FALSE,FALSE,TRUE,TRUE,0,15,#N/A,56,#N/A,4.88636363636364,15.35,1,FALSE,FALSE,3,TRUE,1,FALSE,100,"Swvu.PLA2.","ACwvu.PLA2.",#N/A,FALSE,FALSE,0,0,0,0,2,"","",TRUE,TRUE,FALSE,FALSE,1,60,#N/A,#N/A,FALSE,FALSE,"Rwvu.PLA2.",#N/A,FALSE,FALSE,FALSE,9,65532,65532,FALSE,FALSE,TRUE,TRUE,TRUE}</definedName>
    <definedName name="wvu.PLA2." localSheetId="16" hidden="1">{TRUE,TRUE,-1.25,-15.5,484.5,276.75,FALSE,FALSE,TRUE,TRUE,0,15,#N/A,56,#N/A,4.88636363636364,15.35,1,FALSE,FALSE,3,TRUE,1,FALSE,100,"Swvu.PLA2.","ACwvu.PLA2.",#N/A,FALSE,FALSE,0,0,0,0,2,"","",TRUE,TRUE,FALSE,FALSE,1,60,#N/A,#N/A,FALSE,FALSE,"Rwvu.PLA2.",#N/A,FALSE,FALSE,FALSE,9,65532,65532,FALSE,FALSE,TRUE,TRUE,TRUE}</definedName>
    <definedName name="wvu.PLA2." localSheetId="17" hidden="1">{TRUE,TRUE,-1.25,-15.5,484.5,276.75,FALSE,FALSE,TRUE,TRUE,0,15,#N/A,56,#N/A,4.88636363636364,15.35,1,FALSE,FALSE,3,TRUE,1,FALSE,100,"Swvu.PLA2.","ACwvu.PLA2.",#N/A,FALSE,FALSE,0,0,0,0,2,"","",TRUE,TRUE,FALSE,FALSE,1,60,#N/A,#N/A,FALSE,FALSE,"Rwvu.PLA2.",#N/A,FALSE,FALSE,FALSE,9,65532,65532,FALSE,FALSE,TRUE,TRUE,TRUE}</definedName>
    <definedName name="wvu.PLA2." localSheetId="19" hidden="1">{TRUE,TRUE,-1.25,-15.5,484.5,276.75,FALSE,FALSE,TRUE,TRUE,0,15,#N/A,56,#N/A,4.88636363636364,15.35,1,FALSE,FALSE,3,TRUE,1,FALSE,100,"Swvu.PLA2.","ACwvu.PLA2.",#N/A,FALSE,FALSE,0,0,0,0,2,"","",TRUE,TRUE,FALSE,FALSE,1,60,#N/A,#N/A,FALSE,FALSE,"Rwvu.PLA2.",#N/A,FALSE,FALSE,FALSE,9,65532,65532,FALSE,FALSE,TRUE,TRUE,TRUE}</definedName>
    <definedName name="wvu.PLA2." localSheetId="20" hidden="1">{TRUE,TRUE,-1.25,-15.5,484.5,276.75,FALSE,FALSE,TRUE,TRUE,0,15,#N/A,56,#N/A,4.88636363636364,15.35,1,FALSE,FALSE,3,TRUE,1,FALSE,100,"Swvu.PLA2.","ACwvu.PLA2.",#N/A,FALSE,FALSE,0,0,0,0,2,"","",TRUE,TRUE,FALSE,FALSE,1,60,#N/A,#N/A,FALSE,FALSE,"Rwvu.PLA2.",#N/A,FALSE,FALSE,FALSE,9,65532,65532,FALSE,FALSE,TRUE,TRUE,TRUE}</definedName>
    <definedName name="wvu.PLA2." localSheetId="100" hidden="1">{TRUE,TRUE,-1.25,-15.5,484.5,276.75,FALSE,FALSE,TRUE,TRUE,0,15,#N/A,56,#N/A,4.88636363636364,15.35,1,FALSE,FALSE,3,TRUE,1,FALSE,100,"Swvu.PLA2.","ACwvu.PLA2.",#N/A,FALSE,FALSE,0,0,0,0,2,"","",TRUE,TRUE,FALSE,FALSE,1,60,#N/A,#N/A,FALSE,FALSE,"Rwvu.PLA2.",#N/A,FALSE,FALSE,FALSE,9,65532,65532,FALSE,FALSE,TRUE,TRUE,TRUE}</definedName>
    <definedName name="wvu.PLA2." localSheetId="8" hidden="1">{TRUE,TRUE,-1.25,-15.5,484.5,276.75,FALSE,FALSE,TRUE,TRUE,0,15,#N/A,56,#N/A,4.88636363636364,15.35,1,FALSE,FALSE,3,TRUE,1,FALSE,100,"Swvu.PLA2.","ACwvu.PLA2.",#N/A,FALSE,FALSE,0,0,0,0,2,"","",TRUE,TRUE,FALSE,FALSE,1,60,#N/A,#N/A,FALSE,FALSE,"Rwvu.PLA2.",#N/A,FALSE,FALSE,FALSE,9,65532,65532,FALSE,FALSE,TRUE,TRUE,TRUE}</definedName>
    <definedName name="wvu.PLA2." localSheetId="9" hidden="1">{TRUE,TRUE,-1.25,-15.5,484.5,276.75,FALSE,FALSE,TRUE,TRUE,0,15,#N/A,56,#N/A,4.88636363636364,15.35,1,FALSE,FALSE,3,TRUE,1,FALSE,100,"Swvu.PLA2.","ACwvu.PLA2.",#N/A,FALSE,FALSE,0,0,0,0,2,"","",TRUE,TRUE,FALSE,FALSE,1,60,#N/A,#N/A,FALSE,FALSE,"Rwvu.PLA2.",#N/A,FALSE,FALSE,FALSE,9,65532,65532,FALSE,FALSE,TRUE,TRUE,TRUE}</definedName>
    <definedName name="wvu.PLA2." localSheetId="10" hidden="1">{TRUE,TRUE,-1.25,-15.5,484.5,276.75,FALSE,FALSE,TRUE,TRUE,0,15,#N/A,56,#N/A,4.88636363636364,15.35,1,FALSE,FALSE,3,TRUE,1,FALSE,100,"Swvu.PLA2.","ACwvu.PLA2.",#N/A,FALSE,FALSE,0,0,0,0,2,"","",TRUE,TRUE,FALSE,FALSE,1,60,#N/A,#N/A,FALSE,FALSE,"Rwvu.PLA2.",#N/A,FALSE,FALSE,FALSE,9,65532,65532,FALSE,FALSE,TRUE,TRUE,TRUE}</definedName>
    <definedName name="wvu.PLA2." localSheetId="11" hidden="1">{TRUE,TRUE,-1.25,-15.5,484.5,276.75,FALSE,FALSE,TRUE,TRUE,0,15,#N/A,56,#N/A,4.88636363636364,15.35,1,FALSE,FALSE,3,TRUE,1,FALSE,100,"Swvu.PLA2.","ACwvu.PLA2.",#N/A,FALSE,FALSE,0,0,0,0,2,"","",TRUE,TRUE,FALSE,FALSE,1,60,#N/A,#N/A,FALSE,FALSE,"Rwvu.PLA2.",#N/A,FALSE,FALSE,FALSE,9,65532,65532,FALSE,FALSE,TRUE,TRUE,TRUE}</definedName>
    <definedName name="wvu.PLA2." localSheetId="23" hidden="1">{TRUE,TRUE,-1.25,-15.5,484.5,276.75,FALSE,FALSE,TRUE,TRUE,0,15,#N/A,56,#N/A,4.88636363636364,15.35,1,FALSE,FALSE,3,TRUE,1,FALSE,100,"Swvu.PLA2.","ACwvu.PLA2.",#N/A,FALSE,FALSE,0,0,0,0,2,"","",TRUE,TRUE,FALSE,FALSE,1,60,#N/A,#N/A,FALSE,FALSE,"Rwvu.PLA2.",#N/A,FALSE,FALSE,FALSE,9,65532,65532,FALSE,FALSE,TRUE,TRUE,TRUE}</definedName>
    <definedName name="wvu.PLA2." localSheetId="59" hidden="1">{TRUE,TRUE,-1.25,-15.5,484.5,276.75,FALSE,FALSE,TRUE,TRUE,0,15,#N/A,56,#N/A,4.88636363636364,15.35,1,FALSE,FALSE,3,TRUE,1,FALSE,100,"Swvu.PLA2.","ACwvu.PLA2.",#N/A,FALSE,FALSE,0,0,0,0,2,"","",TRUE,TRUE,FALSE,FALSE,1,60,#N/A,#N/A,FALSE,FALSE,"Rwvu.PLA2.",#N/A,FALSE,FALSE,FALSE,9,65532,65532,FALSE,FALSE,TRUE,TRUE,TRUE}</definedName>
    <definedName name="wvu.PLA2." localSheetId="60" hidden="1">{TRUE,TRUE,-1.25,-15.5,484.5,276.75,FALSE,FALSE,TRUE,TRUE,0,15,#N/A,56,#N/A,4.88636363636364,15.35,1,FALSE,FALSE,3,TRUE,1,FALSE,100,"Swvu.PLA2.","ACwvu.PLA2.",#N/A,FALSE,FALSE,0,0,0,0,2,"","",TRUE,TRUE,FALSE,FALSE,1,60,#N/A,#N/A,FALSE,FALSE,"Rwvu.PLA2.",#N/A,FALSE,FALSE,FALSE,9,65532,65532,FALSE,FALSE,TRUE,TRUE,TRUE}</definedName>
    <definedName name="wvu.PLA2." localSheetId="1" hidden="1">{TRUE,TRUE,-1.25,-15.5,484.5,276.75,FALSE,FALSE,TRUE,TRUE,0,15,#N/A,56,#N/A,4.88636363636364,15.35,1,FALSE,FALSE,3,TRUE,1,FALSE,100,"Swvu.PLA2.","ACwvu.PLA2.",#N/A,FALSE,FALSE,0,0,0,0,2,"","",TRUE,TRUE,FALSE,FALSE,1,60,#N/A,#N/A,FALSE,FALSE,"Rwvu.PLA2.",#N/A,FALSE,FALSE,FALSE,9,65532,65532,FALSE,FALSE,TRUE,TRUE,TRUE}</definedName>
    <definedName name="wvu.PLA2." localSheetId="27" hidden="1">{TRUE,TRUE,-1.25,-15.5,484.5,276.75,FALSE,FALSE,TRUE,TRUE,0,15,#N/A,56,#N/A,4.88636363636364,15.35,1,FALSE,FALSE,3,TRUE,1,FALSE,100,"Swvu.PLA2.","ACwvu.PLA2.",#N/A,FALSE,FALSE,0,0,0,0,2,"","",TRUE,TRUE,FALSE,FALSE,1,60,#N/A,#N/A,FALSE,FALSE,"Rwvu.PLA2.",#N/A,FALSE,FALSE,FALSE,9,65532,65532,FALSE,FALSE,TRUE,TRUE,TRUE}</definedName>
    <definedName name="wvu.PLA2." localSheetId="28" hidden="1">{TRUE,TRUE,-1.25,-15.5,484.5,276.75,FALSE,FALSE,TRUE,TRUE,0,15,#N/A,56,#N/A,4.88636363636364,15.35,1,FALSE,FALSE,3,TRUE,1,FALSE,100,"Swvu.PLA2.","ACwvu.PLA2.",#N/A,FALSE,FALSE,0,0,0,0,2,"","",TRUE,TRUE,FALSE,FALSE,1,60,#N/A,#N/A,FALSE,FALSE,"Rwvu.PLA2.",#N/A,FALSE,FALSE,FALSE,9,65532,65532,FALSE,FALSE,TRUE,TRUE,TRUE}</definedName>
    <definedName name="wvu.PLA2." localSheetId="29" hidden="1">{TRUE,TRUE,-1.25,-15.5,484.5,276.75,FALSE,FALSE,TRUE,TRUE,0,15,#N/A,56,#N/A,4.88636363636364,15.35,1,FALSE,FALSE,3,TRUE,1,FALSE,100,"Swvu.PLA2.","ACwvu.PLA2.",#N/A,FALSE,FALSE,0,0,0,0,2,"","",TRUE,TRUE,FALSE,FALSE,1,60,#N/A,#N/A,FALSE,FALSE,"Rwvu.PLA2.",#N/A,FALSE,FALSE,FALSE,9,65532,65532,FALSE,FALSE,TRUE,TRUE,TRUE}</definedName>
    <definedName name="wvu.PLA2." localSheetId="30" hidden="1">{TRUE,TRUE,-1.25,-15.5,484.5,276.75,FALSE,FALSE,TRUE,TRUE,0,15,#N/A,56,#N/A,4.88636363636364,15.35,1,FALSE,FALSE,3,TRUE,1,FALSE,100,"Swvu.PLA2.","ACwvu.PLA2.",#N/A,FALSE,FALSE,0,0,0,0,2,"","",TRUE,TRUE,FALSE,FALSE,1,60,#N/A,#N/A,FALSE,FALSE,"Rwvu.PLA2.",#N/A,FALSE,FALSE,FALSE,9,65532,65532,FALSE,FALSE,TRUE,TRUE,TRUE}</definedName>
    <definedName name="wvu.PLA2." localSheetId="31" hidden="1">{TRUE,TRUE,-1.25,-15.5,484.5,276.75,FALSE,FALSE,TRUE,TRUE,0,15,#N/A,56,#N/A,4.88636363636364,15.35,1,FALSE,FALSE,3,TRUE,1,FALSE,100,"Swvu.PLA2.","ACwvu.PLA2.",#N/A,FALSE,FALSE,0,0,0,0,2,"","",TRUE,TRUE,FALSE,FALSE,1,60,#N/A,#N/A,FALSE,FALSE,"Rwvu.PLA2.",#N/A,FALSE,FALSE,FALSE,9,65532,65532,FALSE,FALSE,TRUE,TRUE,TRUE}</definedName>
    <definedName name="wvu.PLA2." localSheetId="32" hidden="1">{TRUE,TRUE,-1.25,-15.5,484.5,276.75,FALSE,FALSE,TRUE,TRUE,0,15,#N/A,56,#N/A,4.88636363636364,15.35,1,FALSE,FALSE,3,TRUE,1,FALSE,100,"Swvu.PLA2.","ACwvu.PLA2.",#N/A,FALSE,FALSE,0,0,0,0,2,"","",TRUE,TRUE,FALSE,FALSE,1,60,#N/A,#N/A,FALSE,FALSE,"Rwvu.PLA2.",#N/A,FALSE,FALSE,FALSE,9,65532,65532,FALSE,FALSE,TRUE,TRUE,TRUE}</definedName>
    <definedName name="wvu.PLA2." localSheetId="33" hidden="1">{TRUE,TRUE,-1.25,-15.5,484.5,276.75,FALSE,FALSE,TRUE,TRUE,0,15,#N/A,56,#N/A,4.88636363636364,15.35,1,FALSE,FALSE,3,TRUE,1,FALSE,100,"Swvu.PLA2.","ACwvu.PLA2.",#N/A,FALSE,FALSE,0,0,0,0,2,"","",TRUE,TRUE,FALSE,FALSE,1,60,#N/A,#N/A,FALSE,FALSE,"Rwvu.PLA2.",#N/A,FALSE,FALSE,FALSE,9,65532,65532,FALSE,FALSE,TRUE,TRUE,TRUE}</definedName>
    <definedName name="wvu.PLA2." localSheetId="34" hidden="1">{TRUE,TRUE,-1.25,-15.5,484.5,276.75,FALSE,FALSE,TRUE,TRUE,0,15,#N/A,56,#N/A,4.88636363636364,15.35,1,FALSE,FALSE,3,TRUE,1,FALSE,100,"Swvu.PLA2.","ACwvu.PLA2.",#N/A,FALSE,FALSE,0,0,0,0,2,"","",TRUE,TRUE,FALSE,FALSE,1,60,#N/A,#N/A,FALSE,FALSE,"Rwvu.PLA2.",#N/A,FALSE,FALSE,FALSE,9,65532,65532,FALSE,FALSE,TRUE,TRUE,TRUE}</definedName>
    <definedName name="wvu.PLA2." localSheetId="3" hidden="1">{TRUE,TRUE,-1.25,-15.5,484.5,276.75,FALSE,FALSE,TRUE,TRUE,0,15,#N/A,56,#N/A,4.88636363636364,15.35,1,FALSE,FALSE,3,TRUE,1,FALSE,100,"Swvu.PLA2.","ACwvu.PLA2.",#N/A,FALSE,FALSE,0,0,0,0,2,"","",TRUE,TRUE,FALSE,FALSE,1,60,#N/A,#N/A,FALSE,FALSE,"Rwvu.PLA2.",#N/A,FALSE,FALSE,FALSE,9,65532,65532,FALSE,FALSE,TRUE,TRUE,TRUE}</definedName>
    <definedName name="wvu.PLA2." localSheetId="57" hidden="1">{TRUE,TRUE,-1.25,-15.5,484.5,276.75,FALSE,FALSE,TRUE,TRUE,0,15,#N/A,56,#N/A,4.88636363636364,15.35,1,FALSE,FALSE,3,TRUE,1,FALSE,100,"Swvu.PLA2.","ACwvu.PLA2.",#N/A,FALSE,FALSE,0,0,0,0,2,"","",TRUE,TRUE,FALSE,FALSE,1,60,#N/A,#N/A,FALSE,FALSE,"Rwvu.PLA2.",#N/A,FALSE,FALSE,FALSE,9,65532,65532,FALSE,FALSE,TRUE,TRUE,TRUE}</definedName>
    <definedName name="wvu.PLA2." localSheetId="58" hidden="1">{TRUE,TRUE,-1.25,-15.5,484.5,276.75,FALSE,FALSE,TRUE,TRUE,0,15,#N/A,56,#N/A,4.88636363636364,15.35,1,FALSE,FALSE,3,TRUE,1,FALSE,100,"Swvu.PLA2.","ACwvu.PLA2.",#N/A,FALSE,FALSE,0,0,0,0,2,"","",TRUE,TRUE,FALSE,FALSE,1,60,#N/A,#N/A,FALSE,FALSE,"Rwvu.PLA2.",#N/A,FALSE,FALSE,FALSE,9,65532,65532,FALSE,FALSE,TRUE,TRUE,TRUE}</definedName>
    <definedName name="wvu.PLA2." localSheetId="18" hidden="1">{TRUE,TRUE,-1.25,-15.5,484.5,276.75,FALSE,FALSE,TRUE,TRUE,0,15,#N/A,56,#N/A,4.88636363636364,15.35,1,FALSE,FALSE,3,TRUE,1,FALSE,100,"Swvu.PLA2.","ACwvu.PLA2.",#N/A,FALSE,FALSE,0,0,0,0,2,"","",TRUE,TRUE,FALSE,FALSE,1,60,#N/A,#N/A,FALSE,FALSE,"Rwvu.PLA2.",#N/A,FALSE,FALSE,FALSE,9,65532,65532,FALSE,FALSE,TRUE,TRUE,TRUE}</definedName>
    <definedName name="wvu.PLA2." localSheetId="61" hidden="1">{TRUE,TRUE,-1.25,-15.5,484.5,276.75,FALSE,FALSE,TRUE,TRUE,0,15,#N/A,56,#N/A,4.88636363636364,15.35,1,FALSE,FALSE,3,TRUE,1,FALSE,100,"Swvu.PLA2.","ACwvu.PLA2.",#N/A,FALSE,FALSE,0,0,0,0,2,"","",TRUE,TRUE,FALSE,FALSE,1,60,#N/A,#N/A,FALSE,FALSE,"Rwvu.PLA2.",#N/A,FALSE,FALSE,FALSE,9,65532,65532,FALSE,FALSE,TRUE,TRUE,TRUE}</definedName>
    <definedName name="wvu.PLA2." localSheetId="62" hidden="1">{TRUE,TRUE,-1.25,-15.5,484.5,276.75,FALSE,FALSE,TRUE,TRUE,0,15,#N/A,56,#N/A,4.88636363636364,15.35,1,FALSE,FALSE,3,TRUE,1,FALSE,100,"Swvu.PLA2.","ACwvu.PLA2.",#N/A,FALSE,FALSE,0,0,0,0,2,"","",TRUE,TRUE,FALSE,FALSE,1,60,#N/A,#N/A,FALSE,FALSE,"Rwvu.PLA2.",#N/A,FALSE,FALSE,FALSE,9,65532,65532,FALSE,FALSE,TRUE,TRUE,TRUE}</definedName>
    <definedName name="wvu.PLA2." localSheetId="63" hidden="1">{TRUE,TRUE,-1.25,-15.5,484.5,276.75,FALSE,FALSE,TRUE,TRUE,0,15,#N/A,56,#N/A,4.88636363636364,15.35,1,FALSE,FALSE,3,TRUE,1,FALSE,100,"Swvu.PLA2.","ACwvu.PLA2.",#N/A,FALSE,FALSE,0,0,0,0,2,"","",TRUE,TRUE,FALSE,FALSE,1,60,#N/A,#N/A,FALSE,FALSE,"Rwvu.PLA2.",#N/A,FALSE,FALSE,FALSE,9,65532,65532,FALSE,FALSE,TRUE,TRUE,TRUE}</definedName>
    <definedName name="wvu.PLA2." localSheetId="64" hidden="1">{TRUE,TRUE,-1.25,-15.5,484.5,276.75,FALSE,FALSE,TRUE,TRUE,0,15,#N/A,56,#N/A,4.88636363636364,15.35,1,FALSE,FALSE,3,TRUE,1,FALSE,100,"Swvu.PLA2.","ACwvu.PLA2.",#N/A,FALSE,FALSE,0,0,0,0,2,"","",TRUE,TRUE,FALSE,FALSE,1,60,#N/A,#N/A,FALSE,FALSE,"Rwvu.PLA2.",#N/A,FALSE,FALSE,FALSE,9,65532,65532,FALSE,FALSE,TRUE,TRUE,TRUE}</definedName>
    <definedName name="wvu.PLA2." localSheetId="21" hidden="1">{TRUE,TRUE,-1.25,-15.5,484.5,276.75,FALSE,FALSE,TRUE,TRUE,0,15,#N/A,56,#N/A,4.88636363636364,15.35,1,FALSE,FALSE,3,TRUE,1,FALSE,100,"Swvu.PLA2.","ACwvu.PLA2.",#N/A,FALSE,FALSE,0,0,0,0,2,"","",TRUE,TRUE,FALSE,FALSE,1,60,#N/A,#N/A,FALSE,FALSE,"Rwvu.PLA2.",#N/A,FALSE,FALSE,FALSE,9,65532,65532,FALSE,FALSE,TRUE,TRUE,TRUE}</definedName>
    <definedName name="wvu.PLA2." localSheetId="80" hidden="1">{TRUE,TRUE,-1.25,-15.5,484.5,276.75,FALSE,FALSE,TRUE,TRUE,0,15,#N/A,56,#N/A,4.88636363636364,15.35,1,FALSE,FALSE,3,TRUE,1,FALSE,100,"Swvu.PLA2.","ACwvu.PLA2.",#N/A,FALSE,FALSE,0,0,0,0,2,"","",TRUE,TRUE,FALSE,FALSE,1,60,#N/A,#N/A,FALSE,FALSE,"Rwvu.PLA2.",#N/A,FALSE,FALSE,FALSE,9,65532,65532,FALSE,FALSE,TRUE,TRUE,TRUE}</definedName>
    <definedName name="wvu.PLA2." localSheetId="81" hidden="1">{TRUE,TRUE,-1.25,-15.5,484.5,276.75,FALSE,FALSE,TRUE,TRUE,0,15,#N/A,56,#N/A,4.88636363636364,15.35,1,FALSE,FALSE,3,TRUE,1,FALSE,100,"Swvu.PLA2.","ACwvu.PLA2.",#N/A,FALSE,FALSE,0,0,0,0,2,"","",TRUE,TRUE,FALSE,FALSE,1,60,#N/A,#N/A,FALSE,FALSE,"Rwvu.PLA2.",#N/A,FALSE,FALSE,FALSE,9,65532,65532,FALSE,FALSE,TRUE,TRUE,TRUE}</definedName>
    <definedName name="wvu.PLA2." localSheetId="82" hidden="1">{TRUE,TRUE,-1.25,-15.5,484.5,276.75,FALSE,FALSE,TRUE,TRUE,0,15,#N/A,56,#N/A,4.88636363636364,15.35,1,FALSE,FALSE,3,TRUE,1,FALSE,100,"Swvu.PLA2.","ACwvu.PLA2.",#N/A,FALSE,FALSE,0,0,0,0,2,"","",TRUE,TRUE,FALSE,FALSE,1,60,#N/A,#N/A,FALSE,FALSE,"Rwvu.PLA2.",#N/A,FALSE,FALSE,FALSE,9,65532,65532,FALSE,FALSE,TRUE,TRUE,TRUE}</definedName>
    <definedName name="wvu.PLA2." localSheetId="83" hidden="1">{TRUE,TRUE,-1.25,-15.5,484.5,276.75,FALSE,FALSE,TRUE,TRUE,0,15,#N/A,56,#N/A,4.88636363636364,15.35,1,FALSE,FALSE,3,TRUE,1,FALSE,100,"Swvu.PLA2.","ACwvu.PLA2.",#N/A,FALSE,FALSE,0,0,0,0,2,"","",TRUE,TRUE,FALSE,FALSE,1,60,#N/A,#N/A,FALSE,FALSE,"Rwvu.PLA2.",#N/A,FALSE,FALSE,FALSE,9,65532,65532,FALSE,FALSE,TRUE,TRUE,TRUE}</definedName>
    <definedName name="wvu.PLA2." localSheetId="84" hidden="1">{TRUE,TRUE,-1.25,-15.5,484.5,276.75,FALSE,FALSE,TRUE,TRUE,0,15,#N/A,56,#N/A,4.88636363636364,15.35,1,FALSE,FALSE,3,TRUE,1,FALSE,100,"Swvu.PLA2.","ACwvu.PLA2.",#N/A,FALSE,FALSE,0,0,0,0,2,"","",TRUE,TRUE,FALSE,FALSE,1,60,#N/A,#N/A,FALSE,FALSE,"Rwvu.PLA2.",#N/A,FALSE,FALSE,FALSE,9,65532,65532,FALSE,FALSE,TRUE,TRUE,TRUE}</definedName>
    <definedName name="wvu.PLA2." localSheetId="85" hidden="1">{TRUE,TRUE,-1.25,-15.5,484.5,276.75,FALSE,FALSE,TRUE,TRUE,0,15,#N/A,56,#N/A,4.88636363636364,15.35,1,FALSE,FALSE,3,TRUE,1,FALSE,100,"Swvu.PLA2.","ACwvu.PLA2.",#N/A,FALSE,FALSE,0,0,0,0,2,"","",TRUE,TRUE,FALSE,FALSE,1,60,#N/A,#N/A,FALSE,FALSE,"Rwvu.PLA2.",#N/A,FALSE,FALSE,FALSE,9,65532,65532,FALSE,FALSE,TRUE,TRUE,TRUE}</definedName>
    <definedName name="wvu.PLA2." localSheetId="88" hidden="1">{TRUE,TRUE,-1.25,-15.5,484.5,276.75,FALSE,FALSE,TRUE,TRUE,0,15,#N/A,56,#N/A,4.88636363636364,15.35,1,FALSE,FALSE,3,TRUE,1,FALSE,100,"Swvu.PLA2.","ACwvu.PLA2.",#N/A,FALSE,FALSE,0,0,0,0,2,"","",TRUE,TRUE,FALSE,FALSE,1,60,#N/A,#N/A,FALSE,FALSE,"Rwvu.PLA2.",#N/A,FALSE,FALSE,FALSE,9,65532,65532,FALSE,FALSE,TRUE,TRUE,TRUE}</definedName>
    <definedName name="wvu.PLA2." localSheetId="22" hidden="1">{TRUE,TRUE,-1.25,-15.5,484.5,276.75,FALSE,FALSE,TRUE,TRUE,0,15,#N/A,56,#N/A,4.88636363636364,15.35,1,FALSE,FALSE,3,TRUE,1,FALSE,100,"Swvu.PLA2.","ACwvu.PLA2.",#N/A,FALSE,FALSE,0,0,0,0,2,"","",TRUE,TRUE,FALSE,FALSE,1,60,#N/A,#N/A,FALSE,FALSE,"Rwvu.PLA2.",#N/A,FALSE,FALSE,FALSE,9,65532,65532,FALSE,FALSE,TRUE,TRUE,TRUE}</definedName>
    <definedName name="wvu.PLA2." localSheetId="89" hidden="1">{TRUE,TRUE,-1.25,-15.5,484.5,276.75,FALSE,FALSE,TRUE,TRUE,0,15,#N/A,56,#N/A,4.88636363636364,15.35,1,FALSE,FALSE,3,TRUE,1,FALSE,100,"Swvu.PLA2.","ACwvu.PLA2.",#N/A,FALSE,FALSE,0,0,0,0,2,"","",TRUE,TRUE,FALSE,FALSE,1,60,#N/A,#N/A,FALSE,FALSE,"Rwvu.PLA2.",#N/A,FALSE,FALSE,FALSE,9,65532,65532,FALSE,FALSE,TRUE,TRUE,TRUE}</definedName>
    <definedName name="wvu.PLA2." localSheetId="90" hidden="1">{TRUE,TRUE,-1.25,-15.5,484.5,276.75,FALSE,FALSE,TRUE,TRUE,0,15,#N/A,56,#N/A,4.88636363636364,15.35,1,FALSE,FALSE,3,TRUE,1,FALSE,100,"Swvu.PLA2.","ACwvu.PLA2.",#N/A,FALSE,FALSE,0,0,0,0,2,"","",TRUE,TRUE,FALSE,FALSE,1,60,#N/A,#N/A,FALSE,FALSE,"Rwvu.PLA2.",#N/A,FALSE,FALSE,FALSE,9,65532,65532,FALSE,FALSE,TRUE,TRUE,TRUE}</definedName>
    <definedName name="wvu.PLA2." localSheetId="91" hidden="1">{TRUE,TRUE,-1.25,-15.5,484.5,276.75,FALSE,FALSE,TRUE,TRUE,0,15,#N/A,56,#N/A,4.88636363636364,15.35,1,FALSE,FALSE,3,TRUE,1,FALSE,100,"Swvu.PLA2.","ACwvu.PLA2.",#N/A,FALSE,FALSE,0,0,0,0,2,"","",TRUE,TRUE,FALSE,FALSE,1,60,#N/A,#N/A,FALSE,FALSE,"Rwvu.PLA2.",#N/A,FALSE,FALSE,FALSE,9,65532,65532,FALSE,FALSE,TRUE,TRUE,TRUE}</definedName>
    <definedName name="wvu.PLA2." localSheetId="92" hidden="1">{TRUE,TRUE,-1.25,-15.5,484.5,276.75,FALSE,FALSE,TRUE,TRUE,0,15,#N/A,56,#N/A,4.88636363636364,15.35,1,FALSE,FALSE,3,TRUE,1,FALSE,100,"Swvu.PLA2.","ACwvu.PLA2.",#N/A,FALSE,FALSE,0,0,0,0,2,"","",TRUE,TRUE,FALSE,FALSE,1,60,#N/A,#N/A,FALSE,FALSE,"Rwvu.PLA2.",#N/A,FALSE,FALSE,FALSE,9,65532,65532,FALSE,FALSE,TRUE,TRUE,TRUE}</definedName>
    <definedName name="wvu.PLA2." localSheetId="95" hidden="1">{TRUE,TRUE,-1.25,-15.5,484.5,276.75,FALSE,FALSE,TRUE,TRUE,0,15,#N/A,56,#N/A,4.88636363636364,15.35,1,FALSE,FALSE,3,TRUE,1,FALSE,100,"Swvu.PLA2.","ACwvu.PLA2.",#N/A,FALSE,FALSE,0,0,0,0,2,"","",TRUE,TRUE,FALSE,FALSE,1,60,#N/A,#N/A,FALSE,FALSE,"Rwvu.PLA2.",#N/A,FALSE,FALSE,FALSE,9,65532,65532,FALSE,FALSE,TRUE,TRUE,TRUE}</definedName>
    <definedName name="wvu.PLA2." localSheetId="96" hidden="1">{TRUE,TRUE,-1.25,-15.5,484.5,276.75,FALSE,FALSE,TRUE,TRUE,0,15,#N/A,56,#N/A,4.88636363636364,15.35,1,FALSE,FALSE,3,TRUE,1,FALSE,100,"Swvu.PLA2.","ACwvu.PLA2.",#N/A,FALSE,FALSE,0,0,0,0,2,"","",TRUE,TRUE,FALSE,FALSE,1,60,#N/A,#N/A,FALSE,FALSE,"Rwvu.PLA2.",#N/A,FALSE,FALSE,FALSE,9,65532,65532,FALSE,FALSE,TRUE,TRUE,TRUE}</definedName>
    <definedName name="wvu.PLA2." localSheetId="98" hidden="1">{TRUE,TRUE,-1.25,-15.5,484.5,276.75,FALSE,FALSE,TRUE,TRUE,0,15,#N/A,56,#N/A,4.88636363636364,15.35,1,FALSE,FALSE,3,TRUE,1,FALSE,100,"Swvu.PLA2.","ACwvu.PLA2.",#N/A,FALSE,FALSE,0,0,0,0,2,"","",TRUE,TRUE,FALSE,FALSE,1,60,#N/A,#N/A,FALSE,FALSE,"Rwvu.PLA2.",#N/A,FALSE,FALSE,FALSE,9,65532,65532,FALSE,FALSE,TRUE,TRUE,TRUE}</definedName>
    <definedName name="wvu.PLA2." localSheetId="24" hidden="1">{TRUE,TRUE,-1.25,-15.5,484.5,276.75,FALSE,FALSE,TRUE,TRUE,0,15,#N/A,56,#N/A,4.88636363636364,15.35,1,FALSE,FALSE,3,TRUE,1,FALSE,100,"Swvu.PLA2.","ACwvu.PLA2.",#N/A,FALSE,FALSE,0,0,0,0,2,"","",TRUE,TRUE,FALSE,FALSE,1,60,#N/A,#N/A,FALSE,FALSE,"Rwvu.PLA2.",#N/A,FALSE,FALSE,FALSE,9,65532,65532,FALSE,FALSE,TRUE,TRUE,TRUE}</definedName>
    <definedName name="wvu.PLA2." localSheetId="99" hidden="1">{TRUE,TRUE,-1.25,-15.5,484.5,276.75,FALSE,FALSE,TRUE,TRUE,0,15,#N/A,56,#N/A,4.88636363636364,15.35,1,FALSE,FALSE,3,TRUE,1,FALSE,100,"Swvu.PLA2.","ACwvu.PLA2.",#N/A,FALSE,FALSE,0,0,0,0,2,"","",TRUE,TRUE,FALSE,FALSE,1,60,#N/A,#N/A,FALSE,FALSE,"Rwvu.PLA2.",#N/A,FALSE,FALSE,FALSE,9,65532,65532,FALSE,FALSE,TRUE,TRUE,TRUE}</definedName>
    <definedName name="wvu.PLA2." localSheetId="25" hidden="1">{TRUE,TRUE,-1.25,-15.5,484.5,276.75,FALSE,FALSE,TRUE,TRUE,0,15,#N/A,56,#N/A,4.88636363636364,15.35,1,FALSE,FALSE,3,TRUE,1,FALSE,100,"Swvu.PLA2.","ACwvu.PLA2.",#N/A,FALSE,FALSE,0,0,0,0,2,"","",TRUE,TRUE,FALSE,FALSE,1,60,#N/A,#N/A,FALSE,FALSE,"Rwvu.PLA2.",#N/A,FALSE,FALSE,FALSE,9,65532,65532,FALSE,FALSE,TRUE,TRUE,TRUE}</definedName>
    <definedName name="wvu.PLA2." localSheetId="26" hidden="1">{TRUE,TRUE,-1.25,-15.5,484.5,276.75,FALSE,FALSE,TRUE,TRUE,0,15,#N/A,56,#N/A,4.88636363636364,15.35,1,FALSE,FALSE,3,TRUE,1,FALSE,100,"Swvu.PLA2.","ACwvu.PLA2.",#N/A,FALSE,FALSE,0,0,0,0,2,"","",TRUE,TRUE,FALSE,FALSE,1,60,#N/A,#N/A,FALSE,FALSE,"Rwvu.PLA2.",#N/A,FALSE,FALSE,FALSE,9,65532,65532,FALSE,FALSE,TRUE,TRUE,TRUE}</definedName>
    <definedName name="wvu.PLA2." localSheetId="93" hidden="1">{TRUE,TRUE,-1.25,-15.5,484.5,276.75,FALSE,FALSE,TRUE,TRUE,0,15,#N/A,56,#N/A,4.88636363636364,15.35,1,FALSE,FALSE,3,TRUE,1,FALSE,100,"Swvu.PLA2.","ACwvu.PLA2.",#N/A,FALSE,FALSE,0,0,0,0,2,"","",TRUE,TRUE,FALSE,FALSE,1,60,#N/A,#N/A,FALSE,FALSE,"Rwvu.PLA2.",#N/A,FALSE,FALSE,FALSE,9,65532,65532,FALSE,FALSE,TRUE,TRUE,TRUE}</definedName>
    <definedName name="wvu.PLA2." localSheetId="94"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localSheetId="15" hidden="1">#REF!</definedName>
    <definedName name="ww" localSheetId="16" hidden="1">#REF!</definedName>
    <definedName name="ww" localSheetId="17" hidden="1">#REF!</definedName>
    <definedName name="ww" localSheetId="19" hidden="1">#REF!</definedName>
    <definedName name="ww" localSheetId="100" hidden="1">[143]M!#REF!</definedName>
    <definedName name="ww" localSheetId="23" hidden="1">[143]M!#REF!</definedName>
    <definedName name="ww" localSheetId="59" hidden="1">#REF!</definedName>
    <definedName name="ww" localSheetId="60" hidden="1">#REF!</definedName>
    <definedName name="ww" localSheetId="1" hidden="1">[143]M!#REF!</definedName>
    <definedName name="ww" localSheetId="27" hidden="1">#REF!</definedName>
    <definedName name="ww" localSheetId="28" hidden="1">#REF!</definedName>
    <definedName name="ww" localSheetId="29" hidden="1">#REF!</definedName>
    <definedName name="ww" localSheetId="57" hidden="1">[143]M!#REF!</definedName>
    <definedName name="ww" localSheetId="58" hidden="1">[143]M!#REF!</definedName>
    <definedName name="ww" localSheetId="18" hidden="1">#REF!</definedName>
    <definedName name="ww" localSheetId="61" hidden="1">[143]M!#REF!</definedName>
    <definedName name="ww" localSheetId="64" hidden="1">[143]M!#REF!</definedName>
    <definedName name="ww" localSheetId="91" hidden="1">#REF!</definedName>
    <definedName name="ww" localSheetId="96" hidden="1">[143]M!#REF!</definedName>
    <definedName name="ww" localSheetId="24" hidden="1">[143]M!#REF!</definedName>
    <definedName name="ww" hidden="1">#REF!</definedName>
    <definedName name="www" localSheetId="15" hidden="1">{"Riqfin97",#N/A,FALSE,"Tran";"Riqfinpro",#N/A,FALSE,"Tran"}</definedName>
    <definedName name="www" localSheetId="16" hidden="1">{"bop94-99",#N/A,FALSE,"BOP";"bgdp94-99",#N/A,FALSE,"BOPGDP";"exp94-99",#N/A,FALSE,"EXP";"imp94-99",#N/A,FALSE,"IMP";"tt9499",#N/A,FALSE,"TT";"ss94-99",#N/A,FALSE,"SERV";"tran94-99",#N/A,FALSE,"TRAN";"dis95-98",#N/A,FALSE,"DISB";"amor94-99",#N/A,FALSE,"AMOR";"int94-98",#N/A,FALSE,"INT";"debt94-99",#N/A,FALSE,"DEBT"}</definedName>
    <definedName name="www" localSheetId="17" hidden="1">{"Riqfin97",#N/A,FALSE,"Tran";"Riqfinpro",#N/A,FALSE,"Tran"}</definedName>
    <definedName name="www" localSheetId="19" hidden="1">{"Riqfin97",#N/A,FALSE,"Tran";"Riqfinpro",#N/A,FALSE,"Tran"}</definedName>
    <definedName name="www" localSheetId="20" hidden="1">{"Riqfin97",#N/A,FALSE,"Tran";"Riqfinpro",#N/A,FALSE,"Tran"}</definedName>
    <definedName name="www" localSheetId="100" hidden="1">{"Riqfin97",#N/A,FALSE,"Tran";"Riqfinpro",#N/A,FALSE,"Tran"}</definedName>
    <definedName name="www" localSheetId="8" hidden="1">{"Riqfin97",#N/A,FALSE,"Tran";"Riqfinpro",#N/A,FALSE,"Tran"}</definedName>
    <definedName name="www" localSheetId="9" hidden="1">{"Riqfin97",#N/A,FALSE,"Tran";"Riqfinpro",#N/A,FALSE,"Tran"}</definedName>
    <definedName name="www" localSheetId="10" hidden="1">{"Riqfin97",#N/A,FALSE,"Tran";"Riqfinpro",#N/A,FALSE,"Tran"}</definedName>
    <definedName name="www" localSheetId="11" hidden="1">{"Riqfin97",#N/A,FALSE,"Tran";"Riqfinpro",#N/A,FALSE,"Tran"}</definedName>
    <definedName name="www" localSheetId="23" hidden="1">{"Riqfin97",#N/A,FALSE,"Tran";"Riqfinpro",#N/A,FALSE,"Tran"}</definedName>
    <definedName name="www" localSheetId="59" hidden="1">{"Riqfin97",#N/A,FALSE,"Tran";"Riqfinpro",#N/A,FALSE,"Tran"}</definedName>
    <definedName name="www" localSheetId="60" hidden="1">{"Riqfin97",#N/A,FALSE,"Tran";"Riqfinpro",#N/A,FALSE,"Tran"}</definedName>
    <definedName name="www" localSheetId="1" hidden="1">{"Riqfin97",#N/A,FALSE,"Tran";"Riqfinpro",#N/A,FALSE,"Tran"}</definedName>
    <definedName name="www" localSheetId="27" hidden="1">{"Riqfin97",#N/A,FALSE,"Tran";"Riqfinpro",#N/A,FALSE,"Tran"}</definedName>
    <definedName name="www" localSheetId="28" hidden="1">{"Riqfin97",#N/A,FALSE,"Tran";"Riqfinpro",#N/A,FALSE,"Tran"}</definedName>
    <definedName name="www" localSheetId="29" hidden="1">{"Riqfin97",#N/A,FALSE,"Tran";"Riqfinpro",#N/A,FALSE,"Tran"}</definedName>
    <definedName name="www" localSheetId="30" hidden="1">{"Riqfin97",#N/A,FALSE,"Tran";"Riqfinpro",#N/A,FALSE,"Tran"}</definedName>
    <definedName name="www" localSheetId="31" hidden="1">{"Riqfin97",#N/A,FALSE,"Tran";"Riqfinpro",#N/A,FALSE,"Tran"}</definedName>
    <definedName name="www" localSheetId="32" hidden="1">{"Riqfin97",#N/A,FALSE,"Tran";"Riqfinpro",#N/A,FALSE,"Tran"}</definedName>
    <definedName name="www" localSheetId="33" hidden="1">{"Riqfin97",#N/A,FALSE,"Tran";"Riqfinpro",#N/A,FALSE,"Tran"}</definedName>
    <definedName name="www" localSheetId="34" hidden="1">{"Riqfin97",#N/A,FALSE,"Tran";"Riqfinpro",#N/A,FALSE,"Tran"}</definedName>
    <definedName name="www" localSheetId="3" hidden="1">{"Riqfin97",#N/A,FALSE,"Tran";"Riqfinpro",#N/A,FALSE,"Tran"}</definedName>
    <definedName name="www" localSheetId="57" hidden="1">{"Riqfin97",#N/A,FALSE,"Tran";"Riqfinpro",#N/A,FALSE,"Tran"}</definedName>
    <definedName name="www" localSheetId="58" hidden="1">{"Riqfin97",#N/A,FALSE,"Tran";"Riqfinpro",#N/A,FALSE,"Tran"}</definedName>
    <definedName name="www" localSheetId="18" hidden="1">{"Riqfin97",#N/A,FALSE,"Tran";"Riqfinpro",#N/A,FALSE,"Tran"}</definedName>
    <definedName name="www" localSheetId="61" hidden="1">{"Riqfin97",#N/A,FALSE,"Tran";"Riqfinpro",#N/A,FALSE,"Tran"}</definedName>
    <definedName name="www" localSheetId="62" hidden="1">{"Riqfin97",#N/A,FALSE,"Tran";"Riqfinpro",#N/A,FALSE,"Tran"}</definedName>
    <definedName name="www" localSheetId="63" hidden="1">{"Riqfin97",#N/A,FALSE,"Tran";"Riqfinpro",#N/A,FALSE,"Tran"}</definedName>
    <definedName name="www" localSheetId="64" hidden="1">{"Riqfin97",#N/A,FALSE,"Tran";"Riqfinpro",#N/A,FALSE,"Tran"}</definedName>
    <definedName name="www" localSheetId="21" hidden="1">{"Riqfin97",#N/A,FALSE,"Tran";"Riqfinpro",#N/A,FALSE,"Tran"}</definedName>
    <definedName name="www" localSheetId="80" hidden="1">{"Riqfin97",#N/A,FALSE,"Tran";"Riqfinpro",#N/A,FALSE,"Tran"}</definedName>
    <definedName name="www" localSheetId="81" hidden="1">{"Riqfin97",#N/A,FALSE,"Tran";"Riqfinpro",#N/A,FALSE,"Tran"}</definedName>
    <definedName name="www" localSheetId="82" hidden="1">{"Riqfin97",#N/A,FALSE,"Tran";"Riqfinpro",#N/A,FALSE,"Tran"}</definedName>
    <definedName name="www" localSheetId="83" hidden="1">{"Riqfin97",#N/A,FALSE,"Tran";"Riqfinpro",#N/A,FALSE,"Tran"}</definedName>
    <definedName name="www" localSheetId="84" hidden="1">{"Riqfin97",#N/A,FALSE,"Tran";"Riqfinpro",#N/A,FALSE,"Tran"}</definedName>
    <definedName name="www" localSheetId="85" hidden="1">{"Riqfin97",#N/A,FALSE,"Tran";"Riqfinpro",#N/A,FALSE,"Tran"}</definedName>
    <definedName name="www" localSheetId="88" hidden="1">{"Riqfin97",#N/A,FALSE,"Tran";"Riqfinpro",#N/A,FALSE,"Tran"}</definedName>
    <definedName name="www" localSheetId="22" hidden="1">{"Riqfin97",#N/A,FALSE,"Tran";"Riqfinpro",#N/A,FALSE,"Tran"}</definedName>
    <definedName name="www" localSheetId="89" hidden="1">{"Riqfin97",#N/A,FALSE,"Tran";"Riqfinpro",#N/A,FALSE,"Tran"}</definedName>
    <definedName name="www" localSheetId="90" hidden="1">{"Riqfin97",#N/A,FALSE,"Tran";"Riqfinpro",#N/A,FALSE,"Tran"}</definedName>
    <definedName name="www" localSheetId="91" hidden="1">{"Riqfin97",#N/A,FALSE,"Tran";"Riqfinpro",#N/A,FALSE,"Tran"}</definedName>
    <definedName name="www" localSheetId="92" hidden="1">{"Riqfin97",#N/A,FALSE,"Tran";"Riqfinpro",#N/A,FALSE,"Tran"}</definedName>
    <definedName name="www" localSheetId="95" hidden="1">{"Riqfin97",#N/A,FALSE,"Tran";"Riqfinpro",#N/A,FALSE,"Tran"}</definedName>
    <definedName name="www" localSheetId="96" hidden="1">{"Riqfin97",#N/A,FALSE,"Tran";"Riqfinpro",#N/A,FALSE,"Tran"}</definedName>
    <definedName name="www" localSheetId="98" hidden="1">{"Riqfin97",#N/A,FALSE,"Tran";"Riqfinpro",#N/A,FALSE,"Tran"}</definedName>
    <definedName name="www" localSheetId="24" hidden="1">{"Riqfin97",#N/A,FALSE,"Tran";"Riqfinpro",#N/A,FALSE,"Tran"}</definedName>
    <definedName name="www" localSheetId="99" hidden="1">{"Riqfin97",#N/A,FALSE,"Tran";"Riqfinpro",#N/A,FALSE,"Tran"}</definedName>
    <definedName name="www" localSheetId="25" hidden="1">{"Riqfin97",#N/A,FALSE,"Tran";"Riqfinpro",#N/A,FALSE,"Tran"}</definedName>
    <definedName name="www" localSheetId="26" hidden="1">{"Riqfin97",#N/A,FALSE,"Tran";"Riqfinpro",#N/A,FALSE,"Tran"}</definedName>
    <definedName name="www" localSheetId="93" hidden="1">{"Riqfin97",#N/A,FALSE,"Tran";"Riqfinpro",#N/A,FALSE,"Tran"}</definedName>
    <definedName name="www" localSheetId="94" hidden="1">{"Riqfin97",#N/A,FALSE,"Tran";"Riqfinpro",#N/A,FALSE,"Tran"}</definedName>
    <definedName name="www" hidden="1">{"Riqfin97",#N/A,FALSE,"Tran";"Riqfinpro",#N/A,FALSE,"Tran"}</definedName>
    <definedName name="wwwjjj" localSheetId="15" hidden="1">{#N/A,#N/A,FALSE,"slvsrtb1";#N/A,#N/A,FALSE,"slvsrtb2";#N/A,#N/A,FALSE,"slvsrtb3";#N/A,#N/A,FALSE,"slvsrtb4";#N/A,#N/A,FALSE,"slvsrtb5";#N/A,#N/A,FALSE,"slvsrtb6";#N/A,#N/A,FALSE,"slvsrtb7";#N/A,#N/A,FALSE,"slvsrtb8";#N/A,#N/A,FALSE,"slvsrtb9";#N/A,#N/A,FALSE,"slvsrtb10";#N/A,#N/A,FALSE,"slvsrtb12"}</definedName>
    <definedName name="wwwjjj" localSheetId="16" hidden="1">{#N/A,#N/A,FALSE,"slvsrtb1";#N/A,#N/A,FALSE,"slvsrtb2";#N/A,#N/A,FALSE,"slvsrtb3";#N/A,#N/A,FALSE,"slvsrtb4";#N/A,#N/A,FALSE,"slvsrtb5";#N/A,#N/A,FALSE,"slvsrtb6";#N/A,#N/A,FALSE,"slvsrtb7";#N/A,#N/A,FALSE,"slvsrtb8";#N/A,#N/A,FALSE,"slvsrtb9";#N/A,#N/A,FALSE,"slvsrtb10";#N/A,#N/A,FALSE,"slvsrtb12"}</definedName>
    <definedName name="wwwjjj" localSheetId="17" hidden="1">{#N/A,#N/A,FALSE,"slvsrtb1";#N/A,#N/A,FALSE,"slvsrtb2";#N/A,#N/A,FALSE,"slvsrtb3";#N/A,#N/A,FALSE,"slvsrtb4";#N/A,#N/A,FALSE,"slvsrtb5";#N/A,#N/A,FALSE,"slvsrtb6";#N/A,#N/A,FALSE,"slvsrtb7";#N/A,#N/A,FALSE,"slvsrtb8";#N/A,#N/A,FALSE,"slvsrtb9";#N/A,#N/A,FALSE,"slvsrtb10";#N/A,#N/A,FALSE,"slvsrtb12"}</definedName>
    <definedName name="wwwjjj" localSheetId="19" hidden="1">{#N/A,#N/A,FALSE,"slvsrtb1";#N/A,#N/A,FALSE,"slvsrtb2";#N/A,#N/A,FALSE,"slvsrtb3";#N/A,#N/A,FALSE,"slvsrtb4";#N/A,#N/A,FALSE,"slvsrtb5";#N/A,#N/A,FALSE,"slvsrtb6";#N/A,#N/A,FALSE,"slvsrtb7";#N/A,#N/A,FALSE,"slvsrtb8";#N/A,#N/A,FALSE,"slvsrtb9";#N/A,#N/A,FALSE,"slvsrtb10";#N/A,#N/A,FALSE,"slvsrtb12"}</definedName>
    <definedName name="wwwjjj" localSheetId="20" hidden="1">{#N/A,#N/A,FALSE,"slvsrtb1";#N/A,#N/A,FALSE,"slvsrtb2";#N/A,#N/A,FALSE,"slvsrtb3";#N/A,#N/A,FALSE,"slvsrtb4";#N/A,#N/A,FALSE,"slvsrtb5";#N/A,#N/A,FALSE,"slvsrtb6";#N/A,#N/A,FALSE,"slvsrtb7";#N/A,#N/A,FALSE,"slvsrtb8";#N/A,#N/A,FALSE,"slvsrtb9";#N/A,#N/A,FALSE,"slvsrtb10";#N/A,#N/A,FALSE,"slvsrtb12"}</definedName>
    <definedName name="wwwjjj" localSheetId="100" hidden="1">{#N/A,#N/A,FALSE,"slvsrtb1";#N/A,#N/A,FALSE,"slvsrtb2";#N/A,#N/A,FALSE,"slvsrtb3";#N/A,#N/A,FALSE,"slvsrtb4";#N/A,#N/A,FALSE,"slvsrtb5";#N/A,#N/A,FALSE,"slvsrtb6";#N/A,#N/A,FALSE,"slvsrtb7";#N/A,#N/A,FALSE,"slvsrtb8";#N/A,#N/A,FALSE,"slvsrtb9";#N/A,#N/A,FALSE,"slvsrtb10";#N/A,#N/A,FALSE,"slvsrtb12"}</definedName>
    <definedName name="wwwjjj" localSheetId="8" hidden="1">{#N/A,#N/A,FALSE,"slvsrtb1";#N/A,#N/A,FALSE,"slvsrtb2";#N/A,#N/A,FALSE,"slvsrtb3";#N/A,#N/A,FALSE,"slvsrtb4";#N/A,#N/A,FALSE,"slvsrtb5";#N/A,#N/A,FALSE,"slvsrtb6";#N/A,#N/A,FALSE,"slvsrtb7";#N/A,#N/A,FALSE,"slvsrtb8";#N/A,#N/A,FALSE,"slvsrtb9";#N/A,#N/A,FALSE,"slvsrtb10";#N/A,#N/A,FALSE,"slvsrtb12"}</definedName>
    <definedName name="wwwjjj" localSheetId="9" hidden="1">{#N/A,#N/A,FALSE,"slvsrtb1";#N/A,#N/A,FALSE,"slvsrtb2";#N/A,#N/A,FALSE,"slvsrtb3";#N/A,#N/A,FALSE,"slvsrtb4";#N/A,#N/A,FALSE,"slvsrtb5";#N/A,#N/A,FALSE,"slvsrtb6";#N/A,#N/A,FALSE,"slvsrtb7";#N/A,#N/A,FALSE,"slvsrtb8";#N/A,#N/A,FALSE,"slvsrtb9";#N/A,#N/A,FALSE,"slvsrtb10";#N/A,#N/A,FALSE,"slvsrtb12"}</definedName>
    <definedName name="wwwjjj" localSheetId="10" hidden="1">{#N/A,#N/A,FALSE,"slvsrtb1";#N/A,#N/A,FALSE,"slvsrtb2";#N/A,#N/A,FALSE,"slvsrtb3";#N/A,#N/A,FALSE,"slvsrtb4";#N/A,#N/A,FALSE,"slvsrtb5";#N/A,#N/A,FALSE,"slvsrtb6";#N/A,#N/A,FALSE,"slvsrtb7";#N/A,#N/A,FALSE,"slvsrtb8";#N/A,#N/A,FALSE,"slvsrtb9";#N/A,#N/A,FALSE,"slvsrtb10";#N/A,#N/A,FALSE,"slvsrtb12"}</definedName>
    <definedName name="wwwjjj" localSheetId="11" hidden="1">{#N/A,#N/A,FALSE,"slvsrtb1";#N/A,#N/A,FALSE,"slvsrtb2";#N/A,#N/A,FALSE,"slvsrtb3";#N/A,#N/A,FALSE,"slvsrtb4";#N/A,#N/A,FALSE,"slvsrtb5";#N/A,#N/A,FALSE,"slvsrtb6";#N/A,#N/A,FALSE,"slvsrtb7";#N/A,#N/A,FALSE,"slvsrtb8";#N/A,#N/A,FALSE,"slvsrtb9";#N/A,#N/A,FALSE,"slvsrtb10";#N/A,#N/A,FALSE,"slvsrtb12"}</definedName>
    <definedName name="wwwjjj" localSheetId="23" hidden="1">{#N/A,#N/A,FALSE,"slvsrtb1";#N/A,#N/A,FALSE,"slvsrtb2";#N/A,#N/A,FALSE,"slvsrtb3";#N/A,#N/A,FALSE,"slvsrtb4";#N/A,#N/A,FALSE,"slvsrtb5";#N/A,#N/A,FALSE,"slvsrtb6";#N/A,#N/A,FALSE,"slvsrtb7";#N/A,#N/A,FALSE,"slvsrtb8";#N/A,#N/A,FALSE,"slvsrtb9";#N/A,#N/A,FALSE,"slvsrtb10";#N/A,#N/A,FALSE,"slvsrtb12"}</definedName>
    <definedName name="wwwjjj" localSheetId="59" hidden="1">{#N/A,#N/A,FALSE,"slvsrtb1";#N/A,#N/A,FALSE,"slvsrtb2";#N/A,#N/A,FALSE,"slvsrtb3";#N/A,#N/A,FALSE,"slvsrtb4";#N/A,#N/A,FALSE,"slvsrtb5";#N/A,#N/A,FALSE,"slvsrtb6";#N/A,#N/A,FALSE,"slvsrtb7";#N/A,#N/A,FALSE,"slvsrtb8";#N/A,#N/A,FALSE,"slvsrtb9";#N/A,#N/A,FALSE,"slvsrtb10";#N/A,#N/A,FALSE,"slvsrtb12"}</definedName>
    <definedName name="wwwjjj" localSheetId="60" hidden="1">{#N/A,#N/A,FALSE,"slvsrtb1";#N/A,#N/A,FALSE,"slvsrtb2";#N/A,#N/A,FALSE,"slvsrtb3";#N/A,#N/A,FALSE,"slvsrtb4";#N/A,#N/A,FALSE,"slvsrtb5";#N/A,#N/A,FALSE,"slvsrtb6";#N/A,#N/A,FALSE,"slvsrtb7";#N/A,#N/A,FALSE,"slvsrtb8";#N/A,#N/A,FALSE,"slvsrtb9";#N/A,#N/A,FALSE,"slvsrtb10";#N/A,#N/A,FALSE,"slvsrtb12"}</definedName>
    <definedName name="wwwjjj" localSheetId="1" hidden="1">{#N/A,#N/A,FALSE,"slvsrtb1";#N/A,#N/A,FALSE,"slvsrtb2";#N/A,#N/A,FALSE,"slvsrtb3";#N/A,#N/A,FALSE,"slvsrtb4";#N/A,#N/A,FALSE,"slvsrtb5";#N/A,#N/A,FALSE,"slvsrtb6";#N/A,#N/A,FALSE,"slvsrtb7";#N/A,#N/A,FALSE,"slvsrtb8";#N/A,#N/A,FALSE,"slvsrtb9";#N/A,#N/A,FALSE,"slvsrtb10";#N/A,#N/A,FALSE,"slvsrtb12"}</definedName>
    <definedName name="wwwjjj" localSheetId="27" hidden="1">{#N/A,#N/A,FALSE,"slvsrtb1";#N/A,#N/A,FALSE,"slvsrtb2";#N/A,#N/A,FALSE,"slvsrtb3";#N/A,#N/A,FALSE,"slvsrtb4";#N/A,#N/A,FALSE,"slvsrtb5";#N/A,#N/A,FALSE,"slvsrtb6";#N/A,#N/A,FALSE,"slvsrtb7";#N/A,#N/A,FALSE,"slvsrtb8";#N/A,#N/A,FALSE,"slvsrtb9";#N/A,#N/A,FALSE,"slvsrtb10";#N/A,#N/A,FALSE,"slvsrtb12"}</definedName>
    <definedName name="wwwjjj" localSheetId="28" hidden="1">{#N/A,#N/A,FALSE,"slvsrtb1";#N/A,#N/A,FALSE,"slvsrtb2";#N/A,#N/A,FALSE,"slvsrtb3";#N/A,#N/A,FALSE,"slvsrtb4";#N/A,#N/A,FALSE,"slvsrtb5";#N/A,#N/A,FALSE,"slvsrtb6";#N/A,#N/A,FALSE,"slvsrtb7";#N/A,#N/A,FALSE,"slvsrtb8";#N/A,#N/A,FALSE,"slvsrtb9";#N/A,#N/A,FALSE,"slvsrtb10";#N/A,#N/A,FALSE,"slvsrtb12"}</definedName>
    <definedName name="wwwjjj" localSheetId="29" hidden="1">{#N/A,#N/A,FALSE,"slvsrtb1";#N/A,#N/A,FALSE,"slvsrtb2";#N/A,#N/A,FALSE,"slvsrtb3";#N/A,#N/A,FALSE,"slvsrtb4";#N/A,#N/A,FALSE,"slvsrtb5";#N/A,#N/A,FALSE,"slvsrtb6";#N/A,#N/A,FALSE,"slvsrtb7";#N/A,#N/A,FALSE,"slvsrtb8";#N/A,#N/A,FALSE,"slvsrtb9";#N/A,#N/A,FALSE,"slvsrtb10";#N/A,#N/A,FALSE,"slvsrtb12"}</definedName>
    <definedName name="wwwjjj" localSheetId="30" hidden="1">{#N/A,#N/A,FALSE,"slvsrtb1";#N/A,#N/A,FALSE,"slvsrtb2";#N/A,#N/A,FALSE,"slvsrtb3";#N/A,#N/A,FALSE,"slvsrtb4";#N/A,#N/A,FALSE,"slvsrtb5";#N/A,#N/A,FALSE,"slvsrtb6";#N/A,#N/A,FALSE,"slvsrtb7";#N/A,#N/A,FALSE,"slvsrtb8";#N/A,#N/A,FALSE,"slvsrtb9";#N/A,#N/A,FALSE,"slvsrtb10";#N/A,#N/A,FALSE,"slvsrtb12"}</definedName>
    <definedName name="wwwjjj" localSheetId="31" hidden="1">{#N/A,#N/A,FALSE,"slvsrtb1";#N/A,#N/A,FALSE,"slvsrtb2";#N/A,#N/A,FALSE,"slvsrtb3";#N/A,#N/A,FALSE,"slvsrtb4";#N/A,#N/A,FALSE,"slvsrtb5";#N/A,#N/A,FALSE,"slvsrtb6";#N/A,#N/A,FALSE,"slvsrtb7";#N/A,#N/A,FALSE,"slvsrtb8";#N/A,#N/A,FALSE,"slvsrtb9";#N/A,#N/A,FALSE,"slvsrtb10";#N/A,#N/A,FALSE,"slvsrtb12"}</definedName>
    <definedName name="wwwjjj" localSheetId="32" hidden="1">{#N/A,#N/A,FALSE,"slvsrtb1";#N/A,#N/A,FALSE,"slvsrtb2";#N/A,#N/A,FALSE,"slvsrtb3";#N/A,#N/A,FALSE,"slvsrtb4";#N/A,#N/A,FALSE,"slvsrtb5";#N/A,#N/A,FALSE,"slvsrtb6";#N/A,#N/A,FALSE,"slvsrtb7";#N/A,#N/A,FALSE,"slvsrtb8";#N/A,#N/A,FALSE,"slvsrtb9";#N/A,#N/A,FALSE,"slvsrtb10";#N/A,#N/A,FALSE,"slvsrtb12"}</definedName>
    <definedName name="wwwjjj" localSheetId="33" hidden="1">{#N/A,#N/A,FALSE,"slvsrtb1";#N/A,#N/A,FALSE,"slvsrtb2";#N/A,#N/A,FALSE,"slvsrtb3";#N/A,#N/A,FALSE,"slvsrtb4";#N/A,#N/A,FALSE,"slvsrtb5";#N/A,#N/A,FALSE,"slvsrtb6";#N/A,#N/A,FALSE,"slvsrtb7";#N/A,#N/A,FALSE,"slvsrtb8";#N/A,#N/A,FALSE,"slvsrtb9";#N/A,#N/A,FALSE,"slvsrtb10";#N/A,#N/A,FALSE,"slvsrtb12"}</definedName>
    <definedName name="wwwjjj" localSheetId="34" hidden="1">{#N/A,#N/A,FALSE,"slvsrtb1";#N/A,#N/A,FALSE,"slvsrtb2";#N/A,#N/A,FALSE,"slvsrtb3";#N/A,#N/A,FALSE,"slvsrtb4";#N/A,#N/A,FALSE,"slvsrtb5";#N/A,#N/A,FALSE,"slvsrtb6";#N/A,#N/A,FALSE,"slvsrtb7";#N/A,#N/A,FALSE,"slvsrtb8";#N/A,#N/A,FALSE,"slvsrtb9";#N/A,#N/A,FALSE,"slvsrtb10";#N/A,#N/A,FALSE,"slvsrtb12"}</definedName>
    <definedName name="wwwjjj" localSheetId="3" hidden="1">{#N/A,#N/A,FALSE,"slvsrtb1";#N/A,#N/A,FALSE,"slvsrtb2";#N/A,#N/A,FALSE,"slvsrtb3";#N/A,#N/A,FALSE,"slvsrtb4";#N/A,#N/A,FALSE,"slvsrtb5";#N/A,#N/A,FALSE,"slvsrtb6";#N/A,#N/A,FALSE,"slvsrtb7";#N/A,#N/A,FALSE,"slvsrtb8";#N/A,#N/A,FALSE,"slvsrtb9";#N/A,#N/A,FALSE,"slvsrtb10";#N/A,#N/A,FALSE,"slvsrtb12"}</definedName>
    <definedName name="wwwjjj" localSheetId="57" hidden="1">{#N/A,#N/A,FALSE,"slvsrtb1";#N/A,#N/A,FALSE,"slvsrtb2";#N/A,#N/A,FALSE,"slvsrtb3";#N/A,#N/A,FALSE,"slvsrtb4";#N/A,#N/A,FALSE,"slvsrtb5";#N/A,#N/A,FALSE,"slvsrtb6";#N/A,#N/A,FALSE,"slvsrtb7";#N/A,#N/A,FALSE,"slvsrtb8";#N/A,#N/A,FALSE,"slvsrtb9";#N/A,#N/A,FALSE,"slvsrtb10";#N/A,#N/A,FALSE,"slvsrtb12"}</definedName>
    <definedName name="wwwjjj" localSheetId="58" hidden="1">{#N/A,#N/A,FALSE,"slvsrtb1";#N/A,#N/A,FALSE,"slvsrtb2";#N/A,#N/A,FALSE,"slvsrtb3";#N/A,#N/A,FALSE,"slvsrtb4";#N/A,#N/A,FALSE,"slvsrtb5";#N/A,#N/A,FALSE,"slvsrtb6";#N/A,#N/A,FALSE,"slvsrtb7";#N/A,#N/A,FALSE,"slvsrtb8";#N/A,#N/A,FALSE,"slvsrtb9";#N/A,#N/A,FALSE,"slvsrtb10";#N/A,#N/A,FALSE,"slvsrtb12"}</definedName>
    <definedName name="wwwjjj" localSheetId="18" hidden="1">{#N/A,#N/A,FALSE,"slvsrtb1";#N/A,#N/A,FALSE,"slvsrtb2";#N/A,#N/A,FALSE,"slvsrtb3";#N/A,#N/A,FALSE,"slvsrtb4";#N/A,#N/A,FALSE,"slvsrtb5";#N/A,#N/A,FALSE,"slvsrtb6";#N/A,#N/A,FALSE,"slvsrtb7";#N/A,#N/A,FALSE,"slvsrtb8";#N/A,#N/A,FALSE,"slvsrtb9";#N/A,#N/A,FALSE,"slvsrtb10";#N/A,#N/A,FALSE,"slvsrtb12"}</definedName>
    <definedName name="wwwjjj" localSheetId="61" hidden="1">{#N/A,#N/A,FALSE,"slvsrtb1";#N/A,#N/A,FALSE,"slvsrtb2";#N/A,#N/A,FALSE,"slvsrtb3";#N/A,#N/A,FALSE,"slvsrtb4";#N/A,#N/A,FALSE,"slvsrtb5";#N/A,#N/A,FALSE,"slvsrtb6";#N/A,#N/A,FALSE,"slvsrtb7";#N/A,#N/A,FALSE,"slvsrtb8";#N/A,#N/A,FALSE,"slvsrtb9";#N/A,#N/A,FALSE,"slvsrtb10";#N/A,#N/A,FALSE,"slvsrtb12"}</definedName>
    <definedName name="wwwjjj" localSheetId="62" hidden="1">{#N/A,#N/A,FALSE,"slvsrtb1";#N/A,#N/A,FALSE,"slvsrtb2";#N/A,#N/A,FALSE,"slvsrtb3";#N/A,#N/A,FALSE,"slvsrtb4";#N/A,#N/A,FALSE,"slvsrtb5";#N/A,#N/A,FALSE,"slvsrtb6";#N/A,#N/A,FALSE,"slvsrtb7";#N/A,#N/A,FALSE,"slvsrtb8";#N/A,#N/A,FALSE,"slvsrtb9";#N/A,#N/A,FALSE,"slvsrtb10";#N/A,#N/A,FALSE,"slvsrtb12"}</definedName>
    <definedName name="wwwjjj" localSheetId="63" hidden="1">{#N/A,#N/A,FALSE,"slvsrtb1";#N/A,#N/A,FALSE,"slvsrtb2";#N/A,#N/A,FALSE,"slvsrtb3";#N/A,#N/A,FALSE,"slvsrtb4";#N/A,#N/A,FALSE,"slvsrtb5";#N/A,#N/A,FALSE,"slvsrtb6";#N/A,#N/A,FALSE,"slvsrtb7";#N/A,#N/A,FALSE,"slvsrtb8";#N/A,#N/A,FALSE,"slvsrtb9";#N/A,#N/A,FALSE,"slvsrtb10";#N/A,#N/A,FALSE,"slvsrtb12"}</definedName>
    <definedName name="wwwjjj" localSheetId="64" hidden="1">{#N/A,#N/A,FALSE,"slvsrtb1";#N/A,#N/A,FALSE,"slvsrtb2";#N/A,#N/A,FALSE,"slvsrtb3";#N/A,#N/A,FALSE,"slvsrtb4";#N/A,#N/A,FALSE,"slvsrtb5";#N/A,#N/A,FALSE,"slvsrtb6";#N/A,#N/A,FALSE,"slvsrtb7";#N/A,#N/A,FALSE,"slvsrtb8";#N/A,#N/A,FALSE,"slvsrtb9";#N/A,#N/A,FALSE,"slvsrtb10";#N/A,#N/A,FALSE,"slvsrtb12"}</definedName>
    <definedName name="wwwjjj" localSheetId="21" hidden="1">{#N/A,#N/A,FALSE,"slvsrtb1";#N/A,#N/A,FALSE,"slvsrtb2";#N/A,#N/A,FALSE,"slvsrtb3";#N/A,#N/A,FALSE,"slvsrtb4";#N/A,#N/A,FALSE,"slvsrtb5";#N/A,#N/A,FALSE,"slvsrtb6";#N/A,#N/A,FALSE,"slvsrtb7";#N/A,#N/A,FALSE,"slvsrtb8";#N/A,#N/A,FALSE,"slvsrtb9";#N/A,#N/A,FALSE,"slvsrtb10";#N/A,#N/A,FALSE,"slvsrtb12"}</definedName>
    <definedName name="wwwjjj" localSheetId="80" hidden="1">{#N/A,#N/A,FALSE,"slvsrtb1";#N/A,#N/A,FALSE,"slvsrtb2";#N/A,#N/A,FALSE,"slvsrtb3";#N/A,#N/A,FALSE,"slvsrtb4";#N/A,#N/A,FALSE,"slvsrtb5";#N/A,#N/A,FALSE,"slvsrtb6";#N/A,#N/A,FALSE,"slvsrtb7";#N/A,#N/A,FALSE,"slvsrtb8";#N/A,#N/A,FALSE,"slvsrtb9";#N/A,#N/A,FALSE,"slvsrtb10";#N/A,#N/A,FALSE,"slvsrtb12"}</definedName>
    <definedName name="wwwjjj" localSheetId="81" hidden="1">{#N/A,#N/A,FALSE,"slvsrtb1";#N/A,#N/A,FALSE,"slvsrtb2";#N/A,#N/A,FALSE,"slvsrtb3";#N/A,#N/A,FALSE,"slvsrtb4";#N/A,#N/A,FALSE,"slvsrtb5";#N/A,#N/A,FALSE,"slvsrtb6";#N/A,#N/A,FALSE,"slvsrtb7";#N/A,#N/A,FALSE,"slvsrtb8";#N/A,#N/A,FALSE,"slvsrtb9";#N/A,#N/A,FALSE,"slvsrtb10";#N/A,#N/A,FALSE,"slvsrtb12"}</definedName>
    <definedName name="wwwjjj" localSheetId="82" hidden="1">{#N/A,#N/A,FALSE,"slvsrtb1";#N/A,#N/A,FALSE,"slvsrtb2";#N/A,#N/A,FALSE,"slvsrtb3";#N/A,#N/A,FALSE,"slvsrtb4";#N/A,#N/A,FALSE,"slvsrtb5";#N/A,#N/A,FALSE,"slvsrtb6";#N/A,#N/A,FALSE,"slvsrtb7";#N/A,#N/A,FALSE,"slvsrtb8";#N/A,#N/A,FALSE,"slvsrtb9";#N/A,#N/A,FALSE,"slvsrtb10";#N/A,#N/A,FALSE,"slvsrtb12"}</definedName>
    <definedName name="wwwjjj" localSheetId="83" hidden="1">{#N/A,#N/A,FALSE,"slvsrtb1";#N/A,#N/A,FALSE,"slvsrtb2";#N/A,#N/A,FALSE,"slvsrtb3";#N/A,#N/A,FALSE,"slvsrtb4";#N/A,#N/A,FALSE,"slvsrtb5";#N/A,#N/A,FALSE,"slvsrtb6";#N/A,#N/A,FALSE,"slvsrtb7";#N/A,#N/A,FALSE,"slvsrtb8";#N/A,#N/A,FALSE,"slvsrtb9";#N/A,#N/A,FALSE,"slvsrtb10";#N/A,#N/A,FALSE,"slvsrtb12"}</definedName>
    <definedName name="wwwjjj" localSheetId="84" hidden="1">{#N/A,#N/A,FALSE,"slvsrtb1";#N/A,#N/A,FALSE,"slvsrtb2";#N/A,#N/A,FALSE,"slvsrtb3";#N/A,#N/A,FALSE,"slvsrtb4";#N/A,#N/A,FALSE,"slvsrtb5";#N/A,#N/A,FALSE,"slvsrtb6";#N/A,#N/A,FALSE,"slvsrtb7";#N/A,#N/A,FALSE,"slvsrtb8";#N/A,#N/A,FALSE,"slvsrtb9";#N/A,#N/A,FALSE,"slvsrtb10";#N/A,#N/A,FALSE,"slvsrtb12"}</definedName>
    <definedName name="wwwjjj" localSheetId="85" hidden="1">{#N/A,#N/A,FALSE,"slvsrtb1";#N/A,#N/A,FALSE,"slvsrtb2";#N/A,#N/A,FALSE,"slvsrtb3";#N/A,#N/A,FALSE,"slvsrtb4";#N/A,#N/A,FALSE,"slvsrtb5";#N/A,#N/A,FALSE,"slvsrtb6";#N/A,#N/A,FALSE,"slvsrtb7";#N/A,#N/A,FALSE,"slvsrtb8";#N/A,#N/A,FALSE,"slvsrtb9";#N/A,#N/A,FALSE,"slvsrtb10";#N/A,#N/A,FALSE,"slvsrtb12"}</definedName>
    <definedName name="wwwjjj" localSheetId="88" hidden="1">{#N/A,#N/A,FALSE,"slvsrtb1";#N/A,#N/A,FALSE,"slvsrtb2";#N/A,#N/A,FALSE,"slvsrtb3";#N/A,#N/A,FALSE,"slvsrtb4";#N/A,#N/A,FALSE,"slvsrtb5";#N/A,#N/A,FALSE,"slvsrtb6";#N/A,#N/A,FALSE,"slvsrtb7";#N/A,#N/A,FALSE,"slvsrtb8";#N/A,#N/A,FALSE,"slvsrtb9";#N/A,#N/A,FALSE,"slvsrtb10";#N/A,#N/A,FALSE,"slvsrtb12"}</definedName>
    <definedName name="wwwjjj" localSheetId="22" hidden="1">{#N/A,#N/A,FALSE,"slvsrtb1";#N/A,#N/A,FALSE,"slvsrtb2";#N/A,#N/A,FALSE,"slvsrtb3";#N/A,#N/A,FALSE,"slvsrtb4";#N/A,#N/A,FALSE,"slvsrtb5";#N/A,#N/A,FALSE,"slvsrtb6";#N/A,#N/A,FALSE,"slvsrtb7";#N/A,#N/A,FALSE,"slvsrtb8";#N/A,#N/A,FALSE,"slvsrtb9";#N/A,#N/A,FALSE,"slvsrtb10";#N/A,#N/A,FALSE,"slvsrtb12"}</definedName>
    <definedName name="wwwjjj" localSheetId="89" hidden="1">{#N/A,#N/A,FALSE,"slvsrtb1";#N/A,#N/A,FALSE,"slvsrtb2";#N/A,#N/A,FALSE,"slvsrtb3";#N/A,#N/A,FALSE,"slvsrtb4";#N/A,#N/A,FALSE,"slvsrtb5";#N/A,#N/A,FALSE,"slvsrtb6";#N/A,#N/A,FALSE,"slvsrtb7";#N/A,#N/A,FALSE,"slvsrtb8";#N/A,#N/A,FALSE,"slvsrtb9";#N/A,#N/A,FALSE,"slvsrtb10";#N/A,#N/A,FALSE,"slvsrtb12"}</definedName>
    <definedName name="wwwjjj" localSheetId="90" hidden="1">{#N/A,#N/A,FALSE,"slvsrtb1";#N/A,#N/A,FALSE,"slvsrtb2";#N/A,#N/A,FALSE,"slvsrtb3";#N/A,#N/A,FALSE,"slvsrtb4";#N/A,#N/A,FALSE,"slvsrtb5";#N/A,#N/A,FALSE,"slvsrtb6";#N/A,#N/A,FALSE,"slvsrtb7";#N/A,#N/A,FALSE,"slvsrtb8";#N/A,#N/A,FALSE,"slvsrtb9";#N/A,#N/A,FALSE,"slvsrtb10";#N/A,#N/A,FALSE,"slvsrtb12"}</definedName>
    <definedName name="wwwjjj" localSheetId="91" hidden="1">{#N/A,#N/A,FALSE,"slvsrtb1";#N/A,#N/A,FALSE,"slvsrtb2";#N/A,#N/A,FALSE,"slvsrtb3";#N/A,#N/A,FALSE,"slvsrtb4";#N/A,#N/A,FALSE,"slvsrtb5";#N/A,#N/A,FALSE,"slvsrtb6";#N/A,#N/A,FALSE,"slvsrtb7";#N/A,#N/A,FALSE,"slvsrtb8";#N/A,#N/A,FALSE,"slvsrtb9";#N/A,#N/A,FALSE,"slvsrtb10";#N/A,#N/A,FALSE,"slvsrtb12"}</definedName>
    <definedName name="wwwjjj" localSheetId="92" hidden="1">{#N/A,#N/A,FALSE,"slvsrtb1";#N/A,#N/A,FALSE,"slvsrtb2";#N/A,#N/A,FALSE,"slvsrtb3";#N/A,#N/A,FALSE,"slvsrtb4";#N/A,#N/A,FALSE,"slvsrtb5";#N/A,#N/A,FALSE,"slvsrtb6";#N/A,#N/A,FALSE,"slvsrtb7";#N/A,#N/A,FALSE,"slvsrtb8";#N/A,#N/A,FALSE,"slvsrtb9";#N/A,#N/A,FALSE,"slvsrtb10";#N/A,#N/A,FALSE,"slvsrtb12"}</definedName>
    <definedName name="wwwjjj" localSheetId="95" hidden="1">{#N/A,#N/A,FALSE,"slvsrtb1";#N/A,#N/A,FALSE,"slvsrtb2";#N/A,#N/A,FALSE,"slvsrtb3";#N/A,#N/A,FALSE,"slvsrtb4";#N/A,#N/A,FALSE,"slvsrtb5";#N/A,#N/A,FALSE,"slvsrtb6";#N/A,#N/A,FALSE,"slvsrtb7";#N/A,#N/A,FALSE,"slvsrtb8";#N/A,#N/A,FALSE,"slvsrtb9";#N/A,#N/A,FALSE,"slvsrtb10";#N/A,#N/A,FALSE,"slvsrtb12"}</definedName>
    <definedName name="wwwjjj" localSheetId="96" hidden="1">{#N/A,#N/A,FALSE,"slvsrtb1";#N/A,#N/A,FALSE,"slvsrtb2";#N/A,#N/A,FALSE,"slvsrtb3";#N/A,#N/A,FALSE,"slvsrtb4";#N/A,#N/A,FALSE,"slvsrtb5";#N/A,#N/A,FALSE,"slvsrtb6";#N/A,#N/A,FALSE,"slvsrtb7";#N/A,#N/A,FALSE,"slvsrtb8";#N/A,#N/A,FALSE,"slvsrtb9";#N/A,#N/A,FALSE,"slvsrtb10";#N/A,#N/A,FALSE,"slvsrtb12"}</definedName>
    <definedName name="wwwjjj" localSheetId="98" hidden="1">{#N/A,#N/A,FALSE,"slvsrtb1";#N/A,#N/A,FALSE,"slvsrtb2";#N/A,#N/A,FALSE,"slvsrtb3";#N/A,#N/A,FALSE,"slvsrtb4";#N/A,#N/A,FALSE,"slvsrtb5";#N/A,#N/A,FALSE,"slvsrtb6";#N/A,#N/A,FALSE,"slvsrtb7";#N/A,#N/A,FALSE,"slvsrtb8";#N/A,#N/A,FALSE,"slvsrtb9";#N/A,#N/A,FALSE,"slvsrtb10";#N/A,#N/A,FALSE,"slvsrtb12"}</definedName>
    <definedName name="wwwjjj" localSheetId="24" hidden="1">{#N/A,#N/A,FALSE,"slvsrtb1";#N/A,#N/A,FALSE,"slvsrtb2";#N/A,#N/A,FALSE,"slvsrtb3";#N/A,#N/A,FALSE,"slvsrtb4";#N/A,#N/A,FALSE,"slvsrtb5";#N/A,#N/A,FALSE,"slvsrtb6";#N/A,#N/A,FALSE,"slvsrtb7";#N/A,#N/A,FALSE,"slvsrtb8";#N/A,#N/A,FALSE,"slvsrtb9";#N/A,#N/A,FALSE,"slvsrtb10";#N/A,#N/A,FALSE,"slvsrtb12"}</definedName>
    <definedName name="wwwjjj" localSheetId="99" hidden="1">{#N/A,#N/A,FALSE,"slvsrtb1";#N/A,#N/A,FALSE,"slvsrtb2";#N/A,#N/A,FALSE,"slvsrtb3";#N/A,#N/A,FALSE,"slvsrtb4";#N/A,#N/A,FALSE,"slvsrtb5";#N/A,#N/A,FALSE,"slvsrtb6";#N/A,#N/A,FALSE,"slvsrtb7";#N/A,#N/A,FALSE,"slvsrtb8";#N/A,#N/A,FALSE,"slvsrtb9";#N/A,#N/A,FALSE,"slvsrtb10";#N/A,#N/A,FALSE,"slvsrtb12"}</definedName>
    <definedName name="wwwjjj" localSheetId="25" hidden="1">{#N/A,#N/A,FALSE,"slvsrtb1";#N/A,#N/A,FALSE,"slvsrtb2";#N/A,#N/A,FALSE,"slvsrtb3";#N/A,#N/A,FALSE,"slvsrtb4";#N/A,#N/A,FALSE,"slvsrtb5";#N/A,#N/A,FALSE,"slvsrtb6";#N/A,#N/A,FALSE,"slvsrtb7";#N/A,#N/A,FALSE,"slvsrtb8";#N/A,#N/A,FALSE,"slvsrtb9";#N/A,#N/A,FALSE,"slvsrtb10";#N/A,#N/A,FALSE,"slvsrtb12"}</definedName>
    <definedName name="wwwjjj" localSheetId="26" hidden="1">{#N/A,#N/A,FALSE,"slvsrtb1";#N/A,#N/A,FALSE,"slvsrtb2";#N/A,#N/A,FALSE,"slvsrtb3";#N/A,#N/A,FALSE,"slvsrtb4";#N/A,#N/A,FALSE,"slvsrtb5";#N/A,#N/A,FALSE,"slvsrtb6";#N/A,#N/A,FALSE,"slvsrtb7";#N/A,#N/A,FALSE,"slvsrtb8";#N/A,#N/A,FALSE,"slvsrtb9";#N/A,#N/A,FALSE,"slvsrtb10";#N/A,#N/A,FALSE,"slvsrtb12"}</definedName>
    <definedName name="wwwjjj" localSheetId="93" hidden="1">{#N/A,#N/A,FALSE,"slvsrtb1";#N/A,#N/A,FALSE,"slvsrtb2";#N/A,#N/A,FALSE,"slvsrtb3";#N/A,#N/A,FALSE,"slvsrtb4";#N/A,#N/A,FALSE,"slvsrtb5";#N/A,#N/A,FALSE,"slvsrtb6";#N/A,#N/A,FALSE,"slvsrtb7";#N/A,#N/A,FALSE,"slvsrtb8";#N/A,#N/A,FALSE,"slvsrtb9";#N/A,#N/A,FALSE,"slvsrtb10";#N/A,#N/A,FALSE,"slvsrtb12"}</definedName>
    <definedName name="wwwjjj" localSheetId="94"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w" localSheetId="15" hidden="1">#REF!</definedName>
    <definedName name="wwww" localSheetId="16" hidden="1">#REF!</definedName>
    <definedName name="wwww" localSheetId="17" hidden="1">#REF!</definedName>
    <definedName name="wwww" localSheetId="19" hidden="1">#REF!</definedName>
    <definedName name="wwww" localSheetId="20" hidden="1">[181]M!#REF!</definedName>
    <definedName name="wwww" localSheetId="100" hidden="1">[181]M!#REF!</definedName>
    <definedName name="wwww" localSheetId="23" hidden="1">[181]M!#REF!</definedName>
    <definedName name="wwww" localSheetId="59" hidden="1">#REF!</definedName>
    <definedName name="wwww" localSheetId="60" hidden="1">#REF!</definedName>
    <definedName name="wwww" localSheetId="1" hidden="1">[181]M!#REF!</definedName>
    <definedName name="wwww" localSheetId="27" hidden="1">#REF!</definedName>
    <definedName name="wwww" localSheetId="28" hidden="1">#REF!</definedName>
    <definedName name="wwww" localSheetId="29" hidden="1">#REF!</definedName>
    <definedName name="wwww" localSheetId="57" hidden="1">[181]M!#REF!</definedName>
    <definedName name="wwww" localSheetId="58" hidden="1">[181]M!#REF!</definedName>
    <definedName name="wwww" localSheetId="18" hidden="1">#REF!</definedName>
    <definedName name="wwww" localSheetId="61" hidden="1">[181]M!#REF!</definedName>
    <definedName name="wwww" localSheetId="64" hidden="1">[181]M!#REF!</definedName>
    <definedName name="wwww" localSheetId="21" hidden="1">[181]M!#REF!</definedName>
    <definedName name="wwww" localSheetId="91" hidden="1">#REF!</definedName>
    <definedName name="wwww" localSheetId="96" hidden="1">[181]M!#REF!</definedName>
    <definedName name="wwww" localSheetId="24" hidden="1">[181]M!#REF!</definedName>
    <definedName name="wwww" hidden="1">#REF!</definedName>
    <definedName name="wwwww" localSheetId="15" hidden="1">{"Minpmon",#N/A,FALSE,"Monthinput"}</definedName>
    <definedName name="wwwww" localSheetId="16" hidden="1">{"Minpmon",#N/A,FALSE,"Monthinput"}</definedName>
    <definedName name="wwwww" localSheetId="17" hidden="1">{"Minpmon",#N/A,FALSE,"Monthinput"}</definedName>
    <definedName name="wwwww" localSheetId="19" hidden="1">{"Minpmon",#N/A,FALSE,"Monthinput"}</definedName>
    <definedName name="wwwww" localSheetId="20" hidden="1">{"Minpmon",#N/A,FALSE,"Monthinput"}</definedName>
    <definedName name="wwwww" localSheetId="100" hidden="1">{"Minpmon",#N/A,FALSE,"Monthinput"}</definedName>
    <definedName name="wwwww" localSheetId="8" hidden="1">{"Minpmon",#N/A,FALSE,"Monthinput"}</definedName>
    <definedName name="wwwww" localSheetId="9" hidden="1">{"Minpmon",#N/A,FALSE,"Monthinput"}</definedName>
    <definedName name="wwwww" localSheetId="10" hidden="1">{"Minpmon",#N/A,FALSE,"Monthinput"}</definedName>
    <definedName name="wwwww" localSheetId="11" hidden="1">{"Minpmon",#N/A,FALSE,"Monthinput"}</definedName>
    <definedName name="wwwww" localSheetId="23" hidden="1">{"Minpmon",#N/A,FALSE,"Monthinput"}</definedName>
    <definedName name="wwwww" localSheetId="59" hidden="1">{"Minpmon",#N/A,FALSE,"Monthinput"}</definedName>
    <definedName name="wwwww" localSheetId="60" hidden="1">{"Minpmon",#N/A,FALSE,"Monthinput"}</definedName>
    <definedName name="wwwww" localSheetId="1" hidden="1">{"Minpmon",#N/A,FALSE,"Monthinput"}</definedName>
    <definedName name="wwwww" localSheetId="27" hidden="1">{"Minpmon",#N/A,FALSE,"Monthinput"}</definedName>
    <definedName name="wwwww" localSheetId="28" hidden="1">{"Minpmon",#N/A,FALSE,"Monthinput"}</definedName>
    <definedName name="wwwww" localSheetId="29" hidden="1">{"Minpmon",#N/A,FALSE,"Monthinput"}</definedName>
    <definedName name="wwwww" localSheetId="30" hidden="1">{"Minpmon",#N/A,FALSE,"Monthinput"}</definedName>
    <definedName name="wwwww" localSheetId="31" hidden="1">{"Minpmon",#N/A,FALSE,"Monthinput"}</definedName>
    <definedName name="wwwww" localSheetId="32" hidden="1">{"Minpmon",#N/A,FALSE,"Monthinput"}</definedName>
    <definedName name="wwwww" localSheetId="33" hidden="1">{"Minpmon",#N/A,FALSE,"Monthinput"}</definedName>
    <definedName name="wwwww" localSheetId="34" hidden="1">{"Minpmon",#N/A,FALSE,"Monthinput"}</definedName>
    <definedName name="wwwww" localSheetId="3" hidden="1">{"Minpmon",#N/A,FALSE,"Monthinput"}</definedName>
    <definedName name="wwwww" localSheetId="57" hidden="1">{"Minpmon",#N/A,FALSE,"Monthinput"}</definedName>
    <definedName name="wwwww" localSheetId="58" hidden="1">{"Minpmon",#N/A,FALSE,"Monthinput"}</definedName>
    <definedName name="wwwww" localSheetId="18" hidden="1">{"Minpmon",#N/A,FALSE,"Monthinput"}</definedName>
    <definedName name="wwwww" localSheetId="61" hidden="1">{"Minpmon",#N/A,FALSE,"Monthinput"}</definedName>
    <definedName name="wwwww" localSheetId="62" hidden="1">{"Minpmon",#N/A,FALSE,"Monthinput"}</definedName>
    <definedName name="wwwww" localSheetId="63" hidden="1">{"Minpmon",#N/A,FALSE,"Monthinput"}</definedName>
    <definedName name="wwwww" localSheetId="64" hidden="1">{"Minpmon",#N/A,FALSE,"Monthinput"}</definedName>
    <definedName name="wwwww" localSheetId="21" hidden="1">{"Minpmon",#N/A,FALSE,"Monthinput"}</definedName>
    <definedName name="wwwww" localSheetId="80" hidden="1">{"Minpmon",#N/A,FALSE,"Monthinput"}</definedName>
    <definedName name="wwwww" localSheetId="81" hidden="1">{"Minpmon",#N/A,FALSE,"Monthinput"}</definedName>
    <definedName name="wwwww" localSheetId="82" hidden="1">{"Minpmon",#N/A,FALSE,"Monthinput"}</definedName>
    <definedName name="wwwww" localSheetId="83" hidden="1">{"Minpmon",#N/A,FALSE,"Monthinput"}</definedName>
    <definedName name="wwwww" localSheetId="84" hidden="1">{"Minpmon",#N/A,FALSE,"Monthinput"}</definedName>
    <definedName name="wwwww" localSheetId="85" hidden="1">{"Minpmon",#N/A,FALSE,"Monthinput"}</definedName>
    <definedName name="wwwww" localSheetId="88" hidden="1">{"Minpmon",#N/A,FALSE,"Monthinput"}</definedName>
    <definedName name="wwwww" localSheetId="22" hidden="1">{"Minpmon",#N/A,FALSE,"Monthinput"}</definedName>
    <definedName name="wwwww" localSheetId="89" hidden="1">{"Minpmon",#N/A,FALSE,"Monthinput"}</definedName>
    <definedName name="wwwww" localSheetId="90" hidden="1">{"Minpmon",#N/A,FALSE,"Monthinput"}</definedName>
    <definedName name="wwwww" localSheetId="91" hidden="1">{"Minpmon",#N/A,FALSE,"Monthinput"}</definedName>
    <definedName name="wwwww" localSheetId="92" hidden="1">{"Minpmon",#N/A,FALSE,"Monthinput"}</definedName>
    <definedName name="wwwww" localSheetId="95" hidden="1">{"Minpmon",#N/A,FALSE,"Monthinput"}</definedName>
    <definedName name="wwwww" localSheetId="96" hidden="1">{"Minpmon",#N/A,FALSE,"Monthinput"}</definedName>
    <definedName name="wwwww" localSheetId="98" hidden="1">{"Minpmon",#N/A,FALSE,"Monthinput"}</definedName>
    <definedName name="wwwww" localSheetId="24" hidden="1">{"Minpmon",#N/A,FALSE,"Monthinput"}</definedName>
    <definedName name="wwwww" localSheetId="99" hidden="1">{"Minpmon",#N/A,FALSE,"Monthinput"}</definedName>
    <definedName name="wwwww" localSheetId="25" hidden="1">{"Minpmon",#N/A,FALSE,"Monthinput"}</definedName>
    <definedName name="wwwww" localSheetId="26" hidden="1">{"Minpmon",#N/A,FALSE,"Monthinput"}</definedName>
    <definedName name="wwwww" localSheetId="93" hidden="1">{"Minpmon",#N/A,FALSE,"Monthinput"}</definedName>
    <definedName name="wwwww" localSheetId="94" hidden="1">{"Minpmon",#N/A,FALSE,"Monthinput"}</definedName>
    <definedName name="wwwww" hidden="1">{"Minpmon",#N/A,FALSE,"Monthinput"}</definedName>
    <definedName name="wwwwwww" localSheetId="15" hidden="1">{"Riqfin97",#N/A,FALSE,"Tran";"Riqfinpro",#N/A,FALSE,"Tran"}</definedName>
    <definedName name="wwwwwww" localSheetId="16" hidden="1">{"Riqfin97",#N/A,FALSE,"Tran";"Riqfinpro",#N/A,FALSE,"Tran"}</definedName>
    <definedName name="wwwwwww" localSheetId="17" hidden="1">{"Riqfin97",#N/A,FALSE,"Tran";"Riqfinpro",#N/A,FALSE,"Tran"}</definedName>
    <definedName name="wwwwwww" localSheetId="19" hidden="1">{"Riqfin97",#N/A,FALSE,"Tran";"Riqfinpro",#N/A,FALSE,"Tran"}</definedName>
    <definedName name="wwwwwww" localSheetId="20" hidden="1">{"Riqfin97",#N/A,FALSE,"Tran";"Riqfinpro",#N/A,FALSE,"Tran"}</definedName>
    <definedName name="wwwwwww" localSheetId="100" hidden="1">{"Riqfin97",#N/A,FALSE,"Tran";"Riqfinpro",#N/A,FALSE,"Tran"}</definedName>
    <definedName name="wwwwwww" localSheetId="8" hidden="1">{"Riqfin97",#N/A,FALSE,"Tran";"Riqfinpro",#N/A,FALSE,"Tran"}</definedName>
    <definedName name="wwwwwww" localSheetId="9" hidden="1">{"Riqfin97",#N/A,FALSE,"Tran";"Riqfinpro",#N/A,FALSE,"Tran"}</definedName>
    <definedName name="wwwwwww" localSheetId="10" hidden="1">{"Riqfin97",#N/A,FALSE,"Tran";"Riqfinpro",#N/A,FALSE,"Tran"}</definedName>
    <definedName name="wwwwwww" localSheetId="11" hidden="1">{"Riqfin97",#N/A,FALSE,"Tran";"Riqfinpro",#N/A,FALSE,"Tran"}</definedName>
    <definedName name="wwwwwww" localSheetId="23" hidden="1">{"Riqfin97",#N/A,FALSE,"Tran";"Riqfinpro",#N/A,FALSE,"Tran"}</definedName>
    <definedName name="wwwwwww" localSheetId="59" hidden="1">{"Riqfin97",#N/A,FALSE,"Tran";"Riqfinpro",#N/A,FALSE,"Tran"}</definedName>
    <definedName name="wwwwwww" localSheetId="60" hidden="1">{"Riqfin97",#N/A,FALSE,"Tran";"Riqfinpro",#N/A,FALSE,"Tran"}</definedName>
    <definedName name="wwwwwww" localSheetId="1" hidden="1">{"Riqfin97",#N/A,FALSE,"Tran";"Riqfinpro",#N/A,FALSE,"Tran"}</definedName>
    <definedName name="wwwwwww" localSheetId="27" hidden="1">{"Riqfin97",#N/A,FALSE,"Tran";"Riqfinpro",#N/A,FALSE,"Tran"}</definedName>
    <definedName name="wwwwwww" localSheetId="28" hidden="1">{"Riqfin97",#N/A,FALSE,"Tran";"Riqfinpro",#N/A,FALSE,"Tran"}</definedName>
    <definedName name="wwwwwww" localSheetId="29" hidden="1">{"Riqfin97",#N/A,FALSE,"Tran";"Riqfinpro",#N/A,FALSE,"Tran"}</definedName>
    <definedName name="wwwwwww" localSheetId="30" hidden="1">{"Riqfin97",#N/A,FALSE,"Tran";"Riqfinpro",#N/A,FALSE,"Tran"}</definedName>
    <definedName name="wwwwwww" localSheetId="31" hidden="1">{"Riqfin97",#N/A,FALSE,"Tran";"Riqfinpro",#N/A,FALSE,"Tran"}</definedName>
    <definedName name="wwwwwww" localSheetId="32" hidden="1">{"Riqfin97",#N/A,FALSE,"Tran";"Riqfinpro",#N/A,FALSE,"Tran"}</definedName>
    <definedName name="wwwwwww" localSheetId="33" hidden="1">{"Riqfin97",#N/A,FALSE,"Tran";"Riqfinpro",#N/A,FALSE,"Tran"}</definedName>
    <definedName name="wwwwwww" localSheetId="34" hidden="1">{"Riqfin97",#N/A,FALSE,"Tran";"Riqfinpro",#N/A,FALSE,"Tran"}</definedName>
    <definedName name="wwwwwww" localSheetId="3" hidden="1">{"Riqfin97",#N/A,FALSE,"Tran";"Riqfinpro",#N/A,FALSE,"Tran"}</definedName>
    <definedName name="wwwwwww" localSheetId="57" hidden="1">{"Riqfin97",#N/A,FALSE,"Tran";"Riqfinpro",#N/A,FALSE,"Tran"}</definedName>
    <definedName name="wwwwwww" localSheetId="58" hidden="1">{"Riqfin97",#N/A,FALSE,"Tran";"Riqfinpro",#N/A,FALSE,"Tran"}</definedName>
    <definedName name="wwwwwww" localSheetId="18" hidden="1">{"Riqfin97",#N/A,FALSE,"Tran";"Riqfinpro",#N/A,FALSE,"Tran"}</definedName>
    <definedName name="wwwwwww" localSheetId="61" hidden="1">{"Riqfin97",#N/A,FALSE,"Tran";"Riqfinpro",#N/A,FALSE,"Tran"}</definedName>
    <definedName name="wwwwwww" localSheetId="62" hidden="1">{"Riqfin97",#N/A,FALSE,"Tran";"Riqfinpro",#N/A,FALSE,"Tran"}</definedName>
    <definedName name="wwwwwww" localSheetId="63" hidden="1">{"Riqfin97",#N/A,FALSE,"Tran";"Riqfinpro",#N/A,FALSE,"Tran"}</definedName>
    <definedName name="wwwwwww" localSheetId="64" hidden="1">{"Riqfin97",#N/A,FALSE,"Tran";"Riqfinpro",#N/A,FALSE,"Tran"}</definedName>
    <definedName name="wwwwwww" localSheetId="21" hidden="1">{"Riqfin97",#N/A,FALSE,"Tran";"Riqfinpro",#N/A,FALSE,"Tran"}</definedName>
    <definedName name="wwwwwww" localSheetId="80" hidden="1">{"Riqfin97",#N/A,FALSE,"Tran";"Riqfinpro",#N/A,FALSE,"Tran"}</definedName>
    <definedName name="wwwwwww" localSheetId="81" hidden="1">{"Riqfin97",#N/A,FALSE,"Tran";"Riqfinpro",#N/A,FALSE,"Tran"}</definedName>
    <definedName name="wwwwwww" localSheetId="82" hidden="1">{"Riqfin97",#N/A,FALSE,"Tran";"Riqfinpro",#N/A,FALSE,"Tran"}</definedName>
    <definedName name="wwwwwww" localSheetId="83" hidden="1">{"Riqfin97",#N/A,FALSE,"Tran";"Riqfinpro",#N/A,FALSE,"Tran"}</definedName>
    <definedName name="wwwwwww" localSheetId="84" hidden="1">{"Riqfin97",#N/A,FALSE,"Tran";"Riqfinpro",#N/A,FALSE,"Tran"}</definedName>
    <definedName name="wwwwwww" localSheetId="85" hidden="1">{"Riqfin97",#N/A,FALSE,"Tran";"Riqfinpro",#N/A,FALSE,"Tran"}</definedName>
    <definedName name="wwwwwww" localSheetId="88" hidden="1">{"Riqfin97",#N/A,FALSE,"Tran";"Riqfinpro",#N/A,FALSE,"Tran"}</definedName>
    <definedName name="wwwwwww" localSheetId="22" hidden="1">{"Riqfin97",#N/A,FALSE,"Tran";"Riqfinpro",#N/A,FALSE,"Tran"}</definedName>
    <definedName name="wwwwwww" localSheetId="89" hidden="1">{"Riqfin97",#N/A,FALSE,"Tran";"Riqfinpro",#N/A,FALSE,"Tran"}</definedName>
    <definedName name="wwwwwww" localSheetId="90" hidden="1">{"Riqfin97",#N/A,FALSE,"Tran";"Riqfinpro",#N/A,FALSE,"Tran"}</definedName>
    <definedName name="wwwwwww" localSheetId="91" hidden="1">{"Riqfin97",#N/A,FALSE,"Tran";"Riqfinpro",#N/A,FALSE,"Tran"}</definedName>
    <definedName name="wwwwwww" localSheetId="92" hidden="1">{"Riqfin97",#N/A,FALSE,"Tran";"Riqfinpro",#N/A,FALSE,"Tran"}</definedName>
    <definedName name="wwwwwww" localSheetId="95" hidden="1">{"Riqfin97",#N/A,FALSE,"Tran";"Riqfinpro",#N/A,FALSE,"Tran"}</definedName>
    <definedName name="wwwwwww" localSheetId="96" hidden="1">{"Riqfin97",#N/A,FALSE,"Tran";"Riqfinpro",#N/A,FALSE,"Tran"}</definedName>
    <definedName name="wwwwwww" localSheetId="98" hidden="1">{"Riqfin97",#N/A,FALSE,"Tran";"Riqfinpro",#N/A,FALSE,"Tran"}</definedName>
    <definedName name="wwwwwww" localSheetId="24" hidden="1">{"Riqfin97",#N/A,FALSE,"Tran";"Riqfinpro",#N/A,FALSE,"Tran"}</definedName>
    <definedName name="wwwwwww" localSheetId="99" hidden="1">{"Riqfin97",#N/A,FALSE,"Tran";"Riqfinpro",#N/A,FALSE,"Tran"}</definedName>
    <definedName name="wwwwwww" localSheetId="25" hidden="1">{"Riqfin97",#N/A,FALSE,"Tran";"Riqfinpro",#N/A,FALSE,"Tran"}</definedName>
    <definedName name="wwwwwww" localSheetId="26" hidden="1">{"Riqfin97",#N/A,FALSE,"Tran";"Riqfinpro",#N/A,FALSE,"Tran"}</definedName>
    <definedName name="wwwwwww" localSheetId="93" hidden="1">{"Riqfin97",#N/A,FALSE,"Tran";"Riqfinpro",#N/A,FALSE,"Tran"}</definedName>
    <definedName name="wwwwwww" localSheetId="94" hidden="1">{"Riqfin97",#N/A,FALSE,"Tran";"Riqfinpro",#N/A,FALSE,"Tran"}</definedName>
    <definedName name="wwwwwww" hidden="1">{"Riqfin97",#N/A,FALSE,"Tran";"Riqfinpro",#N/A,FALSE,"Tran"}</definedName>
    <definedName name="wwwwwwww" localSheetId="15" hidden="1">{"Tab1",#N/A,FALSE,"P";"Tab2",#N/A,FALSE,"P"}</definedName>
    <definedName name="wwwwwwww" localSheetId="16" hidden="1">{"Tab1",#N/A,FALSE,"P";"Tab2",#N/A,FALSE,"P"}</definedName>
    <definedName name="wwwwwwww" localSheetId="17" hidden="1">{"Tab1",#N/A,FALSE,"P";"Tab2",#N/A,FALSE,"P"}</definedName>
    <definedName name="wwwwwwww" localSheetId="19" hidden="1">{"Tab1",#N/A,FALSE,"P";"Tab2",#N/A,FALSE,"P"}</definedName>
    <definedName name="wwwwwwww" localSheetId="20" hidden="1">{"Tab1",#N/A,FALSE,"P";"Tab2",#N/A,FALSE,"P"}</definedName>
    <definedName name="wwwwwwww" localSheetId="100" hidden="1">{"Tab1",#N/A,FALSE,"P";"Tab2",#N/A,FALSE,"P"}</definedName>
    <definedName name="wwwwwwww" localSheetId="8" hidden="1">{"Tab1",#N/A,FALSE,"P";"Tab2",#N/A,FALSE,"P"}</definedName>
    <definedName name="wwwwwwww" localSheetId="9" hidden="1">{"Tab1",#N/A,FALSE,"P";"Tab2",#N/A,FALSE,"P"}</definedName>
    <definedName name="wwwwwwww" localSheetId="10" hidden="1">{"Tab1",#N/A,FALSE,"P";"Tab2",#N/A,FALSE,"P"}</definedName>
    <definedName name="wwwwwwww" localSheetId="11" hidden="1">{"Tab1",#N/A,FALSE,"P";"Tab2",#N/A,FALSE,"P"}</definedName>
    <definedName name="wwwwwwww" localSheetId="23" hidden="1">{"Tab1",#N/A,FALSE,"P";"Tab2",#N/A,FALSE,"P"}</definedName>
    <definedName name="wwwwwwww" localSheetId="59" hidden="1">{"Tab1",#N/A,FALSE,"P";"Tab2",#N/A,FALSE,"P"}</definedName>
    <definedName name="wwwwwwww" localSheetId="60" hidden="1">{"Tab1",#N/A,FALSE,"P";"Tab2",#N/A,FALSE,"P"}</definedName>
    <definedName name="wwwwwwww" localSheetId="1" hidden="1">{"Tab1",#N/A,FALSE,"P";"Tab2",#N/A,FALSE,"P"}</definedName>
    <definedName name="wwwwwwww" localSheetId="27" hidden="1">{"Tab1",#N/A,FALSE,"P";"Tab2",#N/A,FALSE,"P"}</definedName>
    <definedName name="wwwwwwww" localSheetId="28" hidden="1">{"Tab1",#N/A,FALSE,"P";"Tab2",#N/A,FALSE,"P"}</definedName>
    <definedName name="wwwwwwww" localSheetId="29" hidden="1">{"Tab1",#N/A,FALSE,"P";"Tab2",#N/A,FALSE,"P"}</definedName>
    <definedName name="wwwwwwww" localSheetId="30" hidden="1">{"Tab1",#N/A,FALSE,"P";"Tab2",#N/A,FALSE,"P"}</definedName>
    <definedName name="wwwwwwww" localSheetId="31" hidden="1">{"Tab1",#N/A,FALSE,"P";"Tab2",#N/A,FALSE,"P"}</definedName>
    <definedName name="wwwwwwww" localSheetId="32" hidden="1">{"Tab1",#N/A,FALSE,"P";"Tab2",#N/A,FALSE,"P"}</definedName>
    <definedName name="wwwwwwww" localSheetId="33" hidden="1">{"Tab1",#N/A,FALSE,"P";"Tab2",#N/A,FALSE,"P"}</definedName>
    <definedName name="wwwwwwww" localSheetId="34" hidden="1">{"Tab1",#N/A,FALSE,"P";"Tab2",#N/A,FALSE,"P"}</definedName>
    <definedName name="wwwwwwww" localSheetId="3" hidden="1">{"Tab1",#N/A,FALSE,"P";"Tab2",#N/A,FALSE,"P"}</definedName>
    <definedName name="wwwwwwww" localSheetId="57" hidden="1">{"Tab1",#N/A,FALSE,"P";"Tab2",#N/A,FALSE,"P"}</definedName>
    <definedName name="wwwwwwww" localSheetId="58" hidden="1">{"Tab1",#N/A,FALSE,"P";"Tab2",#N/A,FALSE,"P"}</definedName>
    <definedName name="wwwwwwww" localSheetId="18" hidden="1">{"Tab1",#N/A,FALSE,"P";"Tab2",#N/A,FALSE,"P"}</definedName>
    <definedName name="wwwwwwww" localSheetId="61" hidden="1">{"Tab1",#N/A,FALSE,"P";"Tab2",#N/A,FALSE,"P"}</definedName>
    <definedName name="wwwwwwww" localSheetId="62" hidden="1">{"Tab1",#N/A,FALSE,"P";"Tab2",#N/A,FALSE,"P"}</definedName>
    <definedName name="wwwwwwww" localSheetId="63" hidden="1">{"Tab1",#N/A,FALSE,"P";"Tab2",#N/A,FALSE,"P"}</definedName>
    <definedName name="wwwwwwww" localSheetId="64" hidden="1">{"Tab1",#N/A,FALSE,"P";"Tab2",#N/A,FALSE,"P"}</definedName>
    <definedName name="wwwwwwww" localSheetId="21" hidden="1">{"Tab1",#N/A,FALSE,"P";"Tab2",#N/A,FALSE,"P"}</definedName>
    <definedName name="wwwwwwww" localSheetId="80" hidden="1">{"Tab1",#N/A,FALSE,"P";"Tab2",#N/A,FALSE,"P"}</definedName>
    <definedName name="wwwwwwww" localSheetId="81" hidden="1">{"Tab1",#N/A,FALSE,"P";"Tab2",#N/A,FALSE,"P"}</definedName>
    <definedName name="wwwwwwww" localSheetId="82" hidden="1">{"Tab1",#N/A,FALSE,"P";"Tab2",#N/A,FALSE,"P"}</definedName>
    <definedName name="wwwwwwww" localSheetId="83" hidden="1">{"Tab1",#N/A,FALSE,"P";"Tab2",#N/A,FALSE,"P"}</definedName>
    <definedName name="wwwwwwww" localSheetId="84" hidden="1">{"Tab1",#N/A,FALSE,"P";"Tab2",#N/A,FALSE,"P"}</definedName>
    <definedName name="wwwwwwww" localSheetId="85" hidden="1">{"Tab1",#N/A,FALSE,"P";"Tab2",#N/A,FALSE,"P"}</definedName>
    <definedName name="wwwwwwww" localSheetId="88" hidden="1">{"Tab1",#N/A,FALSE,"P";"Tab2",#N/A,FALSE,"P"}</definedName>
    <definedName name="wwwwwwww" localSheetId="22" hidden="1">{"Tab1",#N/A,FALSE,"P";"Tab2",#N/A,FALSE,"P"}</definedName>
    <definedName name="wwwwwwww" localSheetId="89" hidden="1">{"Tab1",#N/A,FALSE,"P";"Tab2",#N/A,FALSE,"P"}</definedName>
    <definedName name="wwwwwwww" localSheetId="90" hidden="1">{"Tab1",#N/A,FALSE,"P";"Tab2",#N/A,FALSE,"P"}</definedName>
    <definedName name="wwwwwwww" localSheetId="91" hidden="1">{"Tab1",#N/A,FALSE,"P";"Tab2",#N/A,FALSE,"P"}</definedName>
    <definedName name="wwwwwwww" localSheetId="92" hidden="1">{"Tab1",#N/A,FALSE,"P";"Tab2",#N/A,FALSE,"P"}</definedName>
    <definedName name="wwwwwwww" localSheetId="95" hidden="1">{"Tab1",#N/A,FALSE,"P";"Tab2",#N/A,FALSE,"P"}</definedName>
    <definedName name="wwwwwwww" localSheetId="96" hidden="1">{"Tab1",#N/A,FALSE,"P";"Tab2",#N/A,FALSE,"P"}</definedName>
    <definedName name="wwwwwwww" localSheetId="98" hidden="1">{"Tab1",#N/A,FALSE,"P";"Tab2",#N/A,FALSE,"P"}</definedName>
    <definedName name="wwwwwwww" localSheetId="24" hidden="1">{"Tab1",#N/A,FALSE,"P";"Tab2",#N/A,FALSE,"P"}</definedName>
    <definedName name="wwwwwwww" localSheetId="99" hidden="1">{"Tab1",#N/A,FALSE,"P";"Tab2",#N/A,FALSE,"P"}</definedName>
    <definedName name="wwwwwwww" localSheetId="25" hidden="1">{"Tab1",#N/A,FALSE,"P";"Tab2",#N/A,FALSE,"P"}</definedName>
    <definedName name="wwwwwwww" localSheetId="26" hidden="1">{"Tab1",#N/A,FALSE,"P";"Tab2",#N/A,FALSE,"P"}</definedName>
    <definedName name="wwwwwwww" localSheetId="93" hidden="1">{"Tab1",#N/A,FALSE,"P";"Tab2",#N/A,FALSE,"P"}</definedName>
    <definedName name="wwwwwwww" localSheetId="94" hidden="1">{"Tab1",#N/A,FALSE,"P";"Tab2",#N/A,FALSE,"P"}</definedName>
    <definedName name="wwwwwwww" hidden="1">{"Tab1",#N/A,FALSE,"P";"Tab2",#N/A,FALSE,"P"}</definedName>
    <definedName name="X" localSheetId="15">#REF!</definedName>
    <definedName name="X" localSheetId="16">#REF!</definedName>
    <definedName name="X" localSheetId="17">#REF!</definedName>
    <definedName name="X" localSheetId="20">#REF!</definedName>
    <definedName name="X" localSheetId="100">#REF!</definedName>
    <definedName name="X" localSheetId="23">#REF!</definedName>
    <definedName name="X" localSheetId="27">#REF!</definedName>
    <definedName name="X" localSheetId="28">#REF!</definedName>
    <definedName name="X" localSheetId="29">#REF!</definedName>
    <definedName name="X" localSheetId="57">#REF!</definedName>
    <definedName name="X" localSheetId="58">#REF!</definedName>
    <definedName name="X" localSheetId="18">#REF!</definedName>
    <definedName name="X" localSheetId="61">#REF!</definedName>
    <definedName name="X" localSheetId="62">#REF!</definedName>
    <definedName name="X" localSheetId="64">#REF!</definedName>
    <definedName name="X" localSheetId="21">#REF!</definedName>
    <definedName name="X" localSheetId="80">'Tabla 53'!#REF!</definedName>
    <definedName name="X" localSheetId="81">'Tabla 54'!#REF!</definedName>
    <definedName name="X" localSheetId="82">'Tabla 55'!#REF!</definedName>
    <definedName name="X" localSheetId="83">'Tabla 56'!#REF!</definedName>
    <definedName name="X" localSheetId="84">'Tabla 57'!#REF!</definedName>
    <definedName name="X" localSheetId="85">'Tabla 58'!#REF!</definedName>
    <definedName name="X" localSheetId="88">#REF!</definedName>
    <definedName name="X" localSheetId="89">#REF!</definedName>
    <definedName name="X" localSheetId="90">#REF!</definedName>
    <definedName name="X" localSheetId="92">#REF!</definedName>
    <definedName name="X" localSheetId="95">#REF!</definedName>
    <definedName name="X" localSheetId="96">#REF!</definedName>
    <definedName name="X" localSheetId="24">#REF!</definedName>
    <definedName name="X" localSheetId="99">#REF!</definedName>
    <definedName name="X" localSheetId="93">#REF!</definedName>
    <definedName name="X" localSheetId="94">#REF!</definedName>
    <definedName name="X">#REF!</definedName>
    <definedName name="X_Rate" localSheetId="15">#REF!</definedName>
    <definedName name="X_Rate" localSheetId="16">#REF!</definedName>
    <definedName name="X_Rate" localSheetId="17">#REF!</definedName>
    <definedName name="X_Rate" localSheetId="23">#REF!</definedName>
    <definedName name="X_Rate" localSheetId="27">#REF!</definedName>
    <definedName name="X_Rate" localSheetId="28">#REF!</definedName>
    <definedName name="X_Rate" localSheetId="29">#REF!</definedName>
    <definedName name="X_Rate" localSheetId="57">#REF!</definedName>
    <definedName name="X_Rate" localSheetId="64">#REF!</definedName>
    <definedName name="X_Rate" localSheetId="21">#REF!</definedName>
    <definedName name="X_Rate" localSheetId="88">#REF!</definedName>
    <definedName name="X_Rate" localSheetId="89">#REF!</definedName>
    <definedName name="X_Rate" localSheetId="90">#REF!</definedName>
    <definedName name="X_Rate" localSheetId="95">#REF!</definedName>
    <definedName name="X_Rate">#REF!</definedName>
    <definedName name="xa" localSheetId="15">#REF!</definedName>
    <definedName name="xa" localSheetId="16">#REF!</definedName>
    <definedName name="xa" localSheetId="17">#REF!</definedName>
    <definedName name="xa" localSheetId="100">'[182]PIB EN CORR'!#REF!</definedName>
    <definedName name="xa" localSheetId="10">'[182]PIB EN CORR'!#REF!</definedName>
    <definedName name="xa" localSheetId="11">'[182]PIB EN CORR'!#REF!</definedName>
    <definedName name="xa" localSheetId="23">'[182]PIB EN CORR'!#REF!</definedName>
    <definedName name="xa" localSheetId="59">#REF!</definedName>
    <definedName name="xa" localSheetId="60">#REF!</definedName>
    <definedName name="xa" localSheetId="1">'[182]PIB EN CORR'!#REF!</definedName>
    <definedName name="xa" localSheetId="27">#REF!</definedName>
    <definedName name="xa" localSheetId="28">'[182]PIB EN CORR'!#REF!</definedName>
    <definedName name="xa" localSheetId="29">'[182]PIB EN CORR'!#REF!</definedName>
    <definedName name="xa" localSheetId="57">'[182]PIB EN CORR'!#REF!</definedName>
    <definedName name="xa" localSheetId="58">'[182]PIB EN CORR'!#REF!</definedName>
    <definedName name="xa" localSheetId="64">'[182]PIB EN CORR'!#REF!</definedName>
    <definedName name="xa" localSheetId="21">'[182]PIB EN CORR'!#REF!</definedName>
    <definedName name="xa" localSheetId="85">'[182]PIB EN CORR'!#REF!</definedName>
    <definedName name="xa" localSheetId="88">'[182]PIB EN CORR'!#REF!</definedName>
    <definedName name="xa" localSheetId="89">'[182]PIB EN CORR'!#REF!</definedName>
    <definedName name="xa" localSheetId="90">'[182]PIB EN CORR'!#REF!</definedName>
    <definedName name="xa" localSheetId="91">#REF!</definedName>
    <definedName name="xa" localSheetId="95">'[182]PIB EN CORR'!#REF!</definedName>
    <definedName name="xa" localSheetId="24">'[182]PIB EN CORR'!#REF!</definedName>
    <definedName name="xa">#REF!</definedName>
    <definedName name="xaa" localSheetId="15">#REF!</definedName>
    <definedName name="xaa" localSheetId="17">#REF!</definedName>
    <definedName name="xaa" localSheetId="100">'[183]PIB EN CORR'!$AV$5:$AV$77</definedName>
    <definedName name="xaa" localSheetId="23">'[183]PIB EN CORR'!$AV$5:$AV$77</definedName>
    <definedName name="xaa" localSheetId="59">#REF!</definedName>
    <definedName name="xaa" localSheetId="60">#REF!</definedName>
    <definedName name="xaa" localSheetId="1">'[183]PIB EN CORR'!$AV$5:$AV$77</definedName>
    <definedName name="xaa" localSheetId="27">#REF!</definedName>
    <definedName name="xaa" localSheetId="28">#REF!</definedName>
    <definedName name="xaa" localSheetId="29">#REF!</definedName>
    <definedName name="xaa" localSheetId="57">'[183]PIB EN CORR'!$AV$5:$AV$77</definedName>
    <definedName name="xaa" localSheetId="58">'[183]PIB EN CORR'!$AV$5:$AV$77</definedName>
    <definedName name="xaa" localSheetId="91">#REF!</definedName>
    <definedName name="xaa">#REF!</definedName>
    <definedName name="XandRev" localSheetId="15">#REF!</definedName>
    <definedName name="XandRev" localSheetId="17">#REF!</definedName>
    <definedName name="XandRev" localSheetId="100">'[135]tab 3'!$F$63:$Z$65</definedName>
    <definedName name="XandRev" localSheetId="23">'[135]tab 3'!$F$63:$Z$65</definedName>
    <definedName name="XandRev" localSheetId="59">#REF!</definedName>
    <definedName name="XandRev" localSheetId="60">#REF!</definedName>
    <definedName name="XandRev" localSheetId="1">'[135]tab 3'!$F$63:$Z$65</definedName>
    <definedName name="XandRev" localSheetId="27">#REF!</definedName>
    <definedName name="XandRev" localSheetId="28">#REF!</definedName>
    <definedName name="XandRev" localSheetId="29">#REF!</definedName>
    <definedName name="XandRev" localSheetId="57">'[135]tab 3'!$F$63:$Z$65</definedName>
    <definedName name="XandRev" localSheetId="58">'[135]tab 3'!$F$63:$Z$65</definedName>
    <definedName name="XandRev" localSheetId="91">#REF!</definedName>
    <definedName name="XandRev">#REF!</definedName>
    <definedName name="Xaxis" localSheetId="15">#REF!</definedName>
    <definedName name="Xaxis" localSheetId="16">#REF!</definedName>
    <definedName name="Xaxis" localSheetId="17">#REF!</definedName>
    <definedName name="Xaxis" localSheetId="19">#REF!</definedName>
    <definedName name="Xaxis" localSheetId="20">#REF!</definedName>
    <definedName name="Xaxis" localSheetId="100">#REF!</definedName>
    <definedName name="Xaxis" localSheetId="23">#REF!</definedName>
    <definedName name="Xaxis" localSheetId="27">#REF!</definedName>
    <definedName name="Xaxis" localSheetId="28">#REF!</definedName>
    <definedName name="Xaxis" localSheetId="29">#REF!</definedName>
    <definedName name="Xaxis" localSheetId="33">#REF!</definedName>
    <definedName name="Xaxis" localSheetId="57">#REF!</definedName>
    <definedName name="Xaxis" localSheetId="58">#REF!</definedName>
    <definedName name="Xaxis" localSheetId="18">#REF!</definedName>
    <definedName name="Xaxis" localSheetId="61">#REF!</definedName>
    <definedName name="Xaxis" localSheetId="64">#REF!</definedName>
    <definedName name="Xaxis" localSheetId="21">#REF!</definedName>
    <definedName name="Xaxis" localSheetId="80">'Tabla 53'!#REF!</definedName>
    <definedName name="Xaxis" localSheetId="81">'Tabla 54'!#REF!</definedName>
    <definedName name="Xaxis" localSheetId="82">'Tabla 55'!#REF!</definedName>
    <definedName name="Xaxis" localSheetId="83">'Tabla 56'!#REF!</definedName>
    <definedName name="Xaxis" localSheetId="84">'Tabla 57'!#REF!</definedName>
    <definedName name="Xaxis" localSheetId="85">'Tabla 58'!#REF!</definedName>
    <definedName name="Xaxis" localSheetId="88">#REF!</definedName>
    <definedName name="Xaxis" localSheetId="89">#REF!</definedName>
    <definedName name="Xaxis" localSheetId="90">#REF!</definedName>
    <definedName name="Xaxis" localSheetId="95">#REF!</definedName>
    <definedName name="Xaxis" localSheetId="96">#REF!</definedName>
    <definedName name="Xaxis" localSheetId="24">#REF!</definedName>
    <definedName name="Xaxis" localSheetId="99">#REF!</definedName>
    <definedName name="Xaxis">#REF!</definedName>
    <definedName name="XBANANO" localSheetId="15">#REF!</definedName>
    <definedName name="XBANANO" localSheetId="16">#REF!</definedName>
    <definedName name="XBANANO" localSheetId="17">#REF!</definedName>
    <definedName name="XBANANO" localSheetId="19">#REF!</definedName>
    <definedName name="XBANANO" localSheetId="23">#REF!</definedName>
    <definedName name="XBANANO" localSheetId="27">#REF!</definedName>
    <definedName name="XBANANO" localSheetId="28">#REF!</definedName>
    <definedName name="XBANANO" localSheetId="29">#REF!</definedName>
    <definedName name="XBANANO" localSheetId="41">#REF!</definedName>
    <definedName name="XBANANO" localSheetId="44">#REF!</definedName>
    <definedName name="XBANANO" localSheetId="46">#REF!</definedName>
    <definedName name="XBANANO" localSheetId="57">#REF!</definedName>
    <definedName name="XBANANO" localSheetId="61">#REF!</definedName>
    <definedName name="XBANANO" localSheetId="64">#REF!</definedName>
    <definedName name="XBANANO" localSheetId="21">#REF!</definedName>
    <definedName name="XBANANO" localSheetId="80">'Tabla 53'!#REF!</definedName>
    <definedName name="XBANANO" localSheetId="81">'Tabla 54'!#REF!</definedName>
    <definedName name="XBANANO" localSheetId="82">'Tabla 55'!#REF!</definedName>
    <definedName name="XBANANO" localSheetId="83">'Tabla 56'!#REF!</definedName>
    <definedName name="XBANANO" localSheetId="84">'Tabla 57'!#REF!</definedName>
    <definedName name="XBANANO" localSheetId="88">#REF!</definedName>
    <definedName name="XBANANO" localSheetId="89">#REF!</definedName>
    <definedName name="XBANANO" localSheetId="90">#REF!</definedName>
    <definedName name="XBANANO" localSheetId="95">#REF!</definedName>
    <definedName name="XBANANO" localSheetId="96">#REF!</definedName>
    <definedName name="XBANANO" localSheetId="24">#REF!</definedName>
    <definedName name="XBANANO">#REF!</definedName>
    <definedName name="xbb" localSheetId="15">#REF!</definedName>
    <definedName name="xbb" localSheetId="16">#REF!</definedName>
    <definedName name="xbb" localSheetId="17">#REF!</definedName>
    <definedName name="xbb" localSheetId="100">'[182]PIB EN CORR'!#REF!</definedName>
    <definedName name="xbb" localSheetId="10">'[182]PIB EN CORR'!#REF!</definedName>
    <definedName name="xbb" localSheetId="11">'[182]PIB EN CORR'!#REF!</definedName>
    <definedName name="xbb" localSheetId="23">'[182]PIB EN CORR'!#REF!</definedName>
    <definedName name="xbb" localSheetId="59">#REF!</definedName>
    <definedName name="xbb" localSheetId="60">#REF!</definedName>
    <definedName name="xbb" localSheetId="1">'[182]PIB EN CORR'!#REF!</definedName>
    <definedName name="xbb" localSheetId="27">#REF!</definedName>
    <definedName name="xbb" localSheetId="28">'[182]PIB EN CORR'!#REF!</definedName>
    <definedName name="xbb" localSheetId="29">'[182]PIB EN CORR'!#REF!</definedName>
    <definedName name="xbb" localSheetId="57">'[182]PIB EN CORR'!#REF!</definedName>
    <definedName name="xbb" localSheetId="58">'[182]PIB EN CORR'!#REF!</definedName>
    <definedName name="xbb" localSheetId="21">'[182]PIB EN CORR'!#REF!</definedName>
    <definedName name="xbb" localSheetId="85">'[182]PIB EN CORR'!#REF!</definedName>
    <definedName name="xbb" localSheetId="88">'[182]PIB EN CORR'!#REF!</definedName>
    <definedName name="xbb" localSheetId="89">'[182]PIB EN CORR'!#REF!</definedName>
    <definedName name="xbb" localSheetId="90">'[182]PIB EN CORR'!#REF!</definedName>
    <definedName name="xbb" localSheetId="91">#REF!</definedName>
    <definedName name="xbb" localSheetId="95">'[182]PIB EN CORR'!#REF!</definedName>
    <definedName name="xbb" localSheetId="24">'[182]PIB EN CORR'!#REF!</definedName>
    <definedName name="xbb">#REF!</definedName>
    <definedName name="XBS" localSheetId="15">#REF!</definedName>
    <definedName name="XBS" localSheetId="17">#REF!</definedName>
    <definedName name="XBS" localSheetId="100">[98]SREAL!A$41</definedName>
    <definedName name="XBS" localSheetId="23">[98]SREAL!A$41</definedName>
    <definedName name="XBS" localSheetId="59">#REF!</definedName>
    <definedName name="XBS" localSheetId="60">#REF!</definedName>
    <definedName name="XBS" localSheetId="1">[98]SREAL!A$41</definedName>
    <definedName name="XBS" localSheetId="27">#REF!</definedName>
    <definedName name="XBS" localSheetId="28">#REF!</definedName>
    <definedName name="XBS" localSheetId="29">#REF!</definedName>
    <definedName name="XBS" localSheetId="57">[98]SREAL!A$41</definedName>
    <definedName name="XBS" localSheetId="58">[98]SREAL!A$41</definedName>
    <definedName name="XBS" localSheetId="91">#REF!</definedName>
    <definedName name="XBS">#REF!</definedName>
    <definedName name="xc" localSheetId="15">#REF!</definedName>
    <definedName name="xc" localSheetId="17">#REF!</definedName>
    <definedName name="xc" localSheetId="100">'[100]graf 1'!$A$3:$C$28</definedName>
    <definedName name="xc" localSheetId="23">'[100]graf 1'!$A$3:$C$28</definedName>
    <definedName name="xc" localSheetId="59">#REF!</definedName>
    <definedName name="xc" localSheetId="60">#REF!</definedName>
    <definedName name="xc" localSheetId="1">'[100]graf 1'!$A$3:$C$28</definedName>
    <definedName name="xc" localSheetId="27">#REF!</definedName>
    <definedName name="xc" localSheetId="28">#REF!</definedName>
    <definedName name="xc" localSheetId="29">#REF!</definedName>
    <definedName name="xc" localSheetId="57">'[100]graf 1'!$A$3:$C$28</definedName>
    <definedName name="xc" localSheetId="58">'[100]graf 1'!$A$3:$C$28</definedName>
    <definedName name="xc" localSheetId="91">#REF!</definedName>
    <definedName name="xc">#REF!</definedName>
    <definedName name="XCAFE" localSheetId="15">#REF!</definedName>
    <definedName name="XCAFE" localSheetId="16">#REF!</definedName>
    <definedName name="XCAFE" localSheetId="17">#REF!</definedName>
    <definedName name="XCAFE" localSheetId="20">#REF!</definedName>
    <definedName name="XCAFE" localSheetId="23">#REF!</definedName>
    <definedName name="XCAFE" localSheetId="59">#REF!</definedName>
    <definedName name="XCAFE" localSheetId="60">#REF!</definedName>
    <definedName name="XCAFE" localSheetId="27">#REF!</definedName>
    <definedName name="XCAFE" localSheetId="28">#REF!</definedName>
    <definedName name="XCAFE" localSheetId="29">#REF!</definedName>
    <definedName name="XCAFE" localSheetId="41">#REF!</definedName>
    <definedName name="XCAFE" localSheetId="44">#REF!</definedName>
    <definedName name="XCAFE" localSheetId="57">#REF!</definedName>
    <definedName name="XCAFE" localSheetId="64">#REF!</definedName>
    <definedName name="XCAFE" localSheetId="21">#REF!</definedName>
    <definedName name="XCAFE" localSheetId="80">'Tabla 53'!#REF!</definedName>
    <definedName name="XCAFE" localSheetId="85">'Tabla 58'!#REF!</definedName>
    <definedName name="XCAFE" localSheetId="88">#REF!</definedName>
    <definedName name="XCAFE" localSheetId="89">#REF!</definedName>
    <definedName name="XCAFE" localSheetId="90">#REF!</definedName>
    <definedName name="XCAFE" localSheetId="95">#REF!</definedName>
    <definedName name="XCAFE" localSheetId="96">#REF!</definedName>
    <definedName name="XCAFE">#REF!</definedName>
    <definedName name="xdr" localSheetId="15">#REF!</definedName>
    <definedName name="xdr" localSheetId="16">#REF!</definedName>
    <definedName name="xdr" localSheetId="17">#REF!</definedName>
    <definedName name="xdr" localSheetId="23">#REF!</definedName>
    <definedName name="xdr" localSheetId="27">#REF!</definedName>
    <definedName name="xdr" localSheetId="28">#REF!</definedName>
    <definedName name="xdr" localSheetId="29">#REF!</definedName>
    <definedName name="xdr" localSheetId="57">#REF!</definedName>
    <definedName name="xdr" localSheetId="64">#REF!</definedName>
    <definedName name="xdr" localSheetId="21">#REF!</definedName>
    <definedName name="xdr" localSheetId="85">'Tabla 58'!#REF!</definedName>
    <definedName name="xdr" localSheetId="88">#REF!</definedName>
    <definedName name="xdr" localSheetId="89">#REF!</definedName>
    <definedName name="xdr" localSheetId="90">#REF!</definedName>
    <definedName name="xdr" localSheetId="95">#REF!</definedName>
    <definedName name="xdr" localSheetId="96">#REF!</definedName>
    <definedName name="xdr">#REF!</definedName>
    <definedName name="XGS" localSheetId="15">#REF!</definedName>
    <definedName name="XGS" localSheetId="16">#REF!</definedName>
    <definedName name="XGS" localSheetId="17">#REF!</definedName>
    <definedName name="XGS" localSheetId="23">#REF!</definedName>
    <definedName name="XGS" localSheetId="27">#REF!</definedName>
    <definedName name="XGS" localSheetId="28">#REF!</definedName>
    <definedName name="XGS" localSheetId="29">#REF!</definedName>
    <definedName name="XGS" localSheetId="41">#REF!</definedName>
    <definedName name="XGS" localSheetId="44">#REF!</definedName>
    <definedName name="XGS" localSheetId="57">#REF!</definedName>
    <definedName name="XGS" localSheetId="64">#REF!</definedName>
    <definedName name="XGS" localSheetId="21">#REF!</definedName>
    <definedName name="XGS" localSheetId="80">'Tabla 53'!#REF!</definedName>
    <definedName name="XGS" localSheetId="88">#REF!</definedName>
    <definedName name="XGS" localSheetId="89">#REF!</definedName>
    <definedName name="XGS" localSheetId="90">#REF!</definedName>
    <definedName name="XGS" localSheetId="95">#REF!</definedName>
    <definedName name="XGS" localSheetId="96">#REF!</definedName>
    <definedName name="XGS">#REF!</definedName>
    <definedName name="XMENSUALES" localSheetId="15">#REF!</definedName>
    <definedName name="XMENSUALES" localSheetId="17">#REF!</definedName>
    <definedName name="XMENSUALES" localSheetId="23">#REF!</definedName>
    <definedName name="XMENSUALES" localSheetId="27">#REF!</definedName>
    <definedName name="XMENSUALES" localSheetId="28">#REF!</definedName>
    <definedName name="XMENSUALES" localSheetId="29">#REF!</definedName>
    <definedName name="XMENSUALES" localSheetId="41">#REF!</definedName>
    <definedName name="XMENSUALES" localSheetId="44">#REF!</definedName>
    <definedName name="XMENSUALES" localSheetId="21">#REF!</definedName>
    <definedName name="XMENSUALES" localSheetId="80">'Tabla 53'!#REF!</definedName>
    <definedName name="XMENSUALES" localSheetId="88">#REF!</definedName>
    <definedName name="XMENSUALES" localSheetId="89">#REF!</definedName>
    <definedName name="XMENSUALES" localSheetId="90">#REF!</definedName>
    <definedName name="XMENSUALES" localSheetId="96">#REF!</definedName>
    <definedName name="XMENSUALES">#REF!</definedName>
    <definedName name="XOF" localSheetId="15">#REF!</definedName>
    <definedName name="XOF" localSheetId="17">#REF!</definedName>
    <definedName name="XOF" localSheetId="23">#REF!</definedName>
    <definedName name="XOF" localSheetId="27">#REF!</definedName>
    <definedName name="XOF" localSheetId="28">#REF!</definedName>
    <definedName name="XOF" localSheetId="29">#REF!</definedName>
    <definedName name="XOF" localSheetId="21">#REF!</definedName>
    <definedName name="XOF" localSheetId="88">#REF!</definedName>
    <definedName name="XOF" localSheetId="89">#REF!</definedName>
    <definedName name="XOF" localSheetId="90">#REF!</definedName>
    <definedName name="XOF">#REF!</definedName>
    <definedName name="xr" localSheetId="15">#REF!</definedName>
    <definedName name="xr" localSheetId="17">#REF!</definedName>
    <definedName name="xr" localSheetId="23">#REF!</definedName>
    <definedName name="xr" localSheetId="27">#REF!</definedName>
    <definedName name="xr" localSheetId="28">#REF!</definedName>
    <definedName name="xr" localSheetId="29">#REF!</definedName>
    <definedName name="xr" localSheetId="21">#REF!</definedName>
    <definedName name="xr" localSheetId="88">#REF!</definedName>
    <definedName name="xr" localSheetId="89">#REF!</definedName>
    <definedName name="xr" localSheetId="90">#REF!</definedName>
    <definedName name="xr">#REF!</definedName>
    <definedName name="xx" localSheetId="15" hidden="1">{"Riqfin97",#N/A,FALSE,"Tran";"Riqfinpro",#N/A,FALSE,"Tran"}</definedName>
    <definedName name="xx" localSheetId="16" hidden="1">{"Riqfin97",#N/A,FALSE,"Tran";"Riqfinpro",#N/A,FALSE,"Tran"}</definedName>
    <definedName name="xx" localSheetId="17" hidden="1">{"Riqfin97",#N/A,FALSE,"Tran";"Riqfinpro",#N/A,FALSE,"Tran"}</definedName>
    <definedName name="xx" localSheetId="19" hidden="1">{"Riqfin97",#N/A,FALSE,"Tran";"Riqfinpro",#N/A,FALSE,"Tran"}</definedName>
    <definedName name="xx" localSheetId="20" hidden="1">{"Riqfin97",#N/A,FALSE,"Tran";"Riqfinpro",#N/A,FALSE,"Tran"}</definedName>
    <definedName name="xx" localSheetId="100" hidden="1">{"Riqfin97",#N/A,FALSE,"Tran";"Riqfinpro",#N/A,FALSE,"Tran"}</definedName>
    <definedName name="xx" localSheetId="8" hidden="1">{"Riqfin97",#N/A,FALSE,"Tran";"Riqfinpro",#N/A,FALSE,"Tran"}</definedName>
    <definedName name="xx" localSheetId="9" hidden="1">{"Riqfin97",#N/A,FALSE,"Tran";"Riqfinpro",#N/A,FALSE,"Tran"}</definedName>
    <definedName name="xx" localSheetId="10" hidden="1">{"Riqfin97",#N/A,FALSE,"Tran";"Riqfinpro",#N/A,FALSE,"Tran"}</definedName>
    <definedName name="xx" localSheetId="11" hidden="1">{"Riqfin97",#N/A,FALSE,"Tran";"Riqfinpro",#N/A,FALSE,"Tran"}</definedName>
    <definedName name="xx" localSheetId="23" hidden="1">{"Riqfin97",#N/A,FALSE,"Tran";"Riqfinpro",#N/A,FALSE,"Tran"}</definedName>
    <definedName name="xx" localSheetId="59" hidden="1">{"Riqfin97",#N/A,FALSE,"Tran";"Riqfinpro",#N/A,FALSE,"Tran"}</definedName>
    <definedName name="xx" localSheetId="60" hidden="1">{"Riqfin97",#N/A,FALSE,"Tran";"Riqfinpro",#N/A,FALSE,"Tran"}</definedName>
    <definedName name="xx" localSheetId="1" hidden="1">{"Riqfin97",#N/A,FALSE,"Tran";"Riqfinpro",#N/A,FALSE,"Tran"}</definedName>
    <definedName name="xx" localSheetId="27" hidden="1">{"Riqfin97",#N/A,FALSE,"Tran";"Riqfinpro",#N/A,FALSE,"Tran"}</definedName>
    <definedName name="xx" localSheetId="28" hidden="1">{"Riqfin97",#N/A,FALSE,"Tran";"Riqfinpro",#N/A,FALSE,"Tran"}</definedName>
    <definedName name="xx" localSheetId="29" hidden="1">{"Riqfin97",#N/A,FALSE,"Tran";"Riqfinpro",#N/A,FALSE,"Tran"}</definedName>
    <definedName name="xx" localSheetId="30" hidden="1">{"Riqfin97",#N/A,FALSE,"Tran";"Riqfinpro",#N/A,FALSE,"Tran"}</definedName>
    <definedName name="xx" localSheetId="31" hidden="1">{"Riqfin97",#N/A,FALSE,"Tran";"Riqfinpro",#N/A,FALSE,"Tran"}</definedName>
    <definedName name="xx" localSheetId="32" hidden="1">{"Riqfin97",#N/A,FALSE,"Tran";"Riqfinpro",#N/A,FALSE,"Tran"}</definedName>
    <definedName name="xx" localSheetId="33" hidden="1">{"Riqfin97",#N/A,FALSE,"Tran";"Riqfinpro",#N/A,FALSE,"Tran"}</definedName>
    <definedName name="xx" localSheetId="34" hidden="1">{"Riqfin97",#N/A,FALSE,"Tran";"Riqfinpro",#N/A,FALSE,"Tran"}</definedName>
    <definedName name="xx" localSheetId="3" hidden="1">{"Riqfin97",#N/A,FALSE,"Tran";"Riqfinpro",#N/A,FALSE,"Tran"}</definedName>
    <definedName name="xx" localSheetId="57" hidden="1">{"Riqfin97",#N/A,FALSE,"Tran";"Riqfinpro",#N/A,FALSE,"Tran"}</definedName>
    <definedName name="xx" localSheetId="58" hidden="1">{"Riqfin97",#N/A,FALSE,"Tran";"Riqfinpro",#N/A,FALSE,"Tran"}</definedName>
    <definedName name="xx" localSheetId="18" hidden="1">{"Riqfin97",#N/A,FALSE,"Tran";"Riqfinpro",#N/A,FALSE,"Tran"}</definedName>
    <definedName name="xx" localSheetId="61" hidden="1">{"Riqfin97",#N/A,FALSE,"Tran";"Riqfinpro",#N/A,FALSE,"Tran"}</definedName>
    <definedName name="xx" localSheetId="62" hidden="1">{"Riqfin97",#N/A,FALSE,"Tran";"Riqfinpro",#N/A,FALSE,"Tran"}</definedName>
    <definedName name="xx" localSheetId="63" hidden="1">{"Riqfin97",#N/A,FALSE,"Tran";"Riqfinpro",#N/A,FALSE,"Tran"}</definedName>
    <definedName name="xx" localSheetId="64" hidden="1">{"Riqfin97",#N/A,FALSE,"Tran";"Riqfinpro",#N/A,FALSE,"Tran"}</definedName>
    <definedName name="xx" localSheetId="21" hidden="1">{"Riqfin97",#N/A,FALSE,"Tran";"Riqfinpro",#N/A,FALSE,"Tran"}</definedName>
    <definedName name="xx" localSheetId="80" hidden="1">{"Riqfin97",#N/A,FALSE,"Tran";"Riqfinpro",#N/A,FALSE,"Tran"}</definedName>
    <definedName name="xx" localSheetId="81" hidden="1">{"Riqfin97",#N/A,FALSE,"Tran";"Riqfinpro",#N/A,FALSE,"Tran"}</definedName>
    <definedName name="xx" localSheetId="82" hidden="1">{"Riqfin97",#N/A,FALSE,"Tran";"Riqfinpro",#N/A,FALSE,"Tran"}</definedName>
    <definedName name="xx" localSheetId="83" hidden="1">{"Riqfin97",#N/A,FALSE,"Tran";"Riqfinpro",#N/A,FALSE,"Tran"}</definedName>
    <definedName name="xx" localSheetId="84" hidden="1">{"Riqfin97",#N/A,FALSE,"Tran";"Riqfinpro",#N/A,FALSE,"Tran"}</definedName>
    <definedName name="xx" localSheetId="85" hidden="1">{"Riqfin97",#N/A,FALSE,"Tran";"Riqfinpro",#N/A,FALSE,"Tran"}</definedName>
    <definedName name="xx" localSheetId="88" hidden="1">{"Riqfin97",#N/A,FALSE,"Tran";"Riqfinpro",#N/A,FALSE,"Tran"}</definedName>
    <definedName name="xx" localSheetId="22" hidden="1">{"Riqfin97",#N/A,FALSE,"Tran";"Riqfinpro",#N/A,FALSE,"Tran"}</definedName>
    <definedName name="xx" localSheetId="89" hidden="1">{"Riqfin97",#N/A,FALSE,"Tran";"Riqfinpro",#N/A,FALSE,"Tran"}</definedName>
    <definedName name="xx" localSheetId="90" hidden="1">{"Riqfin97",#N/A,FALSE,"Tran";"Riqfinpro",#N/A,FALSE,"Tran"}</definedName>
    <definedName name="xx" localSheetId="91" hidden="1">{"Riqfin97",#N/A,FALSE,"Tran";"Riqfinpro",#N/A,FALSE,"Tran"}</definedName>
    <definedName name="xx" localSheetId="92" hidden="1">{"Riqfin97",#N/A,FALSE,"Tran";"Riqfinpro",#N/A,FALSE,"Tran"}</definedName>
    <definedName name="xx" localSheetId="95" hidden="1">{"Riqfin97",#N/A,FALSE,"Tran";"Riqfinpro",#N/A,FALSE,"Tran"}</definedName>
    <definedName name="xx" localSheetId="96" hidden="1">{"Riqfin97",#N/A,FALSE,"Tran";"Riqfinpro",#N/A,FALSE,"Tran"}</definedName>
    <definedName name="xx" localSheetId="98" hidden="1">{"Riqfin97",#N/A,FALSE,"Tran";"Riqfinpro",#N/A,FALSE,"Tran"}</definedName>
    <definedName name="xx" localSheetId="24" hidden="1">{"Riqfin97",#N/A,FALSE,"Tran";"Riqfinpro",#N/A,FALSE,"Tran"}</definedName>
    <definedName name="xx" localSheetId="99" hidden="1">{"Riqfin97",#N/A,FALSE,"Tran";"Riqfinpro",#N/A,FALSE,"Tran"}</definedName>
    <definedName name="xx" localSheetId="25" hidden="1">{"Riqfin97",#N/A,FALSE,"Tran";"Riqfinpro",#N/A,FALSE,"Tran"}</definedName>
    <definedName name="xx" localSheetId="26" hidden="1">{"Riqfin97",#N/A,FALSE,"Tran";"Riqfinpro",#N/A,FALSE,"Tran"}</definedName>
    <definedName name="xx" localSheetId="93" hidden="1">{"Riqfin97",#N/A,FALSE,"Tran";"Riqfinpro",#N/A,FALSE,"Tran"}</definedName>
    <definedName name="xx" localSheetId="94" hidden="1">{"Riqfin97",#N/A,FALSE,"Tran";"Riqfinpro",#N/A,FALSE,"Tran"}</definedName>
    <definedName name="xx" hidden="1">{"Riqfin97",#N/A,FALSE,"Tran";"Riqfinpro",#N/A,FALSE,"Tran"}</definedName>
    <definedName name="xxWRS_1" localSheetId="15">#REF!</definedName>
    <definedName name="xxWRS_1" localSheetId="16">#REF!</definedName>
    <definedName name="xxWRS_1" localSheetId="17">#REF!</definedName>
    <definedName name="xxWRS_1" localSheetId="19">#REF!</definedName>
    <definedName name="xxWRS_1" localSheetId="100">'[55]shared data'!$A$1:$A$77</definedName>
    <definedName name="xxWRS_1" localSheetId="23">'[55]shared data'!$A$1:$A$77</definedName>
    <definedName name="xxWRS_1" localSheetId="59">#REF!</definedName>
    <definedName name="xxWRS_1" localSheetId="60">#REF!</definedName>
    <definedName name="xxWRS_1" localSheetId="1">'[55]shared data'!$A$1:$A$77</definedName>
    <definedName name="xxWRS_1" localSheetId="27">#REF!</definedName>
    <definedName name="xxWRS_1" localSheetId="28">#REF!</definedName>
    <definedName name="xxWRS_1" localSheetId="29">#REF!</definedName>
    <definedName name="xxWRS_1" localSheetId="57">'[55]shared data'!$A$1:$A$77</definedName>
    <definedName name="xxWRS_1" localSheetId="58">'[55]shared data'!$A$1:$A$77</definedName>
    <definedName name="xxWRS_1" localSheetId="18">#REF!</definedName>
    <definedName name="xxWRS_1" localSheetId="91">#REF!</definedName>
    <definedName name="xxWRS_1">#REF!</definedName>
    <definedName name="xxWRS_11" localSheetId="15">#REF!</definedName>
    <definedName name="xxWRS_11" localSheetId="16">#REF!</definedName>
    <definedName name="xxWRS_11" localSheetId="17">#REF!</definedName>
    <definedName name="xxWRS_11" localSheetId="20">#REF!</definedName>
    <definedName name="xxWRS_11" localSheetId="23">#REF!</definedName>
    <definedName name="xxWRS_11" localSheetId="59">#REF!</definedName>
    <definedName name="xxWRS_11" localSheetId="60">#REF!</definedName>
    <definedName name="xxWRS_11" localSheetId="27">#REF!</definedName>
    <definedName name="xxWRS_11" localSheetId="28">#REF!</definedName>
    <definedName name="xxWRS_11" localSheetId="29">#REF!</definedName>
    <definedName name="xxWRS_11" localSheetId="57">#REF!</definedName>
    <definedName name="xxWRS_11" localSheetId="64">#REF!</definedName>
    <definedName name="xxWRS_11" localSheetId="21">#REF!</definedName>
    <definedName name="xxWRS_11" localSheetId="85">'Tabla 58'!#REF!</definedName>
    <definedName name="xxWRS_11" localSheetId="88">#REF!</definedName>
    <definedName name="xxWRS_11" localSheetId="89">#REF!</definedName>
    <definedName name="xxWRS_11" localSheetId="90">#REF!</definedName>
    <definedName name="xxWRS_11" localSheetId="95">#REF!</definedName>
    <definedName name="xxWRS_11" localSheetId="96">#REF!</definedName>
    <definedName name="xxWRS_11" localSheetId="24">#REF!</definedName>
    <definedName name="xxWRS_11">#REF!</definedName>
    <definedName name="xxWRS_19" localSheetId="15">#REF!</definedName>
    <definedName name="xxWRS_19" localSheetId="16">#REF!</definedName>
    <definedName name="xxWRS_19" localSheetId="17">#REF!</definedName>
    <definedName name="xxWRS_19" localSheetId="23">#REF!</definedName>
    <definedName name="xxWRS_19" localSheetId="27">#REF!</definedName>
    <definedName name="xxWRS_19" localSheetId="28">#REF!</definedName>
    <definedName name="xxWRS_19" localSheetId="29">#REF!</definedName>
    <definedName name="xxWRS_19" localSheetId="57">#REF!</definedName>
    <definedName name="xxWRS_19" localSheetId="64">#REF!</definedName>
    <definedName name="xxWRS_19" localSheetId="21">#REF!</definedName>
    <definedName name="xxWRS_19" localSheetId="85">'Tabla 58'!#REF!</definedName>
    <definedName name="xxWRS_19" localSheetId="88">#REF!</definedName>
    <definedName name="xxWRS_19" localSheetId="89">#REF!</definedName>
    <definedName name="xxWRS_19" localSheetId="90">#REF!</definedName>
    <definedName name="xxWRS_19" localSheetId="95">#REF!</definedName>
    <definedName name="xxWRS_19" localSheetId="96">#REF!</definedName>
    <definedName name="xxWRS_19">#REF!</definedName>
    <definedName name="xxWRS_2" localSheetId="15">#REF!</definedName>
    <definedName name="xxWRS_2" localSheetId="16">#REF!</definedName>
    <definedName name="xxWRS_2" localSheetId="17">#REF!</definedName>
    <definedName name="xxWRS_2" localSheetId="19">#REF!</definedName>
    <definedName name="xxWRS_2" localSheetId="100">#REF!</definedName>
    <definedName name="xxWRS_2" localSheetId="23">#REF!</definedName>
    <definedName name="xxWRS_2" localSheetId="27">#REF!</definedName>
    <definedName name="xxWRS_2" localSheetId="28">#REF!</definedName>
    <definedName name="xxWRS_2" localSheetId="29">#REF!</definedName>
    <definedName name="xxWRS_2" localSheetId="41">#REF!</definedName>
    <definedName name="xxWRS_2" localSheetId="44">#REF!</definedName>
    <definedName name="xxWRS_2" localSheetId="46">#REF!</definedName>
    <definedName name="xxWRS_2" localSheetId="57">#REF!</definedName>
    <definedName name="xxWRS_2" localSheetId="58">#REF!</definedName>
    <definedName name="xxWRS_2" localSheetId="18">#REF!</definedName>
    <definedName name="xxWRS_2" localSheetId="61">#REF!</definedName>
    <definedName name="xxWRS_2" localSheetId="62">#REF!</definedName>
    <definedName name="xxWRS_2" localSheetId="64">#REF!</definedName>
    <definedName name="xxWRS_2" localSheetId="21">#REF!</definedName>
    <definedName name="xxWRS_2" localSheetId="80">'Tabla 53'!#REF!</definedName>
    <definedName name="xxWRS_2" localSheetId="81">'Tabla 54'!#REF!</definedName>
    <definedName name="xxWRS_2" localSheetId="82">'Tabla 55'!#REF!</definedName>
    <definedName name="xxWRS_2" localSheetId="83">'Tabla 56'!#REF!</definedName>
    <definedName name="xxWRS_2" localSheetId="84">'Tabla 57'!#REF!</definedName>
    <definedName name="xxWRS_2" localSheetId="88">#REF!</definedName>
    <definedName name="xxWRS_2" localSheetId="89">#REF!</definedName>
    <definedName name="xxWRS_2" localSheetId="90">#REF!</definedName>
    <definedName name="xxWRS_2" localSheetId="95">#REF!</definedName>
    <definedName name="xxWRS_2" localSheetId="96">#REF!</definedName>
    <definedName name="xxWRS_2" localSheetId="24">#REF!</definedName>
    <definedName name="xxWRS_2" localSheetId="99">#REF!</definedName>
    <definedName name="xxWRS_2">#REF!</definedName>
    <definedName name="xxWRS_20" localSheetId="15">#REF!</definedName>
    <definedName name="xxWRS_20" localSheetId="17">#REF!</definedName>
    <definedName name="xxWRS_20" localSheetId="23">#REF!</definedName>
    <definedName name="xxWRS_20" localSheetId="27">#REF!</definedName>
    <definedName name="xxWRS_20" localSheetId="28">#REF!</definedName>
    <definedName name="xxWRS_20" localSheetId="29">#REF!</definedName>
    <definedName name="xxWRS_20" localSheetId="21">#REF!</definedName>
    <definedName name="xxWRS_20" localSheetId="88">#REF!</definedName>
    <definedName name="xxWRS_20" localSheetId="89">#REF!</definedName>
    <definedName name="xxWRS_20" localSheetId="90">#REF!</definedName>
    <definedName name="xxWRS_20">#REF!</definedName>
    <definedName name="xxWRS_3" localSheetId="15">#REF!</definedName>
    <definedName name="xxWRS_3" localSheetId="17">#REF!</definedName>
    <definedName name="xxWRS_3" localSheetId="19">#REF!</definedName>
    <definedName name="xxWRS_3" localSheetId="23">#REF!</definedName>
    <definedName name="xxWRS_3" localSheetId="27">#REF!</definedName>
    <definedName name="xxWRS_3" localSheetId="28">#REF!</definedName>
    <definedName name="xxWRS_3" localSheetId="29">#REF!</definedName>
    <definedName name="xxWRS_3" localSheetId="41">#REF!</definedName>
    <definedName name="xxWRS_3" localSheetId="44">#REF!</definedName>
    <definedName name="xxWRS_3" localSheetId="58">#REF!</definedName>
    <definedName name="xxWRS_3" localSheetId="18">#REF!</definedName>
    <definedName name="xxWRS_3" localSheetId="61">#REF!</definedName>
    <definedName name="xxWRS_3" localSheetId="64">#REF!</definedName>
    <definedName name="xxWRS_3" localSheetId="21">#REF!</definedName>
    <definedName name="xxWRS_3" localSheetId="80">'Tabla 53'!#REF!</definedName>
    <definedName name="xxWRS_3" localSheetId="81">'Tabla 54'!#REF!</definedName>
    <definedName name="xxWRS_3" localSheetId="82">'Tabla 55'!#REF!</definedName>
    <definedName name="xxWRS_3" localSheetId="83">'Tabla 56'!#REF!</definedName>
    <definedName name="xxWRS_3" localSheetId="84">'Tabla 57'!#REF!</definedName>
    <definedName name="xxWRS_3" localSheetId="88">#REF!</definedName>
    <definedName name="xxWRS_3" localSheetId="89">#REF!</definedName>
    <definedName name="xxWRS_3" localSheetId="90">#REF!</definedName>
    <definedName name="xxWRS_3" localSheetId="96">#REF!</definedName>
    <definedName name="xxWRS_3" localSheetId="24">#REF!</definedName>
    <definedName name="xxWRS_3">#REF!</definedName>
    <definedName name="xxWRS_4" localSheetId="15">#REF!</definedName>
    <definedName name="xxWRS_4" localSheetId="17">#REF!</definedName>
    <definedName name="xxWRS_4" localSheetId="19">#REF!</definedName>
    <definedName name="xxWRS_4" localSheetId="100">[116]Q5!$A$1:$A$104</definedName>
    <definedName name="xxWRS_4" localSheetId="23">[116]Q5!$A$1:$A$104</definedName>
    <definedName name="xxWRS_4" localSheetId="59">#REF!</definedName>
    <definedName name="xxWRS_4" localSheetId="60">#REF!</definedName>
    <definedName name="xxWRS_4" localSheetId="1">[116]Q5!$A$1:$A$104</definedName>
    <definedName name="xxWRS_4" localSheetId="27">#REF!</definedName>
    <definedName name="xxWRS_4" localSheetId="28">#REF!</definedName>
    <definedName name="xxWRS_4" localSheetId="29">#REF!</definedName>
    <definedName name="xxWRS_4" localSheetId="57">[116]Q5!$A$1:$A$104</definedName>
    <definedName name="xxWRS_4" localSheetId="58">[116]Q5!$A$1:$A$104</definedName>
    <definedName name="xxWRS_4" localSheetId="18">#REF!</definedName>
    <definedName name="xxWRS_4" localSheetId="91">#REF!</definedName>
    <definedName name="xxWRS_4">#REF!</definedName>
    <definedName name="xxWRS_5" localSheetId="15">#REF!</definedName>
    <definedName name="xxWRS_5" localSheetId="17">#REF!</definedName>
    <definedName name="xxWRS_5" localSheetId="19">#REF!</definedName>
    <definedName name="xxWRS_5" localSheetId="100">[116]Q6!$A$1:$A$160</definedName>
    <definedName name="xxWRS_5" localSheetId="23">[116]Q6!$A$1:$A$160</definedName>
    <definedName name="xxWRS_5" localSheetId="59">#REF!</definedName>
    <definedName name="xxWRS_5" localSheetId="60">#REF!</definedName>
    <definedName name="xxWRS_5" localSheetId="1">[116]Q6!$A$1:$A$160</definedName>
    <definedName name="xxWRS_5" localSheetId="27">#REF!</definedName>
    <definedName name="xxWRS_5" localSheetId="28">#REF!</definedName>
    <definedName name="xxWRS_5" localSheetId="29">#REF!</definedName>
    <definedName name="xxWRS_5" localSheetId="57">[116]Q6!$A$1:$A$160</definedName>
    <definedName name="xxWRS_5" localSheetId="58">[116]Q6!$A$1:$A$160</definedName>
    <definedName name="xxWRS_5" localSheetId="18">#REF!</definedName>
    <definedName name="xxWRS_5" localSheetId="91">#REF!</definedName>
    <definedName name="xxWRS_5">#REF!</definedName>
    <definedName name="xxWRS_6" localSheetId="15">#REF!</definedName>
    <definedName name="xxWRS_6" localSheetId="16">#REF!</definedName>
    <definedName name="xxWRS_6" localSheetId="17">#REF!</definedName>
    <definedName name="xxWRS_6" localSheetId="19">#REF!</definedName>
    <definedName name="xxWRS_6" localSheetId="100">[116]Q7!$A$1:$A$59</definedName>
    <definedName name="xxWRS_6" localSheetId="23">[116]Q7!$A$1:$A$59</definedName>
    <definedName name="xxWRS_6" localSheetId="59">#REF!</definedName>
    <definedName name="xxWRS_6" localSheetId="60">#REF!</definedName>
    <definedName name="xxWRS_6" localSheetId="1">[116]Q7!$A$1:$A$59</definedName>
    <definedName name="xxWRS_6" localSheetId="27">#REF!</definedName>
    <definedName name="xxWRS_6" localSheetId="28">#REF!</definedName>
    <definedName name="xxWRS_6" localSheetId="29">#REF!</definedName>
    <definedName name="xxWRS_6" localSheetId="57">[116]Q7!$A$1:$A$59</definedName>
    <definedName name="xxWRS_6" localSheetId="58">[116]Q7!$A$1:$A$59</definedName>
    <definedName name="xxWRS_6" localSheetId="18">#REF!</definedName>
    <definedName name="xxWRS_6" localSheetId="91">#REF!</definedName>
    <definedName name="xxWRS_6">#REF!</definedName>
    <definedName name="xxWRS_7" localSheetId="15">#REF!</definedName>
    <definedName name="xxWRS_7" localSheetId="16">#REF!</definedName>
    <definedName name="xxWRS_7" localSheetId="17">#REF!</definedName>
    <definedName name="xxWRS_7" localSheetId="19">#REF!</definedName>
    <definedName name="xxWRS_7" localSheetId="100">[116]Q5!$A$1:$A$109</definedName>
    <definedName name="xxWRS_7" localSheetId="23">[116]Q5!$A$1:$A$109</definedName>
    <definedName name="xxWRS_7" localSheetId="59">#REF!</definedName>
    <definedName name="xxWRS_7" localSheetId="60">#REF!</definedName>
    <definedName name="xxWRS_7" localSheetId="1">[116]Q5!$A$1:$A$109</definedName>
    <definedName name="xxWRS_7" localSheetId="27">#REF!</definedName>
    <definedName name="xxWRS_7" localSheetId="28">#REF!</definedName>
    <definedName name="xxWRS_7" localSheetId="29">#REF!</definedName>
    <definedName name="xxWRS_7" localSheetId="57">[116]Q5!$A$1:$A$109</definedName>
    <definedName name="xxWRS_7" localSheetId="58">[116]Q5!$A$1:$A$109</definedName>
    <definedName name="xxWRS_7" localSheetId="18">#REF!</definedName>
    <definedName name="xxWRS_7" localSheetId="91">#REF!</definedName>
    <definedName name="xxWRS_7">#REF!</definedName>
    <definedName name="xxWRS_8" localSheetId="15">#REF!</definedName>
    <definedName name="xxWRS_8" localSheetId="17">#REF!</definedName>
    <definedName name="xxWRS_8" localSheetId="19">#REF!</definedName>
    <definedName name="xxWRS_8" localSheetId="100">[116]Q6!$A$1:$A$162</definedName>
    <definedName name="xxWRS_8" localSheetId="23">[116]Q6!$A$1:$A$162</definedName>
    <definedName name="xxWRS_8" localSheetId="59">#REF!</definedName>
    <definedName name="xxWRS_8" localSheetId="60">#REF!</definedName>
    <definedName name="xxWRS_8" localSheetId="1">[116]Q6!$A$1:$A$162</definedName>
    <definedName name="xxWRS_8" localSheetId="27">#REF!</definedName>
    <definedName name="xxWRS_8" localSheetId="28">#REF!</definedName>
    <definedName name="xxWRS_8" localSheetId="29">#REF!</definedName>
    <definedName name="xxWRS_8" localSheetId="57">[116]Q6!$A$1:$A$162</definedName>
    <definedName name="xxWRS_8" localSheetId="58">[116]Q6!$A$1:$A$162</definedName>
    <definedName name="xxWRS_8" localSheetId="18">#REF!</definedName>
    <definedName name="xxWRS_8" localSheetId="91">#REF!</definedName>
    <definedName name="xxWRS_8">#REF!</definedName>
    <definedName name="xxWRS_9" localSheetId="15">#REF!</definedName>
    <definedName name="xxWRS_9" localSheetId="17">#REF!</definedName>
    <definedName name="xxWRS_9" localSheetId="19">#REF!</definedName>
    <definedName name="xxWRS_9" localSheetId="100">[116]Q7!$A$1:$A$61</definedName>
    <definedName name="xxWRS_9" localSheetId="23">[116]Q7!$A$1:$A$61</definedName>
    <definedName name="xxWRS_9" localSheetId="59">#REF!</definedName>
    <definedName name="xxWRS_9" localSheetId="60">#REF!</definedName>
    <definedName name="xxWRS_9" localSheetId="1">[116]Q7!$A$1:$A$61</definedName>
    <definedName name="xxWRS_9" localSheetId="27">#REF!</definedName>
    <definedName name="xxWRS_9" localSheetId="28">#REF!</definedName>
    <definedName name="xxWRS_9" localSheetId="29">#REF!</definedName>
    <definedName name="xxWRS_9" localSheetId="57">[116]Q7!$A$1:$A$61</definedName>
    <definedName name="xxWRS_9" localSheetId="58">[116]Q7!$A$1:$A$61</definedName>
    <definedName name="xxWRS_9" localSheetId="18">#REF!</definedName>
    <definedName name="xxWRS_9" localSheetId="91">#REF!</definedName>
    <definedName name="xxWRS_9">#REF!</definedName>
    <definedName name="xxx" localSheetId="15">#REF!</definedName>
    <definedName name="xxx" localSheetId="17">#REF!</definedName>
    <definedName name="xxx" localSheetId="19">#REF!</definedName>
    <definedName name="xxx" localSheetId="100">[129]GDP_WEO!$A$3:$AB$188</definedName>
    <definedName name="xxx" localSheetId="23">[129]GDP_WEO!$A$3:$AB$188</definedName>
    <definedName name="xxx" localSheetId="59">#REF!</definedName>
    <definedName name="xxx" localSheetId="60">#REF!</definedName>
    <definedName name="xxx" localSheetId="1">[129]GDP_WEO!$A$3:$AB$188</definedName>
    <definedName name="xxx" localSheetId="27">#REF!</definedName>
    <definedName name="xxx" localSheetId="28">#REF!</definedName>
    <definedName name="xxx" localSheetId="29">#REF!</definedName>
    <definedName name="XXX" localSheetId="41">#REF!</definedName>
    <definedName name="XXX" localSheetId="44">#REF!</definedName>
    <definedName name="XXX" localSheetId="46">#REF!</definedName>
    <definedName name="xxx" localSheetId="57">[129]GDP_WEO!$A$3:$AB$188</definedName>
    <definedName name="xxx" localSheetId="58">[129]GDP_WEO!$A$3:$AB$188</definedName>
    <definedName name="xxx" localSheetId="18">#REF!</definedName>
    <definedName name="xxx" localSheetId="91">#REF!</definedName>
    <definedName name="xxx">#REF!</definedName>
    <definedName name="XXX1" localSheetId="15">#REF!</definedName>
    <definedName name="XXX1" localSheetId="16">#REF!</definedName>
    <definedName name="XXX1" localSheetId="17">#REF!</definedName>
    <definedName name="XXX1" localSheetId="19">#REF!</definedName>
    <definedName name="XXX1" localSheetId="20">#REF!</definedName>
    <definedName name="XXX1" localSheetId="100">#REF!</definedName>
    <definedName name="XXX1" localSheetId="23">#REF!</definedName>
    <definedName name="XXX1" localSheetId="27">#REF!</definedName>
    <definedName name="XXX1" localSheetId="28">#REF!</definedName>
    <definedName name="XXX1" localSheetId="29">#REF!</definedName>
    <definedName name="XXX1" localSheetId="41">#REF!</definedName>
    <definedName name="XXX1" localSheetId="44">#REF!</definedName>
    <definedName name="XXX1" localSheetId="57">#REF!</definedName>
    <definedName name="XXX1" localSheetId="58">#REF!</definedName>
    <definedName name="XXX1" localSheetId="18">#REF!</definedName>
    <definedName name="XXX1" localSheetId="61">#REF!</definedName>
    <definedName name="XXX1" localSheetId="62">#REF!</definedName>
    <definedName name="XXX1" localSheetId="64">#REF!</definedName>
    <definedName name="XXX1" localSheetId="21">#REF!</definedName>
    <definedName name="XXX1" localSheetId="80">'Tabla 53'!#REF!</definedName>
    <definedName name="XXX1" localSheetId="81">'Tabla 54'!#REF!</definedName>
    <definedName name="XXX1" localSheetId="82">'Tabla 55'!#REF!</definedName>
    <definedName name="XXX1" localSheetId="83">'Tabla 56'!#REF!</definedName>
    <definedName name="XXX1" localSheetId="84">'Tabla 57'!#REF!</definedName>
    <definedName name="XXX1" localSheetId="88">#REF!</definedName>
    <definedName name="XXX1" localSheetId="89">#REF!</definedName>
    <definedName name="XXX1" localSheetId="90">#REF!</definedName>
    <definedName name="XXX1" localSheetId="95">#REF!</definedName>
    <definedName name="XXX1" localSheetId="96">#REF!</definedName>
    <definedName name="XXX1" localSheetId="24">#REF!</definedName>
    <definedName name="XXX1" localSheetId="99">#REF!</definedName>
    <definedName name="XXX1">#REF!</definedName>
    <definedName name="xxxx" localSheetId="15" hidden="1">{"Riqfin97",#N/A,FALSE,"Tran";"Riqfinpro",#N/A,FALSE,"Tran"}</definedName>
    <definedName name="xxxx" localSheetId="16" hidden="1">{"Riqfin97",#N/A,FALSE,"Tran";"Riqfinpro",#N/A,FALSE,"Tran"}</definedName>
    <definedName name="xxxx" localSheetId="17" hidden="1">{"Riqfin97",#N/A,FALSE,"Tran";"Riqfinpro",#N/A,FALSE,"Tran"}</definedName>
    <definedName name="xxxx" localSheetId="19" hidden="1">{"Riqfin97",#N/A,FALSE,"Tran";"Riqfinpro",#N/A,FALSE,"Tran"}</definedName>
    <definedName name="xxxx" localSheetId="20" hidden="1">{"Riqfin97",#N/A,FALSE,"Tran";"Riqfinpro",#N/A,FALSE,"Tran"}</definedName>
    <definedName name="xxxx" localSheetId="100" hidden="1">{"Riqfin97",#N/A,FALSE,"Tran";"Riqfinpro",#N/A,FALSE,"Tran"}</definedName>
    <definedName name="xxxx" localSheetId="8" hidden="1">{"Riqfin97",#N/A,FALSE,"Tran";"Riqfinpro",#N/A,FALSE,"Tran"}</definedName>
    <definedName name="xxxx" localSheetId="9" hidden="1">{"Riqfin97",#N/A,FALSE,"Tran";"Riqfinpro",#N/A,FALSE,"Tran"}</definedName>
    <definedName name="xxxx" localSheetId="10" hidden="1">{"Riqfin97",#N/A,FALSE,"Tran";"Riqfinpro",#N/A,FALSE,"Tran"}</definedName>
    <definedName name="xxxx" localSheetId="11" hidden="1">{"Riqfin97",#N/A,FALSE,"Tran";"Riqfinpro",#N/A,FALSE,"Tran"}</definedName>
    <definedName name="xxxx" localSheetId="23" hidden="1">{"Riqfin97",#N/A,FALSE,"Tran";"Riqfinpro",#N/A,FALSE,"Tran"}</definedName>
    <definedName name="xxxx" localSheetId="59" hidden="1">{"Riqfin97",#N/A,FALSE,"Tran";"Riqfinpro",#N/A,FALSE,"Tran"}</definedName>
    <definedName name="xxxx" localSheetId="60" hidden="1">{"Riqfin97",#N/A,FALSE,"Tran";"Riqfinpro",#N/A,FALSE,"Tran"}</definedName>
    <definedName name="xxxx" localSheetId="1" hidden="1">{"Riqfin97",#N/A,FALSE,"Tran";"Riqfinpro",#N/A,FALSE,"Tran"}</definedName>
    <definedName name="xxxx" localSheetId="27" hidden="1">{"Riqfin97",#N/A,FALSE,"Tran";"Riqfinpro",#N/A,FALSE,"Tran"}</definedName>
    <definedName name="xxxx" localSheetId="28" hidden="1">{"Riqfin97",#N/A,FALSE,"Tran";"Riqfinpro",#N/A,FALSE,"Tran"}</definedName>
    <definedName name="xxxx" localSheetId="29" hidden="1">{"Riqfin97",#N/A,FALSE,"Tran";"Riqfinpro",#N/A,FALSE,"Tran"}</definedName>
    <definedName name="xxxx" localSheetId="30" hidden="1">{"Riqfin97",#N/A,FALSE,"Tran";"Riqfinpro",#N/A,FALSE,"Tran"}</definedName>
    <definedName name="xxxx" localSheetId="31" hidden="1">{"Riqfin97",#N/A,FALSE,"Tran";"Riqfinpro",#N/A,FALSE,"Tran"}</definedName>
    <definedName name="xxxx" localSheetId="32" hidden="1">{"Riqfin97",#N/A,FALSE,"Tran";"Riqfinpro",#N/A,FALSE,"Tran"}</definedName>
    <definedName name="xxxx" localSheetId="33" hidden="1">{"Riqfin97",#N/A,FALSE,"Tran";"Riqfinpro",#N/A,FALSE,"Tran"}</definedName>
    <definedName name="xxxx" localSheetId="34" hidden="1">{"Riqfin97",#N/A,FALSE,"Tran";"Riqfinpro",#N/A,FALSE,"Tran"}</definedName>
    <definedName name="xxxx" localSheetId="3" hidden="1">{"Riqfin97",#N/A,FALSE,"Tran";"Riqfinpro",#N/A,FALSE,"Tran"}</definedName>
    <definedName name="xxxx" localSheetId="57" hidden="1">{"Riqfin97",#N/A,FALSE,"Tran";"Riqfinpro",#N/A,FALSE,"Tran"}</definedName>
    <definedName name="xxxx" localSheetId="58" hidden="1">{"Riqfin97",#N/A,FALSE,"Tran";"Riqfinpro",#N/A,FALSE,"Tran"}</definedName>
    <definedName name="xxxx" localSheetId="18" hidden="1">{"Riqfin97",#N/A,FALSE,"Tran";"Riqfinpro",#N/A,FALSE,"Tran"}</definedName>
    <definedName name="xxxx" localSheetId="61" hidden="1">{"Riqfin97",#N/A,FALSE,"Tran";"Riqfinpro",#N/A,FALSE,"Tran"}</definedName>
    <definedName name="xxxx" localSheetId="62" hidden="1">{"Riqfin97",#N/A,FALSE,"Tran";"Riqfinpro",#N/A,FALSE,"Tran"}</definedName>
    <definedName name="xxxx" localSheetId="63" hidden="1">{"Riqfin97",#N/A,FALSE,"Tran";"Riqfinpro",#N/A,FALSE,"Tran"}</definedName>
    <definedName name="xxxx" localSheetId="64" hidden="1">{"Riqfin97",#N/A,FALSE,"Tran";"Riqfinpro",#N/A,FALSE,"Tran"}</definedName>
    <definedName name="xxxx" localSheetId="21" hidden="1">{"Riqfin97",#N/A,FALSE,"Tran";"Riqfinpro",#N/A,FALSE,"Tran"}</definedName>
    <definedName name="xxxx" localSheetId="80" hidden="1">{"Riqfin97",#N/A,FALSE,"Tran";"Riqfinpro",#N/A,FALSE,"Tran"}</definedName>
    <definedName name="xxxx" localSheetId="81" hidden="1">{"Riqfin97",#N/A,FALSE,"Tran";"Riqfinpro",#N/A,FALSE,"Tran"}</definedName>
    <definedName name="xxxx" localSheetId="82" hidden="1">{"Riqfin97",#N/A,FALSE,"Tran";"Riqfinpro",#N/A,FALSE,"Tran"}</definedName>
    <definedName name="xxxx" localSheetId="83" hidden="1">{"Riqfin97",#N/A,FALSE,"Tran";"Riqfinpro",#N/A,FALSE,"Tran"}</definedName>
    <definedName name="xxxx" localSheetId="84" hidden="1">{"Riqfin97",#N/A,FALSE,"Tran";"Riqfinpro",#N/A,FALSE,"Tran"}</definedName>
    <definedName name="xxxx" localSheetId="85" hidden="1">{"Riqfin97",#N/A,FALSE,"Tran";"Riqfinpro",#N/A,FALSE,"Tran"}</definedName>
    <definedName name="xxxx" localSheetId="88" hidden="1">{"Riqfin97",#N/A,FALSE,"Tran";"Riqfinpro",#N/A,FALSE,"Tran"}</definedName>
    <definedName name="xxxx" localSheetId="22" hidden="1">{"Riqfin97",#N/A,FALSE,"Tran";"Riqfinpro",#N/A,FALSE,"Tran"}</definedName>
    <definedName name="xxxx" localSheetId="89" hidden="1">{"Riqfin97",#N/A,FALSE,"Tran";"Riqfinpro",#N/A,FALSE,"Tran"}</definedName>
    <definedName name="xxxx" localSheetId="90" hidden="1">{"Riqfin97",#N/A,FALSE,"Tran";"Riqfinpro",#N/A,FALSE,"Tran"}</definedName>
    <definedName name="xxxx" localSheetId="91" hidden="1">{"Riqfin97",#N/A,FALSE,"Tran";"Riqfinpro",#N/A,FALSE,"Tran"}</definedName>
    <definedName name="xxxx" localSheetId="92" hidden="1">{"Riqfin97",#N/A,FALSE,"Tran";"Riqfinpro",#N/A,FALSE,"Tran"}</definedName>
    <definedName name="xxxx" localSheetId="95" hidden="1">{"Riqfin97",#N/A,FALSE,"Tran";"Riqfinpro",#N/A,FALSE,"Tran"}</definedName>
    <definedName name="xxxx" localSheetId="96" hidden="1">{"Riqfin97",#N/A,FALSE,"Tran";"Riqfinpro",#N/A,FALSE,"Tran"}</definedName>
    <definedName name="xxxx" localSheetId="98" hidden="1">{"Riqfin97",#N/A,FALSE,"Tran";"Riqfinpro",#N/A,FALSE,"Tran"}</definedName>
    <definedName name="xxxx" localSheetId="24" hidden="1">{"Riqfin97",#N/A,FALSE,"Tran";"Riqfinpro",#N/A,FALSE,"Tran"}</definedName>
    <definedName name="xxxx" localSheetId="99" hidden="1">{"Riqfin97",#N/A,FALSE,"Tran";"Riqfinpro",#N/A,FALSE,"Tran"}</definedName>
    <definedName name="xxxx" localSheetId="25" hidden="1">{"Riqfin97",#N/A,FALSE,"Tran";"Riqfinpro",#N/A,FALSE,"Tran"}</definedName>
    <definedName name="xxxx" localSheetId="26" hidden="1">{"Riqfin97",#N/A,FALSE,"Tran";"Riqfinpro",#N/A,FALSE,"Tran"}</definedName>
    <definedName name="xxxx" localSheetId="93" hidden="1">{"Riqfin97",#N/A,FALSE,"Tran";"Riqfinpro",#N/A,FALSE,"Tran"}</definedName>
    <definedName name="xxxx" localSheetId="94" hidden="1">{"Riqfin97",#N/A,FALSE,"Tran";"Riqfinpro",#N/A,FALSE,"Tran"}</definedName>
    <definedName name="xxxx" hidden="1">{"Riqfin97",#N/A,FALSE,"Tran";"Riqfinpro",#N/A,FALSE,"Tran"}</definedName>
    <definedName name="xxxxxxxxxxxxxx" localSheetId="15" hidden="1">{"Riqfin97",#N/A,FALSE,"Tran";"Riqfinpro",#N/A,FALSE,"Tran"}</definedName>
    <definedName name="xxxxxxxxxxxxxx" localSheetId="16" hidden="1">{"Riqfin97",#N/A,FALSE,"Tran";"Riqfinpro",#N/A,FALSE,"Tran"}</definedName>
    <definedName name="xxxxxxxxxxxxxx" localSheetId="17" hidden="1">{"Riqfin97",#N/A,FALSE,"Tran";"Riqfinpro",#N/A,FALSE,"Tran"}</definedName>
    <definedName name="xxxxxxxxxxxxxx" localSheetId="19" hidden="1">{"Riqfin97",#N/A,FALSE,"Tran";"Riqfinpro",#N/A,FALSE,"Tran"}</definedName>
    <definedName name="xxxxxxxxxxxxxx" localSheetId="20" hidden="1">{"Riqfin97",#N/A,FALSE,"Tran";"Riqfinpro",#N/A,FALSE,"Tran"}</definedName>
    <definedName name="xxxxxxxxxxxxxx" localSheetId="100" hidden="1">{"Riqfin97",#N/A,FALSE,"Tran";"Riqfinpro",#N/A,FALSE,"Tran"}</definedName>
    <definedName name="xxxxxxxxxxxxxx" localSheetId="8" hidden="1">{"Riqfin97",#N/A,FALSE,"Tran";"Riqfinpro",#N/A,FALSE,"Tran"}</definedName>
    <definedName name="xxxxxxxxxxxxxx" localSheetId="9" hidden="1">{"Riqfin97",#N/A,FALSE,"Tran";"Riqfinpro",#N/A,FALSE,"Tran"}</definedName>
    <definedName name="xxxxxxxxxxxxxx" localSheetId="10" hidden="1">{"Riqfin97",#N/A,FALSE,"Tran";"Riqfinpro",#N/A,FALSE,"Tran"}</definedName>
    <definedName name="xxxxxxxxxxxxxx" localSheetId="11" hidden="1">{"Riqfin97",#N/A,FALSE,"Tran";"Riqfinpro",#N/A,FALSE,"Tran"}</definedName>
    <definedName name="xxxxxxxxxxxxxx" localSheetId="23" hidden="1">{"Riqfin97",#N/A,FALSE,"Tran";"Riqfinpro",#N/A,FALSE,"Tran"}</definedName>
    <definedName name="xxxxxxxxxxxxxx" localSheetId="59" hidden="1">{"Riqfin97",#N/A,FALSE,"Tran";"Riqfinpro",#N/A,FALSE,"Tran"}</definedName>
    <definedName name="xxxxxxxxxxxxxx" localSheetId="60" hidden="1">{"Riqfin97",#N/A,FALSE,"Tran";"Riqfinpro",#N/A,FALSE,"Tran"}</definedName>
    <definedName name="xxxxxxxxxxxxxx" localSheetId="1" hidden="1">{"Riqfin97",#N/A,FALSE,"Tran";"Riqfinpro",#N/A,FALSE,"Tran"}</definedName>
    <definedName name="xxxxxxxxxxxxxx" localSheetId="27" hidden="1">{"Riqfin97",#N/A,FALSE,"Tran";"Riqfinpro",#N/A,FALSE,"Tran"}</definedName>
    <definedName name="xxxxxxxxxxxxxx" localSheetId="28" hidden="1">{"Riqfin97",#N/A,FALSE,"Tran";"Riqfinpro",#N/A,FALSE,"Tran"}</definedName>
    <definedName name="xxxxxxxxxxxxxx" localSheetId="29" hidden="1">{"Riqfin97",#N/A,FALSE,"Tran";"Riqfinpro",#N/A,FALSE,"Tran"}</definedName>
    <definedName name="xxxxxxxxxxxxxx" localSheetId="30" hidden="1">{"Riqfin97",#N/A,FALSE,"Tran";"Riqfinpro",#N/A,FALSE,"Tran"}</definedName>
    <definedName name="xxxxxxxxxxxxxx" localSheetId="31" hidden="1">{"Riqfin97",#N/A,FALSE,"Tran";"Riqfinpro",#N/A,FALSE,"Tran"}</definedName>
    <definedName name="xxxxxxxxxxxxxx" localSheetId="32" hidden="1">{"Riqfin97",#N/A,FALSE,"Tran";"Riqfinpro",#N/A,FALSE,"Tran"}</definedName>
    <definedName name="xxxxxxxxxxxxxx" localSheetId="33" hidden="1">{"Riqfin97",#N/A,FALSE,"Tran";"Riqfinpro",#N/A,FALSE,"Tran"}</definedName>
    <definedName name="xxxxxxxxxxxxxx" localSheetId="34" hidden="1">{"Riqfin97",#N/A,FALSE,"Tran";"Riqfinpro",#N/A,FALSE,"Tran"}</definedName>
    <definedName name="xxxxxxxxxxxxxx" localSheetId="3" hidden="1">{"Riqfin97",#N/A,FALSE,"Tran";"Riqfinpro",#N/A,FALSE,"Tran"}</definedName>
    <definedName name="xxxxxxxxxxxxxx" localSheetId="57" hidden="1">{"Riqfin97",#N/A,FALSE,"Tran";"Riqfinpro",#N/A,FALSE,"Tran"}</definedName>
    <definedName name="xxxxxxxxxxxxxx" localSheetId="58" hidden="1">{"Riqfin97",#N/A,FALSE,"Tran";"Riqfinpro",#N/A,FALSE,"Tran"}</definedName>
    <definedName name="xxxxxxxxxxxxxx" localSheetId="18" hidden="1">{"Riqfin97",#N/A,FALSE,"Tran";"Riqfinpro",#N/A,FALSE,"Tran"}</definedName>
    <definedName name="xxxxxxxxxxxxxx" localSheetId="61" hidden="1">{"Riqfin97",#N/A,FALSE,"Tran";"Riqfinpro",#N/A,FALSE,"Tran"}</definedName>
    <definedName name="xxxxxxxxxxxxxx" localSheetId="62" hidden="1">{"Riqfin97",#N/A,FALSE,"Tran";"Riqfinpro",#N/A,FALSE,"Tran"}</definedName>
    <definedName name="xxxxxxxxxxxxxx" localSheetId="63" hidden="1">{"Riqfin97",#N/A,FALSE,"Tran";"Riqfinpro",#N/A,FALSE,"Tran"}</definedName>
    <definedName name="xxxxxxxxxxxxxx" localSheetId="64" hidden="1">{"Riqfin97",#N/A,FALSE,"Tran";"Riqfinpro",#N/A,FALSE,"Tran"}</definedName>
    <definedName name="xxxxxxxxxxxxxx" localSheetId="21" hidden="1">{"Riqfin97",#N/A,FALSE,"Tran";"Riqfinpro",#N/A,FALSE,"Tran"}</definedName>
    <definedName name="xxxxxxxxxxxxxx" localSheetId="80" hidden="1">{"Riqfin97",#N/A,FALSE,"Tran";"Riqfinpro",#N/A,FALSE,"Tran"}</definedName>
    <definedName name="xxxxxxxxxxxxxx" localSheetId="81" hidden="1">{"Riqfin97",#N/A,FALSE,"Tran";"Riqfinpro",#N/A,FALSE,"Tran"}</definedName>
    <definedName name="xxxxxxxxxxxxxx" localSheetId="82" hidden="1">{"Riqfin97",#N/A,FALSE,"Tran";"Riqfinpro",#N/A,FALSE,"Tran"}</definedName>
    <definedName name="xxxxxxxxxxxxxx" localSheetId="83" hidden="1">{"Riqfin97",#N/A,FALSE,"Tran";"Riqfinpro",#N/A,FALSE,"Tran"}</definedName>
    <definedName name="xxxxxxxxxxxxxx" localSheetId="84" hidden="1">{"Riqfin97",#N/A,FALSE,"Tran";"Riqfinpro",#N/A,FALSE,"Tran"}</definedName>
    <definedName name="xxxxxxxxxxxxxx" localSheetId="85" hidden="1">{"Riqfin97",#N/A,FALSE,"Tran";"Riqfinpro",#N/A,FALSE,"Tran"}</definedName>
    <definedName name="xxxxxxxxxxxxxx" localSheetId="88" hidden="1">{"Riqfin97",#N/A,FALSE,"Tran";"Riqfinpro",#N/A,FALSE,"Tran"}</definedName>
    <definedName name="xxxxxxxxxxxxxx" localSheetId="22" hidden="1">{"Riqfin97",#N/A,FALSE,"Tran";"Riqfinpro",#N/A,FALSE,"Tran"}</definedName>
    <definedName name="xxxxxxxxxxxxxx" localSheetId="89" hidden="1">{"Riqfin97",#N/A,FALSE,"Tran";"Riqfinpro",#N/A,FALSE,"Tran"}</definedName>
    <definedName name="xxxxxxxxxxxxxx" localSheetId="90" hidden="1">{"Riqfin97",#N/A,FALSE,"Tran";"Riqfinpro",#N/A,FALSE,"Tran"}</definedName>
    <definedName name="xxxxxxxxxxxxxx" localSheetId="91" hidden="1">{"Riqfin97",#N/A,FALSE,"Tran";"Riqfinpro",#N/A,FALSE,"Tran"}</definedName>
    <definedName name="xxxxxxxxxxxxxx" localSheetId="92" hidden="1">{"Riqfin97",#N/A,FALSE,"Tran";"Riqfinpro",#N/A,FALSE,"Tran"}</definedName>
    <definedName name="xxxxxxxxxxxxxx" localSheetId="95" hidden="1">{"Riqfin97",#N/A,FALSE,"Tran";"Riqfinpro",#N/A,FALSE,"Tran"}</definedName>
    <definedName name="xxxxxxxxxxxxxx" localSheetId="96" hidden="1">{"Riqfin97",#N/A,FALSE,"Tran";"Riqfinpro",#N/A,FALSE,"Tran"}</definedName>
    <definedName name="xxxxxxxxxxxxxx" localSheetId="98" hidden="1">{"Riqfin97",#N/A,FALSE,"Tran";"Riqfinpro",#N/A,FALSE,"Tran"}</definedName>
    <definedName name="xxxxxxxxxxxxxx" localSheetId="24" hidden="1">{"Riqfin97",#N/A,FALSE,"Tran";"Riqfinpro",#N/A,FALSE,"Tran"}</definedName>
    <definedName name="xxxxxxxxxxxxxx" localSheetId="99" hidden="1">{"Riqfin97",#N/A,FALSE,"Tran";"Riqfinpro",#N/A,FALSE,"Tran"}</definedName>
    <definedName name="xxxxxxxxxxxxxx" localSheetId="25" hidden="1">{"Riqfin97",#N/A,FALSE,"Tran";"Riqfinpro",#N/A,FALSE,"Tran"}</definedName>
    <definedName name="xxxxxxxxxxxxxx" localSheetId="26" hidden="1">{"Riqfin97",#N/A,FALSE,"Tran";"Riqfinpro",#N/A,FALSE,"Tran"}</definedName>
    <definedName name="xxxxxxxxxxxxxx" localSheetId="93" hidden="1">{"Riqfin97",#N/A,FALSE,"Tran";"Riqfinpro",#N/A,FALSE,"Tran"}</definedName>
    <definedName name="xxxxxxxxxxxxxx" localSheetId="94" hidden="1">{"Riqfin97",#N/A,FALSE,"Tran";"Riqfinpro",#N/A,FALSE,"Tran"}</definedName>
    <definedName name="xxxxxxxxxxxxxx" hidden="1">{"Riqfin97",#N/A,FALSE,"Tran";"Riqfinpro",#N/A,FALSE,"Tran"}</definedName>
    <definedName name="y" localSheetId="15" hidden="1">#REF!</definedName>
    <definedName name="y" localSheetId="16">#REF!</definedName>
    <definedName name="y" localSheetId="17" hidden="1">#REF!</definedName>
    <definedName name="y" localSheetId="19" hidden="1">#REF!</definedName>
    <definedName name="y" localSheetId="20" hidden="1">#REF!</definedName>
    <definedName name="y" localSheetId="100" hidden="1">#REF!</definedName>
    <definedName name="y" localSheetId="23" hidden="1">#REF!</definedName>
    <definedName name="y" localSheetId="27" hidden="1">#REF!</definedName>
    <definedName name="y" localSheetId="28" hidden="1">#REF!</definedName>
    <definedName name="y" localSheetId="29" hidden="1">#REF!</definedName>
    <definedName name="y" localSheetId="33" hidden="1">#REF!</definedName>
    <definedName name="y" localSheetId="57" hidden="1">#REF!</definedName>
    <definedName name="y" localSheetId="58" hidden="1">#REF!</definedName>
    <definedName name="y" localSheetId="18" hidden="1">#REF!</definedName>
    <definedName name="y" localSheetId="61" hidden="1">#REF!</definedName>
    <definedName name="y" localSheetId="62" hidden="1">#REF!</definedName>
    <definedName name="y" localSheetId="64" hidden="1">#REF!</definedName>
    <definedName name="y" localSheetId="21" hidden="1">#REF!</definedName>
    <definedName name="y" localSheetId="80" hidden="1">'Tabla 53'!#REF!</definedName>
    <definedName name="y" localSheetId="81" hidden="1">'Tabla 54'!#REF!</definedName>
    <definedName name="y" localSheetId="82" hidden="1">'Tabla 55'!#REF!</definedName>
    <definedName name="y" localSheetId="83" hidden="1">'Tabla 56'!#REF!</definedName>
    <definedName name="y" localSheetId="84" hidden="1">'Tabla 57'!#REF!</definedName>
    <definedName name="y" localSheetId="85" hidden="1">'Tabla 58'!#REF!</definedName>
    <definedName name="y" localSheetId="88" hidden="1">#REF!</definedName>
    <definedName name="y" localSheetId="89" hidden="1">#REF!</definedName>
    <definedName name="y" localSheetId="90" hidden="1">#REF!</definedName>
    <definedName name="y" localSheetId="95" hidden="1">#REF!</definedName>
    <definedName name="y" localSheetId="96" hidden="1">#REF!</definedName>
    <definedName name="y" localSheetId="24" hidden="1">#REF!</definedName>
    <definedName name="y" localSheetId="99" hidden="1">#REF!</definedName>
    <definedName name="y" hidden="1">#REF!</definedName>
    <definedName name="ycirr" localSheetId="15">#REF!</definedName>
    <definedName name="ycirr" localSheetId="16">#REF!</definedName>
    <definedName name="ycirr" localSheetId="17">#REF!</definedName>
    <definedName name="ycirr" localSheetId="19">#REF!</definedName>
    <definedName name="ycirr" localSheetId="23">#REF!</definedName>
    <definedName name="ycirr" localSheetId="27">#REF!</definedName>
    <definedName name="ycirr" localSheetId="28">#REF!</definedName>
    <definedName name="ycirr" localSheetId="29">#REF!</definedName>
    <definedName name="ycirr" localSheetId="41">#REF!</definedName>
    <definedName name="ycirr" localSheetId="44">#REF!</definedName>
    <definedName name="ycirr" localSheetId="57">#REF!</definedName>
    <definedName name="ycirr" localSheetId="58">#REF!</definedName>
    <definedName name="ycirr" localSheetId="18">#REF!</definedName>
    <definedName name="ycirr" localSheetId="61">#REF!</definedName>
    <definedName name="ycirr" localSheetId="64">#REF!</definedName>
    <definedName name="ycirr" localSheetId="21">#REF!</definedName>
    <definedName name="ycirr" localSheetId="80">'Tabla 53'!#REF!</definedName>
    <definedName name="ycirr" localSheetId="81">'Tabla 54'!#REF!</definedName>
    <definedName name="ycirr" localSheetId="82">'Tabla 55'!#REF!</definedName>
    <definedName name="ycirr" localSheetId="83">'Tabla 56'!#REF!</definedName>
    <definedName name="ycirr" localSheetId="84">'Tabla 57'!#REF!</definedName>
    <definedName name="ycirr" localSheetId="88">#REF!</definedName>
    <definedName name="ycirr" localSheetId="89">#REF!</definedName>
    <definedName name="ycirr" localSheetId="90">#REF!</definedName>
    <definedName name="ycirr" localSheetId="95">#REF!</definedName>
    <definedName name="ycirr" localSheetId="96">#REF!</definedName>
    <definedName name="ycirr" localSheetId="24">#REF!</definedName>
    <definedName name="ycirr">#REF!</definedName>
    <definedName name="Year" localSheetId="15">#REF!</definedName>
    <definedName name="year" localSheetId="16">#REF!</definedName>
    <definedName name="Year" localSheetId="17">#REF!</definedName>
    <definedName name="Year" localSheetId="19">#REF!</definedName>
    <definedName name="Year" localSheetId="23">#REF!</definedName>
    <definedName name="Year" localSheetId="27">#REF!</definedName>
    <definedName name="Year" localSheetId="28">#REF!</definedName>
    <definedName name="Year" localSheetId="29">#REF!</definedName>
    <definedName name="Year" localSheetId="41">#REF!</definedName>
    <definedName name="Year" localSheetId="44">#REF!</definedName>
    <definedName name="Year" localSheetId="57">#REF!</definedName>
    <definedName name="Year" localSheetId="58">#REF!</definedName>
    <definedName name="Year" localSheetId="61">#REF!</definedName>
    <definedName name="Year" localSheetId="64">#REF!</definedName>
    <definedName name="Year" localSheetId="21">#REF!</definedName>
    <definedName name="Year" localSheetId="80">'Tabla 53'!#REF!</definedName>
    <definedName name="Year" localSheetId="81">'Tabla 54'!#REF!</definedName>
    <definedName name="Year" localSheetId="82">'Tabla 55'!#REF!</definedName>
    <definedName name="Year" localSheetId="83">'Tabla 56'!#REF!</definedName>
    <definedName name="Year" localSheetId="84">'Tabla 57'!#REF!</definedName>
    <definedName name="Year" localSheetId="88">#REF!</definedName>
    <definedName name="Year" localSheetId="89">#REF!</definedName>
    <definedName name="Year" localSheetId="90">#REF!</definedName>
    <definedName name="Year" localSheetId="95">#REF!</definedName>
    <definedName name="Year" localSheetId="96">#REF!</definedName>
    <definedName name="Year" localSheetId="24">#REF!</definedName>
    <definedName name="Year">#REF!</definedName>
    <definedName name="Years" localSheetId="15">#REF!</definedName>
    <definedName name="Years" localSheetId="16">#REF!</definedName>
    <definedName name="Years" localSheetId="17">#REF!</definedName>
    <definedName name="Years" localSheetId="19">#REF!</definedName>
    <definedName name="Years" localSheetId="23">#REF!</definedName>
    <definedName name="Years" localSheetId="27">#REF!</definedName>
    <definedName name="Years" localSheetId="28">#REF!</definedName>
    <definedName name="Years" localSheetId="29">#REF!</definedName>
    <definedName name="Years" localSheetId="41">#REF!</definedName>
    <definedName name="Years" localSheetId="44">#REF!</definedName>
    <definedName name="Years" localSheetId="18">#REF!</definedName>
    <definedName name="Years" localSheetId="21">#REF!</definedName>
    <definedName name="Years" localSheetId="80">'Tabla 53'!#REF!</definedName>
    <definedName name="Years" localSheetId="88">#REF!</definedName>
    <definedName name="Years" localSheetId="89">#REF!</definedName>
    <definedName name="Years" localSheetId="90">#REF!</definedName>
    <definedName name="Years" localSheetId="96">#REF!</definedName>
    <definedName name="Years">#REF!</definedName>
    <definedName name="yenr" localSheetId="15">#REF!</definedName>
    <definedName name="yenr" localSheetId="16">#REF!</definedName>
    <definedName name="yenr" localSheetId="17">#REF!</definedName>
    <definedName name="yenr" localSheetId="23">#REF!</definedName>
    <definedName name="yenr" localSheetId="27">#REF!</definedName>
    <definedName name="yenr" localSheetId="28">#REF!</definedName>
    <definedName name="yenr" localSheetId="29">#REF!</definedName>
    <definedName name="yenr" localSheetId="41">#REF!</definedName>
    <definedName name="yenr" localSheetId="44">#REF!</definedName>
    <definedName name="yenr" localSheetId="21">#REF!</definedName>
    <definedName name="yenr" localSheetId="80">'Tabla 53'!#REF!</definedName>
    <definedName name="yenr" localSheetId="88">#REF!</definedName>
    <definedName name="yenr" localSheetId="89">#REF!</definedName>
    <definedName name="yenr" localSheetId="90">#REF!</definedName>
    <definedName name="yenr" localSheetId="96">#REF!</definedName>
    <definedName name="yenr">#REF!</definedName>
    <definedName name="YRB" localSheetId="15">#REF!</definedName>
    <definedName name="YRB" localSheetId="17">#REF!</definedName>
    <definedName name="YRB" localSheetId="19">#REF!</definedName>
    <definedName name="YRB" localSheetId="100">'[3]Imp:DSA output'!$B$9:$B$464</definedName>
    <definedName name="YRB" localSheetId="23">'[3]Imp:DSA output'!$B$9:$B$464</definedName>
    <definedName name="YRB" localSheetId="59">#REF!</definedName>
    <definedName name="YRB" localSheetId="60">#REF!</definedName>
    <definedName name="YRB" localSheetId="1">'[3]Imp:DSA output'!$B$9:$B$464</definedName>
    <definedName name="YRB" localSheetId="27">#REF!</definedName>
    <definedName name="YRB" localSheetId="28">#REF!</definedName>
    <definedName name="YRB" localSheetId="29">#REF!</definedName>
    <definedName name="YRB" localSheetId="57">'[3]Imp:DSA output'!$B$9:$B$464</definedName>
    <definedName name="YRB" localSheetId="58">'[3]Imp:DSA output'!$B$9:$B$464</definedName>
    <definedName name="YRB" localSheetId="18">#REF!</definedName>
    <definedName name="YRB" localSheetId="91">#REF!</definedName>
    <definedName name="YRB">#REF!</definedName>
    <definedName name="YRHIDE" localSheetId="15">#REF!</definedName>
    <definedName name="YRHIDE" localSheetId="17">#REF!</definedName>
    <definedName name="YRHIDE" localSheetId="19">#REF!</definedName>
    <definedName name="YRHIDE" localSheetId="100">'[3]Imp:DSA output'!$C$9:$G$464</definedName>
    <definedName name="YRHIDE" localSheetId="23">'[3]Imp:DSA output'!$C$9:$G$464</definedName>
    <definedName name="YRHIDE" localSheetId="59">#REF!</definedName>
    <definedName name="YRHIDE" localSheetId="60">#REF!</definedName>
    <definedName name="YRHIDE" localSheetId="1">'[3]Imp:DSA output'!$C$9:$G$464</definedName>
    <definedName name="YRHIDE" localSheetId="27">#REF!</definedName>
    <definedName name="YRHIDE" localSheetId="28">#REF!</definedName>
    <definedName name="YRHIDE" localSheetId="29">#REF!</definedName>
    <definedName name="YRHIDE" localSheetId="57">'[3]Imp:DSA output'!$C$9:$G$464</definedName>
    <definedName name="YRHIDE" localSheetId="58">'[3]Imp:DSA output'!$C$9:$G$464</definedName>
    <definedName name="YRHIDE" localSheetId="18">#REF!</definedName>
    <definedName name="YRHIDE" localSheetId="91">#REF!</definedName>
    <definedName name="YRHIDE">#REF!</definedName>
    <definedName name="YRPOST" localSheetId="15">#REF!</definedName>
    <definedName name="YRPOST" localSheetId="17">#REF!</definedName>
    <definedName name="YRPOST" localSheetId="19">#REF!</definedName>
    <definedName name="YRPOST" localSheetId="100">'[3]Imp:DSA output'!$M$9:$IH$9</definedName>
    <definedName name="YRPOST" localSheetId="23">'[3]Imp:DSA output'!$M$9:$IH$9</definedName>
    <definedName name="YRPOST" localSheetId="59">#REF!</definedName>
    <definedName name="YRPOST" localSheetId="60">#REF!</definedName>
    <definedName name="YRPOST" localSheetId="1">'[3]Imp:DSA output'!$M$9:$IH$9</definedName>
    <definedName name="YRPOST" localSheetId="27">#REF!</definedName>
    <definedName name="YRPOST" localSheetId="28">#REF!</definedName>
    <definedName name="YRPOST" localSheetId="29">#REF!</definedName>
    <definedName name="YRPOST" localSheetId="57">'[3]Imp:DSA output'!$M$9:$IH$9</definedName>
    <definedName name="YRPOST" localSheetId="58">'[3]Imp:DSA output'!$M$9:$IH$9</definedName>
    <definedName name="YRPOST" localSheetId="18">#REF!</definedName>
    <definedName name="YRPOST" localSheetId="91">#REF!</definedName>
    <definedName name="YRPOST">#REF!</definedName>
    <definedName name="YRPRE" localSheetId="15">#REF!</definedName>
    <definedName name="YRPRE" localSheetId="17">#REF!</definedName>
    <definedName name="YRPRE" localSheetId="19">#REF!</definedName>
    <definedName name="YRPRE" localSheetId="100">'[3]Imp:DSA output'!$B$9:$F$464</definedName>
    <definedName name="YRPRE" localSheetId="23">'[3]Imp:DSA output'!$B$9:$F$464</definedName>
    <definedName name="YRPRE" localSheetId="59">#REF!</definedName>
    <definedName name="YRPRE" localSheetId="60">#REF!</definedName>
    <definedName name="YRPRE" localSheetId="1">'[3]Imp:DSA output'!$B$9:$F$464</definedName>
    <definedName name="YRPRE" localSheetId="27">#REF!</definedName>
    <definedName name="YRPRE" localSheetId="28">#REF!</definedName>
    <definedName name="YRPRE" localSheetId="29">#REF!</definedName>
    <definedName name="YRPRE" localSheetId="57">'[3]Imp:DSA output'!$B$9:$F$464</definedName>
    <definedName name="YRPRE" localSheetId="58">'[3]Imp:DSA output'!$B$9:$F$464</definedName>
    <definedName name="YRPRE" localSheetId="18">#REF!</definedName>
    <definedName name="YRPRE" localSheetId="91">#REF!</definedName>
    <definedName name="YRPRE">#REF!</definedName>
    <definedName name="YRTITLES" localSheetId="15">#REF!</definedName>
    <definedName name="YRTITLES" localSheetId="17">#REF!</definedName>
    <definedName name="YRTITLES" localSheetId="19">#REF!</definedName>
    <definedName name="YRTITLES" localSheetId="100">'[3]Imp:DSA output'!$A$1</definedName>
    <definedName name="YRTITLES" localSheetId="23">'[3]Imp:DSA output'!$A$1</definedName>
    <definedName name="YRTITLES" localSheetId="59">#REF!</definedName>
    <definedName name="YRTITLES" localSheetId="60">#REF!</definedName>
    <definedName name="YRTITLES" localSheetId="1">'[3]Imp:DSA output'!$A$1</definedName>
    <definedName name="YRTITLES" localSheetId="27">#REF!</definedName>
    <definedName name="YRTITLES" localSheetId="28">#REF!</definedName>
    <definedName name="YRTITLES" localSheetId="29">#REF!</definedName>
    <definedName name="YRTITLES" localSheetId="57">'[3]Imp:DSA output'!$A$1</definedName>
    <definedName name="YRTITLES" localSheetId="58">'[3]Imp:DSA output'!$A$1</definedName>
    <definedName name="YRTITLES" localSheetId="18">#REF!</definedName>
    <definedName name="YRTITLES" localSheetId="91">#REF!</definedName>
    <definedName name="YRTITLES">#REF!</definedName>
    <definedName name="YRX" localSheetId="15">#REF!</definedName>
    <definedName name="YRX" localSheetId="17">#REF!</definedName>
    <definedName name="YRX" localSheetId="19">#REF!</definedName>
    <definedName name="YRX" localSheetId="100">'[3]Imp:DSA output'!$S$9:$IG$464</definedName>
    <definedName name="YRX" localSheetId="23">'[3]Imp:DSA output'!$S$9:$IG$464</definedName>
    <definedName name="YRX" localSheetId="59">#REF!</definedName>
    <definedName name="YRX" localSheetId="60">#REF!</definedName>
    <definedName name="YRX" localSheetId="1">'[3]Imp:DSA output'!$S$9:$IG$464</definedName>
    <definedName name="YRX" localSheetId="27">#REF!</definedName>
    <definedName name="YRX" localSheetId="28">#REF!</definedName>
    <definedName name="YRX" localSheetId="29">#REF!</definedName>
    <definedName name="YRX" localSheetId="57">'[3]Imp:DSA output'!$S$9:$IG$464</definedName>
    <definedName name="YRX" localSheetId="58">'[3]Imp:DSA output'!$S$9:$IG$464</definedName>
    <definedName name="YRX" localSheetId="18">#REF!</definedName>
    <definedName name="YRX" localSheetId="91">#REF!</definedName>
    <definedName name="YRX">#REF!</definedName>
    <definedName name="ytyry" localSheetId="15" hidden="1">#REF!</definedName>
    <definedName name="ytyry" localSheetId="16" hidden="1">#REF!</definedName>
    <definedName name="ytyry" localSheetId="17" hidden="1">#REF!</definedName>
    <definedName name="ytyry" localSheetId="19" hidden="1">#REF!</definedName>
    <definedName name="ytyry" localSheetId="20" hidden="1">'[75]Fax a enviar'!#REF!</definedName>
    <definedName name="ytyry" localSheetId="100" hidden="1">'[75]Fax a enviar'!#REF!</definedName>
    <definedName name="ytyry" localSheetId="23" hidden="1">'[75]Fax a enviar'!#REF!</definedName>
    <definedName name="ytyry" localSheetId="59" hidden="1">#REF!</definedName>
    <definedName name="ytyry" localSheetId="60" hidden="1">#REF!</definedName>
    <definedName name="ytyry" localSheetId="1" hidden="1">'[75]Fax a enviar'!#REF!</definedName>
    <definedName name="ytyry" localSheetId="27" hidden="1">#REF!</definedName>
    <definedName name="ytyry" localSheetId="28" hidden="1">'[75]Fax a enviar'!#REF!</definedName>
    <definedName name="ytyry" localSheetId="29" hidden="1">'[75]Fax a enviar'!#REF!</definedName>
    <definedName name="ytyry" localSheetId="33" hidden="1">#REF!</definedName>
    <definedName name="ytyry" localSheetId="57" hidden="1">'[75]Fax a enviar'!#REF!</definedName>
    <definedName name="ytyry" localSheetId="58" hidden="1">'[75]Fax a enviar'!#REF!</definedName>
    <definedName name="ytyry" localSheetId="18" hidden="1">#REF!</definedName>
    <definedName name="ytyry" localSheetId="61" hidden="1">'[75]Fax a enviar'!#REF!</definedName>
    <definedName name="ytyry" localSheetId="62" hidden="1">#REF!</definedName>
    <definedName name="ytyry" localSheetId="64" hidden="1">'[75]Fax a enviar'!#REF!</definedName>
    <definedName name="ytyry" localSheetId="21" hidden="1">'[75]Fax a enviar'!#REF!</definedName>
    <definedName name="ytyry" localSheetId="81" hidden="1">'[75]Fax a enviar'!#REF!</definedName>
    <definedName name="ytyry" localSheetId="82" hidden="1">'[75]Fax a enviar'!#REF!</definedName>
    <definedName name="ytyry" localSheetId="83" hidden="1">'[75]Fax a enviar'!#REF!</definedName>
    <definedName name="ytyry" localSheetId="84" hidden="1">'[75]Fax a enviar'!#REF!</definedName>
    <definedName name="ytyry" localSheetId="85" hidden="1">'[75]Fax a enviar'!#REF!</definedName>
    <definedName name="ytyry" localSheetId="88" hidden="1">'[75]Fax a enviar'!#REF!</definedName>
    <definedName name="ytyry" localSheetId="89" hidden="1">'[75]Fax a enviar'!#REF!</definedName>
    <definedName name="ytyry" localSheetId="90" hidden="1">'[75]Fax a enviar'!#REF!</definedName>
    <definedName name="ytyry" localSheetId="91" hidden="1">#REF!</definedName>
    <definedName name="ytyry" localSheetId="92" hidden="1">'[75]Fax a enviar'!#REF!</definedName>
    <definedName name="ytyry" localSheetId="95" hidden="1">'[75]Fax a enviar'!#REF!</definedName>
    <definedName name="ytyry" localSheetId="96" hidden="1">'[75]Fax a enviar'!#REF!</definedName>
    <definedName name="ytyry" localSheetId="24" hidden="1">'[75]Fax a enviar'!#REF!</definedName>
    <definedName name="ytyry" localSheetId="99" hidden="1">'[75]Fax a enviar'!#REF!</definedName>
    <definedName name="ytyry" hidden="1">#REF!</definedName>
    <definedName name="ytytryry" localSheetId="15" hidden="1">#REF!</definedName>
    <definedName name="ytytryry" localSheetId="16" hidden="1">#REF!</definedName>
    <definedName name="ytytryry" localSheetId="17" hidden="1">#REF!</definedName>
    <definedName name="ytytryry" localSheetId="19" hidden="1">#REF!</definedName>
    <definedName name="ytytryry" localSheetId="20" hidden="1">#REF!</definedName>
    <definedName name="ytytryry" localSheetId="100" hidden="1">#REF!</definedName>
    <definedName name="ytytryry" localSheetId="23" hidden="1">#REF!</definedName>
    <definedName name="ytytryry" localSheetId="27" hidden="1">#REF!</definedName>
    <definedName name="ytytryry" localSheetId="28" hidden="1">#REF!</definedName>
    <definedName name="ytytryry" localSheetId="29" hidden="1">#REF!</definedName>
    <definedName name="ytytryry" localSheetId="33" hidden="1">#REF!</definedName>
    <definedName name="ytytryry" localSheetId="57" hidden="1">#REF!</definedName>
    <definedName name="ytytryry" localSheetId="58" hidden="1">#REF!</definedName>
    <definedName name="ytytryry" localSheetId="18" hidden="1">#REF!</definedName>
    <definedName name="ytytryry" localSheetId="61" hidden="1">#REF!</definedName>
    <definedName name="ytytryry" localSheetId="62" hidden="1">#REF!</definedName>
    <definedName name="ytytryry" localSheetId="64" hidden="1">#REF!</definedName>
    <definedName name="ytytryry" localSheetId="21" hidden="1">#REF!</definedName>
    <definedName name="ytytryry" localSheetId="80" hidden="1">'Tabla 53'!#REF!</definedName>
    <definedName name="ytytryry" localSheetId="81" hidden="1">'Tabla 54'!#REF!</definedName>
    <definedName name="ytytryry" localSheetId="82" hidden="1">'Tabla 55'!#REF!</definedName>
    <definedName name="ytytryry" localSheetId="83" hidden="1">'Tabla 56'!#REF!</definedName>
    <definedName name="ytytryry" localSheetId="84" hidden="1">'Tabla 57'!#REF!</definedName>
    <definedName name="ytytryry" localSheetId="85" hidden="1">'Tabla 58'!#REF!</definedName>
    <definedName name="ytytryry" localSheetId="88" hidden="1">#REF!</definedName>
    <definedName name="ytytryry" localSheetId="89" hidden="1">#REF!</definedName>
    <definedName name="ytytryry" localSheetId="90" hidden="1">#REF!</definedName>
    <definedName name="ytytryry" localSheetId="95" hidden="1">#REF!</definedName>
    <definedName name="ytytryry" localSheetId="96" hidden="1">#REF!</definedName>
    <definedName name="ytytryry" localSheetId="24" hidden="1">#REF!</definedName>
    <definedName name="ytytryry" localSheetId="99" hidden="1">#REF!</definedName>
    <definedName name="ytytryry" hidden="1">#REF!</definedName>
    <definedName name="ytyty" localSheetId="15" hidden="1">#REF!</definedName>
    <definedName name="ytyty" localSheetId="16" hidden="1">#REF!</definedName>
    <definedName name="ytyty" localSheetId="17" hidden="1">#REF!</definedName>
    <definedName name="ytyty" localSheetId="19" hidden="1">#REF!</definedName>
    <definedName name="ytyty" localSheetId="20" hidden="1">'[43]Fax a enviar'!#REF!</definedName>
    <definedName name="ytyty" localSheetId="100" hidden="1">'[43]Fax a enviar'!#REF!</definedName>
    <definedName name="ytyty" localSheetId="23" hidden="1">'[43]Fax a enviar'!#REF!</definedName>
    <definedName name="ytyty" localSheetId="59" hidden="1">#REF!</definedName>
    <definedName name="ytyty" localSheetId="60" hidden="1">#REF!</definedName>
    <definedName name="ytyty" localSheetId="1" hidden="1">'[43]Fax a enviar'!#REF!</definedName>
    <definedName name="ytyty" localSheetId="27" hidden="1">#REF!</definedName>
    <definedName name="ytyty" localSheetId="28" hidden="1">'[43]Fax a enviar'!#REF!</definedName>
    <definedName name="ytyty" localSheetId="29" hidden="1">'[43]Fax a enviar'!#REF!</definedName>
    <definedName name="ytyty" localSheetId="57" hidden="1">'[43]Fax a enviar'!#REF!</definedName>
    <definedName name="ytyty" localSheetId="58" hidden="1">'[43]Fax a enviar'!#REF!</definedName>
    <definedName name="ytyty" localSheetId="18" hidden="1">#REF!</definedName>
    <definedName name="ytyty" localSheetId="61" hidden="1">'[43]Fax a enviar'!#REF!</definedName>
    <definedName name="ytyty" localSheetId="62" hidden="1">#REF!</definedName>
    <definedName name="ytyty" localSheetId="64" hidden="1">'[43]Fax a enviar'!#REF!</definedName>
    <definedName name="ytyty" localSheetId="21" hidden="1">'[43]Fax a enviar'!#REF!</definedName>
    <definedName name="ytyty" localSheetId="81" hidden="1">'[43]Fax a enviar'!#REF!</definedName>
    <definedName name="ytyty" localSheetId="82" hidden="1">'[43]Fax a enviar'!#REF!</definedName>
    <definedName name="ytyty" localSheetId="83" hidden="1">'[43]Fax a enviar'!#REF!</definedName>
    <definedName name="ytyty" localSheetId="84" hidden="1">'[43]Fax a enviar'!#REF!</definedName>
    <definedName name="ytyty" localSheetId="85" hidden="1">'[43]Fax a enviar'!#REF!</definedName>
    <definedName name="ytyty" localSheetId="88" hidden="1">'[43]Fax a enviar'!#REF!</definedName>
    <definedName name="ytyty" localSheetId="89" hidden="1">'[43]Fax a enviar'!#REF!</definedName>
    <definedName name="ytyty" localSheetId="90" hidden="1">'[43]Fax a enviar'!#REF!</definedName>
    <definedName name="ytyty" localSheetId="91" hidden="1">#REF!</definedName>
    <definedName name="ytyty" localSheetId="95" hidden="1">'[43]Fax a enviar'!#REF!</definedName>
    <definedName name="ytyty" localSheetId="96" hidden="1">'[43]Fax a enviar'!#REF!</definedName>
    <definedName name="ytyty" localSheetId="24" hidden="1">'[43]Fax a enviar'!#REF!</definedName>
    <definedName name="ytyty" localSheetId="99" hidden="1">'[43]Fax a enviar'!#REF!</definedName>
    <definedName name="ytyty" hidden="1">#REF!</definedName>
    <definedName name="ytytyt" localSheetId="15" hidden="1">#REF!</definedName>
    <definedName name="ytytyt" localSheetId="16" hidden="1">#REF!</definedName>
    <definedName name="ytytyt" localSheetId="17" hidden="1">#REF!</definedName>
    <definedName name="ytytyt" localSheetId="19" hidden="1">#REF!</definedName>
    <definedName name="ytytyt" localSheetId="100" hidden="1">'[43]Fax a enviar'!#REF!</definedName>
    <definedName name="ytytyt" localSheetId="23" hidden="1">'[43]Fax a enviar'!#REF!</definedName>
    <definedName name="ytytyt" localSheetId="59" hidden="1">#REF!</definedName>
    <definedName name="ytytyt" localSheetId="60" hidden="1">#REF!</definedName>
    <definedName name="ytytyt" localSheetId="1" hidden="1">'[43]Fax a enviar'!#REF!</definedName>
    <definedName name="ytytyt" localSheetId="27" hidden="1">#REF!</definedName>
    <definedName name="ytytyt" localSheetId="28" hidden="1">'[43]Fax a enviar'!#REF!</definedName>
    <definedName name="ytytyt" localSheetId="29" hidden="1">'[43]Fax a enviar'!#REF!</definedName>
    <definedName name="ytytyt" localSheetId="57" hidden="1">'[43]Fax a enviar'!#REF!</definedName>
    <definedName name="ytytyt" localSheetId="58" hidden="1">'[43]Fax a enviar'!#REF!</definedName>
    <definedName name="ytytyt" localSheetId="18" hidden="1">#REF!</definedName>
    <definedName name="ytytyt" localSheetId="61" hidden="1">'[43]Fax a enviar'!#REF!</definedName>
    <definedName name="ytytyt" localSheetId="62" hidden="1">#REF!</definedName>
    <definedName name="ytytyt" localSheetId="64" hidden="1">'[43]Fax a enviar'!#REF!</definedName>
    <definedName name="ytytyt" localSheetId="21" hidden="1">'[43]Fax a enviar'!#REF!</definedName>
    <definedName name="ytytyt" localSheetId="81" hidden="1">'[43]Fax a enviar'!#REF!</definedName>
    <definedName name="ytytyt" localSheetId="82" hidden="1">'[43]Fax a enviar'!#REF!</definedName>
    <definedName name="ytytyt" localSheetId="83" hidden="1">'[43]Fax a enviar'!#REF!</definedName>
    <definedName name="ytytyt" localSheetId="84" hidden="1">'[43]Fax a enviar'!#REF!</definedName>
    <definedName name="ytytyt" localSheetId="85" hidden="1">'[43]Fax a enviar'!#REF!</definedName>
    <definedName name="ytytyt" localSheetId="88" hidden="1">'[43]Fax a enviar'!#REF!</definedName>
    <definedName name="ytytyt" localSheetId="89" hidden="1">'[43]Fax a enviar'!#REF!</definedName>
    <definedName name="ytytyt" localSheetId="90" hidden="1">'[43]Fax a enviar'!#REF!</definedName>
    <definedName name="ytytyt" localSheetId="91" hidden="1">#REF!</definedName>
    <definedName name="ytytyt" localSheetId="95" hidden="1">'[43]Fax a enviar'!#REF!</definedName>
    <definedName name="ytytyt" localSheetId="96" hidden="1">'[43]Fax a enviar'!#REF!</definedName>
    <definedName name="ytytyt" localSheetId="24" hidden="1">'[43]Fax a enviar'!#REF!</definedName>
    <definedName name="ytytyt" hidden="1">#REF!</definedName>
    <definedName name="yu" localSheetId="15" hidden="1">{"Tab1",#N/A,FALSE,"P";"Tab2",#N/A,FALSE,"P"}</definedName>
    <definedName name="yu" localSheetId="16" hidden="1">{"Tab1",#N/A,FALSE,"P";"Tab2",#N/A,FALSE,"P"}</definedName>
    <definedName name="yu" localSheetId="17" hidden="1">{"Tab1",#N/A,FALSE,"P";"Tab2",#N/A,FALSE,"P"}</definedName>
    <definedName name="yu" localSheetId="19" hidden="1">{"Tab1",#N/A,FALSE,"P";"Tab2",#N/A,FALSE,"P"}</definedName>
    <definedName name="yu" localSheetId="20" hidden="1">{"Tab1",#N/A,FALSE,"P";"Tab2",#N/A,FALSE,"P"}</definedName>
    <definedName name="yu" localSheetId="100" hidden="1">{"Tab1",#N/A,FALSE,"P";"Tab2",#N/A,FALSE,"P"}</definedName>
    <definedName name="yu" localSheetId="8" hidden="1">{"Tab1",#N/A,FALSE,"P";"Tab2",#N/A,FALSE,"P"}</definedName>
    <definedName name="yu" localSheetId="9" hidden="1">{"Tab1",#N/A,FALSE,"P";"Tab2",#N/A,FALSE,"P"}</definedName>
    <definedName name="yu" localSheetId="10" hidden="1">{"Tab1",#N/A,FALSE,"P";"Tab2",#N/A,FALSE,"P"}</definedName>
    <definedName name="yu" localSheetId="11" hidden="1">{"Tab1",#N/A,FALSE,"P";"Tab2",#N/A,FALSE,"P"}</definedName>
    <definedName name="yu" localSheetId="23" hidden="1">{"Tab1",#N/A,FALSE,"P";"Tab2",#N/A,FALSE,"P"}</definedName>
    <definedName name="yu" localSheetId="59" hidden="1">{"Tab1",#N/A,FALSE,"P";"Tab2",#N/A,FALSE,"P"}</definedName>
    <definedName name="yu" localSheetId="60" hidden="1">{"Tab1",#N/A,FALSE,"P";"Tab2",#N/A,FALSE,"P"}</definedName>
    <definedName name="yu" localSheetId="1" hidden="1">{"Tab1",#N/A,FALSE,"P";"Tab2",#N/A,FALSE,"P"}</definedName>
    <definedName name="yu" localSheetId="27" hidden="1">{"Tab1",#N/A,FALSE,"P";"Tab2",#N/A,FALSE,"P"}</definedName>
    <definedName name="yu" localSheetId="28" hidden="1">{"Tab1",#N/A,FALSE,"P";"Tab2",#N/A,FALSE,"P"}</definedName>
    <definedName name="yu" localSheetId="29" hidden="1">{"Tab1",#N/A,FALSE,"P";"Tab2",#N/A,FALSE,"P"}</definedName>
    <definedName name="yu" localSheetId="30" hidden="1">{"Tab1",#N/A,FALSE,"P";"Tab2",#N/A,FALSE,"P"}</definedName>
    <definedName name="yu" localSheetId="31" hidden="1">{"Tab1",#N/A,FALSE,"P";"Tab2",#N/A,FALSE,"P"}</definedName>
    <definedName name="yu" localSheetId="32" hidden="1">{"Tab1",#N/A,FALSE,"P";"Tab2",#N/A,FALSE,"P"}</definedName>
    <definedName name="yu" localSheetId="33" hidden="1">{"Tab1",#N/A,FALSE,"P";"Tab2",#N/A,FALSE,"P"}</definedName>
    <definedName name="yu" localSheetId="34" hidden="1">{"Tab1",#N/A,FALSE,"P";"Tab2",#N/A,FALSE,"P"}</definedName>
    <definedName name="yu" localSheetId="3" hidden="1">{"Tab1",#N/A,FALSE,"P";"Tab2",#N/A,FALSE,"P"}</definedName>
    <definedName name="yu" localSheetId="57" hidden="1">{"Tab1",#N/A,FALSE,"P";"Tab2",#N/A,FALSE,"P"}</definedName>
    <definedName name="yu" localSheetId="58" hidden="1">{"Tab1",#N/A,FALSE,"P";"Tab2",#N/A,FALSE,"P"}</definedName>
    <definedName name="yu" localSheetId="18" hidden="1">{"Tab1",#N/A,FALSE,"P";"Tab2",#N/A,FALSE,"P"}</definedName>
    <definedName name="yu" localSheetId="61" hidden="1">{"Tab1",#N/A,FALSE,"P";"Tab2",#N/A,FALSE,"P"}</definedName>
    <definedName name="yu" localSheetId="62" hidden="1">{"Tab1",#N/A,FALSE,"P";"Tab2",#N/A,FALSE,"P"}</definedName>
    <definedName name="yu" localSheetId="63" hidden="1">{"Tab1",#N/A,FALSE,"P";"Tab2",#N/A,FALSE,"P"}</definedName>
    <definedName name="yu" localSheetId="64" hidden="1">{"Tab1",#N/A,FALSE,"P";"Tab2",#N/A,FALSE,"P"}</definedName>
    <definedName name="yu" localSheetId="21" hidden="1">{"Tab1",#N/A,FALSE,"P";"Tab2",#N/A,FALSE,"P"}</definedName>
    <definedName name="yu" localSheetId="80" hidden="1">{"Tab1",#N/A,FALSE,"P";"Tab2",#N/A,FALSE,"P"}</definedName>
    <definedName name="yu" localSheetId="81" hidden="1">{"Tab1",#N/A,FALSE,"P";"Tab2",#N/A,FALSE,"P"}</definedName>
    <definedName name="yu" localSheetId="82" hidden="1">{"Tab1",#N/A,FALSE,"P";"Tab2",#N/A,FALSE,"P"}</definedName>
    <definedName name="yu" localSheetId="83" hidden="1">{"Tab1",#N/A,FALSE,"P";"Tab2",#N/A,FALSE,"P"}</definedName>
    <definedName name="yu" localSheetId="84" hidden="1">{"Tab1",#N/A,FALSE,"P";"Tab2",#N/A,FALSE,"P"}</definedName>
    <definedName name="yu" localSheetId="85" hidden="1">{"Tab1",#N/A,FALSE,"P";"Tab2",#N/A,FALSE,"P"}</definedName>
    <definedName name="yu" localSheetId="88" hidden="1">{"Tab1",#N/A,FALSE,"P";"Tab2",#N/A,FALSE,"P"}</definedName>
    <definedName name="yu" localSheetId="22" hidden="1">{"Tab1",#N/A,FALSE,"P";"Tab2",#N/A,FALSE,"P"}</definedName>
    <definedName name="yu" localSheetId="89" hidden="1">{"Tab1",#N/A,FALSE,"P";"Tab2",#N/A,FALSE,"P"}</definedName>
    <definedName name="yu" localSheetId="90" hidden="1">{"Tab1",#N/A,FALSE,"P";"Tab2",#N/A,FALSE,"P"}</definedName>
    <definedName name="yu" localSheetId="91" hidden="1">{"Tab1",#N/A,FALSE,"P";"Tab2",#N/A,FALSE,"P"}</definedName>
    <definedName name="yu" localSheetId="92" hidden="1">{"Tab1",#N/A,FALSE,"P";"Tab2",#N/A,FALSE,"P"}</definedName>
    <definedName name="yu" localSheetId="95" hidden="1">{"Tab1",#N/A,FALSE,"P";"Tab2",#N/A,FALSE,"P"}</definedName>
    <definedName name="yu" localSheetId="96" hidden="1">{"Tab1",#N/A,FALSE,"P";"Tab2",#N/A,FALSE,"P"}</definedName>
    <definedName name="yu" localSheetId="98" hidden="1">{"Tab1",#N/A,FALSE,"P";"Tab2",#N/A,FALSE,"P"}</definedName>
    <definedName name="yu" localSheetId="24" hidden="1">{"Tab1",#N/A,FALSE,"P";"Tab2",#N/A,FALSE,"P"}</definedName>
    <definedName name="yu" localSheetId="99" hidden="1">{"Tab1",#N/A,FALSE,"P";"Tab2",#N/A,FALSE,"P"}</definedName>
    <definedName name="yu" localSheetId="25" hidden="1">{"Tab1",#N/A,FALSE,"P";"Tab2",#N/A,FALSE,"P"}</definedName>
    <definedName name="yu" localSheetId="26" hidden="1">{"Tab1",#N/A,FALSE,"P";"Tab2",#N/A,FALSE,"P"}</definedName>
    <definedName name="yu" localSheetId="93" hidden="1">{"Tab1",#N/A,FALSE,"P";"Tab2",#N/A,FALSE,"P"}</definedName>
    <definedName name="yu" localSheetId="94" hidden="1">{"Tab1",#N/A,FALSE,"P";"Tab2",#N/A,FALSE,"P"}</definedName>
    <definedName name="yu" hidden="1">{"Tab1",#N/A,FALSE,"P";"Tab2",#N/A,FALSE,"P"}</definedName>
    <definedName name="yucvvjkjo09" localSheetId="15" hidden="1">#REF!</definedName>
    <definedName name="yucvvjkjo09" localSheetId="17" hidden="1">#REF!</definedName>
    <definedName name="yucvvjkjo09" localSheetId="19" hidden="1">#REF!</definedName>
    <definedName name="yucvvjkjo09" localSheetId="100" hidden="1">'[113]Fax a enviar'!#REF!</definedName>
    <definedName name="yucvvjkjo09" localSheetId="23" hidden="1">'[113]Fax a enviar'!#REF!</definedName>
    <definedName name="yucvvjkjo09" localSheetId="59" hidden="1">#REF!</definedName>
    <definedName name="yucvvjkjo09" localSheetId="60" hidden="1">#REF!</definedName>
    <definedName name="yucvvjkjo09" localSheetId="1" hidden="1">'[113]Fax a enviar'!#REF!</definedName>
    <definedName name="yucvvjkjo09" localSheetId="27" hidden="1">#REF!</definedName>
    <definedName name="yucvvjkjo09" localSheetId="28" hidden="1">#REF!</definedName>
    <definedName name="yucvvjkjo09" localSheetId="29" hidden="1">#REF!</definedName>
    <definedName name="yucvvjkjo09" localSheetId="57" hidden="1">'[113]Fax a enviar'!#REF!</definedName>
    <definedName name="yucvvjkjo09" localSheetId="58" hidden="1">'[113]Fax a enviar'!#REF!</definedName>
    <definedName name="yucvvjkjo09" localSheetId="18" hidden="1">#REF!</definedName>
    <definedName name="yucvvjkjo09" localSheetId="61" hidden="1">'[113]Fax a enviar'!#REF!</definedName>
    <definedName name="yucvvjkjo09" localSheetId="64" hidden="1">'[113]Fax a enviar'!#REF!</definedName>
    <definedName name="yucvvjkjo09" localSheetId="91" hidden="1">#REF!</definedName>
    <definedName name="yucvvjkjo09" localSheetId="96" hidden="1">'[113]Fax a enviar'!#REF!</definedName>
    <definedName name="yucvvjkjo09" localSheetId="24" hidden="1">'[113]Fax a enviar'!#REF!</definedName>
    <definedName name="yucvvjkjo09" hidden="1">#REF!</definedName>
    <definedName name="YY" localSheetId="15">#REF!</definedName>
    <definedName name="yy" localSheetId="16" hidden="1">{"Tab1",#N/A,FALSE,"P";"Tab2",#N/A,FALSE,"P"}</definedName>
    <definedName name="YY" localSheetId="17">#REF!</definedName>
    <definedName name="YY" localSheetId="19">#REF!</definedName>
    <definedName name="YY" localSheetId="20">#REF!</definedName>
    <definedName name="YY" localSheetId="100">#REF!</definedName>
    <definedName name="YY" localSheetId="23">#REF!</definedName>
    <definedName name="YY" localSheetId="27">#REF!</definedName>
    <definedName name="YY" localSheetId="28">#REF!</definedName>
    <definedName name="YY" localSheetId="29">#REF!</definedName>
    <definedName name="YY" localSheetId="33">#REF!</definedName>
    <definedName name="YY" localSheetId="57">#REF!</definedName>
    <definedName name="YY" localSheetId="58">#REF!</definedName>
    <definedName name="YY" localSheetId="18">#REF!</definedName>
    <definedName name="YY" localSheetId="61">#REF!</definedName>
    <definedName name="YY" localSheetId="62">#REF!</definedName>
    <definedName name="YY" localSheetId="64">#REF!</definedName>
    <definedName name="YY" localSheetId="21">#REF!</definedName>
    <definedName name="YY" localSheetId="80">'Tabla 53'!#REF!</definedName>
    <definedName name="YY" localSheetId="81">'Tabla 54'!#REF!</definedName>
    <definedName name="YY" localSheetId="82">'Tabla 55'!#REF!</definedName>
    <definedName name="YY" localSheetId="83">'Tabla 56'!#REF!</definedName>
    <definedName name="YY" localSheetId="84">'Tabla 57'!#REF!</definedName>
    <definedName name="YY" localSheetId="85">'Tabla 58'!#REF!</definedName>
    <definedName name="YY" localSheetId="88">#REF!</definedName>
    <definedName name="YY" localSheetId="89">#REF!</definedName>
    <definedName name="YY" localSheetId="90">#REF!</definedName>
    <definedName name="YY" localSheetId="95">#REF!</definedName>
    <definedName name="YY" localSheetId="96">#REF!</definedName>
    <definedName name="YY" localSheetId="24">#REF!</definedName>
    <definedName name="YY" localSheetId="99">#REF!</definedName>
    <definedName name="YY">#REF!</definedName>
    <definedName name="YY1A" localSheetId="15">#REF!</definedName>
    <definedName name="YY1A" localSheetId="16">#REF!</definedName>
    <definedName name="YY1A" localSheetId="17">#REF!</definedName>
    <definedName name="YY1A" localSheetId="19">#REF!</definedName>
    <definedName name="YY1A" localSheetId="23">#REF!</definedName>
    <definedName name="YY1A" localSheetId="27">#REF!</definedName>
    <definedName name="YY1A" localSheetId="28">#REF!</definedName>
    <definedName name="YY1A" localSheetId="29">#REF!</definedName>
    <definedName name="YY1A" localSheetId="33">#REF!</definedName>
    <definedName name="YY1A" localSheetId="57">#REF!</definedName>
    <definedName name="YY1A" localSheetId="58">#REF!</definedName>
    <definedName name="YY1A" localSheetId="18">#REF!</definedName>
    <definedName name="YY1A" localSheetId="64">#REF!</definedName>
    <definedName name="YY1A" localSheetId="21">#REF!</definedName>
    <definedName name="YY1A" localSheetId="80">'Tabla 53'!#REF!</definedName>
    <definedName name="YY1A" localSheetId="81">'Tabla 54'!#REF!</definedName>
    <definedName name="YY1A" localSheetId="82">'Tabla 55'!#REF!</definedName>
    <definedName name="YY1A" localSheetId="83">'Tabla 56'!#REF!</definedName>
    <definedName name="YY1A" localSheetId="84">'Tabla 57'!#REF!</definedName>
    <definedName name="YY1A" localSheetId="85">'Tabla 58'!#REF!</definedName>
    <definedName name="YY1A" localSheetId="88">#REF!</definedName>
    <definedName name="YY1A" localSheetId="89">#REF!</definedName>
    <definedName name="YY1A" localSheetId="90">#REF!</definedName>
    <definedName name="YY1A" localSheetId="95">#REF!</definedName>
    <definedName name="YY1A" localSheetId="96">#REF!</definedName>
    <definedName name="YY1A" localSheetId="24">#REF!</definedName>
    <definedName name="YY1A">#REF!</definedName>
    <definedName name="yytutyu" localSheetId="15" hidden="1">#REF!</definedName>
    <definedName name="yytutyu" localSheetId="17" hidden="1">#REF!</definedName>
    <definedName name="yytutyu" localSheetId="19" hidden="1">#REF!</definedName>
    <definedName name="yytutyu" localSheetId="23" hidden="1">#REF!</definedName>
    <definedName name="yytutyu" localSheetId="27" hidden="1">#REF!</definedName>
    <definedName name="yytutyu" localSheetId="28" hidden="1">#REF!</definedName>
    <definedName name="yytutyu" localSheetId="29" hidden="1">#REF!</definedName>
    <definedName name="yytutyu" localSheetId="33" hidden="1">#REF!</definedName>
    <definedName name="yytutyu" localSheetId="57" hidden="1">#REF!</definedName>
    <definedName name="yytutyu" localSheetId="58" hidden="1">#REF!</definedName>
    <definedName name="yytutyu" localSheetId="18" hidden="1">#REF!</definedName>
    <definedName name="yytutyu" localSheetId="64" hidden="1">#REF!</definedName>
    <definedName name="yytutyu" localSheetId="21" hidden="1">#REF!</definedName>
    <definedName name="yytutyu" localSheetId="80" hidden="1">'Tabla 53'!#REF!</definedName>
    <definedName name="yytutyu" localSheetId="81" hidden="1">'Tabla 54'!#REF!</definedName>
    <definedName name="yytutyu" localSheetId="82" hidden="1">'Tabla 55'!#REF!</definedName>
    <definedName name="yytutyu" localSheetId="83" hidden="1">'Tabla 56'!#REF!</definedName>
    <definedName name="yytutyu" localSheetId="84" hidden="1">'Tabla 57'!#REF!</definedName>
    <definedName name="yytutyu" localSheetId="85" hidden="1">'Tabla 58'!#REF!</definedName>
    <definedName name="yytutyu" localSheetId="88" hidden="1">#REF!</definedName>
    <definedName name="yytutyu" localSheetId="89" hidden="1">#REF!</definedName>
    <definedName name="yytutyu" localSheetId="90" hidden="1">#REF!</definedName>
    <definedName name="yytutyu" localSheetId="95" hidden="1">#REF!</definedName>
    <definedName name="yytutyu" localSheetId="96" hidden="1">#REF!</definedName>
    <definedName name="yytutyu" localSheetId="24" hidden="1">#REF!</definedName>
    <definedName name="yytutyu" hidden="1">#REF!</definedName>
    <definedName name="yyy" localSheetId="15" hidden="1">{"Tab1",#N/A,FALSE,"P";"Tab2",#N/A,FALSE,"P"}</definedName>
    <definedName name="yyy" localSheetId="16" hidden="1">{"Tab1",#N/A,FALSE,"P";"Tab2",#N/A,FALSE,"P"}</definedName>
    <definedName name="yyy" localSheetId="17" hidden="1">{"Tab1",#N/A,FALSE,"P";"Tab2",#N/A,FALSE,"P"}</definedName>
    <definedName name="yyy" localSheetId="19" hidden="1">{"Tab1",#N/A,FALSE,"P";"Tab2",#N/A,FALSE,"P"}</definedName>
    <definedName name="yyy" localSheetId="20" hidden="1">{"Tab1",#N/A,FALSE,"P";"Tab2",#N/A,FALSE,"P"}</definedName>
    <definedName name="yyy" localSheetId="100" hidden="1">{"Tab1",#N/A,FALSE,"P";"Tab2",#N/A,FALSE,"P"}</definedName>
    <definedName name="yyy" localSheetId="8" hidden="1">{"Tab1",#N/A,FALSE,"P";"Tab2",#N/A,FALSE,"P"}</definedName>
    <definedName name="yyy" localSheetId="9" hidden="1">{"Tab1",#N/A,FALSE,"P";"Tab2",#N/A,FALSE,"P"}</definedName>
    <definedName name="yyy" localSheetId="10" hidden="1">{"Tab1",#N/A,FALSE,"P";"Tab2",#N/A,FALSE,"P"}</definedName>
    <definedName name="yyy" localSheetId="11" hidden="1">{"Tab1",#N/A,FALSE,"P";"Tab2",#N/A,FALSE,"P"}</definedName>
    <definedName name="yyy" localSheetId="23" hidden="1">{"Tab1",#N/A,FALSE,"P";"Tab2",#N/A,FALSE,"P"}</definedName>
    <definedName name="yyy" localSheetId="59" hidden="1">{"Tab1",#N/A,FALSE,"P";"Tab2",#N/A,FALSE,"P"}</definedName>
    <definedName name="yyy" localSheetId="60" hidden="1">{"Tab1",#N/A,FALSE,"P";"Tab2",#N/A,FALSE,"P"}</definedName>
    <definedName name="yyy" localSheetId="1" hidden="1">{"Tab1",#N/A,FALSE,"P";"Tab2",#N/A,FALSE,"P"}</definedName>
    <definedName name="yyy" localSheetId="27" hidden="1">{"Tab1",#N/A,FALSE,"P";"Tab2",#N/A,FALSE,"P"}</definedName>
    <definedName name="yyy" localSheetId="28" hidden="1">{"Tab1",#N/A,FALSE,"P";"Tab2",#N/A,FALSE,"P"}</definedName>
    <definedName name="yyy" localSheetId="29" hidden="1">{"Tab1",#N/A,FALSE,"P";"Tab2",#N/A,FALSE,"P"}</definedName>
    <definedName name="yyy" localSheetId="30" hidden="1">{"Tab1",#N/A,FALSE,"P";"Tab2",#N/A,FALSE,"P"}</definedName>
    <definedName name="yyy" localSheetId="31" hidden="1">{"Tab1",#N/A,FALSE,"P";"Tab2",#N/A,FALSE,"P"}</definedName>
    <definedName name="yyy" localSheetId="32" hidden="1">{"Tab1",#N/A,FALSE,"P";"Tab2",#N/A,FALSE,"P"}</definedName>
    <definedName name="yyy" localSheetId="33" hidden="1">{"Tab1",#N/A,FALSE,"P";"Tab2",#N/A,FALSE,"P"}</definedName>
    <definedName name="yyy" localSheetId="34" hidden="1">{"Tab1",#N/A,FALSE,"P";"Tab2",#N/A,FALSE,"P"}</definedName>
    <definedName name="yyy" localSheetId="3" hidden="1">{"Tab1",#N/A,FALSE,"P";"Tab2",#N/A,FALSE,"P"}</definedName>
    <definedName name="yyy" localSheetId="57" hidden="1">{"Tab1",#N/A,FALSE,"P";"Tab2",#N/A,FALSE,"P"}</definedName>
    <definedName name="yyy" localSheetId="58" hidden="1">{"Tab1",#N/A,FALSE,"P";"Tab2",#N/A,FALSE,"P"}</definedName>
    <definedName name="yyy" localSheetId="18" hidden="1">{"Tab1",#N/A,FALSE,"P";"Tab2",#N/A,FALSE,"P"}</definedName>
    <definedName name="yyy" localSheetId="61" hidden="1">{"Tab1",#N/A,FALSE,"P";"Tab2",#N/A,FALSE,"P"}</definedName>
    <definedName name="yyy" localSheetId="62" hidden="1">{"Tab1",#N/A,FALSE,"P";"Tab2",#N/A,FALSE,"P"}</definedName>
    <definedName name="yyy" localSheetId="63" hidden="1">{"Tab1",#N/A,FALSE,"P";"Tab2",#N/A,FALSE,"P"}</definedName>
    <definedName name="yyy" localSheetId="64" hidden="1">{"Tab1",#N/A,FALSE,"P";"Tab2",#N/A,FALSE,"P"}</definedName>
    <definedName name="yyy" localSheetId="21" hidden="1">{"Tab1",#N/A,FALSE,"P";"Tab2",#N/A,FALSE,"P"}</definedName>
    <definedName name="yyy" localSheetId="80" hidden="1">{"Tab1",#N/A,FALSE,"P";"Tab2",#N/A,FALSE,"P"}</definedName>
    <definedName name="yyy" localSheetId="81" hidden="1">{"Tab1",#N/A,FALSE,"P";"Tab2",#N/A,FALSE,"P"}</definedName>
    <definedName name="yyy" localSheetId="82" hidden="1">{"Tab1",#N/A,FALSE,"P";"Tab2",#N/A,FALSE,"P"}</definedName>
    <definedName name="yyy" localSheetId="83" hidden="1">{"Tab1",#N/A,FALSE,"P";"Tab2",#N/A,FALSE,"P"}</definedName>
    <definedName name="yyy" localSheetId="84" hidden="1">{"Tab1",#N/A,FALSE,"P";"Tab2",#N/A,FALSE,"P"}</definedName>
    <definedName name="yyy" localSheetId="85" hidden="1">{"Tab1",#N/A,FALSE,"P";"Tab2",#N/A,FALSE,"P"}</definedName>
    <definedName name="yyy" localSheetId="88" hidden="1">{"Tab1",#N/A,FALSE,"P";"Tab2",#N/A,FALSE,"P"}</definedName>
    <definedName name="yyy" localSheetId="22" hidden="1">{"Tab1",#N/A,FALSE,"P";"Tab2",#N/A,FALSE,"P"}</definedName>
    <definedName name="yyy" localSheetId="89" hidden="1">{"Tab1",#N/A,FALSE,"P";"Tab2",#N/A,FALSE,"P"}</definedName>
    <definedName name="yyy" localSheetId="90" hidden="1">{"Tab1",#N/A,FALSE,"P";"Tab2",#N/A,FALSE,"P"}</definedName>
    <definedName name="yyy" localSheetId="91" hidden="1">{"Tab1",#N/A,FALSE,"P";"Tab2",#N/A,FALSE,"P"}</definedName>
    <definedName name="yyy" localSheetId="92" hidden="1">{"Tab1",#N/A,FALSE,"P";"Tab2",#N/A,FALSE,"P"}</definedName>
    <definedName name="yyy" localSheetId="95" hidden="1">{"Tab1",#N/A,FALSE,"P";"Tab2",#N/A,FALSE,"P"}</definedName>
    <definedName name="yyy" localSheetId="96" hidden="1">{"Tab1",#N/A,FALSE,"P";"Tab2",#N/A,FALSE,"P"}</definedName>
    <definedName name="yyy" localSheetId="98" hidden="1">{"Tab1",#N/A,FALSE,"P";"Tab2",#N/A,FALSE,"P"}</definedName>
    <definedName name="yyy" localSheetId="24" hidden="1">{"Tab1",#N/A,FALSE,"P";"Tab2",#N/A,FALSE,"P"}</definedName>
    <definedName name="yyy" localSheetId="99" hidden="1">{"Tab1",#N/A,FALSE,"P";"Tab2",#N/A,FALSE,"P"}</definedName>
    <definedName name="yyy" localSheetId="25" hidden="1">{"Tab1",#N/A,FALSE,"P";"Tab2",#N/A,FALSE,"P"}</definedName>
    <definedName name="yyy" localSheetId="26" hidden="1">{"Tab1",#N/A,FALSE,"P";"Tab2",#N/A,FALSE,"P"}</definedName>
    <definedName name="yyy" localSheetId="93" hidden="1">{"Tab1",#N/A,FALSE,"P";"Tab2",#N/A,FALSE,"P"}</definedName>
    <definedName name="yyy" localSheetId="94" hidden="1">{"Tab1",#N/A,FALSE,"P";"Tab2",#N/A,FALSE,"P"}</definedName>
    <definedName name="yyy" hidden="1">{"Tab1",#N/A,FALSE,"P";"Tab2",#N/A,FALSE,"P"}</definedName>
    <definedName name="yyyy" localSheetId="15" hidden="1">{"Tab1",#N/A,FALSE,"P";"Tab2",#N/A,FALSE,"P"}</definedName>
    <definedName name="yyyy" localSheetId="16" hidden="1">{"Tab1",#N/A,FALSE,"P";"Tab2",#N/A,FALSE,"P"}</definedName>
    <definedName name="yyyy" localSheetId="17" hidden="1">{"Tab1",#N/A,FALSE,"P";"Tab2",#N/A,FALSE,"P"}</definedName>
    <definedName name="yyyy" localSheetId="19" hidden="1">{"Tab1",#N/A,FALSE,"P";"Tab2",#N/A,FALSE,"P"}</definedName>
    <definedName name="yyyy" localSheetId="20" hidden="1">{"Tab1",#N/A,FALSE,"P";"Tab2",#N/A,FALSE,"P"}</definedName>
    <definedName name="yyyy" localSheetId="100" hidden="1">{"Tab1",#N/A,FALSE,"P";"Tab2",#N/A,FALSE,"P"}</definedName>
    <definedName name="yyyy" localSheetId="8" hidden="1">{"Tab1",#N/A,FALSE,"P";"Tab2",#N/A,FALSE,"P"}</definedName>
    <definedName name="yyyy" localSheetId="9" hidden="1">{"Tab1",#N/A,FALSE,"P";"Tab2",#N/A,FALSE,"P"}</definedName>
    <definedName name="yyyy" localSheetId="10" hidden="1">{"Tab1",#N/A,FALSE,"P";"Tab2",#N/A,FALSE,"P"}</definedName>
    <definedName name="yyyy" localSheetId="11" hidden="1">{"Tab1",#N/A,FALSE,"P";"Tab2",#N/A,FALSE,"P"}</definedName>
    <definedName name="yyyy" localSheetId="23" hidden="1">{"Tab1",#N/A,FALSE,"P";"Tab2",#N/A,FALSE,"P"}</definedName>
    <definedName name="yyyy" localSheetId="59" hidden="1">{"Tab1",#N/A,FALSE,"P";"Tab2",#N/A,FALSE,"P"}</definedName>
    <definedName name="yyyy" localSheetId="60" hidden="1">{"Tab1",#N/A,FALSE,"P";"Tab2",#N/A,FALSE,"P"}</definedName>
    <definedName name="yyyy" localSheetId="1" hidden="1">{"Tab1",#N/A,FALSE,"P";"Tab2",#N/A,FALSE,"P"}</definedName>
    <definedName name="yyyy" localSheetId="27" hidden="1">{"Tab1",#N/A,FALSE,"P";"Tab2",#N/A,FALSE,"P"}</definedName>
    <definedName name="yyyy" localSheetId="28" hidden="1">{"Tab1",#N/A,FALSE,"P";"Tab2",#N/A,FALSE,"P"}</definedName>
    <definedName name="yyyy" localSheetId="29" hidden="1">{"Tab1",#N/A,FALSE,"P";"Tab2",#N/A,FALSE,"P"}</definedName>
    <definedName name="yyyy" localSheetId="30" hidden="1">{"Tab1",#N/A,FALSE,"P";"Tab2",#N/A,FALSE,"P"}</definedName>
    <definedName name="yyyy" localSheetId="31" hidden="1">{"Tab1",#N/A,FALSE,"P";"Tab2",#N/A,FALSE,"P"}</definedName>
    <definedName name="yyyy" localSheetId="32" hidden="1">{"Tab1",#N/A,FALSE,"P";"Tab2",#N/A,FALSE,"P"}</definedName>
    <definedName name="yyyy" localSheetId="33" hidden="1">{"Tab1",#N/A,FALSE,"P";"Tab2",#N/A,FALSE,"P"}</definedName>
    <definedName name="yyyy" localSheetId="3" hidden="1">{"Tab1",#N/A,FALSE,"P";"Tab2",#N/A,FALSE,"P"}</definedName>
    <definedName name="yyyy" localSheetId="57" hidden="1">{"Tab1",#N/A,FALSE,"P";"Tab2",#N/A,FALSE,"P"}</definedName>
    <definedName name="yyyy" localSheetId="58" hidden="1">{"Tab1",#N/A,FALSE,"P";"Tab2",#N/A,FALSE,"P"}</definedName>
    <definedName name="yyyy" localSheetId="61" hidden="1">{"Tab1",#N/A,FALSE,"P";"Tab2",#N/A,FALSE,"P"}</definedName>
    <definedName name="yyyy" localSheetId="63" hidden="1">{"Tab1",#N/A,FALSE,"P";"Tab2",#N/A,FALSE,"P"}</definedName>
    <definedName name="yyyy" localSheetId="64" hidden="1">{"Tab1",#N/A,FALSE,"P";"Tab2",#N/A,FALSE,"P"}</definedName>
    <definedName name="yyyy" localSheetId="21" hidden="1">{"Tab1",#N/A,FALSE,"P";"Tab2",#N/A,FALSE,"P"}</definedName>
    <definedName name="yyyy" localSheetId="85" hidden="1">{"Tab1",#N/A,FALSE,"P";"Tab2",#N/A,FALSE,"P"}</definedName>
    <definedName name="yyyy" localSheetId="88" hidden="1">{"Tab1",#N/A,FALSE,"P";"Tab2",#N/A,FALSE,"P"}</definedName>
    <definedName name="yyyy" localSheetId="22" hidden="1">{"Tab1",#N/A,FALSE,"P";"Tab2",#N/A,FALSE,"P"}</definedName>
    <definedName name="yyyy" localSheetId="89" hidden="1">{"Tab1",#N/A,FALSE,"P";"Tab2",#N/A,FALSE,"P"}</definedName>
    <definedName name="yyyy" localSheetId="90" hidden="1">{"Tab1",#N/A,FALSE,"P";"Tab2",#N/A,FALSE,"P"}</definedName>
    <definedName name="yyyy" localSheetId="91" hidden="1">{"Tab1",#N/A,FALSE,"P";"Tab2",#N/A,FALSE,"P"}</definedName>
    <definedName name="yyyy" localSheetId="95" hidden="1">{"Tab1",#N/A,FALSE,"P";"Tab2",#N/A,FALSE,"P"}</definedName>
    <definedName name="yyyy" localSheetId="96" hidden="1">{"Tab1",#N/A,FALSE,"P";"Tab2",#N/A,FALSE,"P"}</definedName>
    <definedName name="yyyy" localSheetId="98" hidden="1">{"Tab1",#N/A,FALSE,"P";"Tab2",#N/A,FALSE,"P"}</definedName>
    <definedName name="yyyy" localSheetId="24" hidden="1">{"Tab1",#N/A,FALSE,"P";"Tab2",#N/A,FALSE,"P"}</definedName>
    <definedName name="yyyy" localSheetId="25" hidden="1">{"Tab1",#N/A,FALSE,"P";"Tab2",#N/A,FALSE,"P"}</definedName>
    <definedName name="yyyy" localSheetId="26" hidden="1">{"Tab1",#N/A,FALSE,"P";"Tab2",#N/A,FALSE,"P"}</definedName>
    <definedName name="yyyy" hidden="1">{"Tab1",#N/A,FALSE,"P";"Tab2",#N/A,FALSE,"P"}</definedName>
    <definedName name="yyyyyy" localSheetId="15" hidden="1">#REF!</definedName>
    <definedName name="yyyyyy" localSheetId="16" hidden="1">{"Minpmon",#N/A,FALSE,"Monthinput"}</definedName>
    <definedName name="yyyyyy" localSheetId="17" hidden="1">#REF!</definedName>
    <definedName name="yyyyyy" localSheetId="19" hidden="1">#REF!</definedName>
    <definedName name="yyyyyy" localSheetId="100" hidden="1">'[114]Fax a enviar'!#REF!</definedName>
    <definedName name="yyyyyy" localSheetId="23" hidden="1">'[114]Fax a enviar'!#REF!</definedName>
    <definedName name="yyyyyy" localSheetId="59" hidden="1">#REF!</definedName>
    <definedName name="yyyyyy" localSheetId="60" hidden="1">#REF!</definedName>
    <definedName name="yyyyyy" localSheetId="1" hidden="1">'[114]Fax a enviar'!#REF!</definedName>
    <definedName name="yyyyyy" localSheetId="27" hidden="1">#REF!</definedName>
    <definedName name="yyyyyy" localSheetId="28" hidden="1">#REF!</definedName>
    <definedName name="yyyyyy" localSheetId="29" hidden="1">#REF!</definedName>
    <definedName name="yyyyyy" localSheetId="57" hidden="1">'[114]Fax a enviar'!#REF!</definedName>
    <definedName name="yyyyyy" localSheetId="58" hidden="1">'[114]Fax a enviar'!#REF!</definedName>
    <definedName name="yyyyyy" localSheetId="18" hidden="1">#REF!</definedName>
    <definedName name="yyyyyy" localSheetId="61" hidden="1">'[114]Fax a enviar'!#REF!</definedName>
    <definedName name="yyyyyy" localSheetId="64" hidden="1">'[114]Fax a enviar'!#REF!</definedName>
    <definedName name="yyyyyy" localSheetId="91" hidden="1">#REF!</definedName>
    <definedName name="yyyyyy" localSheetId="96" hidden="1">'[114]Fax a enviar'!#REF!</definedName>
    <definedName name="yyyyyy" localSheetId="24" hidden="1">'[114]Fax a enviar'!#REF!</definedName>
    <definedName name="yyyyyy" hidden="1">#REF!</definedName>
    <definedName name="yyyyyyyy" localSheetId="15" hidden="1">#REF!</definedName>
    <definedName name="yyyyyyyy" localSheetId="17" hidden="1">#REF!</definedName>
    <definedName name="yyyyyyyy" localSheetId="19" hidden="1">#REF!</definedName>
    <definedName name="yyyyyyyy" localSheetId="100" hidden="1">'[114]Fax a enviar'!#REF!</definedName>
    <definedName name="yyyyyyyy" localSheetId="23" hidden="1">'[114]Fax a enviar'!#REF!</definedName>
    <definedName name="yyyyyyyy" localSheetId="59" hidden="1">#REF!</definedName>
    <definedName name="yyyyyyyy" localSheetId="60" hidden="1">#REF!</definedName>
    <definedName name="yyyyyyyy" localSheetId="1" hidden="1">'[114]Fax a enviar'!#REF!</definedName>
    <definedName name="yyyyyyyy" localSheetId="27" hidden="1">#REF!</definedName>
    <definedName name="yyyyyyyy" localSheetId="28" hidden="1">#REF!</definedName>
    <definedName name="yyyyyyyy" localSheetId="29" hidden="1">#REF!</definedName>
    <definedName name="yyyyyyyy" localSheetId="57" hidden="1">'[114]Fax a enviar'!#REF!</definedName>
    <definedName name="yyyyyyyy" localSheetId="58" hidden="1">'[114]Fax a enviar'!#REF!</definedName>
    <definedName name="yyyyyyyy" localSheetId="18" hidden="1">#REF!</definedName>
    <definedName name="yyyyyyyy" localSheetId="61" hidden="1">'[114]Fax a enviar'!#REF!</definedName>
    <definedName name="yyyyyyyy" localSheetId="64" hidden="1">'[114]Fax a enviar'!#REF!</definedName>
    <definedName name="yyyyyyyy" localSheetId="91" hidden="1">#REF!</definedName>
    <definedName name="yyyyyyyy" localSheetId="96" hidden="1">'[114]Fax a enviar'!#REF!</definedName>
    <definedName name="yyyyyyyy" localSheetId="24" hidden="1">'[114]Fax a enviar'!#REF!</definedName>
    <definedName name="yyyyyyyy" hidden="1">#REF!</definedName>
    <definedName name="yyyyyyyyyyy" localSheetId="15" hidden="1">#REF!</definedName>
    <definedName name="yyyyyyyyyyy" localSheetId="17" hidden="1">#REF!</definedName>
    <definedName name="yyyyyyyyyyy" localSheetId="19" hidden="1">#REF!</definedName>
    <definedName name="yyyyyyyyyyy" localSheetId="100" hidden="1">'[46]Fax a enviar'!#REF!</definedName>
    <definedName name="yyyyyyyyyyy" localSheetId="23" hidden="1">'[46]Fax a enviar'!#REF!</definedName>
    <definedName name="yyyyyyyyyyy" localSheetId="59" hidden="1">#REF!</definedName>
    <definedName name="yyyyyyyyyyy" localSheetId="60" hidden="1">#REF!</definedName>
    <definedName name="yyyyyyyyyyy" localSheetId="1" hidden="1">'[46]Fax a enviar'!#REF!</definedName>
    <definedName name="yyyyyyyyyyy" localSheetId="27" hidden="1">#REF!</definedName>
    <definedName name="yyyyyyyyyyy" localSheetId="28" hidden="1">#REF!</definedName>
    <definedName name="yyyyyyyyyyy" localSheetId="29" hidden="1">#REF!</definedName>
    <definedName name="yyyyyyyyyyy" localSheetId="57" hidden="1">'[46]Fax a enviar'!#REF!</definedName>
    <definedName name="yyyyyyyyyyy" localSheetId="58" hidden="1">'[46]Fax a enviar'!#REF!</definedName>
    <definedName name="yyyyyyyyyyy" localSheetId="18" hidden="1">#REF!</definedName>
    <definedName name="yyyyyyyyyyy" localSheetId="61" hidden="1">'[46]Fax a enviar'!#REF!</definedName>
    <definedName name="yyyyyyyyyyy" localSheetId="64" hidden="1">'[46]Fax a enviar'!#REF!</definedName>
    <definedName name="yyyyyyyyyyy" localSheetId="91" hidden="1">#REF!</definedName>
    <definedName name="yyyyyyyyyyy" localSheetId="96" hidden="1">'[46]Fax a enviar'!#REF!</definedName>
    <definedName name="yyyyyyyyyyy" localSheetId="24" hidden="1">'[46]Fax a enviar'!#REF!</definedName>
    <definedName name="yyyyyyyyyyy" hidden="1">#REF!</definedName>
    <definedName name="yyyyyyyyyyyyy" localSheetId="15" hidden="1">#REF!</definedName>
    <definedName name="yyyyyyyyyyyyy" localSheetId="16" hidden="1">#REF!</definedName>
    <definedName name="yyyyyyyyyyyyy" localSheetId="17" hidden="1">#REF!</definedName>
    <definedName name="yyyyyyyyyyyyy" localSheetId="19" hidden="1">#REF!</definedName>
    <definedName name="yyyyyyyyyyyyy" localSheetId="20" hidden="1">#REF!</definedName>
    <definedName name="yyyyyyyyyyyyy" localSheetId="100" hidden="1">#REF!</definedName>
    <definedName name="yyyyyyyyyyyyy" localSheetId="23" hidden="1">#REF!</definedName>
    <definedName name="yyyyyyyyyyyyy" localSheetId="27" hidden="1">#REF!</definedName>
    <definedName name="yyyyyyyyyyyyy" localSheetId="28" hidden="1">#REF!</definedName>
    <definedName name="yyyyyyyyyyyyy" localSheetId="29" hidden="1">#REF!</definedName>
    <definedName name="yyyyyyyyyyyyy" localSheetId="33" hidden="1">#REF!</definedName>
    <definedName name="yyyyyyyyyyyyy" localSheetId="57" hidden="1">#REF!</definedName>
    <definedName name="yyyyyyyyyyyyy" localSheetId="58" hidden="1">#REF!</definedName>
    <definedName name="yyyyyyyyyyyyy" localSheetId="18" hidden="1">#REF!</definedName>
    <definedName name="yyyyyyyyyyyyy" localSheetId="61" hidden="1">#REF!</definedName>
    <definedName name="yyyyyyyyyyyyy" localSheetId="62" hidden="1">#REF!</definedName>
    <definedName name="yyyyyyyyyyyyy" localSheetId="64" hidden="1">#REF!</definedName>
    <definedName name="yyyyyyyyyyyyy" localSheetId="21" hidden="1">#REF!</definedName>
    <definedName name="yyyyyyyyyyyyy" localSheetId="80" hidden="1">'Tabla 53'!#REF!</definedName>
    <definedName name="yyyyyyyyyyyyy" localSheetId="81" hidden="1">'Tabla 54'!#REF!</definedName>
    <definedName name="yyyyyyyyyyyyy" localSheetId="82" hidden="1">'Tabla 55'!#REF!</definedName>
    <definedName name="yyyyyyyyyyyyy" localSheetId="83" hidden="1">'Tabla 56'!#REF!</definedName>
    <definedName name="yyyyyyyyyyyyy" localSheetId="84" hidden="1">'Tabla 57'!#REF!</definedName>
    <definedName name="yyyyyyyyyyyyy" localSheetId="85" hidden="1">'Tabla 58'!#REF!</definedName>
    <definedName name="yyyyyyyyyyyyy" localSheetId="88" hidden="1">#REF!</definedName>
    <definedName name="yyyyyyyyyyyyy" localSheetId="89" hidden="1">#REF!</definedName>
    <definedName name="yyyyyyyyyyyyy" localSheetId="90" hidden="1">#REF!</definedName>
    <definedName name="yyyyyyyyyyyyy" localSheetId="95" hidden="1">#REF!</definedName>
    <definedName name="yyyyyyyyyyyyy" localSheetId="96" hidden="1">#REF!</definedName>
    <definedName name="yyyyyyyyyyyyy" localSheetId="24" hidden="1">#REF!</definedName>
    <definedName name="yyyyyyyyyyyyy" localSheetId="99" hidden="1">#REF!</definedName>
    <definedName name="yyyyyyyyyyyyy" hidden="1">#REF!</definedName>
    <definedName name="yyyyyyyyyyyyyyy" localSheetId="15" hidden="1">#REF!</definedName>
    <definedName name="yyyyyyyyyyyyyyy" localSheetId="17" hidden="1">#REF!</definedName>
    <definedName name="yyyyyyyyyyyyyyy" localSheetId="19" hidden="1">#REF!</definedName>
    <definedName name="yyyyyyyyyyyyyyy" localSheetId="20" hidden="1">'[114]Fax a enviar'!#REF!</definedName>
    <definedName name="yyyyyyyyyyyyyyy" localSheetId="100" hidden="1">'[114]Fax a enviar'!#REF!</definedName>
    <definedName name="yyyyyyyyyyyyyyy" localSheetId="23" hidden="1">'[114]Fax a enviar'!#REF!</definedName>
    <definedName name="yyyyyyyyyyyyyyy" localSheetId="59" hidden="1">#REF!</definedName>
    <definedName name="yyyyyyyyyyyyyyy" localSheetId="60" hidden="1">#REF!</definedName>
    <definedName name="yyyyyyyyyyyyyyy" localSheetId="1" hidden="1">'[114]Fax a enviar'!#REF!</definedName>
    <definedName name="yyyyyyyyyyyyyyy" localSheetId="27" hidden="1">#REF!</definedName>
    <definedName name="yyyyyyyyyyyyyyy" localSheetId="28" hidden="1">#REF!</definedName>
    <definedName name="yyyyyyyyyyyyyyy" localSheetId="29" hidden="1">'[114]Fax a enviar'!#REF!</definedName>
    <definedName name="yyyyyyyyyyyyyyy" localSheetId="57" hidden="1">'[114]Fax a enviar'!#REF!</definedName>
    <definedName name="yyyyyyyyyyyyyyy" localSheetId="58" hidden="1">'[114]Fax a enviar'!#REF!</definedName>
    <definedName name="yyyyyyyyyyyyyyy" localSheetId="18" hidden="1">#REF!</definedName>
    <definedName name="yyyyyyyyyyyyyyy" localSheetId="61" hidden="1">'[114]Fax a enviar'!#REF!</definedName>
    <definedName name="yyyyyyyyyyyyyyy" localSheetId="62" hidden="1">#REF!</definedName>
    <definedName name="yyyyyyyyyyyyyyy" localSheetId="64" hidden="1">'[114]Fax a enviar'!#REF!</definedName>
    <definedName name="yyyyyyyyyyyyyyy" localSheetId="21" hidden="1">'[114]Fax a enviar'!#REF!</definedName>
    <definedName name="yyyyyyyyyyyyyyy" localSheetId="90" hidden="1">'[114]Fax a enviar'!#REF!</definedName>
    <definedName name="yyyyyyyyyyyyyyy" localSheetId="91" hidden="1">#REF!</definedName>
    <definedName name="yyyyyyyyyyyyyyy" localSheetId="96" hidden="1">'[114]Fax a enviar'!#REF!</definedName>
    <definedName name="yyyyyyyyyyyyyyy" localSheetId="24" hidden="1">'[114]Fax a enviar'!#REF!</definedName>
    <definedName name="yyyyyyyyyyyyyyy" localSheetId="99" hidden="1">'[114]Fax a enviar'!#REF!</definedName>
    <definedName name="yyyyyyyyyyyyyyy" hidden="1">#REF!</definedName>
    <definedName name="yyyyyyyyyyyyyyyyyyyyyy" localSheetId="15" hidden="1">#REF!</definedName>
    <definedName name="yyyyyyyyyyyyyyyyyyyyyy" localSheetId="17" hidden="1">#REF!</definedName>
    <definedName name="yyyyyyyyyyyyyyyyyyyyyy" localSheetId="19" hidden="1">#REF!</definedName>
    <definedName name="yyyyyyyyyyyyyyyyyyyyyy" localSheetId="100" hidden="1">'[105]Fax a enviar'!#REF!</definedName>
    <definedName name="yyyyyyyyyyyyyyyyyyyyyy" localSheetId="23" hidden="1">'[105]Fax a enviar'!#REF!</definedName>
    <definedName name="yyyyyyyyyyyyyyyyyyyyyy" localSheetId="59" hidden="1">#REF!</definedName>
    <definedName name="yyyyyyyyyyyyyyyyyyyyyy" localSheetId="60" hidden="1">#REF!</definedName>
    <definedName name="yyyyyyyyyyyyyyyyyyyyyy" localSheetId="1" hidden="1">'[105]Fax a enviar'!#REF!</definedName>
    <definedName name="yyyyyyyyyyyyyyyyyyyyyy" localSheetId="27" hidden="1">#REF!</definedName>
    <definedName name="yyyyyyyyyyyyyyyyyyyyyy" localSheetId="28" hidden="1">#REF!</definedName>
    <definedName name="yyyyyyyyyyyyyyyyyyyyyy" localSheetId="29" hidden="1">'[105]Fax a enviar'!#REF!</definedName>
    <definedName name="yyyyyyyyyyyyyyyyyyyyyy" localSheetId="57" hidden="1">'[105]Fax a enviar'!#REF!</definedName>
    <definedName name="yyyyyyyyyyyyyyyyyyyyyy" localSheetId="58" hidden="1">'[105]Fax a enviar'!#REF!</definedName>
    <definedName name="yyyyyyyyyyyyyyyyyyyyyy" localSheetId="18" hidden="1">#REF!</definedName>
    <definedName name="yyyyyyyyyyyyyyyyyyyyyy" localSheetId="61" hidden="1">'[105]Fax a enviar'!#REF!</definedName>
    <definedName name="yyyyyyyyyyyyyyyyyyyyyy" localSheetId="64" hidden="1">'[105]Fax a enviar'!#REF!</definedName>
    <definedName name="yyyyyyyyyyyyyyyyyyyyyy" localSheetId="21" hidden="1">'[105]Fax a enviar'!#REF!</definedName>
    <definedName name="yyyyyyyyyyyyyyyyyyyyyy" localSheetId="90" hidden="1">'[105]Fax a enviar'!#REF!</definedName>
    <definedName name="yyyyyyyyyyyyyyyyyyyyyy" localSheetId="91" hidden="1">#REF!</definedName>
    <definedName name="yyyyyyyyyyyyyyyyyyyyyy" localSheetId="24" hidden="1">'[105]Fax a enviar'!#REF!</definedName>
    <definedName name="yyyyyyyyyyyyyyyyyyyyyy" localSheetId="99" hidden="1">'[105]Fax a enviar'!#REF!</definedName>
    <definedName name="yyyyyyyyyyyyyyyyyyyyyy" hidden="1">#REF!</definedName>
    <definedName name="Z" localSheetId="15">#REF!</definedName>
    <definedName name="Z" localSheetId="16">#REF!</definedName>
    <definedName name="Z" localSheetId="17">#REF!</definedName>
    <definedName name="Z" localSheetId="19">#REF!</definedName>
    <definedName name="Z" localSheetId="20">#REF!</definedName>
    <definedName name="Z" localSheetId="100">#REF!</definedName>
    <definedName name="Z" localSheetId="23">#REF!</definedName>
    <definedName name="Z" localSheetId="27">#REF!</definedName>
    <definedName name="Z" localSheetId="28">#REF!</definedName>
    <definedName name="Z" localSheetId="29">#REF!</definedName>
    <definedName name="Z" localSheetId="33">#REF!</definedName>
    <definedName name="Z" localSheetId="41">[3]Imp!#REF!</definedName>
    <definedName name="Z" localSheetId="44">[3]Imp!#REF!</definedName>
    <definedName name="Z" localSheetId="46">[3]Imp!#REF!</definedName>
    <definedName name="Z" localSheetId="57">#REF!</definedName>
    <definedName name="Z" localSheetId="58">#REF!</definedName>
    <definedName name="Z" localSheetId="18">#REF!</definedName>
    <definedName name="Z" localSheetId="61">#REF!</definedName>
    <definedName name="Z" localSheetId="62">#REF!</definedName>
    <definedName name="Z" localSheetId="64">#REF!</definedName>
    <definedName name="Z" localSheetId="21">#REF!</definedName>
    <definedName name="Z" localSheetId="80">'Tabla 53'!#REF!</definedName>
    <definedName name="Z" localSheetId="81">'Tabla 54'!#REF!</definedName>
    <definedName name="Z" localSheetId="82">'Tabla 55'!#REF!</definedName>
    <definedName name="Z" localSheetId="83">'Tabla 56'!#REF!</definedName>
    <definedName name="Z" localSheetId="84">'Tabla 57'!#REF!</definedName>
    <definedName name="Z" localSheetId="85">'Tabla 58'!#REF!</definedName>
    <definedName name="Z" localSheetId="88">#REF!</definedName>
    <definedName name="Z" localSheetId="89">#REF!</definedName>
    <definedName name="Z" localSheetId="90">#REF!</definedName>
    <definedName name="Z" localSheetId="95">#REF!</definedName>
    <definedName name="Z" localSheetId="96">#REF!</definedName>
    <definedName name="Z" localSheetId="24">#REF!</definedName>
    <definedName name="Z" localSheetId="99">#REF!</definedName>
    <definedName name="Z">#REF!</definedName>
    <definedName name="Z_1A8C061B_2301_11D3_BFD1_000039E37209_.wvu.Cols" localSheetId="15" hidden="1">#REF!,#REF!,#REF!</definedName>
    <definedName name="Z_1A8C061B_2301_11D3_BFD1_000039E37209_.wvu.Cols" localSheetId="16" hidden="1">#REF!,#REF!,#REF!</definedName>
    <definedName name="Z_1A8C061B_2301_11D3_BFD1_000039E37209_.wvu.Cols" localSheetId="17" hidden="1">#REF!,#REF!,#REF!</definedName>
    <definedName name="Z_1A8C061B_2301_11D3_BFD1_000039E37209_.wvu.Cols" localSheetId="19" hidden="1">#REF!,#REF!,#REF!</definedName>
    <definedName name="Z_1A8C061B_2301_11D3_BFD1_000039E37209_.wvu.Cols" localSheetId="20" hidden="1">#REF!,#REF!,#REF!</definedName>
    <definedName name="Z_1A8C061B_2301_11D3_BFD1_000039E37209_.wvu.Cols" localSheetId="100" hidden="1">#REF!,#REF!,#REF!</definedName>
    <definedName name="Z_1A8C061B_2301_11D3_BFD1_000039E37209_.wvu.Cols" localSheetId="23" hidden="1">#REF!,#REF!,#REF!</definedName>
    <definedName name="Z_1A8C061B_2301_11D3_BFD1_000039E37209_.wvu.Cols" localSheetId="27" hidden="1">#REF!,#REF!,#REF!</definedName>
    <definedName name="Z_1A8C061B_2301_11D3_BFD1_000039E37209_.wvu.Cols" localSheetId="28" hidden="1">#REF!,#REF!,#REF!</definedName>
    <definedName name="Z_1A8C061B_2301_11D3_BFD1_000039E37209_.wvu.Cols" localSheetId="29" hidden="1">#REF!,#REF!,#REF!</definedName>
    <definedName name="Z_1A8C061B_2301_11D3_BFD1_000039E37209_.wvu.Cols" localSheetId="33" hidden="1">#REF!,#REF!,#REF!</definedName>
    <definedName name="Z_1A8C061B_2301_11D3_BFD1_000039E37209_.wvu.Cols" localSheetId="57" hidden="1">#REF!,#REF!,#REF!</definedName>
    <definedName name="Z_1A8C061B_2301_11D3_BFD1_000039E37209_.wvu.Cols" localSheetId="58" hidden="1">#REF!,#REF!,#REF!</definedName>
    <definedName name="Z_1A8C061B_2301_11D3_BFD1_000039E37209_.wvu.Cols" localSheetId="18" hidden="1">#REF!,#REF!,#REF!</definedName>
    <definedName name="Z_1A8C061B_2301_11D3_BFD1_000039E37209_.wvu.Cols" localSheetId="61" hidden="1">#REF!,#REF!,#REF!</definedName>
    <definedName name="Z_1A8C061B_2301_11D3_BFD1_000039E37209_.wvu.Cols" localSheetId="62" hidden="1">#REF!,#REF!,#REF!</definedName>
    <definedName name="Z_1A8C061B_2301_11D3_BFD1_000039E37209_.wvu.Cols" localSheetId="64" hidden="1">#REF!,#REF!,#REF!</definedName>
    <definedName name="Z_1A8C061B_2301_11D3_BFD1_000039E37209_.wvu.Cols" localSheetId="21" hidden="1">#REF!,#REF!,#REF!</definedName>
    <definedName name="Z_1A8C061B_2301_11D3_BFD1_000039E37209_.wvu.Cols" localSheetId="80" hidden="1">'Tabla 53'!#REF!,'Tabla 53'!#REF!,'Tabla 53'!#REF!</definedName>
    <definedName name="Z_1A8C061B_2301_11D3_BFD1_000039E37209_.wvu.Cols" localSheetId="81" hidden="1">'Tabla 54'!#REF!,'Tabla 54'!#REF!,'Tabla 54'!#REF!</definedName>
    <definedName name="Z_1A8C061B_2301_11D3_BFD1_000039E37209_.wvu.Cols" localSheetId="82" hidden="1">'Tabla 55'!#REF!,'Tabla 55'!#REF!,'Tabla 55'!#REF!</definedName>
    <definedName name="Z_1A8C061B_2301_11D3_BFD1_000039E37209_.wvu.Cols" localSheetId="83" hidden="1">'Tabla 56'!#REF!,'Tabla 56'!#REF!,'Tabla 56'!#REF!</definedName>
    <definedName name="Z_1A8C061B_2301_11D3_BFD1_000039E37209_.wvu.Cols" localSheetId="84" hidden="1">'Tabla 57'!#REF!,'Tabla 57'!#REF!,'Tabla 57'!#REF!</definedName>
    <definedName name="Z_1A8C061B_2301_11D3_BFD1_000039E37209_.wvu.Cols" localSheetId="85" hidden="1">'Tabla 58'!#REF!,'Tabla 58'!#REF!,'Tabla 58'!#REF!</definedName>
    <definedName name="Z_1A8C061B_2301_11D3_BFD1_000039E37209_.wvu.Cols" localSheetId="88" hidden="1">#REF!,#REF!,#REF!</definedName>
    <definedName name="Z_1A8C061B_2301_11D3_BFD1_000039E37209_.wvu.Cols" localSheetId="89" hidden="1">#REF!,#REF!,#REF!</definedName>
    <definedName name="Z_1A8C061B_2301_11D3_BFD1_000039E37209_.wvu.Cols" localSheetId="90" hidden="1">#REF!,#REF!,#REF!</definedName>
    <definedName name="Z_1A8C061B_2301_11D3_BFD1_000039E37209_.wvu.Cols" localSheetId="95" hidden="1">#REF!,#REF!,#REF!</definedName>
    <definedName name="Z_1A8C061B_2301_11D3_BFD1_000039E37209_.wvu.Cols" localSheetId="96" hidden="1">#REF!,#REF!,#REF!</definedName>
    <definedName name="Z_1A8C061B_2301_11D3_BFD1_000039E37209_.wvu.Cols" localSheetId="24" hidden="1">#REF!,#REF!,#REF!</definedName>
    <definedName name="Z_1A8C061B_2301_11D3_BFD1_000039E37209_.wvu.Cols" localSheetId="99" hidden="1">#REF!,#REF!,#REF!</definedName>
    <definedName name="Z_1A8C061B_2301_11D3_BFD1_000039E37209_.wvu.Cols" hidden="1">#REF!,#REF!,#REF!</definedName>
    <definedName name="Z_1A8C061B_2301_11D3_BFD1_000039E37209_.wvu.Rows" localSheetId="15" hidden="1">#REF!,#REF!,#REF!</definedName>
    <definedName name="Z_1A8C061B_2301_11D3_BFD1_000039E37209_.wvu.Rows" localSheetId="16" hidden="1">#REF!,#REF!,#REF!</definedName>
    <definedName name="Z_1A8C061B_2301_11D3_BFD1_000039E37209_.wvu.Rows" localSheetId="17" hidden="1">#REF!,#REF!,#REF!</definedName>
    <definedName name="Z_1A8C061B_2301_11D3_BFD1_000039E37209_.wvu.Rows" localSheetId="19" hidden="1">#REF!,#REF!,#REF!</definedName>
    <definedName name="Z_1A8C061B_2301_11D3_BFD1_000039E37209_.wvu.Rows" localSheetId="23" hidden="1">#REF!,#REF!,#REF!</definedName>
    <definedName name="Z_1A8C061B_2301_11D3_BFD1_000039E37209_.wvu.Rows" localSheetId="27" hidden="1">#REF!,#REF!,#REF!</definedName>
    <definedName name="Z_1A8C061B_2301_11D3_BFD1_000039E37209_.wvu.Rows" localSheetId="28" hidden="1">#REF!,#REF!,#REF!</definedName>
    <definedName name="Z_1A8C061B_2301_11D3_BFD1_000039E37209_.wvu.Rows" localSheetId="29" hidden="1">#REF!,#REF!,#REF!</definedName>
    <definedName name="Z_1A8C061B_2301_11D3_BFD1_000039E37209_.wvu.Rows" localSheetId="33" hidden="1">#REF!,#REF!,#REF!</definedName>
    <definedName name="Z_1A8C061B_2301_11D3_BFD1_000039E37209_.wvu.Rows" localSheetId="57" hidden="1">#REF!,#REF!,#REF!</definedName>
    <definedName name="Z_1A8C061B_2301_11D3_BFD1_000039E37209_.wvu.Rows" localSheetId="58" hidden="1">#REF!,#REF!,#REF!</definedName>
    <definedName name="Z_1A8C061B_2301_11D3_BFD1_000039E37209_.wvu.Rows" localSheetId="18" hidden="1">#REF!,#REF!,#REF!</definedName>
    <definedName name="Z_1A8C061B_2301_11D3_BFD1_000039E37209_.wvu.Rows" localSheetId="64" hidden="1">#REF!,#REF!,#REF!</definedName>
    <definedName name="Z_1A8C061B_2301_11D3_BFD1_000039E37209_.wvu.Rows" localSheetId="21" hidden="1">#REF!,#REF!,#REF!</definedName>
    <definedName name="Z_1A8C061B_2301_11D3_BFD1_000039E37209_.wvu.Rows" localSheetId="80" hidden="1">'Tabla 53'!#REF!,'Tabla 53'!#REF!,'Tabla 53'!#REF!</definedName>
    <definedName name="Z_1A8C061B_2301_11D3_BFD1_000039E37209_.wvu.Rows" localSheetId="81" hidden="1">'Tabla 54'!#REF!,'Tabla 54'!#REF!,'Tabla 54'!#REF!</definedName>
    <definedName name="Z_1A8C061B_2301_11D3_BFD1_000039E37209_.wvu.Rows" localSheetId="82" hidden="1">'Tabla 55'!#REF!,'Tabla 55'!#REF!,'Tabla 55'!#REF!</definedName>
    <definedName name="Z_1A8C061B_2301_11D3_BFD1_000039E37209_.wvu.Rows" localSheetId="83" hidden="1">'Tabla 56'!#REF!,'Tabla 56'!#REF!,'Tabla 56'!#REF!</definedName>
    <definedName name="Z_1A8C061B_2301_11D3_BFD1_000039E37209_.wvu.Rows" localSheetId="84" hidden="1">'Tabla 57'!#REF!,'Tabla 57'!#REF!,'Tabla 57'!#REF!</definedName>
    <definedName name="Z_1A8C061B_2301_11D3_BFD1_000039E37209_.wvu.Rows" localSheetId="85" hidden="1">'Tabla 58'!#REF!,'Tabla 58'!#REF!,'Tabla 58'!#REF!</definedName>
    <definedName name="Z_1A8C061B_2301_11D3_BFD1_000039E37209_.wvu.Rows" localSheetId="88" hidden="1">#REF!,#REF!,#REF!</definedName>
    <definedName name="Z_1A8C061B_2301_11D3_BFD1_000039E37209_.wvu.Rows" localSheetId="89" hidden="1">#REF!,#REF!,#REF!</definedName>
    <definedName name="Z_1A8C061B_2301_11D3_BFD1_000039E37209_.wvu.Rows" localSheetId="90" hidden="1">#REF!,#REF!,#REF!</definedName>
    <definedName name="Z_1A8C061B_2301_11D3_BFD1_000039E37209_.wvu.Rows" localSheetId="95" hidden="1">#REF!,#REF!,#REF!</definedName>
    <definedName name="Z_1A8C061B_2301_11D3_BFD1_000039E37209_.wvu.Rows" localSheetId="96" hidden="1">#REF!,#REF!,#REF!</definedName>
    <definedName name="Z_1A8C061B_2301_11D3_BFD1_000039E37209_.wvu.Rows" localSheetId="24" hidden="1">#REF!,#REF!,#REF!</definedName>
    <definedName name="Z_1A8C061B_2301_11D3_BFD1_000039E37209_.wvu.Rows" hidden="1">#REF!,#REF!,#REF!</definedName>
    <definedName name="Z_1A8C061C_2301_11D3_BFD1_000039E37209_.wvu.Cols" localSheetId="15" hidden="1">#REF!,#REF!,#REF!</definedName>
    <definedName name="Z_1A8C061C_2301_11D3_BFD1_000039E37209_.wvu.Cols" localSheetId="16" hidden="1">#REF!,#REF!,#REF!</definedName>
    <definedName name="Z_1A8C061C_2301_11D3_BFD1_000039E37209_.wvu.Cols" localSheetId="17" hidden="1">#REF!,#REF!,#REF!</definedName>
    <definedName name="Z_1A8C061C_2301_11D3_BFD1_000039E37209_.wvu.Cols" localSheetId="19" hidden="1">#REF!,#REF!,#REF!</definedName>
    <definedName name="Z_1A8C061C_2301_11D3_BFD1_000039E37209_.wvu.Cols" localSheetId="23" hidden="1">#REF!,#REF!,#REF!</definedName>
    <definedName name="Z_1A8C061C_2301_11D3_BFD1_000039E37209_.wvu.Cols" localSheetId="27" hidden="1">#REF!,#REF!,#REF!</definedName>
    <definedName name="Z_1A8C061C_2301_11D3_BFD1_000039E37209_.wvu.Cols" localSheetId="28" hidden="1">#REF!,#REF!,#REF!</definedName>
    <definedName name="Z_1A8C061C_2301_11D3_BFD1_000039E37209_.wvu.Cols" localSheetId="29" hidden="1">#REF!,#REF!,#REF!</definedName>
    <definedName name="Z_1A8C061C_2301_11D3_BFD1_000039E37209_.wvu.Cols" localSheetId="33" hidden="1">#REF!,#REF!,#REF!</definedName>
    <definedName name="Z_1A8C061C_2301_11D3_BFD1_000039E37209_.wvu.Cols" localSheetId="57" hidden="1">#REF!,#REF!,#REF!</definedName>
    <definedName name="Z_1A8C061C_2301_11D3_BFD1_000039E37209_.wvu.Cols" localSheetId="58" hidden="1">#REF!,#REF!,#REF!</definedName>
    <definedName name="Z_1A8C061C_2301_11D3_BFD1_000039E37209_.wvu.Cols" localSheetId="18" hidden="1">#REF!,#REF!,#REF!</definedName>
    <definedName name="Z_1A8C061C_2301_11D3_BFD1_000039E37209_.wvu.Cols" localSheetId="64" hidden="1">#REF!,#REF!,#REF!</definedName>
    <definedName name="Z_1A8C061C_2301_11D3_BFD1_000039E37209_.wvu.Cols" localSheetId="21" hidden="1">#REF!,#REF!,#REF!</definedName>
    <definedName name="Z_1A8C061C_2301_11D3_BFD1_000039E37209_.wvu.Cols" localSheetId="80" hidden="1">'Tabla 53'!#REF!,'Tabla 53'!#REF!,'Tabla 53'!#REF!</definedName>
    <definedName name="Z_1A8C061C_2301_11D3_BFD1_000039E37209_.wvu.Cols" localSheetId="81" hidden="1">'Tabla 54'!#REF!,'Tabla 54'!#REF!,'Tabla 54'!#REF!</definedName>
    <definedName name="Z_1A8C061C_2301_11D3_BFD1_000039E37209_.wvu.Cols" localSheetId="82" hidden="1">'Tabla 55'!#REF!,'Tabla 55'!#REF!,'Tabla 55'!#REF!</definedName>
    <definedName name="Z_1A8C061C_2301_11D3_BFD1_000039E37209_.wvu.Cols" localSheetId="83" hidden="1">'Tabla 56'!#REF!,'Tabla 56'!#REF!,'Tabla 56'!#REF!</definedName>
    <definedName name="Z_1A8C061C_2301_11D3_BFD1_000039E37209_.wvu.Cols" localSheetId="84" hidden="1">'Tabla 57'!#REF!,'Tabla 57'!#REF!,'Tabla 57'!#REF!</definedName>
    <definedName name="Z_1A8C061C_2301_11D3_BFD1_000039E37209_.wvu.Cols" localSheetId="85" hidden="1">'Tabla 58'!#REF!,'Tabla 58'!#REF!,'Tabla 58'!#REF!</definedName>
    <definedName name="Z_1A8C061C_2301_11D3_BFD1_000039E37209_.wvu.Cols" localSheetId="88" hidden="1">#REF!,#REF!,#REF!</definedName>
    <definedName name="Z_1A8C061C_2301_11D3_BFD1_000039E37209_.wvu.Cols" localSheetId="89" hidden="1">#REF!,#REF!,#REF!</definedName>
    <definedName name="Z_1A8C061C_2301_11D3_BFD1_000039E37209_.wvu.Cols" localSheetId="90" hidden="1">#REF!,#REF!,#REF!</definedName>
    <definedName name="Z_1A8C061C_2301_11D3_BFD1_000039E37209_.wvu.Cols" localSheetId="95" hidden="1">#REF!,#REF!,#REF!</definedName>
    <definedName name="Z_1A8C061C_2301_11D3_BFD1_000039E37209_.wvu.Cols" localSheetId="96" hidden="1">#REF!,#REF!,#REF!</definedName>
    <definedName name="Z_1A8C061C_2301_11D3_BFD1_000039E37209_.wvu.Cols" localSheetId="24" hidden="1">#REF!,#REF!,#REF!</definedName>
    <definedName name="Z_1A8C061C_2301_11D3_BFD1_000039E37209_.wvu.Cols" hidden="1">#REF!,#REF!,#REF!</definedName>
    <definedName name="Z_1A8C061C_2301_11D3_BFD1_000039E37209_.wvu.Rows" localSheetId="15" hidden="1">#REF!,#REF!,#REF!</definedName>
    <definedName name="Z_1A8C061C_2301_11D3_BFD1_000039E37209_.wvu.Rows" localSheetId="17" hidden="1">#REF!,#REF!,#REF!</definedName>
    <definedName name="Z_1A8C061C_2301_11D3_BFD1_000039E37209_.wvu.Rows" localSheetId="23" hidden="1">#REF!,#REF!,#REF!</definedName>
    <definedName name="Z_1A8C061C_2301_11D3_BFD1_000039E37209_.wvu.Rows" localSheetId="27" hidden="1">#REF!,#REF!,#REF!</definedName>
    <definedName name="Z_1A8C061C_2301_11D3_BFD1_000039E37209_.wvu.Rows" localSheetId="28" hidden="1">#REF!,#REF!,#REF!</definedName>
    <definedName name="Z_1A8C061C_2301_11D3_BFD1_000039E37209_.wvu.Rows" localSheetId="29" hidden="1">#REF!,#REF!,#REF!</definedName>
    <definedName name="Z_1A8C061C_2301_11D3_BFD1_000039E37209_.wvu.Rows" localSheetId="33" hidden="1">#REF!,#REF!,#REF!</definedName>
    <definedName name="Z_1A8C061C_2301_11D3_BFD1_000039E37209_.wvu.Rows" localSheetId="18" hidden="1">#REF!,#REF!,#REF!</definedName>
    <definedName name="Z_1A8C061C_2301_11D3_BFD1_000039E37209_.wvu.Rows" localSheetId="21" hidden="1">#REF!,#REF!,#REF!</definedName>
    <definedName name="Z_1A8C061C_2301_11D3_BFD1_000039E37209_.wvu.Rows" localSheetId="80" hidden="1">'Tabla 53'!#REF!,'Tabla 53'!#REF!,'Tabla 53'!#REF!</definedName>
    <definedName name="Z_1A8C061C_2301_11D3_BFD1_000039E37209_.wvu.Rows" localSheetId="88" hidden="1">#REF!,#REF!,#REF!</definedName>
    <definedName name="Z_1A8C061C_2301_11D3_BFD1_000039E37209_.wvu.Rows" localSheetId="89" hidden="1">#REF!,#REF!,#REF!</definedName>
    <definedName name="Z_1A8C061C_2301_11D3_BFD1_000039E37209_.wvu.Rows" localSheetId="90" hidden="1">#REF!,#REF!,#REF!</definedName>
    <definedName name="Z_1A8C061C_2301_11D3_BFD1_000039E37209_.wvu.Rows" localSheetId="96" hidden="1">#REF!,#REF!,#REF!</definedName>
    <definedName name="Z_1A8C061C_2301_11D3_BFD1_000039E37209_.wvu.Rows" hidden="1">#REF!,#REF!,#REF!</definedName>
    <definedName name="Z_1A8C061E_2301_11D3_BFD1_000039E37209_.wvu.Cols" localSheetId="15" hidden="1">#REF!,#REF!,#REF!</definedName>
    <definedName name="Z_1A8C061E_2301_11D3_BFD1_000039E37209_.wvu.Cols" localSheetId="17" hidden="1">#REF!,#REF!,#REF!</definedName>
    <definedName name="Z_1A8C061E_2301_11D3_BFD1_000039E37209_.wvu.Cols" localSheetId="23" hidden="1">#REF!,#REF!,#REF!</definedName>
    <definedName name="Z_1A8C061E_2301_11D3_BFD1_000039E37209_.wvu.Cols" localSheetId="27" hidden="1">#REF!,#REF!,#REF!</definedName>
    <definedName name="Z_1A8C061E_2301_11D3_BFD1_000039E37209_.wvu.Cols" localSheetId="28" hidden="1">#REF!,#REF!,#REF!</definedName>
    <definedName name="Z_1A8C061E_2301_11D3_BFD1_000039E37209_.wvu.Cols" localSheetId="29" hidden="1">#REF!,#REF!,#REF!</definedName>
    <definedName name="Z_1A8C061E_2301_11D3_BFD1_000039E37209_.wvu.Cols" localSheetId="33" hidden="1">#REF!,#REF!,#REF!</definedName>
    <definedName name="Z_1A8C061E_2301_11D3_BFD1_000039E37209_.wvu.Cols" localSheetId="18" hidden="1">#REF!,#REF!,#REF!</definedName>
    <definedName name="Z_1A8C061E_2301_11D3_BFD1_000039E37209_.wvu.Cols" localSheetId="21" hidden="1">#REF!,#REF!,#REF!</definedName>
    <definedName name="Z_1A8C061E_2301_11D3_BFD1_000039E37209_.wvu.Cols" localSheetId="80" hidden="1">'Tabla 53'!#REF!,'Tabla 53'!#REF!,'Tabla 53'!#REF!</definedName>
    <definedName name="Z_1A8C061E_2301_11D3_BFD1_000039E37209_.wvu.Cols" localSheetId="88" hidden="1">#REF!,#REF!,#REF!</definedName>
    <definedName name="Z_1A8C061E_2301_11D3_BFD1_000039E37209_.wvu.Cols" localSheetId="89" hidden="1">#REF!,#REF!,#REF!</definedName>
    <definedName name="Z_1A8C061E_2301_11D3_BFD1_000039E37209_.wvu.Cols" localSheetId="90" hidden="1">#REF!,#REF!,#REF!</definedName>
    <definedName name="Z_1A8C061E_2301_11D3_BFD1_000039E37209_.wvu.Cols" localSheetId="96" hidden="1">#REF!,#REF!,#REF!</definedName>
    <definedName name="Z_1A8C061E_2301_11D3_BFD1_000039E37209_.wvu.Cols" hidden="1">#REF!,#REF!,#REF!</definedName>
    <definedName name="Z_1A8C061E_2301_11D3_BFD1_000039E37209_.wvu.Rows" localSheetId="15" hidden="1">#REF!,#REF!,#REF!</definedName>
    <definedName name="Z_1A8C061E_2301_11D3_BFD1_000039E37209_.wvu.Rows" localSheetId="17" hidden="1">#REF!,#REF!,#REF!</definedName>
    <definedName name="Z_1A8C061E_2301_11D3_BFD1_000039E37209_.wvu.Rows" localSheetId="23" hidden="1">#REF!,#REF!,#REF!</definedName>
    <definedName name="Z_1A8C061E_2301_11D3_BFD1_000039E37209_.wvu.Rows" localSheetId="27" hidden="1">#REF!,#REF!,#REF!</definedName>
    <definedName name="Z_1A8C061E_2301_11D3_BFD1_000039E37209_.wvu.Rows" localSheetId="28" hidden="1">#REF!,#REF!,#REF!</definedName>
    <definedName name="Z_1A8C061E_2301_11D3_BFD1_000039E37209_.wvu.Rows" localSheetId="29" hidden="1">#REF!,#REF!,#REF!</definedName>
    <definedName name="Z_1A8C061E_2301_11D3_BFD1_000039E37209_.wvu.Rows" localSheetId="33" hidden="1">#REF!,#REF!,#REF!</definedName>
    <definedName name="Z_1A8C061E_2301_11D3_BFD1_000039E37209_.wvu.Rows" localSheetId="18" hidden="1">#REF!,#REF!,#REF!</definedName>
    <definedName name="Z_1A8C061E_2301_11D3_BFD1_000039E37209_.wvu.Rows" localSheetId="21" hidden="1">#REF!,#REF!,#REF!</definedName>
    <definedName name="Z_1A8C061E_2301_11D3_BFD1_000039E37209_.wvu.Rows" localSheetId="80" hidden="1">'Tabla 53'!#REF!,'Tabla 53'!#REF!,'Tabla 53'!#REF!</definedName>
    <definedName name="Z_1A8C061E_2301_11D3_BFD1_000039E37209_.wvu.Rows" localSheetId="88" hidden="1">#REF!,#REF!,#REF!</definedName>
    <definedName name="Z_1A8C061E_2301_11D3_BFD1_000039E37209_.wvu.Rows" localSheetId="89" hidden="1">#REF!,#REF!,#REF!</definedName>
    <definedName name="Z_1A8C061E_2301_11D3_BFD1_000039E37209_.wvu.Rows" localSheetId="90" hidden="1">#REF!,#REF!,#REF!</definedName>
    <definedName name="Z_1A8C061E_2301_11D3_BFD1_000039E37209_.wvu.Rows" localSheetId="96" hidden="1">#REF!,#REF!,#REF!</definedName>
    <definedName name="Z_1A8C061E_2301_11D3_BFD1_000039E37209_.wvu.Rows" hidden="1">#REF!,#REF!,#REF!</definedName>
    <definedName name="Z_1A8C061F_2301_11D3_BFD1_000039E37209_.wvu.Cols" localSheetId="15" hidden="1">#REF!,#REF!,#REF!</definedName>
    <definedName name="Z_1A8C061F_2301_11D3_BFD1_000039E37209_.wvu.Cols" localSheetId="17" hidden="1">#REF!,#REF!,#REF!</definedName>
    <definedName name="Z_1A8C061F_2301_11D3_BFD1_000039E37209_.wvu.Cols" localSheetId="23" hidden="1">#REF!,#REF!,#REF!</definedName>
    <definedName name="Z_1A8C061F_2301_11D3_BFD1_000039E37209_.wvu.Cols" localSheetId="27" hidden="1">#REF!,#REF!,#REF!</definedName>
    <definedName name="Z_1A8C061F_2301_11D3_BFD1_000039E37209_.wvu.Cols" localSheetId="28" hidden="1">#REF!,#REF!,#REF!</definedName>
    <definedName name="Z_1A8C061F_2301_11D3_BFD1_000039E37209_.wvu.Cols" localSheetId="29" hidden="1">#REF!,#REF!,#REF!</definedName>
    <definedName name="Z_1A8C061F_2301_11D3_BFD1_000039E37209_.wvu.Cols" localSheetId="33" hidden="1">#REF!,#REF!,#REF!</definedName>
    <definedName name="Z_1A8C061F_2301_11D3_BFD1_000039E37209_.wvu.Cols" localSheetId="18" hidden="1">#REF!,#REF!,#REF!</definedName>
    <definedName name="Z_1A8C061F_2301_11D3_BFD1_000039E37209_.wvu.Cols" localSheetId="21" hidden="1">#REF!,#REF!,#REF!</definedName>
    <definedName name="Z_1A8C061F_2301_11D3_BFD1_000039E37209_.wvu.Cols" localSheetId="80" hidden="1">'Tabla 53'!#REF!,'Tabla 53'!#REF!,'Tabla 53'!#REF!</definedName>
    <definedName name="Z_1A8C061F_2301_11D3_BFD1_000039E37209_.wvu.Cols" localSheetId="88" hidden="1">#REF!,#REF!,#REF!</definedName>
    <definedName name="Z_1A8C061F_2301_11D3_BFD1_000039E37209_.wvu.Cols" localSheetId="89" hidden="1">#REF!,#REF!,#REF!</definedName>
    <definedName name="Z_1A8C061F_2301_11D3_BFD1_000039E37209_.wvu.Cols" localSheetId="90" hidden="1">#REF!,#REF!,#REF!</definedName>
    <definedName name="Z_1A8C061F_2301_11D3_BFD1_000039E37209_.wvu.Cols" localSheetId="96" hidden="1">#REF!,#REF!,#REF!</definedName>
    <definedName name="Z_1A8C061F_2301_11D3_BFD1_000039E37209_.wvu.Cols" hidden="1">#REF!,#REF!,#REF!</definedName>
    <definedName name="Z_1A8C061F_2301_11D3_BFD1_000039E37209_.wvu.Rows" localSheetId="15" hidden="1">#REF!,#REF!,#REF!</definedName>
    <definedName name="Z_1A8C061F_2301_11D3_BFD1_000039E37209_.wvu.Rows" localSheetId="17" hidden="1">#REF!,#REF!,#REF!</definedName>
    <definedName name="Z_1A8C061F_2301_11D3_BFD1_000039E37209_.wvu.Rows" localSheetId="23" hidden="1">#REF!,#REF!,#REF!</definedName>
    <definedName name="Z_1A8C061F_2301_11D3_BFD1_000039E37209_.wvu.Rows" localSheetId="27" hidden="1">#REF!,#REF!,#REF!</definedName>
    <definedName name="Z_1A8C061F_2301_11D3_BFD1_000039E37209_.wvu.Rows" localSheetId="28" hidden="1">#REF!,#REF!,#REF!</definedName>
    <definedName name="Z_1A8C061F_2301_11D3_BFD1_000039E37209_.wvu.Rows" localSheetId="29" hidden="1">#REF!,#REF!,#REF!</definedName>
    <definedName name="Z_1A8C061F_2301_11D3_BFD1_000039E37209_.wvu.Rows" localSheetId="33" hidden="1">#REF!,#REF!,#REF!</definedName>
    <definedName name="Z_1A8C061F_2301_11D3_BFD1_000039E37209_.wvu.Rows" localSheetId="18" hidden="1">#REF!,#REF!,#REF!</definedName>
    <definedName name="Z_1A8C061F_2301_11D3_BFD1_000039E37209_.wvu.Rows" localSheetId="21" hidden="1">#REF!,#REF!,#REF!</definedName>
    <definedName name="Z_1A8C061F_2301_11D3_BFD1_000039E37209_.wvu.Rows" localSheetId="80" hidden="1">'Tabla 53'!#REF!,'Tabla 53'!#REF!,'Tabla 53'!#REF!</definedName>
    <definedName name="Z_1A8C061F_2301_11D3_BFD1_000039E37209_.wvu.Rows" localSheetId="88" hidden="1">#REF!,#REF!,#REF!</definedName>
    <definedName name="Z_1A8C061F_2301_11D3_BFD1_000039E37209_.wvu.Rows" localSheetId="89" hidden="1">#REF!,#REF!,#REF!</definedName>
    <definedName name="Z_1A8C061F_2301_11D3_BFD1_000039E37209_.wvu.Rows" localSheetId="90" hidden="1">#REF!,#REF!,#REF!</definedName>
    <definedName name="Z_1A8C061F_2301_11D3_BFD1_000039E37209_.wvu.Rows" localSheetId="96" hidden="1">#REF!,#REF!,#REF!</definedName>
    <definedName name="Z_1A8C061F_2301_11D3_BFD1_000039E37209_.wvu.Rows" hidden="1">#REF!,#REF!,#REF!</definedName>
    <definedName name="Z_95224721_0485_11D4_BFD1_00508B5F4DA4_.wvu.Cols" localSheetId="15" hidden="1">#REF!</definedName>
    <definedName name="Z_95224721_0485_11D4_BFD1_00508B5F4DA4_.wvu.Cols" localSheetId="16" hidden="1">#REF!</definedName>
    <definedName name="Z_95224721_0485_11D4_BFD1_00508B5F4DA4_.wvu.Cols" localSheetId="17" hidden="1">#REF!</definedName>
    <definedName name="Z_95224721_0485_11D4_BFD1_00508B5F4DA4_.wvu.Cols" localSheetId="19" hidden="1">#REF!</definedName>
    <definedName name="Z_95224721_0485_11D4_BFD1_00508B5F4DA4_.wvu.Cols" localSheetId="20" hidden="1">#REF!</definedName>
    <definedName name="Z_95224721_0485_11D4_BFD1_00508B5F4DA4_.wvu.Cols" localSheetId="100" hidden="1">#REF!</definedName>
    <definedName name="Z_95224721_0485_11D4_BFD1_00508B5F4DA4_.wvu.Cols" localSheetId="23" hidden="1">#REF!</definedName>
    <definedName name="Z_95224721_0485_11D4_BFD1_00508B5F4DA4_.wvu.Cols" localSheetId="27" hidden="1">#REF!</definedName>
    <definedName name="Z_95224721_0485_11D4_BFD1_00508B5F4DA4_.wvu.Cols" localSheetId="28" hidden="1">#REF!</definedName>
    <definedName name="Z_95224721_0485_11D4_BFD1_00508B5F4DA4_.wvu.Cols" localSheetId="29" hidden="1">#REF!</definedName>
    <definedName name="Z_95224721_0485_11D4_BFD1_00508B5F4DA4_.wvu.Cols" localSheetId="33" hidden="1">#REF!</definedName>
    <definedName name="Z_95224721_0485_11D4_BFD1_00508B5F4DA4_.wvu.Cols" localSheetId="57" hidden="1">#REF!</definedName>
    <definedName name="Z_95224721_0485_11D4_BFD1_00508B5F4DA4_.wvu.Cols" localSheetId="58" hidden="1">#REF!</definedName>
    <definedName name="Z_95224721_0485_11D4_BFD1_00508B5F4DA4_.wvu.Cols" localSheetId="18" hidden="1">#REF!</definedName>
    <definedName name="Z_95224721_0485_11D4_BFD1_00508B5F4DA4_.wvu.Cols" localSheetId="61" hidden="1">#REF!</definedName>
    <definedName name="Z_95224721_0485_11D4_BFD1_00508B5F4DA4_.wvu.Cols" localSheetId="62" hidden="1">#REF!</definedName>
    <definedName name="Z_95224721_0485_11D4_BFD1_00508B5F4DA4_.wvu.Cols" localSheetId="64" hidden="1">#REF!</definedName>
    <definedName name="Z_95224721_0485_11D4_BFD1_00508B5F4DA4_.wvu.Cols" localSheetId="21" hidden="1">#REF!</definedName>
    <definedName name="Z_95224721_0485_11D4_BFD1_00508B5F4DA4_.wvu.Cols" localSheetId="80" hidden="1">'Tabla 53'!#REF!</definedName>
    <definedName name="Z_95224721_0485_11D4_BFD1_00508B5F4DA4_.wvu.Cols" localSheetId="81" hidden="1">'Tabla 54'!#REF!</definedName>
    <definedName name="Z_95224721_0485_11D4_BFD1_00508B5F4DA4_.wvu.Cols" localSheetId="82" hidden="1">'Tabla 55'!#REF!</definedName>
    <definedName name="Z_95224721_0485_11D4_BFD1_00508B5F4DA4_.wvu.Cols" localSheetId="83" hidden="1">'Tabla 56'!#REF!</definedName>
    <definedName name="Z_95224721_0485_11D4_BFD1_00508B5F4DA4_.wvu.Cols" localSheetId="84" hidden="1">'Tabla 57'!#REF!</definedName>
    <definedName name="Z_95224721_0485_11D4_BFD1_00508B5F4DA4_.wvu.Cols" localSheetId="85" hidden="1">'Tabla 58'!#REF!</definedName>
    <definedName name="Z_95224721_0485_11D4_BFD1_00508B5F4DA4_.wvu.Cols" localSheetId="88" hidden="1">#REF!</definedName>
    <definedName name="Z_95224721_0485_11D4_BFD1_00508B5F4DA4_.wvu.Cols" localSheetId="89" hidden="1">#REF!</definedName>
    <definedName name="Z_95224721_0485_11D4_BFD1_00508B5F4DA4_.wvu.Cols" localSheetId="90" hidden="1">#REF!</definedName>
    <definedName name="Z_95224721_0485_11D4_BFD1_00508B5F4DA4_.wvu.Cols" localSheetId="95" hidden="1">#REF!</definedName>
    <definedName name="Z_95224721_0485_11D4_BFD1_00508B5F4DA4_.wvu.Cols" localSheetId="96" hidden="1">#REF!</definedName>
    <definedName name="Z_95224721_0485_11D4_BFD1_00508B5F4DA4_.wvu.Cols" localSheetId="24" hidden="1">#REF!</definedName>
    <definedName name="Z_95224721_0485_11D4_BFD1_00508B5F4DA4_.wvu.Cols" localSheetId="99" hidden="1">#REF!</definedName>
    <definedName name="Z_95224721_0485_11D4_BFD1_00508B5F4DA4_.wvu.Cols" hidden="1">#REF!</definedName>
    <definedName name="zc" localSheetId="15" hidden="1">{"Riqfin97",#N/A,FALSE,"Tran";"Riqfinpro",#N/A,FALSE,"Tran"}</definedName>
    <definedName name="zc" localSheetId="16" hidden="1">{"Riqfin97",#N/A,FALSE,"Tran";"Riqfinpro",#N/A,FALSE,"Tran"}</definedName>
    <definedName name="zc" localSheetId="17" hidden="1">{"Riqfin97",#N/A,FALSE,"Tran";"Riqfinpro",#N/A,FALSE,"Tran"}</definedName>
    <definedName name="zc" localSheetId="19" hidden="1">{"Riqfin97",#N/A,FALSE,"Tran";"Riqfinpro",#N/A,FALSE,"Tran"}</definedName>
    <definedName name="zc" localSheetId="20" hidden="1">{"Riqfin97",#N/A,FALSE,"Tran";"Riqfinpro",#N/A,FALSE,"Tran"}</definedName>
    <definedName name="zc" localSheetId="100" hidden="1">{"Riqfin97",#N/A,FALSE,"Tran";"Riqfinpro",#N/A,FALSE,"Tran"}</definedName>
    <definedName name="zc" localSheetId="8" hidden="1">{"Riqfin97",#N/A,FALSE,"Tran";"Riqfinpro",#N/A,FALSE,"Tran"}</definedName>
    <definedName name="zc" localSheetId="9" hidden="1">{"Riqfin97",#N/A,FALSE,"Tran";"Riqfinpro",#N/A,FALSE,"Tran"}</definedName>
    <definedName name="zc" localSheetId="10" hidden="1">{"Riqfin97",#N/A,FALSE,"Tran";"Riqfinpro",#N/A,FALSE,"Tran"}</definedName>
    <definedName name="zc" localSheetId="11" hidden="1">{"Riqfin97",#N/A,FALSE,"Tran";"Riqfinpro",#N/A,FALSE,"Tran"}</definedName>
    <definedName name="zc" localSheetId="23" hidden="1">{"Riqfin97",#N/A,FALSE,"Tran";"Riqfinpro",#N/A,FALSE,"Tran"}</definedName>
    <definedName name="zc" localSheetId="59" hidden="1">{"Riqfin97",#N/A,FALSE,"Tran";"Riqfinpro",#N/A,FALSE,"Tran"}</definedName>
    <definedName name="zc" localSheetId="60" hidden="1">{"Riqfin97",#N/A,FALSE,"Tran";"Riqfinpro",#N/A,FALSE,"Tran"}</definedName>
    <definedName name="zc" localSheetId="1" hidden="1">{"Riqfin97",#N/A,FALSE,"Tran";"Riqfinpro",#N/A,FALSE,"Tran"}</definedName>
    <definedName name="zc" localSheetId="27" hidden="1">{"Riqfin97",#N/A,FALSE,"Tran";"Riqfinpro",#N/A,FALSE,"Tran"}</definedName>
    <definedName name="zc" localSheetId="28" hidden="1">{"Riqfin97",#N/A,FALSE,"Tran";"Riqfinpro",#N/A,FALSE,"Tran"}</definedName>
    <definedName name="zc" localSheetId="29" hidden="1">{"Riqfin97",#N/A,FALSE,"Tran";"Riqfinpro",#N/A,FALSE,"Tran"}</definedName>
    <definedName name="zc" localSheetId="30" hidden="1">{"Riqfin97",#N/A,FALSE,"Tran";"Riqfinpro",#N/A,FALSE,"Tran"}</definedName>
    <definedName name="zc" localSheetId="31" hidden="1">{"Riqfin97",#N/A,FALSE,"Tran";"Riqfinpro",#N/A,FALSE,"Tran"}</definedName>
    <definedName name="zc" localSheetId="32" hidden="1">{"Riqfin97",#N/A,FALSE,"Tran";"Riqfinpro",#N/A,FALSE,"Tran"}</definedName>
    <definedName name="zc" localSheetId="33" hidden="1">{"Riqfin97",#N/A,FALSE,"Tran";"Riqfinpro",#N/A,FALSE,"Tran"}</definedName>
    <definedName name="zc" localSheetId="34" hidden="1">{"Riqfin97",#N/A,FALSE,"Tran";"Riqfinpro",#N/A,FALSE,"Tran"}</definedName>
    <definedName name="zc" localSheetId="3" hidden="1">{"Riqfin97",#N/A,FALSE,"Tran";"Riqfinpro",#N/A,FALSE,"Tran"}</definedName>
    <definedName name="zc" localSheetId="57" hidden="1">{"Riqfin97",#N/A,FALSE,"Tran";"Riqfinpro",#N/A,FALSE,"Tran"}</definedName>
    <definedName name="zc" localSheetId="58" hidden="1">{"Riqfin97",#N/A,FALSE,"Tran";"Riqfinpro",#N/A,FALSE,"Tran"}</definedName>
    <definedName name="zc" localSheetId="18" hidden="1">{"Riqfin97",#N/A,FALSE,"Tran";"Riqfinpro",#N/A,FALSE,"Tran"}</definedName>
    <definedName name="zc" localSheetId="61" hidden="1">{"Riqfin97",#N/A,FALSE,"Tran";"Riqfinpro",#N/A,FALSE,"Tran"}</definedName>
    <definedName name="zc" localSheetId="62" hidden="1">{"Riqfin97",#N/A,FALSE,"Tran";"Riqfinpro",#N/A,FALSE,"Tran"}</definedName>
    <definedName name="zc" localSheetId="63" hidden="1">{"Riqfin97",#N/A,FALSE,"Tran";"Riqfinpro",#N/A,FALSE,"Tran"}</definedName>
    <definedName name="zc" localSheetId="64" hidden="1">{"Riqfin97",#N/A,FALSE,"Tran";"Riqfinpro",#N/A,FALSE,"Tran"}</definedName>
    <definedName name="zc" localSheetId="21" hidden="1">{"Riqfin97",#N/A,FALSE,"Tran";"Riqfinpro",#N/A,FALSE,"Tran"}</definedName>
    <definedName name="zc" localSheetId="80" hidden="1">{"Riqfin97",#N/A,FALSE,"Tran";"Riqfinpro",#N/A,FALSE,"Tran"}</definedName>
    <definedName name="zc" localSheetId="81" hidden="1">{"Riqfin97",#N/A,FALSE,"Tran";"Riqfinpro",#N/A,FALSE,"Tran"}</definedName>
    <definedName name="zc" localSheetId="82" hidden="1">{"Riqfin97",#N/A,FALSE,"Tran";"Riqfinpro",#N/A,FALSE,"Tran"}</definedName>
    <definedName name="zc" localSheetId="83" hidden="1">{"Riqfin97",#N/A,FALSE,"Tran";"Riqfinpro",#N/A,FALSE,"Tran"}</definedName>
    <definedName name="zc" localSheetId="84" hidden="1">{"Riqfin97",#N/A,FALSE,"Tran";"Riqfinpro",#N/A,FALSE,"Tran"}</definedName>
    <definedName name="zc" localSheetId="85" hidden="1">{"Riqfin97",#N/A,FALSE,"Tran";"Riqfinpro",#N/A,FALSE,"Tran"}</definedName>
    <definedName name="zc" localSheetId="88" hidden="1">{"Riqfin97",#N/A,FALSE,"Tran";"Riqfinpro",#N/A,FALSE,"Tran"}</definedName>
    <definedName name="zc" localSheetId="22" hidden="1">{"Riqfin97",#N/A,FALSE,"Tran";"Riqfinpro",#N/A,FALSE,"Tran"}</definedName>
    <definedName name="zc" localSheetId="89" hidden="1">{"Riqfin97",#N/A,FALSE,"Tran";"Riqfinpro",#N/A,FALSE,"Tran"}</definedName>
    <definedName name="zc" localSheetId="90" hidden="1">{"Riqfin97",#N/A,FALSE,"Tran";"Riqfinpro",#N/A,FALSE,"Tran"}</definedName>
    <definedName name="zc" localSheetId="91" hidden="1">{"Riqfin97",#N/A,FALSE,"Tran";"Riqfinpro",#N/A,FALSE,"Tran"}</definedName>
    <definedName name="zc" localSheetId="92" hidden="1">{"Riqfin97",#N/A,FALSE,"Tran";"Riqfinpro",#N/A,FALSE,"Tran"}</definedName>
    <definedName name="zc" localSheetId="95" hidden="1">{"Riqfin97",#N/A,FALSE,"Tran";"Riqfinpro",#N/A,FALSE,"Tran"}</definedName>
    <definedName name="zc" localSheetId="96" hidden="1">{"Riqfin97",#N/A,FALSE,"Tran";"Riqfinpro",#N/A,FALSE,"Tran"}</definedName>
    <definedName name="zc" localSheetId="98" hidden="1">{"Riqfin97",#N/A,FALSE,"Tran";"Riqfinpro",#N/A,FALSE,"Tran"}</definedName>
    <definedName name="zc" localSheetId="24" hidden="1">{"Riqfin97",#N/A,FALSE,"Tran";"Riqfinpro",#N/A,FALSE,"Tran"}</definedName>
    <definedName name="zc" localSheetId="99" hidden="1">{"Riqfin97",#N/A,FALSE,"Tran";"Riqfinpro",#N/A,FALSE,"Tran"}</definedName>
    <definedName name="zc" localSheetId="25" hidden="1">{"Riqfin97",#N/A,FALSE,"Tran";"Riqfinpro",#N/A,FALSE,"Tran"}</definedName>
    <definedName name="zc" localSheetId="26" hidden="1">{"Riqfin97",#N/A,FALSE,"Tran";"Riqfinpro",#N/A,FALSE,"Tran"}</definedName>
    <definedName name="zc" localSheetId="93" hidden="1">{"Riqfin97",#N/A,FALSE,"Tran";"Riqfinpro",#N/A,FALSE,"Tran"}</definedName>
    <definedName name="zc" localSheetId="94" hidden="1">{"Riqfin97",#N/A,FALSE,"Tran";"Riqfinpro",#N/A,FALSE,"Tran"}</definedName>
    <definedName name="zc" hidden="1">{"Riqfin97",#N/A,FALSE,"Tran";"Riqfinpro",#N/A,FALSE,"Tran"}</definedName>
    <definedName name="zio" localSheetId="15" hidden="1">{"Tab1",#N/A,FALSE,"P";"Tab2",#N/A,FALSE,"P"}</definedName>
    <definedName name="zio" localSheetId="16" hidden="1">{"Tab1",#N/A,FALSE,"P";"Tab2",#N/A,FALSE,"P"}</definedName>
    <definedName name="zio" localSheetId="17" hidden="1">{"Tab1",#N/A,FALSE,"P";"Tab2",#N/A,FALSE,"P"}</definedName>
    <definedName name="zio" localSheetId="19" hidden="1">{"Tab1",#N/A,FALSE,"P";"Tab2",#N/A,FALSE,"P"}</definedName>
    <definedName name="zio" localSheetId="20" hidden="1">{"Tab1",#N/A,FALSE,"P";"Tab2",#N/A,FALSE,"P"}</definedName>
    <definedName name="zio" localSheetId="100" hidden="1">{"Tab1",#N/A,FALSE,"P";"Tab2",#N/A,FALSE,"P"}</definedName>
    <definedName name="zio" localSheetId="8" hidden="1">{"Tab1",#N/A,FALSE,"P";"Tab2",#N/A,FALSE,"P"}</definedName>
    <definedName name="zio" localSheetId="9" hidden="1">{"Tab1",#N/A,FALSE,"P";"Tab2",#N/A,FALSE,"P"}</definedName>
    <definedName name="zio" localSheetId="10" hidden="1">{"Tab1",#N/A,FALSE,"P";"Tab2",#N/A,FALSE,"P"}</definedName>
    <definedName name="zio" localSheetId="11" hidden="1">{"Tab1",#N/A,FALSE,"P";"Tab2",#N/A,FALSE,"P"}</definedName>
    <definedName name="zio" localSheetId="23" hidden="1">{"Tab1",#N/A,FALSE,"P";"Tab2",#N/A,FALSE,"P"}</definedName>
    <definedName name="zio" localSheetId="59" hidden="1">{"Tab1",#N/A,FALSE,"P";"Tab2",#N/A,FALSE,"P"}</definedName>
    <definedName name="zio" localSheetId="60" hidden="1">{"Tab1",#N/A,FALSE,"P";"Tab2",#N/A,FALSE,"P"}</definedName>
    <definedName name="zio" localSheetId="1" hidden="1">{"Tab1",#N/A,FALSE,"P";"Tab2",#N/A,FALSE,"P"}</definedName>
    <definedName name="zio" localSheetId="27" hidden="1">{"Tab1",#N/A,FALSE,"P";"Tab2",#N/A,FALSE,"P"}</definedName>
    <definedName name="zio" localSheetId="28" hidden="1">{"Tab1",#N/A,FALSE,"P";"Tab2",#N/A,FALSE,"P"}</definedName>
    <definedName name="zio" localSheetId="29" hidden="1">{"Tab1",#N/A,FALSE,"P";"Tab2",#N/A,FALSE,"P"}</definedName>
    <definedName name="zio" localSheetId="30" hidden="1">{"Tab1",#N/A,FALSE,"P";"Tab2",#N/A,FALSE,"P"}</definedName>
    <definedName name="zio" localSheetId="31" hidden="1">{"Tab1",#N/A,FALSE,"P";"Tab2",#N/A,FALSE,"P"}</definedName>
    <definedName name="zio" localSheetId="32" hidden="1">{"Tab1",#N/A,FALSE,"P";"Tab2",#N/A,FALSE,"P"}</definedName>
    <definedName name="zio" localSheetId="33" hidden="1">{"Tab1",#N/A,FALSE,"P";"Tab2",#N/A,FALSE,"P"}</definedName>
    <definedName name="zio" localSheetId="34" hidden="1">{"Tab1",#N/A,FALSE,"P";"Tab2",#N/A,FALSE,"P"}</definedName>
    <definedName name="zio" localSheetId="3" hidden="1">{"Tab1",#N/A,FALSE,"P";"Tab2",#N/A,FALSE,"P"}</definedName>
    <definedName name="zio" localSheetId="57" hidden="1">{"Tab1",#N/A,FALSE,"P";"Tab2",#N/A,FALSE,"P"}</definedName>
    <definedName name="zio" localSheetId="58" hidden="1">{"Tab1",#N/A,FALSE,"P";"Tab2",#N/A,FALSE,"P"}</definedName>
    <definedName name="zio" localSheetId="18" hidden="1">{"Tab1",#N/A,FALSE,"P";"Tab2",#N/A,FALSE,"P"}</definedName>
    <definedName name="zio" localSheetId="61" hidden="1">{"Tab1",#N/A,FALSE,"P";"Tab2",#N/A,FALSE,"P"}</definedName>
    <definedName name="zio" localSheetId="62" hidden="1">{"Tab1",#N/A,FALSE,"P";"Tab2",#N/A,FALSE,"P"}</definedName>
    <definedName name="zio" localSheetId="63" hidden="1">{"Tab1",#N/A,FALSE,"P";"Tab2",#N/A,FALSE,"P"}</definedName>
    <definedName name="zio" localSheetId="64" hidden="1">{"Tab1",#N/A,FALSE,"P";"Tab2",#N/A,FALSE,"P"}</definedName>
    <definedName name="zio" localSheetId="21" hidden="1">{"Tab1",#N/A,FALSE,"P";"Tab2",#N/A,FALSE,"P"}</definedName>
    <definedName name="zio" localSheetId="80" hidden="1">{"Tab1",#N/A,FALSE,"P";"Tab2",#N/A,FALSE,"P"}</definedName>
    <definedName name="zio" localSheetId="81" hidden="1">{"Tab1",#N/A,FALSE,"P";"Tab2",#N/A,FALSE,"P"}</definedName>
    <definedName name="zio" localSheetId="82" hidden="1">{"Tab1",#N/A,FALSE,"P";"Tab2",#N/A,FALSE,"P"}</definedName>
    <definedName name="zio" localSheetId="83" hidden="1">{"Tab1",#N/A,FALSE,"P";"Tab2",#N/A,FALSE,"P"}</definedName>
    <definedName name="zio" localSheetId="84" hidden="1">{"Tab1",#N/A,FALSE,"P";"Tab2",#N/A,FALSE,"P"}</definedName>
    <definedName name="zio" localSheetId="85" hidden="1">{"Tab1",#N/A,FALSE,"P";"Tab2",#N/A,FALSE,"P"}</definedName>
    <definedName name="zio" localSheetId="88" hidden="1">{"Tab1",#N/A,FALSE,"P";"Tab2",#N/A,FALSE,"P"}</definedName>
    <definedName name="zio" localSheetId="22" hidden="1">{"Tab1",#N/A,FALSE,"P";"Tab2",#N/A,FALSE,"P"}</definedName>
    <definedName name="zio" localSheetId="89" hidden="1">{"Tab1",#N/A,FALSE,"P";"Tab2",#N/A,FALSE,"P"}</definedName>
    <definedName name="zio" localSheetId="90" hidden="1">{"Tab1",#N/A,FALSE,"P";"Tab2",#N/A,FALSE,"P"}</definedName>
    <definedName name="zio" localSheetId="91" hidden="1">{"Tab1",#N/A,FALSE,"P";"Tab2",#N/A,FALSE,"P"}</definedName>
    <definedName name="zio" localSheetId="92" hidden="1">{"Tab1",#N/A,FALSE,"P";"Tab2",#N/A,FALSE,"P"}</definedName>
    <definedName name="zio" localSheetId="95" hidden="1">{"Tab1",#N/A,FALSE,"P";"Tab2",#N/A,FALSE,"P"}</definedName>
    <definedName name="zio" localSheetId="96" hidden="1">{"Tab1",#N/A,FALSE,"P";"Tab2",#N/A,FALSE,"P"}</definedName>
    <definedName name="zio" localSheetId="98" hidden="1">{"Tab1",#N/A,FALSE,"P";"Tab2",#N/A,FALSE,"P"}</definedName>
    <definedName name="zio" localSheetId="24" hidden="1">{"Tab1",#N/A,FALSE,"P";"Tab2",#N/A,FALSE,"P"}</definedName>
    <definedName name="zio" localSheetId="99" hidden="1">{"Tab1",#N/A,FALSE,"P";"Tab2",#N/A,FALSE,"P"}</definedName>
    <definedName name="zio" localSheetId="25" hidden="1">{"Tab1",#N/A,FALSE,"P";"Tab2",#N/A,FALSE,"P"}</definedName>
    <definedName name="zio" localSheetId="26" hidden="1">{"Tab1",#N/A,FALSE,"P";"Tab2",#N/A,FALSE,"P"}</definedName>
    <definedName name="zio" localSheetId="93" hidden="1">{"Tab1",#N/A,FALSE,"P";"Tab2",#N/A,FALSE,"P"}</definedName>
    <definedName name="zio" localSheetId="94" hidden="1">{"Tab1",#N/A,FALSE,"P";"Tab2",#N/A,FALSE,"P"}</definedName>
    <definedName name="zio" hidden="1">{"Tab1",#N/A,FALSE,"P";"Tab2",#N/A,FALSE,"P"}</definedName>
    <definedName name="zn" localSheetId="15" hidden="1">{"bop94-99",#N/A,FALSE,"BOP";"bgdp94-99",#N/A,FALSE,"BOPGDP";"exp94-99",#N/A,FALSE,"EXP";"imp94-99",#N/A,FALSE,"IMP";"tt9499",#N/A,FALSE,"TT";"ss94-99",#N/A,FALSE,"SERV";"tran94-99",#N/A,FALSE,"TRAN";"dis95-98",#N/A,FALSE,"DISB";"amor94-99",#N/A,FALSE,"AMOR";"int94-98",#N/A,FALSE,"INT";"debt94-99",#N/A,FALSE,"DEBT"}</definedName>
    <definedName name="zn" localSheetId="16" hidden="1">{"bop94-99",#N/A,FALSE,"BOP";"bgdp94-99",#N/A,FALSE,"BOPGDP";"exp94-99",#N/A,FALSE,"EXP";"imp94-99",#N/A,FALSE,"IMP";"tt9499",#N/A,FALSE,"TT";"ss94-99",#N/A,FALSE,"SERV";"tran94-99",#N/A,FALSE,"TRAN";"dis95-98",#N/A,FALSE,"DISB";"amor94-99",#N/A,FALSE,"AMOR";"int94-98",#N/A,FALSE,"INT";"debt94-99",#N/A,FALSE,"DEBT"}</definedName>
    <definedName name="zn" localSheetId="17" hidden="1">{"bop94-99",#N/A,FALSE,"BOP";"bgdp94-99",#N/A,FALSE,"BOPGDP";"exp94-99",#N/A,FALSE,"EXP";"imp94-99",#N/A,FALSE,"IMP";"tt9499",#N/A,FALSE,"TT";"ss94-99",#N/A,FALSE,"SERV";"tran94-99",#N/A,FALSE,"TRAN";"dis95-98",#N/A,FALSE,"DISB";"amor94-99",#N/A,FALSE,"AMOR";"int94-98",#N/A,FALSE,"INT";"debt94-99",#N/A,FALSE,"DEBT"}</definedName>
    <definedName name="zn" localSheetId="19" hidden="1">{"bop94-99",#N/A,FALSE,"BOP";"bgdp94-99",#N/A,FALSE,"BOPGDP";"exp94-99",#N/A,FALSE,"EXP";"imp94-99",#N/A,FALSE,"IMP";"tt9499",#N/A,FALSE,"TT";"ss94-99",#N/A,FALSE,"SERV";"tran94-99",#N/A,FALSE,"TRAN";"dis95-98",#N/A,FALSE,"DISB";"amor94-99",#N/A,FALSE,"AMOR";"int94-98",#N/A,FALSE,"INT";"debt94-99",#N/A,FALSE,"DEBT"}</definedName>
    <definedName name="zn" localSheetId="20" hidden="1">{"bop94-99",#N/A,FALSE,"BOP";"bgdp94-99",#N/A,FALSE,"BOPGDP";"exp94-99",#N/A,FALSE,"EXP";"imp94-99",#N/A,FALSE,"IMP";"tt9499",#N/A,FALSE,"TT";"ss94-99",#N/A,FALSE,"SERV";"tran94-99",#N/A,FALSE,"TRAN";"dis95-98",#N/A,FALSE,"DISB";"amor94-99",#N/A,FALSE,"AMOR";"int94-98",#N/A,FALSE,"INT";"debt94-99",#N/A,FALSE,"DEBT"}</definedName>
    <definedName name="zn" localSheetId="100" hidden="1">{"bop94-99",#N/A,FALSE,"BOP";"bgdp94-99",#N/A,FALSE,"BOPGDP";"exp94-99",#N/A,FALSE,"EXP";"imp94-99",#N/A,FALSE,"IMP";"tt9499",#N/A,FALSE,"TT";"ss94-99",#N/A,FALSE,"SERV";"tran94-99",#N/A,FALSE,"TRAN";"dis95-98",#N/A,FALSE,"DISB";"amor94-99",#N/A,FALSE,"AMOR";"int94-98",#N/A,FALSE,"INT";"debt94-99",#N/A,FALSE,"DEBT"}</definedName>
    <definedName name="zn" localSheetId="8" hidden="1">{"bop94-99",#N/A,FALSE,"BOP";"bgdp94-99",#N/A,FALSE,"BOPGDP";"exp94-99",#N/A,FALSE,"EXP";"imp94-99",#N/A,FALSE,"IMP";"tt9499",#N/A,FALSE,"TT";"ss94-99",#N/A,FALSE,"SERV";"tran94-99",#N/A,FALSE,"TRAN";"dis95-98",#N/A,FALSE,"DISB";"amor94-99",#N/A,FALSE,"AMOR";"int94-98",#N/A,FALSE,"INT";"debt94-99",#N/A,FALSE,"DEBT"}</definedName>
    <definedName name="zn" localSheetId="9" hidden="1">{"bop94-99",#N/A,FALSE,"BOP";"bgdp94-99",#N/A,FALSE,"BOPGDP";"exp94-99",#N/A,FALSE,"EXP";"imp94-99",#N/A,FALSE,"IMP";"tt9499",#N/A,FALSE,"TT";"ss94-99",#N/A,FALSE,"SERV";"tran94-99",#N/A,FALSE,"TRAN";"dis95-98",#N/A,FALSE,"DISB";"amor94-99",#N/A,FALSE,"AMOR";"int94-98",#N/A,FALSE,"INT";"debt94-99",#N/A,FALSE,"DEBT"}</definedName>
    <definedName name="zn" localSheetId="10" hidden="1">{"bop94-99",#N/A,FALSE,"BOP";"bgdp94-99",#N/A,FALSE,"BOPGDP";"exp94-99",#N/A,FALSE,"EXP";"imp94-99",#N/A,FALSE,"IMP";"tt9499",#N/A,FALSE,"TT";"ss94-99",#N/A,FALSE,"SERV";"tran94-99",#N/A,FALSE,"TRAN";"dis95-98",#N/A,FALSE,"DISB";"amor94-99",#N/A,FALSE,"AMOR";"int94-98",#N/A,FALSE,"INT";"debt94-99",#N/A,FALSE,"DEBT"}</definedName>
    <definedName name="zn" localSheetId="11" hidden="1">{"bop94-99",#N/A,FALSE,"BOP";"bgdp94-99",#N/A,FALSE,"BOPGDP";"exp94-99",#N/A,FALSE,"EXP";"imp94-99",#N/A,FALSE,"IMP";"tt9499",#N/A,FALSE,"TT";"ss94-99",#N/A,FALSE,"SERV";"tran94-99",#N/A,FALSE,"TRAN";"dis95-98",#N/A,FALSE,"DISB";"amor94-99",#N/A,FALSE,"AMOR";"int94-98",#N/A,FALSE,"INT";"debt94-99",#N/A,FALSE,"DEBT"}</definedName>
    <definedName name="zn" localSheetId="23" hidden="1">{"bop94-99",#N/A,FALSE,"BOP";"bgdp94-99",#N/A,FALSE,"BOPGDP";"exp94-99",#N/A,FALSE,"EXP";"imp94-99",#N/A,FALSE,"IMP";"tt9499",#N/A,FALSE,"TT";"ss94-99",#N/A,FALSE,"SERV";"tran94-99",#N/A,FALSE,"TRAN";"dis95-98",#N/A,FALSE,"DISB";"amor94-99",#N/A,FALSE,"AMOR";"int94-98",#N/A,FALSE,"INT";"debt94-99",#N/A,FALSE,"DEBT"}</definedName>
    <definedName name="zn" localSheetId="59" hidden="1">{"bop94-99",#N/A,FALSE,"BOP";"bgdp94-99",#N/A,FALSE,"BOPGDP";"exp94-99",#N/A,FALSE,"EXP";"imp94-99",#N/A,FALSE,"IMP";"tt9499",#N/A,FALSE,"TT";"ss94-99",#N/A,FALSE,"SERV";"tran94-99",#N/A,FALSE,"TRAN";"dis95-98",#N/A,FALSE,"DISB";"amor94-99",#N/A,FALSE,"AMOR";"int94-98",#N/A,FALSE,"INT";"debt94-99",#N/A,FALSE,"DEBT"}</definedName>
    <definedName name="zn" localSheetId="60" hidden="1">{"bop94-99",#N/A,FALSE,"BOP";"bgdp94-99",#N/A,FALSE,"BOPGDP";"exp94-99",#N/A,FALSE,"EXP";"imp94-99",#N/A,FALSE,"IMP";"tt9499",#N/A,FALSE,"TT";"ss94-99",#N/A,FALSE,"SERV";"tran94-99",#N/A,FALSE,"TRAN";"dis95-98",#N/A,FALSE,"DISB";"amor94-99",#N/A,FALSE,"AMOR";"int94-98",#N/A,FALSE,"INT";"debt94-99",#N/A,FALSE,"DEBT"}</definedName>
    <definedName name="zn" localSheetId="1" hidden="1">{"bop94-99",#N/A,FALSE,"BOP";"bgdp94-99",#N/A,FALSE,"BOPGDP";"exp94-99",#N/A,FALSE,"EXP";"imp94-99",#N/A,FALSE,"IMP";"tt9499",#N/A,FALSE,"TT";"ss94-99",#N/A,FALSE,"SERV";"tran94-99",#N/A,FALSE,"TRAN";"dis95-98",#N/A,FALSE,"DISB";"amor94-99",#N/A,FALSE,"AMOR";"int94-98",#N/A,FALSE,"INT";"debt94-99",#N/A,FALSE,"DEBT"}</definedName>
    <definedName name="zn" localSheetId="27" hidden="1">{"bop94-99",#N/A,FALSE,"BOP";"bgdp94-99",#N/A,FALSE,"BOPGDP";"exp94-99",#N/A,FALSE,"EXP";"imp94-99",#N/A,FALSE,"IMP";"tt9499",#N/A,FALSE,"TT";"ss94-99",#N/A,FALSE,"SERV";"tran94-99",#N/A,FALSE,"TRAN";"dis95-98",#N/A,FALSE,"DISB";"amor94-99",#N/A,FALSE,"AMOR";"int94-98",#N/A,FALSE,"INT";"debt94-99",#N/A,FALSE,"DEBT"}</definedName>
    <definedName name="zn" localSheetId="28" hidden="1">{"bop94-99",#N/A,FALSE,"BOP";"bgdp94-99",#N/A,FALSE,"BOPGDP";"exp94-99",#N/A,FALSE,"EXP";"imp94-99",#N/A,FALSE,"IMP";"tt9499",#N/A,FALSE,"TT";"ss94-99",#N/A,FALSE,"SERV";"tran94-99",#N/A,FALSE,"TRAN";"dis95-98",#N/A,FALSE,"DISB";"amor94-99",#N/A,FALSE,"AMOR";"int94-98",#N/A,FALSE,"INT";"debt94-99",#N/A,FALSE,"DEBT"}</definedName>
    <definedName name="zn" localSheetId="29" hidden="1">{"bop94-99",#N/A,FALSE,"BOP";"bgdp94-99",#N/A,FALSE,"BOPGDP";"exp94-99",#N/A,FALSE,"EXP";"imp94-99",#N/A,FALSE,"IMP";"tt9499",#N/A,FALSE,"TT";"ss94-99",#N/A,FALSE,"SERV";"tran94-99",#N/A,FALSE,"TRAN";"dis95-98",#N/A,FALSE,"DISB";"amor94-99",#N/A,FALSE,"AMOR";"int94-98",#N/A,FALSE,"INT";"debt94-99",#N/A,FALSE,"DEBT"}</definedName>
    <definedName name="zn" localSheetId="30" hidden="1">{"bop94-99",#N/A,FALSE,"BOP";"bgdp94-99",#N/A,FALSE,"BOPGDP";"exp94-99",#N/A,FALSE,"EXP";"imp94-99",#N/A,FALSE,"IMP";"tt9499",#N/A,FALSE,"TT";"ss94-99",#N/A,FALSE,"SERV";"tran94-99",#N/A,FALSE,"TRAN";"dis95-98",#N/A,FALSE,"DISB";"amor94-99",#N/A,FALSE,"AMOR";"int94-98",#N/A,FALSE,"INT";"debt94-99",#N/A,FALSE,"DEBT"}</definedName>
    <definedName name="zn" localSheetId="31" hidden="1">{"bop94-99",#N/A,FALSE,"BOP";"bgdp94-99",#N/A,FALSE,"BOPGDP";"exp94-99",#N/A,FALSE,"EXP";"imp94-99",#N/A,FALSE,"IMP";"tt9499",#N/A,FALSE,"TT";"ss94-99",#N/A,FALSE,"SERV";"tran94-99",#N/A,FALSE,"TRAN";"dis95-98",#N/A,FALSE,"DISB";"amor94-99",#N/A,FALSE,"AMOR";"int94-98",#N/A,FALSE,"INT";"debt94-99",#N/A,FALSE,"DEBT"}</definedName>
    <definedName name="zn" localSheetId="32" hidden="1">{"bop94-99",#N/A,FALSE,"BOP";"bgdp94-99",#N/A,FALSE,"BOPGDP";"exp94-99",#N/A,FALSE,"EXP";"imp94-99",#N/A,FALSE,"IMP";"tt9499",#N/A,FALSE,"TT";"ss94-99",#N/A,FALSE,"SERV";"tran94-99",#N/A,FALSE,"TRAN";"dis95-98",#N/A,FALSE,"DISB";"amor94-99",#N/A,FALSE,"AMOR";"int94-98",#N/A,FALSE,"INT";"debt94-99",#N/A,FALSE,"DEBT"}</definedName>
    <definedName name="zn" localSheetId="33" hidden="1">{"bop94-99",#N/A,FALSE,"BOP";"bgdp94-99",#N/A,FALSE,"BOPGDP";"exp94-99",#N/A,FALSE,"EXP";"imp94-99",#N/A,FALSE,"IMP";"tt9499",#N/A,FALSE,"TT";"ss94-99",#N/A,FALSE,"SERV";"tran94-99",#N/A,FALSE,"TRAN";"dis95-98",#N/A,FALSE,"DISB";"amor94-99",#N/A,FALSE,"AMOR";"int94-98",#N/A,FALSE,"INT";"debt94-99",#N/A,FALSE,"DEBT"}</definedName>
    <definedName name="zn" localSheetId="34" hidden="1">{"bop94-99",#N/A,FALSE,"BOP";"bgdp94-99",#N/A,FALSE,"BOPGDP";"exp94-99",#N/A,FALSE,"EXP";"imp94-99",#N/A,FALSE,"IMP";"tt9499",#N/A,FALSE,"TT";"ss94-99",#N/A,FALSE,"SERV";"tran94-99",#N/A,FALSE,"TRAN";"dis95-98",#N/A,FALSE,"DISB";"amor94-99",#N/A,FALSE,"AMOR";"int94-98",#N/A,FALSE,"INT";"debt94-99",#N/A,FALSE,"DEBT"}</definedName>
    <definedName name="zn" localSheetId="3" hidden="1">{"bop94-99",#N/A,FALSE,"BOP";"bgdp94-99",#N/A,FALSE,"BOPGDP";"exp94-99",#N/A,FALSE,"EXP";"imp94-99",#N/A,FALSE,"IMP";"tt9499",#N/A,FALSE,"TT";"ss94-99",#N/A,FALSE,"SERV";"tran94-99",#N/A,FALSE,"TRAN";"dis95-98",#N/A,FALSE,"DISB";"amor94-99",#N/A,FALSE,"AMOR";"int94-98",#N/A,FALSE,"INT";"debt94-99",#N/A,FALSE,"DEBT"}</definedName>
    <definedName name="zn" localSheetId="57" hidden="1">{"bop94-99",#N/A,FALSE,"BOP";"bgdp94-99",#N/A,FALSE,"BOPGDP";"exp94-99",#N/A,FALSE,"EXP";"imp94-99",#N/A,FALSE,"IMP";"tt9499",#N/A,FALSE,"TT";"ss94-99",#N/A,FALSE,"SERV";"tran94-99",#N/A,FALSE,"TRAN";"dis95-98",#N/A,FALSE,"DISB";"amor94-99",#N/A,FALSE,"AMOR";"int94-98",#N/A,FALSE,"INT";"debt94-99",#N/A,FALSE,"DEBT"}</definedName>
    <definedName name="zn" localSheetId="58" hidden="1">{"bop94-99",#N/A,FALSE,"BOP";"bgdp94-99",#N/A,FALSE,"BOPGDP";"exp94-99",#N/A,FALSE,"EXP";"imp94-99",#N/A,FALSE,"IMP";"tt9499",#N/A,FALSE,"TT";"ss94-99",#N/A,FALSE,"SERV";"tran94-99",#N/A,FALSE,"TRAN";"dis95-98",#N/A,FALSE,"DISB";"amor94-99",#N/A,FALSE,"AMOR";"int94-98",#N/A,FALSE,"INT";"debt94-99",#N/A,FALSE,"DEBT"}</definedName>
    <definedName name="zn" localSheetId="18" hidden="1">{"bop94-99",#N/A,FALSE,"BOP";"bgdp94-99",#N/A,FALSE,"BOPGDP";"exp94-99",#N/A,FALSE,"EXP";"imp94-99",#N/A,FALSE,"IMP";"tt9499",#N/A,FALSE,"TT";"ss94-99",#N/A,FALSE,"SERV";"tran94-99",#N/A,FALSE,"TRAN";"dis95-98",#N/A,FALSE,"DISB";"amor94-99",#N/A,FALSE,"AMOR";"int94-98",#N/A,FALSE,"INT";"debt94-99",#N/A,FALSE,"DEBT"}</definedName>
    <definedName name="zn" localSheetId="61" hidden="1">{"bop94-99",#N/A,FALSE,"BOP";"bgdp94-99",#N/A,FALSE,"BOPGDP";"exp94-99",#N/A,FALSE,"EXP";"imp94-99",#N/A,FALSE,"IMP";"tt9499",#N/A,FALSE,"TT";"ss94-99",#N/A,FALSE,"SERV";"tran94-99",#N/A,FALSE,"TRAN";"dis95-98",#N/A,FALSE,"DISB";"amor94-99",#N/A,FALSE,"AMOR";"int94-98",#N/A,FALSE,"INT";"debt94-99",#N/A,FALSE,"DEBT"}</definedName>
    <definedName name="zn" localSheetId="62" hidden="1">{"bop94-99",#N/A,FALSE,"BOP";"bgdp94-99",#N/A,FALSE,"BOPGDP";"exp94-99",#N/A,FALSE,"EXP";"imp94-99",#N/A,FALSE,"IMP";"tt9499",#N/A,FALSE,"TT";"ss94-99",#N/A,FALSE,"SERV";"tran94-99",#N/A,FALSE,"TRAN";"dis95-98",#N/A,FALSE,"DISB";"amor94-99",#N/A,FALSE,"AMOR";"int94-98",#N/A,FALSE,"INT";"debt94-99",#N/A,FALSE,"DEBT"}</definedName>
    <definedName name="zn" localSheetId="63" hidden="1">{"bop94-99",#N/A,FALSE,"BOP";"bgdp94-99",#N/A,FALSE,"BOPGDP";"exp94-99",#N/A,FALSE,"EXP";"imp94-99",#N/A,FALSE,"IMP";"tt9499",#N/A,FALSE,"TT";"ss94-99",#N/A,FALSE,"SERV";"tran94-99",#N/A,FALSE,"TRAN";"dis95-98",#N/A,FALSE,"DISB";"amor94-99",#N/A,FALSE,"AMOR";"int94-98",#N/A,FALSE,"INT";"debt94-99",#N/A,FALSE,"DEBT"}</definedName>
    <definedName name="zn" localSheetId="64" hidden="1">{"bop94-99",#N/A,FALSE,"BOP";"bgdp94-99",#N/A,FALSE,"BOPGDP";"exp94-99",#N/A,FALSE,"EXP";"imp94-99",#N/A,FALSE,"IMP";"tt9499",#N/A,FALSE,"TT";"ss94-99",#N/A,FALSE,"SERV";"tran94-99",#N/A,FALSE,"TRAN";"dis95-98",#N/A,FALSE,"DISB";"amor94-99",#N/A,FALSE,"AMOR";"int94-98",#N/A,FALSE,"INT";"debt94-99",#N/A,FALSE,"DEBT"}</definedName>
    <definedName name="zn" localSheetId="21" hidden="1">{"bop94-99",#N/A,FALSE,"BOP";"bgdp94-99",#N/A,FALSE,"BOPGDP";"exp94-99",#N/A,FALSE,"EXP";"imp94-99",#N/A,FALSE,"IMP";"tt9499",#N/A,FALSE,"TT";"ss94-99",#N/A,FALSE,"SERV";"tran94-99",#N/A,FALSE,"TRAN";"dis95-98",#N/A,FALSE,"DISB";"amor94-99",#N/A,FALSE,"AMOR";"int94-98",#N/A,FALSE,"INT";"debt94-99",#N/A,FALSE,"DEBT"}</definedName>
    <definedName name="zn" localSheetId="80" hidden="1">{"bop94-99",#N/A,FALSE,"BOP";"bgdp94-99",#N/A,FALSE,"BOPGDP";"exp94-99",#N/A,FALSE,"EXP";"imp94-99",#N/A,FALSE,"IMP";"tt9499",#N/A,FALSE,"TT";"ss94-99",#N/A,FALSE,"SERV";"tran94-99",#N/A,FALSE,"TRAN";"dis95-98",#N/A,FALSE,"DISB";"amor94-99",#N/A,FALSE,"AMOR";"int94-98",#N/A,FALSE,"INT";"debt94-99",#N/A,FALSE,"DEBT"}</definedName>
    <definedName name="zn" localSheetId="81" hidden="1">{"bop94-99",#N/A,FALSE,"BOP";"bgdp94-99",#N/A,FALSE,"BOPGDP";"exp94-99",#N/A,FALSE,"EXP";"imp94-99",#N/A,FALSE,"IMP";"tt9499",#N/A,FALSE,"TT";"ss94-99",#N/A,FALSE,"SERV";"tran94-99",#N/A,FALSE,"TRAN";"dis95-98",#N/A,FALSE,"DISB";"amor94-99",#N/A,FALSE,"AMOR";"int94-98",#N/A,FALSE,"INT";"debt94-99",#N/A,FALSE,"DEBT"}</definedName>
    <definedName name="zn" localSheetId="82" hidden="1">{"bop94-99",#N/A,FALSE,"BOP";"bgdp94-99",#N/A,FALSE,"BOPGDP";"exp94-99",#N/A,FALSE,"EXP";"imp94-99",#N/A,FALSE,"IMP";"tt9499",#N/A,FALSE,"TT";"ss94-99",#N/A,FALSE,"SERV";"tran94-99",#N/A,FALSE,"TRAN";"dis95-98",#N/A,FALSE,"DISB";"amor94-99",#N/A,FALSE,"AMOR";"int94-98",#N/A,FALSE,"INT";"debt94-99",#N/A,FALSE,"DEBT"}</definedName>
    <definedName name="zn" localSheetId="83" hidden="1">{"bop94-99",#N/A,FALSE,"BOP";"bgdp94-99",#N/A,FALSE,"BOPGDP";"exp94-99",#N/A,FALSE,"EXP";"imp94-99",#N/A,FALSE,"IMP";"tt9499",#N/A,FALSE,"TT";"ss94-99",#N/A,FALSE,"SERV";"tran94-99",#N/A,FALSE,"TRAN";"dis95-98",#N/A,FALSE,"DISB";"amor94-99",#N/A,FALSE,"AMOR";"int94-98",#N/A,FALSE,"INT";"debt94-99",#N/A,FALSE,"DEBT"}</definedName>
    <definedName name="zn" localSheetId="84" hidden="1">{"bop94-99",#N/A,FALSE,"BOP";"bgdp94-99",#N/A,FALSE,"BOPGDP";"exp94-99",#N/A,FALSE,"EXP";"imp94-99",#N/A,FALSE,"IMP";"tt9499",#N/A,FALSE,"TT";"ss94-99",#N/A,FALSE,"SERV";"tran94-99",#N/A,FALSE,"TRAN";"dis95-98",#N/A,FALSE,"DISB";"amor94-99",#N/A,FALSE,"AMOR";"int94-98",#N/A,FALSE,"INT";"debt94-99",#N/A,FALSE,"DEBT"}</definedName>
    <definedName name="zn" localSheetId="85" hidden="1">{"bop94-99",#N/A,FALSE,"BOP";"bgdp94-99",#N/A,FALSE,"BOPGDP";"exp94-99",#N/A,FALSE,"EXP";"imp94-99",#N/A,FALSE,"IMP";"tt9499",#N/A,FALSE,"TT";"ss94-99",#N/A,FALSE,"SERV";"tran94-99",#N/A,FALSE,"TRAN";"dis95-98",#N/A,FALSE,"DISB";"amor94-99",#N/A,FALSE,"AMOR";"int94-98",#N/A,FALSE,"INT";"debt94-99",#N/A,FALSE,"DEBT"}</definedName>
    <definedName name="zn" localSheetId="88" hidden="1">{"bop94-99",#N/A,FALSE,"BOP";"bgdp94-99",#N/A,FALSE,"BOPGDP";"exp94-99",#N/A,FALSE,"EXP";"imp94-99",#N/A,FALSE,"IMP";"tt9499",#N/A,FALSE,"TT";"ss94-99",#N/A,FALSE,"SERV";"tran94-99",#N/A,FALSE,"TRAN";"dis95-98",#N/A,FALSE,"DISB";"amor94-99",#N/A,FALSE,"AMOR";"int94-98",#N/A,FALSE,"INT";"debt94-99",#N/A,FALSE,"DEBT"}</definedName>
    <definedName name="zn" localSheetId="22" hidden="1">{"bop94-99",#N/A,FALSE,"BOP";"bgdp94-99",#N/A,FALSE,"BOPGDP";"exp94-99",#N/A,FALSE,"EXP";"imp94-99",#N/A,FALSE,"IMP";"tt9499",#N/A,FALSE,"TT";"ss94-99",#N/A,FALSE,"SERV";"tran94-99",#N/A,FALSE,"TRAN";"dis95-98",#N/A,FALSE,"DISB";"amor94-99",#N/A,FALSE,"AMOR";"int94-98",#N/A,FALSE,"INT";"debt94-99",#N/A,FALSE,"DEBT"}</definedName>
    <definedName name="zn" localSheetId="89" hidden="1">{"bop94-99",#N/A,FALSE,"BOP";"bgdp94-99",#N/A,FALSE,"BOPGDP";"exp94-99",#N/A,FALSE,"EXP";"imp94-99",#N/A,FALSE,"IMP";"tt9499",#N/A,FALSE,"TT";"ss94-99",#N/A,FALSE,"SERV";"tran94-99",#N/A,FALSE,"TRAN";"dis95-98",#N/A,FALSE,"DISB";"amor94-99",#N/A,FALSE,"AMOR";"int94-98",#N/A,FALSE,"INT";"debt94-99",#N/A,FALSE,"DEBT"}</definedName>
    <definedName name="zn" localSheetId="90" hidden="1">{"bop94-99",#N/A,FALSE,"BOP";"bgdp94-99",#N/A,FALSE,"BOPGDP";"exp94-99",#N/A,FALSE,"EXP";"imp94-99",#N/A,FALSE,"IMP";"tt9499",#N/A,FALSE,"TT";"ss94-99",#N/A,FALSE,"SERV";"tran94-99",#N/A,FALSE,"TRAN";"dis95-98",#N/A,FALSE,"DISB";"amor94-99",#N/A,FALSE,"AMOR";"int94-98",#N/A,FALSE,"INT";"debt94-99",#N/A,FALSE,"DEBT"}</definedName>
    <definedName name="zn" localSheetId="91" hidden="1">{"bop94-99",#N/A,FALSE,"BOP";"bgdp94-99",#N/A,FALSE,"BOPGDP";"exp94-99",#N/A,FALSE,"EXP";"imp94-99",#N/A,FALSE,"IMP";"tt9499",#N/A,FALSE,"TT";"ss94-99",#N/A,FALSE,"SERV";"tran94-99",#N/A,FALSE,"TRAN";"dis95-98",#N/A,FALSE,"DISB";"amor94-99",#N/A,FALSE,"AMOR";"int94-98",#N/A,FALSE,"INT";"debt94-99",#N/A,FALSE,"DEBT"}</definedName>
    <definedName name="zn" localSheetId="92" hidden="1">{"bop94-99",#N/A,FALSE,"BOP";"bgdp94-99",#N/A,FALSE,"BOPGDP";"exp94-99",#N/A,FALSE,"EXP";"imp94-99",#N/A,FALSE,"IMP";"tt9499",#N/A,FALSE,"TT";"ss94-99",#N/A,FALSE,"SERV";"tran94-99",#N/A,FALSE,"TRAN";"dis95-98",#N/A,FALSE,"DISB";"amor94-99",#N/A,FALSE,"AMOR";"int94-98",#N/A,FALSE,"INT";"debt94-99",#N/A,FALSE,"DEBT"}</definedName>
    <definedName name="zn" localSheetId="95" hidden="1">{"bop94-99",#N/A,FALSE,"BOP";"bgdp94-99",#N/A,FALSE,"BOPGDP";"exp94-99",#N/A,FALSE,"EXP";"imp94-99",#N/A,FALSE,"IMP";"tt9499",#N/A,FALSE,"TT";"ss94-99",#N/A,FALSE,"SERV";"tran94-99",#N/A,FALSE,"TRAN";"dis95-98",#N/A,FALSE,"DISB";"amor94-99",#N/A,FALSE,"AMOR";"int94-98",#N/A,FALSE,"INT";"debt94-99",#N/A,FALSE,"DEBT"}</definedName>
    <definedName name="zn" localSheetId="96" hidden="1">{"bop94-99",#N/A,FALSE,"BOP";"bgdp94-99",#N/A,FALSE,"BOPGDP";"exp94-99",#N/A,FALSE,"EXP";"imp94-99",#N/A,FALSE,"IMP";"tt9499",#N/A,FALSE,"TT";"ss94-99",#N/A,FALSE,"SERV";"tran94-99",#N/A,FALSE,"TRAN";"dis95-98",#N/A,FALSE,"DISB";"amor94-99",#N/A,FALSE,"AMOR";"int94-98",#N/A,FALSE,"INT";"debt94-99",#N/A,FALSE,"DEBT"}</definedName>
    <definedName name="zn" localSheetId="98" hidden="1">{"bop94-99",#N/A,FALSE,"BOP";"bgdp94-99",#N/A,FALSE,"BOPGDP";"exp94-99",#N/A,FALSE,"EXP";"imp94-99",#N/A,FALSE,"IMP";"tt9499",#N/A,FALSE,"TT";"ss94-99",#N/A,FALSE,"SERV";"tran94-99",#N/A,FALSE,"TRAN";"dis95-98",#N/A,FALSE,"DISB";"amor94-99",#N/A,FALSE,"AMOR";"int94-98",#N/A,FALSE,"INT";"debt94-99",#N/A,FALSE,"DEBT"}</definedName>
    <definedName name="zn" localSheetId="24" hidden="1">{"bop94-99",#N/A,FALSE,"BOP";"bgdp94-99",#N/A,FALSE,"BOPGDP";"exp94-99",#N/A,FALSE,"EXP";"imp94-99",#N/A,FALSE,"IMP";"tt9499",#N/A,FALSE,"TT";"ss94-99",#N/A,FALSE,"SERV";"tran94-99",#N/A,FALSE,"TRAN";"dis95-98",#N/A,FALSE,"DISB";"amor94-99",#N/A,FALSE,"AMOR";"int94-98",#N/A,FALSE,"INT";"debt94-99",#N/A,FALSE,"DEBT"}</definedName>
    <definedName name="zn" localSheetId="99" hidden="1">{"bop94-99",#N/A,FALSE,"BOP";"bgdp94-99",#N/A,FALSE,"BOPGDP";"exp94-99",#N/A,FALSE,"EXP";"imp94-99",#N/A,FALSE,"IMP";"tt9499",#N/A,FALSE,"TT";"ss94-99",#N/A,FALSE,"SERV";"tran94-99",#N/A,FALSE,"TRAN";"dis95-98",#N/A,FALSE,"DISB";"amor94-99",#N/A,FALSE,"AMOR";"int94-98",#N/A,FALSE,"INT";"debt94-99",#N/A,FALSE,"DEBT"}</definedName>
    <definedName name="zn" localSheetId="25" hidden="1">{"bop94-99",#N/A,FALSE,"BOP";"bgdp94-99",#N/A,FALSE,"BOPGDP";"exp94-99",#N/A,FALSE,"EXP";"imp94-99",#N/A,FALSE,"IMP";"tt9499",#N/A,FALSE,"TT";"ss94-99",#N/A,FALSE,"SERV";"tran94-99",#N/A,FALSE,"TRAN";"dis95-98",#N/A,FALSE,"DISB";"amor94-99",#N/A,FALSE,"AMOR";"int94-98",#N/A,FALSE,"INT";"debt94-99",#N/A,FALSE,"DEBT"}</definedName>
    <definedName name="zn" localSheetId="26" hidden="1">{"bop94-99",#N/A,FALSE,"BOP";"bgdp94-99",#N/A,FALSE,"BOPGDP";"exp94-99",#N/A,FALSE,"EXP";"imp94-99",#N/A,FALSE,"IMP";"tt9499",#N/A,FALSE,"TT";"ss94-99",#N/A,FALSE,"SERV";"tran94-99",#N/A,FALSE,"TRAN";"dis95-98",#N/A,FALSE,"DISB";"amor94-99",#N/A,FALSE,"AMOR";"int94-98",#N/A,FALSE,"INT";"debt94-99",#N/A,FALSE,"DEBT"}</definedName>
    <definedName name="zn" localSheetId="93" hidden="1">{"bop94-99",#N/A,FALSE,"BOP";"bgdp94-99",#N/A,FALSE,"BOPGDP";"exp94-99",#N/A,FALSE,"EXP";"imp94-99",#N/A,FALSE,"IMP";"tt9499",#N/A,FALSE,"TT";"ss94-99",#N/A,FALSE,"SERV";"tran94-99",#N/A,FALSE,"TRAN";"dis95-98",#N/A,FALSE,"DISB";"amor94-99",#N/A,FALSE,"AMOR";"int94-98",#N/A,FALSE,"INT";"debt94-99",#N/A,FALSE,"DEBT"}</definedName>
    <definedName name="zn" localSheetId="94" hidden="1">{"bop94-99",#N/A,FALSE,"BOP";"bgdp94-99",#N/A,FALSE,"BOPGDP";"exp94-99",#N/A,FALSE,"EXP";"imp94-99",#N/A,FALSE,"IMP";"tt9499",#N/A,FALSE,"TT";"ss94-99",#N/A,FALSE,"SERV";"tran94-99",#N/A,FALSE,"TRAN";"dis95-98",#N/A,FALSE,"DISB";"amor94-99",#N/A,FALSE,"AMOR";"int94-98",#N/A,FALSE,"INT";"debt94-99",#N/A,FALSE,"DEBT"}</definedName>
    <definedName name="zn" hidden="1">{"bop94-99",#N/A,FALSE,"BOP";"bgdp94-99",#N/A,FALSE,"BOPGDP";"exp94-99",#N/A,FALSE,"EXP";"imp94-99",#N/A,FALSE,"IMP";"tt9499",#N/A,FALSE,"TT";"ss94-99",#N/A,FALSE,"SERV";"tran94-99",#N/A,FALSE,"TRAN";"dis95-98",#N/A,FALSE,"DISB";"amor94-99",#N/A,FALSE,"AMOR";"int94-98",#N/A,FALSE,"INT";"debt94-99",#N/A,FALSE,"DEBT"}</definedName>
    <definedName name="zrrae" localSheetId="15">#REF!</definedName>
    <definedName name="zrrae" localSheetId="16">#REF!</definedName>
    <definedName name="zrrae" localSheetId="17">#REF!</definedName>
    <definedName name="zrrae" localSheetId="19">#REF!</definedName>
    <definedName name="zrrae" localSheetId="20">#REF!</definedName>
    <definedName name="zrrae" localSheetId="100">#REF!</definedName>
    <definedName name="zrrae" localSheetId="23">#REF!</definedName>
    <definedName name="zrrae" localSheetId="27">#REF!</definedName>
    <definedName name="zrrae" localSheetId="28">#REF!</definedName>
    <definedName name="zrrae" localSheetId="29">#REF!</definedName>
    <definedName name="zrrae" localSheetId="33">#REF!</definedName>
    <definedName name="zrrae" localSheetId="57">#REF!</definedName>
    <definedName name="zrrae" localSheetId="58">#REF!</definedName>
    <definedName name="zrrae" localSheetId="18">#REF!</definedName>
    <definedName name="zrrae" localSheetId="61">#REF!</definedName>
    <definedName name="zrrae" localSheetId="62">#REF!</definedName>
    <definedName name="zrrae" localSheetId="64">#REF!</definedName>
    <definedName name="zrrae" localSheetId="21">#REF!</definedName>
    <definedName name="zrrae" localSheetId="80">'Tabla 53'!#REF!</definedName>
    <definedName name="zrrae" localSheetId="81">'Tabla 54'!#REF!</definedName>
    <definedName name="zrrae" localSheetId="82">'Tabla 55'!#REF!</definedName>
    <definedName name="zrrae" localSheetId="83">'Tabla 56'!#REF!</definedName>
    <definedName name="zrrae" localSheetId="84">'Tabla 57'!#REF!</definedName>
    <definedName name="zrrae" localSheetId="85">'Tabla 58'!#REF!</definedName>
    <definedName name="zrrae" localSheetId="88">#REF!</definedName>
    <definedName name="zrrae" localSheetId="89">#REF!</definedName>
    <definedName name="zrrae" localSheetId="90">#REF!</definedName>
    <definedName name="zrrae" localSheetId="95">#REF!</definedName>
    <definedName name="zrrae" localSheetId="96">#REF!</definedName>
    <definedName name="zrrae" localSheetId="24">#REF!</definedName>
    <definedName name="zrrae" localSheetId="99">#REF!</definedName>
    <definedName name="zrrae">#REF!</definedName>
    <definedName name="zv" localSheetId="15" hidden="1">{"Tab1",#N/A,FALSE,"P";"Tab2",#N/A,FALSE,"P"}</definedName>
    <definedName name="zv" localSheetId="16" hidden="1">{"Tab1",#N/A,FALSE,"P";"Tab2",#N/A,FALSE,"P"}</definedName>
    <definedName name="zv" localSheetId="17" hidden="1">{"Tab1",#N/A,FALSE,"P";"Tab2",#N/A,FALSE,"P"}</definedName>
    <definedName name="zv" localSheetId="19" hidden="1">{"Tab1",#N/A,FALSE,"P";"Tab2",#N/A,FALSE,"P"}</definedName>
    <definedName name="zv" localSheetId="20" hidden="1">{"Tab1",#N/A,FALSE,"P";"Tab2",#N/A,FALSE,"P"}</definedName>
    <definedName name="zv" localSheetId="100" hidden="1">{"Tab1",#N/A,FALSE,"P";"Tab2",#N/A,FALSE,"P"}</definedName>
    <definedName name="zv" localSheetId="8" hidden="1">{"Tab1",#N/A,FALSE,"P";"Tab2",#N/A,FALSE,"P"}</definedName>
    <definedName name="zv" localSheetId="9" hidden="1">{"Tab1",#N/A,FALSE,"P";"Tab2",#N/A,FALSE,"P"}</definedName>
    <definedName name="zv" localSheetId="10" hidden="1">{"Tab1",#N/A,FALSE,"P";"Tab2",#N/A,FALSE,"P"}</definedName>
    <definedName name="zv" localSheetId="11" hidden="1">{"Tab1",#N/A,FALSE,"P";"Tab2",#N/A,FALSE,"P"}</definedName>
    <definedName name="zv" localSheetId="23" hidden="1">{"Tab1",#N/A,FALSE,"P";"Tab2",#N/A,FALSE,"P"}</definedName>
    <definedName name="zv" localSheetId="59" hidden="1">{"Tab1",#N/A,FALSE,"P";"Tab2",#N/A,FALSE,"P"}</definedName>
    <definedName name="zv" localSheetId="60" hidden="1">{"Tab1",#N/A,FALSE,"P";"Tab2",#N/A,FALSE,"P"}</definedName>
    <definedName name="zv" localSheetId="1" hidden="1">{"Tab1",#N/A,FALSE,"P";"Tab2",#N/A,FALSE,"P"}</definedName>
    <definedName name="zv" localSheetId="27" hidden="1">{"Tab1",#N/A,FALSE,"P";"Tab2",#N/A,FALSE,"P"}</definedName>
    <definedName name="zv" localSheetId="28" hidden="1">{"Tab1",#N/A,FALSE,"P";"Tab2",#N/A,FALSE,"P"}</definedName>
    <definedName name="zv" localSheetId="29" hidden="1">{"Tab1",#N/A,FALSE,"P";"Tab2",#N/A,FALSE,"P"}</definedName>
    <definedName name="zv" localSheetId="30" hidden="1">{"Tab1",#N/A,FALSE,"P";"Tab2",#N/A,FALSE,"P"}</definedName>
    <definedName name="zv" localSheetId="31" hidden="1">{"Tab1",#N/A,FALSE,"P";"Tab2",#N/A,FALSE,"P"}</definedName>
    <definedName name="zv" localSheetId="32" hidden="1">{"Tab1",#N/A,FALSE,"P";"Tab2",#N/A,FALSE,"P"}</definedName>
    <definedName name="zv" localSheetId="33" hidden="1">{"Tab1",#N/A,FALSE,"P";"Tab2",#N/A,FALSE,"P"}</definedName>
    <definedName name="zv" localSheetId="34" hidden="1">{"Tab1",#N/A,FALSE,"P";"Tab2",#N/A,FALSE,"P"}</definedName>
    <definedName name="zv" localSheetId="3" hidden="1">{"Tab1",#N/A,FALSE,"P";"Tab2",#N/A,FALSE,"P"}</definedName>
    <definedName name="zv" localSheetId="57" hidden="1">{"Tab1",#N/A,FALSE,"P";"Tab2",#N/A,FALSE,"P"}</definedName>
    <definedName name="zv" localSheetId="58" hidden="1">{"Tab1",#N/A,FALSE,"P";"Tab2",#N/A,FALSE,"P"}</definedName>
    <definedName name="zv" localSheetId="18" hidden="1">{"Tab1",#N/A,FALSE,"P";"Tab2",#N/A,FALSE,"P"}</definedName>
    <definedName name="zv" localSheetId="61" hidden="1">{"Tab1",#N/A,FALSE,"P";"Tab2",#N/A,FALSE,"P"}</definedName>
    <definedName name="zv" localSheetId="62" hidden="1">{"Tab1",#N/A,FALSE,"P";"Tab2",#N/A,FALSE,"P"}</definedName>
    <definedName name="zv" localSheetId="63" hidden="1">{"Tab1",#N/A,FALSE,"P";"Tab2",#N/A,FALSE,"P"}</definedName>
    <definedName name="zv" localSheetId="64" hidden="1">{"Tab1",#N/A,FALSE,"P";"Tab2",#N/A,FALSE,"P"}</definedName>
    <definedName name="zv" localSheetId="21" hidden="1">{"Tab1",#N/A,FALSE,"P";"Tab2",#N/A,FALSE,"P"}</definedName>
    <definedName name="zv" localSheetId="80" hidden="1">{"Tab1",#N/A,FALSE,"P";"Tab2",#N/A,FALSE,"P"}</definedName>
    <definedName name="zv" localSheetId="81" hidden="1">{"Tab1",#N/A,FALSE,"P";"Tab2",#N/A,FALSE,"P"}</definedName>
    <definedName name="zv" localSheetId="82" hidden="1">{"Tab1",#N/A,FALSE,"P";"Tab2",#N/A,FALSE,"P"}</definedName>
    <definedName name="zv" localSheetId="83" hidden="1">{"Tab1",#N/A,FALSE,"P";"Tab2",#N/A,FALSE,"P"}</definedName>
    <definedName name="zv" localSheetId="84" hidden="1">{"Tab1",#N/A,FALSE,"P";"Tab2",#N/A,FALSE,"P"}</definedName>
    <definedName name="zv" localSheetId="85" hidden="1">{"Tab1",#N/A,FALSE,"P";"Tab2",#N/A,FALSE,"P"}</definedName>
    <definedName name="zv" localSheetId="88" hidden="1">{"Tab1",#N/A,FALSE,"P";"Tab2",#N/A,FALSE,"P"}</definedName>
    <definedName name="zv" localSheetId="22" hidden="1">{"Tab1",#N/A,FALSE,"P";"Tab2",#N/A,FALSE,"P"}</definedName>
    <definedName name="zv" localSheetId="89" hidden="1">{"Tab1",#N/A,FALSE,"P";"Tab2",#N/A,FALSE,"P"}</definedName>
    <definedName name="zv" localSheetId="90" hidden="1">{"Tab1",#N/A,FALSE,"P";"Tab2",#N/A,FALSE,"P"}</definedName>
    <definedName name="zv" localSheetId="91" hidden="1">{"Tab1",#N/A,FALSE,"P";"Tab2",#N/A,FALSE,"P"}</definedName>
    <definedName name="zv" localSheetId="92" hidden="1">{"Tab1",#N/A,FALSE,"P";"Tab2",#N/A,FALSE,"P"}</definedName>
    <definedName name="zv" localSheetId="95" hidden="1">{"Tab1",#N/A,FALSE,"P";"Tab2",#N/A,FALSE,"P"}</definedName>
    <definedName name="zv" localSheetId="96" hidden="1">{"Tab1",#N/A,FALSE,"P";"Tab2",#N/A,FALSE,"P"}</definedName>
    <definedName name="zv" localSheetId="98" hidden="1">{"Tab1",#N/A,FALSE,"P";"Tab2",#N/A,FALSE,"P"}</definedName>
    <definedName name="zv" localSheetId="24" hidden="1">{"Tab1",#N/A,FALSE,"P";"Tab2",#N/A,FALSE,"P"}</definedName>
    <definedName name="zv" localSheetId="99" hidden="1">{"Tab1",#N/A,FALSE,"P";"Tab2",#N/A,FALSE,"P"}</definedName>
    <definedName name="zv" localSheetId="25" hidden="1">{"Tab1",#N/A,FALSE,"P";"Tab2",#N/A,FALSE,"P"}</definedName>
    <definedName name="zv" localSheetId="26" hidden="1">{"Tab1",#N/A,FALSE,"P";"Tab2",#N/A,FALSE,"P"}</definedName>
    <definedName name="zv" localSheetId="93" hidden="1">{"Tab1",#N/A,FALSE,"P";"Tab2",#N/A,FALSE,"P"}</definedName>
    <definedName name="zv" localSheetId="94" hidden="1">{"Tab1",#N/A,FALSE,"P";"Tab2",#N/A,FALSE,"P"}</definedName>
    <definedName name="zv" hidden="1">{"Tab1",#N/A,FALSE,"P";"Tab2",#N/A,FALSE,"P"}</definedName>
    <definedName name="zx" localSheetId="15" hidden="1">{"Tab1",#N/A,FALSE,"P";"Tab2",#N/A,FALSE,"P"}</definedName>
    <definedName name="zx" localSheetId="16" hidden="1">{"Tab1",#N/A,FALSE,"P";"Tab2",#N/A,FALSE,"P"}</definedName>
    <definedName name="zx" localSheetId="17" hidden="1">{"Tab1",#N/A,FALSE,"P";"Tab2",#N/A,FALSE,"P"}</definedName>
    <definedName name="zx" localSheetId="19" hidden="1">{"Tab1",#N/A,FALSE,"P";"Tab2",#N/A,FALSE,"P"}</definedName>
    <definedName name="zx" localSheetId="20" hidden="1">{"Tab1",#N/A,FALSE,"P";"Tab2",#N/A,FALSE,"P"}</definedName>
    <definedName name="zx" localSheetId="100" hidden="1">{"Tab1",#N/A,FALSE,"P";"Tab2",#N/A,FALSE,"P"}</definedName>
    <definedName name="zx" localSheetId="8" hidden="1">{"Tab1",#N/A,FALSE,"P";"Tab2",#N/A,FALSE,"P"}</definedName>
    <definedName name="zx" localSheetId="9" hidden="1">{"Tab1",#N/A,FALSE,"P";"Tab2",#N/A,FALSE,"P"}</definedName>
    <definedName name="zx" localSheetId="10" hidden="1">{"Tab1",#N/A,FALSE,"P";"Tab2",#N/A,FALSE,"P"}</definedName>
    <definedName name="zx" localSheetId="11" hidden="1">{"Tab1",#N/A,FALSE,"P";"Tab2",#N/A,FALSE,"P"}</definedName>
    <definedName name="zx" localSheetId="23" hidden="1">{"Tab1",#N/A,FALSE,"P";"Tab2",#N/A,FALSE,"P"}</definedName>
    <definedName name="zx" localSheetId="59" hidden="1">{"Tab1",#N/A,FALSE,"P";"Tab2",#N/A,FALSE,"P"}</definedName>
    <definedName name="zx" localSheetId="60" hidden="1">{"Tab1",#N/A,FALSE,"P";"Tab2",#N/A,FALSE,"P"}</definedName>
    <definedName name="zx" localSheetId="1" hidden="1">{"Tab1",#N/A,FALSE,"P";"Tab2",#N/A,FALSE,"P"}</definedName>
    <definedName name="zx" localSheetId="27" hidden="1">{"Tab1",#N/A,FALSE,"P";"Tab2",#N/A,FALSE,"P"}</definedName>
    <definedName name="zx" localSheetId="28" hidden="1">{"Tab1",#N/A,FALSE,"P";"Tab2",#N/A,FALSE,"P"}</definedName>
    <definedName name="zx" localSheetId="29" hidden="1">{"Tab1",#N/A,FALSE,"P";"Tab2",#N/A,FALSE,"P"}</definedName>
    <definedName name="zx" localSheetId="30" hidden="1">{"Tab1",#N/A,FALSE,"P";"Tab2",#N/A,FALSE,"P"}</definedName>
    <definedName name="zx" localSheetId="31" hidden="1">{"Tab1",#N/A,FALSE,"P";"Tab2",#N/A,FALSE,"P"}</definedName>
    <definedName name="zx" localSheetId="32" hidden="1">{"Tab1",#N/A,FALSE,"P";"Tab2",#N/A,FALSE,"P"}</definedName>
    <definedName name="zx" localSheetId="33" hidden="1">{"Tab1",#N/A,FALSE,"P";"Tab2",#N/A,FALSE,"P"}</definedName>
    <definedName name="zx" localSheetId="34" hidden="1">{"Tab1",#N/A,FALSE,"P";"Tab2",#N/A,FALSE,"P"}</definedName>
    <definedName name="zx" localSheetId="3" hidden="1">{"Tab1",#N/A,FALSE,"P";"Tab2",#N/A,FALSE,"P"}</definedName>
    <definedName name="zx" localSheetId="57" hidden="1">{"Tab1",#N/A,FALSE,"P";"Tab2",#N/A,FALSE,"P"}</definedName>
    <definedName name="zx" localSheetId="58" hidden="1">{"Tab1",#N/A,FALSE,"P";"Tab2",#N/A,FALSE,"P"}</definedName>
    <definedName name="zx" localSheetId="18" hidden="1">{"Tab1",#N/A,FALSE,"P";"Tab2",#N/A,FALSE,"P"}</definedName>
    <definedName name="zx" localSheetId="61" hidden="1">{"Tab1",#N/A,FALSE,"P";"Tab2",#N/A,FALSE,"P"}</definedName>
    <definedName name="zx" localSheetId="62" hidden="1">{"Tab1",#N/A,FALSE,"P";"Tab2",#N/A,FALSE,"P"}</definedName>
    <definedName name="zx" localSheetId="63" hidden="1">{"Tab1",#N/A,FALSE,"P";"Tab2",#N/A,FALSE,"P"}</definedName>
    <definedName name="zx" localSheetId="64" hidden="1">{"Tab1",#N/A,FALSE,"P";"Tab2",#N/A,FALSE,"P"}</definedName>
    <definedName name="zx" localSheetId="21" hidden="1">{"Tab1",#N/A,FALSE,"P";"Tab2",#N/A,FALSE,"P"}</definedName>
    <definedName name="zx" localSheetId="80" hidden="1">{"Tab1",#N/A,FALSE,"P";"Tab2",#N/A,FALSE,"P"}</definedName>
    <definedName name="zx" localSheetId="81" hidden="1">{"Tab1",#N/A,FALSE,"P";"Tab2",#N/A,FALSE,"P"}</definedName>
    <definedName name="zx" localSheetId="82" hidden="1">{"Tab1",#N/A,FALSE,"P";"Tab2",#N/A,FALSE,"P"}</definedName>
    <definedName name="zx" localSheetId="83" hidden="1">{"Tab1",#N/A,FALSE,"P";"Tab2",#N/A,FALSE,"P"}</definedName>
    <definedName name="zx" localSheetId="84" hidden="1">{"Tab1",#N/A,FALSE,"P";"Tab2",#N/A,FALSE,"P"}</definedName>
    <definedName name="zx" localSheetId="85" hidden="1">{"Tab1",#N/A,FALSE,"P";"Tab2",#N/A,FALSE,"P"}</definedName>
    <definedName name="zx" localSheetId="88" hidden="1">{"Tab1",#N/A,FALSE,"P";"Tab2",#N/A,FALSE,"P"}</definedName>
    <definedName name="zx" localSheetId="22" hidden="1">{"Tab1",#N/A,FALSE,"P";"Tab2",#N/A,FALSE,"P"}</definedName>
    <definedName name="zx" localSheetId="89" hidden="1">{"Tab1",#N/A,FALSE,"P";"Tab2",#N/A,FALSE,"P"}</definedName>
    <definedName name="zx" localSheetId="90" hidden="1">{"Tab1",#N/A,FALSE,"P";"Tab2",#N/A,FALSE,"P"}</definedName>
    <definedName name="zx" localSheetId="91" hidden="1">{"Tab1",#N/A,FALSE,"P";"Tab2",#N/A,FALSE,"P"}</definedName>
    <definedName name="zx" localSheetId="92" hidden="1">{"Tab1",#N/A,FALSE,"P";"Tab2",#N/A,FALSE,"P"}</definedName>
    <definedName name="zx" localSheetId="95" hidden="1">{"Tab1",#N/A,FALSE,"P";"Tab2",#N/A,FALSE,"P"}</definedName>
    <definedName name="zx" localSheetId="96" hidden="1">{"Tab1",#N/A,FALSE,"P";"Tab2",#N/A,FALSE,"P"}</definedName>
    <definedName name="zx" localSheetId="98" hidden="1">{"Tab1",#N/A,FALSE,"P";"Tab2",#N/A,FALSE,"P"}</definedName>
    <definedName name="zx" localSheetId="24" hidden="1">{"Tab1",#N/A,FALSE,"P";"Tab2",#N/A,FALSE,"P"}</definedName>
    <definedName name="zx" localSheetId="99" hidden="1">{"Tab1",#N/A,FALSE,"P";"Tab2",#N/A,FALSE,"P"}</definedName>
    <definedName name="zx" localSheetId="25" hidden="1">{"Tab1",#N/A,FALSE,"P";"Tab2",#N/A,FALSE,"P"}</definedName>
    <definedName name="zx" localSheetId="26" hidden="1">{"Tab1",#N/A,FALSE,"P";"Tab2",#N/A,FALSE,"P"}</definedName>
    <definedName name="zx" localSheetId="93" hidden="1">{"Tab1",#N/A,FALSE,"P";"Tab2",#N/A,FALSE,"P"}</definedName>
    <definedName name="zx" localSheetId="94" hidden="1">{"Tab1",#N/A,FALSE,"P";"Tab2",#N/A,FALSE,"P"}</definedName>
    <definedName name="zx" hidden="1">{"Tab1",#N/A,FALSE,"P";"Tab2",#N/A,FALSE,"P"}</definedName>
    <definedName name="zz" localSheetId="15" hidden="1">{"Tab1",#N/A,FALSE,"P";"Tab2",#N/A,FALSE,"P"}</definedName>
    <definedName name="zz" localSheetId="16" hidden="1">{"Tab1",#N/A,FALSE,"P";"Tab2",#N/A,FALSE,"P"}</definedName>
    <definedName name="zz" localSheetId="17" hidden="1">{"Tab1",#N/A,FALSE,"P";"Tab2",#N/A,FALSE,"P"}</definedName>
    <definedName name="zz" localSheetId="19" hidden="1">{"Tab1",#N/A,FALSE,"P";"Tab2",#N/A,FALSE,"P"}</definedName>
    <definedName name="zz" localSheetId="20" hidden="1">{"Tab1",#N/A,FALSE,"P";"Tab2",#N/A,FALSE,"P"}</definedName>
    <definedName name="zz" localSheetId="100" hidden="1">{"Tab1",#N/A,FALSE,"P";"Tab2",#N/A,FALSE,"P"}</definedName>
    <definedName name="zz" localSheetId="8" hidden="1">{"Tab1",#N/A,FALSE,"P";"Tab2",#N/A,FALSE,"P"}</definedName>
    <definedName name="zz" localSheetId="9" hidden="1">{"Tab1",#N/A,FALSE,"P";"Tab2",#N/A,FALSE,"P"}</definedName>
    <definedName name="zz" localSheetId="10" hidden="1">{"Tab1",#N/A,FALSE,"P";"Tab2",#N/A,FALSE,"P"}</definedName>
    <definedName name="zz" localSheetId="11" hidden="1">{"Tab1",#N/A,FALSE,"P";"Tab2",#N/A,FALSE,"P"}</definedName>
    <definedName name="zz" localSheetId="23" hidden="1">{"Tab1",#N/A,FALSE,"P";"Tab2",#N/A,FALSE,"P"}</definedName>
    <definedName name="zz" localSheetId="59" hidden="1">{"Tab1",#N/A,FALSE,"P";"Tab2",#N/A,FALSE,"P"}</definedName>
    <definedName name="zz" localSheetId="60" hidden="1">{"Tab1",#N/A,FALSE,"P";"Tab2",#N/A,FALSE,"P"}</definedName>
    <definedName name="zz" localSheetId="1" hidden="1">{"Tab1",#N/A,FALSE,"P";"Tab2",#N/A,FALSE,"P"}</definedName>
    <definedName name="zz" localSheetId="27" hidden="1">{"Tab1",#N/A,FALSE,"P";"Tab2",#N/A,FALSE,"P"}</definedName>
    <definedName name="zz" localSheetId="28" hidden="1">{"Tab1",#N/A,FALSE,"P";"Tab2",#N/A,FALSE,"P"}</definedName>
    <definedName name="zz" localSheetId="29" hidden="1">{"Tab1",#N/A,FALSE,"P";"Tab2",#N/A,FALSE,"P"}</definedName>
    <definedName name="zz" localSheetId="30" hidden="1">{"Tab1",#N/A,FALSE,"P";"Tab2",#N/A,FALSE,"P"}</definedName>
    <definedName name="zz" localSheetId="31" hidden="1">{"Tab1",#N/A,FALSE,"P";"Tab2",#N/A,FALSE,"P"}</definedName>
    <definedName name="zz" localSheetId="32" hidden="1">{"Tab1",#N/A,FALSE,"P";"Tab2",#N/A,FALSE,"P"}</definedName>
    <definedName name="zz" localSheetId="33" hidden="1">{"Tab1",#N/A,FALSE,"P";"Tab2",#N/A,FALSE,"P"}</definedName>
    <definedName name="zz" localSheetId="34" hidden="1">{"Tab1",#N/A,FALSE,"P";"Tab2",#N/A,FALSE,"P"}</definedName>
    <definedName name="zz" localSheetId="3" hidden="1">{"Tab1",#N/A,FALSE,"P";"Tab2",#N/A,FALSE,"P"}</definedName>
    <definedName name="zz" localSheetId="57" hidden="1">{"Tab1",#N/A,FALSE,"P";"Tab2",#N/A,FALSE,"P"}</definedName>
    <definedName name="zz" localSheetId="58" hidden="1">{"Tab1",#N/A,FALSE,"P";"Tab2",#N/A,FALSE,"P"}</definedName>
    <definedName name="zz" localSheetId="18" hidden="1">{"Tab1",#N/A,FALSE,"P";"Tab2",#N/A,FALSE,"P"}</definedName>
    <definedName name="zz" localSheetId="61" hidden="1">{"Tab1",#N/A,FALSE,"P";"Tab2",#N/A,FALSE,"P"}</definedName>
    <definedName name="zz" localSheetId="62" hidden="1">{"Tab1",#N/A,FALSE,"P";"Tab2",#N/A,FALSE,"P"}</definedName>
    <definedName name="zz" localSheetId="63" hidden="1">{"Tab1",#N/A,FALSE,"P";"Tab2",#N/A,FALSE,"P"}</definedName>
    <definedName name="zz" localSheetId="64" hidden="1">{"Tab1",#N/A,FALSE,"P";"Tab2",#N/A,FALSE,"P"}</definedName>
    <definedName name="zz" localSheetId="21" hidden="1">{"Tab1",#N/A,FALSE,"P";"Tab2",#N/A,FALSE,"P"}</definedName>
    <definedName name="zz" localSheetId="80" hidden="1">{"Tab1",#N/A,FALSE,"P";"Tab2",#N/A,FALSE,"P"}</definedName>
    <definedName name="zz" localSheetId="81" hidden="1">{"Tab1",#N/A,FALSE,"P";"Tab2",#N/A,FALSE,"P"}</definedName>
    <definedName name="zz" localSheetId="82" hidden="1">{"Tab1",#N/A,FALSE,"P";"Tab2",#N/A,FALSE,"P"}</definedName>
    <definedName name="zz" localSheetId="83" hidden="1">{"Tab1",#N/A,FALSE,"P";"Tab2",#N/A,FALSE,"P"}</definedName>
    <definedName name="zz" localSheetId="84" hidden="1">{"Tab1",#N/A,FALSE,"P";"Tab2",#N/A,FALSE,"P"}</definedName>
    <definedName name="zz" localSheetId="85" hidden="1">{"Tab1",#N/A,FALSE,"P";"Tab2",#N/A,FALSE,"P"}</definedName>
    <definedName name="zz" localSheetId="88" hidden="1">{"Tab1",#N/A,FALSE,"P";"Tab2",#N/A,FALSE,"P"}</definedName>
    <definedName name="zz" localSheetId="22" hidden="1">{"Tab1",#N/A,FALSE,"P";"Tab2",#N/A,FALSE,"P"}</definedName>
    <definedName name="zz" localSheetId="89" hidden="1">{"Tab1",#N/A,FALSE,"P";"Tab2",#N/A,FALSE,"P"}</definedName>
    <definedName name="zz" localSheetId="90" hidden="1">{"Tab1",#N/A,FALSE,"P";"Tab2",#N/A,FALSE,"P"}</definedName>
    <definedName name="zz" localSheetId="91" hidden="1">{"Tab1",#N/A,FALSE,"P";"Tab2",#N/A,FALSE,"P"}</definedName>
    <definedName name="zz" localSheetId="92" hidden="1">{"Tab1",#N/A,FALSE,"P";"Tab2",#N/A,FALSE,"P"}</definedName>
    <definedName name="zz" localSheetId="95" hidden="1">{"Tab1",#N/A,FALSE,"P";"Tab2",#N/A,FALSE,"P"}</definedName>
    <definedName name="zz" localSheetId="96" hidden="1">{"Tab1",#N/A,FALSE,"P";"Tab2",#N/A,FALSE,"P"}</definedName>
    <definedName name="zz" localSheetId="98" hidden="1">{"Tab1",#N/A,FALSE,"P";"Tab2",#N/A,FALSE,"P"}</definedName>
    <definedName name="zz" localSheetId="24" hidden="1">{"Tab1",#N/A,FALSE,"P";"Tab2",#N/A,FALSE,"P"}</definedName>
    <definedName name="zz" localSheetId="99" hidden="1">{"Tab1",#N/A,FALSE,"P";"Tab2",#N/A,FALSE,"P"}</definedName>
    <definedName name="zz" localSheetId="25" hidden="1">{"Tab1",#N/A,FALSE,"P";"Tab2",#N/A,FALSE,"P"}</definedName>
    <definedName name="zz" localSheetId="26" hidden="1">{"Tab1",#N/A,FALSE,"P";"Tab2",#N/A,FALSE,"P"}</definedName>
    <definedName name="zz" localSheetId="93" hidden="1">{"Tab1",#N/A,FALSE,"P";"Tab2",#N/A,FALSE,"P"}</definedName>
    <definedName name="zz" localSheetId="94" hidden="1">{"Tab1",#N/A,FALSE,"P";"Tab2",#N/A,FALSE,"P"}</definedName>
    <definedName name="zz" hidden="1">{"Tab1",#N/A,FALSE,"P";"Tab2",#N/A,FALSE,"P"}</definedName>
    <definedName name="zzrr" localSheetId="15">#REF!</definedName>
    <definedName name="zzrr" localSheetId="16">#REF!</definedName>
    <definedName name="zzrr" localSheetId="17">#REF!</definedName>
    <definedName name="zzrr" localSheetId="19">#REF!</definedName>
    <definedName name="zzrr" localSheetId="20">#REF!</definedName>
    <definedName name="zzrr" localSheetId="100">#REF!</definedName>
    <definedName name="zzrr" localSheetId="23">#REF!</definedName>
    <definedName name="zzrr" localSheetId="27">#REF!</definedName>
    <definedName name="zzrr" localSheetId="28">#REF!</definedName>
    <definedName name="zzrr" localSheetId="29">#REF!</definedName>
    <definedName name="zzrr" localSheetId="33">#REF!</definedName>
    <definedName name="zzrr" localSheetId="57">#REF!</definedName>
    <definedName name="zzrr" localSheetId="58">#REF!</definedName>
    <definedName name="zzrr" localSheetId="18">#REF!</definedName>
    <definedName name="zzrr" localSheetId="61">#REF!</definedName>
    <definedName name="zzrr" localSheetId="62">#REF!</definedName>
    <definedName name="zzrr" localSheetId="64">#REF!</definedName>
    <definedName name="zzrr" localSheetId="21">#REF!</definedName>
    <definedName name="zzrr" localSheetId="80">'Tabla 53'!#REF!</definedName>
    <definedName name="zzrr" localSheetId="81">'Tabla 54'!#REF!</definedName>
    <definedName name="zzrr" localSheetId="82">'Tabla 55'!#REF!</definedName>
    <definedName name="zzrr" localSheetId="83">'Tabla 56'!#REF!</definedName>
    <definedName name="zzrr" localSheetId="84">'Tabla 57'!#REF!</definedName>
    <definedName name="zzrr" localSheetId="85">'Tabla 58'!#REF!</definedName>
    <definedName name="zzrr" localSheetId="88">#REF!</definedName>
    <definedName name="zzrr" localSheetId="89">#REF!</definedName>
    <definedName name="zzrr" localSheetId="90">#REF!</definedName>
    <definedName name="zzrr" localSheetId="95">#REF!</definedName>
    <definedName name="zzrr" localSheetId="96">#REF!</definedName>
    <definedName name="zzrr" localSheetId="24">#REF!</definedName>
    <definedName name="zzrr" localSheetId="99">#REF!</definedName>
    <definedName name="zzrr">#REF!</definedName>
    <definedName name="zzzz" localSheetId="15" hidden="1">{"Tab1",#N/A,FALSE,"P";"Tab2",#N/A,FALSE,"P"}</definedName>
    <definedName name="zzzz" localSheetId="16" hidden="1">{"Tab1",#N/A,FALSE,"P";"Tab2",#N/A,FALSE,"P"}</definedName>
    <definedName name="zzzz" localSheetId="17" hidden="1">{"Tab1",#N/A,FALSE,"P";"Tab2",#N/A,FALSE,"P"}</definedName>
    <definedName name="zzzz" localSheetId="19" hidden="1">{"Tab1",#N/A,FALSE,"P";"Tab2",#N/A,FALSE,"P"}</definedName>
    <definedName name="zzzz" localSheetId="20" hidden="1">{"Tab1",#N/A,FALSE,"P";"Tab2",#N/A,FALSE,"P"}</definedName>
    <definedName name="zzzz" localSheetId="100" hidden="1">{"Tab1",#N/A,FALSE,"P";"Tab2",#N/A,FALSE,"P"}</definedName>
    <definedName name="zzzz" localSheetId="8" hidden="1">{"Tab1",#N/A,FALSE,"P";"Tab2",#N/A,FALSE,"P"}</definedName>
    <definedName name="zzzz" localSheetId="9" hidden="1">{"Tab1",#N/A,FALSE,"P";"Tab2",#N/A,FALSE,"P"}</definedName>
    <definedName name="zzzz" localSheetId="10" hidden="1">{"Tab1",#N/A,FALSE,"P";"Tab2",#N/A,FALSE,"P"}</definedName>
    <definedName name="zzzz" localSheetId="11" hidden="1">{"Tab1",#N/A,FALSE,"P";"Tab2",#N/A,FALSE,"P"}</definedName>
    <definedName name="zzzz" localSheetId="23" hidden="1">{"Tab1",#N/A,FALSE,"P";"Tab2",#N/A,FALSE,"P"}</definedName>
    <definedName name="zzzz" localSheetId="59" hidden="1">{"Tab1",#N/A,FALSE,"P";"Tab2",#N/A,FALSE,"P"}</definedName>
    <definedName name="zzzz" localSheetId="60" hidden="1">{"Tab1",#N/A,FALSE,"P";"Tab2",#N/A,FALSE,"P"}</definedName>
    <definedName name="zzzz" localSheetId="1" hidden="1">{"Tab1",#N/A,FALSE,"P";"Tab2",#N/A,FALSE,"P"}</definedName>
    <definedName name="zzzz" localSheetId="27" hidden="1">{"Tab1",#N/A,FALSE,"P";"Tab2",#N/A,FALSE,"P"}</definedName>
    <definedName name="zzzz" localSheetId="28" hidden="1">{"Tab1",#N/A,FALSE,"P";"Tab2",#N/A,FALSE,"P"}</definedName>
    <definedName name="zzzz" localSheetId="29" hidden="1">{"Tab1",#N/A,FALSE,"P";"Tab2",#N/A,FALSE,"P"}</definedName>
    <definedName name="zzzz" localSheetId="30" hidden="1">{"Tab1",#N/A,FALSE,"P";"Tab2",#N/A,FALSE,"P"}</definedName>
    <definedName name="zzzz" localSheetId="31" hidden="1">{"Tab1",#N/A,FALSE,"P";"Tab2",#N/A,FALSE,"P"}</definedName>
    <definedName name="zzzz" localSheetId="32" hidden="1">{"Tab1",#N/A,FALSE,"P";"Tab2",#N/A,FALSE,"P"}</definedName>
    <definedName name="zzzz" localSheetId="33" hidden="1">{"Tab1",#N/A,FALSE,"P";"Tab2",#N/A,FALSE,"P"}</definedName>
    <definedName name="zzzz" localSheetId="34" hidden="1">{"Tab1",#N/A,FALSE,"P";"Tab2",#N/A,FALSE,"P"}</definedName>
    <definedName name="zzzz" localSheetId="3" hidden="1">{"Tab1",#N/A,FALSE,"P";"Tab2",#N/A,FALSE,"P"}</definedName>
    <definedName name="zzzz" localSheetId="57" hidden="1">{"Tab1",#N/A,FALSE,"P";"Tab2",#N/A,FALSE,"P"}</definedName>
    <definedName name="zzzz" localSheetId="58" hidden="1">{"Tab1",#N/A,FALSE,"P";"Tab2",#N/A,FALSE,"P"}</definedName>
    <definedName name="zzzz" localSheetId="18" hidden="1">{"Tab1",#N/A,FALSE,"P";"Tab2",#N/A,FALSE,"P"}</definedName>
    <definedName name="zzzz" localSheetId="61" hidden="1">{"Tab1",#N/A,FALSE,"P";"Tab2",#N/A,FALSE,"P"}</definedName>
    <definedName name="zzzz" localSheetId="62" hidden="1">{"Tab1",#N/A,FALSE,"P";"Tab2",#N/A,FALSE,"P"}</definedName>
    <definedName name="zzzz" localSheetId="63" hidden="1">{"Tab1",#N/A,FALSE,"P";"Tab2",#N/A,FALSE,"P"}</definedName>
    <definedName name="zzzz" localSheetId="64" hidden="1">{"Tab1",#N/A,FALSE,"P";"Tab2",#N/A,FALSE,"P"}</definedName>
    <definedName name="zzzz" localSheetId="21" hidden="1">{"Tab1",#N/A,FALSE,"P";"Tab2",#N/A,FALSE,"P"}</definedName>
    <definedName name="zzzz" localSheetId="80" hidden="1">{"Tab1",#N/A,FALSE,"P";"Tab2",#N/A,FALSE,"P"}</definedName>
    <definedName name="zzzz" localSheetId="81" hidden="1">{"Tab1",#N/A,FALSE,"P";"Tab2",#N/A,FALSE,"P"}</definedName>
    <definedName name="zzzz" localSheetId="82" hidden="1">{"Tab1",#N/A,FALSE,"P";"Tab2",#N/A,FALSE,"P"}</definedName>
    <definedName name="zzzz" localSheetId="83" hidden="1">{"Tab1",#N/A,FALSE,"P";"Tab2",#N/A,FALSE,"P"}</definedName>
    <definedName name="zzzz" localSheetId="84" hidden="1">{"Tab1",#N/A,FALSE,"P";"Tab2",#N/A,FALSE,"P"}</definedName>
    <definedName name="zzzz" localSheetId="85" hidden="1">{"Tab1",#N/A,FALSE,"P";"Tab2",#N/A,FALSE,"P"}</definedName>
    <definedName name="zzzz" localSheetId="88" hidden="1">{"Tab1",#N/A,FALSE,"P";"Tab2",#N/A,FALSE,"P"}</definedName>
    <definedName name="zzzz" localSheetId="22" hidden="1">{"Tab1",#N/A,FALSE,"P";"Tab2",#N/A,FALSE,"P"}</definedName>
    <definedName name="zzzz" localSheetId="89" hidden="1">{"Tab1",#N/A,FALSE,"P";"Tab2",#N/A,FALSE,"P"}</definedName>
    <definedName name="zzzz" localSheetId="90" hidden="1">{"Tab1",#N/A,FALSE,"P";"Tab2",#N/A,FALSE,"P"}</definedName>
    <definedName name="zzzz" localSheetId="91" hidden="1">{"Tab1",#N/A,FALSE,"P";"Tab2",#N/A,FALSE,"P"}</definedName>
    <definedName name="zzzz" localSheetId="92" hidden="1">{"Tab1",#N/A,FALSE,"P";"Tab2",#N/A,FALSE,"P"}</definedName>
    <definedName name="zzzz" localSheetId="95" hidden="1">{"Tab1",#N/A,FALSE,"P";"Tab2",#N/A,FALSE,"P"}</definedName>
    <definedName name="zzzz" localSheetId="96" hidden="1">{"Tab1",#N/A,FALSE,"P";"Tab2",#N/A,FALSE,"P"}</definedName>
    <definedName name="zzzz" localSheetId="98" hidden="1">{"Tab1",#N/A,FALSE,"P";"Tab2",#N/A,FALSE,"P"}</definedName>
    <definedName name="zzzz" localSheetId="24" hidden="1">{"Tab1",#N/A,FALSE,"P";"Tab2",#N/A,FALSE,"P"}</definedName>
    <definedName name="zzzz" localSheetId="99" hidden="1">{"Tab1",#N/A,FALSE,"P";"Tab2",#N/A,FALSE,"P"}</definedName>
    <definedName name="zzzz" localSheetId="25" hidden="1">{"Tab1",#N/A,FALSE,"P";"Tab2",#N/A,FALSE,"P"}</definedName>
    <definedName name="zzzz" localSheetId="26" hidden="1">{"Tab1",#N/A,FALSE,"P";"Tab2",#N/A,FALSE,"P"}</definedName>
    <definedName name="zzzz" localSheetId="93" hidden="1">{"Tab1",#N/A,FALSE,"P";"Tab2",#N/A,FALSE,"P"}</definedName>
    <definedName name="zzzz" localSheetId="94" hidden="1">{"Tab1",#N/A,FALSE,"P";"Tab2",#N/A,FALSE,"P"}</definedName>
    <definedName name="zzzz" hidden="1">{"Tab1",#N/A,FALSE,"P";"Tab2",#N/A,FALSE,"P"}</definedName>
    <definedName name="zzzzzzzzzz" localSheetId="15" hidden="1">{#N/A,#N/A,FALSE,"slvsrtb1";#N/A,#N/A,FALSE,"slvsrtb2";#N/A,#N/A,FALSE,"slvsrtb3";#N/A,#N/A,FALSE,"slvsrtb4";#N/A,#N/A,FALSE,"slvsrtb5";#N/A,#N/A,FALSE,"slvsrtb6";#N/A,#N/A,FALSE,"slvsrtb7";#N/A,#N/A,FALSE,"slvsrtb8";#N/A,#N/A,FALSE,"slvsrtb9";#N/A,#N/A,FALSE,"slvsrtb10";#N/A,#N/A,FALSE,"slvsrtb12"}</definedName>
    <definedName name="zzzzzzzzzz" localSheetId="16" hidden="1">{#N/A,#N/A,FALSE,"slvsrtb1";#N/A,#N/A,FALSE,"slvsrtb2";#N/A,#N/A,FALSE,"slvsrtb3";#N/A,#N/A,FALSE,"slvsrtb4";#N/A,#N/A,FALSE,"slvsrtb5";#N/A,#N/A,FALSE,"slvsrtb6";#N/A,#N/A,FALSE,"slvsrtb7";#N/A,#N/A,FALSE,"slvsrtb8";#N/A,#N/A,FALSE,"slvsrtb9";#N/A,#N/A,FALSE,"slvsrtb10";#N/A,#N/A,FALSE,"slvsrtb12"}</definedName>
    <definedName name="zzzzzzzzzz" localSheetId="17" hidden="1">{#N/A,#N/A,FALSE,"slvsrtb1";#N/A,#N/A,FALSE,"slvsrtb2";#N/A,#N/A,FALSE,"slvsrtb3";#N/A,#N/A,FALSE,"slvsrtb4";#N/A,#N/A,FALSE,"slvsrtb5";#N/A,#N/A,FALSE,"slvsrtb6";#N/A,#N/A,FALSE,"slvsrtb7";#N/A,#N/A,FALSE,"slvsrtb8";#N/A,#N/A,FALSE,"slvsrtb9";#N/A,#N/A,FALSE,"slvsrtb10";#N/A,#N/A,FALSE,"slvsrtb12"}</definedName>
    <definedName name="zzzzzzzzzz" localSheetId="19" hidden="1">{#N/A,#N/A,FALSE,"slvsrtb1";#N/A,#N/A,FALSE,"slvsrtb2";#N/A,#N/A,FALSE,"slvsrtb3";#N/A,#N/A,FALSE,"slvsrtb4";#N/A,#N/A,FALSE,"slvsrtb5";#N/A,#N/A,FALSE,"slvsrtb6";#N/A,#N/A,FALSE,"slvsrtb7";#N/A,#N/A,FALSE,"slvsrtb8";#N/A,#N/A,FALSE,"slvsrtb9";#N/A,#N/A,FALSE,"slvsrtb10";#N/A,#N/A,FALSE,"slvsrtb12"}</definedName>
    <definedName name="zzzzzzzzzz" localSheetId="20" hidden="1">{#N/A,#N/A,FALSE,"slvsrtb1";#N/A,#N/A,FALSE,"slvsrtb2";#N/A,#N/A,FALSE,"slvsrtb3";#N/A,#N/A,FALSE,"slvsrtb4";#N/A,#N/A,FALSE,"slvsrtb5";#N/A,#N/A,FALSE,"slvsrtb6";#N/A,#N/A,FALSE,"slvsrtb7";#N/A,#N/A,FALSE,"slvsrtb8";#N/A,#N/A,FALSE,"slvsrtb9";#N/A,#N/A,FALSE,"slvsrtb10";#N/A,#N/A,FALSE,"slvsrtb12"}</definedName>
    <definedName name="zzzzzzzzzz" localSheetId="100" hidden="1">{#N/A,#N/A,FALSE,"slvsrtb1";#N/A,#N/A,FALSE,"slvsrtb2";#N/A,#N/A,FALSE,"slvsrtb3";#N/A,#N/A,FALSE,"slvsrtb4";#N/A,#N/A,FALSE,"slvsrtb5";#N/A,#N/A,FALSE,"slvsrtb6";#N/A,#N/A,FALSE,"slvsrtb7";#N/A,#N/A,FALSE,"slvsrtb8";#N/A,#N/A,FALSE,"slvsrtb9";#N/A,#N/A,FALSE,"slvsrtb10";#N/A,#N/A,FALSE,"slvsrtb12"}</definedName>
    <definedName name="zzzzzzzzzz" localSheetId="8" hidden="1">{#N/A,#N/A,FALSE,"slvsrtb1";#N/A,#N/A,FALSE,"slvsrtb2";#N/A,#N/A,FALSE,"slvsrtb3";#N/A,#N/A,FALSE,"slvsrtb4";#N/A,#N/A,FALSE,"slvsrtb5";#N/A,#N/A,FALSE,"slvsrtb6";#N/A,#N/A,FALSE,"slvsrtb7";#N/A,#N/A,FALSE,"slvsrtb8";#N/A,#N/A,FALSE,"slvsrtb9";#N/A,#N/A,FALSE,"slvsrtb10";#N/A,#N/A,FALSE,"slvsrtb12"}</definedName>
    <definedName name="zzzzzzzzzz" localSheetId="9" hidden="1">{#N/A,#N/A,FALSE,"slvsrtb1";#N/A,#N/A,FALSE,"slvsrtb2";#N/A,#N/A,FALSE,"slvsrtb3";#N/A,#N/A,FALSE,"slvsrtb4";#N/A,#N/A,FALSE,"slvsrtb5";#N/A,#N/A,FALSE,"slvsrtb6";#N/A,#N/A,FALSE,"slvsrtb7";#N/A,#N/A,FALSE,"slvsrtb8";#N/A,#N/A,FALSE,"slvsrtb9";#N/A,#N/A,FALSE,"slvsrtb10";#N/A,#N/A,FALSE,"slvsrtb12"}</definedName>
    <definedName name="zzzzzzzzzz" localSheetId="10" hidden="1">{#N/A,#N/A,FALSE,"slvsrtb1";#N/A,#N/A,FALSE,"slvsrtb2";#N/A,#N/A,FALSE,"slvsrtb3";#N/A,#N/A,FALSE,"slvsrtb4";#N/A,#N/A,FALSE,"slvsrtb5";#N/A,#N/A,FALSE,"slvsrtb6";#N/A,#N/A,FALSE,"slvsrtb7";#N/A,#N/A,FALSE,"slvsrtb8";#N/A,#N/A,FALSE,"slvsrtb9";#N/A,#N/A,FALSE,"slvsrtb10";#N/A,#N/A,FALSE,"slvsrtb12"}</definedName>
    <definedName name="zzzzzzzzzz" localSheetId="11" hidden="1">{#N/A,#N/A,FALSE,"slvsrtb1";#N/A,#N/A,FALSE,"slvsrtb2";#N/A,#N/A,FALSE,"slvsrtb3";#N/A,#N/A,FALSE,"slvsrtb4";#N/A,#N/A,FALSE,"slvsrtb5";#N/A,#N/A,FALSE,"slvsrtb6";#N/A,#N/A,FALSE,"slvsrtb7";#N/A,#N/A,FALSE,"slvsrtb8";#N/A,#N/A,FALSE,"slvsrtb9";#N/A,#N/A,FALSE,"slvsrtb10";#N/A,#N/A,FALSE,"slvsrtb12"}</definedName>
    <definedName name="zzzzzzzzzz" localSheetId="23" hidden="1">{#N/A,#N/A,FALSE,"slvsrtb1";#N/A,#N/A,FALSE,"slvsrtb2";#N/A,#N/A,FALSE,"slvsrtb3";#N/A,#N/A,FALSE,"slvsrtb4";#N/A,#N/A,FALSE,"slvsrtb5";#N/A,#N/A,FALSE,"slvsrtb6";#N/A,#N/A,FALSE,"slvsrtb7";#N/A,#N/A,FALSE,"slvsrtb8";#N/A,#N/A,FALSE,"slvsrtb9";#N/A,#N/A,FALSE,"slvsrtb10";#N/A,#N/A,FALSE,"slvsrtb12"}</definedName>
    <definedName name="zzzzzzzzzz" localSheetId="59" hidden="1">{#N/A,#N/A,FALSE,"slvsrtb1";#N/A,#N/A,FALSE,"slvsrtb2";#N/A,#N/A,FALSE,"slvsrtb3";#N/A,#N/A,FALSE,"slvsrtb4";#N/A,#N/A,FALSE,"slvsrtb5";#N/A,#N/A,FALSE,"slvsrtb6";#N/A,#N/A,FALSE,"slvsrtb7";#N/A,#N/A,FALSE,"slvsrtb8";#N/A,#N/A,FALSE,"slvsrtb9";#N/A,#N/A,FALSE,"slvsrtb10";#N/A,#N/A,FALSE,"slvsrtb12"}</definedName>
    <definedName name="zzzzzzzzzz" localSheetId="60" hidden="1">{#N/A,#N/A,FALSE,"slvsrtb1";#N/A,#N/A,FALSE,"slvsrtb2";#N/A,#N/A,FALSE,"slvsrtb3";#N/A,#N/A,FALSE,"slvsrtb4";#N/A,#N/A,FALSE,"slvsrtb5";#N/A,#N/A,FALSE,"slvsrtb6";#N/A,#N/A,FALSE,"slvsrtb7";#N/A,#N/A,FALSE,"slvsrtb8";#N/A,#N/A,FALSE,"slvsrtb9";#N/A,#N/A,FALSE,"slvsrtb10";#N/A,#N/A,FALSE,"slvsrtb12"}</definedName>
    <definedName name="zzzzzzzzzz" localSheetId="1" hidden="1">{#N/A,#N/A,FALSE,"slvsrtb1";#N/A,#N/A,FALSE,"slvsrtb2";#N/A,#N/A,FALSE,"slvsrtb3";#N/A,#N/A,FALSE,"slvsrtb4";#N/A,#N/A,FALSE,"slvsrtb5";#N/A,#N/A,FALSE,"slvsrtb6";#N/A,#N/A,FALSE,"slvsrtb7";#N/A,#N/A,FALSE,"slvsrtb8";#N/A,#N/A,FALSE,"slvsrtb9";#N/A,#N/A,FALSE,"slvsrtb10";#N/A,#N/A,FALSE,"slvsrtb12"}</definedName>
    <definedName name="zzzzzzzzzz" localSheetId="27" hidden="1">{#N/A,#N/A,FALSE,"slvsrtb1";#N/A,#N/A,FALSE,"slvsrtb2";#N/A,#N/A,FALSE,"slvsrtb3";#N/A,#N/A,FALSE,"slvsrtb4";#N/A,#N/A,FALSE,"slvsrtb5";#N/A,#N/A,FALSE,"slvsrtb6";#N/A,#N/A,FALSE,"slvsrtb7";#N/A,#N/A,FALSE,"slvsrtb8";#N/A,#N/A,FALSE,"slvsrtb9";#N/A,#N/A,FALSE,"slvsrtb10";#N/A,#N/A,FALSE,"slvsrtb12"}</definedName>
    <definedName name="zzzzzzzzzz" localSheetId="28" hidden="1">{#N/A,#N/A,FALSE,"slvsrtb1";#N/A,#N/A,FALSE,"slvsrtb2";#N/A,#N/A,FALSE,"slvsrtb3";#N/A,#N/A,FALSE,"slvsrtb4";#N/A,#N/A,FALSE,"slvsrtb5";#N/A,#N/A,FALSE,"slvsrtb6";#N/A,#N/A,FALSE,"slvsrtb7";#N/A,#N/A,FALSE,"slvsrtb8";#N/A,#N/A,FALSE,"slvsrtb9";#N/A,#N/A,FALSE,"slvsrtb10";#N/A,#N/A,FALSE,"slvsrtb12"}</definedName>
    <definedName name="zzzzzzzzzz" localSheetId="29" hidden="1">{#N/A,#N/A,FALSE,"slvsrtb1";#N/A,#N/A,FALSE,"slvsrtb2";#N/A,#N/A,FALSE,"slvsrtb3";#N/A,#N/A,FALSE,"slvsrtb4";#N/A,#N/A,FALSE,"slvsrtb5";#N/A,#N/A,FALSE,"slvsrtb6";#N/A,#N/A,FALSE,"slvsrtb7";#N/A,#N/A,FALSE,"slvsrtb8";#N/A,#N/A,FALSE,"slvsrtb9";#N/A,#N/A,FALSE,"slvsrtb10";#N/A,#N/A,FALSE,"slvsrtb12"}</definedName>
    <definedName name="zzzzzzzzzz" localSheetId="30" hidden="1">{#N/A,#N/A,FALSE,"slvsrtb1";#N/A,#N/A,FALSE,"slvsrtb2";#N/A,#N/A,FALSE,"slvsrtb3";#N/A,#N/A,FALSE,"slvsrtb4";#N/A,#N/A,FALSE,"slvsrtb5";#N/A,#N/A,FALSE,"slvsrtb6";#N/A,#N/A,FALSE,"slvsrtb7";#N/A,#N/A,FALSE,"slvsrtb8";#N/A,#N/A,FALSE,"slvsrtb9";#N/A,#N/A,FALSE,"slvsrtb10";#N/A,#N/A,FALSE,"slvsrtb12"}</definedName>
    <definedName name="zzzzzzzzzz" localSheetId="31" hidden="1">{#N/A,#N/A,FALSE,"slvsrtb1";#N/A,#N/A,FALSE,"slvsrtb2";#N/A,#N/A,FALSE,"slvsrtb3";#N/A,#N/A,FALSE,"slvsrtb4";#N/A,#N/A,FALSE,"slvsrtb5";#N/A,#N/A,FALSE,"slvsrtb6";#N/A,#N/A,FALSE,"slvsrtb7";#N/A,#N/A,FALSE,"slvsrtb8";#N/A,#N/A,FALSE,"slvsrtb9";#N/A,#N/A,FALSE,"slvsrtb10";#N/A,#N/A,FALSE,"slvsrtb12"}</definedName>
    <definedName name="zzzzzzzzzz" localSheetId="32" hidden="1">{#N/A,#N/A,FALSE,"slvsrtb1";#N/A,#N/A,FALSE,"slvsrtb2";#N/A,#N/A,FALSE,"slvsrtb3";#N/A,#N/A,FALSE,"slvsrtb4";#N/A,#N/A,FALSE,"slvsrtb5";#N/A,#N/A,FALSE,"slvsrtb6";#N/A,#N/A,FALSE,"slvsrtb7";#N/A,#N/A,FALSE,"slvsrtb8";#N/A,#N/A,FALSE,"slvsrtb9";#N/A,#N/A,FALSE,"slvsrtb10";#N/A,#N/A,FALSE,"slvsrtb12"}</definedName>
    <definedName name="zzzzzzzzzz" localSheetId="33" hidden="1">{#N/A,#N/A,FALSE,"slvsrtb1";#N/A,#N/A,FALSE,"slvsrtb2";#N/A,#N/A,FALSE,"slvsrtb3";#N/A,#N/A,FALSE,"slvsrtb4";#N/A,#N/A,FALSE,"slvsrtb5";#N/A,#N/A,FALSE,"slvsrtb6";#N/A,#N/A,FALSE,"slvsrtb7";#N/A,#N/A,FALSE,"slvsrtb8";#N/A,#N/A,FALSE,"slvsrtb9";#N/A,#N/A,FALSE,"slvsrtb10";#N/A,#N/A,FALSE,"slvsrtb12"}</definedName>
    <definedName name="zzzzzzzzzz" localSheetId="34" hidden="1">{#N/A,#N/A,FALSE,"slvsrtb1";#N/A,#N/A,FALSE,"slvsrtb2";#N/A,#N/A,FALSE,"slvsrtb3";#N/A,#N/A,FALSE,"slvsrtb4";#N/A,#N/A,FALSE,"slvsrtb5";#N/A,#N/A,FALSE,"slvsrtb6";#N/A,#N/A,FALSE,"slvsrtb7";#N/A,#N/A,FALSE,"slvsrtb8";#N/A,#N/A,FALSE,"slvsrtb9";#N/A,#N/A,FALSE,"slvsrtb10";#N/A,#N/A,FALSE,"slvsrtb12"}</definedName>
    <definedName name="zzzzzzzzzz" localSheetId="3" hidden="1">{#N/A,#N/A,FALSE,"slvsrtb1";#N/A,#N/A,FALSE,"slvsrtb2";#N/A,#N/A,FALSE,"slvsrtb3";#N/A,#N/A,FALSE,"slvsrtb4";#N/A,#N/A,FALSE,"slvsrtb5";#N/A,#N/A,FALSE,"slvsrtb6";#N/A,#N/A,FALSE,"slvsrtb7";#N/A,#N/A,FALSE,"slvsrtb8";#N/A,#N/A,FALSE,"slvsrtb9";#N/A,#N/A,FALSE,"slvsrtb10";#N/A,#N/A,FALSE,"slvsrtb12"}</definedName>
    <definedName name="zzzzzzzzzz" localSheetId="57" hidden="1">{#N/A,#N/A,FALSE,"slvsrtb1";#N/A,#N/A,FALSE,"slvsrtb2";#N/A,#N/A,FALSE,"slvsrtb3";#N/A,#N/A,FALSE,"slvsrtb4";#N/A,#N/A,FALSE,"slvsrtb5";#N/A,#N/A,FALSE,"slvsrtb6";#N/A,#N/A,FALSE,"slvsrtb7";#N/A,#N/A,FALSE,"slvsrtb8";#N/A,#N/A,FALSE,"slvsrtb9";#N/A,#N/A,FALSE,"slvsrtb10";#N/A,#N/A,FALSE,"slvsrtb12"}</definedName>
    <definedName name="zzzzzzzzzz" localSheetId="58" hidden="1">{#N/A,#N/A,FALSE,"slvsrtb1";#N/A,#N/A,FALSE,"slvsrtb2";#N/A,#N/A,FALSE,"slvsrtb3";#N/A,#N/A,FALSE,"slvsrtb4";#N/A,#N/A,FALSE,"slvsrtb5";#N/A,#N/A,FALSE,"slvsrtb6";#N/A,#N/A,FALSE,"slvsrtb7";#N/A,#N/A,FALSE,"slvsrtb8";#N/A,#N/A,FALSE,"slvsrtb9";#N/A,#N/A,FALSE,"slvsrtb10";#N/A,#N/A,FALSE,"slvsrtb12"}</definedName>
    <definedName name="zzzzzzzzzz" localSheetId="18" hidden="1">{#N/A,#N/A,FALSE,"slvsrtb1";#N/A,#N/A,FALSE,"slvsrtb2";#N/A,#N/A,FALSE,"slvsrtb3";#N/A,#N/A,FALSE,"slvsrtb4";#N/A,#N/A,FALSE,"slvsrtb5";#N/A,#N/A,FALSE,"slvsrtb6";#N/A,#N/A,FALSE,"slvsrtb7";#N/A,#N/A,FALSE,"slvsrtb8";#N/A,#N/A,FALSE,"slvsrtb9";#N/A,#N/A,FALSE,"slvsrtb10";#N/A,#N/A,FALSE,"slvsrtb12"}</definedName>
    <definedName name="zzzzzzzzzz" localSheetId="61" hidden="1">{#N/A,#N/A,FALSE,"slvsrtb1";#N/A,#N/A,FALSE,"slvsrtb2";#N/A,#N/A,FALSE,"slvsrtb3";#N/A,#N/A,FALSE,"slvsrtb4";#N/A,#N/A,FALSE,"slvsrtb5";#N/A,#N/A,FALSE,"slvsrtb6";#N/A,#N/A,FALSE,"slvsrtb7";#N/A,#N/A,FALSE,"slvsrtb8";#N/A,#N/A,FALSE,"slvsrtb9";#N/A,#N/A,FALSE,"slvsrtb10";#N/A,#N/A,FALSE,"slvsrtb12"}</definedName>
    <definedName name="zzzzzzzzzz" localSheetId="62" hidden="1">{#N/A,#N/A,FALSE,"slvsrtb1";#N/A,#N/A,FALSE,"slvsrtb2";#N/A,#N/A,FALSE,"slvsrtb3";#N/A,#N/A,FALSE,"slvsrtb4";#N/A,#N/A,FALSE,"slvsrtb5";#N/A,#N/A,FALSE,"slvsrtb6";#N/A,#N/A,FALSE,"slvsrtb7";#N/A,#N/A,FALSE,"slvsrtb8";#N/A,#N/A,FALSE,"slvsrtb9";#N/A,#N/A,FALSE,"slvsrtb10";#N/A,#N/A,FALSE,"slvsrtb12"}</definedName>
    <definedName name="zzzzzzzzzz" localSheetId="63" hidden="1">{#N/A,#N/A,FALSE,"slvsrtb1";#N/A,#N/A,FALSE,"slvsrtb2";#N/A,#N/A,FALSE,"slvsrtb3";#N/A,#N/A,FALSE,"slvsrtb4";#N/A,#N/A,FALSE,"slvsrtb5";#N/A,#N/A,FALSE,"slvsrtb6";#N/A,#N/A,FALSE,"slvsrtb7";#N/A,#N/A,FALSE,"slvsrtb8";#N/A,#N/A,FALSE,"slvsrtb9";#N/A,#N/A,FALSE,"slvsrtb10";#N/A,#N/A,FALSE,"slvsrtb12"}</definedName>
    <definedName name="zzzzzzzzzz" localSheetId="64" hidden="1">{#N/A,#N/A,FALSE,"slvsrtb1";#N/A,#N/A,FALSE,"slvsrtb2";#N/A,#N/A,FALSE,"slvsrtb3";#N/A,#N/A,FALSE,"slvsrtb4";#N/A,#N/A,FALSE,"slvsrtb5";#N/A,#N/A,FALSE,"slvsrtb6";#N/A,#N/A,FALSE,"slvsrtb7";#N/A,#N/A,FALSE,"slvsrtb8";#N/A,#N/A,FALSE,"slvsrtb9";#N/A,#N/A,FALSE,"slvsrtb10";#N/A,#N/A,FALSE,"slvsrtb12"}</definedName>
    <definedName name="zzzzzzzzzz" localSheetId="21" hidden="1">{#N/A,#N/A,FALSE,"slvsrtb1";#N/A,#N/A,FALSE,"slvsrtb2";#N/A,#N/A,FALSE,"slvsrtb3";#N/A,#N/A,FALSE,"slvsrtb4";#N/A,#N/A,FALSE,"slvsrtb5";#N/A,#N/A,FALSE,"slvsrtb6";#N/A,#N/A,FALSE,"slvsrtb7";#N/A,#N/A,FALSE,"slvsrtb8";#N/A,#N/A,FALSE,"slvsrtb9";#N/A,#N/A,FALSE,"slvsrtb10";#N/A,#N/A,FALSE,"slvsrtb12"}</definedName>
    <definedName name="zzzzzzzzzz" localSheetId="80" hidden="1">{#N/A,#N/A,FALSE,"slvsrtb1";#N/A,#N/A,FALSE,"slvsrtb2";#N/A,#N/A,FALSE,"slvsrtb3";#N/A,#N/A,FALSE,"slvsrtb4";#N/A,#N/A,FALSE,"slvsrtb5";#N/A,#N/A,FALSE,"slvsrtb6";#N/A,#N/A,FALSE,"slvsrtb7";#N/A,#N/A,FALSE,"slvsrtb8";#N/A,#N/A,FALSE,"slvsrtb9";#N/A,#N/A,FALSE,"slvsrtb10";#N/A,#N/A,FALSE,"slvsrtb12"}</definedName>
    <definedName name="zzzzzzzzzz" localSheetId="81" hidden="1">{#N/A,#N/A,FALSE,"slvsrtb1";#N/A,#N/A,FALSE,"slvsrtb2";#N/A,#N/A,FALSE,"slvsrtb3";#N/A,#N/A,FALSE,"slvsrtb4";#N/A,#N/A,FALSE,"slvsrtb5";#N/A,#N/A,FALSE,"slvsrtb6";#N/A,#N/A,FALSE,"slvsrtb7";#N/A,#N/A,FALSE,"slvsrtb8";#N/A,#N/A,FALSE,"slvsrtb9";#N/A,#N/A,FALSE,"slvsrtb10";#N/A,#N/A,FALSE,"slvsrtb12"}</definedName>
    <definedName name="zzzzzzzzzz" localSheetId="82" hidden="1">{#N/A,#N/A,FALSE,"slvsrtb1";#N/A,#N/A,FALSE,"slvsrtb2";#N/A,#N/A,FALSE,"slvsrtb3";#N/A,#N/A,FALSE,"slvsrtb4";#N/A,#N/A,FALSE,"slvsrtb5";#N/A,#N/A,FALSE,"slvsrtb6";#N/A,#N/A,FALSE,"slvsrtb7";#N/A,#N/A,FALSE,"slvsrtb8";#N/A,#N/A,FALSE,"slvsrtb9";#N/A,#N/A,FALSE,"slvsrtb10";#N/A,#N/A,FALSE,"slvsrtb12"}</definedName>
    <definedName name="zzzzzzzzzz" localSheetId="83" hidden="1">{#N/A,#N/A,FALSE,"slvsrtb1";#N/A,#N/A,FALSE,"slvsrtb2";#N/A,#N/A,FALSE,"slvsrtb3";#N/A,#N/A,FALSE,"slvsrtb4";#N/A,#N/A,FALSE,"slvsrtb5";#N/A,#N/A,FALSE,"slvsrtb6";#N/A,#N/A,FALSE,"slvsrtb7";#N/A,#N/A,FALSE,"slvsrtb8";#N/A,#N/A,FALSE,"slvsrtb9";#N/A,#N/A,FALSE,"slvsrtb10";#N/A,#N/A,FALSE,"slvsrtb12"}</definedName>
    <definedName name="zzzzzzzzzz" localSheetId="84" hidden="1">{#N/A,#N/A,FALSE,"slvsrtb1";#N/A,#N/A,FALSE,"slvsrtb2";#N/A,#N/A,FALSE,"slvsrtb3";#N/A,#N/A,FALSE,"slvsrtb4";#N/A,#N/A,FALSE,"slvsrtb5";#N/A,#N/A,FALSE,"slvsrtb6";#N/A,#N/A,FALSE,"slvsrtb7";#N/A,#N/A,FALSE,"slvsrtb8";#N/A,#N/A,FALSE,"slvsrtb9";#N/A,#N/A,FALSE,"slvsrtb10";#N/A,#N/A,FALSE,"slvsrtb12"}</definedName>
    <definedName name="zzzzzzzzzz" localSheetId="85" hidden="1">{#N/A,#N/A,FALSE,"slvsrtb1";#N/A,#N/A,FALSE,"slvsrtb2";#N/A,#N/A,FALSE,"slvsrtb3";#N/A,#N/A,FALSE,"slvsrtb4";#N/A,#N/A,FALSE,"slvsrtb5";#N/A,#N/A,FALSE,"slvsrtb6";#N/A,#N/A,FALSE,"slvsrtb7";#N/A,#N/A,FALSE,"slvsrtb8";#N/A,#N/A,FALSE,"slvsrtb9";#N/A,#N/A,FALSE,"slvsrtb10";#N/A,#N/A,FALSE,"slvsrtb12"}</definedName>
    <definedName name="zzzzzzzzzz" localSheetId="88" hidden="1">{#N/A,#N/A,FALSE,"slvsrtb1";#N/A,#N/A,FALSE,"slvsrtb2";#N/A,#N/A,FALSE,"slvsrtb3";#N/A,#N/A,FALSE,"slvsrtb4";#N/A,#N/A,FALSE,"slvsrtb5";#N/A,#N/A,FALSE,"slvsrtb6";#N/A,#N/A,FALSE,"slvsrtb7";#N/A,#N/A,FALSE,"slvsrtb8";#N/A,#N/A,FALSE,"slvsrtb9";#N/A,#N/A,FALSE,"slvsrtb10";#N/A,#N/A,FALSE,"slvsrtb12"}</definedName>
    <definedName name="zzzzzzzzzz" localSheetId="22" hidden="1">{#N/A,#N/A,FALSE,"slvsrtb1";#N/A,#N/A,FALSE,"slvsrtb2";#N/A,#N/A,FALSE,"slvsrtb3";#N/A,#N/A,FALSE,"slvsrtb4";#N/A,#N/A,FALSE,"slvsrtb5";#N/A,#N/A,FALSE,"slvsrtb6";#N/A,#N/A,FALSE,"slvsrtb7";#N/A,#N/A,FALSE,"slvsrtb8";#N/A,#N/A,FALSE,"slvsrtb9";#N/A,#N/A,FALSE,"slvsrtb10";#N/A,#N/A,FALSE,"slvsrtb12"}</definedName>
    <definedName name="zzzzzzzzzz" localSheetId="89" hidden="1">{#N/A,#N/A,FALSE,"slvsrtb1";#N/A,#N/A,FALSE,"slvsrtb2";#N/A,#N/A,FALSE,"slvsrtb3";#N/A,#N/A,FALSE,"slvsrtb4";#N/A,#N/A,FALSE,"slvsrtb5";#N/A,#N/A,FALSE,"slvsrtb6";#N/A,#N/A,FALSE,"slvsrtb7";#N/A,#N/A,FALSE,"slvsrtb8";#N/A,#N/A,FALSE,"slvsrtb9";#N/A,#N/A,FALSE,"slvsrtb10";#N/A,#N/A,FALSE,"slvsrtb12"}</definedName>
    <definedName name="zzzzzzzzzz" localSheetId="90" hidden="1">{#N/A,#N/A,FALSE,"slvsrtb1";#N/A,#N/A,FALSE,"slvsrtb2";#N/A,#N/A,FALSE,"slvsrtb3";#N/A,#N/A,FALSE,"slvsrtb4";#N/A,#N/A,FALSE,"slvsrtb5";#N/A,#N/A,FALSE,"slvsrtb6";#N/A,#N/A,FALSE,"slvsrtb7";#N/A,#N/A,FALSE,"slvsrtb8";#N/A,#N/A,FALSE,"slvsrtb9";#N/A,#N/A,FALSE,"slvsrtb10";#N/A,#N/A,FALSE,"slvsrtb12"}</definedName>
    <definedName name="zzzzzzzzzz" localSheetId="91" hidden="1">{#N/A,#N/A,FALSE,"slvsrtb1";#N/A,#N/A,FALSE,"slvsrtb2";#N/A,#N/A,FALSE,"slvsrtb3";#N/A,#N/A,FALSE,"slvsrtb4";#N/A,#N/A,FALSE,"slvsrtb5";#N/A,#N/A,FALSE,"slvsrtb6";#N/A,#N/A,FALSE,"slvsrtb7";#N/A,#N/A,FALSE,"slvsrtb8";#N/A,#N/A,FALSE,"slvsrtb9";#N/A,#N/A,FALSE,"slvsrtb10";#N/A,#N/A,FALSE,"slvsrtb12"}</definedName>
    <definedName name="zzzzzzzzzz" localSheetId="92" hidden="1">{#N/A,#N/A,FALSE,"slvsrtb1";#N/A,#N/A,FALSE,"slvsrtb2";#N/A,#N/A,FALSE,"slvsrtb3";#N/A,#N/A,FALSE,"slvsrtb4";#N/A,#N/A,FALSE,"slvsrtb5";#N/A,#N/A,FALSE,"slvsrtb6";#N/A,#N/A,FALSE,"slvsrtb7";#N/A,#N/A,FALSE,"slvsrtb8";#N/A,#N/A,FALSE,"slvsrtb9";#N/A,#N/A,FALSE,"slvsrtb10";#N/A,#N/A,FALSE,"slvsrtb12"}</definedName>
    <definedName name="zzzzzzzzzz" localSheetId="95" hidden="1">{#N/A,#N/A,FALSE,"slvsrtb1";#N/A,#N/A,FALSE,"slvsrtb2";#N/A,#N/A,FALSE,"slvsrtb3";#N/A,#N/A,FALSE,"slvsrtb4";#N/A,#N/A,FALSE,"slvsrtb5";#N/A,#N/A,FALSE,"slvsrtb6";#N/A,#N/A,FALSE,"slvsrtb7";#N/A,#N/A,FALSE,"slvsrtb8";#N/A,#N/A,FALSE,"slvsrtb9";#N/A,#N/A,FALSE,"slvsrtb10";#N/A,#N/A,FALSE,"slvsrtb12"}</definedName>
    <definedName name="zzzzzzzzzz" localSheetId="96" hidden="1">{#N/A,#N/A,FALSE,"slvsrtb1";#N/A,#N/A,FALSE,"slvsrtb2";#N/A,#N/A,FALSE,"slvsrtb3";#N/A,#N/A,FALSE,"slvsrtb4";#N/A,#N/A,FALSE,"slvsrtb5";#N/A,#N/A,FALSE,"slvsrtb6";#N/A,#N/A,FALSE,"slvsrtb7";#N/A,#N/A,FALSE,"slvsrtb8";#N/A,#N/A,FALSE,"slvsrtb9";#N/A,#N/A,FALSE,"slvsrtb10";#N/A,#N/A,FALSE,"slvsrtb12"}</definedName>
    <definedName name="zzzzzzzzzz" localSheetId="98" hidden="1">{#N/A,#N/A,FALSE,"slvsrtb1";#N/A,#N/A,FALSE,"slvsrtb2";#N/A,#N/A,FALSE,"slvsrtb3";#N/A,#N/A,FALSE,"slvsrtb4";#N/A,#N/A,FALSE,"slvsrtb5";#N/A,#N/A,FALSE,"slvsrtb6";#N/A,#N/A,FALSE,"slvsrtb7";#N/A,#N/A,FALSE,"slvsrtb8";#N/A,#N/A,FALSE,"slvsrtb9";#N/A,#N/A,FALSE,"slvsrtb10";#N/A,#N/A,FALSE,"slvsrtb12"}</definedName>
    <definedName name="zzzzzzzzzz" localSheetId="24" hidden="1">{#N/A,#N/A,FALSE,"slvsrtb1";#N/A,#N/A,FALSE,"slvsrtb2";#N/A,#N/A,FALSE,"slvsrtb3";#N/A,#N/A,FALSE,"slvsrtb4";#N/A,#N/A,FALSE,"slvsrtb5";#N/A,#N/A,FALSE,"slvsrtb6";#N/A,#N/A,FALSE,"slvsrtb7";#N/A,#N/A,FALSE,"slvsrtb8";#N/A,#N/A,FALSE,"slvsrtb9";#N/A,#N/A,FALSE,"slvsrtb10";#N/A,#N/A,FALSE,"slvsrtb12"}</definedName>
    <definedName name="zzzzzzzzzz" localSheetId="99" hidden="1">{#N/A,#N/A,FALSE,"slvsrtb1";#N/A,#N/A,FALSE,"slvsrtb2";#N/A,#N/A,FALSE,"slvsrtb3";#N/A,#N/A,FALSE,"slvsrtb4";#N/A,#N/A,FALSE,"slvsrtb5";#N/A,#N/A,FALSE,"slvsrtb6";#N/A,#N/A,FALSE,"slvsrtb7";#N/A,#N/A,FALSE,"slvsrtb8";#N/A,#N/A,FALSE,"slvsrtb9";#N/A,#N/A,FALSE,"slvsrtb10";#N/A,#N/A,FALSE,"slvsrtb12"}</definedName>
    <definedName name="zzzzzzzzzz" localSheetId="25" hidden="1">{#N/A,#N/A,FALSE,"slvsrtb1";#N/A,#N/A,FALSE,"slvsrtb2";#N/A,#N/A,FALSE,"slvsrtb3";#N/A,#N/A,FALSE,"slvsrtb4";#N/A,#N/A,FALSE,"slvsrtb5";#N/A,#N/A,FALSE,"slvsrtb6";#N/A,#N/A,FALSE,"slvsrtb7";#N/A,#N/A,FALSE,"slvsrtb8";#N/A,#N/A,FALSE,"slvsrtb9";#N/A,#N/A,FALSE,"slvsrtb10";#N/A,#N/A,FALSE,"slvsrtb12"}</definedName>
    <definedName name="zzzzzzzzzz" localSheetId="26" hidden="1">{#N/A,#N/A,FALSE,"slvsrtb1";#N/A,#N/A,FALSE,"slvsrtb2";#N/A,#N/A,FALSE,"slvsrtb3";#N/A,#N/A,FALSE,"slvsrtb4";#N/A,#N/A,FALSE,"slvsrtb5";#N/A,#N/A,FALSE,"slvsrtb6";#N/A,#N/A,FALSE,"slvsrtb7";#N/A,#N/A,FALSE,"slvsrtb8";#N/A,#N/A,FALSE,"slvsrtb9";#N/A,#N/A,FALSE,"slvsrtb10";#N/A,#N/A,FALSE,"slvsrtb12"}</definedName>
    <definedName name="zzzzzzzzzz" localSheetId="93" hidden="1">{#N/A,#N/A,FALSE,"slvsrtb1";#N/A,#N/A,FALSE,"slvsrtb2";#N/A,#N/A,FALSE,"slvsrtb3";#N/A,#N/A,FALSE,"slvsrtb4";#N/A,#N/A,FALSE,"slvsrtb5";#N/A,#N/A,FALSE,"slvsrtb6";#N/A,#N/A,FALSE,"slvsrtb7";#N/A,#N/A,FALSE,"slvsrtb8";#N/A,#N/A,FALSE,"slvsrtb9";#N/A,#N/A,FALSE,"slvsrtb10";#N/A,#N/A,FALSE,"slvsrtb12"}</definedName>
    <definedName name="zzzzzzzzzz" localSheetId="94" hidden="1">{#N/A,#N/A,FALSE,"slvsrtb1";#N/A,#N/A,FALSE,"slvsrtb2";#N/A,#N/A,FALSE,"slvsrtb3";#N/A,#N/A,FALSE,"slvsrtb4";#N/A,#N/A,FALSE,"slvsrtb5";#N/A,#N/A,FALSE,"slvsrtb6";#N/A,#N/A,FALSE,"slvsrtb7";#N/A,#N/A,FALSE,"slvsrtb8";#N/A,#N/A,FALSE,"slvsrtb9";#N/A,#N/A,FALSE,"slvsrtb10";#N/A,#N/A,FALSE,"slvsrtb12"}</definedName>
    <definedName name="zzzzzzzzzz" hidden="1">{#N/A,#N/A,FALSE,"slvsrtb1";#N/A,#N/A,FALSE,"slvsrtb2";#N/A,#N/A,FALSE,"slvsrtb3";#N/A,#N/A,FALSE,"slvsrtb4";#N/A,#N/A,FALSE,"slvsrtb5";#N/A,#N/A,FALSE,"slvsrtb6";#N/A,#N/A,FALSE,"slvsrtb7";#N/A,#N/A,FALSE,"slvsrtb8";#N/A,#N/A,FALSE,"slvsrtb9";#N/A,#N/A,FALSE,"slvsrtb10";#N/A,#N/A,FALSE,"slvsrtb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12" i="61" l="1"/>
  <c r="J12" i="61"/>
  <c r="K22" i="61"/>
  <c r="K19" i="61"/>
  <c r="K14" i="61"/>
  <c r="J17" i="61"/>
  <c r="J14" i="61"/>
  <c r="J23" i="61"/>
  <c r="J13" i="61"/>
  <c r="I52" i="93"/>
  <c r="I51" i="93"/>
  <c r="I50" i="93"/>
  <c r="I49" i="93"/>
  <c r="I48" i="93"/>
  <c r="I47" i="93"/>
  <c r="I45" i="93"/>
  <c r="I44" i="93"/>
  <c r="I42" i="93"/>
  <c r="I36" i="93"/>
  <c r="I35" i="93"/>
  <c r="I34" i="93"/>
  <c r="I33" i="93"/>
  <c r="I32" i="93"/>
  <c r="I31" i="93"/>
  <c r="I30" i="93"/>
  <c r="I29" i="93"/>
  <c r="I28" i="93"/>
  <c r="I27" i="93"/>
  <c r="I26" i="93"/>
  <c r="I25" i="93"/>
  <c r="I24" i="93"/>
  <c r="I23" i="93"/>
  <c r="I22" i="93"/>
  <c r="I21" i="93"/>
  <c r="I20" i="93"/>
  <c r="I19" i="93"/>
  <c r="I18" i="93"/>
  <c r="I17" i="93"/>
  <c r="I16" i="93"/>
  <c r="I15" i="93"/>
  <c r="I14" i="93"/>
  <c r="I13" i="93"/>
  <c r="I12" i="93"/>
  <c r="H52" i="93"/>
  <c r="H51" i="93"/>
  <c r="H50" i="93"/>
  <c r="H49" i="93"/>
  <c r="H48" i="93"/>
  <c r="H47" i="93"/>
  <c r="H46" i="93"/>
  <c r="H45" i="93"/>
  <c r="H44" i="93"/>
  <c r="H43" i="93"/>
  <c r="H42" i="93"/>
  <c r="H41" i="93"/>
  <c r="H40" i="93"/>
  <c r="H39" i="93"/>
  <c r="H38" i="93"/>
  <c r="H37" i="93"/>
  <c r="H36" i="93"/>
  <c r="H35" i="93"/>
  <c r="H34" i="93"/>
  <c r="H33" i="93"/>
  <c r="H32" i="93"/>
  <c r="H31" i="93"/>
  <c r="H30" i="93"/>
  <c r="H29" i="93"/>
  <c r="H28" i="93"/>
  <c r="H27" i="93"/>
  <c r="H26" i="93"/>
  <c r="H25" i="93"/>
  <c r="H24" i="93"/>
  <c r="H23" i="93"/>
  <c r="H22" i="93"/>
  <c r="H21" i="93"/>
  <c r="H20" i="93"/>
  <c r="H19" i="93"/>
  <c r="H18" i="93"/>
  <c r="H17" i="93"/>
  <c r="H16" i="93"/>
  <c r="H15" i="93"/>
  <c r="H14" i="93"/>
  <c r="H13" i="93"/>
  <c r="H12" i="93"/>
  <c r="C52" i="93"/>
  <c r="D52" i="93"/>
  <c r="E52" i="93"/>
  <c r="F52" i="93"/>
  <c r="G52" i="93"/>
  <c r="C50" i="93"/>
  <c r="D50" i="93"/>
  <c r="E50" i="93"/>
  <c r="F50" i="93"/>
  <c r="G50" i="93"/>
  <c r="C48" i="93"/>
  <c r="D48" i="93"/>
  <c r="E48" i="93"/>
  <c r="F48" i="93"/>
  <c r="G48" i="93"/>
  <c r="C36" i="93"/>
  <c r="D36" i="93"/>
  <c r="E36" i="93"/>
  <c r="F36" i="93"/>
  <c r="G36" i="93"/>
  <c r="C32" i="93"/>
  <c r="D32" i="93"/>
  <c r="E32" i="93"/>
  <c r="F32" i="93"/>
  <c r="G32" i="93"/>
  <c r="C19" i="93"/>
  <c r="D19" i="93"/>
  <c r="E19" i="93"/>
  <c r="F19" i="93"/>
  <c r="G19" i="93"/>
  <c r="D12" i="93"/>
  <c r="E12" i="93"/>
  <c r="F12" i="93"/>
  <c r="G12" i="93"/>
  <c r="C12" i="93"/>
  <c r="K14" i="12"/>
  <c r="K13" i="12"/>
  <c r="L13" i="9"/>
  <c r="K13" i="9"/>
  <c r="K53" i="9"/>
  <c r="K21" i="9"/>
  <c r="K16" i="9"/>
  <c r="K15" i="9"/>
  <c r="K14" i="9"/>
  <c r="K17" i="94"/>
  <c r="H21" i="86" l="1"/>
  <c r="I29" i="86"/>
  <c r="I28" i="86"/>
  <c r="H28" i="86"/>
  <c r="G28" i="86"/>
  <c r="F28" i="86"/>
  <c r="K15" i="61"/>
  <c r="I21" i="16"/>
  <c r="G25" i="86"/>
  <c r="F25" i="86"/>
  <c r="K20" i="61"/>
  <c r="J20" i="61"/>
  <c r="K56" i="89"/>
  <c r="J56" i="89"/>
  <c r="I56" i="89"/>
  <c r="H56" i="89"/>
  <c r="G56" i="89"/>
  <c r="K11" i="89"/>
  <c r="K13" i="89"/>
  <c r="J19" i="16" l="1"/>
  <c r="I19" i="16"/>
  <c r="I29" i="120" l="1"/>
  <c r="K38" i="61"/>
  <c r="K35" i="61"/>
  <c r="K36" i="61"/>
  <c r="K37" i="61"/>
  <c r="K34" i="61"/>
  <c r="K28" i="61"/>
  <c r="K29" i="61"/>
  <c r="K30" i="61"/>
  <c r="K31" i="61"/>
  <c r="K32" i="61"/>
  <c r="K33" i="61"/>
  <c r="K27" i="61"/>
  <c r="K24" i="61"/>
  <c r="K25" i="61"/>
  <c r="K26" i="61"/>
  <c r="K23" i="61"/>
  <c r="K21" i="61"/>
  <c r="J38" i="61"/>
  <c r="J35" i="61"/>
  <c r="J36" i="61"/>
  <c r="J37" i="61"/>
  <c r="J34" i="61"/>
  <c r="J30" i="61"/>
  <c r="J31" i="61"/>
  <c r="J32" i="61"/>
  <c r="J33" i="61"/>
  <c r="J29" i="61"/>
  <c r="J27" i="61"/>
  <c r="J24" i="61"/>
  <c r="J25" i="61"/>
  <c r="J26" i="61"/>
  <c r="J21" i="61"/>
  <c r="J22" i="61"/>
  <c r="J19" i="61"/>
  <c r="J15" i="61"/>
  <c r="J16" i="61"/>
  <c r="J18" i="61"/>
  <c r="K16" i="61"/>
  <c r="K17" i="61"/>
  <c r="K18" i="61"/>
  <c r="K13" i="61"/>
  <c r="H17" i="83"/>
  <c r="J17" i="9"/>
  <c r="I15" i="7"/>
  <c r="J16" i="9"/>
  <c r="I14" i="7"/>
  <c r="I25" i="86"/>
  <c r="I26" i="86"/>
  <c r="I27" i="86"/>
  <c r="I30" i="86"/>
  <c r="I31" i="86"/>
  <c r="I32" i="86"/>
  <c r="I33" i="86"/>
  <c r="I34" i="86"/>
  <c r="I35" i="86"/>
  <c r="I36" i="86"/>
  <c r="I37" i="86"/>
  <c r="I38" i="86"/>
  <c r="I39" i="86"/>
  <c r="I40" i="86"/>
  <c r="F26" i="86"/>
  <c r="F27" i="86"/>
  <c r="F29" i="86"/>
  <c r="F30" i="86"/>
  <c r="F31" i="86"/>
  <c r="F32" i="86"/>
  <c r="F33" i="86"/>
  <c r="F34" i="86"/>
  <c r="F35" i="86"/>
  <c r="F36" i="86"/>
  <c r="F37" i="86"/>
  <c r="F38" i="86"/>
  <c r="F39" i="86"/>
  <c r="F40" i="86"/>
  <c r="I35" i="4"/>
  <c r="I34" i="4"/>
  <c r="H14" i="96"/>
  <c r="E18" i="122" l="1"/>
  <c r="F18" i="122" s="1"/>
  <c r="B14" i="122"/>
  <c r="B13" i="122"/>
  <c r="B12" i="122"/>
  <c r="B11" i="122"/>
  <c r="B10" i="122"/>
  <c r="B9" i="122"/>
  <c r="B8" i="122"/>
  <c r="B7" i="122"/>
  <c r="B6" i="122"/>
  <c r="E15" i="122"/>
  <c r="B5" i="122"/>
  <c r="F11" i="122" l="1"/>
  <c r="F8" i="122"/>
  <c r="F12" i="122"/>
  <c r="F7" i="122"/>
  <c r="F9" i="122"/>
  <c r="F13" i="122"/>
  <c r="F6" i="122"/>
  <c r="F10" i="122"/>
  <c r="F14" i="122"/>
  <c r="F16" i="122"/>
  <c r="F15" i="122"/>
  <c r="F5" i="122"/>
  <c r="F17" i="122"/>
  <c r="H28" i="120" l="1"/>
  <c r="I28" i="120" s="1"/>
  <c r="H27" i="120"/>
  <c r="I27" i="120" s="1"/>
  <c r="G26" i="120"/>
  <c r="F26" i="120"/>
  <c r="E26" i="120"/>
  <c r="H26" i="120" s="1"/>
  <c r="I26" i="120" s="1"/>
  <c r="E24" i="120"/>
  <c r="G22" i="120"/>
  <c r="F22" i="120"/>
  <c r="E22" i="120"/>
  <c r="H21" i="120"/>
  <c r="I21" i="120" s="1"/>
  <c r="G21" i="120"/>
  <c r="F21" i="120"/>
  <c r="E21" i="120"/>
  <c r="H18" i="120"/>
  <c r="I18" i="120" s="1"/>
  <c r="H17" i="120"/>
  <c r="I17" i="120" s="1"/>
  <c r="H16" i="120"/>
  <c r="I16" i="120" s="1"/>
  <c r="G15" i="120"/>
  <c r="F15" i="120"/>
  <c r="F24" i="120" s="1"/>
  <c r="E15" i="120"/>
  <c r="H13" i="120"/>
  <c r="I13" i="120" s="1"/>
  <c r="I12" i="120"/>
  <c r="H12" i="120"/>
  <c r="G11" i="120"/>
  <c r="G24" i="120" s="1"/>
  <c r="F11" i="120"/>
  <c r="E11" i="120"/>
  <c r="E23" i="120" s="1"/>
  <c r="E29" i="120" s="1"/>
  <c r="E41" i="119"/>
  <c r="D41" i="119"/>
  <c r="C41" i="119"/>
  <c r="F41" i="119" s="1"/>
  <c r="F40" i="119"/>
  <c r="F39" i="119"/>
  <c r="F38" i="119"/>
  <c r="F37" i="119"/>
  <c r="F36" i="119"/>
  <c r="F35" i="119"/>
  <c r="F34" i="119"/>
  <c r="F33" i="119"/>
  <c r="F32" i="119"/>
  <c r="F31" i="119"/>
  <c r="F30" i="119"/>
  <c r="F29" i="119"/>
  <c r="F28" i="119"/>
  <c r="F27" i="119"/>
  <c r="F26" i="119"/>
  <c r="F25" i="119"/>
  <c r="F24" i="119"/>
  <c r="F23" i="119"/>
  <c r="F22" i="119"/>
  <c r="F21" i="119"/>
  <c r="F20" i="119"/>
  <c r="F19" i="119"/>
  <c r="F18" i="119"/>
  <c r="F17" i="119"/>
  <c r="F16" i="119"/>
  <c r="F15" i="119"/>
  <c r="F14" i="119"/>
  <c r="F13" i="119"/>
  <c r="C115" i="118"/>
  <c r="D24" i="117"/>
  <c r="G23" i="117"/>
  <c r="G22" i="117"/>
  <c r="G21" i="117"/>
  <c r="G20" i="117"/>
  <c r="G19" i="117"/>
  <c r="G18" i="117"/>
  <c r="F17" i="117"/>
  <c r="F24" i="117" s="1"/>
  <c r="E17" i="117"/>
  <c r="E24" i="117" s="1"/>
  <c r="D17" i="117"/>
  <c r="G16" i="117"/>
  <c r="G15" i="117"/>
  <c r="G14" i="117"/>
  <c r="G13" i="117"/>
  <c r="G12" i="117"/>
  <c r="G11" i="117"/>
  <c r="G10" i="117"/>
  <c r="F10" i="117"/>
  <c r="E10" i="117"/>
  <c r="D10" i="117"/>
  <c r="E24" i="116"/>
  <c r="H24" i="116" s="1"/>
  <c r="H23" i="116"/>
  <c r="H22" i="116"/>
  <c r="H21" i="116"/>
  <c r="H20" i="116" s="1"/>
  <c r="G20" i="116"/>
  <c r="G24" i="116" s="1"/>
  <c r="F20" i="116"/>
  <c r="E20" i="116"/>
  <c r="H19" i="116"/>
  <c r="H18" i="116"/>
  <c r="H17" i="116"/>
  <c r="H16" i="116"/>
  <c r="H15" i="116"/>
  <c r="H14" i="116"/>
  <c r="H12" i="116" s="1"/>
  <c r="H13" i="116"/>
  <c r="G12" i="116"/>
  <c r="F12" i="116"/>
  <c r="F24" i="116" s="1"/>
  <c r="E12" i="116"/>
  <c r="G14" i="115"/>
  <c r="H14" i="115" s="1"/>
  <c r="H13" i="115"/>
  <c r="H12" i="115"/>
  <c r="H11" i="115"/>
  <c r="F16" i="114"/>
  <c r="H15" i="114"/>
  <c r="H14" i="114"/>
  <c r="H13" i="114"/>
  <c r="G12" i="114"/>
  <c r="G16" i="114" s="1"/>
  <c r="F12" i="114"/>
  <c r="E12" i="114"/>
  <c r="H11" i="114"/>
  <c r="F13" i="113"/>
  <c r="G13" i="113" s="1"/>
  <c r="E13" i="113"/>
  <c r="G12" i="113"/>
  <c r="G11" i="113"/>
  <c r="G10" i="113"/>
  <c r="H24" i="115" l="1"/>
  <c r="K17" i="115"/>
  <c r="K21" i="115" s="1"/>
  <c r="G24" i="117"/>
  <c r="H12" i="114"/>
  <c r="H16" i="114" s="1"/>
  <c r="G17" i="117"/>
  <c r="H15" i="120"/>
  <c r="F23" i="120"/>
  <c r="F29" i="120" s="1"/>
  <c r="H11" i="120"/>
  <c r="G23" i="120"/>
  <c r="G29" i="120" s="1"/>
  <c r="H22" i="120"/>
  <c r="I22" i="120" s="1"/>
  <c r="K19" i="120" l="1"/>
  <c r="I15" i="120"/>
  <c r="J12" i="114"/>
  <c r="J11" i="114"/>
  <c r="H23" i="120"/>
  <c r="I11" i="120"/>
  <c r="H24" i="120"/>
  <c r="I24" i="120" s="1"/>
  <c r="H29" i="120" l="1"/>
  <c r="I23" i="120"/>
  <c r="I25" i="110"/>
  <c r="G24" i="110"/>
  <c r="E24" i="110"/>
  <c r="I21" i="110"/>
  <c r="H21" i="110" s="1"/>
  <c r="I20" i="110"/>
  <c r="H20" i="110"/>
  <c r="G20" i="110"/>
  <c r="G21" i="110" s="1"/>
  <c r="F21" i="110" s="1"/>
  <c r="F20" i="110"/>
  <c r="E20" i="110"/>
  <c r="E21" i="110" s="1"/>
  <c r="D21" i="110" s="1"/>
  <c r="D20" i="110"/>
  <c r="H19" i="110"/>
  <c r="F19" i="110"/>
  <c r="D19" i="110"/>
  <c r="H18" i="110"/>
  <c r="F18" i="110"/>
  <c r="D18" i="110"/>
  <c r="H17" i="110"/>
  <c r="F17" i="110"/>
  <c r="D17" i="110"/>
  <c r="I16" i="110"/>
  <c r="H16" i="110"/>
  <c r="G16" i="110"/>
  <c r="F16" i="110"/>
  <c r="E16" i="110"/>
  <c r="D16" i="110"/>
  <c r="H15" i="110"/>
  <c r="F15" i="110"/>
  <c r="D15" i="110"/>
  <c r="H14" i="110"/>
  <c r="H25" i="110" s="1"/>
  <c r="F14" i="110"/>
  <c r="F25" i="110" s="1"/>
  <c r="D14" i="110"/>
  <c r="D25" i="110" s="1"/>
  <c r="H13" i="110"/>
  <c r="H24" i="110" s="1"/>
  <c r="F13" i="110"/>
  <c r="F24" i="110" s="1"/>
  <c r="D13" i="110"/>
  <c r="D24" i="110" s="1"/>
  <c r="I33" i="109"/>
  <c r="G33" i="109"/>
  <c r="E33" i="109"/>
  <c r="D29" i="109"/>
  <c r="H28" i="109"/>
  <c r="G22" i="109"/>
  <c r="E22" i="109"/>
  <c r="D22" i="109"/>
  <c r="I21" i="109"/>
  <c r="H21" i="109" s="1"/>
  <c r="G21" i="109"/>
  <c r="G25" i="110" s="1"/>
  <c r="E21" i="109"/>
  <c r="E25" i="110" s="1"/>
  <c r="D21" i="109"/>
  <c r="H20" i="109"/>
  <c r="F20" i="109"/>
  <c r="D20" i="109"/>
  <c r="H19" i="109"/>
  <c r="F19" i="109"/>
  <c r="D19" i="109"/>
  <c r="I18" i="109"/>
  <c r="H18" i="109" s="1"/>
  <c r="G18" i="109"/>
  <c r="F18" i="109" s="1"/>
  <c r="E18" i="109"/>
  <c r="D18" i="109"/>
  <c r="H17" i="109"/>
  <c r="H31" i="109" s="1"/>
  <c r="F17" i="109"/>
  <c r="F31" i="109" s="1"/>
  <c r="D17" i="109"/>
  <c r="D31" i="109" s="1"/>
  <c r="H16" i="109"/>
  <c r="H30" i="109" s="1"/>
  <c r="F16" i="109"/>
  <c r="F30" i="109" s="1"/>
  <c r="D16" i="109"/>
  <c r="D30" i="109" s="1"/>
  <c r="I15" i="109"/>
  <c r="H15" i="109" s="1"/>
  <c r="G15" i="109"/>
  <c r="F15" i="109" s="1"/>
  <c r="E15" i="109"/>
  <c r="D15" i="109"/>
  <c r="H14" i="109"/>
  <c r="F14" i="109"/>
  <c r="F28" i="109" s="1"/>
  <c r="D14" i="109"/>
  <c r="D28" i="109" s="1"/>
  <c r="H13" i="109"/>
  <c r="H27" i="109" s="1"/>
  <c r="F13" i="109"/>
  <c r="F27" i="109" s="1"/>
  <c r="D13" i="109"/>
  <c r="D27" i="109" s="1"/>
  <c r="K29" i="108"/>
  <c r="J29" i="108"/>
  <c r="H29" i="108"/>
  <c r="G29" i="108"/>
  <c r="E29" i="108"/>
  <c r="D29" i="108"/>
  <c r="K28" i="108"/>
  <c r="J28" i="108"/>
  <c r="H28" i="108"/>
  <c r="G28" i="108"/>
  <c r="E28" i="108"/>
  <c r="D28" i="108"/>
  <c r="K27" i="108"/>
  <c r="J27" i="108"/>
  <c r="H27" i="108"/>
  <c r="G27" i="108"/>
  <c r="E27" i="108"/>
  <c r="D27" i="108"/>
  <c r="I26" i="108"/>
  <c r="I23" i="108" s="1"/>
  <c r="F26" i="108"/>
  <c r="F23" i="108" s="1"/>
  <c r="E26" i="108"/>
  <c r="C26" i="108"/>
  <c r="D26" i="108" s="1"/>
  <c r="K25" i="108"/>
  <c r="J25" i="108"/>
  <c r="H25" i="108"/>
  <c r="G25" i="108"/>
  <c r="E25" i="108"/>
  <c r="D25" i="108"/>
  <c r="K24" i="108"/>
  <c r="J24" i="108"/>
  <c r="H24" i="108"/>
  <c r="G24" i="108"/>
  <c r="E24" i="108"/>
  <c r="D24" i="108"/>
  <c r="C23" i="108"/>
  <c r="E23" i="108" s="1"/>
  <c r="K21" i="108"/>
  <c r="J21" i="108"/>
  <c r="H21" i="108"/>
  <c r="G21" i="108"/>
  <c r="E21" i="108"/>
  <c r="D21" i="108"/>
  <c r="K20" i="108"/>
  <c r="J20" i="108"/>
  <c r="H20" i="108"/>
  <c r="G20" i="108"/>
  <c r="E20" i="108"/>
  <c r="D20" i="108"/>
  <c r="K19" i="108"/>
  <c r="J19" i="108"/>
  <c r="H19" i="108"/>
  <c r="G19" i="108"/>
  <c r="E19" i="108"/>
  <c r="D19" i="108"/>
  <c r="K18" i="108"/>
  <c r="J18" i="108"/>
  <c r="H18" i="108"/>
  <c r="G18" i="108"/>
  <c r="E18" i="108"/>
  <c r="D18" i="108"/>
  <c r="I17" i="108"/>
  <c r="I16" i="108" s="1"/>
  <c r="H17" i="108"/>
  <c r="F17" i="108"/>
  <c r="G17" i="108" s="1"/>
  <c r="C17" i="108"/>
  <c r="C16" i="108" s="1"/>
  <c r="F16" i="108"/>
  <c r="F14" i="108" s="1"/>
  <c r="K15" i="108"/>
  <c r="J15" i="108"/>
  <c r="H15" i="108"/>
  <c r="G15" i="108"/>
  <c r="E15" i="108"/>
  <c r="D15" i="108"/>
  <c r="E21" i="105"/>
  <c r="D21" i="105" s="1"/>
  <c r="E20" i="105"/>
  <c r="D20" i="105" s="1"/>
  <c r="D19" i="105"/>
  <c r="D18" i="105"/>
  <c r="D17" i="105"/>
  <c r="E16" i="105"/>
  <c r="D16" i="105" s="1"/>
  <c r="D15" i="105"/>
  <c r="D14" i="105"/>
  <c r="D13" i="105"/>
  <c r="E21" i="104"/>
  <c r="D21" i="104" s="1"/>
  <c r="E20" i="104"/>
  <c r="D19" i="104"/>
  <c r="D33" i="104" s="1"/>
  <c r="D18" i="104"/>
  <c r="D32" i="104" s="1"/>
  <c r="E17" i="104"/>
  <c r="D31" i="104" s="1"/>
  <c r="D17" i="104"/>
  <c r="D16" i="104"/>
  <c r="D30" i="104" s="1"/>
  <c r="D15" i="104"/>
  <c r="D29" i="104" s="1"/>
  <c r="E14" i="104"/>
  <c r="D28" i="104" s="1"/>
  <c r="D14" i="104"/>
  <c r="D13" i="104"/>
  <c r="D27" i="104" s="1"/>
  <c r="D12" i="104"/>
  <c r="D26" i="104" s="1"/>
  <c r="E30" i="103"/>
  <c r="D30" i="103"/>
  <c r="E29" i="103"/>
  <c r="D29" i="103"/>
  <c r="E28" i="103"/>
  <c r="D28" i="103"/>
  <c r="C27" i="103"/>
  <c r="C24" i="103" s="1"/>
  <c r="E26" i="103"/>
  <c r="D26" i="103"/>
  <c r="E25" i="103"/>
  <c r="D25" i="103"/>
  <c r="E22" i="103"/>
  <c r="D22" i="103"/>
  <c r="E21" i="103"/>
  <c r="D21" i="103"/>
  <c r="E20" i="103"/>
  <c r="D20" i="103"/>
  <c r="E19" i="103"/>
  <c r="D19" i="103"/>
  <c r="C18" i="103"/>
  <c r="E18" i="103" s="1"/>
  <c r="C17" i="103"/>
  <c r="C15" i="103" s="1"/>
  <c r="E16" i="103"/>
  <c r="D16" i="103"/>
  <c r="P18" i="102"/>
  <c r="O18" i="102"/>
  <c r="N18" i="102"/>
  <c r="M18" i="102"/>
  <c r="L18" i="102"/>
  <c r="K18" i="102"/>
  <c r="J18" i="102"/>
  <c r="I18" i="102"/>
  <c r="H18" i="102"/>
  <c r="H11" i="102" s="1"/>
  <c r="G18" i="102"/>
  <c r="G11" i="102" s="1"/>
  <c r="F18" i="102"/>
  <c r="F11" i="102" s="1"/>
  <c r="E18" i="102"/>
  <c r="D18" i="102"/>
  <c r="C18" i="102"/>
  <c r="B18" i="102"/>
  <c r="P15" i="102"/>
  <c r="O15" i="102"/>
  <c r="N15" i="102"/>
  <c r="N11" i="102" s="1"/>
  <c r="M15" i="102"/>
  <c r="M11" i="102" s="1"/>
  <c r="L15" i="102"/>
  <c r="L11" i="102" s="1"/>
  <c r="K15" i="102"/>
  <c r="K11" i="102" s="1"/>
  <c r="J15" i="102"/>
  <c r="J11" i="102" s="1"/>
  <c r="I15" i="102"/>
  <c r="I11" i="102" s="1"/>
  <c r="H15" i="102"/>
  <c r="G15" i="102"/>
  <c r="F15" i="102"/>
  <c r="E15" i="102"/>
  <c r="D15" i="102"/>
  <c r="C15" i="102"/>
  <c r="B15" i="102"/>
  <c r="B11" i="102" s="1"/>
  <c r="P13" i="102"/>
  <c r="O13" i="102"/>
  <c r="N13" i="102"/>
  <c r="M13" i="102"/>
  <c r="L13" i="102"/>
  <c r="K13" i="102"/>
  <c r="J13" i="102"/>
  <c r="I13" i="102"/>
  <c r="H13" i="102"/>
  <c r="G13" i="102"/>
  <c r="F13" i="102"/>
  <c r="E13" i="102"/>
  <c r="D13" i="102"/>
  <c r="C13" i="102"/>
  <c r="B13" i="102"/>
  <c r="P11" i="102"/>
  <c r="O11" i="102"/>
  <c r="E11" i="102"/>
  <c r="D11" i="102"/>
  <c r="C11" i="102"/>
  <c r="B14" i="101"/>
  <c r="B15" i="101" s="1"/>
  <c r="D30" i="98"/>
  <c r="D29" i="98"/>
  <c r="F25" i="98"/>
  <c r="F23" i="98"/>
  <c r="F22" i="98"/>
  <c r="F21" i="98"/>
  <c r="F20" i="98"/>
  <c r="F19" i="98"/>
  <c r="F18" i="98"/>
  <c r="F17" i="98"/>
  <c r="F16" i="98"/>
  <c r="F15" i="98"/>
  <c r="D15" i="98"/>
  <c r="E14" i="98"/>
  <c r="F14" i="98" s="1"/>
  <c r="F13" i="98"/>
  <c r="F12" i="98"/>
  <c r="F11" i="98"/>
  <c r="D11" i="98"/>
  <c r="E10" i="98"/>
  <c r="I29" i="94"/>
  <c r="H29" i="94"/>
  <c r="G29" i="94"/>
  <c r="F29" i="94"/>
  <c r="E29" i="94"/>
  <c r="D29" i="94"/>
  <c r="C29" i="94"/>
  <c r="L28" i="94"/>
  <c r="K28" i="94"/>
  <c r="L27" i="94"/>
  <c r="K27" i="94"/>
  <c r="L26" i="94"/>
  <c r="K26" i="94"/>
  <c r="L25" i="94"/>
  <c r="K25" i="94"/>
  <c r="L24" i="94"/>
  <c r="K24" i="94"/>
  <c r="L23" i="94"/>
  <c r="K23" i="94"/>
  <c r="L22" i="94"/>
  <c r="K22" i="94"/>
  <c r="L21" i="94"/>
  <c r="K21" i="94"/>
  <c r="K20" i="94"/>
  <c r="J20" i="94"/>
  <c r="J29" i="94" s="1"/>
  <c r="L19" i="94"/>
  <c r="K19" i="94"/>
  <c r="L18" i="94"/>
  <c r="K18" i="94"/>
  <c r="L16" i="94"/>
  <c r="K16" i="94"/>
  <c r="L15" i="94"/>
  <c r="K15" i="94"/>
  <c r="L14" i="94"/>
  <c r="K14" i="94"/>
  <c r="K16" i="108" l="1"/>
  <c r="J16" i="108"/>
  <c r="I14" i="108"/>
  <c r="I22" i="108"/>
  <c r="J23" i="108"/>
  <c r="K23" i="108"/>
  <c r="G14" i="108"/>
  <c r="H14" i="108"/>
  <c r="F22" i="109"/>
  <c r="F29" i="109"/>
  <c r="D16" i="108"/>
  <c r="C14" i="108"/>
  <c r="E16" i="108"/>
  <c r="H22" i="109"/>
  <c r="F22" i="108"/>
  <c r="H23" i="108"/>
  <c r="G23" i="108"/>
  <c r="J17" i="108"/>
  <c r="K26" i="108"/>
  <c r="I22" i="109"/>
  <c r="E17" i="108"/>
  <c r="F21" i="109"/>
  <c r="G16" i="108"/>
  <c r="D23" i="108"/>
  <c r="G26" i="108"/>
  <c r="H16" i="108"/>
  <c r="H26" i="108"/>
  <c r="C22" i="108"/>
  <c r="J26" i="108"/>
  <c r="I24" i="110"/>
  <c r="D17" i="108"/>
  <c r="K17" i="108"/>
  <c r="H29" i="109"/>
  <c r="E24" i="103"/>
  <c r="C23" i="103"/>
  <c r="D24" i="103"/>
  <c r="E15" i="103"/>
  <c r="D15" i="103"/>
  <c r="D27" i="103"/>
  <c r="E27" i="103"/>
  <c r="D35" i="104"/>
  <c r="D17" i="103"/>
  <c r="E17" i="103"/>
  <c r="D18" i="103"/>
  <c r="D20" i="104"/>
  <c r="D34" i="104" s="1"/>
  <c r="K29" i="94"/>
  <c r="L20" i="94"/>
  <c r="L29" i="94" s="1"/>
  <c r="F10" i="98"/>
  <c r="E24" i="98"/>
  <c r="J22" i="108" l="1"/>
  <c r="K22" i="108"/>
  <c r="G22" i="108"/>
  <c r="H22" i="108"/>
  <c r="K14" i="108"/>
  <c r="J14" i="108"/>
  <c r="D14" i="108"/>
  <c r="E14" i="108"/>
  <c r="D22" i="108"/>
  <c r="E22" i="108"/>
  <c r="E23" i="103"/>
  <c r="D23" i="103"/>
  <c r="E27" i="98"/>
  <c r="F27" i="98" s="1"/>
  <c r="F24" i="98"/>
  <c r="E29" i="98"/>
  <c r="E30" i="98"/>
  <c r="G35" i="91" l="1"/>
  <c r="I29" i="90"/>
  <c r="I30" i="90" s="1"/>
  <c r="H29" i="90"/>
  <c r="H30" i="90" s="1"/>
  <c r="G29" i="90"/>
  <c r="G30" i="90" s="1"/>
  <c r="F29" i="90"/>
  <c r="F30" i="90" s="1"/>
  <c r="E29" i="90"/>
  <c r="E30" i="90" s="1"/>
  <c r="D29" i="90"/>
  <c r="D30" i="90" s="1"/>
  <c r="C29" i="90"/>
  <c r="C30" i="90" s="1"/>
  <c r="I28" i="90"/>
  <c r="H28" i="90"/>
  <c r="G28" i="90"/>
  <c r="F28" i="90"/>
  <c r="E28" i="90"/>
  <c r="D28" i="90"/>
  <c r="C28" i="90"/>
  <c r="I26" i="90"/>
  <c r="H26" i="90"/>
  <c r="G26" i="90"/>
  <c r="F26" i="90"/>
  <c r="E26" i="90"/>
  <c r="D26" i="90"/>
  <c r="C26" i="90"/>
  <c r="I20" i="90"/>
  <c r="H20" i="90"/>
  <c r="G20" i="90"/>
  <c r="F20" i="90"/>
  <c r="E20" i="90"/>
  <c r="D20" i="90"/>
  <c r="C20" i="90"/>
  <c r="I18" i="90"/>
  <c r="H18" i="90"/>
  <c r="G18" i="90"/>
  <c r="F18" i="90"/>
  <c r="E18" i="90"/>
  <c r="D18" i="90"/>
  <c r="C18" i="90"/>
  <c r="I16" i="90"/>
  <c r="H16" i="90"/>
  <c r="G16" i="90"/>
  <c r="F16" i="90"/>
  <c r="E16" i="90"/>
  <c r="D16" i="90"/>
  <c r="C16" i="90"/>
  <c r="F14" i="90"/>
  <c r="E14" i="90"/>
  <c r="D14" i="90"/>
  <c r="I13" i="90"/>
  <c r="I23" i="90" s="1"/>
  <c r="I24" i="90" s="1"/>
  <c r="H13" i="90"/>
  <c r="H23" i="90" s="1"/>
  <c r="H24" i="90" s="1"/>
  <c r="G13" i="90"/>
  <c r="G23" i="90" s="1"/>
  <c r="G24" i="90" s="1"/>
  <c r="F13" i="90"/>
  <c r="F23" i="90" s="1"/>
  <c r="E13" i="90"/>
  <c r="E23" i="90" s="1"/>
  <c r="D13" i="90"/>
  <c r="D23" i="90" s="1"/>
  <c r="C13" i="90"/>
  <c r="C14" i="90" s="1"/>
  <c r="I12" i="90"/>
  <c r="H12" i="90"/>
  <c r="G12" i="90"/>
  <c r="F12" i="90"/>
  <c r="E12" i="90"/>
  <c r="D12" i="90"/>
  <c r="C12" i="90"/>
  <c r="K55" i="89"/>
  <c r="K45" i="89"/>
  <c r="K42" i="89"/>
  <c r="K41" i="89"/>
  <c r="K36" i="89"/>
  <c r="K35" i="89"/>
  <c r="K34" i="89"/>
  <c r="K33" i="89"/>
  <c r="K31" i="89"/>
  <c r="K28" i="89"/>
  <c r="K26" i="89"/>
  <c r="K24" i="89"/>
  <c r="G14" i="90" l="1"/>
  <c r="G21" i="90"/>
  <c r="G22" i="90" s="1"/>
  <c r="H14" i="90"/>
  <c r="H21" i="90"/>
  <c r="H22" i="90" s="1"/>
  <c r="I14" i="90"/>
  <c r="I21" i="90"/>
  <c r="I22" i="90" s="1"/>
  <c r="D21" i="90"/>
  <c r="D22" i="90" s="1"/>
  <c r="D24" i="90"/>
  <c r="E21" i="90"/>
  <c r="E22" i="90" s="1"/>
  <c r="E24" i="90"/>
  <c r="F21" i="90"/>
  <c r="F22" i="90" s="1"/>
  <c r="F24" i="90"/>
  <c r="C23" i="90"/>
  <c r="E32" i="88"/>
  <c r="E39" i="88" s="1"/>
  <c r="F39" i="88" s="1"/>
  <c r="F33" i="88"/>
  <c r="F34" i="88"/>
  <c r="E35" i="88"/>
  <c r="F35" i="88" s="1"/>
  <c r="F36" i="88"/>
  <c r="F37" i="88"/>
  <c r="E40" i="88"/>
  <c r="F40" i="88"/>
  <c r="E41" i="88"/>
  <c r="F41" i="88" s="1"/>
  <c r="F43" i="88"/>
  <c r="F44" i="88"/>
  <c r="E45" i="88"/>
  <c r="F45" i="88"/>
  <c r="E13" i="88"/>
  <c r="E21" i="88" s="1"/>
  <c r="F21" i="88" s="1"/>
  <c r="F13" i="88"/>
  <c r="F14" i="88"/>
  <c r="F15" i="88"/>
  <c r="E16" i="88"/>
  <c r="F16" i="88" s="1"/>
  <c r="F17" i="88"/>
  <c r="F18" i="88"/>
  <c r="F19" i="88"/>
  <c r="E22" i="88"/>
  <c r="F22" i="88"/>
  <c r="E23" i="88"/>
  <c r="F23" i="88"/>
  <c r="E24" i="88"/>
  <c r="F24" i="88" s="1"/>
  <c r="F25" i="88"/>
  <c r="F26" i="88"/>
  <c r="E27" i="88"/>
  <c r="F27" i="88"/>
  <c r="E17" i="87"/>
  <c r="F17" i="87"/>
  <c r="G17" i="87"/>
  <c r="H17" i="87"/>
  <c r="I17" i="87"/>
  <c r="J17" i="87"/>
  <c r="K17" i="87"/>
  <c r="H18" i="87"/>
  <c r="I18" i="87"/>
  <c r="J18" i="87"/>
  <c r="K18" i="87"/>
  <c r="H19" i="87"/>
  <c r="I19" i="87"/>
  <c r="J19" i="87"/>
  <c r="K19" i="87"/>
  <c r="H20" i="87"/>
  <c r="I20" i="87"/>
  <c r="J20" i="87"/>
  <c r="K20" i="87"/>
  <c r="H21" i="87"/>
  <c r="I21" i="87"/>
  <c r="J21" i="87"/>
  <c r="K21" i="87"/>
  <c r="E22" i="87"/>
  <c r="F22" i="87"/>
  <c r="G22" i="87"/>
  <c r="H22" i="87"/>
  <c r="I22" i="87"/>
  <c r="J22" i="87"/>
  <c r="K22" i="87"/>
  <c r="H23" i="87"/>
  <c r="I23" i="87"/>
  <c r="J23" i="87"/>
  <c r="K23" i="87"/>
  <c r="H24" i="87"/>
  <c r="I24" i="87"/>
  <c r="J24" i="87"/>
  <c r="K24" i="87"/>
  <c r="H25" i="87"/>
  <c r="I25" i="87"/>
  <c r="J25" i="87"/>
  <c r="K25" i="87"/>
  <c r="H26" i="87"/>
  <c r="I26" i="87"/>
  <c r="J26" i="87"/>
  <c r="K26" i="87"/>
  <c r="H27" i="87"/>
  <c r="I27" i="87"/>
  <c r="J27" i="87"/>
  <c r="K27" i="87"/>
  <c r="H28" i="87"/>
  <c r="I28" i="87"/>
  <c r="J28" i="87"/>
  <c r="K28" i="87"/>
  <c r="H29" i="87"/>
  <c r="I29" i="87"/>
  <c r="J29" i="87"/>
  <c r="K29" i="87"/>
  <c r="H30" i="87"/>
  <c r="I30" i="87"/>
  <c r="J30" i="87"/>
  <c r="K30" i="87"/>
  <c r="E31" i="87"/>
  <c r="F31" i="87"/>
  <c r="G31" i="87"/>
  <c r="H31" i="87"/>
  <c r="I31" i="87"/>
  <c r="J31" i="87"/>
  <c r="K31" i="87"/>
  <c r="H32" i="87"/>
  <c r="I32" i="87"/>
  <c r="J32" i="87"/>
  <c r="K32" i="87"/>
  <c r="H33" i="87"/>
  <c r="I33" i="87"/>
  <c r="J33" i="87"/>
  <c r="K33" i="87"/>
  <c r="H34" i="87"/>
  <c r="I34" i="87"/>
  <c r="J34" i="87"/>
  <c r="K34" i="87"/>
  <c r="E35" i="87"/>
  <c r="F35" i="87"/>
  <c r="G35" i="87"/>
  <c r="H35" i="87"/>
  <c r="I35" i="87"/>
  <c r="J35" i="87"/>
  <c r="K35" i="87"/>
  <c r="H36" i="87"/>
  <c r="I36" i="87"/>
  <c r="J36" i="87"/>
  <c r="K36" i="87"/>
  <c r="H37" i="87"/>
  <c r="I37" i="87"/>
  <c r="J37" i="87"/>
  <c r="K37" i="87"/>
  <c r="H38" i="87"/>
  <c r="I38" i="87"/>
  <c r="J38" i="87"/>
  <c r="K38" i="87"/>
  <c r="H39" i="87"/>
  <c r="I39" i="87"/>
  <c r="J39" i="87"/>
  <c r="K39" i="87"/>
  <c r="H40" i="87"/>
  <c r="I40" i="87"/>
  <c r="J40" i="87"/>
  <c r="K40" i="87"/>
  <c r="H41" i="87"/>
  <c r="I41" i="87"/>
  <c r="J41" i="87"/>
  <c r="K41" i="87"/>
  <c r="E42" i="87"/>
  <c r="F42" i="87"/>
  <c r="G42" i="87"/>
  <c r="H42" i="87"/>
  <c r="I42" i="87"/>
  <c r="J42" i="87"/>
  <c r="K42" i="87"/>
  <c r="H43" i="87"/>
  <c r="I43" i="87"/>
  <c r="J43" i="87"/>
  <c r="K43" i="87"/>
  <c r="E44" i="87"/>
  <c r="F44" i="87"/>
  <c r="J44" i="87" s="1"/>
  <c r="G44" i="87"/>
  <c r="K44" i="87" s="1"/>
  <c r="H44" i="87"/>
  <c r="I44" i="87" s="1"/>
  <c r="E46" i="87"/>
  <c r="F46" i="87"/>
  <c r="G46" i="87"/>
  <c r="H46" i="87"/>
  <c r="I46" i="87"/>
  <c r="J46" i="87"/>
  <c r="K46" i="87"/>
  <c r="H47" i="87"/>
  <c r="I47" i="87"/>
  <c r="J47" i="87"/>
  <c r="K47" i="87"/>
  <c r="E48" i="87"/>
  <c r="F48" i="87"/>
  <c r="G48" i="87"/>
  <c r="H48" i="87"/>
  <c r="I48" i="87"/>
  <c r="J48" i="87"/>
  <c r="K48" i="87"/>
  <c r="H49" i="87"/>
  <c r="I49" i="87"/>
  <c r="J49" i="87"/>
  <c r="K49" i="87"/>
  <c r="E50" i="87"/>
  <c r="F50" i="87"/>
  <c r="G50" i="87"/>
  <c r="H50" i="87"/>
  <c r="I50" i="87"/>
  <c r="J50" i="87"/>
  <c r="K50" i="87"/>
  <c r="H51" i="87"/>
  <c r="I51" i="87"/>
  <c r="J51" i="87"/>
  <c r="K51" i="87"/>
  <c r="H52" i="87"/>
  <c r="I52" i="87"/>
  <c r="J52" i="87"/>
  <c r="K52" i="87"/>
  <c r="H53" i="87"/>
  <c r="I53" i="87"/>
  <c r="J53" i="87"/>
  <c r="K53" i="87"/>
  <c r="H54" i="87"/>
  <c r="I54" i="87"/>
  <c r="J54" i="87"/>
  <c r="K54" i="87"/>
  <c r="E55" i="87"/>
  <c r="F55" i="87"/>
  <c r="H55" i="87" s="1"/>
  <c r="I55" i="87" s="1"/>
  <c r="G55" i="87"/>
  <c r="J55" i="87"/>
  <c r="K55" i="87"/>
  <c r="E56" i="87"/>
  <c r="C15" i="86"/>
  <c r="D15" i="86"/>
  <c r="E15" i="86"/>
  <c r="F15" i="86"/>
  <c r="G15" i="86"/>
  <c r="H15" i="86"/>
  <c r="I15" i="86"/>
  <c r="F16" i="86"/>
  <c r="G16" i="86"/>
  <c r="H16" i="86"/>
  <c r="I16" i="86"/>
  <c r="F17" i="86"/>
  <c r="G17" i="86"/>
  <c r="H17" i="86"/>
  <c r="I17" i="86"/>
  <c r="F18" i="86"/>
  <c r="G18" i="86"/>
  <c r="H18" i="86"/>
  <c r="I18" i="86"/>
  <c r="F19" i="86"/>
  <c r="G19" i="86"/>
  <c r="H19" i="86"/>
  <c r="I19" i="86"/>
  <c r="F20" i="86"/>
  <c r="G20" i="86"/>
  <c r="H20" i="86"/>
  <c r="I20" i="86"/>
  <c r="F21" i="86"/>
  <c r="G21" i="86"/>
  <c r="I21" i="86"/>
  <c r="F22" i="86"/>
  <c r="G22" i="86"/>
  <c r="H22" i="86"/>
  <c r="I22" i="86"/>
  <c r="F23" i="86"/>
  <c r="G23" i="86"/>
  <c r="H23" i="86"/>
  <c r="I23" i="86"/>
  <c r="F24" i="86"/>
  <c r="G24" i="86"/>
  <c r="H24" i="86"/>
  <c r="I24" i="86"/>
  <c r="H25" i="86"/>
  <c r="G26" i="86"/>
  <c r="H26" i="86"/>
  <c r="G27" i="86"/>
  <c r="H27" i="86"/>
  <c r="G29" i="86"/>
  <c r="H29" i="86"/>
  <c r="G30" i="86"/>
  <c r="H30" i="86"/>
  <c r="G31" i="86"/>
  <c r="H31" i="86"/>
  <c r="G32" i="86"/>
  <c r="H32" i="86"/>
  <c r="G33" i="86"/>
  <c r="H33" i="86"/>
  <c r="G34" i="86"/>
  <c r="H34" i="86"/>
  <c r="G35" i="86"/>
  <c r="H35" i="86"/>
  <c r="G36" i="86"/>
  <c r="H36" i="86"/>
  <c r="G37" i="86"/>
  <c r="H37" i="86"/>
  <c r="G38" i="86"/>
  <c r="H38" i="86"/>
  <c r="G39" i="86"/>
  <c r="H39" i="86"/>
  <c r="G40" i="86"/>
  <c r="H40" i="86"/>
  <c r="F41" i="86"/>
  <c r="G41" i="86"/>
  <c r="H41" i="86"/>
  <c r="I41" i="86"/>
  <c r="F42" i="86"/>
  <c r="G42" i="86"/>
  <c r="H42" i="86"/>
  <c r="I42" i="86"/>
  <c r="F43" i="86"/>
  <c r="G43" i="86"/>
  <c r="H43" i="86"/>
  <c r="I43" i="86"/>
  <c r="F44" i="86"/>
  <c r="G44" i="86"/>
  <c r="H44" i="86"/>
  <c r="I44" i="86"/>
  <c r="F45" i="86"/>
  <c r="G45" i="86"/>
  <c r="H45" i="86"/>
  <c r="I45" i="86"/>
  <c r="F46" i="86"/>
  <c r="G46" i="86"/>
  <c r="H46" i="86"/>
  <c r="I46" i="86"/>
  <c r="F47" i="86"/>
  <c r="G47" i="86"/>
  <c r="H47" i="86"/>
  <c r="I47" i="86"/>
  <c r="F48" i="86"/>
  <c r="G48" i="86"/>
  <c r="H48" i="86"/>
  <c r="I48" i="86"/>
  <c r="F49" i="86"/>
  <c r="G49" i="86"/>
  <c r="H49" i="86"/>
  <c r="I49" i="86"/>
  <c r="F50" i="86"/>
  <c r="G50" i="86"/>
  <c r="H50" i="86"/>
  <c r="I50" i="86"/>
  <c r="F51" i="86"/>
  <c r="G51" i="86"/>
  <c r="H51" i="86"/>
  <c r="I51" i="86"/>
  <c r="F52" i="86"/>
  <c r="G52" i="86"/>
  <c r="H52" i="86"/>
  <c r="I52" i="86"/>
  <c r="F53" i="86"/>
  <c r="G53" i="86"/>
  <c r="H53" i="86"/>
  <c r="I53" i="86"/>
  <c r="F54" i="86"/>
  <c r="G54" i="86"/>
  <c r="H54" i="86"/>
  <c r="I54" i="86"/>
  <c r="F55" i="86"/>
  <c r="G55" i="86"/>
  <c r="H55" i="86"/>
  <c r="I55" i="86"/>
  <c r="F56" i="86"/>
  <c r="G56" i="86"/>
  <c r="H56" i="86"/>
  <c r="I56" i="86"/>
  <c r="F57" i="86"/>
  <c r="G57" i="86"/>
  <c r="H57" i="86"/>
  <c r="I57" i="86"/>
  <c r="F58" i="86"/>
  <c r="G58" i="86"/>
  <c r="H58" i="86"/>
  <c r="I58" i="86"/>
  <c r="F59" i="86"/>
  <c r="G59" i="86"/>
  <c r="H59" i="86"/>
  <c r="I59" i="86"/>
  <c r="F60" i="86"/>
  <c r="G60" i="86"/>
  <c r="H60" i="86"/>
  <c r="I60" i="86"/>
  <c r="F61" i="86"/>
  <c r="G61" i="86"/>
  <c r="H61" i="86"/>
  <c r="I61" i="86"/>
  <c r="F62" i="86"/>
  <c r="G62" i="86"/>
  <c r="H62" i="86"/>
  <c r="I62" i="86"/>
  <c r="F63" i="86"/>
  <c r="G63" i="86"/>
  <c r="H63" i="86"/>
  <c r="I63" i="86"/>
  <c r="F64" i="86"/>
  <c r="G64" i="86"/>
  <c r="H64" i="86"/>
  <c r="I64" i="86"/>
  <c r="F65" i="86"/>
  <c r="G65" i="86"/>
  <c r="H65" i="86"/>
  <c r="I65" i="86"/>
  <c r="F66" i="86"/>
  <c r="G66" i="86"/>
  <c r="H66" i="86"/>
  <c r="I66" i="86"/>
  <c r="F67" i="86"/>
  <c r="G67" i="86"/>
  <c r="H67" i="86"/>
  <c r="I67" i="86"/>
  <c r="F68" i="86"/>
  <c r="G68" i="86"/>
  <c r="H68" i="86"/>
  <c r="I68" i="86"/>
  <c r="F69" i="86"/>
  <c r="G69" i="86"/>
  <c r="H69" i="86"/>
  <c r="I69" i="86"/>
  <c r="F70" i="86"/>
  <c r="G70" i="86"/>
  <c r="H70" i="86"/>
  <c r="I70" i="86"/>
  <c r="F71" i="86"/>
  <c r="G71" i="86"/>
  <c r="H71" i="86"/>
  <c r="I71" i="86"/>
  <c r="F72" i="86"/>
  <c r="G72" i="86"/>
  <c r="H72" i="86"/>
  <c r="I72" i="86"/>
  <c r="F73" i="86"/>
  <c r="G73" i="86"/>
  <c r="H73" i="86"/>
  <c r="I73" i="86"/>
  <c r="F74" i="86"/>
  <c r="G74" i="86"/>
  <c r="H74" i="86"/>
  <c r="I74" i="86"/>
  <c r="F75" i="86"/>
  <c r="G75" i="86"/>
  <c r="H75" i="86"/>
  <c r="I75" i="86"/>
  <c r="F76" i="86"/>
  <c r="G76" i="86"/>
  <c r="H76" i="86"/>
  <c r="I76" i="86"/>
  <c r="F77" i="86"/>
  <c r="G77" i="86"/>
  <c r="H77" i="86"/>
  <c r="I77" i="86"/>
  <c r="C78" i="86"/>
  <c r="D78" i="86"/>
  <c r="E78" i="86"/>
  <c r="F78" i="86"/>
  <c r="G78" i="86"/>
  <c r="H78" i="86"/>
  <c r="I78" i="86"/>
  <c r="F79" i="86"/>
  <c r="G79" i="86"/>
  <c r="H79" i="86"/>
  <c r="I79" i="86"/>
  <c r="F80" i="86"/>
  <c r="G80" i="86"/>
  <c r="H80" i="86"/>
  <c r="I80" i="86"/>
  <c r="F81" i="86"/>
  <c r="G81" i="86"/>
  <c r="H81" i="86"/>
  <c r="I81" i="86"/>
  <c r="F82" i="86"/>
  <c r="G82" i="86"/>
  <c r="H82" i="86"/>
  <c r="I82" i="86"/>
  <c r="F83" i="86"/>
  <c r="G83" i="86"/>
  <c r="H83" i="86"/>
  <c r="I83" i="86"/>
  <c r="F84" i="86"/>
  <c r="G84" i="86"/>
  <c r="H84" i="86"/>
  <c r="I84" i="86"/>
  <c r="F85" i="86"/>
  <c r="G85" i="86"/>
  <c r="H85" i="86"/>
  <c r="I85" i="86"/>
  <c r="F86" i="86"/>
  <c r="G86" i="86"/>
  <c r="H86" i="86"/>
  <c r="I86" i="86"/>
  <c r="F87" i="86"/>
  <c r="G87" i="86"/>
  <c r="H87" i="86"/>
  <c r="I87" i="86"/>
  <c r="C88" i="86"/>
  <c r="D88" i="86"/>
  <c r="F88" i="86" s="1"/>
  <c r="G88" i="86" s="1"/>
  <c r="E88" i="86"/>
  <c r="H88" i="86"/>
  <c r="I88" i="86"/>
  <c r="D18" i="85"/>
  <c r="C16" i="84"/>
  <c r="D16" i="84"/>
  <c r="E16" i="84"/>
  <c r="F16" i="84"/>
  <c r="G16" i="84"/>
  <c r="H16" i="84"/>
  <c r="I16" i="84"/>
  <c r="F17" i="84"/>
  <c r="G17" i="84"/>
  <c r="H17" i="84"/>
  <c r="I17" i="84"/>
  <c r="F18" i="84"/>
  <c r="G18" i="84"/>
  <c r="H18" i="84"/>
  <c r="I18" i="84"/>
  <c r="F19" i="84"/>
  <c r="G19" i="84"/>
  <c r="H19" i="84"/>
  <c r="I19" i="84"/>
  <c r="F20" i="84"/>
  <c r="G20" i="84"/>
  <c r="H20" i="84"/>
  <c r="I20" i="84"/>
  <c r="F21" i="84"/>
  <c r="G21" i="84"/>
  <c r="H21" i="84"/>
  <c r="I21" i="84"/>
  <c r="F22" i="84"/>
  <c r="G22" i="84"/>
  <c r="H22" i="84"/>
  <c r="I22" i="84"/>
  <c r="C23" i="84"/>
  <c r="D23" i="84"/>
  <c r="E23" i="84"/>
  <c r="F23" i="84"/>
  <c r="G23" i="84"/>
  <c r="H23" i="84"/>
  <c r="I23" i="84"/>
  <c r="F24" i="84"/>
  <c r="G24" i="84"/>
  <c r="H24" i="84"/>
  <c r="I24" i="84"/>
  <c r="F25" i="84"/>
  <c r="G25" i="84"/>
  <c r="H25" i="84"/>
  <c r="I25" i="84"/>
  <c r="F26" i="84"/>
  <c r="G26" i="84"/>
  <c r="H26" i="84"/>
  <c r="I26" i="84"/>
  <c r="F27" i="84"/>
  <c r="G27" i="84"/>
  <c r="H27" i="84"/>
  <c r="I27" i="84"/>
  <c r="F28" i="84"/>
  <c r="G28" i="84"/>
  <c r="H28" i="84"/>
  <c r="I28" i="84"/>
  <c r="F29" i="84"/>
  <c r="G29" i="84"/>
  <c r="H29" i="84"/>
  <c r="I29" i="84"/>
  <c r="F30" i="84"/>
  <c r="G30" i="84"/>
  <c r="H30" i="84"/>
  <c r="I30" i="84"/>
  <c r="C31" i="84"/>
  <c r="D31" i="84"/>
  <c r="E31" i="84"/>
  <c r="F31" i="84"/>
  <c r="G31" i="84"/>
  <c r="H31" i="84"/>
  <c r="I31" i="84"/>
  <c r="C33" i="84"/>
  <c r="D33" i="84"/>
  <c r="E33" i="84"/>
  <c r="F33" i="84"/>
  <c r="G33" i="84"/>
  <c r="H33" i="84"/>
  <c r="I33" i="84"/>
  <c r="F34" i="84"/>
  <c r="G34" i="84"/>
  <c r="H34" i="84"/>
  <c r="I34" i="84"/>
  <c r="F35" i="84"/>
  <c r="G35" i="84"/>
  <c r="H35" i="84"/>
  <c r="I35" i="84"/>
  <c r="F36" i="84"/>
  <c r="G36" i="84"/>
  <c r="H36" i="84"/>
  <c r="I36" i="84"/>
  <c r="F37" i="84"/>
  <c r="G37" i="84"/>
  <c r="H37" i="84"/>
  <c r="I37" i="84"/>
  <c r="F38" i="84"/>
  <c r="G38" i="84"/>
  <c r="H38" i="84"/>
  <c r="I38" i="84"/>
  <c r="C39" i="84"/>
  <c r="D39" i="84"/>
  <c r="E39" i="84"/>
  <c r="F39" i="84"/>
  <c r="G39" i="84"/>
  <c r="H39" i="84"/>
  <c r="I39" i="84"/>
  <c r="F40" i="84"/>
  <c r="G40" i="84"/>
  <c r="H40" i="84"/>
  <c r="I40" i="84"/>
  <c r="F41" i="84"/>
  <c r="G41" i="84"/>
  <c r="H41" i="84"/>
  <c r="I41" i="84"/>
  <c r="F42" i="84"/>
  <c r="G42" i="84"/>
  <c r="H42" i="84"/>
  <c r="I42" i="84"/>
  <c r="F43" i="84"/>
  <c r="G43" i="84"/>
  <c r="H43" i="84"/>
  <c r="I43" i="84"/>
  <c r="F44" i="84"/>
  <c r="G44" i="84"/>
  <c r="H44" i="84"/>
  <c r="I44" i="84"/>
  <c r="F45" i="84"/>
  <c r="G45" i="84"/>
  <c r="H45" i="84"/>
  <c r="I45" i="84"/>
  <c r="C46" i="84"/>
  <c r="C47" i="84" s="1"/>
  <c r="D46" i="84"/>
  <c r="H46" i="84" s="1"/>
  <c r="E46" i="84"/>
  <c r="I46" i="84" s="1"/>
  <c r="F46" i="84"/>
  <c r="G46" i="84"/>
  <c r="C17" i="83"/>
  <c r="D17" i="83"/>
  <c r="E17" i="83"/>
  <c r="F17" i="83"/>
  <c r="G17" i="83"/>
  <c r="I17" i="83"/>
  <c r="F18" i="83"/>
  <c r="G18" i="83"/>
  <c r="H18" i="83"/>
  <c r="I18" i="83"/>
  <c r="F19" i="83"/>
  <c r="G19" i="83"/>
  <c r="H19" i="83"/>
  <c r="I19" i="83"/>
  <c r="F20" i="83"/>
  <c r="G20" i="83"/>
  <c r="H20" i="83"/>
  <c r="I20" i="83"/>
  <c r="F21" i="83"/>
  <c r="G21" i="83"/>
  <c r="H21" i="83"/>
  <c r="I21" i="83"/>
  <c r="F22" i="83"/>
  <c r="G22" i="83"/>
  <c r="H22" i="83"/>
  <c r="I22" i="83"/>
  <c r="F23" i="83"/>
  <c r="G23" i="83"/>
  <c r="H23" i="83"/>
  <c r="I23" i="83"/>
  <c r="C24" i="83"/>
  <c r="D24" i="83"/>
  <c r="E24" i="83"/>
  <c r="F24" i="83"/>
  <c r="G24" i="83"/>
  <c r="H24" i="83"/>
  <c r="I24" i="83"/>
  <c r="F25" i="83"/>
  <c r="G25" i="83"/>
  <c r="H25" i="83"/>
  <c r="I25" i="83"/>
  <c r="C26" i="83"/>
  <c r="D26" i="83"/>
  <c r="E26" i="83"/>
  <c r="F26" i="83"/>
  <c r="G26" i="83"/>
  <c r="H26" i="83"/>
  <c r="I26" i="83"/>
  <c r="C28" i="83"/>
  <c r="D28" i="83"/>
  <c r="E28" i="83"/>
  <c r="F28" i="83"/>
  <c r="G28" i="83" s="1"/>
  <c r="H28" i="83"/>
  <c r="I28" i="83"/>
  <c r="F29" i="83"/>
  <c r="G29" i="83"/>
  <c r="H29" i="83"/>
  <c r="I29" i="83"/>
  <c r="F30" i="83"/>
  <c r="G30" i="83"/>
  <c r="H30" i="83"/>
  <c r="I30" i="83"/>
  <c r="F31" i="83"/>
  <c r="G31" i="83"/>
  <c r="H31" i="83"/>
  <c r="I31" i="83"/>
  <c r="F32" i="83"/>
  <c r="G32" i="83"/>
  <c r="H32" i="83"/>
  <c r="I32" i="83"/>
  <c r="F33" i="83"/>
  <c r="G33" i="83"/>
  <c r="H33" i="83"/>
  <c r="I33" i="83"/>
  <c r="C34" i="83"/>
  <c r="D34" i="83"/>
  <c r="E34" i="83"/>
  <c r="F34" i="83"/>
  <c r="G34" i="83"/>
  <c r="H34" i="83"/>
  <c r="I34" i="83"/>
  <c r="F35" i="83"/>
  <c r="G35" i="83"/>
  <c r="H35" i="83"/>
  <c r="I35" i="83"/>
  <c r="F36" i="83"/>
  <c r="G36" i="83"/>
  <c r="H36" i="83"/>
  <c r="I36" i="83"/>
  <c r="F37" i="83"/>
  <c r="G37" i="83"/>
  <c r="H37" i="83"/>
  <c r="I37" i="83"/>
  <c r="C38" i="83"/>
  <c r="C39" i="83" s="1"/>
  <c r="D38" i="83"/>
  <c r="H38" i="83" s="1"/>
  <c r="E38" i="83"/>
  <c r="F38" i="83"/>
  <c r="G38" i="83" s="1"/>
  <c r="I38" i="83"/>
  <c r="E39" i="83"/>
  <c r="I39" i="83"/>
  <c r="F63" i="74"/>
  <c r="G63" i="74" s="1"/>
  <c r="E62" i="74"/>
  <c r="D62" i="74"/>
  <c r="D61" i="74" s="1"/>
  <c r="D60" i="74" s="1"/>
  <c r="C62" i="74"/>
  <c r="C61" i="74" s="1"/>
  <c r="C60" i="74" s="1"/>
  <c r="E61" i="74"/>
  <c r="E60" i="74"/>
  <c r="F60" i="74" s="1"/>
  <c r="G60" i="74" s="1"/>
  <c r="F59" i="74"/>
  <c r="G59" i="74" s="1"/>
  <c r="E58" i="74"/>
  <c r="F58" i="74" s="1"/>
  <c r="G58" i="74" s="1"/>
  <c r="D58" i="74"/>
  <c r="C58" i="74"/>
  <c r="E57" i="74"/>
  <c r="E56" i="74" s="1"/>
  <c r="D57" i="74"/>
  <c r="D56" i="74" s="1"/>
  <c r="C57" i="74"/>
  <c r="C56" i="74" s="1"/>
  <c r="F55" i="74"/>
  <c r="G55" i="74" s="1"/>
  <c r="E54" i="74"/>
  <c r="E53" i="74" s="1"/>
  <c r="D54" i="74"/>
  <c r="D53" i="74" s="1"/>
  <c r="D52" i="74" s="1"/>
  <c r="C54" i="74"/>
  <c r="C53" i="74" s="1"/>
  <c r="C52" i="74" s="1"/>
  <c r="F51" i="74"/>
  <c r="G51" i="74" s="1"/>
  <c r="F50" i="74"/>
  <c r="G50" i="74" s="1"/>
  <c r="E50" i="74"/>
  <c r="D50" i="74"/>
  <c r="C50" i="74"/>
  <c r="E49" i="74"/>
  <c r="F49" i="74" s="1"/>
  <c r="G49" i="74" s="1"/>
  <c r="D49" i="74"/>
  <c r="C49" i="74"/>
  <c r="C48" i="74" s="1"/>
  <c r="E48" i="74"/>
  <c r="F48" i="74" s="1"/>
  <c r="G48" i="74" s="1"/>
  <c r="D48" i="74"/>
  <c r="F47" i="74"/>
  <c r="G47" i="74" s="1"/>
  <c r="E46" i="74"/>
  <c r="F46" i="74" s="1"/>
  <c r="G46" i="74" s="1"/>
  <c r="D46" i="74"/>
  <c r="C46" i="74"/>
  <c r="C45" i="74" s="1"/>
  <c r="E45" i="74"/>
  <c r="F45" i="74" s="1"/>
  <c r="G45" i="74" s="1"/>
  <c r="D45" i="74"/>
  <c r="F44" i="74"/>
  <c r="F43" i="74"/>
  <c r="E43" i="74"/>
  <c r="D43" i="74"/>
  <c r="C43" i="74"/>
  <c r="F42" i="74"/>
  <c r="G42" i="74" s="1"/>
  <c r="E41" i="74"/>
  <c r="E35" i="74" s="1"/>
  <c r="D41" i="74"/>
  <c r="D35" i="74" s="1"/>
  <c r="D34" i="74" s="1"/>
  <c r="C41" i="74"/>
  <c r="F40" i="74"/>
  <c r="G40" i="74" s="1"/>
  <c r="F39" i="74"/>
  <c r="G39" i="74" s="1"/>
  <c r="F38" i="74"/>
  <c r="G38" i="74" s="1"/>
  <c r="E38" i="74"/>
  <c r="D38" i="74"/>
  <c r="C38" i="74"/>
  <c r="C35" i="74" s="1"/>
  <c r="C34" i="74" s="1"/>
  <c r="C64" i="74" s="1"/>
  <c r="F37" i="74"/>
  <c r="G37" i="74" s="1"/>
  <c r="E36" i="74"/>
  <c r="F36" i="74" s="1"/>
  <c r="G36" i="74" s="1"/>
  <c r="D36" i="74"/>
  <c r="C36" i="74"/>
  <c r="F33" i="74"/>
  <c r="G33" i="74" s="1"/>
  <c r="E32" i="74"/>
  <c r="E29" i="74" s="1"/>
  <c r="D32" i="74"/>
  <c r="D29" i="74" s="1"/>
  <c r="D28" i="74" s="1"/>
  <c r="C32" i="74"/>
  <c r="C30" i="74"/>
  <c r="C29" i="74" s="1"/>
  <c r="C28" i="74" s="1"/>
  <c r="F27" i="74"/>
  <c r="G27" i="74" s="1"/>
  <c r="E26" i="74"/>
  <c r="F26" i="74" s="1"/>
  <c r="G26" i="74" s="1"/>
  <c r="D26" i="74"/>
  <c r="C26" i="74"/>
  <c r="F25" i="74"/>
  <c r="G25" i="74" s="1"/>
  <c r="E24" i="74"/>
  <c r="E23" i="74" s="1"/>
  <c r="D24" i="74"/>
  <c r="D23" i="74" s="1"/>
  <c r="D22" i="74" s="1"/>
  <c r="C24" i="74"/>
  <c r="C23" i="74" s="1"/>
  <c r="C22" i="74" s="1"/>
  <c r="F21" i="74"/>
  <c r="G21" i="74" s="1"/>
  <c r="E20" i="74"/>
  <c r="F20" i="74" s="1"/>
  <c r="G20" i="74" s="1"/>
  <c r="D20" i="74"/>
  <c r="C20" i="74"/>
  <c r="F19" i="74"/>
  <c r="G19" i="74" s="1"/>
  <c r="E18" i="74"/>
  <c r="D18" i="74"/>
  <c r="F18" i="74" s="1"/>
  <c r="G18" i="74" s="1"/>
  <c r="C18" i="74"/>
  <c r="C13" i="74" s="1"/>
  <c r="C12" i="74" s="1"/>
  <c r="G17" i="74"/>
  <c r="F17" i="74"/>
  <c r="F16" i="74"/>
  <c r="G16" i="74" s="1"/>
  <c r="E16" i="74"/>
  <c r="D16" i="74"/>
  <c r="C16" i="74"/>
  <c r="F15" i="74"/>
  <c r="G15" i="74" s="1"/>
  <c r="E14" i="74"/>
  <c r="F14" i="74" s="1"/>
  <c r="G14" i="74" s="1"/>
  <c r="D14" i="74"/>
  <c r="D13" i="74" s="1"/>
  <c r="D12" i="74" s="1"/>
  <c r="C14" i="74"/>
  <c r="E42" i="88" l="1"/>
  <c r="F42" i="88" s="1"/>
  <c r="F32" i="88"/>
  <c r="C24" i="90"/>
  <c r="C21" i="90"/>
  <c r="C22" i="90" s="1"/>
  <c r="G56" i="87"/>
  <c r="F56" i="87"/>
  <c r="J56" i="87" s="1"/>
  <c r="D39" i="83"/>
  <c r="E47" i="84"/>
  <c r="D47" i="84"/>
  <c r="H47" i="84" s="1"/>
  <c r="F56" i="74"/>
  <c r="G56" i="74" s="1"/>
  <c r="F29" i="74"/>
  <c r="G29" i="74" s="1"/>
  <c r="E28" i="74"/>
  <c r="F28" i="74" s="1"/>
  <c r="G28" i="74" s="1"/>
  <c r="D64" i="74"/>
  <c r="F61" i="74"/>
  <c r="G61" i="74" s="1"/>
  <c r="F23" i="74"/>
  <c r="G23" i="74" s="1"/>
  <c r="E22" i="74"/>
  <c r="F22" i="74" s="1"/>
  <c r="G22" i="74" s="1"/>
  <c r="F53" i="74"/>
  <c r="G53" i="74" s="1"/>
  <c r="E52" i="74"/>
  <c r="F52" i="74" s="1"/>
  <c r="G52" i="74" s="1"/>
  <c r="E34" i="74"/>
  <c r="F35" i="74"/>
  <c r="G35" i="74" s="1"/>
  <c r="F62" i="74"/>
  <c r="G62" i="74" s="1"/>
  <c r="F57" i="74"/>
  <c r="G57" i="74" s="1"/>
  <c r="F41" i="74"/>
  <c r="G41" i="74" s="1"/>
  <c r="F24" i="74"/>
  <c r="G24" i="74" s="1"/>
  <c r="E13" i="74"/>
  <c r="F32" i="74"/>
  <c r="G32" i="74" s="1"/>
  <c r="F54" i="74"/>
  <c r="G54" i="74" s="1"/>
  <c r="F47" i="84" l="1"/>
  <c r="G47" i="84" s="1"/>
  <c r="I47" i="84"/>
  <c r="F39" i="83"/>
  <c r="G39" i="83" s="1"/>
  <c r="H39" i="83"/>
  <c r="K56" i="87"/>
  <c r="H56" i="87"/>
  <c r="I56" i="87" s="1"/>
  <c r="E64" i="74"/>
  <c r="F64" i="74" s="1"/>
  <c r="G64" i="74" s="1"/>
  <c r="F34" i="74"/>
  <c r="G34" i="74" s="1"/>
  <c r="F13" i="74"/>
  <c r="G13" i="74" s="1"/>
  <c r="E12" i="74"/>
  <c r="F12" i="74" s="1"/>
  <c r="G12" i="74" s="1"/>
  <c r="H62" i="67" l="1"/>
  <c r="G62" i="67"/>
  <c r="F62" i="67"/>
  <c r="H61" i="67"/>
  <c r="G61" i="67"/>
  <c r="F61" i="67"/>
  <c r="H60" i="67"/>
  <c r="G60" i="67"/>
  <c r="F60" i="67"/>
  <c r="H59" i="67"/>
  <c r="G59" i="67"/>
  <c r="F59" i="67"/>
  <c r="E58" i="67"/>
  <c r="H58" i="67" s="1"/>
  <c r="D58" i="67"/>
  <c r="C58" i="67"/>
  <c r="C63" i="67" s="1"/>
  <c r="H57" i="67"/>
  <c r="G57" i="67"/>
  <c r="F57" i="67"/>
  <c r="H56" i="67"/>
  <c r="G56" i="67"/>
  <c r="F56" i="67"/>
  <c r="H55" i="67"/>
  <c r="G55" i="67"/>
  <c r="F55" i="67"/>
  <c r="E54" i="67"/>
  <c r="E63" i="67" s="1"/>
  <c r="D54" i="67"/>
  <c r="D63" i="67" s="1"/>
  <c r="C54" i="67"/>
  <c r="H48" i="67"/>
  <c r="G48" i="67"/>
  <c r="F48" i="67"/>
  <c r="H47" i="67"/>
  <c r="G47" i="67"/>
  <c r="F47" i="67"/>
  <c r="H46" i="67"/>
  <c r="G46" i="67"/>
  <c r="F46" i="67"/>
  <c r="H45" i="67"/>
  <c r="G45" i="67"/>
  <c r="F45" i="67"/>
  <c r="H44" i="67"/>
  <c r="G44" i="67"/>
  <c r="F44" i="67"/>
  <c r="H43" i="67"/>
  <c r="G43" i="67"/>
  <c r="F43" i="67"/>
  <c r="E42" i="67"/>
  <c r="F42" i="67" s="1"/>
  <c r="D42" i="67"/>
  <c r="C42" i="67"/>
  <c r="H41" i="67"/>
  <c r="G41" i="67"/>
  <c r="F41" i="67"/>
  <c r="H40" i="67"/>
  <c r="G40" i="67"/>
  <c r="F40" i="67"/>
  <c r="H39" i="67"/>
  <c r="G39" i="67"/>
  <c r="F39" i="67"/>
  <c r="E38" i="67"/>
  <c r="E49" i="67" s="1"/>
  <c r="D38" i="67"/>
  <c r="D49" i="67" s="1"/>
  <c r="C38" i="67"/>
  <c r="C49" i="67" s="1"/>
  <c r="H36" i="67"/>
  <c r="G36" i="67"/>
  <c r="F36" i="67"/>
  <c r="H35" i="67"/>
  <c r="G35" i="67"/>
  <c r="F35" i="67"/>
  <c r="H34" i="67"/>
  <c r="G34" i="67"/>
  <c r="F34" i="67"/>
  <c r="H33" i="67"/>
  <c r="G33" i="67"/>
  <c r="F33" i="67"/>
  <c r="H32" i="67"/>
  <c r="G32" i="67"/>
  <c r="F32" i="67"/>
  <c r="H31" i="67"/>
  <c r="G31" i="67"/>
  <c r="F31" i="67"/>
  <c r="H30" i="67"/>
  <c r="G30" i="67"/>
  <c r="F30" i="67"/>
  <c r="H29" i="67"/>
  <c r="G29" i="67"/>
  <c r="F29" i="67"/>
  <c r="H28" i="67"/>
  <c r="G28" i="67"/>
  <c r="F28" i="67"/>
  <c r="H27" i="67"/>
  <c r="G27" i="67"/>
  <c r="F27" i="67"/>
  <c r="H26" i="67"/>
  <c r="G26" i="67"/>
  <c r="F26" i="67"/>
  <c r="H25" i="67"/>
  <c r="G25" i="67"/>
  <c r="F25" i="67"/>
  <c r="H24" i="67"/>
  <c r="G24" i="67"/>
  <c r="F24" i="67"/>
  <c r="H23" i="67"/>
  <c r="G23" i="67"/>
  <c r="F23" i="67"/>
  <c r="H22" i="67"/>
  <c r="G22" i="67"/>
  <c r="F22" i="67"/>
  <c r="H21" i="67"/>
  <c r="G21" i="67"/>
  <c r="F21" i="67"/>
  <c r="E20" i="67"/>
  <c r="E51" i="67" s="1"/>
  <c r="D20" i="67"/>
  <c r="D51" i="67" s="1"/>
  <c r="C20" i="67"/>
  <c r="C37" i="67" s="1"/>
  <c r="H19" i="67"/>
  <c r="G19" i="67"/>
  <c r="F19" i="67"/>
  <c r="H18" i="67"/>
  <c r="G18" i="67"/>
  <c r="F18" i="67"/>
  <c r="H17" i="67"/>
  <c r="G17" i="67"/>
  <c r="F17" i="67"/>
  <c r="H16" i="67"/>
  <c r="G16" i="67"/>
  <c r="F16" i="67"/>
  <c r="H15" i="67"/>
  <c r="G15" i="67"/>
  <c r="F15" i="67"/>
  <c r="H14" i="67"/>
  <c r="G14" i="67"/>
  <c r="F14" i="67"/>
  <c r="H13" i="67"/>
  <c r="G13" i="67"/>
  <c r="F13" i="67"/>
  <c r="E12" i="67"/>
  <c r="E50" i="67" s="1"/>
  <c r="D12" i="67"/>
  <c r="D50" i="67" s="1"/>
  <c r="C12" i="67"/>
  <c r="C50" i="67" s="1"/>
  <c r="G38" i="64"/>
  <c r="E22" i="62"/>
  <c r="D22" i="62"/>
  <c r="F21" i="62"/>
  <c r="F20" i="62"/>
  <c r="F19" i="62"/>
  <c r="F18" i="62"/>
  <c r="F17" i="62"/>
  <c r="F16" i="62"/>
  <c r="F15" i="62"/>
  <c r="F14" i="62"/>
  <c r="F13" i="62"/>
  <c r="F12" i="62"/>
  <c r="F11" i="62"/>
  <c r="F10" i="62"/>
  <c r="F9" i="62"/>
  <c r="F12" i="67" l="1"/>
  <c r="F54" i="67"/>
  <c r="E53" i="67"/>
  <c r="G12" i="67"/>
  <c r="H12" i="67"/>
  <c r="G54" i="67"/>
  <c r="H54" i="67"/>
  <c r="F22" i="62"/>
  <c r="D52" i="67"/>
  <c r="D53" i="67"/>
  <c r="H63" i="67"/>
  <c r="G63" i="67"/>
  <c r="F63" i="67"/>
  <c r="F49" i="67"/>
  <c r="H49" i="67"/>
  <c r="G49" i="67"/>
  <c r="C52" i="67"/>
  <c r="C53" i="67"/>
  <c r="E52" i="67"/>
  <c r="H50" i="67"/>
  <c r="G50" i="67"/>
  <c r="F50" i="67"/>
  <c r="G51" i="67"/>
  <c r="F51" i="67"/>
  <c r="H51" i="67"/>
  <c r="C51" i="67"/>
  <c r="F58" i="67"/>
  <c r="G20" i="67"/>
  <c r="G38" i="67"/>
  <c r="G58" i="67"/>
  <c r="F20" i="67"/>
  <c r="F38" i="67"/>
  <c r="H20" i="67"/>
  <c r="G42" i="67"/>
  <c r="E37" i="67"/>
  <c r="H42" i="67"/>
  <c r="H38" i="67"/>
  <c r="D37" i="67"/>
  <c r="F53" i="67" l="1"/>
  <c r="H53" i="67"/>
  <c r="G53" i="67"/>
  <c r="H52" i="67"/>
  <c r="G52" i="67"/>
  <c r="F52" i="67"/>
  <c r="H37" i="67"/>
  <c r="G37" i="67"/>
  <c r="F37" i="67"/>
  <c r="I38" i="61" l="1"/>
  <c r="H38" i="61"/>
  <c r="I37" i="61"/>
  <c r="H37" i="61"/>
  <c r="I36" i="61"/>
  <c r="H36" i="61"/>
  <c r="I35" i="61"/>
  <c r="H35" i="61"/>
  <c r="I34" i="61"/>
  <c r="H34" i="61"/>
  <c r="I33" i="61"/>
  <c r="H33" i="61"/>
  <c r="G33" i="61"/>
  <c r="F33" i="61"/>
  <c r="E33" i="61"/>
  <c r="I32" i="61"/>
  <c r="H32" i="61"/>
  <c r="I31" i="61"/>
  <c r="H31" i="61"/>
  <c r="I30" i="61"/>
  <c r="H30" i="61"/>
  <c r="I29" i="61"/>
  <c r="H29" i="61"/>
  <c r="G28" i="61"/>
  <c r="F28" i="61"/>
  <c r="J28" i="61" s="1"/>
  <c r="E28" i="61"/>
  <c r="I27" i="61"/>
  <c r="H27" i="61"/>
  <c r="I26" i="61"/>
  <c r="H26" i="61"/>
  <c r="I25" i="61"/>
  <c r="H25" i="61"/>
  <c r="I24" i="61"/>
  <c r="H24" i="61"/>
  <c r="I23" i="61"/>
  <c r="H23" i="61"/>
  <c r="G22" i="61"/>
  <c r="F22" i="61"/>
  <c r="E22" i="61"/>
  <c r="I21" i="61"/>
  <c r="H21" i="61"/>
  <c r="I20" i="61"/>
  <c r="H20" i="61"/>
  <c r="I19" i="61"/>
  <c r="H19" i="61"/>
  <c r="I18" i="61"/>
  <c r="H18" i="61"/>
  <c r="I17" i="61"/>
  <c r="H17" i="61"/>
  <c r="I16" i="61"/>
  <c r="H16" i="61"/>
  <c r="N15" i="61"/>
  <c r="I15" i="61"/>
  <c r="H15" i="61"/>
  <c r="I14" i="61"/>
  <c r="H14" i="61"/>
  <c r="G13" i="61"/>
  <c r="H13" i="61" s="1"/>
  <c r="F13" i="61"/>
  <c r="E13" i="61"/>
  <c r="E12" i="61" s="1"/>
  <c r="E39" i="61" s="1"/>
  <c r="N12" i="61"/>
  <c r="J51" i="59"/>
  <c r="I51" i="59"/>
  <c r="G51" i="59"/>
  <c r="H51" i="59" s="1"/>
  <c r="J50" i="59"/>
  <c r="I50" i="59"/>
  <c r="G50" i="59"/>
  <c r="H50" i="59" s="1"/>
  <c r="F49" i="59"/>
  <c r="J49" i="59" s="1"/>
  <c r="E49" i="59"/>
  <c r="I49" i="59" s="1"/>
  <c r="D49" i="59"/>
  <c r="J48" i="59"/>
  <c r="I48" i="59"/>
  <c r="G48" i="59"/>
  <c r="H48" i="59" s="1"/>
  <c r="J47" i="59"/>
  <c r="I47" i="59"/>
  <c r="G47" i="59"/>
  <c r="H47" i="59" s="1"/>
  <c r="J46" i="59"/>
  <c r="I46" i="59"/>
  <c r="G46" i="59"/>
  <c r="H46" i="59" s="1"/>
  <c r="J45" i="59"/>
  <c r="I45" i="59"/>
  <c r="G45" i="59"/>
  <c r="H45" i="59" s="1"/>
  <c r="J44" i="59"/>
  <c r="I44" i="59"/>
  <c r="G44" i="59"/>
  <c r="H44" i="59" s="1"/>
  <c r="J43" i="59"/>
  <c r="I43" i="59"/>
  <c r="G43" i="59"/>
  <c r="H43" i="59" s="1"/>
  <c r="F42" i="59"/>
  <c r="J42" i="59" s="1"/>
  <c r="E42" i="59"/>
  <c r="I42" i="59" s="1"/>
  <c r="D42" i="59"/>
  <c r="J41" i="59"/>
  <c r="I41" i="59"/>
  <c r="G41" i="59"/>
  <c r="H41" i="59" s="1"/>
  <c r="F40" i="59"/>
  <c r="J40" i="59" s="1"/>
  <c r="E40" i="59"/>
  <c r="I40" i="59" s="1"/>
  <c r="D40" i="59"/>
  <c r="J39" i="59"/>
  <c r="I39" i="59"/>
  <c r="G39" i="59"/>
  <c r="H39" i="59" s="1"/>
  <c r="J38" i="59"/>
  <c r="I38" i="59"/>
  <c r="G38" i="59"/>
  <c r="H38" i="59" s="1"/>
  <c r="J37" i="59"/>
  <c r="I37" i="59"/>
  <c r="G37" i="59"/>
  <c r="H37" i="59" s="1"/>
  <c r="J36" i="59"/>
  <c r="I36" i="59"/>
  <c r="G36" i="59"/>
  <c r="H36" i="59" s="1"/>
  <c r="J35" i="59"/>
  <c r="I35" i="59"/>
  <c r="G35" i="59"/>
  <c r="H35" i="59" s="1"/>
  <c r="J34" i="59"/>
  <c r="I34" i="59"/>
  <c r="G34" i="59"/>
  <c r="H34" i="59" s="1"/>
  <c r="J33" i="59"/>
  <c r="I33" i="59"/>
  <c r="G33" i="59"/>
  <c r="H33" i="59" s="1"/>
  <c r="J32" i="59"/>
  <c r="I32" i="59"/>
  <c r="G32" i="59"/>
  <c r="H32" i="59" s="1"/>
  <c r="J31" i="59"/>
  <c r="I31" i="59"/>
  <c r="G31" i="59"/>
  <c r="H31" i="59" s="1"/>
  <c r="J30" i="59"/>
  <c r="I30" i="59"/>
  <c r="G30" i="59"/>
  <c r="H30" i="59" s="1"/>
  <c r="J29" i="59"/>
  <c r="I29" i="59"/>
  <c r="G29" i="59"/>
  <c r="H29" i="59" s="1"/>
  <c r="J28" i="59"/>
  <c r="I28" i="59"/>
  <c r="G28" i="59"/>
  <c r="H28" i="59" s="1"/>
  <c r="J27" i="59"/>
  <c r="I27" i="59"/>
  <c r="G27" i="59"/>
  <c r="H27" i="59" s="1"/>
  <c r="J26" i="59"/>
  <c r="I26" i="59"/>
  <c r="G26" i="59"/>
  <c r="H26" i="59" s="1"/>
  <c r="J25" i="59"/>
  <c r="I25" i="59"/>
  <c r="G25" i="59"/>
  <c r="H25" i="59" s="1"/>
  <c r="J24" i="59"/>
  <c r="I24" i="59"/>
  <c r="G24" i="59"/>
  <c r="H24" i="59" s="1"/>
  <c r="J23" i="59"/>
  <c r="I23" i="59"/>
  <c r="G23" i="59"/>
  <c r="H23" i="59" s="1"/>
  <c r="J22" i="59"/>
  <c r="I22" i="59"/>
  <c r="G22" i="59"/>
  <c r="H22" i="59" s="1"/>
  <c r="J21" i="59"/>
  <c r="I21" i="59"/>
  <c r="G21" i="59"/>
  <c r="H21" i="59" s="1"/>
  <c r="J20" i="59"/>
  <c r="I20" i="59"/>
  <c r="G20" i="59"/>
  <c r="H20" i="59" s="1"/>
  <c r="J19" i="59"/>
  <c r="I19" i="59"/>
  <c r="G19" i="59"/>
  <c r="H19" i="59" s="1"/>
  <c r="J18" i="59"/>
  <c r="I18" i="59"/>
  <c r="G18" i="59"/>
  <c r="H18" i="59" s="1"/>
  <c r="J17" i="59"/>
  <c r="I17" i="59"/>
  <c r="G17" i="59"/>
  <c r="H17" i="59" s="1"/>
  <c r="F16" i="59"/>
  <c r="J16" i="59" s="1"/>
  <c r="E16" i="59"/>
  <c r="I16" i="59" s="1"/>
  <c r="D16" i="59"/>
  <c r="J15" i="59"/>
  <c r="I15" i="59"/>
  <c r="G15" i="59"/>
  <c r="H15" i="59" s="1"/>
  <c r="J14" i="59"/>
  <c r="I14" i="59"/>
  <c r="G14" i="59"/>
  <c r="H14" i="59" s="1"/>
  <c r="F13" i="59"/>
  <c r="J13" i="59" s="1"/>
  <c r="E13" i="59"/>
  <c r="I13" i="59" s="1"/>
  <c r="D13" i="59"/>
  <c r="D33" i="58"/>
  <c r="I32" i="58"/>
  <c r="F32" i="58"/>
  <c r="H32" i="58" s="1"/>
  <c r="I31" i="58"/>
  <c r="H31" i="58"/>
  <c r="F31" i="58"/>
  <c r="I30" i="58"/>
  <c r="H30" i="58"/>
  <c r="F30" i="58"/>
  <c r="I29" i="58"/>
  <c r="F29" i="58"/>
  <c r="H29" i="58" s="1"/>
  <c r="E28" i="58"/>
  <c r="I28" i="58" s="1"/>
  <c r="D28" i="58"/>
  <c r="C28" i="58"/>
  <c r="I27" i="58"/>
  <c r="H27" i="58"/>
  <c r="F27" i="58"/>
  <c r="I26" i="58"/>
  <c r="F26" i="58"/>
  <c r="H26" i="58" s="1"/>
  <c r="I25" i="58"/>
  <c r="F25" i="58"/>
  <c r="H25" i="58" s="1"/>
  <c r="I24" i="58"/>
  <c r="H24" i="58"/>
  <c r="F24" i="58"/>
  <c r="I23" i="58"/>
  <c r="G23" i="58"/>
  <c r="E23" i="58"/>
  <c r="D23" i="58"/>
  <c r="C23" i="58"/>
  <c r="I22" i="58"/>
  <c r="F22" i="58"/>
  <c r="F21" i="58" s="1"/>
  <c r="I21" i="58"/>
  <c r="E21" i="58"/>
  <c r="D21" i="58"/>
  <c r="C21" i="58"/>
  <c r="C20" i="58" s="1"/>
  <c r="C33" i="58" s="1"/>
  <c r="G20" i="58"/>
  <c r="E20" i="58"/>
  <c r="D20" i="58"/>
  <c r="I19" i="58"/>
  <c r="H19" i="58"/>
  <c r="F19" i="58"/>
  <c r="I18" i="58"/>
  <c r="G18" i="58"/>
  <c r="H18" i="58" s="1"/>
  <c r="G17" i="58"/>
  <c r="G16" i="58" s="1"/>
  <c r="G33" i="58" s="1"/>
  <c r="F17" i="58"/>
  <c r="F16" i="58" s="1"/>
  <c r="E17" i="58"/>
  <c r="I17" i="58" s="1"/>
  <c r="D17" i="58"/>
  <c r="C17" i="58"/>
  <c r="D16" i="58"/>
  <c r="C16" i="58"/>
  <c r="I56" i="57"/>
  <c r="F56" i="57"/>
  <c r="H56" i="57" s="1"/>
  <c r="I55" i="57"/>
  <c r="F55" i="57"/>
  <c r="H55" i="57" s="1"/>
  <c r="I54" i="57"/>
  <c r="F54" i="57"/>
  <c r="H54" i="57" s="1"/>
  <c r="I53" i="57"/>
  <c r="F53" i="57"/>
  <c r="H53" i="57" s="1"/>
  <c r="I52" i="57"/>
  <c r="F52" i="57"/>
  <c r="H52" i="57" s="1"/>
  <c r="I51" i="57"/>
  <c r="F51" i="57"/>
  <c r="H51" i="57" s="1"/>
  <c r="I50" i="57"/>
  <c r="F50" i="57"/>
  <c r="H50" i="57" s="1"/>
  <c r="I49" i="57"/>
  <c r="F49" i="57"/>
  <c r="H49" i="57" s="1"/>
  <c r="E48" i="57"/>
  <c r="I48" i="57" s="1"/>
  <c r="D48" i="57"/>
  <c r="C48" i="57"/>
  <c r="I47" i="57"/>
  <c r="F47" i="57"/>
  <c r="H47" i="57" s="1"/>
  <c r="I46" i="57"/>
  <c r="F46" i="57"/>
  <c r="H46" i="57" s="1"/>
  <c r="I45" i="57"/>
  <c r="G45" i="57"/>
  <c r="H45" i="57" s="1"/>
  <c r="I44" i="57"/>
  <c r="F44" i="57"/>
  <c r="H44" i="57" s="1"/>
  <c r="I43" i="57"/>
  <c r="F43" i="57"/>
  <c r="H43" i="57" s="1"/>
  <c r="I42" i="57"/>
  <c r="F42" i="57"/>
  <c r="H42" i="57" s="1"/>
  <c r="I41" i="57"/>
  <c r="F41" i="57"/>
  <c r="I40" i="57"/>
  <c r="F40" i="57"/>
  <c r="H40" i="57" s="1"/>
  <c r="I39" i="57"/>
  <c r="F39" i="57"/>
  <c r="H39" i="57" s="1"/>
  <c r="I38" i="57"/>
  <c r="F38" i="57"/>
  <c r="H38" i="57" s="1"/>
  <c r="E37" i="57"/>
  <c r="I37" i="57" s="1"/>
  <c r="D37" i="57"/>
  <c r="D33" i="57" s="1"/>
  <c r="C37" i="57"/>
  <c r="C33" i="57" s="1"/>
  <c r="I36" i="57"/>
  <c r="F36" i="57"/>
  <c r="H36" i="57" s="1"/>
  <c r="I35" i="57"/>
  <c r="F35" i="57"/>
  <c r="H35" i="57" s="1"/>
  <c r="E34" i="57"/>
  <c r="I34" i="57" s="1"/>
  <c r="D34" i="57"/>
  <c r="C34" i="57"/>
  <c r="I32" i="57"/>
  <c r="F32" i="57"/>
  <c r="H32" i="57" s="1"/>
  <c r="E31" i="57"/>
  <c r="I31" i="57" s="1"/>
  <c r="D31" i="57"/>
  <c r="C31" i="57"/>
  <c r="I30" i="57"/>
  <c r="G30" i="57"/>
  <c r="E29" i="57"/>
  <c r="I29" i="57" s="1"/>
  <c r="D29" i="57"/>
  <c r="C29" i="57"/>
  <c r="I28" i="57"/>
  <c r="F28" i="57"/>
  <c r="H28" i="57" s="1"/>
  <c r="I27" i="57"/>
  <c r="F27" i="57"/>
  <c r="I26" i="57"/>
  <c r="F26" i="57"/>
  <c r="H26" i="57" s="1"/>
  <c r="I25" i="57"/>
  <c r="G25" i="57"/>
  <c r="H25" i="57" s="1"/>
  <c r="I24" i="57"/>
  <c r="G24" i="57"/>
  <c r="H24" i="57" s="1"/>
  <c r="G23" i="57"/>
  <c r="E23" i="57"/>
  <c r="I23" i="57" s="1"/>
  <c r="D23" i="57"/>
  <c r="C23" i="57"/>
  <c r="I22" i="57"/>
  <c r="F22" i="57"/>
  <c r="H22" i="57" s="1"/>
  <c r="I21" i="57"/>
  <c r="F21" i="57"/>
  <c r="H21" i="57" s="1"/>
  <c r="F20" i="57"/>
  <c r="H20" i="57" s="1"/>
  <c r="E20" i="57"/>
  <c r="I20" i="57" s="1"/>
  <c r="D20" i="57"/>
  <c r="C20" i="57"/>
  <c r="C19" i="57" s="1"/>
  <c r="E19" i="57"/>
  <c r="D19" i="57"/>
  <c r="I18" i="57"/>
  <c r="F18" i="57"/>
  <c r="H18" i="57" s="1"/>
  <c r="E17" i="57"/>
  <c r="E16" i="57" s="1"/>
  <c r="D17" i="57"/>
  <c r="C17" i="57"/>
  <c r="C16" i="57" s="1"/>
  <c r="D16" i="57"/>
  <c r="D54" i="56"/>
  <c r="F53" i="56"/>
  <c r="F52" i="56"/>
  <c r="F51" i="56"/>
  <c r="F50" i="56"/>
  <c r="E49" i="56"/>
  <c r="F49" i="56" s="1"/>
  <c r="D49" i="56"/>
  <c r="C49" i="56"/>
  <c r="F48" i="56"/>
  <c r="F47" i="56"/>
  <c r="E47" i="56"/>
  <c r="D47" i="56"/>
  <c r="C47" i="56"/>
  <c r="F46" i="56"/>
  <c r="E45" i="56"/>
  <c r="F45" i="56" s="1"/>
  <c r="D45" i="56"/>
  <c r="C45" i="56"/>
  <c r="C44" i="56" s="1"/>
  <c r="E44" i="56"/>
  <c r="D44" i="56"/>
  <c r="F43" i="56"/>
  <c r="F42" i="56"/>
  <c r="E42" i="56"/>
  <c r="D42" i="56"/>
  <c r="C42" i="56"/>
  <c r="E41" i="56"/>
  <c r="D41" i="56"/>
  <c r="C41" i="56"/>
  <c r="F40" i="56"/>
  <c r="E39" i="56"/>
  <c r="F39" i="56" s="1"/>
  <c r="D39" i="56"/>
  <c r="C39" i="56"/>
  <c r="F38" i="56"/>
  <c r="E37" i="56"/>
  <c r="F37" i="56" s="1"/>
  <c r="D37" i="56"/>
  <c r="D36" i="56" s="1"/>
  <c r="C37" i="56"/>
  <c r="C36" i="56" s="1"/>
  <c r="F36" i="56"/>
  <c r="E36" i="56"/>
  <c r="E54" i="56" s="1"/>
  <c r="F33" i="56"/>
  <c r="F32" i="56"/>
  <c r="F31" i="56"/>
  <c r="F30" i="56"/>
  <c r="F29" i="56"/>
  <c r="E29" i="56"/>
  <c r="D29" i="56"/>
  <c r="C29" i="56"/>
  <c r="F28" i="56"/>
  <c r="E27" i="56"/>
  <c r="F27" i="56" s="1"/>
  <c r="D27" i="56"/>
  <c r="C27" i="56"/>
  <c r="C24" i="56" s="1"/>
  <c r="F26" i="56"/>
  <c r="E25" i="56"/>
  <c r="D25" i="56"/>
  <c r="D24" i="56" s="1"/>
  <c r="C25" i="56"/>
  <c r="F23" i="56"/>
  <c r="E22" i="56"/>
  <c r="E21" i="56" s="1"/>
  <c r="F21" i="56" s="1"/>
  <c r="D22" i="56"/>
  <c r="D21" i="56" s="1"/>
  <c r="C22" i="56"/>
  <c r="C21" i="56" s="1"/>
  <c r="F20" i="56"/>
  <c r="E19" i="56"/>
  <c r="F19" i="56" s="1"/>
  <c r="D19" i="56"/>
  <c r="D16" i="56" s="1"/>
  <c r="C19" i="56"/>
  <c r="F18" i="56"/>
  <c r="E17" i="56"/>
  <c r="D17" i="56"/>
  <c r="C17" i="56"/>
  <c r="C16" i="56" s="1"/>
  <c r="J40" i="55"/>
  <c r="I40" i="55"/>
  <c r="G40" i="55"/>
  <c r="H40" i="55" s="1"/>
  <c r="I39" i="55"/>
  <c r="G39" i="55"/>
  <c r="H39" i="55" s="1"/>
  <c r="F39" i="55"/>
  <c r="E39" i="55"/>
  <c r="D39" i="55"/>
  <c r="J38" i="55"/>
  <c r="I38" i="55"/>
  <c r="G38" i="55"/>
  <c r="H38" i="55" s="1"/>
  <c r="J37" i="55"/>
  <c r="I37" i="55"/>
  <c r="G37" i="55"/>
  <c r="H37" i="55" s="1"/>
  <c r="J36" i="55"/>
  <c r="I36" i="55"/>
  <c r="G36" i="55"/>
  <c r="H36" i="55" s="1"/>
  <c r="J35" i="55"/>
  <c r="I35" i="55"/>
  <c r="G35" i="55"/>
  <c r="H35" i="55" s="1"/>
  <c r="J34" i="55"/>
  <c r="I34" i="55"/>
  <c r="G34" i="55"/>
  <c r="H34" i="55" s="1"/>
  <c r="J33" i="55"/>
  <c r="I33" i="55"/>
  <c r="G33" i="55"/>
  <c r="H33" i="55" s="1"/>
  <c r="F32" i="55"/>
  <c r="E32" i="55"/>
  <c r="I32" i="55" s="1"/>
  <c r="D32" i="55"/>
  <c r="J31" i="55"/>
  <c r="I31" i="55"/>
  <c r="G31" i="55"/>
  <c r="H31" i="55" s="1"/>
  <c r="J30" i="55"/>
  <c r="I30" i="55"/>
  <c r="G30" i="55"/>
  <c r="H30" i="55" s="1"/>
  <c r="J29" i="55"/>
  <c r="I29" i="55"/>
  <c r="G29" i="55"/>
  <c r="H29" i="55" s="1"/>
  <c r="J28" i="55"/>
  <c r="F28" i="55"/>
  <c r="E28" i="55"/>
  <c r="I28" i="55" s="1"/>
  <c r="D28" i="55"/>
  <c r="J27" i="55"/>
  <c r="I27" i="55"/>
  <c r="G27" i="55"/>
  <c r="H27" i="55" s="1"/>
  <c r="J26" i="55"/>
  <c r="I26" i="55"/>
  <c r="G26" i="55"/>
  <c r="H26" i="55" s="1"/>
  <c r="J25" i="55"/>
  <c r="I25" i="55"/>
  <c r="G25" i="55"/>
  <c r="H25" i="55" s="1"/>
  <c r="J24" i="55"/>
  <c r="I24" i="55"/>
  <c r="G24" i="55"/>
  <c r="H24" i="55" s="1"/>
  <c r="J23" i="55"/>
  <c r="I23" i="55"/>
  <c r="G23" i="55"/>
  <c r="H23" i="55" s="1"/>
  <c r="J22" i="55"/>
  <c r="I22" i="55"/>
  <c r="G22" i="55"/>
  <c r="H22" i="55" s="1"/>
  <c r="J21" i="55"/>
  <c r="I21" i="55"/>
  <c r="G21" i="55"/>
  <c r="H21" i="55" s="1"/>
  <c r="J20" i="55"/>
  <c r="I20" i="55"/>
  <c r="G20" i="55"/>
  <c r="H20" i="55" s="1"/>
  <c r="J19" i="55"/>
  <c r="I19" i="55"/>
  <c r="G19" i="55"/>
  <c r="H19" i="55" s="1"/>
  <c r="I18" i="55"/>
  <c r="F18" i="55"/>
  <c r="E18" i="55"/>
  <c r="D18" i="55"/>
  <c r="J17" i="55"/>
  <c r="I17" i="55"/>
  <c r="G17" i="55"/>
  <c r="H17" i="55" s="1"/>
  <c r="J16" i="55"/>
  <c r="I16" i="55"/>
  <c r="G16" i="55"/>
  <c r="H16" i="55" s="1"/>
  <c r="J15" i="55"/>
  <c r="I15" i="55"/>
  <c r="G15" i="55"/>
  <c r="H15" i="55" s="1"/>
  <c r="J14" i="55"/>
  <c r="I14" i="55"/>
  <c r="G14" i="55"/>
  <c r="H14" i="55" s="1"/>
  <c r="I13" i="55"/>
  <c r="F13" i="55"/>
  <c r="E13" i="55"/>
  <c r="E41" i="55" s="1"/>
  <c r="I41" i="55" s="1"/>
  <c r="D13" i="55"/>
  <c r="P18" i="52"/>
  <c r="O18" i="52"/>
  <c r="N18" i="52"/>
  <c r="M18" i="52"/>
  <c r="L18" i="52"/>
  <c r="L11" i="52" s="1"/>
  <c r="K18" i="52"/>
  <c r="J18" i="52"/>
  <c r="J11" i="52" s="1"/>
  <c r="I18" i="52"/>
  <c r="H18" i="52"/>
  <c r="G18" i="52"/>
  <c r="F18" i="52"/>
  <c r="E18" i="52"/>
  <c r="D18" i="52"/>
  <c r="C18" i="52"/>
  <c r="B18" i="52"/>
  <c r="P15" i="52"/>
  <c r="P11" i="52" s="1"/>
  <c r="O15" i="52"/>
  <c r="O11" i="52" s="1"/>
  <c r="N15" i="52"/>
  <c r="N11" i="52" s="1"/>
  <c r="M15" i="52"/>
  <c r="M11" i="52" s="1"/>
  <c r="L15" i="52"/>
  <c r="K15" i="52"/>
  <c r="K11" i="52" s="1"/>
  <c r="J15" i="52"/>
  <c r="I15" i="52"/>
  <c r="H15" i="52"/>
  <c r="G15" i="52"/>
  <c r="F15" i="52"/>
  <c r="E15" i="52"/>
  <c r="D15" i="52"/>
  <c r="D11" i="52" s="1"/>
  <c r="C15" i="52"/>
  <c r="C11" i="52" s="1"/>
  <c r="B15" i="52"/>
  <c r="B11" i="52" s="1"/>
  <c r="P13" i="52"/>
  <c r="O13" i="52"/>
  <c r="N13" i="52"/>
  <c r="M13" i="52"/>
  <c r="L13" i="52"/>
  <c r="K13" i="52"/>
  <c r="J13" i="52"/>
  <c r="I13" i="52"/>
  <c r="H13" i="52"/>
  <c r="G13" i="52"/>
  <c r="F13" i="52"/>
  <c r="E13" i="52"/>
  <c r="D13" i="52"/>
  <c r="C13" i="52"/>
  <c r="B13" i="52"/>
  <c r="I11" i="52"/>
  <c r="H11" i="52"/>
  <c r="G11" i="52"/>
  <c r="F11" i="52"/>
  <c r="E11" i="52"/>
  <c r="I16" i="51"/>
  <c r="H16" i="51"/>
  <c r="I15" i="51"/>
  <c r="H15" i="51"/>
  <c r="C15" i="51"/>
  <c r="I14" i="51"/>
  <c r="H14" i="51"/>
  <c r="C14" i="51"/>
  <c r="I13" i="51"/>
  <c r="H13" i="51"/>
  <c r="I28" i="61" l="1"/>
  <c r="H22" i="61"/>
  <c r="I22" i="61"/>
  <c r="F12" i="61"/>
  <c r="I13" i="61"/>
  <c r="H28" i="61"/>
  <c r="G12" i="61"/>
  <c r="G42" i="59"/>
  <c r="H42" i="59" s="1"/>
  <c r="G40" i="59"/>
  <c r="H40" i="59" s="1"/>
  <c r="D52" i="59"/>
  <c r="G13" i="59"/>
  <c r="G49" i="59"/>
  <c r="H49" i="59" s="1"/>
  <c r="E52" i="59"/>
  <c r="I52" i="59" s="1"/>
  <c r="F52" i="59"/>
  <c r="J52" i="59" s="1"/>
  <c r="G16" i="59"/>
  <c r="H16" i="59" s="1"/>
  <c r="F48" i="57"/>
  <c r="H48" i="57" s="1"/>
  <c r="F34" i="57"/>
  <c r="H34" i="57" s="1"/>
  <c r="D57" i="57"/>
  <c r="F37" i="57"/>
  <c r="H41" i="57"/>
  <c r="D34" i="56"/>
  <c r="D55" i="56"/>
  <c r="F54" i="56"/>
  <c r="J18" i="55"/>
  <c r="H16" i="58"/>
  <c r="G18" i="55"/>
  <c r="H18" i="55" s="1"/>
  <c r="C54" i="56"/>
  <c r="G37" i="57"/>
  <c r="G33" i="57" s="1"/>
  <c r="C57" i="57"/>
  <c r="F33" i="57"/>
  <c r="H33" i="57" s="1"/>
  <c r="D41" i="55"/>
  <c r="I16" i="57"/>
  <c r="J13" i="55"/>
  <c r="F44" i="56"/>
  <c r="E24" i="56"/>
  <c r="F25" i="56"/>
  <c r="G13" i="55"/>
  <c r="H13" i="55" s="1"/>
  <c r="E16" i="56"/>
  <c r="F23" i="57"/>
  <c r="H23" i="57" s="1"/>
  <c r="H27" i="57"/>
  <c r="H21" i="58"/>
  <c r="F20" i="58"/>
  <c r="H20" i="58" s="1"/>
  <c r="F41" i="55"/>
  <c r="G29" i="57"/>
  <c r="H29" i="57" s="1"/>
  <c r="H30" i="57"/>
  <c r="C34" i="56"/>
  <c r="C55" i="56"/>
  <c r="J39" i="55"/>
  <c r="F17" i="56"/>
  <c r="F28" i="58"/>
  <c r="H28" i="58" s="1"/>
  <c r="E33" i="57"/>
  <c r="E57" i="57" s="1"/>
  <c r="H17" i="58"/>
  <c r="F22" i="56"/>
  <c r="F41" i="56"/>
  <c r="E16" i="58"/>
  <c r="G32" i="55"/>
  <c r="H32" i="55" s="1"/>
  <c r="I20" i="58"/>
  <c r="F17" i="57"/>
  <c r="I19" i="57"/>
  <c r="F31" i="57"/>
  <c r="H31" i="57" s="1"/>
  <c r="F23" i="58"/>
  <c r="H23" i="58" s="1"/>
  <c r="J32" i="55"/>
  <c r="G28" i="55"/>
  <c r="H28" i="55" s="1"/>
  <c r="I17" i="57"/>
  <c r="H22" i="58"/>
  <c r="F39" i="61" l="1"/>
  <c r="J39" i="61" s="1"/>
  <c r="G39" i="61"/>
  <c r="I12" i="61"/>
  <c r="H12" i="61"/>
  <c r="G52" i="59"/>
  <c r="H52" i="59" s="1"/>
  <c r="H13" i="59"/>
  <c r="G19" i="57"/>
  <c r="G57" i="57" s="1"/>
  <c r="E34" i="56"/>
  <c r="F16" i="56"/>
  <c r="E55" i="56"/>
  <c r="I57" i="57"/>
  <c r="F33" i="58"/>
  <c r="F16" i="57"/>
  <c r="H17" i="57"/>
  <c r="I33" i="57"/>
  <c r="I16" i="58"/>
  <c r="E33" i="58"/>
  <c r="F24" i="56"/>
  <c r="J41" i="55"/>
  <c r="G41" i="55"/>
  <c r="H41" i="55" s="1"/>
  <c r="F19" i="57"/>
  <c r="H19" i="57" s="1"/>
  <c r="H37" i="57"/>
  <c r="K39" i="61" l="1"/>
  <c r="I39" i="61"/>
  <c r="H39" i="61"/>
  <c r="F57" i="57"/>
  <c r="H16" i="57"/>
  <c r="H33" i="58"/>
  <c r="F55" i="56"/>
  <c r="I33" i="58"/>
  <c r="F34" i="56"/>
  <c r="H57" i="57" l="1"/>
  <c r="D19" i="37" l="1"/>
  <c r="D18" i="37"/>
  <c r="E23" i="37"/>
  <c r="C23" i="37"/>
  <c r="D23" i="37" s="1"/>
  <c r="H22" i="37"/>
  <c r="G22" i="37"/>
  <c r="F22" i="37"/>
  <c r="D22" i="37"/>
  <c r="H21" i="37"/>
  <c r="G21" i="37"/>
  <c r="F21" i="37"/>
  <c r="D21" i="37"/>
  <c r="E19" i="37"/>
  <c r="F19" i="37" s="1"/>
  <c r="C19" i="37"/>
  <c r="E18" i="37"/>
  <c r="C18" i="37"/>
  <c r="H17" i="37"/>
  <c r="G17" i="37"/>
  <c r="F17" i="37"/>
  <c r="D17" i="37"/>
  <c r="H16" i="37"/>
  <c r="G16" i="37"/>
  <c r="F16" i="37"/>
  <c r="D16" i="37"/>
  <c r="H15" i="37"/>
  <c r="G15" i="37"/>
  <c r="F15" i="37"/>
  <c r="D15" i="37"/>
  <c r="H14" i="37"/>
  <c r="G14" i="37"/>
  <c r="F14" i="37"/>
  <c r="D14" i="37"/>
  <c r="H13" i="37"/>
  <c r="G13" i="37"/>
  <c r="F13" i="37"/>
  <c r="D13" i="37"/>
  <c r="G23" i="37" l="1"/>
  <c r="H18" i="37"/>
  <c r="F18" i="37"/>
  <c r="H23" i="37"/>
  <c r="G19" i="37"/>
  <c r="H19" i="37"/>
  <c r="F23" i="37"/>
  <c r="G18" i="37"/>
  <c r="K20" i="32"/>
  <c r="K19" i="32"/>
  <c r="K18" i="32"/>
  <c r="K17" i="32"/>
  <c r="K16" i="32"/>
  <c r="K14" i="32"/>
  <c r="F34" i="19" l="1"/>
  <c r="F33" i="19"/>
  <c r="F32" i="19"/>
  <c r="F31" i="19"/>
  <c r="F30" i="19"/>
  <c r="F29" i="19"/>
  <c r="F28" i="19"/>
  <c r="F26" i="19"/>
  <c r="F25" i="19"/>
  <c r="F23" i="19"/>
  <c r="F22" i="19"/>
  <c r="F21" i="19"/>
  <c r="F20" i="19"/>
  <c r="F18" i="19"/>
  <c r="F17" i="19"/>
  <c r="F15" i="19"/>
  <c r="F14" i="19"/>
  <c r="F12" i="19"/>
  <c r="F11" i="19"/>
  <c r="D18" i="18"/>
  <c r="E22" i="18" s="1"/>
  <c r="E16" i="18"/>
  <c r="E15" i="18"/>
  <c r="E14" i="18"/>
  <c r="E13" i="18"/>
  <c r="D11" i="18"/>
  <c r="L24" i="17"/>
  <c r="K24" i="17"/>
  <c r="J24" i="17"/>
  <c r="I24" i="17"/>
  <c r="L23" i="17"/>
  <c r="K23" i="17"/>
  <c r="J23" i="17"/>
  <c r="I23" i="17"/>
  <c r="L22" i="17"/>
  <c r="K22" i="17"/>
  <c r="J22" i="17"/>
  <c r="I22" i="17"/>
  <c r="H21" i="17"/>
  <c r="G21" i="17"/>
  <c r="L21" i="17" s="1"/>
  <c r="F21" i="17"/>
  <c r="E21" i="17"/>
  <c r="D21" i="17"/>
  <c r="C21" i="17"/>
  <c r="L20" i="17"/>
  <c r="K20" i="17"/>
  <c r="J20" i="17"/>
  <c r="I20" i="17"/>
  <c r="L19" i="17"/>
  <c r="K19" i="17"/>
  <c r="J19" i="17"/>
  <c r="I19" i="17"/>
  <c r="L18" i="17"/>
  <c r="K18" i="17"/>
  <c r="J18" i="17"/>
  <c r="I18" i="17"/>
  <c r="H17" i="17"/>
  <c r="H16" i="17" s="1"/>
  <c r="G17" i="17"/>
  <c r="L17" i="17" s="1"/>
  <c r="F17" i="17"/>
  <c r="F16" i="17" s="1"/>
  <c r="E17" i="17"/>
  <c r="E16" i="17" s="1"/>
  <c r="D17" i="17"/>
  <c r="D16" i="17" s="1"/>
  <c r="C17" i="17"/>
  <c r="C16" i="17" s="1"/>
  <c r="K62" i="16"/>
  <c r="J62" i="16"/>
  <c r="I62" i="16"/>
  <c r="H62" i="16"/>
  <c r="G62" i="16"/>
  <c r="F62" i="16"/>
  <c r="E62" i="16"/>
  <c r="D62" i="16"/>
  <c r="C62" i="16"/>
  <c r="K61" i="16"/>
  <c r="J61" i="16"/>
  <c r="I61" i="16"/>
  <c r="K60" i="16"/>
  <c r="J60" i="16"/>
  <c r="I60" i="16"/>
  <c r="K59" i="16"/>
  <c r="J59" i="16"/>
  <c r="I59" i="16"/>
  <c r="K58" i="16"/>
  <c r="J58" i="16"/>
  <c r="I58" i="16"/>
  <c r="K57" i="16"/>
  <c r="J57" i="16"/>
  <c r="I57" i="16"/>
  <c r="K56" i="16"/>
  <c r="J56" i="16"/>
  <c r="I56" i="16"/>
  <c r="K55" i="16"/>
  <c r="J55" i="16"/>
  <c r="I55" i="16"/>
  <c r="K54" i="16"/>
  <c r="J54" i="16"/>
  <c r="I54" i="16"/>
  <c r="K53" i="16"/>
  <c r="J53" i="16"/>
  <c r="I53" i="16"/>
  <c r="K52" i="16"/>
  <c r="J52" i="16"/>
  <c r="I52" i="16"/>
  <c r="K51" i="16"/>
  <c r="J51" i="16"/>
  <c r="I51" i="16"/>
  <c r="K50" i="16"/>
  <c r="J50" i="16"/>
  <c r="I50" i="16"/>
  <c r="K49" i="16"/>
  <c r="J49" i="16"/>
  <c r="I49" i="16"/>
  <c r="K48" i="16"/>
  <c r="J48" i="16"/>
  <c r="I48" i="16"/>
  <c r="K47" i="16"/>
  <c r="J47" i="16"/>
  <c r="I47" i="16"/>
  <c r="K46" i="16"/>
  <c r="J46" i="16"/>
  <c r="I46" i="16"/>
  <c r="K45" i="16"/>
  <c r="J45" i="16"/>
  <c r="I45" i="16"/>
  <c r="K44" i="16"/>
  <c r="J44" i="16"/>
  <c r="I44" i="16"/>
  <c r="K43" i="16"/>
  <c r="J43" i="16"/>
  <c r="I43" i="16"/>
  <c r="K42" i="16"/>
  <c r="J42" i="16"/>
  <c r="I42" i="16"/>
  <c r="K41" i="16"/>
  <c r="J41" i="16"/>
  <c r="I41" i="16"/>
  <c r="K40" i="16"/>
  <c r="J40" i="16"/>
  <c r="I40" i="16"/>
  <c r="K39" i="16"/>
  <c r="J39" i="16"/>
  <c r="I39" i="16"/>
  <c r="K38" i="16"/>
  <c r="J38" i="16"/>
  <c r="I38" i="16"/>
  <c r="K37" i="16"/>
  <c r="J37" i="16"/>
  <c r="I37" i="16"/>
  <c r="K36" i="16"/>
  <c r="J36" i="16"/>
  <c r="I36" i="16"/>
  <c r="K35" i="16"/>
  <c r="J35" i="16"/>
  <c r="I35" i="16"/>
  <c r="K34" i="16"/>
  <c r="J34" i="16"/>
  <c r="I34" i="16"/>
  <c r="K33" i="16"/>
  <c r="J33" i="16"/>
  <c r="I33" i="16"/>
  <c r="K32" i="16"/>
  <c r="J32" i="16"/>
  <c r="I32" i="16"/>
  <c r="K31" i="16"/>
  <c r="J31" i="16"/>
  <c r="I31" i="16"/>
  <c r="K30" i="16"/>
  <c r="J30" i="16"/>
  <c r="I30" i="16"/>
  <c r="K29" i="16"/>
  <c r="J29" i="16"/>
  <c r="I29" i="16"/>
  <c r="K28" i="16"/>
  <c r="J28" i="16"/>
  <c r="I28" i="16"/>
  <c r="K27" i="16"/>
  <c r="J27" i="16"/>
  <c r="I27" i="16"/>
  <c r="K26" i="16"/>
  <c r="J26" i="16"/>
  <c r="I26" i="16"/>
  <c r="K25" i="16"/>
  <c r="J25" i="16"/>
  <c r="I25" i="16"/>
  <c r="K24" i="16"/>
  <c r="J24" i="16"/>
  <c r="I24" i="16"/>
  <c r="K23" i="16"/>
  <c r="J23" i="16"/>
  <c r="K22" i="16"/>
  <c r="J22" i="16"/>
  <c r="K21" i="16"/>
  <c r="J21" i="16"/>
  <c r="K20" i="16"/>
  <c r="J20" i="16"/>
  <c r="I20" i="16"/>
  <c r="K19" i="16"/>
  <c r="K18" i="16"/>
  <c r="J18" i="16"/>
  <c r="I18" i="16"/>
  <c r="K17" i="16"/>
  <c r="J17" i="16"/>
  <c r="I17" i="16"/>
  <c r="K16" i="16"/>
  <c r="J16" i="16"/>
  <c r="I16" i="16"/>
  <c r="K15" i="16"/>
  <c r="J15" i="16"/>
  <c r="I15" i="16"/>
  <c r="K14" i="16"/>
  <c r="J14" i="16"/>
  <c r="I14" i="16"/>
  <c r="H24" i="15"/>
  <c r="J24" i="15" s="1"/>
  <c r="G24" i="15"/>
  <c r="F24" i="15"/>
  <c r="E24" i="15"/>
  <c r="D24" i="15"/>
  <c r="C24" i="15"/>
  <c r="J23" i="15"/>
  <c r="I23" i="15"/>
  <c r="J22" i="15"/>
  <c r="I22" i="15"/>
  <c r="D21" i="15"/>
  <c r="C21" i="15"/>
  <c r="H20" i="15"/>
  <c r="J20" i="15" s="1"/>
  <c r="G20" i="15"/>
  <c r="F20" i="15"/>
  <c r="E20" i="15"/>
  <c r="D20" i="15"/>
  <c r="C20" i="15"/>
  <c r="H19" i="15"/>
  <c r="J19" i="15" s="1"/>
  <c r="G19" i="15"/>
  <c r="F19" i="15"/>
  <c r="E19" i="15"/>
  <c r="D19" i="15"/>
  <c r="C19" i="15"/>
  <c r="D18" i="15"/>
  <c r="C18" i="15"/>
  <c r="J16" i="15"/>
  <c r="I16" i="15"/>
  <c r="J15" i="15"/>
  <c r="I15" i="15"/>
  <c r="J14" i="15"/>
  <c r="I14" i="15"/>
  <c r="H13" i="15"/>
  <c r="J13" i="15" s="1"/>
  <c r="G13" i="15"/>
  <c r="F13" i="15"/>
  <c r="E13" i="15"/>
  <c r="D13" i="15"/>
  <c r="C13" i="15"/>
  <c r="J12" i="15"/>
  <c r="I12" i="15"/>
  <c r="J11" i="15"/>
  <c r="I11" i="15"/>
  <c r="H10" i="15"/>
  <c r="H21" i="15" s="1"/>
  <c r="G10" i="15"/>
  <c r="G21" i="15" s="1"/>
  <c r="F10" i="15"/>
  <c r="F21" i="15" s="1"/>
  <c r="E10" i="15"/>
  <c r="E21" i="15" s="1"/>
  <c r="D10" i="15"/>
  <c r="C10" i="15"/>
  <c r="I34" i="14"/>
  <c r="H34" i="14"/>
  <c r="G34" i="14"/>
  <c r="F34" i="14"/>
  <c r="E34" i="14"/>
  <c r="D34" i="14"/>
  <c r="C34" i="14"/>
  <c r="I33" i="14"/>
  <c r="I32" i="14"/>
  <c r="I31" i="14"/>
  <c r="I30" i="14"/>
  <c r="I29" i="14"/>
  <c r="I28" i="14"/>
  <c r="I27" i="14"/>
  <c r="I26" i="14"/>
  <c r="I25" i="14"/>
  <c r="I24" i="14"/>
  <c r="I23" i="14"/>
  <c r="I22" i="14"/>
  <c r="I21" i="14"/>
  <c r="I20" i="14"/>
  <c r="I19" i="14"/>
  <c r="I18" i="14"/>
  <c r="I17" i="14"/>
  <c r="I16" i="14"/>
  <c r="H58" i="13"/>
  <c r="G58" i="13"/>
  <c r="L58" i="13" s="1"/>
  <c r="F58" i="13"/>
  <c r="E58" i="13"/>
  <c r="D58" i="13"/>
  <c r="C58" i="13"/>
  <c r="L57" i="13"/>
  <c r="I57" i="13"/>
  <c r="K57" i="13" s="1"/>
  <c r="L56" i="13"/>
  <c r="I56" i="13"/>
  <c r="K56" i="13" s="1"/>
  <c r="L55" i="13"/>
  <c r="I55" i="13"/>
  <c r="K55" i="13" s="1"/>
  <c r="L54" i="13"/>
  <c r="I54" i="13"/>
  <c r="K54" i="13" s="1"/>
  <c r="L53" i="13"/>
  <c r="I53" i="13"/>
  <c r="K53" i="13" s="1"/>
  <c r="L52" i="13"/>
  <c r="I52" i="13"/>
  <c r="K52" i="13" s="1"/>
  <c r="L51" i="13"/>
  <c r="I51" i="13"/>
  <c r="L50" i="13"/>
  <c r="K50" i="13"/>
  <c r="I50" i="13"/>
  <c r="L49" i="13"/>
  <c r="L48" i="13"/>
  <c r="I48" i="13"/>
  <c r="K48" i="13" s="1"/>
  <c r="L47" i="13"/>
  <c r="I47" i="13"/>
  <c r="K47" i="13" s="1"/>
  <c r="L46" i="13"/>
  <c r="J46" i="13"/>
  <c r="J38" i="13" s="1"/>
  <c r="J34" i="13" s="1"/>
  <c r="L45" i="13"/>
  <c r="K45" i="13"/>
  <c r="I45" i="13"/>
  <c r="L44" i="13"/>
  <c r="I44" i="13"/>
  <c r="K44" i="13" s="1"/>
  <c r="L43" i="13"/>
  <c r="I43" i="13"/>
  <c r="K43" i="13" s="1"/>
  <c r="L42" i="13"/>
  <c r="I42" i="13"/>
  <c r="K42" i="13" s="1"/>
  <c r="L41" i="13"/>
  <c r="I41" i="13"/>
  <c r="K41" i="13" s="1"/>
  <c r="L40" i="13"/>
  <c r="I40" i="13"/>
  <c r="K40" i="13" s="1"/>
  <c r="L39" i="13"/>
  <c r="I39" i="13"/>
  <c r="L38" i="13"/>
  <c r="L37" i="13"/>
  <c r="I37" i="13"/>
  <c r="K37" i="13" s="1"/>
  <c r="L36" i="13"/>
  <c r="I36" i="13"/>
  <c r="I35" i="13" s="1"/>
  <c r="L35" i="13"/>
  <c r="L34" i="13"/>
  <c r="L33" i="13"/>
  <c r="I33" i="13"/>
  <c r="I32" i="13" s="1"/>
  <c r="K32" i="13" s="1"/>
  <c r="L32" i="13"/>
  <c r="L31" i="13"/>
  <c r="J31" i="13"/>
  <c r="J30" i="13" s="1"/>
  <c r="K30" i="13" s="1"/>
  <c r="L30" i="13"/>
  <c r="L29" i="13"/>
  <c r="I29" i="13"/>
  <c r="K29" i="13" s="1"/>
  <c r="L28" i="13"/>
  <c r="I28" i="13"/>
  <c r="I24" i="13" s="1"/>
  <c r="L26" i="13"/>
  <c r="J26" i="13"/>
  <c r="K26" i="13" s="1"/>
  <c r="L25" i="13"/>
  <c r="J25" i="13"/>
  <c r="K25" i="13" s="1"/>
  <c r="L24" i="13"/>
  <c r="L23" i="13"/>
  <c r="K23" i="13"/>
  <c r="I23" i="13"/>
  <c r="L22" i="13"/>
  <c r="I22" i="13"/>
  <c r="K22" i="13" s="1"/>
  <c r="L21" i="13"/>
  <c r="L20" i="13"/>
  <c r="L19" i="13"/>
  <c r="I19" i="13"/>
  <c r="I18" i="13" s="1"/>
  <c r="L18" i="13"/>
  <c r="L17" i="13"/>
  <c r="M40" i="12"/>
  <c r="L40" i="12"/>
  <c r="K40" i="12"/>
  <c r="J40" i="12"/>
  <c r="I39" i="12"/>
  <c r="H39" i="12"/>
  <c r="J39" i="12" s="1"/>
  <c r="G39" i="12"/>
  <c r="F39" i="12"/>
  <c r="E39" i="12"/>
  <c r="D39" i="12"/>
  <c r="M38" i="12"/>
  <c r="L38" i="12"/>
  <c r="K38" i="12"/>
  <c r="J38" i="12"/>
  <c r="M37" i="12"/>
  <c r="K37" i="12"/>
  <c r="L37" i="12" s="1"/>
  <c r="J37" i="12"/>
  <c r="M36" i="12"/>
  <c r="K36" i="12"/>
  <c r="L36" i="12" s="1"/>
  <c r="J36" i="12"/>
  <c r="M35" i="12"/>
  <c r="K35" i="12"/>
  <c r="L35" i="12" s="1"/>
  <c r="J35" i="12"/>
  <c r="M34" i="12"/>
  <c r="K34" i="12"/>
  <c r="L34" i="12" s="1"/>
  <c r="J34" i="12"/>
  <c r="M33" i="12"/>
  <c r="K33" i="12"/>
  <c r="L33" i="12" s="1"/>
  <c r="J33" i="12"/>
  <c r="I32" i="12"/>
  <c r="H32" i="12"/>
  <c r="J32" i="12" s="1"/>
  <c r="G32" i="12"/>
  <c r="F32" i="12"/>
  <c r="E32" i="12"/>
  <c r="D32" i="12"/>
  <c r="M31" i="12"/>
  <c r="K31" i="12"/>
  <c r="L31" i="12" s="1"/>
  <c r="J31" i="12"/>
  <c r="M30" i="12"/>
  <c r="K30" i="12"/>
  <c r="L30" i="12" s="1"/>
  <c r="J30" i="12"/>
  <c r="M29" i="12"/>
  <c r="K29" i="12"/>
  <c r="L29" i="12" s="1"/>
  <c r="J29" i="12"/>
  <c r="I28" i="12"/>
  <c r="H28" i="12"/>
  <c r="M28" i="12" s="1"/>
  <c r="G28" i="12"/>
  <c r="F28" i="12"/>
  <c r="E28" i="12"/>
  <c r="D28" i="12"/>
  <c r="M27" i="12"/>
  <c r="K27" i="12"/>
  <c r="L27" i="12" s="1"/>
  <c r="J27" i="12"/>
  <c r="M26" i="12"/>
  <c r="K26" i="12"/>
  <c r="L26" i="12" s="1"/>
  <c r="J26" i="12"/>
  <c r="M25" i="12"/>
  <c r="K25" i="12"/>
  <c r="L25" i="12" s="1"/>
  <c r="J25" i="12"/>
  <c r="M24" i="12"/>
  <c r="K24" i="12"/>
  <c r="L24" i="12" s="1"/>
  <c r="J24" i="12"/>
  <c r="M23" i="12"/>
  <c r="L23" i="12"/>
  <c r="K23" i="12"/>
  <c r="J23" i="12"/>
  <c r="M22" i="12"/>
  <c r="K22" i="12"/>
  <c r="L22" i="12" s="1"/>
  <c r="J22" i="12"/>
  <c r="M21" i="12"/>
  <c r="K21" i="12"/>
  <c r="L21" i="12" s="1"/>
  <c r="J21" i="12"/>
  <c r="M20" i="12"/>
  <c r="L20" i="12"/>
  <c r="K20" i="12"/>
  <c r="J20" i="12"/>
  <c r="M19" i="12"/>
  <c r="K19" i="12"/>
  <c r="L19" i="12" s="1"/>
  <c r="J19" i="12"/>
  <c r="I18" i="12"/>
  <c r="H18" i="12"/>
  <c r="M18" i="12" s="1"/>
  <c r="G18" i="12"/>
  <c r="F18" i="12"/>
  <c r="E18" i="12"/>
  <c r="D18" i="12"/>
  <c r="M17" i="12"/>
  <c r="K17" i="12"/>
  <c r="L17" i="12" s="1"/>
  <c r="J17" i="12"/>
  <c r="M16" i="12"/>
  <c r="K16" i="12"/>
  <c r="L16" i="12" s="1"/>
  <c r="J16" i="12"/>
  <c r="M15" i="12"/>
  <c r="K15" i="12"/>
  <c r="L15" i="12" s="1"/>
  <c r="J15" i="12"/>
  <c r="M14" i="12"/>
  <c r="L14" i="12"/>
  <c r="J14" i="12"/>
  <c r="I13" i="12"/>
  <c r="H13" i="12"/>
  <c r="M13" i="12" s="1"/>
  <c r="G13" i="12"/>
  <c r="F13" i="12"/>
  <c r="E13" i="12"/>
  <c r="D13" i="12"/>
  <c r="H29" i="11"/>
  <c r="G29" i="11"/>
  <c r="J29" i="11" s="1"/>
  <c r="F29" i="11"/>
  <c r="E29" i="11"/>
  <c r="I29" i="11" s="1"/>
  <c r="D29" i="11"/>
  <c r="J28" i="11"/>
  <c r="I28" i="11"/>
  <c r="J27" i="11"/>
  <c r="I27" i="11"/>
  <c r="J26" i="11"/>
  <c r="I26" i="11"/>
  <c r="J25" i="11"/>
  <c r="I25" i="11"/>
  <c r="J24" i="11"/>
  <c r="I24" i="11"/>
  <c r="J23" i="11"/>
  <c r="I23" i="11"/>
  <c r="J22" i="11"/>
  <c r="I22" i="11"/>
  <c r="J21" i="11"/>
  <c r="I21" i="11"/>
  <c r="J20" i="11"/>
  <c r="I20" i="11"/>
  <c r="J19" i="11"/>
  <c r="I19" i="11"/>
  <c r="J18" i="11"/>
  <c r="I18" i="11"/>
  <c r="J17" i="11"/>
  <c r="I17" i="11"/>
  <c r="J16" i="11"/>
  <c r="I16" i="11"/>
  <c r="J15" i="11"/>
  <c r="I15" i="11"/>
  <c r="H25" i="10"/>
  <c r="G25" i="10"/>
  <c r="J25" i="10" s="1"/>
  <c r="F25" i="10"/>
  <c r="E25" i="10"/>
  <c r="I25" i="10" s="1"/>
  <c r="D25" i="10"/>
  <c r="J24" i="10"/>
  <c r="I24" i="10"/>
  <c r="J23" i="10"/>
  <c r="I23" i="10"/>
  <c r="J22" i="10"/>
  <c r="I22" i="10"/>
  <c r="J21" i="10"/>
  <c r="I21" i="10"/>
  <c r="J20" i="10"/>
  <c r="I20" i="10"/>
  <c r="J19" i="10"/>
  <c r="I19" i="10"/>
  <c r="J18" i="10"/>
  <c r="I18" i="10"/>
  <c r="J17" i="10"/>
  <c r="I17" i="10"/>
  <c r="M52" i="9"/>
  <c r="K52" i="9"/>
  <c r="L52" i="9" s="1"/>
  <c r="J52" i="9"/>
  <c r="M51" i="9"/>
  <c r="L51" i="9"/>
  <c r="K51" i="9"/>
  <c r="J51" i="9"/>
  <c r="I50" i="9"/>
  <c r="H50" i="9"/>
  <c r="J50" i="9" s="1"/>
  <c r="G50" i="9"/>
  <c r="F50" i="9"/>
  <c r="E50" i="9"/>
  <c r="D50" i="9"/>
  <c r="M49" i="9"/>
  <c r="L49" i="9"/>
  <c r="K49" i="9"/>
  <c r="J49" i="9"/>
  <c r="M48" i="9"/>
  <c r="L48" i="9"/>
  <c r="K48" i="9"/>
  <c r="J48" i="9"/>
  <c r="M47" i="9"/>
  <c r="K47" i="9"/>
  <c r="L47" i="9" s="1"/>
  <c r="J47" i="9"/>
  <c r="M46" i="9"/>
  <c r="L46" i="9"/>
  <c r="K46" i="9"/>
  <c r="J46" i="9"/>
  <c r="M45" i="9"/>
  <c r="L45" i="9"/>
  <c r="K45" i="9"/>
  <c r="J45" i="9"/>
  <c r="M44" i="9"/>
  <c r="K44" i="9"/>
  <c r="L44" i="9" s="1"/>
  <c r="J44" i="9"/>
  <c r="I43" i="9"/>
  <c r="H43" i="9"/>
  <c r="M43" i="9" s="1"/>
  <c r="G43" i="9"/>
  <c r="F43" i="9"/>
  <c r="E43" i="9"/>
  <c r="D43" i="9"/>
  <c r="M42" i="9"/>
  <c r="L42" i="9"/>
  <c r="K42" i="9"/>
  <c r="J42" i="9"/>
  <c r="I41" i="9"/>
  <c r="H41" i="9"/>
  <c r="M41" i="9" s="1"/>
  <c r="G41" i="9"/>
  <c r="F41" i="9"/>
  <c r="E41" i="9"/>
  <c r="D41" i="9"/>
  <c r="M40" i="9"/>
  <c r="L40" i="9"/>
  <c r="K40" i="9"/>
  <c r="J40" i="9"/>
  <c r="M39" i="9"/>
  <c r="L39" i="9"/>
  <c r="K39" i="9"/>
  <c r="J39" i="9"/>
  <c r="M38" i="9"/>
  <c r="K38" i="9"/>
  <c r="L38" i="9" s="1"/>
  <c r="J38" i="9"/>
  <c r="M37" i="9"/>
  <c r="L37" i="9"/>
  <c r="K37" i="9"/>
  <c r="J37" i="9"/>
  <c r="M36" i="9"/>
  <c r="L36" i="9"/>
  <c r="K36" i="9"/>
  <c r="M35" i="9"/>
  <c r="L35" i="9"/>
  <c r="K35" i="9"/>
  <c r="J35" i="9"/>
  <c r="M34" i="9"/>
  <c r="K34" i="9"/>
  <c r="L34" i="9" s="1"/>
  <c r="J34" i="9"/>
  <c r="M33" i="9"/>
  <c r="K33" i="9"/>
  <c r="L33" i="9" s="1"/>
  <c r="J33" i="9"/>
  <c r="M32" i="9"/>
  <c r="L32" i="9"/>
  <c r="K32" i="9"/>
  <c r="J32" i="9"/>
  <c r="M31" i="9"/>
  <c r="K31" i="9"/>
  <c r="L31" i="9" s="1"/>
  <c r="J31" i="9"/>
  <c r="M30" i="9"/>
  <c r="K30" i="9"/>
  <c r="L30" i="9" s="1"/>
  <c r="J30" i="9"/>
  <c r="M29" i="9"/>
  <c r="L29" i="9"/>
  <c r="K29" i="9"/>
  <c r="J29" i="9"/>
  <c r="M28" i="9"/>
  <c r="K28" i="9"/>
  <c r="L28" i="9" s="1"/>
  <c r="J28" i="9"/>
  <c r="M27" i="9"/>
  <c r="K27" i="9"/>
  <c r="L27" i="9" s="1"/>
  <c r="J27" i="9"/>
  <c r="M26" i="9"/>
  <c r="L26" i="9"/>
  <c r="K26" i="9"/>
  <c r="J26" i="9"/>
  <c r="M25" i="9"/>
  <c r="K25" i="9"/>
  <c r="L25" i="9" s="1"/>
  <c r="J25" i="9"/>
  <c r="M24" i="9"/>
  <c r="K24" i="9"/>
  <c r="L24" i="9" s="1"/>
  <c r="J24" i="9"/>
  <c r="M23" i="9"/>
  <c r="L23" i="9"/>
  <c r="K23" i="9"/>
  <c r="J23" i="9"/>
  <c r="M22" i="9"/>
  <c r="K22" i="9"/>
  <c r="L22" i="9" s="1"/>
  <c r="J22" i="9"/>
  <c r="M21" i="9"/>
  <c r="L21" i="9"/>
  <c r="J21" i="9"/>
  <c r="M20" i="9"/>
  <c r="L20" i="9"/>
  <c r="K20" i="9"/>
  <c r="J20" i="9"/>
  <c r="M19" i="9"/>
  <c r="K19" i="9"/>
  <c r="L19" i="9" s="1"/>
  <c r="J19" i="9"/>
  <c r="M18" i="9"/>
  <c r="K18" i="9"/>
  <c r="L18" i="9" s="1"/>
  <c r="J18" i="9"/>
  <c r="M17" i="9"/>
  <c r="L17" i="9"/>
  <c r="K17" i="9"/>
  <c r="I16" i="9"/>
  <c r="H16" i="9"/>
  <c r="M16" i="9" s="1"/>
  <c r="G16" i="9"/>
  <c r="F16" i="9"/>
  <c r="F53" i="9" s="1"/>
  <c r="E16" i="9"/>
  <c r="E53" i="9" s="1"/>
  <c r="D16" i="9"/>
  <c r="D53" i="9" s="1"/>
  <c r="M15" i="9"/>
  <c r="L15" i="9"/>
  <c r="J15" i="9"/>
  <c r="M14" i="9"/>
  <c r="L14" i="9"/>
  <c r="J14" i="9"/>
  <c r="M13" i="9"/>
  <c r="J13" i="9"/>
  <c r="I13" i="9"/>
  <c r="I53" i="9" s="1"/>
  <c r="H13" i="9"/>
  <c r="G13" i="9"/>
  <c r="G53" i="9" s="1"/>
  <c r="F13" i="9"/>
  <c r="E13" i="9"/>
  <c r="D13" i="9"/>
  <c r="H33" i="8"/>
  <c r="G33" i="8"/>
  <c r="F33" i="8"/>
  <c r="H31" i="8"/>
  <c r="H30" i="8" s="1"/>
  <c r="G31" i="8"/>
  <c r="G30" i="8" s="1"/>
  <c r="F31" i="8"/>
  <c r="F30" i="8" s="1"/>
  <c r="H22" i="8"/>
  <c r="H20" i="8" s="1"/>
  <c r="G22" i="8"/>
  <c r="G20" i="8" s="1"/>
  <c r="F22" i="8"/>
  <c r="F20" i="8" s="1"/>
  <c r="E22" i="8"/>
  <c r="E20" i="8" s="1"/>
  <c r="D22" i="8"/>
  <c r="D20" i="8"/>
  <c r="H17" i="8"/>
  <c r="H16" i="8" s="1"/>
  <c r="H15" i="8" s="1"/>
  <c r="H14" i="8" s="1"/>
  <c r="G17" i="8"/>
  <c r="G16" i="8" s="1"/>
  <c r="G15" i="8" s="1"/>
  <c r="F17" i="8"/>
  <c r="F16" i="8" s="1"/>
  <c r="F15" i="8" s="1"/>
  <c r="F14" i="8" s="1"/>
  <c r="E17" i="8"/>
  <c r="E16" i="8" s="1"/>
  <c r="E15" i="8" s="1"/>
  <c r="E14" i="8" s="1"/>
  <c r="E36" i="8" s="1"/>
  <c r="D17" i="8"/>
  <c r="D16" i="8" s="1"/>
  <c r="D15" i="8" s="1"/>
  <c r="D14" i="8" s="1"/>
  <c r="D36" i="8" s="1"/>
  <c r="L42" i="7"/>
  <c r="L40" i="7"/>
  <c r="K40" i="7"/>
  <c r="J40" i="7"/>
  <c r="I40" i="7"/>
  <c r="L39" i="7"/>
  <c r="J39" i="7"/>
  <c r="K39" i="7" s="1"/>
  <c r="I39" i="7"/>
  <c r="L37" i="7"/>
  <c r="J37" i="7"/>
  <c r="K37" i="7" s="1"/>
  <c r="I37" i="7"/>
  <c r="L36" i="7"/>
  <c r="K36" i="7"/>
  <c r="J36" i="7"/>
  <c r="I36" i="7"/>
  <c r="H35" i="7"/>
  <c r="G35" i="7"/>
  <c r="G30" i="7" s="1"/>
  <c r="F35" i="7"/>
  <c r="F30" i="7" s="1"/>
  <c r="E35" i="7"/>
  <c r="D35" i="7"/>
  <c r="C35" i="7"/>
  <c r="C30" i="7" s="1"/>
  <c r="L34" i="7"/>
  <c r="K34" i="7"/>
  <c r="J34" i="7"/>
  <c r="I34" i="7"/>
  <c r="L33" i="7"/>
  <c r="J33" i="7"/>
  <c r="K33" i="7" s="1"/>
  <c r="I33" i="7"/>
  <c r="L32" i="7"/>
  <c r="K32" i="7"/>
  <c r="J32" i="7"/>
  <c r="I32" i="7"/>
  <c r="L31" i="7"/>
  <c r="K31" i="7"/>
  <c r="J31" i="7"/>
  <c r="I31" i="7"/>
  <c r="H30" i="7"/>
  <c r="E30" i="7"/>
  <c r="D30" i="7"/>
  <c r="L29" i="7"/>
  <c r="J29" i="7"/>
  <c r="K29" i="7" s="1"/>
  <c r="I29" i="7"/>
  <c r="L28" i="7"/>
  <c r="J28" i="7"/>
  <c r="K28" i="7" s="1"/>
  <c r="I28" i="7"/>
  <c r="L27" i="7"/>
  <c r="K27" i="7"/>
  <c r="J27" i="7"/>
  <c r="I27" i="7"/>
  <c r="L26" i="7"/>
  <c r="J26" i="7"/>
  <c r="K26" i="7" s="1"/>
  <c r="I26" i="7"/>
  <c r="L25" i="7"/>
  <c r="J25" i="7"/>
  <c r="K25" i="7" s="1"/>
  <c r="I25" i="7"/>
  <c r="L24" i="7"/>
  <c r="I24" i="7"/>
  <c r="C24" i="7"/>
  <c r="J24" i="7" s="1"/>
  <c r="K24" i="7" s="1"/>
  <c r="L23" i="7"/>
  <c r="J23" i="7"/>
  <c r="K23" i="7" s="1"/>
  <c r="I23" i="7"/>
  <c r="L22" i="7"/>
  <c r="K22" i="7"/>
  <c r="J22" i="7"/>
  <c r="I22" i="7"/>
  <c r="L21" i="7"/>
  <c r="J21" i="7"/>
  <c r="K21" i="7" s="1"/>
  <c r="I21" i="7"/>
  <c r="L20" i="7"/>
  <c r="J20" i="7"/>
  <c r="K20" i="7" s="1"/>
  <c r="I20" i="7"/>
  <c r="L19" i="7"/>
  <c r="K19" i="7"/>
  <c r="J19" i="7"/>
  <c r="I19" i="7"/>
  <c r="L18" i="7"/>
  <c r="J18" i="7"/>
  <c r="K18" i="7" s="1"/>
  <c r="I18" i="7"/>
  <c r="L17" i="7"/>
  <c r="J17" i="7"/>
  <c r="K17" i="7" s="1"/>
  <c r="I17" i="7"/>
  <c r="L16" i="7"/>
  <c r="K16" i="7"/>
  <c r="J16" i="7"/>
  <c r="I16" i="7"/>
  <c r="H15" i="7"/>
  <c r="H14" i="7" s="1"/>
  <c r="G15" i="7"/>
  <c r="L15" i="7" s="1"/>
  <c r="F15" i="7"/>
  <c r="F14" i="7" s="1"/>
  <c r="E15" i="7"/>
  <c r="E14" i="7" s="1"/>
  <c r="E41" i="7" s="1"/>
  <c r="D15" i="7"/>
  <c r="D14" i="7" s="1"/>
  <c r="D41" i="7" s="1"/>
  <c r="C15" i="7"/>
  <c r="C14" i="7" s="1"/>
  <c r="C41" i="7" s="1"/>
  <c r="D37" i="6"/>
  <c r="D36" i="6"/>
  <c r="C36" i="6"/>
  <c r="D34" i="6" s="1"/>
  <c r="B36" i="6"/>
  <c r="D35" i="6"/>
  <c r="H18" i="5"/>
  <c r="H17" i="5"/>
  <c r="L69" i="4"/>
  <c r="K69" i="4"/>
  <c r="J69" i="4"/>
  <c r="I69" i="4"/>
  <c r="H69" i="4"/>
  <c r="L68" i="4"/>
  <c r="K68" i="4"/>
  <c r="J68" i="4"/>
  <c r="I68" i="4"/>
  <c r="H68" i="4"/>
  <c r="G67" i="4"/>
  <c r="H67" i="4" s="1"/>
  <c r="F67" i="4"/>
  <c r="E67" i="4"/>
  <c r="D67" i="4"/>
  <c r="C67" i="4"/>
  <c r="L65" i="4"/>
  <c r="K65" i="4"/>
  <c r="J65" i="4"/>
  <c r="H65" i="4"/>
  <c r="G64" i="4"/>
  <c r="L64" i="4" s="1"/>
  <c r="F64" i="4"/>
  <c r="E64" i="4"/>
  <c r="D64" i="4"/>
  <c r="C64" i="4"/>
  <c r="L63" i="4"/>
  <c r="K63" i="4"/>
  <c r="J63" i="4"/>
  <c r="H63" i="4"/>
  <c r="G62" i="4"/>
  <c r="H62" i="4" s="1"/>
  <c r="F62" i="4"/>
  <c r="E62" i="4"/>
  <c r="D62" i="4"/>
  <c r="C62" i="4"/>
  <c r="C59" i="4" s="1"/>
  <c r="L61" i="4"/>
  <c r="K61" i="4"/>
  <c r="J61" i="4"/>
  <c r="H61" i="4"/>
  <c r="G60" i="4"/>
  <c r="J60" i="4" s="1"/>
  <c r="F60" i="4"/>
  <c r="F59" i="4" s="1"/>
  <c r="E60" i="4"/>
  <c r="E59" i="4" s="1"/>
  <c r="D60" i="4"/>
  <c r="D59" i="4" s="1"/>
  <c r="C60" i="4"/>
  <c r="L58" i="4"/>
  <c r="K58" i="4"/>
  <c r="J58" i="4"/>
  <c r="H58" i="4"/>
  <c r="L57" i="4"/>
  <c r="K57" i="4"/>
  <c r="J57" i="4"/>
  <c r="H57" i="4"/>
  <c r="L56" i="4"/>
  <c r="K56" i="4"/>
  <c r="J56" i="4"/>
  <c r="H56" i="4"/>
  <c r="L55" i="4"/>
  <c r="K55" i="4"/>
  <c r="J55" i="4"/>
  <c r="H55" i="4"/>
  <c r="L54" i="4"/>
  <c r="K54" i="4"/>
  <c r="J54" i="4"/>
  <c r="I54" i="4"/>
  <c r="H54" i="4"/>
  <c r="L53" i="4"/>
  <c r="K53" i="4"/>
  <c r="J53" i="4"/>
  <c r="H53" i="4"/>
  <c r="L52" i="4"/>
  <c r="K52" i="4"/>
  <c r="J52" i="4"/>
  <c r="I52" i="4"/>
  <c r="H52" i="4"/>
  <c r="L51" i="4"/>
  <c r="K51" i="4"/>
  <c r="J51" i="4"/>
  <c r="L50" i="4"/>
  <c r="K50" i="4"/>
  <c r="J50" i="4"/>
  <c r="I50" i="4"/>
  <c r="H50" i="4"/>
  <c r="G50" i="4"/>
  <c r="F50" i="4"/>
  <c r="E50" i="4"/>
  <c r="D50" i="4"/>
  <c r="C50" i="4"/>
  <c r="L49" i="4"/>
  <c r="K49" i="4"/>
  <c r="J49" i="4"/>
  <c r="I49" i="4"/>
  <c r="H49" i="4"/>
  <c r="L48" i="4"/>
  <c r="K48" i="4"/>
  <c r="J48" i="4"/>
  <c r="H48" i="4"/>
  <c r="L47" i="4"/>
  <c r="K47" i="4"/>
  <c r="J47" i="4"/>
  <c r="H47" i="4"/>
  <c r="G46" i="4"/>
  <c r="L46" i="4" s="1"/>
  <c r="F46" i="4"/>
  <c r="E46" i="4"/>
  <c r="D46" i="4"/>
  <c r="C46" i="4"/>
  <c r="L42" i="4"/>
  <c r="K42" i="4"/>
  <c r="J42" i="4"/>
  <c r="I42" i="4"/>
  <c r="L41" i="4"/>
  <c r="K41" i="4"/>
  <c r="J41" i="4"/>
  <c r="I41" i="4"/>
  <c r="H41" i="4"/>
  <c r="L40" i="4"/>
  <c r="K40" i="4"/>
  <c r="J40" i="4"/>
  <c r="H40" i="4"/>
  <c r="L39" i="4"/>
  <c r="K39" i="4"/>
  <c r="J39" i="4"/>
  <c r="H39" i="4"/>
  <c r="L38" i="4"/>
  <c r="K38" i="4"/>
  <c r="J38" i="4"/>
  <c r="H38" i="4"/>
  <c r="G37" i="4"/>
  <c r="L37" i="4" s="1"/>
  <c r="F37" i="4"/>
  <c r="I37" i="4" s="1"/>
  <c r="E37" i="4"/>
  <c r="D37" i="4"/>
  <c r="C37" i="4"/>
  <c r="J37" i="4" s="1"/>
  <c r="L36" i="4"/>
  <c r="K36" i="4"/>
  <c r="J36" i="4"/>
  <c r="H36" i="4"/>
  <c r="L35" i="4"/>
  <c r="K35" i="4"/>
  <c r="J35" i="4"/>
  <c r="H35" i="4"/>
  <c r="G34" i="4"/>
  <c r="L34" i="4" s="1"/>
  <c r="F34" i="4"/>
  <c r="F33" i="4" s="1"/>
  <c r="E34" i="4"/>
  <c r="D34" i="4"/>
  <c r="C34" i="4"/>
  <c r="C33" i="4" s="1"/>
  <c r="E33" i="4"/>
  <c r="D33" i="4"/>
  <c r="L32" i="4"/>
  <c r="K32" i="4"/>
  <c r="J32" i="4"/>
  <c r="I32" i="4"/>
  <c r="H32" i="4"/>
  <c r="L31" i="4"/>
  <c r="K31" i="4"/>
  <c r="J31" i="4"/>
  <c r="I31" i="4"/>
  <c r="H31" i="4"/>
  <c r="L30" i="4"/>
  <c r="I30" i="4"/>
  <c r="H30" i="4"/>
  <c r="G30" i="4"/>
  <c r="K30" i="4" s="1"/>
  <c r="F30" i="4"/>
  <c r="E30" i="4"/>
  <c r="D30" i="4"/>
  <c r="C30" i="4"/>
  <c r="L29" i="4"/>
  <c r="K29" i="4"/>
  <c r="J29" i="4"/>
  <c r="I29" i="4"/>
  <c r="H29" i="4"/>
  <c r="L28" i="4"/>
  <c r="K28" i="4"/>
  <c r="J28" i="4"/>
  <c r="I28" i="4"/>
  <c r="H28" i="4"/>
  <c r="L27" i="4"/>
  <c r="K27" i="4"/>
  <c r="J27" i="4"/>
  <c r="I27" i="4"/>
  <c r="H27" i="4"/>
  <c r="G26" i="4"/>
  <c r="L26" i="4" s="1"/>
  <c r="F26" i="4"/>
  <c r="I26" i="4" s="1"/>
  <c r="E26" i="4"/>
  <c r="D26" i="4"/>
  <c r="C26" i="4"/>
  <c r="J26" i="4" s="1"/>
  <c r="L25" i="4"/>
  <c r="K25" i="4"/>
  <c r="J25" i="4"/>
  <c r="I25" i="4"/>
  <c r="H25" i="4"/>
  <c r="L24" i="4"/>
  <c r="K24" i="4"/>
  <c r="J24" i="4"/>
  <c r="I24" i="4"/>
  <c r="H24" i="4"/>
  <c r="L23" i="4"/>
  <c r="K23" i="4"/>
  <c r="J23" i="4"/>
  <c r="I23" i="4"/>
  <c r="H23" i="4"/>
  <c r="L22" i="4"/>
  <c r="K22" i="4"/>
  <c r="J22" i="4"/>
  <c r="I22" i="4"/>
  <c r="H22" i="4"/>
  <c r="L21" i="4"/>
  <c r="K21" i="4"/>
  <c r="J21" i="4"/>
  <c r="I21" i="4"/>
  <c r="H21" i="4"/>
  <c r="L20" i="4"/>
  <c r="K20" i="4"/>
  <c r="J20" i="4"/>
  <c r="I20" i="4"/>
  <c r="H20" i="4"/>
  <c r="L19" i="4"/>
  <c r="K19" i="4"/>
  <c r="J19" i="4"/>
  <c r="I19" i="4"/>
  <c r="H19" i="4"/>
  <c r="L18" i="4"/>
  <c r="K18" i="4"/>
  <c r="J18" i="4"/>
  <c r="I18" i="4"/>
  <c r="H18" i="4"/>
  <c r="G17" i="4"/>
  <c r="L17" i="4" s="1"/>
  <c r="F17" i="4"/>
  <c r="F16" i="4" s="1"/>
  <c r="F15" i="4" s="1"/>
  <c r="F66" i="4" s="1"/>
  <c r="F70" i="4" s="1"/>
  <c r="E17" i="4"/>
  <c r="E16" i="4" s="1"/>
  <c r="E15" i="4" s="1"/>
  <c r="E66" i="4" s="1"/>
  <c r="E70" i="4" s="1"/>
  <c r="D17" i="4"/>
  <c r="D16" i="4" s="1"/>
  <c r="D15" i="4" s="1"/>
  <c r="C17" i="4"/>
  <c r="C16" i="4" s="1"/>
  <c r="C15" i="4" s="1"/>
  <c r="F36" i="8" l="1"/>
  <c r="K36" i="13"/>
  <c r="I49" i="13"/>
  <c r="K49" i="13" s="1"/>
  <c r="K51" i="13"/>
  <c r="K33" i="13"/>
  <c r="I38" i="13"/>
  <c r="K38" i="13" s="1"/>
  <c r="K39" i="13"/>
  <c r="K46" i="13"/>
  <c r="I21" i="13"/>
  <c r="K21" i="13" s="1"/>
  <c r="K39" i="12"/>
  <c r="L39" i="12" s="1"/>
  <c r="D41" i="12"/>
  <c r="E41" i="12"/>
  <c r="M39" i="12"/>
  <c r="F41" i="12"/>
  <c r="I41" i="12"/>
  <c r="G41" i="12"/>
  <c r="D23" i="18"/>
  <c r="E23" i="18" s="1"/>
  <c r="G14" i="8"/>
  <c r="G36" i="8" s="1"/>
  <c r="J21" i="15"/>
  <c r="I21" i="15"/>
  <c r="F41" i="7"/>
  <c r="I34" i="13"/>
  <c r="K34" i="13" s="1"/>
  <c r="L30" i="7"/>
  <c r="J30" i="7"/>
  <c r="K30" i="7" s="1"/>
  <c r="I30" i="7"/>
  <c r="C66" i="4"/>
  <c r="C70" i="4" s="1"/>
  <c r="H41" i="7"/>
  <c r="D66" i="4"/>
  <c r="D70" i="4" s="1"/>
  <c r="H36" i="8"/>
  <c r="K18" i="13"/>
  <c r="I17" i="13"/>
  <c r="H41" i="12"/>
  <c r="K31" i="13"/>
  <c r="K19" i="13"/>
  <c r="K35" i="13"/>
  <c r="E18" i="15"/>
  <c r="I19" i="15"/>
  <c r="K41" i="9"/>
  <c r="L41" i="9" s="1"/>
  <c r="K50" i="9"/>
  <c r="L50" i="9" s="1"/>
  <c r="K32" i="12"/>
  <c r="L32" i="12" s="1"/>
  <c r="K28" i="13"/>
  <c r="I10" i="15"/>
  <c r="I13" i="15"/>
  <c r="G18" i="15"/>
  <c r="E17" i="18"/>
  <c r="H46" i="4"/>
  <c r="G33" i="4"/>
  <c r="J41" i="9"/>
  <c r="K34" i="4"/>
  <c r="K46" i="4"/>
  <c r="H17" i="4"/>
  <c r="J43" i="9"/>
  <c r="J13" i="12"/>
  <c r="J28" i="12"/>
  <c r="H18" i="15"/>
  <c r="I21" i="17"/>
  <c r="G16" i="4"/>
  <c r="I17" i="4"/>
  <c r="G59" i="4"/>
  <c r="K60" i="4"/>
  <c r="J62" i="4"/>
  <c r="H64" i="4"/>
  <c r="I67" i="4"/>
  <c r="G14" i="7"/>
  <c r="G41" i="7" s="1"/>
  <c r="L35" i="7"/>
  <c r="K43" i="9"/>
  <c r="L43" i="9" s="1"/>
  <c r="M50" i="9"/>
  <c r="L13" i="12"/>
  <c r="K28" i="12"/>
  <c r="L28" i="12" s="1"/>
  <c r="M32" i="12"/>
  <c r="J24" i="13"/>
  <c r="J20" i="13" s="1"/>
  <c r="J58" i="13" s="1"/>
  <c r="I24" i="15"/>
  <c r="J21" i="17"/>
  <c r="E18" i="18"/>
  <c r="H60" i="4"/>
  <c r="J10" i="15"/>
  <c r="J17" i="4"/>
  <c r="H26" i="4"/>
  <c r="H37" i="4"/>
  <c r="L60" i="4"/>
  <c r="K62" i="4"/>
  <c r="J64" i="4"/>
  <c r="J67" i="4"/>
  <c r="J15" i="7"/>
  <c r="K15" i="7" s="1"/>
  <c r="L16" i="9"/>
  <c r="H53" i="9"/>
  <c r="J18" i="12"/>
  <c r="G16" i="17"/>
  <c r="I17" i="17"/>
  <c r="K21" i="17"/>
  <c r="E19" i="18"/>
  <c r="L62" i="4"/>
  <c r="K64" i="4"/>
  <c r="K67" i="4"/>
  <c r="K18" i="12"/>
  <c r="L18" i="12" s="1"/>
  <c r="J17" i="17"/>
  <c r="E20" i="18"/>
  <c r="K17" i="4"/>
  <c r="L67" i="4"/>
  <c r="K17" i="17"/>
  <c r="E21" i="18"/>
  <c r="J34" i="4"/>
  <c r="J46" i="4"/>
  <c r="J35" i="7"/>
  <c r="K35" i="7" s="1"/>
  <c r="K26" i="4"/>
  <c r="J30" i="4"/>
  <c r="K37" i="4"/>
  <c r="I20" i="15"/>
  <c r="E11" i="18"/>
  <c r="H34" i="4"/>
  <c r="I35" i="7"/>
  <c r="F18" i="15"/>
  <c r="E12" i="18"/>
  <c r="I20" i="13" l="1"/>
  <c r="L41" i="7"/>
  <c r="J41" i="7"/>
  <c r="K41" i="7" s="1"/>
  <c r="I41" i="7"/>
  <c r="L33" i="4"/>
  <c r="K33" i="4"/>
  <c r="H33" i="4"/>
  <c r="J33" i="4"/>
  <c r="I33" i="4"/>
  <c r="L16" i="4"/>
  <c r="J16" i="4"/>
  <c r="G15" i="4"/>
  <c r="K16" i="4"/>
  <c r="I16" i="4"/>
  <c r="H16" i="4"/>
  <c r="M41" i="12"/>
  <c r="J41" i="12"/>
  <c r="K41" i="12"/>
  <c r="L41" i="12" s="1"/>
  <c r="K20" i="13"/>
  <c r="L59" i="4"/>
  <c r="K59" i="4"/>
  <c r="J59" i="4"/>
  <c r="H59" i="4"/>
  <c r="J18" i="15"/>
  <c r="I18" i="15"/>
  <c r="K17" i="13"/>
  <c r="I58" i="13"/>
  <c r="K58" i="13" s="1"/>
  <c r="K16" i="17"/>
  <c r="J16" i="17"/>
  <c r="L16" i="17"/>
  <c r="I16" i="17"/>
  <c r="L53" i="9"/>
  <c r="M53" i="9"/>
  <c r="J53" i="9"/>
  <c r="L14" i="7"/>
  <c r="J14" i="7"/>
  <c r="K14" i="7" s="1"/>
  <c r="K24" i="13"/>
  <c r="J15" i="4" l="1"/>
  <c r="I15" i="4"/>
  <c r="H15" i="4"/>
  <c r="K15" i="4"/>
  <c r="G66" i="4"/>
  <c r="L15" i="4"/>
  <c r="L66" i="4" l="1"/>
  <c r="K66" i="4"/>
  <c r="J66" i="4"/>
  <c r="I66" i="4"/>
  <c r="H66" i="4"/>
  <c r="G70" i="4"/>
  <c r="I70" i="4" l="1"/>
  <c r="J70" i="4"/>
  <c r="L70" i="4"/>
  <c r="K70" i="4"/>
  <c r="H7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tc={6738DDB2-1DE2-4074-A468-DC07E001E73E}</author>
    <author>tc={D970D795-39E3-4A07-87C4-99FC844DFC99}</author>
  </authors>
  <commentList>
    <comment ref="C52" authorId="0" shapeId="0" xr:uid="{6738DDB2-1DE2-4074-A468-DC07E001E73E}">
      <text>
        <t>[Comentario encadenado]
Su versión de Excel le permite leer este comentario encadenado; sin embargo, las ediciones que se apliquen se quitarán si el archivo se abre en una versión más reciente de Excel. Más información: https://go.microsoft.com/fwlink/?linkid=870924
Comentario:
    Var. Interanual (12 meses)</t>
      </text>
    </comment>
    <comment ref="D52" authorId="1" shapeId="0" xr:uid="{D970D795-39E3-4A07-87C4-99FC844DFC99}">
      <text>
        <t>[Comentario encadenado]
Su versión de Excel le permite leer este comentario encadenado; sin embargo, las ediciones que se apliquen se quitarán si el archivo se abre en una versión más reciente de Excel. Más información: https://go.microsoft.com/fwlink/?linkid=870924
Comentario:
    Var. Interanual (12 meses) - Inflación General</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Elijah Solano</author>
  </authors>
  <commentList>
    <comment ref="C204" authorId="0" shapeId="0" xr:uid="{3C78F9E8-9129-4882-BB36-82100E172958}">
      <text>
        <r>
          <rPr>
            <b/>
            <sz val="9"/>
            <color indexed="81"/>
            <rFont val="Tahoma"/>
            <family val="2"/>
          </rPr>
          <t>Elijah Solano:</t>
        </r>
        <r>
          <rPr>
            <sz val="9"/>
            <color indexed="81"/>
            <rFont val="Tahoma"/>
            <family val="2"/>
          </rPr>
          <t xml:space="preserve">
MM Ago 2026</t>
        </r>
      </text>
    </comment>
    <comment ref="D204" authorId="0" shapeId="0" xr:uid="{AF22622D-64A0-4D00-9569-1650E845F666}">
      <text>
        <r>
          <rPr>
            <b/>
            <sz val="9"/>
            <color indexed="81"/>
            <rFont val="Tahoma"/>
            <family val="2"/>
          </rPr>
          <t>Elijah Solano:</t>
        </r>
        <r>
          <rPr>
            <sz val="9"/>
            <color indexed="81"/>
            <rFont val="Tahoma"/>
            <family val="2"/>
          </rPr>
          <t xml:space="preserve">
MM Ago 2026</t>
        </r>
      </text>
    </comment>
    <comment ref="E204" authorId="0" shapeId="0" xr:uid="{47F489BF-2862-4CDE-8C31-D0D615F6F334}">
      <text>
        <r>
          <rPr>
            <b/>
            <sz val="9"/>
            <color indexed="81"/>
            <rFont val="Tahoma"/>
            <family val="2"/>
          </rPr>
          <t>Elijah Solano:</t>
        </r>
        <r>
          <rPr>
            <sz val="9"/>
            <color indexed="81"/>
            <rFont val="Tahoma"/>
            <family val="2"/>
          </rPr>
          <t xml:space="preserve">
MM Ago 2026</t>
        </r>
      </text>
    </comment>
  </commentList>
</comments>
</file>

<file path=xl/sharedStrings.xml><?xml version="1.0" encoding="utf-8"?>
<sst xmlns="http://schemas.openxmlformats.org/spreadsheetml/2006/main" count="3850" uniqueCount="2021">
  <si>
    <t>Revisado el 25 de agosto de 2026</t>
  </si>
  <si>
    <t>Indicadores</t>
  </si>
  <si>
    <t>Variación Absoluta</t>
  </si>
  <si>
    <t>PIB real (Indice 2018=100)</t>
  </si>
  <si>
    <t>Crecimiento del PIB real</t>
  </si>
  <si>
    <t>PIB nominal (Millones RD$)</t>
  </si>
  <si>
    <t>Crecimiento del PIB nominal</t>
  </si>
  <si>
    <t>PIB nominal (Millones de US$)</t>
  </si>
  <si>
    <t>Crecimiento del PIB nominal en US$</t>
  </si>
  <si>
    <t>Meta de inflación (±1)</t>
  </si>
  <si>
    <t>Inflación (promedio)</t>
  </si>
  <si>
    <t>Inflación (diciembre)</t>
  </si>
  <si>
    <t>Crecimiento deflactor PIB</t>
  </si>
  <si>
    <t>Tasa de cambio (promedio)</t>
  </si>
  <si>
    <t>Tasa de cambio (promedio del año)</t>
  </si>
  <si>
    <t>Tasa de variación (%)</t>
  </si>
  <si>
    <t>SUPUESTOS :</t>
  </si>
  <si>
    <t>Petróleo WTI (US$ por barril)</t>
  </si>
  <si>
    <t>Oro (US$/Oz)</t>
  </si>
  <si>
    <t>Nickel (US$/TM)</t>
  </si>
  <si>
    <t>Carbón mineral API2 CIF ARA (US$/TM)</t>
  </si>
  <si>
    <t>Crecimiento PIB real EE.UU (%)</t>
  </si>
  <si>
    <t>Inflación EE.UU. (promedio)</t>
  </si>
  <si>
    <t>Inflación EE.UU. (diciembre)</t>
  </si>
  <si>
    <t>Notas:</t>
  </si>
  <si>
    <t>1. Proyecciones del Ministerio Hacienda y Economía, consensuadas con el Banco Central de la República Dominicana.</t>
  </si>
  <si>
    <t>2. De 2028 en adelante se proyecta la inflación con la consecución de la meta establecida por el Banco Central.</t>
  </si>
  <si>
    <t xml:space="preserve"> </t>
  </si>
  <si>
    <t>3. La meta de inflación se relaciona con el objetivo establecido por la Junta Monetaria del Banco Central; en cambio las proyecciones de inflación corresponden a los resultados esperados, dada la evolución de los precios domésticos, los precios internacionales del petróleo y otros determinantes.</t>
  </si>
  <si>
    <t>4. Fuentes supuestos exógenos: Consensus ForecastsTM, FMI, Banco Mundial, NYMEX, LME y Bloomberg consultados el 21 de agosto de 2026.</t>
  </si>
  <si>
    <t>Indicador</t>
  </si>
  <si>
    <t>Año</t>
  </si>
  <si>
    <t>Tasa de interés activa en moneda nacional de 0 a 90 días</t>
  </si>
  <si>
    <r>
      <rPr>
        <b/>
        <sz val="11"/>
        <color theme="1"/>
        <rFont val="Times New Roman"/>
        <family val="1"/>
      </rPr>
      <t xml:space="preserve">Fuente: </t>
    </r>
    <r>
      <rPr>
        <sz val="11"/>
        <color theme="1"/>
        <rFont val="Times New Roman"/>
        <family val="1"/>
      </rPr>
      <t>Elaborado por la DAE/VE del Ministerio de Hacienda y Economía (MHyE).</t>
    </r>
  </si>
  <si>
    <r>
      <rPr>
        <b/>
        <sz val="11"/>
        <color theme="1"/>
        <rFont val="Times New Roman"/>
        <family val="1"/>
      </rPr>
      <t xml:space="preserve">Nota: </t>
    </r>
    <r>
      <rPr>
        <sz val="11"/>
        <color theme="1"/>
        <rFont val="Times New Roman"/>
        <family val="1"/>
      </rPr>
      <t xml:space="preserve">Para el año 2025 se toma la tasa promedio ponderado anual nominal de bancos múltiples de 0 a 90 días publicada por el Banco Central de la República Dominicana. A partir de 2026 corresponde a proyecciones del MHyE del Panorama Macroeconómico 2026-2030, agosto 2026; exceptuando el periodo 2028-2030, para el cual se considera el valor de largo plazo estimado por el modelo. </t>
    </r>
  </si>
  <si>
    <t>Enero - Junio 2025 y 2026</t>
  </si>
  <si>
    <t>Valores en Millones de RD$</t>
  </si>
  <si>
    <t>PIB Nominal (Millones RD$)</t>
  </si>
  <si>
    <t>DETALLE</t>
  </si>
  <si>
    <t>ESTIMADO vs. RECAUDADO 2026</t>
  </si>
  <si>
    <t>VARIACIÓN 2026/2025</t>
  </si>
  <si>
    <t>RECAUDADO
% PIB</t>
  </si>
  <si>
    <t xml:space="preserve">RECAUDADO </t>
  </si>
  <si>
    <t xml:space="preserve">PRESUPUESTO INICIAL </t>
  </si>
  <si>
    <t xml:space="preserve">PRESUPUESTO VIGENTE </t>
  </si>
  <si>
    <t>ENERO - JUNIO</t>
  </si>
  <si>
    <t xml:space="preserve">ESTIMADO </t>
  </si>
  <si>
    <t>RECAUDADO</t>
  </si>
  <si>
    <t>ABS.</t>
  </si>
  <si>
    <t>REL.</t>
  </si>
  <si>
    <t>6=(5-4)</t>
  </si>
  <si>
    <t>7=(6/4)</t>
  </si>
  <si>
    <t>8=(5-1)</t>
  </si>
  <si>
    <t>9=(8/1)</t>
  </si>
  <si>
    <t>10 = 5/PIB</t>
  </si>
  <si>
    <t>1.1 Ingresos Corrientes</t>
  </si>
  <si>
    <t>1.1.1 - Impuestos</t>
  </si>
  <si>
    <t>1.1.1.1.1 - De personas físicas</t>
  </si>
  <si>
    <t>1.1.1.1.2 - De empresas y otras corporaciones</t>
  </si>
  <si>
    <t>1.1.1.1.3 - Otros impuestos sobre los ingresos</t>
  </si>
  <si>
    <t>1.1.1.3 - Impuestos sobre la propiedad</t>
  </si>
  <si>
    <t>1.1.1.4 - Impuestos sobre los bienes y servicios</t>
  </si>
  <si>
    <t>1.1.1.5 - Impuestos sobre el comercio y las transacciones internacionales/comercio exterior</t>
  </si>
  <si>
    <t>1.1.1.6 - Impuestos ecológicos</t>
  </si>
  <si>
    <t>1.1.1.9 - Impuestos diversos</t>
  </si>
  <si>
    <t>1.1.2 - Contribuciones a la seguridad social</t>
  </si>
  <si>
    <t>1.1.2.1 - Contribuciones de los empleados</t>
  </si>
  <si>
    <t>1.1.2.2-Contribuciones de los empleadores</t>
  </si>
  <si>
    <t>1.1.2.4-Contribuciones no clasificables</t>
  </si>
  <si>
    <t>1.1.3 - Ventas de bienes y servicios</t>
  </si>
  <si>
    <t>1.1.3.1 - Ventas de establecimientos no de mercado</t>
  </si>
  <si>
    <t>1.1.3.3 - Derechos administrativos</t>
  </si>
  <si>
    <t>1.1.4 - Rentas de la propiedad</t>
  </si>
  <si>
    <t>1.1.4.1 - Intereses</t>
  </si>
  <si>
    <t>-</t>
  </si>
  <si>
    <t>1.1.4.1.1 - Intereses internos</t>
  </si>
  <si>
    <t>1.1.4.1.2 - Intereses externos</t>
  </si>
  <si>
    <t>1.1.4.2 - Rentas de la propiedad distinta de intereses</t>
  </si>
  <si>
    <t>1.6.1.1.01-Fondo Patrimonial de Empresas Reformadas (Fonper)</t>
  </si>
  <si>
    <t>1.6.1.1.02-Dividendos Banco de Reservas</t>
  </si>
  <si>
    <t>1.6.1.1.08-Dividendos termoeléctrica punta catalina</t>
  </si>
  <si>
    <t>1.6.1.3.01-Regalías netas de fundición minera</t>
  </si>
  <si>
    <t>1.6.1.3.02-Permisos para explotar yacimientos mineros</t>
  </si>
  <si>
    <t>1.6.1.3.03-Explotación yacimientos mineros</t>
  </si>
  <si>
    <t>1.6.1.5.01-Interés indemnizatorio de las regalías mineras en US$</t>
  </si>
  <si>
    <t>1.1.6 - Transferencias y donaciones corrientes recibidas</t>
  </si>
  <si>
    <t>1.1.6.1 - Transferencias del sector privado</t>
  </si>
  <si>
    <t>1.1.6.2 - Transferencias del sector público</t>
  </si>
  <si>
    <t>1.1.7 - Multas y sanciones pecuniarias</t>
  </si>
  <si>
    <t>1.1.9 - Otros ingresos corrientes</t>
  </si>
  <si>
    <t>1.6.4.1.01-Depósitos en exceso</t>
  </si>
  <si>
    <t>1.6.4.1.02-Miscelaneos</t>
  </si>
  <si>
    <t>1.6.4.1.04-Fianzas Judiciales y depósitos en consignación</t>
  </si>
  <si>
    <t>1.6.4.1.07-Ingresos por diferencial del gas licuado de petróleo</t>
  </si>
  <si>
    <t>1.6.4.1.09-Devolución de recursos a la CUT años anteriores</t>
  </si>
  <si>
    <t>1.6.4.1.10 - Patrimonio público recuperado</t>
  </si>
  <si>
    <t>1.6.4.1.11-Ingresos por bienes extinguidos o decomisados</t>
  </si>
  <si>
    <t>1.6.4.1.99-Otros ingresos diversos</t>
  </si>
  <si>
    <t xml:space="preserve">1.2 Ingresos De Capital </t>
  </si>
  <si>
    <t>1.2.1 - Venta (disposición) de activos no financieros (a valores brutos)</t>
  </si>
  <si>
    <t>1.2.1.1 - Venta de activos fijos</t>
  </si>
  <si>
    <t>1.2.4 - Transferencias de capital recibidas</t>
  </si>
  <si>
    <t>1.2.4.2 - Transferencias del sector publico</t>
  </si>
  <si>
    <t>1.2.5 - Recuperación de inversiones financieras realizadas con fines de política</t>
  </si>
  <si>
    <t>1.2.5.4 - Recuperación de préstamos realizados con fines de política</t>
  </si>
  <si>
    <t>Total de Ingresos (1.1 + 1.2)</t>
  </si>
  <si>
    <t>Donaciones</t>
  </si>
  <si>
    <t>Donaciones corrientes</t>
  </si>
  <si>
    <t>Donaciones de capital</t>
  </si>
  <si>
    <t>Total de Ingresos con Donaciones</t>
  </si>
  <si>
    <t xml:space="preserve">1. Se incluyen los Recursos de Captación Directa. </t>
  </si>
  <si>
    <t>2. El presupuesto vigente corresponde al presupuesto aprobado, referente a la Ley núm. 99-25 de Presupuesto General del Estado para el periodo fiscal 2026, incluyendo las modificaciones permitidas conforme a lo dispuesto en el Art. 48 de la Ley Orgánica de Presupuesto para el Sector Público (Ley núm. 423-06).</t>
  </si>
  <si>
    <t>Institución</t>
  </si>
  <si>
    <t>Recaudado 2025</t>
  </si>
  <si>
    <t>Estimado 2026</t>
  </si>
  <si>
    <t>Recaudado 2026</t>
  </si>
  <si>
    <t>DGII</t>
  </si>
  <si>
    <t>DGA</t>
  </si>
  <si>
    <t>TN</t>
  </si>
  <si>
    <t xml:space="preserve">Notas: </t>
  </si>
  <si>
    <t>Valores en millones de RD$</t>
  </si>
  <si>
    <t>Gastos corrientes</t>
  </si>
  <si>
    <t>Gastos de capital</t>
  </si>
  <si>
    <t>Grand Total</t>
  </si>
  <si>
    <t>Variación
2026/2025</t>
  </si>
  <si>
    <t>Ejecución
% PIB</t>
  </si>
  <si>
    <t>Ejecución</t>
  </si>
  <si>
    <t>Presupuesto Inicial</t>
  </si>
  <si>
    <t>Presupuesto Vigente</t>
  </si>
  <si>
    <t>Comprometido*</t>
  </si>
  <si>
    <t>Devengado*</t>
  </si>
  <si>
    <t>Pagado*</t>
  </si>
  <si>
    <t>% Ejecución</t>
  </si>
  <si>
    <t>7= (5/3)</t>
  </si>
  <si>
    <t>8 = (5-1)</t>
  </si>
  <si>
    <t>9= 8/1</t>
  </si>
  <si>
    <t>10 = (5/PIB)</t>
  </si>
  <si>
    <t>2.1 - Gastos corrientes</t>
  </si>
  <si>
    <t>2.1.2 - Gastos de consumo</t>
  </si>
  <si>
    <t>2.1.2.1 - Remuneraciones</t>
  </si>
  <si>
    <t>2.1.2.2 - Bienes y servicios</t>
  </si>
  <si>
    <t>2.1.2.4 - Impuestos sobre los productos, la producción y las importaciones de las empresas</t>
  </si>
  <si>
    <t>2.1.2.7 - 5 % que se asigna durante el ejercicio para gasto corriente</t>
  </si>
  <si>
    <t>2.1.2.8 - 1 % que se asigna durante el ejercicio para gasto corriente por calamidad pública</t>
  </si>
  <si>
    <t>2.1.3 - Prestaciones de la seguridad social</t>
  </si>
  <si>
    <t>2.1.4 - Intereses de la deuda</t>
  </si>
  <si>
    <t>2.1.5 - Subvenciones otorgadas a empresas</t>
  </si>
  <si>
    <t>2.1.6 - Transferencias corrientes</t>
  </si>
  <si>
    <t>2.1.6.1 - Transferencias al sector privado</t>
  </si>
  <si>
    <t>2.1.6.2 - Transferencias al sector público</t>
  </si>
  <si>
    <t>2.1.6.3 - Transferencia al sector externo</t>
  </si>
  <si>
    <t>2.1.6.4 - Transferencias a otras instituciones públicas</t>
  </si>
  <si>
    <t>2.1.9 - Otros gastos corrientes</t>
  </si>
  <si>
    <t>2.2 - Gastos de capital</t>
  </si>
  <si>
    <t>2.2.1 - Construcciones en proceso</t>
  </si>
  <si>
    <t>2.2.2 - Activos fijos (formación bruta de capital fijo)</t>
  </si>
  <si>
    <t>2.2.4 - Objetos de valor</t>
  </si>
  <si>
    <t>2.2.5 - Activos no producidos</t>
  </si>
  <si>
    <t>2.2.6 - Transferencias de capital</t>
  </si>
  <si>
    <t>2.2.6.1 - Transferencias de capital al sector privado</t>
  </si>
  <si>
    <t>2.2.6.2 - Transferencias de capital al sector público</t>
  </si>
  <si>
    <t>2.2.6.3 - Transferencia de capital al sector externo</t>
  </si>
  <si>
    <t>2.2.6.7 - Otras transferencias de capital</t>
  </si>
  <si>
    <t>2.2.8 - Gastos de capital, reserva presupuestaria</t>
  </si>
  <si>
    <t>TOTAL</t>
  </si>
  <si>
    <t>1. Fecha de imputación al 30/06/2026 // Fecha de registro al 15/07/2026.</t>
  </si>
  <si>
    <t>2. Se utilizó el PIB del Panorama Macroeconómico actualizado al 09 de junio de 2026, elaborado por el Ministerio de Hacienda y Economía.</t>
  </si>
  <si>
    <t>3. El presupuesto vigente corresponde al presupuesto aprobado, referente a la Ley núm. 99-25 de Presupuesto General del Estado para el periodo fiscal 2026, incluyendo las modificaciones permitidas conforme a lo dispuesto en el Art. 48 de la Ley Orgánica de Presupuesto para el Sector Público (Ley núm. 423-06).</t>
  </si>
  <si>
    <t>1.Fecha de imputación al 31/07/2022 // Fecha de registro al 07/08/2022</t>
  </si>
  <si>
    <t>Gobierno Central &amp; Organismos Autónomos y Descentralizados</t>
  </si>
  <si>
    <t>Valores en millones RD$</t>
  </si>
  <si>
    <t>Detalle</t>
  </si>
  <si>
    <t>Presupuesto Inicial
Ley Núm. 99-25</t>
  </si>
  <si>
    <t>Compromiso</t>
  </si>
  <si>
    <t>Devengado</t>
  </si>
  <si>
    <t>Pagado</t>
  </si>
  <si>
    <t>(Concepto- Cuenta-Subcuenta-Auxiliar- Beneficiario)</t>
  </si>
  <si>
    <t>1-ADMINISTRACION CENTRAL</t>
  </si>
  <si>
    <t>2.4-TRANSFERENCIAS CORRIENTES</t>
  </si>
  <si>
    <t>2.4.4-TRANSFERENCIAS CORRIENTES A EMPRESAS PÚBLICAS NO FINANCIERAS</t>
  </si>
  <si>
    <t>2.4.4.1-Transferencias corrientes a empresas públicas no financieras nacionales</t>
  </si>
  <si>
    <t>2.4.4.1.06-Transferencias corrientes a empresas públicas no financieras nacionales para fideicomiso</t>
  </si>
  <si>
    <t>FIDEICOMISO FILANTROPICO DE LOS JUEGOS CENTROAMERICANOS Y DEL CARIBE SANTO DOMINGO 2026</t>
  </si>
  <si>
    <t>2.5-TRANSFERENCIAS DE CAPITAL</t>
  </si>
  <si>
    <t>2.5.4-TRANSFERENCIAS DE CAPITAL A EMPRESAS PÚBLICAS NO FINANCIERAS</t>
  </si>
  <si>
    <t>2.5.4.1-Transferencias de capital a empresas públicas no financieras nacionales</t>
  </si>
  <si>
    <t>2.5.4.1.03-Transferencias de capital a empresas públicas no financieras nacionales para fideicomiso</t>
  </si>
  <si>
    <t>ALSTOM TRANSPORTE, S.A.</t>
  </si>
  <si>
    <t>SOFRATESA</t>
  </si>
  <si>
    <t>FIDEICOMISO PUBLICO DE ADMINISTRACION MIVIVIENDA</t>
  </si>
  <si>
    <t>FIDEICOMISO PARA LA CREACION DEL FONDO NACIONAL DE LA VIVIENDA FONVIVIENDA</t>
  </si>
  <si>
    <t>FIDEICOMISO PARA EL DESARROLLO DEL SISTEMA DE TRANSPORTE MASIVO DE LA REPUBLICA DOMINICANA FITRAM</t>
  </si>
  <si>
    <t>Alstom Proyectos de Transporte, SRL</t>
  </si>
  <si>
    <t>2-INSTITUCIONES PUBLICAS DESCENTRALIZADAS O AUTONOMAS</t>
  </si>
  <si>
    <t>FIDEICOMISO DE MOVILIDAD Y TRANSPORTE FIMOVIT</t>
  </si>
  <si>
    <t>Total general</t>
  </si>
  <si>
    <t>Cifras preliminares*</t>
  </si>
  <si>
    <t>1. Fecha de recaudación al 30/06/2026// Fecha de imputación al 15/07/2026.</t>
  </si>
  <si>
    <t>Enero-Junio 2025 - 2026</t>
  </si>
  <si>
    <t>EJECUCIÓN
% PIB</t>
  </si>
  <si>
    <t>DEVENGADO</t>
  </si>
  <si>
    <t>PRESUPUESTO INICIAL</t>
  </si>
  <si>
    <t>PRESUPUESTO VIGENTE</t>
  </si>
  <si>
    <t>COMPROMETIDO*</t>
  </si>
  <si>
    <t>DEVENGADO*</t>
  </si>
  <si>
    <t>PAGADO*</t>
  </si>
  <si>
    <t>% CUMPLIMIENTO</t>
  </si>
  <si>
    <t>9 = (8/1)</t>
  </si>
  <si>
    <t>PODER LEGISLATIVO</t>
  </si>
  <si>
    <t>0101 - SENADO DE LA REPÚBLICA</t>
  </si>
  <si>
    <t>0102 - CÁMARA DE DIPUTADOS</t>
  </si>
  <si>
    <t>PODER EJECUTIVO</t>
  </si>
  <si>
    <t>0201 - PRESIDENCIA DE LA REPÚBLICA</t>
  </si>
  <si>
    <t>0203 - MINISTERIO DE DEFENSA</t>
  </si>
  <si>
    <t>0204 - MINISTERIO DE RELACIONES EXTERIORES</t>
  </si>
  <si>
    <t>0205 - MINISTERIO DE HACIENDA Y ECONOMÍA</t>
  </si>
  <si>
    <t>0206 - MINISTERIO DE EDUCACIÓN</t>
  </si>
  <si>
    <t>0207 - MINISTERIO DE SALUD PÚBLICA Y ASISTENCIA SOCIAL</t>
  </si>
  <si>
    <t>0208 - MINISTERIO DE DEPORTES Y RECREACIÓN</t>
  </si>
  <si>
    <t>0209 - MINISTERIO DE TRABAJO</t>
  </si>
  <si>
    <t>0210 - MINISTERIO DE AGRICULTURA</t>
  </si>
  <si>
    <t>0211 - MINISTERIO DE OBRAS PÚBLICAS Y COMUNICACIONES</t>
  </si>
  <si>
    <t xml:space="preserve">0212 - MINISTERIO DE INDUSTRIA, COMERCIO Y MIPYMES </t>
  </si>
  <si>
    <t>0213 - MINISTERIO DE TURISMO</t>
  </si>
  <si>
    <t>0214 - PROCURADURÍA GENERAL DE LA REPÚBLICA</t>
  </si>
  <si>
    <t>0215 - MINISTERIO DE LA MUJER</t>
  </si>
  <si>
    <t>0216 - MINISTERIO DE CULTURA</t>
  </si>
  <si>
    <t>0217 - MINISTERIO DE LA JUVENTUD</t>
  </si>
  <si>
    <t>0218 - MINISTERIO DE MEDIO AMBIENTE Y RECURSOS NATURALES</t>
  </si>
  <si>
    <t>0219 - MINISTERIO DE EDUCACIÓN SUPERIOR CIENCIA Y TECNOLOGÍA</t>
  </si>
  <si>
    <t>0220 - MINISTERIO DE ECONOMÍA, PLANIFICACIÓN Y DESARROLLO</t>
  </si>
  <si>
    <t>0221 - MINISTERIO DE ADMINISTRACIÓN PÚBLICA</t>
  </si>
  <si>
    <t>0222 - MINISTERIO DE ENERGIA Y MINAS</t>
  </si>
  <si>
    <t xml:space="preserve">0223 - MINISTERIO DE LA VIVIENDA, HABITAT Y EDIFICACIONES </t>
  </si>
  <si>
    <t>0224 - MINISTERIO DE JUSTICIA</t>
  </si>
  <si>
    <t>PODER JUDICIAL</t>
  </si>
  <si>
    <t>0301 - PODER JUDICIAL</t>
  </si>
  <si>
    <t>ORGANISMOS ESPECIALES</t>
  </si>
  <si>
    <t>0401 - JUNTA CENTRAL ELECTORAL</t>
  </si>
  <si>
    <t>0402 - CÁMARA DE CUENTAS</t>
  </si>
  <si>
    <t>0403 - TRIBUNAL CONSTITUCIONAL</t>
  </si>
  <si>
    <t>0404 - DEFENSOR DEL PUEBLO</t>
  </si>
  <si>
    <t>0406-OFICINA NACIONAL DE DEFENSA PUBLICA</t>
  </si>
  <si>
    <t>OTROS</t>
  </si>
  <si>
    <t>0998 - ADMINISTRACION DE DEUDA PUBLICA Y ACTIVOS FINANCIEROS</t>
  </si>
  <si>
    <t>0999 - ADMINISTRACION DE OBLIGACIONES DEL TESORO NACIONAL</t>
  </si>
  <si>
    <t>2. Se utilizó el PIB del Panorama Macroeconómico actualizado al 09 de junio 2026, elaborado por el Ministerio de Hacienda y Economía.</t>
  </si>
  <si>
    <t xml:space="preserve">3. El presupuesto vigente corresponde al presupuesto aprobado, referente a la Ley núm. 99-25 de Presupuesto General del Estado para el periodo fiscal 2026, incluyendo las modificaciones permitidas conforme a lo dispuesto en el Art. 48 de la Ley Orgánica de Presupuesto para el Sector Público (Ley núm. 423-06). </t>
  </si>
  <si>
    <t>4. El Ministerio de Hacienda, Planificación y Desarrollo pasa a fusionarse con el Ministerio de Hacienda por la Ley núm. 45-25 para convertirse en Ministerio de Hacienda y Economía.</t>
  </si>
  <si>
    <t>Enero- Junio 2026</t>
  </si>
  <si>
    <t>Valores en Millones RD$</t>
  </si>
  <si>
    <t>PIB Nominal (RD$ millones)</t>
  </si>
  <si>
    <t>Programa Protegido/ Prioritario</t>
  </si>
  <si>
    <t>% PIB</t>
  </si>
  <si>
    <t>Enero- Junio</t>
  </si>
  <si>
    <t>6=(4/2)</t>
  </si>
  <si>
    <t>7=4/PIB</t>
  </si>
  <si>
    <t>Desarrollo rural y sostenible</t>
  </si>
  <si>
    <t>Política de Cuidados</t>
  </si>
  <si>
    <t>Reducción Integral de violencia de género e intrafamiliar</t>
  </si>
  <si>
    <t>Formación para empleabilidad</t>
  </si>
  <si>
    <t>Atención Primaria</t>
  </si>
  <si>
    <t>Gestión por resultados</t>
  </si>
  <si>
    <t>Programa Oportunidad 14-24</t>
  </si>
  <si>
    <t>Sostenibilidad ambiental</t>
  </si>
  <si>
    <t>Subtotal</t>
  </si>
  <si>
    <t>Programas Presupuestarios Orientados a Resultados</t>
  </si>
  <si>
    <t>Detección temprana del déficit auditivo en niños menores de 5 años</t>
  </si>
  <si>
    <t>Desarrollo Integral y Protección al adulto mayor</t>
  </si>
  <si>
    <t>Prevención y control de enferemedades bovinas</t>
  </si>
  <si>
    <t>Fomento y desarrollo de la productividad de los sistemas de producción de leche bovina</t>
  </si>
  <si>
    <t>Aumento del empleo</t>
  </si>
  <si>
    <t>Desarrollo infantil para niños y niñas de 0 a 4 años y 11 meses</t>
  </si>
  <si>
    <t>Salud materno neonatal</t>
  </si>
  <si>
    <t xml:space="preserve"> Prevención y Atención de la Tuberculosis</t>
  </si>
  <si>
    <t>Prevención, Diagnóstico y Tratamiento VIH/SIDA</t>
  </si>
  <si>
    <t>Detección Oportuna y Atención al Cáncer</t>
  </si>
  <si>
    <t>Programa Multisectorial de Reducción de Embarazo en Adolescentes</t>
  </si>
  <si>
    <t>Alfabetización de estudiantes del primer ciclo del nivel primario</t>
  </si>
  <si>
    <t>Salud escolar</t>
  </si>
  <si>
    <t>Reduccción de Crímenes y delitos que afectan a la seguridad ciudadana</t>
  </si>
  <si>
    <t>(Enero - Junio 2025 y 2026)</t>
  </si>
  <si>
    <t>Variación 2026/2025</t>
  </si>
  <si>
    <t>Presupuesto inicial</t>
  </si>
  <si>
    <t>Comprometido</t>
  </si>
  <si>
    <t>% Cumplimiento</t>
  </si>
  <si>
    <t>7 = (5/3)</t>
  </si>
  <si>
    <t>9 =(8/1)</t>
  </si>
  <si>
    <t>1.1 - Administración general</t>
  </si>
  <si>
    <t>1.2 - Relaciones internacionales</t>
  </si>
  <si>
    <t>1.3 - Defensa nacional</t>
  </si>
  <si>
    <t>1.4 - Justicia, orden público y seguridad</t>
  </si>
  <si>
    <t>2 - SERVICIOS ECONÓMICOS</t>
  </si>
  <si>
    <t>2.1 - Asuntos económicos, comerciales y laborales</t>
  </si>
  <si>
    <t>2.2 - Agropecuaria, caza, pesca y silvicultura</t>
  </si>
  <si>
    <t>2.3 - Riego</t>
  </si>
  <si>
    <t>2.4 - Energía y combustible</t>
  </si>
  <si>
    <t>2.5 - Minería, manufactura y construcción</t>
  </si>
  <si>
    <t>2.6 - Transporte</t>
  </si>
  <si>
    <t>2.7 - Comunicaciones</t>
  </si>
  <si>
    <t>2.8 - Banca y seguros</t>
  </si>
  <si>
    <t>2.9 - Otros servicios económicos</t>
  </si>
  <si>
    <t>3 - PROTECCIÓN DEL MEDIO AMBIENTE</t>
  </si>
  <si>
    <t>3.1 - Protección del aire, agua y suelo</t>
  </si>
  <si>
    <t>3.2 - Protección de la biodiversidad y ordenación de desechos</t>
  </si>
  <si>
    <t>3.3 - Cambio Climático</t>
  </si>
  <si>
    <t>4 - SERVICIOS SOCIALES</t>
  </si>
  <si>
    <t>4.1 - Vivienda y servicios comunitarios</t>
  </si>
  <si>
    <t>4.2 - Salud</t>
  </si>
  <si>
    <t>4.3 - Actividades deportivas, recreativas, culturales y religiosas</t>
  </si>
  <si>
    <t>4.4 - Educación</t>
  </si>
  <si>
    <t>4.5 - Protección social</t>
  </si>
  <si>
    <t>4.6-Equidad de género</t>
  </si>
  <si>
    <t>5 - INTERESES DE LA DEUDA PÚBLICA</t>
  </si>
  <si>
    <t>5.1 - Intereses y comisiones de deuda pública</t>
  </si>
  <si>
    <t>Enero-Junio</t>
  </si>
  <si>
    <t>Incidencia positiva</t>
  </si>
  <si>
    <t>Incidencia negativa</t>
  </si>
  <si>
    <t>Incidencia neta</t>
  </si>
  <si>
    <t>9=7-8</t>
  </si>
  <si>
    <t>1.4-Justicia, orden público y seguridad</t>
  </si>
  <si>
    <t>1.4.02-Servicios de protección contra incendios</t>
  </si>
  <si>
    <t>2-SERVICIOS ECONÓMICOS</t>
  </si>
  <si>
    <t>2.2-Agropecuaria, caza, pesca y silvicultura</t>
  </si>
  <si>
    <t>2.2.04-Conservación, ampliación y explotación racionalizada de reservas forestales.</t>
  </si>
  <si>
    <t>2.2.06-Gestión o apoyo de labores de reforestación</t>
  </si>
  <si>
    <t>2.4-Energía y combustible</t>
  </si>
  <si>
    <t>2.4.03-Combustible</t>
  </si>
  <si>
    <t>2.4.04-Energía eléctrica de fuentes termoeléctricas</t>
  </si>
  <si>
    <t>2.4.05-Energía eléctrica de fuentes hidroeléctricas</t>
  </si>
  <si>
    <t>2.4.08-Energía eléctrica de fuentes nucleares</t>
  </si>
  <si>
    <t>2.4.09-Conservación, aprovechamiento y explotación racionalizada de fuentes de electricidad</t>
  </si>
  <si>
    <t>2.5-Minería, manufactura y construcción</t>
  </si>
  <si>
    <t>2.5.01-Extracción de recursos minerales</t>
  </si>
  <si>
    <t>2.6-Transporte</t>
  </si>
  <si>
    <t>2.6.03-Transporte por ferrocarril</t>
  </si>
  <si>
    <t>3-PROTECCIÓN DEL MEDIO AMBIENTE</t>
  </si>
  <si>
    <t>3.1-Protección del aire, agua y suelo</t>
  </si>
  <si>
    <t>3.1.01-Reducción de la contaminación</t>
  </si>
  <si>
    <t>3.1.04-Protección del suelo contra la erosión y otras formas de degradación física</t>
  </si>
  <si>
    <t>3.2-Protección de la biodiversidad y ordenación de desechos</t>
  </si>
  <si>
    <t>3.2.02-Ordenación de desechos</t>
  </si>
  <si>
    <t>3.2.04-Conciencia y conocimiento de la biodiversidad</t>
  </si>
  <si>
    <t>3.2.06-Economía verde</t>
  </si>
  <si>
    <t>3.2.09-Áreas protegidas y otras medidas de conservación</t>
  </si>
  <si>
    <t>3.2.10-Restauración</t>
  </si>
  <si>
    <t>3.2.11-Uso sostenible</t>
  </si>
  <si>
    <t>3.2.12-Prevención de la producción de residuos por modificación de procesos</t>
  </si>
  <si>
    <t>3.2.14-Tratamiento y eliminación de residuos no peligrosos en vertederos</t>
  </si>
  <si>
    <t>3.2.99-Planificación, gestión y supervisión de la protección del medio ambiente</t>
  </si>
  <si>
    <t>3.3-Cambio Climático</t>
  </si>
  <si>
    <t>3.3.01-Mixtos</t>
  </si>
  <si>
    <t>3.3.02-Mitigación</t>
  </si>
  <si>
    <t>3.3.03-Conocimiento del riesgo de desastres climáticos</t>
  </si>
  <si>
    <t>3.3.04-Gobernanza del riesgo de desastres climáticos</t>
  </si>
  <si>
    <t>3.3.05-Reducción del riesgo de desastres climáticos</t>
  </si>
  <si>
    <t>3.3.06-Respuesta y recuperación de desastres climáticos</t>
  </si>
  <si>
    <t>3.3.07-Otras medidas de adaptación</t>
  </si>
  <si>
    <t>3.3.99-Planificación, gestión y supervisión de cambio climático</t>
  </si>
  <si>
    <t>Gobierno Central</t>
  </si>
  <si>
    <t>Presupuesto vigente</t>
  </si>
  <si>
    <t>7=(5/PIB)</t>
  </si>
  <si>
    <t>1.1-Administración general</t>
  </si>
  <si>
    <t>1.1.05-Gestión de la administración general para transversalizar el enfoque de género</t>
  </si>
  <si>
    <t>1.4.06-Administración y servicios de justicia relacionados con la violencia de género</t>
  </si>
  <si>
    <t>2.1-Asuntos económicos, comerciales y laborales</t>
  </si>
  <si>
    <t>2.1.03-Asuntos laborales para fortalecer la autonomía económica de las mujeres</t>
  </si>
  <si>
    <t>4-SERVICIOS SOCIALES</t>
  </si>
  <si>
    <t>4.2-Salud</t>
  </si>
  <si>
    <t>4.2.04-Servicios médicos en salud sexual/reproductiva y de centros de salud materno infantil</t>
  </si>
  <si>
    <t>4.5-Protección social</t>
  </si>
  <si>
    <t>4.5.05-Familia e hijos</t>
  </si>
  <si>
    <t>4.6.01-Acciones focalizada en mujeres</t>
  </si>
  <si>
    <t>4.6.02-Corresponsabilidad social y pública en el cuidado de la familia y la reproducción de la fuerza de trabajo</t>
  </si>
  <si>
    <t>4.6.03-Acciones para una cultura de igualdad de género.</t>
  </si>
  <si>
    <t>4.6.04-Acciones de prevención, atención y protección de violencia de género</t>
  </si>
  <si>
    <t>Enero-Junio, 2025-2026</t>
  </si>
  <si>
    <t>Inicial 2025</t>
  </si>
  <si>
    <t>vigente 2025</t>
  </si>
  <si>
    <t>Ejecución 
Enero-Junio 2025</t>
  </si>
  <si>
    <t>Presupuesto Inicial (Ley No. 99-25)</t>
  </si>
  <si>
    <t>Presupuesto 
Vigente</t>
  </si>
  <si>
    <t>Ejecutado 
2026</t>
  </si>
  <si>
    <t>% PIB Original</t>
  </si>
  <si>
    <t>% PIB Revisado</t>
  </si>
  <si>
    <t>PIB Nominal Ejecución (RD$) 2026</t>
  </si>
  <si>
    <t>A. Total de Ingresos</t>
  </si>
  <si>
    <t>A.1) Ingresos Corrientes</t>
  </si>
  <si>
    <t>A.2) Ingresos de Capital</t>
  </si>
  <si>
    <t>B. Total de Gastos</t>
  </si>
  <si>
    <t>B.1) Gastos Corrientes</t>
  </si>
  <si>
    <t>B.1.1) Intereses de la Deuda Pública</t>
  </si>
  <si>
    <t>B.2) Gastos de Capital</t>
  </si>
  <si>
    <t>Resultados Presupuestarios</t>
  </si>
  <si>
    <t>Resultado Primario [A-[B-(B.1.1)]</t>
  </si>
  <si>
    <t>Resultado Económico (A.1-B.1)</t>
  </si>
  <si>
    <t>Resultado de Capital (A.2-B.2)</t>
  </si>
  <si>
    <t>C. Resultado Financiero (A-B)</t>
  </si>
  <si>
    <t>D.Total de Fuentes Financieras</t>
  </si>
  <si>
    <t>E. Aplicaciones Financieras</t>
  </si>
  <si>
    <t>F. Financiamiento Neto (D-E)</t>
  </si>
  <si>
    <t>1. Ingresos incluyen donaciones</t>
  </si>
  <si>
    <t>2. Fecha de imputación al 30/06/2026 // Fecha de registro al 15/07/2026</t>
  </si>
  <si>
    <t>4. Se utilizó el PIB del Panorama Macroeconómico actualizado al 09 de Junio 2026, elaborado por el Ministerio de Hacienda y Economía.</t>
  </si>
  <si>
    <t>Enero‐Junio 2026</t>
  </si>
  <si>
    <t>Valores en RD$ en millones</t>
  </si>
  <si>
    <t>% Variación</t>
  </si>
  <si>
    <t>Presupuesto Aprobado</t>
  </si>
  <si>
    <t>Presupuesto
Vigente</t>
  </si>
  <si>
    <t>7=(5-1)/1</t>
  </si>
  <si>
    <t>8=(5/3)</t>
  </si>
  <si>
    <t>9= (5/PIB)</t>
  </si>
  <si>
    <t>3.1 - Fuentes financieras</t>
  </si>
  <si>
    <t>3.1.1 - Disminución de activos financieros</t>
  </si>
  <si>
    <t>3.1.1.1 - Disminución de activos financieros corrientes</t>
  </si>
  <si>
    <t>3.1.1.2 - Disminución de activos financieros no corrientes</t>
  </si>
  <si>
    <t>3.1.1.2.2 - Disminución de documentos por cobrar de largo plazo</t>
  </si>
  <si>
    <t>3.1.2 - Incremento de pasivos</t>
  </si>
  <si>
    <t>3.1.2.1 - Incremento de pasivos corrientes</t>
  </si>
  <si>
    <t>3.1.2.2 - Incremento de pasivos no corrientes</t>
  </si>
  <si>
    <t>3.1.2.2.1 - Incremento de cuentas por pagar de largo plazo</t>
  </si>
  <si>
    <t>3.2.2.1.01 - Incremento de cuentas por pagar internas de largo plazo</t>
  </si>
  <si>
    <t>3.1.2.2.3 - Colocación de títulos valores de la deuda pública de largo plazo</t>
  </si>
  <si>
    <t>3.2.2.3.01 - Colocación de títulos valores de la deuda pública interna de largo plazo</t>
  </si>
  <si>
    <t>3.2.2.3.02 - Colocación de títulos valores de la deuda pública externa de largo plazo</t>
  </si>
  <si>
    <t>3.1.2.2.4 - Obtención de préstamos de la deuda pública de largo plazo</t>
  </si>
  <si>
    <t>3.2.2.4.01 - Obtención de préstamos de la deuda pública interna de largo plazo</t>
  </si>
  <si>
    <t>3.2.2.4.02 - Obtención de préstamos de la deuda pública externa de largo plazo</t>
  </si>
  <si>
    <t>3.1.5 - Importes a devengar por primas en colocaciones de títulos valores</t>
  </si>
  <si>
    <t>3.1.5.2 - Importes a devengar por primas en colocaciones de títulos valores no corrientes</t>
  </si>
  <si>
    <t>3.1.5.2.1 - Primas por colocación de títulos valores internos y externos de largo plazo</t>
  </si>
  <si>
    <t>3.5.2.1.01 - Primas por colocación de títulos valores internos largo plazo sobre la par a devengar</t>
  </si>
  <si>
    <t>3.1.5.2.2 - Intereses corridos internos y externos de largo plazo</t>
  </si>
  <si>
    <t>3.5.4.1.01 - Intereses corridos en colocación de títulos internos de deuda a largo plazo</t>
  </si>
  <si>
    <t>3.2 - Aplicaciones financieras</t>
  </si>
  <si>
    <t>3.2.1 - Incremento de activos financieros</t>
  </si>
  <si>
    <t>3.2.1.2 - Incremento de activos financieros no corrientes</t>
  </si>
  <si>
    <t>3.2.2 - Disminución de pasivos</t>
  </si>
  <si>
    <t>3.2.2.1 - Disminución de pasivos corrientes</t>
  </si>
  <si>
    <t>3.2.2.1.1 - Disminución de cuentas por pagar de corto plazo</t>
  </si>
  <si>
    <t>4.2.1.1.01 - Disminución de cuentas por pagar internas de corto plazo</t>
  </si>
  <si>
    <t>4.2.1.1.03 - Disminución de ctas. por pagar internas de corto plazo deuda administrativa</t>
  </si>
  <si>
    <t>4.2.1.1.05 - Disminución de ctas. por pagar internas de corto plazo sentencias condenatorias</t>
  </si>
  <si>
    <t>3.2.2.1.5 - Amortización de la porción de corto plazo de la deuda pública en títulos valores de largo plazo</t>
  </si>
  <si>
    <t>4.2.1.5.01 - Amortización de la porción de corto plazo de la deuda pública interna en títulos valores de largo plazo</t>
  </si>
  <si>
    <t>4.2.1.5.02 - Amortización de la porción de corto plazo de la deuda pública externa en títulos valores de largo plazo</t>
  </si>
  <si>
    <t>3.2.2.1.6 - Amortización de la porción de corto plazo de la deuda pública en préstamos de largo plazo</t>
  </si>
  <si>
    <t>4.2.1.6.01 - Amortización de la porción de corto plazo de la deuda pública interna en préstamos de largo plazo</t>
  </si>
  <si>
    <t>3.2.5 - Importes a devengar por descuentos en colocaciones de títulos valores</t>
  </si>
  <si>
    <t>3.2.5.2 - Importes a devengar por descuentos en colocaciones de títulos valores no corrientes</t>
  </si>
  <si>
    <t>3.2.5.2.1 - Descuentos por colocación de títulos valores internos y externo de largo plazo</t>
  </si>
  <si>
    <t>3.2.5.2.2 - Intereses corridos internos y externos en compra de títulos valores de largo plazo</t>
  </si>
  <si>
    <t>4.5.4.1.01 - Intereses corridos en compra de títulos internos de deuda a largo plazo</t>
  </si>
  <si>
    <t>4.5.4.1.02 - Intereses corridos en compra de títulos externos de deuda a largo plazo</t>
  </si>
  <si>
    <t>3.2.6 - Primas en Recompra de Títulos y Valores</t>
  </si>
  <si>
    <t>3.2.6.2 - Primas en Recompra de Títulos Valores de Largo Plazo</t>
  </si>
  <si>
    <t>3.2.6.2.1 - Primas en Recompra de Títulos Valores Internos y Externos de Largo Plazo</t>
  </si>
  <si>
    <t>4.6.2.1.01 - Primas en Recompra de Títulos Valores Internos de Largo Plazo</t>
  </si>
  <si>
    <t>4.6.2.1.02 - Primas en Recompra de Títulos Valores Externos de Largo Plazo</t>
  </si>
  <si>
    <t>Financiamiento Neto</t>
  </si>
  <si>
    <t>Enero - Junio 2025 - 2026</t>
  </si>
  <si>
    <t>Abs</t>
  </si>
  <si>
    <t>Rel</t>
  </si>
  <si>
    <t>1</t>
  </si>
  <si>
    <t>2</t>
  </si>
  <si>
    <t>3</t>
  </si>
  <si>
    <t>4</t>
  </si>
  <si>
    <t>5</t>
  </si>
  <si>
    <t>6</t>
  </si>
  <si>
    <t>9= (5/1)</t>
  </si>
  <si>
    <t>Servicio</t>
  </si>
  <si>
    <t>Externo</t>
  </si>
  <si>
    <t>Amortización</t>
  </si>
  <si>
    <t>Intereses</t>
  </si>
  <si>
    <t>Comisiones</t>
  </si>
  <si>
    <t>Interno</t>
  </si>
  <si>
    <t>MINISTERIO DE HACIENDA Y ECONOMÍA</t>
  </si>
  <si>
    <t>DIRECCIÓN GENERAL DE PRESUPUESTO</t>
  </si>
  <si>
    <t>DIRECCIÓN DE ESTUDIOS ECONÓMICOS Y SEGUIMIENTO FINANCIERO</t>
  </si>
  <si>
    <t>Junio 2026</t>
  </si>
  <si>
    <t>Tipo/Acreedor</t>
  </si>
  <si>
    <t>Monto</t>
  </si>
  <si>
    <t>Participación 
%</t>
  </si>
  <si>
    <t>(Millones de US$)</t>
  </si>
  <si>
    <t>Externa</t>
  </si>
  <si>
    <t>Multilaterales</t>
  </si>
  <si>
    <t>Bilaterales</t>
  </si>
  <si>
    <t>Interna</t>
  </si>
  <si>
    <t>Total</t>
  </si>
  <si>
    <t>2. La meta de inflación se relaciona con el objetivo de inflación establecido por la Junta Monetaria del Banco Central; en cambio las proyecciones de inflación corresponden a los resultados esperados, dada la evolución de los precios domésticos, los precios internacionales del petróleo y otros determinantes.</t>
  </si>
  <si>
    <r>
      <t>3. Fuentes supuestos exógenos son: Consensus Forecasts</t>
    </r>
    <r>
      <rPr>
        <vertAlign val="superscript"/>
        <sz val="9"/>
        <color theme="1"/>
        <rFont val="Times New Roman"/>
        <family val="1"/>
      </rPr>
      <t>TM</t>
    </r>
    <r>
      <rPr>
        <sz val="9"/>
        <color theme="1"/>
        <rFont val="Times New Roman"/>
        <family val="1"/>
      </rPr>
      <t>, FMI, Banco Mundial, EIA y Bloomberg©.</t>
    </r>
  </si>
  <si>
    <r>
      <t>Fuente:</t>
    </r>
    <r>
      <rPr>
        <sz val="9"/>
        <color theme="1"/>
        <rFont val="Times New Roman"/>
        <family val="1"/>
      </rPr>
      <t xml:space="preserve"> Panorama macroeconómico usado en formulación 2025-2029 revisado al 26 de agosto de 2025 y el vigente 2025-2030 revisado al 25 de agosto de 2026.</t>
    </r>
  </si>
  <si>
    <t>1. Proyecciones del Ministerio de Hacienda y Economía, consensuadas con el Banco Central (BCRD).</t>
  </si>
  <si>
    <t>País</t>
  </si>
  <si>
    <t xml:space="preserve">Provincia </t>
  </si>
  <si>
    <t>Montos</t>
  </si>
  <si>
    <t xml:space="preserve">República Dominicana </t>
  </si>
  <si>
    <t xml:space="preserve">Distrito Nacional </t>
  </si>
  <si>
    <t xml:space="preserve">Azua </t>
  </si>
  <si>
    <t>Bahoruco</t>
  </si>
  <si>
    <t>Barahona</t>
  </si>
  <si>
    <t>Dajabón</t>
  </si>
  <si>
    <t>Duarte</t>
  </si>
  <si>
    <t>Elías Piña</t>
  </si>
  <si>
    <t>El seibo</t>
  </si>
  <si>
    <t>Espaillat</t>
  </si>
  <si>
    <t>Independencia</t>
  </si>
  <si>
    <t>La Altagracia</t>
  </si>
  <si>
    <t>La Romana</t>
  </si>
  <si>
    <t>La vega</t>
  </si>
  <si>
    <t xml:space="preserve">María Trinidad Sánchez </t>
  </si>
  <si>
    <t>Monte Cristí</t>
  </si>
  <si>
    <t>Pedernales</t>
  </si>
  <si>
    <t>Peravia</t>
  </si>
  <si>
    <t>Puerto Plata</t>
  </si>
  <si>
    <t>Hermanas Mirabal</t>
  </si>
  <si>
    <t>Samaná</t>
  </si>
  <si>
    <t>San Cristobal</t>
  </si>
  <si>
    <t>San Juan</t>
  </si>
  <si>
    <t>San Pedro de Macorís</t>
  </si>
  <si>
    <t>Sanchez Ramírez</t>
  </si>
  <si>
    <t>Santiago</t>
  </si>
  <si>
    <t>Santiago Rodríguez</t>
  </si>
  <si>
    <t>Valverde</t>
  </si>
  <si>
    <t>Monseñor Nouel</t>
  </si>
  <si>
    <t>Monte Plata</t>
  </si>
  <si>
    <t>Hato Mayor</t>
  </si>
  <si>
    <t>San José de Ocoa</t>
  </si>
  <si>
    <t xml:space="preserve">Santo Domingo </t>
  </si>
  <si>
    <r>
      <t> *</t>
    </r>
    <r>
      <rPr>
        <sz val="8"/>
        <color theme="1"/>
        <rFont val="Avenir Next LT Pro"/>
        <family val="2"/>
      </rPr>
      <t>Cifras preliminares.</t>
    </r>
  </si>
  <si>
    <t>1. Fecha de imputación al 30/06/2026 // fecha de registro al 15/07/2026. </t>
  </si>
  <si>
    <t>2. Se excluye el monto a nivel multiprovincial del mapa. </t>
  </si>
  <si>
    <t>Fuente: Sistema de Información de la Gestión Financiera (SIGEF) </t>
  </si>
  <si>
    <t>Fecha de imputación: 30/06/2026 // fecha de registro: 15/07/2026</t>
  </si>
  <si>
    <r>
      <t xml:space="preserve">Notas: </t>
    </r>
    <r>
      <rPr>
        <sz val="12"/>
        <rFont val="Times New Roman"/>
        <family val="1"/>
      </rPr>
      <t>Cifras preliminares.</t>
    </r>
  </si>
  <si>
    <r>
      <t xml:space="preserve">Fuente: </t>
    </r>
    <r>
      <rPr>
        <sz val="12"/>
        <rFont val="Times New Roman"/>
        <family val="1"/>
      </rPr>
      <t>Sistema de Información de la Gestión Financiera (SIGEF).</t>
    </r>
  </si>
  <si>
    <r>
      <t xml:space="preserve">1. </t>
    </r>
    <r>
      <rPr>
        <sz val="8"/>
        <color theme="1"/>
        <rFont val="Times New Roman"/>
        <family val="1"/>
      </rPr>
      <t>Excluye donaciones.</t>
    </r>
  </si>
  <si>
    <r>
      <t xml:space="preserve">2. </t>
    </r>
    <r>
      <rPr>
        <sz val="8"/>
        <color theme="1"/>
        <rFont val="Times New Roman"/>
        <family val="1"/>
      </rPr>
      <t>Se excluyen los RD$16,584.6 millones de recaudación directa de las otras recaudadoras.</t>
    </r>
  </si>
  <si>
    <r>
      <t xml:space="preserve">Fuente: </t>
    </r>
    <r>
      <rPr>
        <sz val="8"/>
        <color theme="1"/>
        <rFont val="Times New Roman"/>
        <family val="1"/>
      </rPr>
      <t>Sistema de Información de la Gestión Financiera (SIGEF).</t>
    </r>
  </si>
  <si>
    <r>
      <t xml:space="preserve">Fuente: </t>
    </r>
    <r>
      <rPr>
        <sz val="10"/>
        <color theme="1"/>
        <rFont val="Times New Roman"/>
        <family val="1"/>
      </rPr>
      <t>Sistema de Información de la Gestión Financiera (SIGEF).</t>
    </r>
  </si>
  <si>
    <r>
      <t xml:space="preserve">Notas: </t>
    </r>
    <r>
      <rPr>
        <sz val="9"/>
        <color theme="1"/>
        <rFont val="Times New Roman"/>
        <family val="1"/>
      </rPr>
      <t>Cifras preliminares.</t>
    </r>
  </si>
  <si>
    <r>
      <t xml:space="preserve">Fuente: </t>
    </r>
    <r>
      <rPr>
        <sz val="12"/>
        <color theme="1"/>
        <rFont val="Times New Roman"/>
        <family val="1"/>
      </rPr>
      <t>Sistema de Información de la Gestión Financiera (SIGEF).</t>
    </r>
  </si>
  <si>
    <r>
      <t>Nota:</t>
    </r>
    <r>
      <rPr>
        <sz val="7"/>
        <color theme="1"/>
        <rFont val="Times New Roman"/>
        <family val="1"/>
      </rPr>
      <t xml:space="preserve"> Se excluye la inversión pública multi-provincial, la cual registró un valor de RD$5,490.2 millones.</t>
    </r>
  </si>
  <si>
    <r>
      <t>Fuente</t>
    </r>
    <r>
      <rPr>
        <sz val="7"/>
        <color theme="1"/>
        <rFont val="Times New Roman"/>
        <family val="1"/>
      </rPr>
      <t>:</t>
    </r>
    <r>
      <rPr>
        <b/>
        <sz val="7"/>
        <color theme="1"/>
        <rFont val="Times New Roman"/>
        <family val="1"/>
      </rPr>
      <t xml:space="preserve"> </t>
    </r>
    <r>
      <rPr>
        <sz val="7"/>
        <color theme="1"/>
        <rFont val="Times New Roman"/>
        <family val="1"/>
      </rPr>
      <t>Sistema de Información de la Gestión Financiera (SIGEF).</t>
    </r>
  </si>
  <si>
    <r>
      <t>Notas</t>
    </r>
    <r>
      <rPr>
        <sz val="12"/>
        <color theme="1"/>
        <rFont val="Times New Roman"/>
        <family val="1"/>
      </rPr>
      <t>: *Cifras preliminares.</t>
    </r>
  </si>
  <si>
    <r>
      <rPr>
        <b/>
        <sz val="12"/>
        <color theme="1"/>
        <rFont val="Times New Roman"/>
        <family val="1"/>
      </rPr>
      <t>Fuente:</t>
    </r>
    <r>
      <rPr>
        <sz val="12"/>
        <color theme="1"/>
        <rFont val="Times New Roman"/>
        <family val="1"/>
      </rPr>
      <t xml:space="preserve"> Sistema de Información de la Gestión Financiera (SIGEF).</t>
    </r>
  </si>
  <si>
    <r>
      <t>Notas</t>
    </r>
    <r>
      <rPr>
        <sz val="12"/>
        <color indexed="8"/>
        <rFont val="Times New Roman"/>
        <family val="1"/>
      </rPr>
      <t>: *Cifras preliminares.</t>
    </r>
  </si>
  <si>
    <r>
      <t>4. Fuente</t>
    </r>
    <r>
      <rPr>
        <sz val="12"/>
        <color indexed="8"/>
        <rFont val="Times New Roman"/>
        <family val="1"/>
      </rPr>
      <t>: Sistema de Información de la Gestión Financiera (SIGEF).</t>
    </r>
  </si>
  <si>
    <r>
      <t>Notas</t>
    </r>
    <r>
      <rPr>
        <sz val="7"/>
        <color theme="1"/>
        <rFont val="Times New Roman"/>
        <family val="1"/>
      </rPr>
      <t>: *Cifras preliminares.</t>
    </r>
  </si>
  <si>
    <r>
      <t>4. Fuente</t>
    </r>
    <r>
      <rPr>
        <sz val="7"/>
        <color theme="1"/>
        <rFont val="Times New Roman"/>
        <family val="1"/>
      </rPr>
      <t>: Sistema de Información de la Gestión Financiera (SIGEF).</t>
    </r>
  </si>
  <si>
    <r>
      <t>4. Fuente</t>
    </r>
    <r>
      <rPr>
        <sz val="12"/>
        <color theme="1"/>
        <rFont val="Times New Roman"/>
        <family val="1"/>
      </rPr>
      <t>: Sistema de Información de la Gestión Financiera (SIGEF).</t>
    </r>
  </si>
  <si>
    <r>
      <t xml:space="preserve">Notas: </t>
    </r>
    <r>
      <rPr>
        <sz val="12"/>
        <color theme="1"/>
        <rFont val="Times New Roman"/>
        <family val="1"/>
      </rPr>
      <t>*Cifras preliminares</t>
    </r>
  </si>
  <si>
    <r>
      <t xml:space="preserve">Fuente: </t>
    </r>
    <r>
      <rPr>
        <sz val="12"/>
        <color theme="1"/>
        <rFont val="Times New Roman"/>
        <family val="1"/>
      </rPr>
      <t xml:space="preserve">Sistema de Información Financiera (SIGEF) </t>
    </r>
  </si>
  <si>
    <r>
      <rPr>
        <b/>
        <sz val="12"/>
        <color theme="1"/>
        <rFont val="Times New Roman"/>
        <family val="1"/>
      </rPr>
      <t>Fuente:</t>
    </r>
    <r>
      <rPr>
        <sz val="12"/>
        <color theme="1"/>
        <rFont val="Times New Roman"/>
        <family val="1"/>
      </rPr>
      <t xml:space="preserve"> Dirección General de Crédito Público</t>
    </r>
  </si>
  <si>
    <t>Gráfico 1. Crecimiento de la Economía Mundial</t>
  </si>
  <si>
    <t>2025-2027</t>
  </si>
  <si>
    <t>Variación porcentual (%) anual del PIB real</t>
  </si>
  <si>
    <r>
      <t xml:space="preserve">Fuente: </t>
    </r>
    <r>
      <rPr>
        <sz val="9"/>
        <color theme="1"/>
        <rFont val="Times New Roman"/>
        <family val="1"/>
      </rPr>
      <t>FMI. Perspectivas de la Economía Mundial, julio 2026.</t>
    </r>
  </si>
  <si>
    <r>
      <t xml:space="preserve">Nota: </t>
    </r>
    <r>
      <rPr>
        <sz val="9"/>
        <color theme="1"/>
        <rFont val="Times New Roman"/>
        <family val="1"/>
      </rPr>
      <t>e=estimada; p= proyectada</t>
    </r>
  </si>
  <si>
    <t>Tasas de Crecimiento de la Economía Global 2025 -2027</t>
  </si>
  <si>
    <t>2025e</t>
  </si>
  <si>
    <t>2026p</t>
  </si>
  <si>
    <t>2027p</t>
  </si>
  <si>
    <t xml:space="preserve">Economía Mundial </t>
  </si>
  <si>
    <t>Economías Avanzadas</t>
  </si>
  <si>
    <t>Economías Emergentes y en Desarrollo</t>
  </si>
  <si>
    <t>Tabla 1. Proyecciones fiscales de la Economía Mundial: balance global y deuda pública</t>
  </si>
  <si>
    <t>En porcentajes (%) del PIB</t>
  </si>
  <si>
    <t>Balance Global*</t>
  </si>
  <si>
    <t>Economía Mundial</t>
  </si>
  <si>
    <t>Economías emergentes y en desarrollo</t>
  </si>
  <si>
    <r>
      <t>Fuente:</t>
    </r>
    <r>
      <rPr>
        <sz val="8"/>
        <color theme="1"/>
        <rFont val="Times New Roman"/>
        <family val="1"/>
      </rPr>
      <t xml:space="preserve"> International Monetary Fund (IMF). 2025. Fiscal Monitor: Fiscal Policy under Pressure: High Debt, Rising Risks, April 2026.</t>
    </r>
  </si>
  <si>
    <t>* Se refiere al balance global del Gobierno General.</t>
  </si>
  <si>
    <t>** Se refiere a la deuda bruta del Gobierno General.</t>
  </si>
  <si>
    <t xml:space="preserve"> e= estimada; p= proyectada</t>
  </si>
  <si>
    <t xml:space="preserve">DIRECCIÓN GENERAL DE PRESUPUESTO  </t>
  </si>
  <si>
    <t>Gráfico 2. Crecimiento de Estados unidos</t>
  </si>
  <si>
    <t>Tasas de Crecimiento de Estados Unidos</t>
  </si>
  <si>
    <t>Estados Unidos</t>
  </si>
  <si>
    <r>
      <t>Gráfico 3</t>
    </r>
    <r>
      <rPr>
        <b/>
        <sz val="12"/>
        <color rgb="FF00B050"/>
        <rFont val="Times New Roman"/>
        <family val="1"/>
      </rPr>
      <t>.</t>
    </r>
    <r>
      <rPr>
        <b/>
        <sz val="12"/>
        <color theme="1"/>
        <rFont val="Times New Roman"/>
        <family val="1"/>
      </rPr>
      <t xml:space="preserve"> Crecimiento de la Zona del euro</t>
    </r>
  </si>
  <si>
    <t>Zona del euro</t>
  </si>
  <si>
    <t xml:space="preserve">Alemania </t>
  </si>
  <si>
    <t>Francia</t>
  </si>
  <si>
    <t>Italia</t>
  </si>
  <si>
    <t>España</t>
  </si>
  <si>
    <t>Gráfico 4. Crecimiento de China</t>
  </si>
  <si>
    <t>Tasas de Crecimiento de China</t>
  </si>
  <si>
    <t>China</t>
  </si>
  <si>
    <t>Gráfico 5. Crecimiento de América Latina y el Caribe</t>
  </si>
  <si>
    <t>Tasas de América Latina y el Caribe</t>
  </si>
  <si>
    <t>ALC</t>
  </si>
  <si>
    <t xml:space="preserve">MINISTERIO DE HACIENDA Y ECONOMÍA  </t>
  </si>
  <si>
    <t xml:space="preserve">DIRECCIÓN GENERAL DE PRESUPUESTO </t>
  </si>
  <si>
    <t xml:space="preserve">Gráfico 6. América Latina y el Caribe: tasa de crecimiento del PIB </t>
  </si>
  <si>
    <t>2024-2026</t>
  </si>
  <si>
    <t>Valores en porcentajes (%)</t>
  </si>
  <si>
    <r>
      <t xml:space="preserve">Fuente: </t>
    </r>
    <r>
      <rPr>
        <sz val="9"/>
        <rFont val="Times New Roman"/>
        <family val="1"/>
      </rPr>
      <t xml:space="preserve">CEPAL. </t>
    </r>
    <r>
      <rPr>
        <i/>
        <sz val="9"/>
        <rFont val="Times New Roman"/>
        <family val="1"/>
      </rPr>
      <t>Estudio Económico de América Latina y el Caribe, 2026</t>
    </r>
    <r>
      <rPr>
        <sz val="9"/>
        <rFont val="Times New Roman"/>
        <family val="1"/>
      </rPr>
      <t>.</t>
    </r>
  </si>
  <si>
    <t>Tabla: América Latina y el Caribe y subregiones: estimación y proyecciones de tasas de crecimiento del PIB, 2023-2025</t>
  </si>
  <si>
    <r>
      <t xml:space="preserve">Nota: </t>
    </r>
    <r>
      <rPr>
        <sz val="9"/>
        <color theme="1"/>
        <rFont val="Times New Roman"/>
        <family val="1"/>
      </rPr>
      <t>e=Estimada; p=proyectada.</t>
    </r>
  </si>
  <si>
    <t>(En porcentajes)</t>
  </si>
  <si>
    <t>América Latina y el Caribe</t>
  </si>
  <si>
    <t>América del Sur</t>
  </si>
  <si>
    <t xml:space="preserve">Centroamérica </t>
  </si>
  <si>
    <t>Caribe (sin incluir Guyana)</t>
  </si>
  <si>
    <t>Gráfico 7. América Latina y el Caribe: pronóstico de tasa de crecimiento del PIB, 2026</t>
  </si>
  <si>
    <t>Proyectado</t>
  </si>
  <si>
    <t>Guyana</t>
  </si>
  <si>
    <t>Venezuela (Rep. Bol. de)</t>
  </si>
  <si>
    <t>Nicaragua</t>
  </si>
  <si>
    <t>Panamá</t>
  </si>
  <si>
    <t>Paraguay</t>
  </si>
  <si>
    <t>Guatemala</t>
  </si>
  <si>
    <t>República Dominicana</t>
  </si>
  <si>
    <t>El Salvador</t>
  </si>
  <si>
    <t>Costa Rica</t>
  </si>
  <si>
    <t>Antigua y Barbuda</t>
  </si>
  <si>
    <t>Honduras</t>
  </si>
  <si>
    <t>Suriname</t>
  </si>
  <si>
    <t>Granada</t>
  </si>
  <si>
    <t>Argentina</t>
  </si>
  <si>
    <t>Perú</t>
  </si>
  <si>
    <t>Dominica</t>
  </si>
  <si>
    <t>San Vicente y las Granadinas</t>
  </si>
  <si>
    <t>Colombia</t>
  </si>
  <si>
    <t>Belice</t>
  </si>
  <si>
    <t>Barbados</t>
  </si>
  <si>
    <t>Ecuador</t>
  </si>
  <si>
    <t>Brasil</t>
  </si>
  <si>
    <t>Santa Lucía</t>
  </si>
  <si>
    <t>Saint Kitts y Nevis</t>
  </si>
  <si>
    <t>Bahamas (Las)</t>
  </si>
  <si>
    <t>Chile</t>
  </si>
  <si>
    <t>Uruguay</t>
  </si>
  <si>
    <t>México</t>
  </si>
  <si>
    <t>Trinidad y Tabago</t>
  </si>
  <si>
    <t>Bolivia (Est. Plur. de)</t>
  </si>
  <si>
    <t>Jamaica</t>
  </si>
  <si>
    <t>Haití</t>
  </si>
  <si>
    <t>Cuba</t>
  </si>
  <si>
    <r>
      <t xml:space="preserve">Fuente: </t>
    </r>
    <r>
      <rPr>
        <sz val="9"/>
        <color theme="0"/>
        <rFont val="Times New Roman"/>
        <family val="1"/>
      </rPr>
      <t>CEPAL. Estudio Económico de América Latina y el Caribe, 2026.</t>
    </r>
  </si>
  <si>
    <r>
      <t>Gráfico</t>
    </r>
    <r>
      <rPr>
        <b/>
        <sz val="12"/>
        <rFont val="Times New Roman"/>
        <family val="1"/>
      </rPr>
      <t xml:space="preserve"> 8</t>
    </r>
    <r>
      <rPr>
        <b/>
        <sz val="12"/>
        <color theme="1"/>
        <rFont val="Times New Roman"/>
        <family val="1"/>
      </rPr>
      <t xml:space="preserve">. América Latina (16 países)*: indicadores fiscales del gobierno central, 2019-2026
</t>
    </r>
  </si>
  <si>
    <t>Valores en porcentajes (%) del PIB</t>
  </si>
  <si>
    <r>
      <rPr>
        <b/>
        <sz val="9"/>
        <color theme="1"/>
        <rFont val="Times New Roman"/>
        <family val="1"/>
      </rPr>
      <t>Nota</t>
    </r>
    <r>
      <rPr>
        <sz val="9"/>
        <color theme="1"/>
        <rFont val="Times New Roman"/>
        <family val="1"/>
      </rPr>
      <t>: Promedios simples. Las cifras de 2026 corresponden a estimaciones oficiales de los países. En los casos de la Argentina, México y el Perú, las cifras corresponden a la administración pública nacional, al sector público federal y al gobierno general, respectivamente.</t>
    </r>
  </si>
  <si>
    <t>* Argentina, Brasil, Chile, Colombia, Costa Rica, Ecuador, El Salvador, Guatemala, Honduras, México, Nicaragua, Panamá, Paraguay, Perú, República Dominicana y Uruguay.</t>
  </si>
  <si>
    <t>Gasto total</t>
  </si>
  <si>
    <t xml:space="preserve"> Ingreso Total</t>
  </si>
  <si>
    <t>Resultado primario (eje derecho)</t>
  </si>
  <si>
    <t>Resultado Global (eje derecho)</t>
  </si>
  <si>
    <r>
      <t xml:space="preserve">Gráfico </t>
    </r>
    <r>
      <rPr>
        <b/>
        <sz val="12"/>
        <rFont val="Times New Roman"/>
        <family val="1"/>
      </rPr>
      <t xml:space="preserve">9. </t>
    </r>
    <r>
      <rPr>
        <b/>
        <sz val="12"/>
        <color theme="1"/>
        <rFont val="Times New Roman"/>
        <family val="1"/>
      </rPr>
      <t xml:space="preserve">El Caribe (12 países)*: indicadores fiscales del gobierno central, 2019-2026
</t>
    </r>
  </si>
  <si>
    <r>
      <rPr>
        <b/>
        <sz val="9"/>
        <color theme="1"/>
        <rFont val="Times New Roman"/>
        <family val="1"/>
      </rPr>
      <t>Nota</t>
    </r>
    <r>
      <rPr>
        <sz val="9"/>
        <color theme="1"/>
        <rFont val="Times New Roman"/>
        <family val="1"/>
      </rPr>
      <t>: Promedios simples. Las cifras de 2026 corresponden a estimaciones oficiales de los países. En los casos de Barbados y Saint Kitts y Nevis, las cifras corresponden al sector público no financiero y al gobierno federal, respectivamente.</t>
    </r>
  </si>
  <si>
    <t>* Antigua y Barbuda, Bahamas (Las), Barbados, Belice, Granada, Guyana, Jamaica, Saint Kitts y Nevis, San Vicente y las Granadinas,
Santa Lucía, Suriname y Trinidad y Tabago.</t>
  </si>
  <si>
    <r>
      <t xml:space="preserve">Fuente: </t>
    </r>
    <r>
      <rPr>
        <sz val="9"/>
        <rFont val="Times New Roman"/>
        <family val="1"/>
      </rPr>
      <t>CEPAL.</t>
    </r>
    <r>
      <rPr>
        <i/>
        <sz val="9"/>
        <rFont val="Times New Roman"/>
        <family val="1"/>
      </rPr>
      <t xml:space="preserve"> Estudio Económico de América Latina y el Caribe, 2026</t>
    </r>
    <r>
      <rPr>
        <sz val="9"/>
        <rFont val="Times New Roman"/>
        <family val="1"/>
      </rPr>
      <t>.</t>
    </r>
  </si>
  <si>
    <t>Gráfico 10. Evolución Mensual de los Precios del Petróleo</t>
  </si>
  <si>
    <t>Agosto 2025 - Agosto 2026</t>
  </si>
  <si>
    <t>Valores en US$ por barril</t>
  </si>
  <si>
    <r>
      <t xml:space="preserve">Fuente: </t>
    </r>
    <r>
      <rPr>
        <sz val="9"/>
        <color theme="1"/>
        <rFont val="Times New Roman"/>
        <family val="1"/>
      </rPr>
      <t>U.S. Energy Information Administration (EIA).</t>
    </r>
  </si>
  <si>
    <t>Producto</t>
  </si>
  <si>
    <t>WTI</t>
  </si>
  <si>
    <t>BRENT</t>
  </si>
  <si>
    <t>2019-2026</t>
  </si>
  <si>
    <t>Valores en Porcentaje (%)</t>
  </si>
  <si>
    <t>PIB Real T1 2019-2026</t>
  </si>
  <si>
    <t>T1- 2019</t>
  </si>
  <si>
    <t>T1-2020</t>
  </si>
  <si>
    <t>T1- 2021</t>
  </si>
  <si>
    <t>T1- 2022</t>
  </si>
  <si>
    <t>T1- 2023</t>
  </si>
  <si>
    <t>T1- 2024</t>
  </si>
  <si>
    <t>T1- 2025</t>
  </si>
  <si>
    <t>T1- 2026*</t>
  </si>
  <si>
    <t>Enero-Junio 2025 y 2026*</t>
  </si>
  <si>
    <t>Valores en porcentaje (%)</t>
  </si>
  <si>
    <t>Actividad</t>
  </si>
  <si>
    <t>Agropecuario</t>
  </si>
  <si>
    <t>Explotación de minas y canteras</t>
  </si>
  <si>
    <t>Manufactura local</t>
  </si>
  <si>
    <t>Manufactura zonas francas</t>
  </si>
  <si>
    <t>Construcción</t>
  </si>
  <si>
    <t>Servicios</t>
  </si>
  <si>
    <t>Energía y agua</t>
  </si>
  <si>
    <t>Comercio</t>
  </si>
  <si>
    <t>Hoteles, bares y restaurantes</t>
  </si>
  <si>
    <t>Transporte y almacenamiento</t>
  </si>
  <si>
    <t>Comunicaciones</t>
  </si>
  <si>
    <t>Servicios financieros</t>
  </si>
  <si>
    <t>Actividades inmobiliarias y de alquiler</t>
  </si>
  <si>
    <t>Administración pública</t>
  </si>
  <si>
    <t>Enseñanza</t>
  </si>
  <si>
    <t>Salud</t>
  </si>
  <si>
    <t>Servicios profesionales</t>
  </si>
  <si>
    <t>Otras actividades de servicios</t>
  </si>
  <si>
    <t>Valor agregado</t>
  </si>
  <si>
    <t>Impuestos a la producción netos de subsidios</t>
  </si>
  <si>
    <t>Producto Interno Bruto</t>
  </si>
  <si>
    <t xml:space="preserve">Nota: </t>
  </si>
  <si>
    <t>* Cifras Preliminares</t>
  </si>
  <si>
    <r>
      <t xml:space="preserve">Fuente: </t>
    </r>
    <r>
      <rPr>
        <sz val="8"/>
        <color theme="1"/>
        <rFont val="Avenir Next LT Pro"/>
        <family val="2"/>
      </rPr>
      <t>Banco Central de la República Dominicana</t>
    </r>
  </si>
  <si>
    <t>Banco Central de la República Dominicana</t>
  </si>
  <si>
    <t>Tasas de Política Monetaria y Facilidades Permanentes</t>
  </si>
  <si>
    <t>2020-2024</t>
  </si>
  <si>
    <t>En % anual</t>
  </si>
  <si>
    <t>Mes</t>
  </si>
  <si>
    <t>Tasa de Política Monetaria</t>
  </si>
  <si>
    <t>Depósito</t>
  </si>
  <si>
    <t>Préstamo</t>
  </si>
  <si>
    <t>Ene</t>
  </si>
  <si>
    <t>Feb</t>
  </si>
  <si>
    <t>Mar</t>
  </si>
  <si>
    <t>Abr</t>
  </si>
  <si>
    <r>
      <t>May</t>
    </r>
    <r>
      <rPr>
        <vertAlign val="superscript"/>
        <sz val="11"/>
        <color theme="1"/>
        <rFont val="Gill Sans MT"/>
        <family val="2"/>
      </rPr>
      <t>1</t>
    </r>
  </si>
  <si>
    <t>Jun</t>
  </si>
  <si>
    <t>Jul</t>
  </si>
  <si>
    <t>Ago</t>
  </si>
  <si>
    <t>Sep</t>
  </si>
  <si>
    <t>Oct</t>
  </si>
  <si>
    <t>Nov</t>
  </si>
  <si>
    <t>Dic</t>
  </si>
  <si>
    <t>May</t>
  </si>
  <si>
    <t>*A partir de febrero de 2013 se introdujo un nuevo mecanismo de operatividad de la política monetaria. 
La TPM pasa a ser una tasa indicativa, mientras que las tasas de las facilidades permanentes quedan definidas a partir de la TPM +/- un porcentaje.</t>
  </si>
  <si>
    <r>
      <rPr>
        <vertAlign val="superscript"/>
        <sz val="9"/>
        <color theme="1"/>
        <rFont val="Gill Sans MT"/>
        <family val="2"/>
      </rPr>
      <t>1</t>
    </r>
    <r>
      <rPr>
        <sz val="9"/>
        <color theme="1"/>
        <rFont val="Gill Sans MT"/>
        <family val="2"/>
      </rPr>
      <t xml:space="preserve">En una reunión extraordinaria de política monetaria el 16 de marzo de 2020, se redujo la TPM y se modificaron las tasas de las facilidades permanentes, siendo efectivas a partir del 19 de marzo de 2020. </t>
    </r>
  </si>
  <si>
    <t>2022 - 2026</t>
  </si>
  <si>
    <t xml:space="preserve">Valores en porcentaje (%) </t>
  </si>
  <si>
    <t>Subyacente</t>
  </si>
  <si>
    <t>Variación porcentual (12 meses)</t>
  </si>
  <si>
    <t>Enero – junio 2026</t>
  </si>
  <si>
    <t>Valores en US$ millones</t>
  </si>
  <si>
    <t xml:space="preserve">Meses </t>
  </si>
  <si>
    <t>RESERVAS INTERNACIONALES</t>
  </si>
  <si>
    <t xml:space="preserve">ENERO </t>
  </si>
  <si>
    <t>FEBRERO</t>
  </si>
  <si>
    <t>MARZO</t>
  </si>
  <si>
    <t>ABRIL</t>
  </si>
  <si>
    <t>MAYO</t>
  </si>
  <si>
    <t>JUNIO</t>
  </si>
  <si>
    <t>Gráfico 11. Crecimiento Interranual del Producto Interno Bruto (PIB)</t>
  </si>
  <si>
    <r>
      <t xml:space="preserve"> Fuente: </t>
    </r>
    <r>
      <rPr>
        <sz val="12"/>
        <color theme="1"/>
        <rFont val="Times New Roman"/>
        <family val="1"/>
      </rPr>
      <t>Banco Central de la República Dominicana</t>
    </r>
  </si>
  <si>
    <t xml:space="preserve">Gráfico 12. Corredor de Tasas de Interés </t>
  </si>
  <si>
    <t xml:space="preserve">Gráfico 13. Inflación Interanual y Subyacente </t>
  </si>
  <si>
    <r>
      <t xml:space="preserve">Fuente: </t>
    </r>
    <r>
      <rPr>
        <sz val="12"/>
        <color theme="1"/>
        <rFont val="Times New Roman"/>
        <family val="1"/>
      </rPr>
      <t>Banco Central de la República Dominicana.</t>
    </r>
  </si>
  <si>
    <t xml:space="preserve">Gráfico 14. Evolución Mensual de las Reservas Internacionales Brutas </t>
  </si>
  <si>
    <t>Tabla 2. Tasas de Crecimiento por Actividad Económica</t>
  </si>
  <si>
    <t>Gráfico 15. Ingresos del Gobierno Central por Entidad Recaudadora</t>
  </si>
  <si>
    <t>Gráfico 16. Distribución del Gasto por Clasificación Económica</t>
  </si>
  <si>
    <t>Tabla 8. Ejecución en Programas Orientados a Resultados</t>
  </si>
  <si>
    <t>Tabla 13. Financiamiento Neto del Gobierno Central</t>
  </si>
  <si>
    <t>Tabla 14. Servicio de la Deuda del Gobierno Central</t>
  </si>
  <si>
    <t>Tabla 15. Composición de la Deuda del SPNF</t>
  </si>
  <si>
    <t>Ley núm. 99-25 de PGE 2026 y Ley núm. 43-26 de reformulación presupuestaria</t>
  </si>
  <si>
    <t>Valores en Millones de RD$ y porcentaje del PIB</t>
  </si>
  <si>
    <t>PGE 2026 
(Ley núm. 99-25)</t>
  </si>
  <si>
    <t>% del PIB</t>
  </si>
  <si>
    <t>Reformulado 2026 
(Ley núm. 43-26)</t>
  </si>
  <si>
    <t>Variación absoluta</t>
  </si>
  <si>
    <t>Absoluta</t>
  </si>
  <si>
    <t>Relativa</t>
  </si>
  <si>
    <t>Total de Ingresos</t>
  </si>
  <si>
    <t>Total de Gastos</t>
  </si>
  <si>
    <t>De los cuales: Intereses</t>
  </si>
  <si>
    <t>Resultado Presupuestario</t>
  </si>
  <si>
    <t>Resultado Primario</t>
  </si>
  <si>
    <t>Fuentes Financieras</t>
  </si>
  <si>
    <t>Aplicaciones Financieras</t>
  </si>
  <si>
    <t>Total de erogaciones</t>
  </si>
  <si>
    <r>
      <t xml:space="preserve">Fuente: </t>
    </r>
    <r>
      <rPr>
        <sz val="9"/>
        <color theme="1"/>
        <rFont val="Times New Roman"/>
        <family val="1"/>
      </rPr>
      <t>Sistema de Información de la Gestión Financiera (SIGEF).</t>
    </r>
  </si>
  <si>
    <t>PIB del PGE 2026 (Revisado al 26 agosto 2025)</t>
  </si>
  <si>
    <t>PIB del Reformulado 2026 (Revisado al 9 de junio 2026)</t>
  </si>
  <si>
    <t>PIB del PGE 2027 (Revisado al 25 agosto 2026)</t>
  </si>
  <si>
    <t>No.</t>
  </si>
  <si>
    <t>Organismo financiador</t>
  </si>
  <si>
    <t>Nombre de la iniciativa</t>
  </si>
  <si>
    <t>Temática</t>
  </si>
  <si>
    <t>Institución ejecutora</t>
  </si>
  <si>
    <t xml:space="preserve">Total Organismo </t>
  </si>
  <si>
    <t>Agencia Andaluza de Cooperación Internacional para el Desarrollo</t>
  </si>
  <si>
    <t>Fortalecimiento de la Red Nacional de Centros de Capacitación y Producción del Programa Progresando con Solidaridad, Elías Piña</t>
  </si>
  <si>
    <t>Protección y asistencia social</t>
  </si>
  <si>
    <t>Dirección de Desarrollo Social Supérate</t>
  </si>
  <si>
    <t>Transferencia de capacidades para el fortalecimiento de las Mipymes de las cadenas de valor de mango y aguacate en la República Dominicana.</t>
  </si>
  <si>
    <t>MIPYMES</t>
  </si>
  <si>
    <t>Ministerio de Industria Comercio y Mipymes (MICM)</t>
  </si>
  <si>
    <t>"Fortalecimiento del Sistema Institucional para la Reducción del Riesgo de Desastres del Ministerio de Medio Ambiente y Recursos Naturales" en apoyo del programa EuroClima+</t>
  </si>
  <si>
    <t>Gestión de riesgo</t>
  </si>
  <si>
    <t>Ministerio de Medio Ambiente y Recursos Naturales (MARENA)</t>
  </si>
  <si>
    <t>Acciones de Gestión Hídrica de Utilidad para la Adaptación al Cambio Climático (AGHUA)</t>
  </si>
  <si>
    <t>Medioambiente y cambio climático</t>
  </si>
  <si>
    <t>Apoyo a los servicios de formación ocupacional de la Escuela Taller de Santo Domingo para jóvenes en riesgo de exclusión</t>
  </si>
  <si>
    <t>Educación</t>
  </si>
  <si>
    <t>Ministerio de Trabajo (MIT)</t>
  </si>
  <si>
    <t>Fase II: Mejora de la generación de estadísticas vitales en República Dominicana para la protección social, acceso a la ciudadanía y rendición de cuentas</t>
  </si>
  <si>
    <t>Fortalecimiento institucional</t>
  </si>
  <si>
    <t>Oficina Nacional de Estadística (ONE)</t>
  </si>
  <si>
    <t>Fortalecimiento de las capacidades de los pequeños y medianos productores y otros actores de la cadena de café de República Dominicana para facilitar el acceso a mercados</t>
  </si>
  <si>
    <t>Sector agropecuario</t>
  </si>
  <si>
    <t>Instituto Dominicano del Café (INDOCAFE)</t>
  </si>
  <si>
    <t>Fortalecimiento de las capacidades de persecución de los principales hechos penales con énfasis en la criminalidad organizada, la corrupción administrativa y la violencia de género</t>
  </si>
  <si>
    <t>Seguridad ciudadana</t>
  </si>
  <si>
    <t>Ministerio Público</t>
  </si>
  <si>
    <t>Fortalecimiento del sistema para la aplicación efectiva de medidas y/o sanciones alternas a la persona adolescente en conflicto con la ley penal en República Dominicana</t>
  </si>
  <si>
    <t>Justicia</t>
  </si>
  <si>
    <t>Red Nacional de Monitoreo de Calidad de Agua en República Dominicana</t>
  </si>
  <si>
    <t>Agua y saneamiento</t>
  </si>
  <si>
    <t>Instituto Nacional de Recursos Hidráulicos (INDRHI)</t>
  </si>
  <si>
    <t>Reforzado el sistema integral de atención y protección a víctimas de delitos.</t>
  </si>
  <si>
    <t>Refuerzo institucional para la implementación del Sistema Nacional de Cualificaciones de la República Dominicana</t>
  </si>
  <si>
    <t>Ministerio de Educación (MINERD)</t>
  </si>
  <si>
    <t>Apoyo al emprendimiento y fortalecimiento de Mipymes de economía verde lideradas por mujeres vulnerables en cinco provincias de la República Dominicana</t>
  </si>
  <si>
    <t>Agencia Francesa de Desarrollo</t>
  </si>
  <si>
    <t>Fortalecimiento de la resiliencia de los sistemas de salud y de protección social en República Dominicana - Gabinete</t>
  </si>
  <si>
    <t>Salud y seguridad social</t>
  </si>
  <si>
    <t>Gabinete de Coordinación de Política Social</t>
  </si>
  <si>
    <t>Fortalecimiento de la resiliencia de los sistemas de salud y de protección social en República Dominicana - Salud Pública</t>
  </si>
  <si>
    <t>Ministerio de Salud Pública y Asistencia Social (MISPAS)</t>
  </si>
  <si>
    <t>Banco Centroamericano de Integración Económica</t>
  </si>
  <si>
    <t>Apoyo a las acciones de mitigación de daños ocasionados por la Tormenta Tropical Melissa</t>
  </si>
  <si>
    <t>Ministerio Administrativo de la Presidencia (MAPRE)</t>
  </si>
  <si>
    <t>Programa de Becas Bicentenario en la República Dominicana</t>
  </si>
  <si>
    <t>Instituto Tecnológico de las Américas (ITLA)</t>
  </si>
  <si>
    <t>Banco Interamericano de Desarrollo</t>
  </si>
  <si>
    <t>Apoyo a la implementación del Proyecto de Manejo Costero Sostenible</t>
  </si>
  <si>
    <t>Ministerio de Turismo (MITUR)</t>
  </si>
  <si>
    <t>CARIBEquity: Ecosistema de Innovación Manufacturera en la República Dominicana</t>
  </si>
  <si>
    <t>Industria</t>
  </si>
  <si>
    <t>Centro de Desarrollo y Competitividad Industrial (PROINDUSTRIA)</t>
  </si>
  <si>
    <t>Programa de Gestión Integral y Sostenible de Residuos Sólidos en el Gran Santo Domingo</t>
  </si>
  <si>
    <t>Banco Mundial</t>
  </si>
  <si>
    <t>Paisajes productivos integrados a través de la ordenación territorial, la restauración y la intensificación sostenible del arroz en Yaque y Yuna (Manejo Integrado del Paisaje en las Cuencas Hidrográficas de República Dominicana)</t>
  </si>
  <si>
    <t>Proyecto para el desarrollo multisectorial de la región de Enriquillo</t>
  </si>
  <si>
    <t>Turismo</t>
  </si>
  <si>
    <t>Ministerio de Hacienda y Economía (MHE)</t>
  </si>
  <si>
    <t>Fondo Internacional para el Desarrollo Agrícola</t>
  </si>
  <si>
    <t>Proyecto de Inclusión Productiva y Resiliencia de las Familias Rurales Pobres (PRORURAL)</t>
  </si>
  <si>
    <t>Desarrollo rural</t>
  </si>
  <si>
    <t>Ministerio de la Presidencia (MINPRE)</t>
  </si>
  <si>
    <t>Fondo Marco Mundial para la Biodiversidad</t>
  </si>
  <si>
    <t>EcoHarmony RD: Avanzando en OECMs (Otras Medidas Eficaces de Conservación Basadas en Áreas) para la integración de la biodiversidad en paisajes dominicanos</t>
  </si>
  <si>
    <t>Fondo Mundial para la lucha contra el SIDA, la tuberculosis y la malaria</t>
  </si>
  <si>
    <t>Prevención y atención a la poblaciones clave de mayor riesgo al VIH en RD</t>
  </si>
  <si>
    <t>Consejo Nacional para el VIH y el SIDA (CONAVIHSIDA)</t>
  </si>
  <si>
    <t>Fondo para el Medio Ambiente Mundial</t>
  </si>
  <si>
    <t>"Protegiendo y Restaurando el Capital natural Oceánico, fomentando la Resiliencia y apoyando las Inversiones regionales para el desarrollo socioeconómico azul sostenible (PROCARIBE+)"</t>
  </si>
  <si>
    <t>Neutralidad en la degradación de la tierra para aumentar la resiliencia al cambio climático en República Dominicana</t>
  </si>
  <si>
    <t>Programa Global iCOAST (FMAM-8)</t>
  </si>
  <si>
    <t>Proyecto PIMS 6430 - Promoción de vías económicas sostenibles verdes y azules a través de la evaluación y contabilidad del capital natural, la transformación de políticas y la inversión ambiental en la República Dominicana (Capital Natural).</t>
  </si>
  <si>
    <t>Soluciones circulares a la contaminación por plásticos en República Dominicana</t>
  </si>
  <si>
    <t>Oficina de las Naciones Unidas de Servicios para Proyectos (UNOPS)</t>
  </si>
  <si>
    <t>Proyecto para la Creación de un Marco de Transparencia para la Financiación Climática</t>
  </si>
  <si>
    <t>Consejo Nacional para el Cambio Climático y Mercado de Carbono (CNCCMC)</t>
  </si>
  <si>
    <t>Programa para el Medio Ambiente de Naciones Unidas</t>
  </si>
  <si>
    <t>Fortalecimiento Institucional Fase XII: bajo el Protocolo de Montreal en la República Dominicana. (Acuerdo UNEP/PCA/Law DIVISIÓN/2023-01. Código DOM/SSFA/92/TAS/75)</t>
  </si>
  <si>
    <t>Plan de Manejo para la Eliminación del Uso de Hidroclorofluorocarbonos en República Dominicana (HPMP III) Tercera Fase (PARTIDA PNUMA)</t>
  </si>
  <si>
    <t>Plan de aplicación de la Enmienda de Kigali relativo a los HFC en República Dominicana/KIP etapa I (KIP-I)(PARTIDA PNUMA)</t>
  </si>
  <si>
    <t>Unión Europea</t>
  </si>
  <si>
    <t>Aumento de la Eficiencia en la Gestión del Agua y Saneamiento (CIF-INAPA)</t>
  </si>
  <si>
    <t>Instituto Nacional de Aguas Potables y Alcantarillados (INAPA)</t>
  </si>
  <si>
    <t>Fit4Digital-Fostering digital transformation in Higher Education Systems of Latin America &amp; the Caribbean.</t>
  </si>
  <si>
    <t>Ministerio de Educación Superior, Ciencia y Tecnología (MESCYT)</t>
  </si>
  <si>
    <t>Fortalecimiento de las instituciones públicas en simplificación de trámites para el incremento de la competitividad en R.D.</t>
  </si>
  <si>
    <t>Consejo Nacional de Competitividad (CNC)</t>
  </si>
  <si>
    <t>Mejoramiento de obras públicas para reducir el riesgo de desastres (PRORESILIENCIA)</t>
  </si>
  <si>
    <t>Ministerio de la Vivienda, Hábitat y Edificaciones (MIVHED)</t>
  </si>
  <si>
    <t>Programa de apoyo presupuestario “Hacia una economía más verde e inclusiva” - DGCP</t>
  </si>
  <si>
    <t>Dirección General de Contrataciones Públicas (DGCP)</t>
  </si>
  <si>
    <t>Programa de apoyo presupuestario “Hacia una economía más verde e inclusiva” - MHE</t>
  </si>
  <si>
    <t>Programa de apoyo presupuestario “Hacia una economía más verde e inclusiva” - MICM</t>
  </si>
  <si>
    <t>Programa de apoyo presupuestario “Hacia una economía más verde e inclusiva” - MMARN</t>
  </si>
  <si>
    <t>Programa de apoyo presupuestario “Hacia una economía más verde e inclusiva” - PRODOMINICANA</t>
  </si>
  <si>
    <t>Centro de Exportación e Inversión de la República Dominicana (ProDominicana)</t>
  </si>
  <si>
    <t>Programa de apoyo presupuestario “Hacia una economía más verde e inclusiva” - PROMIPYME</t>
  </si>
  <si>
    <t>Consejo Nacional de Promoción y Apoyo a la Micro, Pequeña y Mediana Empresa (PROMIPYME)</t>
  </si>
  <si>
    <t>Organización de las Naciones Unidas para el Desarrollo Industrial (ONUDI)</t>
  </si>
  <si>
    <t>Plan de aplicación de la Enmienda de Kigali relativo a los HFC en República Dominicana/KIP etapa I (KIP-I)(PARTIDA ONUDI)</t>
  </si>
  <si>
    <t>RD$</t>
  </si>
  <si>
    <t>US$</t>
  </si>
  <si>
    <t>NECESIDAD BRUTA DE FINANCIAMIENTO</t>
  </si>
  <si>
    <t xml:space="preserve">I. Resultado Global </t>
  </si>
  <si>
    <t xml:space="preserve">II. Aplicaciones Financieras </t>
  </si>
  <si>
    <t>1. Amortización Deuda Pública</t>
  </si>
  <si>
    <t>Deuda Externa</t>
  </si>
  <si>
    <t>Deuda Interna</t>
  </si>
  <si>
    <t>3. Disminución de Cuentas por Pagar</t>
  </si>
  <si>
    <t>4. Activos Financieros</t>
  </si>
  <si>
    <t>FUENTES DE FINANCIAMIENTO (I + II)</t>
  </si>
  <si>
    <t>I. Financiamiento Externo</t>
  </si>
  <si>
    <t>Multilaterales, Bilaterales, Banca Comercial (Proyectos de Inversión)</t>
  </si>
  <si>
    <t>Bonos Globales</t>
  </si>
  <si>
    <t>Apoyo Presupuestario</t>
  </si>
  <si>
    <t>II. Financiamiento Doméstico</t>
  </si>
  <si>
    <t>Fuente: Dirección General de Crédito Público y Dirección General de Análisis y Política Fiscal</t>
  </si>
  <si>
    <t>PIB</t>
  </si>
  <si>
    <t>TC</t>
  </si>
  <si>
    <t>Fuente</t>
  </si>
  <si>
    <t xml:space="preserve">Monto en US$ </t>
  </si>
  <si>
    <t>Monto en RD$</t>
  </si>
  <si>
    <t>Total Amortización</t>
  </si>
  <si>
    <t>Interés</t>
  </si>
  <si>
    <t>Total Interés</t>
  </si>
  <si>
    <t>Comisión</t>
  </si>
  <si>
    <t>Total Comisión</t>
  </si>
  <si>
    <t xml:space="preserve">Servicio Total </t>
  </si>
  <si>
    <t>AMORTIZACION</t>
  </si>
  <si>
    <t>INTERES/COMISION</t>
  </si>
  <si>
    <t>Tranfs</t>
  </si>
  <si>
    <t>Tipo de Moneda</t>
  </si>
  <si>
    <t>Extranjera</t>
  </si>
  <si>
    <t>Servicio en Moneda Extranjera</t>
  </si>
  <si>
    <t>Local</t>
  </si>
  <si>
    <t>Servicio en Moneda Local</t>
  </si>
  <si>
    <t xml:space="preserve">
 </t>
  </si>
  <si>
    <t>Fuente: Dirección General de Crédito Público</t>
  </si>
  <si>
    <t>INTERES</t>
  </si>
  <si>
    <t>Transf</t>
  </si>
  <si>
    <r>
      <t>Notas:</t>
    </r>
    <r>
      <rPr>
        <sz val="11"/>
        <color theme="1"/>
        <rFont val="Times New Roman"/>
        <family val="1"/>
      </rPr>
      <t xml:space="preserve"> *Cifras preliminares.</t>
    </r>
  </si>
  <si>
    <r>
      <t xml:space="preserve">Fuente: </t>
    </r>
    <r>
      <rPr>
        <sz val="11"/>
        <color theme="1"/>
        <rFont val="Times New Roman"/>
        <family val="1"/>
      </rPr>
      <t>Sistema de Información de la Gestión Financiera (SIGEF).</t>
    </r>
  </si>
  <si>
    <t>Fuente de Financiamiento</t>
  </si>
  <si>
    <t>Saldo 2026</t>
  </si>
  <si>
    <t>Porcentaje Total de Deuda</t>
  </si>
  <si>
    <t>Tasa Promedio Ponderada (Cierre 2026)</t>
  </si>
  <si>
    <t>Total Deuda Pública</t>
  </si>
  <si>
    <t>Total Deuda Interna</t>
  </si>
  <si>
    <t>Banca Comercial</t>
  </si>
  <si>
    <t>Bonos</t>
  </si>
  <si>
    <t>Bonos Recapitalización</t>
  </si>
  <si>
    <t>Total Deuda Externa</t>
  </si>
  <si>
    <t>Suplidores</t>
  </si>
  <si>
    <t>*Cifras Preliminares en millones (USD) al 31 de agosto, 2026</t>
  </si>
  <si>
    <t>Cifras en Millones US$</t>
  </si>
  <si>
    <t>2026-2029</t>
  </si>
  <si>
    <t>Reestimación Junio 2026</t>
  </si>
  <si>
    <t>Estimación Enero</t>
  </si>
  <si>
    <t>Reestimación Junio</t>
  </si>
  <si>
    <t>Diferencias</t>
  </si>
  <si>
    <t>Stock</t>
  </si>
  <si>
    <t>Deuda/PIB</t>
  </si>
  <si>
    <t>1) Ratios de deuda/PIB actualizados de acuerdo a las cifras de PIB nominal revisadas el 26 de agosto del 2025.</t>
  </si>
  <si>
    <t>2) Ratios de deuda/PIB actualizados de acuerdo a las cifras de PIB nominal revisadas el 09 de junio del 2026.</t>
  </si>
  <si>
    <t>2026 - 2061</t>
  </si>
  <si>
    <t>En millones de Dólares (US$)</t>
  </si>
  <si>
    <t>2040-2061</t>
  </si>
  <si>
    <t>Total Amortización Sector Público No Financiero</t>
  </si>
  <si>
    <t xml:space="preserve">Deuda Externa (contratada) </t>
  </si>
  <si>
    <t xml:space="preserve">Deuda Interna (contratada) </t>
  </si>
  <si>
    <t>1) Las proyecciones de tipos de cambio de la moneda local respecto al dólar estadounidense fueron elaboradas y consensuadas por el MHE y el BCRD en el marco del Panorama Macroeconócomico 2026-2030 revisado en junio de 2026.</t>
  </si>
  <si>
    <t>2) Programación corresponde al año de vencimiento.</t>
  </si>
  <si>
    <r>
      <t>Deuda/PIB</t>
    </r>
    <r>
      <rPr>
        <b/>
        <vertAlign val="superscript"/>
        <sz val="12"/>
        <color theme="0"/>
        <rFont val="Times New Roman"/>
        <family val="1"/>
      </rPr>
      <t>1</t>
    </r>
  </si>
  <si>
    <r>
      <t>Deuda/PIB</t>
    </r>
    <r>
      <rPr>
        <b/>
        <vertAlign val="superscript"/>
        <sz val="12"/>
        <color theme="0"/>
        <rFont val="Times New Roman"/>
        <family val="1"/>
      </rPr>
      <t>2</t>
    </r>
  </si>
  <si>
    <r>
      <rPr>
        <b/>
        <sz val="12"/>
        <color theme="1"/>
        <rFont val="Times New Roman"/>
        <family val="1"/>
      </rPr>
      <t>Nota:</t>
    </r>
    <r>
      <rPr>
        <sz val="12"/>
        <color theme="1"/>
        <rFont val="Times New Roman"/>
        <family val="1"/>
      </rPr>
      <t xml:space="preserve"> Cifras preliminares</t>
    </r>
  </si>
  <si>
    <r>
      <t xml:space="preserve">Fuentes: </t>
    </r>
    <r>
      <rPr>
        <sz val="12"/>
        <color rgb="FF000000"/>
        <rFont val="Times New Roman"/>
        <family val="1"/>
      </rPr>
      <t>Dirección General de Crédito Público.</t>
    </r>
  </si>
  <si>
    <t>Tabla 18. Comparativo Cuenta Ahorro Inversión Financiamiento</t>
  </si>
  <si>
    <t>Tabla 19. Panorama Macroeconómico 2025-2030</t>
  </si>
  <si>
    <t>Tabla 20. Comparativo de proyecciones Macroeconómicas 2026</t>
  </si>
  <si>
    <t>Cifras en millones de Dólares (US$)</t>
  </si>
  <si>
    <t>1) Las proyecciones de tipos de cambio de la moneda local respecto al dólar estadounidense fueron elaboradas y consensuadas por el MHE y el BCRD en el marco del Panorama Macroeconócomico 2026-2029 revisado en agosto de 2026.</t>
  </si>
  <si>
    <t xml:space="preserve">Valores en millones RD$ </t>
  </si>
  <si>
    <t>PIB Nominal 2026 (RD$ millones)</t>
  </si>
  <si>
    <t>PIB Nominal 2027 (RD$ millones)</t>
  </si>
  <si>
    <t>EJECUCIÓN
2025</t>
  </si>
  <si>
    <t>PRESUPUESTO 2026
 (Ley núm. 99-25)</t>
  </si>
  <si>
    <t xml:space="preserve">PROYECTO DE LEY PGE 2027 </t>
  </si>
  <si>
    <t>VARIACIÓN 2027/2026</t>
  </si>
  <si>
    <t>Gasto como % del PIB</t>
  </si>
  <si>
    <t>4 = 3-2</t>
  </si>
  <si>
    <t>5 = 4/2</t>
  </si>
  <si>
    <t>6 = 2/PIB</t>
  </si>
  <si>
    <t>7 = 3/PIB</t>
  </si>
  <si>
    <t>1 - SERVICIOS GENERALES</t>
  </si>
  <si>
    <t>4.6 - Equidad de género</t>
  </si>
  <si>
    <r>
      <t xml:space="preserve">Notas:
</t>
    </r>
    <r>
      <rPr>
        <sz val="9"/>
        <color theme="1"/>
        <rFont val="Times New Roman"/>
        <family val="1"/>
      </rPr>
      <t>Para PIB 2027 se utilizó el PIB del Panorama Macroeconómico actualizado al 25 de agosto 2026, elaborado por el Ministerio de Hacienda y Economía.
Para PIB 2026 se utilizó el PIB del Panorama Macroeconómico actualizado al 26 de agosto 2025, elaborado por el Ministerio de Hacienda y Economía.</t>
    </r>
  </si>
  <si>
    <t>Tabla 47. Gastos para reducir la brecha de género según clasificador funcional</t>
  </si>
  <si>
    <t>Valores en millones RD$ y porcentajes (%)</t>
  </si>
  <si>
    <t>EJECUCIÓN 2025</t>
  </si>
  <si>
    <t>PRESUPUESTO APROBADO 2026 Ley Núm. 99-25</t>
  </si>
  <si>
    <t>Proyecto de Ley PGE 2027</t>
  </si>
  <si>
    <t>Gasto como
% del PIB</t>
  </si>
  <si>
    <t>4=(3/PIB)</t>
  </si>
  <si>
    <t>Administración Central</t>
  </si>
  <si>
    <t>1-SERVICIOS GENERALES</t>
  </si>
  <si>
    <t>4.6.03-Acciones para una cultura de igualdad de género</t>
  </si>
  <si>
    <t>Organismos Autónomos y Descentralizados</t>
  </si>
  <si>
    <t>Para PIB 2027 se utilizó el PIB del Panorama Macroeconómico actualizado al 25 de agosto 2026, elaborado por el Ministerio de Hacienda y Economía.</t>
  </si>
  <si>
    <r>
      <rPr>
        <b/>
        <sz val="9"/>
        <color theme="1"/>
        <rFont val="Times New Roman"/>
        <family val="1"/>
      </rPr>
      <t>Fuente:</t>
    </r>
    <r>
      <rPr>
        <sz val="9"/>
        <color theme="1"/>
        <rFont val="Times New Roman"/>
        <family val="1"/>
      </rPr>
      <t xml:space="preserve"> Sistema de Información de la Gestión Financiera (SIGEF).</t>
    </r>
  </si>
  <si>
    <t>INCIDENCIA POSITIVA</t>
  </si>
  <si>
    <t>INCIDENCIA NEGATIVA</t>
  </si>
  <si>
    <t>INCIDENCIA NETA</t>
  </si>
  <si>
    <t>6=4-5</t>
  </si>
  <si>
    <t>7 = (3/PIB)</t>
  </si>
  <si>
    <t>2.2.04-Conservación, ampliación y explotación racionalizada de reservas forestales</t>
  </si>
  <si>
    <t>3.2.98-Investigación y desarrollo relacionado con la protección del medio ambiente</t>
  </si>
  <si>
    <t>PRESUPUESTO APROBADO 2026
(Ley núm 99-25)</t>
  </si>
  <si>
    <t>PROYECTO DE LEY PGE 2027</t>
  </si>
  <si>
    <t>NOM.</t>
  </si>
  <si>
    <t>0202 - MINISTERIO DE INTERIOR Y POLICÍA</t>
  </si>
  <si>
    <t>0205 - MINISTERIO DE HACIENDA Y ECONOMIA</t>
  </si>
  <si>
    <t>0212 - MINISTERIO DE INDUSTRIA, COMERCIO Y MIPYMES (MICM)</t>
  </si>
  <si>
    <t>0223 - MINISTERIO DE LA VIVIENDA, HABITAT Y EDIFICACIONES (MIVHED)</t>
  </si>
  <si>
    <t>0405 - TRIBUNAL SUPERIOR ELECTORAL (TSE)</t>
  </si>
  <si>
    <t>0406 - OFICINA NACIONAL DE DEFENSA PÚBLICA</t>
  </si>
  <si>
    <t>0998 - ADMINISTRACION DE DEUDA PÚBLICA Y ACTIVOS FINANCIEROS</t>
  </si>
  <si>
    <t>Total General</t>
  </si>
  <si>
    <t>1. Para PIB 2027 se utilizó el PIB del Panorama Macroeconómico actualizado al 25 de agosto 2026, elaborado por el Ministerio de Hacienda y Economía.</t>
  </si>
  <si>
    <t>2. Para PIB 2026 se utilizó el PIB del Panorama Macroeconómico actualizado al 26 de agosto 2025, elaborado por el Ministerio de Hacienda y Economía.</t>
  </si>
  <si>
    <r>
      <t>Notas</t>
    </r>
    <r>
      <rPr>
        <sz val="12"/>
        <color theme="1"/>
        <rFont val="Times New Roman"/>
        <family val="1"/>
      </rPr>
      <t>:</t>
    </r>
  </si>
  <si>
    <r>
      <t>Fuente</t>
    </r>
    <r>
      <rPr>
        <sz val="12"/>
        <color theme="1"/>
        <rFont val="Times New Roman"/>
        <family val="1"/>
      </rPr>
      <t>: Sistema de Información de la Gestión Financiera (SIGEF).</t>
    </r>
  </si>
  <si>
    <t>PIB Nominal de formulación 2026</t>
  </si>
  <si>
    <t>PRESUPUESTO APROBADO 2026
(Ley núm. 99-25 )</t>
  </si>
  <si>
    <t>PIB Nominal de formulación 2027</t>
  </si>
  <si>
    <t>Nota: PIB de 2027 del Panorama Macroeconómico actualizado al 25 de agosto de 2026; PIB de 2026 del Panorama Macroeconómico revisado al 26 de agosto de 2025 (PIB de formulación); datos del SIGEF.</t>
  </si>
  <si>
    <t>Fuente: Sistema de Gestión de la Información Financiera (SIGEF).</t>
  </si>
  <si>
    <t>Programa protegido / Prioritario</t>
  </si>
  <si>
    <t>Variación</t>
  </si>
  <si>
    <t>Estructura Protegida 2027</t>
  </si>
  <si>
    <t>Sin cambios</t>
  </si>
  <si>
    <t>Desarrollo Rural Sostenible</t>
  </si>
  <si>
    <t>Con modificaciones</t>
  </si>
  <si>
    <t>Reducción integral de violencia de género e intrafamiliar</t>
  </si>
  <si>
    <t>Programa oportunidad 14-24</t>
  </si>
  <si>
    <t>Total Prioritarios</t>
  </si>
  <si>
    <r>
      <t>Fuente</t>
    </r>
    <r>
      <rPr>
        <sz val="9"/>
        <color theme="1"/>
        <rFont val="Times New Roman"/>
        <family val="1"/>
      </rPr>
      <t>: Elaborado por la Dirección de Desarrollo y Planificación Sectorial, basada en el presupuesto inicial de los programas prioritarios para el 2026 y las Proyecciones presupuestarias remitidas por las UEs.</t>
    </r>
  </si>
  <si>
    <t>Programa</t>
  </si>
  <si>
    <t>Estructura programática</t>
  </si>
  <si>
    <t>Presupuesto 2027 (RD$)</t>
  </si>
  <si>
    <t>5180.01.0001.11</t>
  </si>
  <si>
    <t xml:space="preserve"> Acceso a servicios de salud en establecimientos de primer nivel por región </t>
  </si>
  <si>
    <t>Formación para la empleabilidad</t>
  </si>
  <si>
    <t>0206.01.0001.14.04</t>
  </si>
  <si>
    <t>Adolescentes reciben servicio educativo en el segundo ciclo de educación secundaria - Modalidad Técnica Profesional</t>
  </si>
  <si>
    <t>0206.01.0001.14.05</t>
  </si>
  <si>
    <t>Adolescentes reciben servicio educativo en el segundo ciclo de educación secundaria - Modalidad Artes</t>
  </si>
  <si>
    <t>0206.01.0001.14.06</t>
  </si>
  <si>
    <t>Estudiantes de sexto grado de ETP reciben formación en módulos de centros de trabajo y las pasantías</t>
  </si>
  <si>
    <t>0206.01.0001.14.07</t>
  </si>
  <si>
    <t>Estudiantes de sexto grado de la modalidad Artes reciben práctica de pasantías en espacios laborales vinculados a su área artística</t>
  </si>
  <si>
    <t>0219.01.0001.11.03</t>
  </si>
  <si>
    <t>Ciudadanos acceden a programas de becas Internacionales de postgrado.</t>
  </si>
  <si>
    <t>0219.01.0001.11.05</t>
  </si>
  <si>
    <t>Ciudadanos acceden a programas de becas nacionales técnico superior de grado y postgrado</t>
  </si>
  <si>
    <t>0219.01.0001.11.06</t>
  </si>
  <si>
    <t>Ciudadanos acceden a Programas de Lenguas Extranjeras</t>
  </si>
  <si>
    <t>5155.01.0001.11.02</t>
  </si>
  <si>
    <t>Asesoría y asistencia técnica a las empresas para la mejora de la productividad</t>
  </si>
  <si>
    <t>5155.01.0001.11.03</t>
  </si>
  <si>
    <t>Capacitación a población joven y adulta para el trabajo productivo</t>
  </si>
  <si>
    <t>Reducción de violencia de género</t>
  </si>
  <si>
    <t>0215.0001.13.01</t>
  </si>
  <si>
    <t>Acciones Comunes P13</t>
  </si>
  <si>
    <t>0215.0001.13.07</t>
  </si>
  <si>
    <t>Mujeres en situación de violencia de género e intrafamiliar acceden a atención integral a través del Sistema de Protección a los Derechos de las Mujeres.</t>
  </si>
  <si>
    <t>5151.0001.15.02</t>
  </si>
  <si>
    <t xml:space="preserve">Niños, niñas y adolescentes con acceso a servicios de atención integral residencial, protección y restitución de derechos en Hogares de Paso </t>
  </si>
  <si>
    <t>Sostenibilidad Ambiental</t>
  </si>
  <si>
    <t>0218.01.0001.12.02</t>
  </si>
  <si>
    <t xml:space="preserve">Ecosistema forestal con superficie reforestada </t>
  </si>
  <si>
    <t>0218.01.0001.15.03</t>
  </si>
  <si>
    <t xml:space="preserve">Personas físicas y jurídicas reciben autorización ambiental para proyectos y actividades </t>
  </si>
  <si>
    <t>Oportunidad 14-24</t>
  </si>
  <si>
    <t>0201.02.0001.16.01</t>
  </si>
  <si>
    <t>Acciones Comunes P16</t>
  </si>
  <si>
    <t>0201.02.0001.16.02</t>
  </si>
  <si>
    <t>Adolescentes y jóvenes vulnerables de 14 a 24 años que ni estudian ni trabajan reciben nivelación educativa y formación técnico-vocacional</t>
  </si>
  <si>
    <t>0201.02.0001.16.03</t>
  </si>
  <si>
    <t>Jóvenes de 18 a 24 años son ingresados en prácticas profesionales remuneradas y programa para el emprendimiento</t>
  </si>
  <si>
    <t>0201.02.0001.16.04</t>
  </si>
  <si>
    <t>Adolescentes y jóvenes de 14 a 24 años reciben acompañamiento y orientación para un desarrollo integral en entornos saludables</t>
  </si>
  <si>
    <t>0201.02.0001.16.05</t>
  </si>
  <si>
    <t xml:space="preserve">Adolescentes y jóvenes de 14 a 24 años reciben beneficios e incentivos de la Red de Protección Social </t>
  </si>
  <si>
    <t>Desarrollo Rural</t>
  </si>
  <si>
    <t>0210.01.0001.11.06</t>
  </si>
  <si>
    <t>Políticas y Acciones interinstitucionales Coordinadas para la población rural</t>
  </si>
  <si>
    <t>0210.01.0001.11.09</t>
  </si>
  <si>
    <t>Productores agrícolas reciben apoyo en mecanización de suelo para la producción sostenible</t>
  </si>
  <si>
    <t>0210.01.0001.12.07</t>
  </si>
  <si>
    <t>Mujeres rurales involucradas en actividades agropecuarias</t>
  </si>
  <si>
    <t>0210.01.0001.12.08</t>
  </si>
  <si>
    <t>Organizaciones agrícolas y jóvenes reciben asesorías técnicas para fortalecer su estructura institucional</t>
  </si>
  <si>
    <t>0210.01.0001.14.06</t>
  </si>
  <si>
    <t>Productores y empresas agrícolas reciben asistencia técnica fitosanitaria</t>
  </si>
  <si>
    <t>Planificación Orientada a Resultados</t>
  </si>
  <si>
    <t>0205.01.001.22.03</t>
  </si>
  <si>
    <t>Instituciones del sector público disponen de apoyo técnico para la gestión de planes y políticas de desarrollo alineados al ciclo presupuestario.</t>
  </si>
  <si>
    <t>0221.01.0001.11.14</t>
  </si>
  <si>
    <t>Instituciones con Evaluación del Desempeño Institucional Aplicada</t>
  </si>
  <si>
    <t>0201.02.0017.12.24</t>
  </si>
  <si>
    <t>Personas en situación de dependencia de hogares vulnerables habilitadas para recibir servicios de cuidados</t>
  </si>
  <si>
    <t>5176.01.0001.11.09</t>
  </si>
  <si>
    <t>Personas con discapacidad en situación de dependencia reciben asistencia de apoyo y cuidados</t>
  </si>
  <si>
    <r>
      <t>Fuente</t>
    </r>
    <r>
      <rPr>
        <sz val="9"/>
        <color theme="1"/>
        <rFont val="Times New Roman"/>
        <family val="1"/>
      </rPr>
      <t>: Elaborado por la Dirección de Desarrollo y Planificación Sectorial, con datos de SIGEF.</t>
    </r>
  </si>
  <si>
    <t xml:space="preserve">No. </t>
  </si>
  <si>
    <t>CAPÍTULO EJECUTOR</t>
  </si>
  <si>
    <t>MONTO</t>
  </si>
  <si>
    <t>5180 - DIRECCIÓN CENTRAL DEL SERVICIO NACIONAL DE SALUD</t>
  </si>
  <si>
    <t>Desarrollo integral y protección al adulto mayor</t>
  </si>
  <si>
    <t>Prevención y control de enfermedades bovinas</t>
  </si>
  <si>
    <t>Desarrollo infantil para niños y niñas de 0 a 5 años</t>
  </si>
  <si>
    <t>5188 - INSTITUTO NACIONAL DE ATENCIÓN INTEGRAL A LA PRIMERA INFANCIA (INAIPI)</t>
  </si>
  <si>
    <t>Prevención y Atención de la Tuberculosis</t>
  </si>
  <si>
    <t>Prevención y atención del embarazo adolescente y las uniones tempranas</t>
  </si>
  <si>
    <t>5180 - DIRECCION CENTRAL DEL SERVICIO NACIONAL DE SALUD</t>
  </si>
  <si>
    <t>5151 - CONSEJO NACIONAL PARA LA NIÑEZ Y LA ADOLESCENCIA</t>
  </si>
  <si>
    <t>Reducción de Crímenes y Delitos que afectan a la Seguridad Ciudadana</t>
  </si>
  <si>
    <r>
      <rPr>
        <b/>
        <sz val="11"/>
        <color theme="1"/>
        <rFont val="Times New Roman"/>
        <family val="1"/>
      </rPr>
      <t xml:space="preserve">Notas: </t>
    </r>
    <r>
      <rPr>
        <sz val="11"/>
        <color theme="1"/>
        <rFont val="Times New Roman"/>
        <family val="1"/>
      </rPr>
      <t>1.Se modificaron las instituciones que componen los programas, por esto no son comparables internanualmente.</t>
    </r>
  </si>
  <si>
    <t>2. De los Programas Prioritarios, en Política de Cuidados se reducen RD$200.0 millones del monto de CONAPE. Esto a fines de evitar solapamiento de las cifras, dado que este Capítulo o institución ya está considerada de forma integral en los PoR.</t>
  </si>
  <si>
    <t xml:space="preserve">Fuentes: </t>
  </si>
  <si>
    <t>1.Plan Nacional Plurianual del Sector Público (PNPSP) 2025-2028</t>
  </si>
  <si>
    <t>2. Sistema de Gestión Financiera (SIGEF)</t>
  </si>
  <si>
    <r>
      <rPr>
        <b/>
        <sz val="12"/>
        <color theme="1"/>
        <rFont val="Times New Roman"/>
        <family val="1"/>
      </rPr>
      <t>Mapa 2. Inversión Pública por Provincia 2027</t>
    </r>
    <r>
      <rPr>
        <sz val="12"/>
        <color theme="1"/>
        <rFont val="Times New Roman"/>
        <family val="1"/>
      </rPr>
      <t xml:space="preserve">
Valores en millones RD$</t>
    </r>
  </si>
  <si>
    <r>
      <t xml:space="preserve">Fuente: </t>
    </r>
    <r>
      <rPr>
        <sz val="11"/>
        <color theme="1"/>
        <rFont val="Times New Roman"/>
        <family val="1"/>
      </rPr>
      <t>Elaboración propia con datos del Sistema de Gestión de la Información Financiera (SIGEF).</t>
    </r>
  </si>
  <si>
    <t>Gobierno Central 2027</t>
  </si>
  <si>
    <t>PRESUPUESTO APROBADO 2026
Ley Núm. 99-25</t>
  </si>
  <si>
    <r>
      <t>% del PIB</t>
    </r>
    <r>
      <rPr>
        <b/>
        <vertAlign val="superscript"/>
        <sz val="14"/>
        <color theme="0"/>
        <rFont val="Times New Roman"/>
        <family val="1"/>
      </rPr>
      <t>1</t>
    </r>
  </si>
  <si>
    <t>6 = 3/PIB</t>
  </si>
  <si>
    <t>I. Ingresos Corrientes</t>
  </si>
  <si>
    <t>Impuestos</t>
  </si>
  <si>
    <t>Contribuciones a la seguridad social</t>
  </si>
  <si>
    <t>Ventas de bienes y servicios</t>
  </si>
  <si>
    <t>Rentas de la propiedad</t>
  </si>
  <si>
    <t>Transferencias y donaciones corrientes recibidas</t>
  </si>
  <si>
    <t>Multas y sanciones pecuniarias</t>
  </si>
  <si>
    <t>Otros ingresos corrientes</t>
  </si>
  <si>
    <t>II. Gastos Corrientes</t>
  </si>
  <si>
    <t>Gastos de consumo</t>
  </si>
  <si>
    <t>Prestaciones de la seguridad social</t>
  </si>
  <si>
    <t>Pensiones</t>
  </si>
  <si>
    <t>Jubilaciones</t>
  </si>
  <si>
    <t>Indemnización laboral</t>
  </si>
  <si>
    <t>Nuevas pensiones</t>
  </si>
  <si>
    <t>Pensiones a personal policial</t>
  </si>
  <si>
    <t>Pensiones Solidarias del Régimen Subsidiado</t>
  </si>
  <si>
    <t>Intereses de la Deuda Pública</t>
  </si>
  <si>
    <t xml:space="preserve">Subvenciones otorgadas a empresas </t>
  </si>
  <si>
    <t>Transferencias corrientes otorgadas</t>
  </si>
  <si>
    <t>Transferencias al sector privado</t>
  </si>
  <si>
    <t>Transferencias al sector público</t>
  </si>
  <si>
    <t>Transferencia al sector externo</t>
  </si>
  <si>
    <t>Transferencias a otras instituciones públicas</t>
  </si>
  <si>
    <t>Otros gastos corrientes</t>
  </si>
  <si>
    <t xml:space="preserve">III. Resultado Económico (I-II) </t>
  </si>
  <si>
    <t>IV. Ingresos de capital</t>
  </si>
  <si>
    <t>Venta (disposición) de activos no financieros (a valores brutos)</t>
  </si>
  <si>
    <t>Transferencias de capital recibidas</t>
  </si>
  <si>
    <t>Recuperación de inversiones financieras realizadas con fines de política</t>
  </si>
  <si>
    <t>V. Gastos de capital</t>
  </si>
  <si>
    <t>Construcciones en proceso</t>
  </si>
  <si>
    <t>Activos fijos (formación bruta de capital fijo)</t>
  </si>
  <si>
    <t>Objetos de valor</t>
  </si>
  <si>
    <t>Activos no producidos</t>
  </si>
  <si>
    <t>Transferencias de capital otorgadas</t>
  </si>
  <si>
    <t>Gastos de capital, reserva presupuestaria</t>
  </si>
  <si>
    <t>VI. Resultado de Capital (IV-V)</t>
  </si>
  <si>
    <t xml:space="preserve">VII. Total de Ingresos + Donaciones </t>
  </si>
  <si>
    <t>VIII. Total de Gastos</t>
  </si>
  <si>
    <t>IX. Resultado Primario (VII-(VIII-Intereses de la deuda))</t>
  </si>
  <si>
    <t xml:space="preserve">X. Resultado Financiero (VII-VIII) </t>
  </si>
  <si>
    <t>XI. Fuentes financieras</t>
  </si>
  <si>
    <t>Disminución de activos financieros</t>
  </si>
  <si>
    <t>Incremento de pasivos</t>
  </si>
  <si>
    <t>Importes a devengar por primas en colocaciones de títulos valores</t>
  </si>
  <si>
    <t>XII. Aplicaciones financieras</t>
  </si>
  <si>
    <t>Incremento de activos financieros</t>
  </si>
  <si>
    <t>Disminución de pasivos</t>
  </si>
  <si>
    <t>Importes a devengar por descuentos en colocaciones de títulos valores</t>
  </si>
  <si>
    <t>Primas en Recompra de Títulos y Valores</t>
  </si>
  <si>
    <t xml:space="preserve">XIII. Financiamiento Neto (XI-XII) </t>
  </si>
  <si>
    <r>
      <rPr>
        <b/>
        <sz val="14"/>
        <color theme="1"/>
        <rFont val="Times New Roman"/>
        <family val="1"/>
      </rPr>
      <t xml:space="preserve">Notas: </t>
    </r>
    <r>
      <rPr>
        <sz val="14"/>
        <color theme="1"/>
        <rFont val="Times New Roman"/>
        <family val="1"/>
      </rPr>
      <t>Para PIB 2027 se utilizó el PIB del Panorama Macroeconómico actualizado al 25 de agosto 2026, elaborado por el Ministerio de Hacienda y Economía.</t>
    </r>
  </si>
  <si>
    <r>
      <t xml:space="preserve">Fuente: </t>
    </r>
    <r>
      <rPr>
        <sz val="14"/>
        <color theme="1"/>
        <rFont val="Times New Roman"/>
        <family val="1"/>
      </rPr>
      <t>Sistema de Información de la Gestión Financiera (SIGEF).</t>
    </r>
  </si>
  <si>
    <t>Dirección de Estudios Económicos y Seguimiento Financiero</t>
  </si>
  <si>
    <t>Organismos Autónomos y Descentralizados No Financieros</t>
  </si>
  <si>
    <t>1.1 - Ingresos Corrientes</t>
  </si>
  <si>
    <t>1.2 - Ingresos de capital</t>
  </si>
  <si>
    <t>Total Ingresos Organismos Autónomos y Descentralizados No Financieros</t>
  </si>
  <si>
    <t>Instituciones Públicas de la Seguridad Social</t>
  </si>
  <si>
    <t>Total Ingresos Instituciones Públicas de la Seguridad Social</t>
  </si>
  <si>
    <t>Nota:</t>
  </si>
  <si>
    <t>Fuente: Sistema de Información de la Gestión Financiera (SIGEF)</t>
  </si>
  <si>
    <t>Valores en millones RD$ y %</t>
  </si>
  <si>
    <t>2.1.3 - Prestaciones de la seguridad social (sistema propio de la empresa)</t>
  </si>
  <si>
    <t>2.1.6 - Transferencias corrientes otorgadas</t>
  </si>
  <si>
    <t>2.2.6 - Transferencias de capital otorgadas</t>
  </si>
  <si>
    <t>2.2.7 - Inversiones financieras realizadas con fines de política</t>
  </si>
  <si>
    <t>Total Gasto Organismos Autónomos y Descentralizados No Financieros</t>
  </si>
  <si>
    <t>Total Gasto Instituciones Públicas de la Seguridad Social</t>
  </si>
  <si>
    <t xml:space="preserve">Tipo de establecimiento </t>
  </si>
  <si>
    <t>Acceso a servicios de salud especializados en establecimientos no auto gestionados en la región Ozama</t>
  </si>
  <si>
    <t>Acceso a servicios de salud especializados en establecimientos no auto gestionados en la región Cibao Norte</t>
  </si>
  <si>
    <t>Acceso a servicios de salud especializados en establecimientos no auto gestionados en la región Cibao Sur</t>
  </si>
  <si>
    <t>Acceso a servicios de salud en establecimientos de primer nivel en la región Ozama</t>
  </si>
  <si>
    <t>Acceso a servicios de salud especializados en establecimientos no auto gestionados región Valdesia</t>
  </si>
  <si>
    <t xml:space="preserve">Gasto como % del PIB </t>
  </si>
  <si>
    <t>4= 3-2</t>
  </si>
  <si>
    <t>5102 - CENTRO DE EXPORTACIONES E INVERSIONES DE LA REP. DOM.</t>
  </si>
  <si>
    <t>5103 - CONSEJO NACIONAL DE POBLACIÓN Y FAMILIA</t>
  </si>
  <si>
    <t>5104 - DEPARTAMENTO AEROPORTUARIO</t>
  </si>
  <si>
    <t>5109 - DEFENSA CIVIL</t>
  </si>
  <si>
    <t>5111 - INSTITUTO AGRARIO DOMINICANO</t>
  </si>
  <si>
    <t>5112 - INSTITUTO AZUCARERO DOMINICANO</t>
  </si>
  <si>
    <t>5118 - INSTITUTO NACIONAL DE RECURSOS HIDRAÚLICOS (INDRHI)</t>
  </si>
  <si>
    <t>5119 - INSTITUTO PARA EL DESARROLLO DEL SUROESTE</t>
  </si>
  <si>
    <t>5120 - JARDÍN BOTÁNICO</t>
  </si>
  <si>
    <t>5121 - LIGA MUNICIPAL DOMINICANA</t>
  </si>
  <si>
    <t>5127 - SUPERINTENDENCIA DE SEGUROS</t>
  </si>
  <si>
    <t>5128 - UNIVERSIDAD AUTÓNOMA DE SANTO DOMINGO</t>
  </si>
  <si>
    <t>5130 - PARQUE ZOOLÓGICO NACIONAL</t>
  </si>
  <si>
    <t>5131 - INSTITUTO DOMINICANO DE LAS TELECOMUNICACIONES</t>
  </si>
  <si>
    <t>5132 - INSTITUTO DOMINICANO DE INVESTIGACIONES AGROPECUARIAS Y FORESTALES</t>
  </si>
  <si>
    <t>5133 - MUSEO DE HISTORIA NATURAL</t>
  </si>
  <si>
    <t>5134 - ACUARIO NACIONAL</t>
  </si>
  <si>
    <t>5135 - OFICINA NACIONAL DE PROPIEDAD INDUSTRIAL</t>
  </si>
  <si>
    <t>5136 - INSTITUTO DOMINICANO DEL CAFÉ</t>
  </si>
  <si>
    <t>5137 - INSTITUTO DUARTIANO</t>
  </si>
  <si>
    <t>5138 - COMISIÓN NACIONAL DE ENERGÍA</t>
  </si>
  <si>
    <t>5139 - SUPERINTENDENCIA DE ELECTRICIDAD</t>
  </si>
  <si>
    <t>5140 - INSTITUTO DEL TABACO DE LA REPÚBLICA DOMINICANA</t>
  </si>
  <si>
    <t>5142 - FONDO PATRIMONIAL DE LAS EMPRESAS REFORMADAS</t>
  </si>
  <si>
    <t>5143 - INSTITUTO DE DESARROLLO Y CRÉDITO COOPERATIVO</t>
  </si>
  <si>
    <t>5144 - FONDO ESPECIAL PARA EL DESARROLLO AGROPECUARIO</t>
  </si>
  <si>
    <t>5147 - INSTITUTO NACIONAL DE LA UVA</t>
  </si>
  <si>
    <t>5150 - CONSEJO NACIONAL DE ZONAS FRANCAS</t>
  </si>
  <si>
    <t>5154 - INSTITUTO DE INNOVACION EN BIOTECNOLOGIA E INDUSTRIAL (IIBI)</t>
  </si>
  <si>
    <t>5155 - INSTITUTO DE FORMACIÓN TÉCNICO PROFESIONAL (INFOTEP)</t>
  </si>
  <si>
    <t>5157 - CORPORACION DOMICANA DE EMPRESAS ESTATALES (CORDE</t>
  </si>
  <si>
    <t>5158 - DIRECCION GENERAL DE ADUANAS</t>
  </si>
  <si>
    <t>5159 - DIRECCION GENERAL DE IMPUESTOS INTERNOS</t>
  </si>
  <si>
    <t>5161 - INSTITUTO DE PROTECCION DE LOS DERECHOS AL CONSUMIDOR</t>
  </si>
  <si>
    <t>5162 - INSTITUTO DOMINICANO DE AVIACION CIVIL</t>
  </si>
  <si>
    <t>5163 - CONSEJO DOMINICANO DE PESCA Y ACUICULTURA</t>
  </si>
  <si>
    <t>5165 - COMISION REGULADORA DE PRACTICAS DESLEALES</t>
  </si>
  <si>
    <t>5166 - COMISION NACIONAL DE DEFENSA DE LA COMPETENCIA</t>
  </si>
  <si>
    <t>5168 - ARCHIVO GENERAL DE LA NACION</t>
  </si>
  <si>
    <t>5169 - DIRECCION GENERAL DE CINE (DGCINE)</t>
  </si>
  <si>
    <t>5171 - INSTITUTO DOMINICANO PARA LA CALIDAD (INDOCAL)</t>
  </si>
  <si>
    <t>5172 - ORGANISMO DOMINICANO DE ACREDITACION (ODAC)</t>
  </si>
  <si>
    <t>5174 - MERCADOS DOMINICANOS DE ABASTO AGROPECUARIO</t>
  </si>
  <si>
    <t>5175 - CONSEJO NACIONAL DE COMPETITIVIDAD</t>
  </si>
  <si>
    <t>5176 - CONSEJO NACIONAL DE DISCAPACIDAD (CONADIS)</t>
  </si>
  <si>
    <t>5177 - CONSEJO NAC. DE INVESTIGACIONES AGROPECUARIAS Y FORESTALES (CONIAF)</t>
  </si>
  <si>
    <t>5178 - FONDO NACIONAL PARA EL MEDIO AMBIENTE Y RECURSOS NATURALES</t>
  </si>
  <si>
    <t>5179 - SERVICIO GEOLOGICO NACIONAL</t>
  </si>
  <si>
    <t>5181 - INSTITUTO GEOGRÁFICO NACIONAL JOSÉ JOAQUÍN HUNGRÍA MORELL</t>
  </si>
  <si>
    <t>5182 - INSTITUTO NACIONAL DE TRÁNSITO Y TRANSPORTE TERRESTRE</t>
  </si>
  <si>
    <t>5183 - UNIDAD DE ANÁLISIS FINANCIERO (UAF)</t>
  </si>
  <si>
    <t>5184 - DIRECCIÓN GENERAL DE ALIANZAS PÚBLICO-PRIVADAS</t>
  </si>
  <si>
    <t>5186 - INSTITUTO PARA EL FOMENTO, ACCESO Y GARANTIA PARA MI CASA (INFAMICASA)</t>
  </si>
  <si>
    <t>5187 - DIRECCIÓN GENERAL DE RIESGOS AGROPECUARIOS</t>
  </si>
  <si>
    <t>5189 - DIRECCION GENERAL DE MECENAZGO (DGM)</t>
  </si>
  <si>
    <t>5190 - INSTITUTO NACIONAL DE COORDINACIÓN DE TRANSPLANTE (INCORT)</t>
  </si>
  <si>
    <t>5191 - INSTITUTO NACIONAL DE CUSTODIA Y ADMINISTRACION DE BIENES INCAUTADOS, DECOMISADOS Y EN EXTINCION DE DOMINIO (INCABIDE)</t>
  </si>
  <si>
    <t>5193 - INSTITUTO DOMINICANO DE METEOROLOGÍA (INDOMET)</t>
  </si>
  <si>
    <t>5194-DIRECCIÓN GENERAL DE SERVICIOS PENITENCIARIOS Y CORRECCIONALES</t>
  </si>
  <si>
    <t>5201 - INSTITUTO DOMINICANO DE SEGUROS SOCIALES</t>
  </si>
  <si>
    <t xml:space="preserve">5202 - INSTITUTO DE AUXILIOS </t>
  </si>
  <si>
    <t>5205 - SUPERINTENDENCIA DE PENSIONES</t>
  </si>
  <si>
    <t>5206 - SUPERINTENDENCIA DE SALUD Y RIESGO LABORAL</t>
  </si>
  <si>
    <t>5207 - CONSEJO NACIONAL DE SEGURIDAD SOCIAL</t>
  </si>
  <si>
    <t>5208 - SEGURO NACIONAL DE SALUD</t>
  </si>
  <si>
    <t>5209 - DIRECCIÓN GENERAL DE INFORMACIÓN Y DEFENSA DE LOS AFILIADOS</t>
  </si>
  <si>
    <t>5210 - INSTITUTO DOMINICANO DE PREVENCIÓN Y PROTECCIÓN DE RIESGOS LABORALES</t>
  </si>
  <si>
    <t>5211 - TESORERÍA DE LA SEGURIDAD SOCIAL</t>
  </si>
  <si>
    <t>2=(1/PIB)</t>
  </si>
  <si>
    <t xml:space="preserve">A. Total de Ingresos </t>
  </si>
  <si>
    <t xml:space="preserve">A.1) Ingresos Corrientes </t>
  </si>
  <si>
    <t xml:space="preserve">B.1) Gastos Corrientes </t>
  </si>
  <si>
    <t xml:space="preserve">B.1.1 De los cuales: Intereses </t>
  </si>
  <si>
    <t xml:space="preserve">Resultados Presupuestarios </t>
  </si>
  <si>
    <t xml:space="preserve">E. Aplicaciones Financieras </t>
  </si>
  <si>
    <t>F. Financimiento Neto (D-E)</t>
  </si>
  <si>
    <t>Resultado de Capital</t>
  </si>
  <si>
    <t>Gobierno General Nacional</t>
  </si>
  <si>
    <t>UNIDAD EJECUTORA / PROGRAMA / SUBPROGRAMA / ACTIVIDAD - OBRA</t>
  </si>
  <si>
    <t>PRESUPUESTO APROBADO 2026
(Ley núm. 99-25)</t>
  </si>
  <si>
    <t>Proyecto de Ley
PGE 2027</t>
  </si>
  <si>
    <t>4=3-2</t>
  </si>
  <si>
    <t>5=4/2</t>
  </si>
  <si>
    <t>0011 - CENTRO DE ATENCIÓN INTEGRAL PARA LA DISCAPACIDAD (CAID)</t>
  </si>
  <si>
    <t>19 - Servicios de educación especial para niños(as), adolescentes y jóvenes de 0-20 años</t>
  </si>
  <si>
    <t>01 - Acciones comunes a los productos 04, 05 y 06</t>
  </si>
  <si>
    <t>0001 - Dirección y coodinación</t>
  </si>
  <si>
    <t>04 - Niños de 0-12 años con discapacidad reciben atención médica y psicológica integral para la evaluación y diagnóstico</t>
  </si>
  <si>
    <t>0001 - Evaluaciones médicas y piscológicas multidisciplinarias</t>
  </si>
  <si>
    <t>0001 - Intervenciones terapéuticas multidisciplinarias</t>
  </si>
  <si>
    <t>06 - Personas reciben capacitación y entrenamiento integral para el efectivo abordaje psicopedagógico de los niños y niñas con discapacidad</t>
  </si>
  <si>
    <t>0001 - Servicios Psicoeducativos</t>
  </si>
  <si>
    <t>0001 - MINISTERIO DE EDUCACION</t>
  </si>
  <si>
    <t>00 - Acciones que no generan producción P19</t>
  </si>
  <si>
    <t>0001 - Dirección y coordinación de educación especial</t>
  </si>
  <si>
    <t>03 - Niños, niñas, adolescentes y jóvenes entre 0 y 20 años reciben educación especial</t>
  </si>
  <si>
    <t>0001 - Servicios de educación especial para niños, niñas, adolescentes y jóvenes adultos entre 0 y 20 años.</t>
  </si>
  <si>
    <t>0007 - PROGRAMA SUPÉRATE</t>
  </si>
  <si>
    <t>12 - Protección social</t>
  </si>
  <si>
    <t>08 - Hogares en situación de pobreza reciben apoyos para la promoción de salud y erradicación de la desnutrición</t>
  </si>
  <si>
    <t>0007 - Apoyo económico a hogares de personas en situación de discapacidad-Bono Discapacidad</t>
  </si>
  <si>
    <t>26 - Niños, niñas y adolescentes de 0 a 17 años, con discapacidad y pertenecientes a hogares en situación de vulnerabilidad, reciben apoyo económico a través del Fondo de Discapacidad</t>
  </si>
  <si>
    <t>0001 - Gestión del subsidio Fondo Discapacidad</t>
  </si>
  <si>
    <t>0001 - CONSEJO NACIONAL DE DISCAPACIDAD (CONADIS)</t>
  </si>
  <si>
    <t>11 - Inclusión social de personas con discapacidad para mejorar la calidad de vida de las personas</t>
  </si>
  <si>
    <t>01 - Acciones Comunes P11</t>
  </si>
  <si>
    <t>0002 - Dirección, coordinación y rectoría de las políticas públicas de discapacidad</t>
  </si>
  <si>
    <t>07 - Personas con discapacidad reciben apoyo para la protección e inclusión social</t>
  </si>
  <si>
    <t>0001 - Servicios directos a personas con discapacidad</t>
  </si>
  <si>
    <t>0002 - Apoyo a grupos vulnerables en pobreza extrema</t>
  </si>
  <si>
    <t>08 - Instituciones públicas, privadas, Municipios y ASFL's reciben asesoría y formación a para la inclusión plena de las personas con discapacidad</t>
  </si>
  <si>
    <t>0001 - Asesoría y formación a instituciones públicas y privadas para la inclusión plena de las personas con discapacidad</t>
  </si>
  <si>
    <t>09 - Personas con discapacidad en situación de dependencia reciben asistencia de apoyo y cuidados</t>
  </si>
  <si>
    <t>0002 - Servicio asistencia de apoyo y cuidado a personas con discapacidad en situación de dependencia</t>
  </si>
  <si>
    <t>98 - Administración de contribuciones especiales</t>
  </si>
  <si>
    <t>00 - ACCIONES QUE NO GENERAN PRODUCCION</t>
  </si>
  <si>
    <t>0000 - Administracion de Contribuciones Especiales</t>
  </si>
  <si>
    <t>0001 - MINISTERIO DE OBRAS PÚBLICAS Y COMUNICACIONES</t>
  </si>
  <si>
    <t>17 - Desarrollo en la infraestructura física de edificaciones para los servicios sociales</t>
  </si>
  <si>
    <t>0051 - 2DA ETAPA CENTRO DE ATENCION INTEGRAL A NIÑOS DISCAPACITADOS</t>
  </si>
  <si>
    <t>0001 - INSTITUTO NACIONAL DE ATENCIÓN INTEGRAL A LA PRIMERA INFANCIA (INAIPI)</t>
  </si>
  <si>
    <t>22 - Desarrollo infantil para niños y niñas de 0 a 5 años</t>
  </si>
  <si>
    <t>02 - Niños y niñas con señales de alerta en el desarrollo y discapacidad reciben atención integral con enfoque inclusivo en las modalidades CAIPI y CAFI</t>
  </si>
  <si>
    <t>0001 - Inclusión de Niños y Niñas con condición de Discapacidad o Señales de Alertas</t>
  </si>
  <si>
    <t>0001 - CONSEJO NACIONAL DE LA SEGURIDAD SOCIAL -CNSS-</t>
  </si>
  <si>
    <t>13 - Regulación del Sistema Dominicano de Seguridad Social</t>
  </si>
  <si>
    <t>03 - Empresas administradoras de riesgos reciben servicios de evaluación, calificación y notificación del grado de discapacidad</t>
  </si>
  <si>
    <t>0001 - Evaluación, calificación y notificación del grado de discapacidad</t>
  </si>
  <si>
    <t>0001 - MINISTERIO DE TRABAJO</t>
  </si>
  <si>
    <t>12 - Libre ejercicio de los derechos laborales en el sector formal privado</t>
  </si>
  <si>
    <t>07 - Actores socio-laborales sensibilizados en materia de igualdad de oportunidades y no discriminación en el ámbito laboral</t>
  </si>
  <si>
    <t>0001 - Atención integral a personas con discapacidad y grupos en condiciones de vulnerabilidad en el trabajo.</t>
  </si>
  <si>
    <t>TOTAL GENERAL</t>
  </si>
  <si>
    <t>Objetivos</t>
  </si>
  <si>
    <t>Meta 2028</t>
  </si>
  <si>
    <t>Meta 2036</t>
  </si>
  <si>
    <t>PIB per cápita</t>
  </si>
  <si>
    <t>US$13.8 mil</t>
  </si>
  <si>
    <t>US$22.9 mil</t>
  </si>
  <si>
    <t>Esperanza de vida al nacer</t>
  </si>
  <si>
    <t>77 años</t>
  </si>
  <si>
    <t>81 años</t>
  </si>
  <si>
    <t>Años efectivos de aprendizaje</t>
  </si>
  <si>
    <t>9 o más</t>
  </si>
  <si>
    <t>Pobreza multidimensional rural</t>
  </si>
  <si>
    <t>Menos de 10%</t>
  </si>
  <si>
    <t>Población en clase media</t>
  </si>
  <si>
    <t>Déficit habitacional</t>
  </si>
  <si>
    <t>Formalidad del empleo</t>
  </si>
  <si>
    <t>Tasa de homicidios</t>
  </si>
  <si>
    <t>9 por cada 100,000 habitantes*</t>
  </si>
  <si>
    <t>Menos de 7 por cada 100,000 habitantes*</t>
  </si>
  <si>
    <t>Muertes por accidentes de tránsito</t>
  </si>
  <si>
    <t>Menos de 20 por cada 100,000 habitantes</t>
  </si>
  <si>
    <t>10 por cada 100,000 habitantes</t>
  </si>
  <si>
    <t>Hogares con alta vulnerabilidad climática</t>
  </si>
  <si>
    <t>Índice de efectividad del Gobierno</t>
  </si>
  <si>
    <t>Más de 70</t>
  </si>
  <si>
    <t>Fuente: Meta RD 2036, “Hacia una República Dominicana plenamente desarrollada”.</t>
  </si>
  <si>
    <t>Dimensión estratégica</t>
  </si>
  <si>
    <t>Metas priorizadas</t>
  </si>
  <si>
    <t>Principales canales presupuestarios</t>
  </si>
  <si>
    <t>Plataforma básica de bienestar y habitabilidad</t>
  </si>
  <si>
    <t xml:space="preserve">1. Esperanza de vida; </t>
  </si>
  <si>
    <t>Salud, prevención, seguridad, justicia, vivienda, agua, saneamiento, energía y movilidad.</t>
  </si>
  <si>
    <t xml:space="preserve">2. Seguridad y libertad; </t>
  </si>
  <si>
    <t>3. Vivienda y servicios básicos</t>
  </si>
  <si>
    <t>Movilidad social y transformación productiva</t>
  </si>
  <si>
    <t xml:space="preserve">4. Clase media; </t>
  </si>
  <si>
    <t>Protección social, inversión, productividad, MIPYMES, empleo, formación y desarrollo productivo.</t>
  </si>
  <si>
    <t xml:space="preserve">5. PIB per cápita; </t>
  </si>
  <si>
    <t>6. Empleo formal</t>
  </si>
  <si>
    <t>Capacidades y cohesión territorial</t>
  </si>
  <si>
    <t xml:space="preserve">7. Aprendizaje efectivo; </t>
  </si>
  <si>
    <t>Educación, formación técnica, agricultura, riego, conectividad, servicios básicos y políticas territoriales.</t>
  </si>
  <si>
    <t>8. Pobreza multidimensional rural</t>
  </si>
  <si>
    <t>Resiliencia y capacidad estatal</t>
  </si>
  <si>
    <t xml:space="preserve">9. Vulnerabilidad climática; </t>
  </si>
  <si>
    <t>Adaptación, gestión de riesgos, ambiente, ordenamiento territorial, digitalización, coordinación, seguimiento y transparencia.</t>
  </si>
  <si>
    <t>10. Efectividad del Gobierno</t>
  </si>
  <si>
    <t>Fuente: Meta RD 2036, “Hacia una República Dominicana plenamente desarrollada” y DIGEPRES.</t>
  </si>
  <si>
    <t>Meta priorizada</t>
  </si>
  <si>
    <t>Referencia funcional predominante</t>
  </si>
  <si>
    <t>Monto 2027 (RD$ MM)</t>
  </si>
  <si>
    <t>1. Salud y mayor esperanza de vida</t>
  </si>
  <si>
    <t>4 - SERVICIOS SOCIALES | 4.2 - Salud</t>
  </si>
  <si>
    <t>2. Seguridad y libertad de movilidad</t>
  </si>
  <si>
    <t>1 - SERVICIOS GENERALES | 1.4 - Justicia, orden público y seguridad; 1.3 - Defensa nacional</t>
  </si>
  <si>
    <t>3. Vivienda digna y servicios básicos</t>
  </si>
  <si>
    <t>4 - SERVICIOS SOCIALES | 4.1 - Vivienda y servicios comunitarios</t>
  </si>
  <si>
    <t>4. Clase media robusta</t>
  </si>
  <si>
    <t>Vinculación multidimensional: 4.5 - Protección social; 2.1 - Asuntos económicos, comerciales y laborales; 4.4 - Educación; 4.1 - Vivienda y servicios comunitarios; y 2 - Servicios Económicos</t>
  </si>
  <si>
    <t>No aplica una sola función</t>
  </si>
  <si>
    <t>5. Crecimiento económico y productividad</t>
  </si>
  <si>
    <t>6. Formalidad laboral</t>
  </si>
  <si>
    <t>2 - SERVICIOS ECONÓMICOS | 2.1 - Asuntos económicos, comerciales y laborales</t>
  </si>
  <si>
    <t>7. Educación de calidad</t>
  </si>
  <si>
    <t>4 - SERVICIOS SOCIALES | 4.4 - Educación</t>
  </si>
  <si>
    <t>8. Bienestar multidimensional rural</t>
  </si>
  <si>
    <t>2 - SERVICIOS ECONÓMICOS | 2.2 - Agropecuaria, caza, pesca y silvicultura; 2.3 - Riego</t>
  </si>
  <si>
    <t>9. Resiliencia climática</t>
  </si>
  <si>
    <t>3 - PROTECCIÓN DEL MEDIO AMBIENTE (complementada por 2.3 - Riego y otras funciones con incidencia en resiliencia)</t>
  </si>
  <si>
    <t>10. Gobierno efectivo</t>
  </si>
  <si>
    <t xml:space="preserve">Nota: La vinculación es indicativa y corresponde a la finalidad o función presupuestaria de referencia predominante. Algunas funciones contribuyen simultáneamente a más de una meta y determinadas metas, por su carácter multidimensional, no admiten una imputación funcional exclusiva. Fuente: Sistema Integrado de Gestión Financiera (SIGEF) y Ministerio de la Presidencia. </t>
  </si>
  <si>
    <t>Ilustración 3. Vinculación específica del Proyecto de Ley de PGE 2027 con los objetivos generales de la END 2030</t>
  </si>
  <si>
    <r>
      <t>Fuente:</t>
    </r>
    <r>
      <rPr>
        <sz val="9"/>
        <color theme="1"/>
        <rFont val="Times New Roman"/>
        <family val="1"/>
      </rPr>
      <t xml:space="preserve"> Sistema de Información de la Gestión Financiera (SIGEF)</t>
    </r>
  </si>
  <si>
    <t>Nivel</t>
  </si>
  <si>
    <t>Instrumento</t>
  </si>
  <si>
    <t>Función dentro de la política de gasto</t>
  </si>
  <si>
    <t>Marco legal de largo plazo</t>
  </si>
  <si>
    <t>Estrategia Nacional de Desarrollo 2030</t>
  </si>
  <si>
    <t>Define la visión de país y los objetivos estratégicos de desarrollo.</t>
  </si>
  <si>
    <t>Programación plurianual</t>
  </si>
  <si>
    <r>
      <t xml:space="preserve">PNPSP 2025-2028, </t>
    </r>
    <r>
      <rPr>
        <i/>
        <sz val="12"/>
        <color theme="1"/>
        <rFont val="Times New Roman"/>
        <family val="1"/>
      </rPr>
      <t>actualización 2026</t>
    </r>
  </si>
  <si>
    <t>Organiza políticas priorizadas, resultados, productos, instituciones e inversión pública.</t>
  </si>
  <si>
    <t>Transformación y coordinación</t>
  </si>
  <si>
    <t>Meta RD 2036</t>
  </si>
  <si>
    <t>Articula actores, identifica obstáculos e iniciativas y orienta la transición hacia un crecimiento más productivo e inclusivo.</t>
  </si>
  <si>
    <t>Resultados superiores de gobierno</t>
  </si>
  <si>
    <t>Diez metas priorizadas</t>
  </si>
  <si>
    <t>Expresan de forma sintética y medible los cambios que se procura producir en la vida de la población.</t>
  </si>
  <si>
    <t>Asignación y ejecución anual</t>
  </si>
  <si>
    <t>Presupuesto General del Estado 2027</t>
  </si>
  <si>
    <t>Asigna apropiaciones presupuestarias para servicios públicos, inversión, transferencias y capacidades institucionales para avanzar hacia esos resultados.</t>
  </si>
  <si>
    <t>Gestión y medición</t>
  </si>
  <si>
    <t>PPoR, programas prioritarios y seguimiento físico-financiero</t>
  </si>
  <si>
    <t>Conectan recursos, productos y resultados y permiten monitorear el desempeño de la ejecución.</t>
  </si>
  <si>
    <t>Fuente: elaboración DIGEPRES con base en la END 2030, el PNPSP 2025-2028, el Decreto núm. 337-24 y los documentos de Meta RD 2036.</t>
  </si>
  <si>
    <t>Estrategia Nacional de Desarrollo (END) 2030</t>
  </si>
  <si>
    <t>orienta y
enmarca</t>
  </si>
  <si>
    <t>Plan Nacional Plurianual del Sector Público (PNPSP) 2025-2028</t>
  </si>
  <si>
    <t>Visión nacional de desarrollo y marco general de largo plazo</t>
  </si>
  <si>
    <t>Políticas priorizadas, resultados plurianuales e integración entre planificación, inversión pública y presupuesto</t>
  </si>
  <si>
    <t>➤</t>
  </si>
  <si>
    <t>articula programación plurianual e inversión pública</t>
  </si>
  <si>
    <t>▼</t>
  </si>
  <si>
    <t>enmarca</t>
  </si>
  <si>
    <t>articula prioridades y programación</t>
  </si>
  <si>
    <t>retroalimentación</t>
  </si>
  <si>
    <t>Horizonte de desarrollo pleno y duplicación del PIB real; plataforma de coordinación, priorización y ejecución</t>
  </si>
  <si>
    <t>se expresa en resultados prioritarios</t>
  </si>
  <si>
    <t>Diez metas priorizadas del Gobierno</t>
  </si>
  <si>
    <t>Resultados estratégicos y medibles de bienestar, desarrollo productivo, resiliencia e institucionalidad</t>
  </si>
  <si>
    <t>orientan la asignación</t>
  </si>
  <si>
    <t>&lt;</t>
  </si>
  <si>
    <t>MARCO MACROFISCAL Y
SOSTENIBILIDAD FISCAL</t>
  </si>
  <si>
    <t>Presupuesto General del Estado (PGE) 2027</t>
  </si>
  <si>
    <t>Ingresos, regla fiscal, financiamiento, rigideces y disponibilidad de recursos</t>
  </si>
  <si>
    <t>determina el
espacio fiscal</t>
  </si>
  <si>
    <t>Expresión financiera anual de las prioridades públicas y asignación de recursos</t>
  </si>
  <si>
    <t>Capital humano</t>
  </si>
  <si>
    <t>Capital físico</t>
  </si>
  <si>
    <t>Productividad</t>
  </si>
  <si>
    <t>Institucionalidad</t>
  </si>
  <si>
    <t>se operacionaliza mediante</t>
  </si>
  <si>
    <t>PPoR, programas prioritarios, proyectos de inversión y productos institucionales</t>
  </si>
  <si>
    <t>Traducción operativa de los recursos públicos en bienes, servicios y resultados para la población</t>
  </si>
  <si>
    <t>Nota: las relaciones representan vínculos funcionales entre los instrumentos, no una jerarquía normativa estricta; el marco macrofiscal condiciona el espacio disponible para la asignación, y la retroalimentación refiere al ciclo de monitoreo y evaluación de resultados.</t>
  </si>
  <si>
    <t>Fuente: elaboración propia, DIGEPRES – Ministerio de Hacienda y Economía.</t>
  </si>
  <si>
    <t xml:space="preserve">Índice </t>
  </si>
  <si>
    <t>Tablas</t>
  </si>
  <si>
    <t>Gráficos</t>
  </si>
  <si>
    <t>Tabla 3. Recaudación de Ingresos por Clasificación Económica</t>
  </si>
  <si>
    <t>Tabla 4. Gastos del Gobierno Central por Clasificación Económica</t>
  </si>
  <si>
    <t>Tabla 5. Fideicomisos del Gobierno Central e Instituciones Públicas</t>
  </si>
  <si>
    <t>Tabla 6. Gastos del Gobierno Central por Clasificación Institucional</t>
  </si>
  <si>
    <t>Tabla 7. Ejecución en Programas Prioritarios</t>
  </si>
  <si>
    <t>Tabla 9. Gastos del Gobierno Central por Clasificación Funcional</t>
  </si>
  <si>
    <t>Tabla 10. Incidencia del gasto del Gobierno Central en el Cambio Climático</t>
  </si>
  <si>
    <t>Tabla 11. Gastos para reducir la Brecha de Género según clasificador funcional</t>
  </si>
  <si>
    <t>Tabla 12. Cuenta Ahorro, Inversión y Financiamiento</t>
  </si>
  <si>
    <t>Tabla 16. Evolución y estimación del Stock de la Deuda Pública al cierre del período</t>
  </si>
  <si>
    <t>Tabla 17. Amortización de la Deuda Pública</t>
  </si>
  <si>
    <t>Tabla 21. Proyecciones de la tasa de interés a corto plazo y largo plazo 2025-2030</t>
  </si>
  <si>
    <t xml:space="preserve">Cuadros de politica de ingresos </t>
  </si>
  <si>
    <t>Pendiente de Hacienda</t>
  </si>
  <si>
    <t>Tabla 2. Niveles e instrumentos de articulación entre planificación y Política de Gasto 2027</t>
  </si>
  <si>
    <t>Tabla 3. Objetivos centrales de Meta RD 2036: metas de mediano y largo plazo</t>
  </si>
  <si>
    <t>Tabla 4. Agregación causal de las diez metas priorizadas y sus principales canales presupuestarios</t>
  </si>
  <si>
    <t>Tabla 5. Vinculación agregada de las diez metas priorizadas con la clasificación funcional del gasto, PGE 2027</t>
  </si>
  <si>
    <t>Tabla 22. Programas Prioritarios con financiamiento protegido 2027 Valores en millones de RD$</t>
  </si>
  <si>
    <t>Tabla 23. Programas Prioritarios desagregados por productos.</t>
  </si>
  <si>
    <t>Tabla 24. Programas Presupuestarios Orientados a Resultados 2027 Valores en millones</t>
  </si>
  <si>
    <t>Tabla 25. Gastos del Gobierno Central por Clasificación Económica</t>
  </si>
  <si>
    <t>Tabla 26. Gastos del Gobierno Central por Clasificación Institucional para 2027</t>
  </si>
  <si>
    <t>Tabla 27. Gastos del Gobierno Central por Clasificación Funcional 2025-2027</t>
  </si>
  <si>
    <t>Tabla 28. Iniciativas con Fondos Provenientes de Cooperación Internacional 2027-2030</t>
  </si>
  <si>
    <t>Tabla 29. Cuenta Ahorro-Inversión-Financiamiento del Gobierno Central</t>
  </si>
  <si>
    <t>Tabla 30. Saldo de la Deuda Pública y Tasa de interés promedio</t>
  </si>
  <si>
    <t>Tabla 31. Estimación de Stock Sector Público No Financiero</t>
  </si>
  <si>
    <t>Tabla 32. Perfil de Amortización de la Deuda Interna y Externa del Gobierno Central y el Sector Privado Garantizado</t>
  </si>
  <si>
    <t>Tabla 33. Necesidad Bruta y Fuentes de Financiamiento 2027</t>
  </si>
  <si>
    <t>Tabla 34. Servicio de Deuda Pública 2027</t>
  </si>
  <si>
    <t>Tabla 35. Servicio de Deuda Pública 2027 por Moneda de Denominación</t>
  </si>
  <si>
    <t>Tabla 36. Necesidad Bruta y Fuentes de Financiamiento 2028 – 2030</t>
  </si>
  <si>
    <t>Tabla 37. Servicio de Deuda Pública 2028 – 2030</t>
  </si>
  <si>
    <t>Tabla 38. Servicio de Deuda Pública 2028 – 2030 por Moneda de Denominación</t>
  </si>
  <si>
    <t>Tabla 39. Clasificación Económica de Ingresos de los Organismos Autónomos y</t>
  </si>
  <si>
    <t>Tabla 40. Clasificación Económica del Gasto de los Organismos Autónomos y Descentralizados No Financieros e Instituciones Públicas de la Seguridad Social 2025 -2027</t>
  </si>
  <si>
    <t>Tabla 41. Top 5 metas por magnitud física (Dirección Central del Servicio Nacional de Salud)</t>
  </si>
  <si>
    <t>Tabla 42. Clasificación Institucional de Gastos de los Organismos Autónomos y Descentralizados No Financieros e Instituciones Públicas de la Seguridad Social 2025-2027</t>
  </si>
  <si>
    <t>Tabla 43. Clasificación Funcional de Gastos de los Organismos Autónomos y Descentralizados No Financieros e Instituciones Públicas de la Seguridad Social 2025-2027</t>
  </si>
  <si>
    <t>Tabla 44. Cuenta de Ahorro, Inversión y Financiamiento de los Organismos Autónomos y Descentralizados No Financieros e Instituciones Públicas de la Seguridad Social</t>
  </si>
  <si>
    <t>Tabla 45. Incidencia del gasto del Gobierno Central en el Cambio Climático</t>
  </si>
  <si>
    <t>Tabla 46. Incidencia del gasto de los Organismos Autónomos y Descentralizados en el Cambio Climático</t>
  </si>
  <si>
    <t>Tabla 48. Gobierno General Nacional</t>
  </si>
  <si>
    <t>Tabla a. Principales magnitudes del PGE 2027 consolidado</t>
  </si>
  <si>
    <t xml:space="preserve">Hasta aquí ya que el vínculo depende del nombre de la pestaña </t>
  </si>
  <si>
    <t>Gráfico 2. Crecimiento de Estados Unidos</t>
  </si>
  <si>
    <t>Gráfico 3. Crecimiento de la zona del euro</t>
  </si>
  <si>
    <t>Gráfico 6. América Latina y el Caribe: tasa de crecimiento del PIB 2025-2027</t>
  </si>
  <si>
    <t>Gráfico 8. América Latina (16 países) *: indicadores fiscales del gobierno central, 2019-2026</t>
  </si>
  <si>
    <t>Gráfico 9. El Caribe (12 países)*: indicadores fiscales del gobierno central, 2020-2026</t>
  </si>
  <si>
    <t>Gráfico 11. Crecimiento Interanual del Producto Interno Bruto (PIB)</t>
  </si>
  <si>
    <t>Gráfico 12. Corredor de Tasas de Interés</t>
  </si>
  <si>
    <t>Gráfico 13. Inflación Interanual y Subyacente</t>
  </si>
  <si>
    <t>Gráfico 14. Evolución Mensual de las Reservas Internacionales Brutas</t>
  </si>
  <si>
    <t>Gráfico 17. Servicio de Deuda Mensual 2027</t>
  </si>
  <si>
    <t>Gráfico 18. Evolución Deuda SPNF (%PIB)</t>
  </si>
  <si>
    <t>Gráfico 19. Servicio de Deuda Trimestral 2028 – 2030</t>
  </si>
  <si>
    <t>Gráfico 20. Evolución Deuda SPNF (%PIB)</t>
  </si>
  <si>
    <t>Hasta aquí a espera de información de Crédito Público</t>
  </si>
  <si>
    <t>Devengado 2025</t>
  </si>
  <si>
    <t>Proyecto Ley PGE 2027</t>
  </si>
  <si>
    <t>Proyecciones</t>
  </si>
  <si>
    <t xml:space="preserve">Presupuesto Reformulado </t>
  </si>
  <si>
    <t>(Ley núm. 99-25)</t>
  </si>
  <si>
    <t>(Ley núm. 43-26)</t>
  </si>
  <si>
    <t xml:space="preserve">1) Ingresos </t>
  </si>
  <si>
    <t>2) Gastos</t>
  </si>
  <si>
    <t>2.1) Gastos Corrientes</t>
  </si>
  <si>
    <t>2.1.1) de los cuales: Intereses</t>
  </si>
  <si>
    <t>2.2) Gastos de capital</t>
  </si>
  <si>
    <t>Resultado Primario [1 - (2 - 2.1.1)]</t>
  </si>
  <si>
    <t>Resultado Financiero (1 - 2)</t>
  </si>
  <si>
    <t>3) Fuente Financieras</t>
  </si>
  <si>
    <t>4) Aplicaciones Financieras</t>
  </si>
  <si>
    <t>Necesidad Neta de Financiamiento (3 - 4)</t>
  </si>
  <si>
    <t>*Cifras preliminares.</t>
  </si>
  <si>
    <t>Nota 1: PIB nominal de cierre 2025 y período 2027-2030 se ha tomado del Panorama Macroeconómico 2026-2030, revisado al 25 de agosto de 2026. En cambio, PIB nominal del presupuesto inicial 2026 se ha tomado del Marco Macroeconómico original del 26 de agosto 2025 y para el Reformulado (Ley núm. 43-26) se utilizó el Marco Macroeconómico revisado al 9 de junio de 2026.</t>
  </si>
  <si>
    <t xml:space="preserve">Nota 3: Acorde al Artículo 6 de la Ley núm. 43-26, se autoriza al Poder Ejecutivo a utilizar como fuentes financieras el balance neto de disponibilidad de periodo fiscal 2025, por un monto de RD$21,147.5 millones. El presupuesto vigente 2026 registra este ajuste en las Fuentes Financieras. </t>
  </si>
  <si>
    <r>
      <rPr>
        <b/>
        <sz val="8"/>
        <color theme="1"/>
        <rFont val="Times New Roman"/>
        <family val="1"/>
      </rPr>
      <t>Fuente</t>
    </r>
    <r>
      <rPr>
        <sz val="8"/>
        <color theme="1"/>
        <rFont val="Times New Roman"/>
        <family val="1"/>
      </rPr>
      <t>: Sistema de Información de la Gestión Financiera (SIGEF)</t>
    </r>
  </si>
  <si>
    <t>PIB Nominal</t>
  </si>
  <si>
    <t>Tabla Resumen de las principales variables presupuestarias del Presupuesto General del Estado 2025-2030</t>
  </si>
  <si>
    <t>Nota 2: El presupuesto reformulado 2026 corresponde al presupuesto aprobado, referente a la Ley núm. 43-26 que modifica la Ley núm. 99-25 de Presupuesto General del Estado para el ejercicio presupuestario del año 2026. Adicionalmente, las modificaciones también cumplen con los criterios dispuestos en el artículo 48 de la Ley Orgánica de Presupuesto para el Sector Público (Ley núm. 423-06).</t>
  </si>
  <si>
    <t>Institución Receptora de Fondos</t>
  </si>
  <si>
    <t>Normativa</t>
  </si>
  <si>
    <t>Proyecto 
PGE 2027</t>
  </si>
  <si>
    <t>Ministerio de Educación y MESCyT</t>
  </si>
  <si>
    <t>Ministerio de la Juventud</t>
  </si>
  <si>
    <t>Fondo para el Pago Deuda Externa</t>
  </si>
  <si>
    <t>Ley No. 112-00, Art. 6: ingresos del ISC específico hidrocarburos para pago de deuda</t>
  </si>
  <si>
    <t>Ministerio de la Presidencia</t>
  </si>
  <si>
    <t>Ley No. 112-00, Art. 1, Párrafo (IV): 5% recaudo ISC para energía renovable</t>
  </si>
  <si>
    <t>Ley No. 423-06, Art. 32: 5% de los Ingresos corrientes (Presidente)</t>
  </si>
  <si>
    <t>Ley No. 423-06, Art. 33: 1% de los Ingresos corrientes (calamidad)</t>
  </si>
  <si>
    <t>Universidad Autónoma Sto. Dgo. UASD</t>
  </si>
  <si>
    <t>Ley No. 139-01, Art. 91: 5% del presupuesto de ingreso y ley de gastos</t>
  </si>
  <si>
    <t>Ministerio de Turismo</t>
  </si>
  <si>
    <t>Ley No. 158-01, Art. 19, 3: Recaudación por tarjeta de turismo</t>
  </si>
  <si>
    <t>Instituto del Tabaco de la República Dominicana (INTABACO)</t>
  </si>
  <si>
    <t>Ley No. 165-01, Art. 5: 8% Impuesto Selectivo al Tabaco</t>
  </si>
  <si>
    <t>Consejo Nacional para la Reglamentación y Fomentación de la Industria Lechera (CONALECHE)</t>
  </si>
  <si>
    <t>Ley No. 180-01, Art. 6: aporte fijo de los ganadores e importadores</t>
  </si>
  <si>
    <t>Ministerio de la Mujer</t>
  </si>
  <si>
    <t>Ley No. 88-03, Art. 7: 1% Licencia por Porte y Tenencia Armas de Fuego</t>
  </si>
  <si>
    <t>El Consejo Nacional para la Niñez y la Adolescencia (CONANI)</t>
  </si>
  <si>
    <t>Ley No. 136-03, Art. 448: 2% del Presupuesto Nacional</t>
  </si>
  <si>
    <t>Decreto No. 152-06, Art. 1: 20% del 30% Recaudación de Tragamonedas</t>
  </si>
  <si>
    <t>Gobiernos Locales</t>
  </si>
  <si>
    <t>Ley No. 166-03, Art. 3: 10% de los ingresos del Estado pautados en el presupuesto, incluyendo ingresos adicionales y recargos, sin afectar ingresos especializados ni recursos externos (prestamos y donaciones)</t>
  </si>
  <si>
    <t>Congreso Nacional</t>
  </si>
  <si>
    <t>Ley No. 194-04, Art. 2: 3.10% de los ingresos internos</t>
  </si>
  <si>
    <t>Poder Judicial</t>
  </si>
  <si>
    <t>Procuraduría General</t>
  </si>
  <si>
    <t>Ley No. 194-04, Art.3: 35% del 4.10% de los recursos internos</t>
  </si>
  <si>
    <t>Cámara de Cuentas</t>
  </si>
  <si>
    <t>Ley No. 194-04, Art. 4: 0.30% de los recursos internos</t>
  </si>
  <si>
    <t>Ministerio de Deportes</t>
  </si>
  <si>
    <t>Ley No. 29-06, Art. 10: 30% de la Recaudación de Tragamonedas</t>
  </si>
  <si>
    <t>Dirección General de Aduanas</t>
  </si>
  <si>
    <t>Ley No. 226-06, Art. 14 acápite(i): 4% de su recaudación efectiva de cada mes. (DGA)</t>
  </si>
  <si>
    <t>Dirección General Impuestos Internos</t>
  </si>
  <si>
    <t>Ley No. 227-06, Art. 14: 2% de su recaudación efectiva (DGII)</t>
  </si>
  <si>
    <t>Ley No. 227-06, Art. 14, P.II: 0.50% de su Recaudación Presupuestaria (Fondo Reembolso) (DGII)</t>
  </si>
  <si>
    <t>Banco Central de la Rep. Dominicana</t>
  </si>
  <si>
    <t>Ley No. 167-07, Art. 6: mínimo 1% del PIB para recapitalización Banco Central a partir de 2017</t>
  </si>
  <si>
    <t>Ministerio de Obras Públicas y Comunicaciones</t>
  </si>
  <si>
    <t>Ley No. 253-12, Art. 20: 25% de $2.00 al consumo de combustible</t>
  </si>
  <si>
    <t>Ley No. 253-12, Art. 20: 75% de $2.00 al consumo de combustible</t>
  </si>
  <si>
    <t>Instituto Dominicano de las Telecomunicaciones (INDOTEL)</t>
  </si>
  <si>
    <t>Servicio Integral de Emergencias</t>
  </si>
  <si>
    <t>Ley No. 184-17, Art. 26: tasas pagadas por prestadoras de servicios telefónico por llamada o mensaje internacional para 911</t>
  </si>
  <si>
    <t>Junta Central Electoral (JCE)</t>
  </si>
  <si>
    <t>Partidos Políticos</t>
  </si>
  <si>
    <t>1) SUBTOTAL</t>
  </si>
  <si>
    <t>2) INTERESES DE LA DEUDA</t>
  </si>
  <si>
    <t>TOTAL GENERAL (1 + 2)</t>
  </si>
  <si>
    <t>TOTAL GENERAL % PIB</t>
  </si>
  <si>
    <t>TOTAL GENERAL % DE GASTO GOBIERNO CENTRAL</t>
  </si>
  <si>
    <t>Fuente: Ministerio de Hacienda y Economía</t>
  </si>
  <si>
    <t>Variable</t>
  </si>
  <si>
    <t>Estimado 2027</t>
  </si>
  <si>
    <t>Crecimiento del PIB real (%)</t>
  </si>
  <si>
    <t>PIB nominal (millones RD$)</t>
  </si>
  <si>
    <t>Crecimiento del PIB nominal (%)</t>
  </si>
  <si>
    <t>Inflación promedio (%)</t>
  </si>
  <si>
    <t>Inflación diciembre (%)</t>
  </si>
  <si>
    <t>Tasa de cambio promedio (RD$/US$)</t>
  </si>
  <si>
    <t>Petróleo WTI (US$/barril)</t>
  </si>
  <si>
    <t>Oro (US$/onza troy)</t>
  </si>
  <si>
    <t>Crecimiento PIB real EE.UU. (%)</t>
  </si>
  <si>
    <t>Fuente: Panorama Macroeconómico 2026-2030, revisado el 25 de agosto de 2026 (MHE-BCRD).</t>
  </si>
  <si>
    <t>Por Institución Recaudadora o Perceptora de Ingresos</t>
  </si>
  <si>
    <t>Millones RD$</t>
  </si>
  <si>
    <t>Partidas</t>
  </si>
  <si>
    <r>
      <t>Presupuesto Reformulado 2026</t>
    </r>
    <r>
      <rPr>
        <b/>
        <vertAlign val="superscript"/>
        <sz val="12"/>
        <color theme="0"/>
        <rFont val="Times New Roman"/>
        <family val="1"/>
      </rPr>
      <t>1)</t>
    </r>
  </si>
  <si>
    <t>Ingresos Extraordinarios 2026</t>
  </si>
  <si>
    <r>
      <t>2026 Normalizado</t>
    </r>
    <r>
      <rPr>
        <b/>
        <vertAlign val="superscript"/>
        <sz val="12"/>
        <color theme="0"/>
        <rFont val="Times New Roman"/>
        <family val="1"/>
      </rPr>
      <t>2/</t>
    </r>
  </si>
  <si>
    <t>Presupuesto 2027</t>
  </si>
  <si>
    <t>Variación Pres. 2027 - Norm. 2026</t>
  </si>
  <si>
    <t>Arancel</t>
  </si>
  <si>
    <t>ITBIS</t>
  </si>
  <si>
    <t>Alcoholes</t>
  </si>
  <si>
    <t>Tabaco</t>
  </si>
  <si>
    <t>Impuesto adicional de RD$2.0 al consumo de gasoil y gasolina premium-regular</t>
  </si>
  <si>
    <t>Otros</t>
  </si>
  <si>
    <t>Impuestos sobre la Renta de las Personas</t>
  </si>
  <si>
    <t>Impuestos sobre los Ingresos de las Empresas</t>
  </si>
  <si>
    <t>Otros Impuestos sobre los Ingresos</t>
  </si>
  <si>
    <t>Patrimonio</t>
  </si>
  <si>
    <t>ISC Especifico sobre Hidrocarburos (Ley No. 112-00)</t>
  </si>
  <si>
    <t>ISC Ad Valorem sobre Hidrocarburos (Ley No. 557-05)</t>
  </si>
  <si>
    <t>Ingresos por diferencial del gas licuado de petróleo</t>
  </si>
  <si>
    <t>Comtribución a la Seguridad Social</t>
  </si>
  <si>
    <t>PROMESE</t>
  </si>
  <si>
    <t>Tasas por Expedición y Renovación de Pasaportes</t>
  </si>
  <si>
    <t>- Del Gobierno Central</t>
  </si>
  <si>
    <t>- De instituciones públicas de la seguridad social</t>
  </si>
  <si>
    <t xml:space="preserve">- De empresas públicas no financieras </t>
  </si>
  <si>
    <t xml:space="preserve">- De Instituciones Públicas Financieras No Monetarias </t>
  </si>
  <si>
    <t>Dividendos del Banco de Reservas</t>
  </si>
  <si>
    <t>Fondo Patrimonial de empresas Reformadas (FONPER)</t>
  </si>
  <si>
    <t>Intereses por Colocación de Inversiones Financieras</t>
  </si>
  <si>
    <t>Otros ingresos</t>
  </si>
  <si>
    <t>Total Ingresos</t>
  </si>
  <si>
    <t>Ingresos directosde las Inst. Centralizadas en la CUT</t>
  </si>
  <si>
    <t>Total Ingresos con directos de las inst . en CUT</t>
  </si>
  <si>
    <t>Total Ingresos con Donaciones</t>
  </si>
  <si>
    <t>Fuente: Elaborado por la DGPT del Ministerio de Hacienda y Economía en coordinación con las Instituciones Recaudadoras.</t>
  </si>
  <si>
    <t>1/ Estimación en base al total observado Enero-Julio 2026.</t>
  </si>
  <si>
    <t>2/ Excluye los ingresos extraordinarios ni adicionales recibidos en 2026.</t>
  </si>
  <si>
    <t>Millones US$ y RD$</t>
  </si>
  <si>
    <t>RNF</t>
  </si>
  <si>
    <t>IMA</t>
  </si>
  <si>
    <t>ISR</t>
  </si>
  <si>
    <t>PUN</t>
  </si>
  <si>
    <r>
      <t>2014</t>
    </r>
    <r>
      <rPr>
        <vertAlign val="superscript"/>
        <sz val="11"/>
        <color theme="1"/>
        <rFont val="Times New Roman"/>
        <family val="1"/>
      </rPr>
      <t>1)</t>
    </r>
  </si>
  <si>
    <r>
      <t>2023</t>
    </r>
    <r>
      <rPr>
        <vertAlign val="superscript"/>
        <sz val="11"/>
        <color theme="1"/>
        <rFont val="Times New Roman"/>
        <family val="1"/>
      </rPr>
      <t>2)</t>
    </r>
  </si>
  <si>
    <r>
      <t>2024</t>
    </r>
    <r>
      <rPr>
        <vertAlign val="superscript"/>
        <sz val="11"/>
        <color theme="1"/>
        <rFont val="Times New Roman"/>
        <family val="1"/>
      </rPr>
      <t>2)</t>
    </r>
  </si>
  <si>
    <r>
      <t>2025</t>
    </r>
    <r>
      <rPr>
        <vertAlign val="superscript"/>
        <sz val="11"/>
        <color theme="1"/>
        <rFont val="Times New Roman"/>
        <family val="1"/>
      </rPr>
      <t>2)</t>
    </r>
  </si>
  <si>
    <r>
      <t>2026</t>
    </r>
    <r>
      <rPr>
        <vertAlign val="superscript"/>
        <sz val="11"/>
        <color theme="1"/>
        <rFont val="Times New Roman"/>
        <family val="1"/>
      </rPr>
      <t>2)</t>
    </r>
  </si>
  <si>
    <r>
      <t>2027</t>
    </r>
    <r>
      <rPr>
        <vertAlign val="superscript"/>
        <sz val="11"/>
        <color theme="1"/>
        <rFont val="Times New Roman"/>
        <family val="1"/>
      </rPr>
      <t>2)</t>
    </r>
  </si>
  <si>
    <t>Fuente: Elaborado por la DPT del Ministerio de Hacienda y Economia, con datos del SIGEF y PVDC.</t>
  </si>
  <si>
    <t>1) Para el 2014, el ISR incluye Ganancias de Capital por US$73.2 millones, equivalentes a RD$3,151.1 millones.</t>
  </si>
  <si>
    <t xml:space="preserve">2) Cifras sujetas a rectificación. </t>
  </si>
  <si>
    <t>Clasificación Económica</t>
  </si>
  <si>
    <r>
      <t>Presupuesto Reformulado 2026</t>
    </r>
    <r>
      <rPr>
        <b/>
        <vertAlign val="superscript"/>
        <sz val="11"/>
        <color theme="0"/>
        <rFont val="Times New Roman"/>
        <family val="1"/>
      </rPr>
      <t>)</t>
    </r>
  </si>
  <si>
    <t>Presupuesto
2027</t>
  </si>
  <si>
    <t>Variación Relativa</t>
  </si>
  <si>
    <t>Pres Ref. 2026 - Rec. 2025</t>
  </si>
  <si>
    <t>Pres. 2027 - Pres Ref. 2026</t>
  </si>
  <si>
    <t>A) INGRESOS CORRIENTES</t>
  </si>
  <si>
    <t>I) IMPUESTOS</t>
  </si>
  <si>
    <t>1) IMPUESTOS SOBRE LOS INGRESOS</t>
  </si>
  <si>
    <t>- Impuestos sobre la Renta de Personas Físicas</t>
  </si>
  <si>
    <t>- Impuestos sobre los Ingresos de las Empresas y Otras Corporaciones</t>
  </si>
  <si>
    <t xml:space="preserve">- Impuestos sobre los Ingresos Aplicados sin Distinción de Persona </t>
  </si>
  <si>
    <t>- Impuestos sobre la Propiedad y Transacciones Financieras y de Capital</t>
  </si>
  <si>
    <t xml:space="preserve">- Impuesto a la Propiedad Inmobiliaria (IPI) </t>
  </si>
  <si>
    <t>- Impuestos sobre Activos</t>
  </si>
  <si>
    <t>- Impuesto sobre Operaciones Inmobiliarias</t>
  </si>
  <si>
    <t>- Impuestos sobre Transferencias de Bienes Muebles</t>
  </si>
  <si>
    <t>- Impuesto sobre Cheques</t>
  </si>
  <si>
    <t>- Otros</t>
  </si>
  <si>
    <t>3) IMPUESTOS INTERNOS SOBRE MERCANCIAS Y SERVICIOS</t>
  </si>
  <si>
    <t>- Impuestos sobre los Bienes y Servicios</t>
  </si>
  <si>
    <t>- ITBIS Interno</t>
  </si>
  <si>
    <t>- ITBIS Externo</t>
  </si>
  <si>
    <t>- Impuestos Adicionales y Selectivos sobre Bienes y Servicios</t>
  </si>
  <si>
    <t>- Impuesto específico sobre los hidrocarburos, Ley No. 112-00</t>
  </si>
  <si>
    <t>- Impuesto selectivo Ad Valorem sobre hidrocarburos, Ley No.557-05</t>
  </si>
  <si>
    <t>- Impuestos Selectivos a Bebidas Alcohólicas</t>
  </si>
  <si>
    <t>- Impuesto Selectivo al Tabaco y los Cigarrillos</t>
  </si>
  <si>
    <t>- Impuestos Selectivo a las Telecomunicaciones</t>
  </si>
  <si>
    <t>- Impuestos Selectivo a los Seguros</t>
  </si>
  <si>
    <t>- Impuestos Sobre el Uso de Bienes y Licencias</t>
  </si>
  <si>
    <t>- 17% Registro de Propiedad de vehículo</t>
  </si>
  <si>
    <t>- Derecho de Circulación Vehículos de Motor</t>
  </si>
  <si>
    <t>- Licencias para Portar Armas de Fuego</t>
  </si>
  <si>
    <t>4) IMPUESTOS SOBRE EL COMERCIO Y LAS TRANSACCIONES/COMERCIO EXTERIOR</t>
  </si>
  <si>
    <t>Sobre las Importaciones</t>
  </si>
  <si>
    <t>- Arancel</t>
  </si>
  <si>
    <t>Sobre las Exportaciones</t>
  </si>
  <si>
    <t>Otros Impuestos sobre el Comercio Exterior</t>
  </si>
  <si>
    <t>- Impuesto a la Salida de Pasajeros al Exterior por Aeropuertos y Puertos</t>
  </si>
  <si>
    <t>- Derechos Consulares</t>
  </si>
  <si>
    <t>5) IMPUESTOS ECOLOGICOS</t>
  </si>
  <si>
    <t>II) CONTRIBUCIONES SOCIALES</t>
  </si>
  <si>
    <t xml:space="preserve">III) OTRAS CONTRIBUCIONES </t>
  </si>
  <si>
    <t>IV) TRANSFERENCIAS CORRIENTES</t>
  </si>
  <si>
    <t xml:space="preserve"> - Del Sector Privado Interno</t>
  </si>
  <si>
    <t>V) INGRESOS POR CONTRAPRESTACION</t>
  </si>
  <si>
    <t>- Ventas de Bienes y Servicios</t>
  </si>
  <si>
    <t>- Ventas de Mercancías del Estado</t>
  </si>
  <si>
    <t>- PROMESE</t>
  </si>
  <si>
    <t>- Otras Ventas de Mercancías del Gobierno Central</t>
  </si>
  <si>
    <t>- Ingresos de las Inst. Centralizadas en mercancías en la CUT</t>
  </si>
  <si>
    <t>- Otras Ventas</t>
  </si>
  <si>
    <t>- Ventas de Servicios del Estado</t>
  </si>
  <si>
    <t>- Otras Ventas de Servicios del Gobierno Central</t>
  </si>
  <si>
    <t>- Ingresos de las Inst. Centralizadas en Servicios en la CUT</t>
  </si>
  <si>
    <t>- Tasas</t>
  </si>
  <si>
    <t>- Tarjetas de Turismo</t>
  </si>
  <si>
    <t>- Expedición y Renovación de Pasaportes</t>
  </si>
  <si>
    <t>- Derechos Administrativos</t>
  </si>
  <si>
    <t>- Arrendamientos</t>
  </si>
  <si>
    <t>VI) OTROS INGRESOS</t>
  </si>
  <si>
    <t>- Rentas de la Propiedad</t>
  </si>
  <si>
    <t>- Dividendos por Inversiones Empresariales</t>
  </si>
  <si>
    <t>- Intereses</t>
  </si>
  <si>
    <t>- Arriendo de Activos Tangibles No Producidos</t>
  </si>
  <si>
    <t>- Multas y Sanciones</t>
  </si>
  <si>
    <t>- Ingresos Diversos</t>
  </si>
  <si>
    <t>-Ingresos por diferencial del gas licuado de petróleo</t>
  </si>
  <si>
    <t>- Ventas de Activos No Financieros</t>
  </si>
  <si>
    <t>- Transferencias de capital recibidas de empresas públicas no financieras nacionales (EDES)</t>
  </si>
  <si>
    <t>Valores como % PIB</t>
  </si>
  <si>
    <r>
      <t>Presupuesto Reformulado 2026</t>
    </r>
    <r>
      <rPr>
        <b/>
        <vertAlign val="superscript"/>
        <sz val="11"/>
        <color theme="0"/>
        <rFont val="Times New Roman"/>
        <family val="1"/>
      </rPr>
      <t>1)</t>
    </r>
  </si>
  <si>
    <t>IV) TRANSFERENCIAS</t>
  </si>
  <si>
    <t>Contribución a la Seguridad Social</t>
  </si>
  <si>
    <t xml:space="preserve"> Del Sector Privado Interno</t>
  </si>
  <si>
    <t xml:space="preserve"> Del Gobierno Central</t>
  </si>
  <si>
    <t xml:space="preserve"> De instituciones públicas de la seguridad social</t>
  </si>
  <si>
    <t xml:space="preserve"> De empresas públicas no financieras </t>
  </si>
  <si>
    <t xml:space="preserve"> De Instituciones Públicas Financieras No Monetarias </t>
  </si>
  <si>
    <t>Total Ingresos con directos de las inst . En CUT</t>
  </si>
  <si>
    <t>Fuente: Elaborado por la DGPT del Ministerio de Hacienda yEconomía en coordinación con las Instituciones Recaudadoras.</t>
  </si>
  <si>
    <t>Variación 
Pres. 2027-Pres Ref. 2026</t>
  </si>
  <si>
    <t xml:space="preserve">% PIB </t>
  </si>
  <si>
    <t>I. Extraordinarios</t>
  </si>
  <si>
    <t>APA</t>
  </si>
  <si>
    <t>II. Adicionales</t>
  </si>
  <si>
    <t>Transferencias del Gobierno Central</t>
  </si>
  <si>
    <t>Transferencias de Instituciones Públicas Descentralizadas o Autónomas</t>
  </si>
  <si>
    <t>Transferencias de Instituciones Públicas de la Seguridad Social</t>
  </si>
  <si>
    <t xml:space="preserve">Transferencias de Empresas Públicas No Financieras </t>
  </si>
  <si>
    <t>|</t>
  </si>
  <si>
    <t xml:space="preserve">Transferencias de Instituciones Públicas Financieras No Monetarias </t>
  </si>
  <si>
    <t>Fondos Especiales (Leyes núm. 66-97, 451-08 y 60-23)</t>
  </si>
  <si>
    <t>Dividendos Punta Catalina</t>
  </si>
  <si>
    <t>Recaudaciones directas de las instituciones en la CUT</t>
  </si>
  <si>
    <t>Participación</t>
  </si>
  <si>
    <t>Fuente: Ministerio de Hacienda, SIGEF, Informes de Ejecución de Ingresos, DGII, DGA, TN.</t>
  </si>
  <si>
    <t>Tabla 2. Proyecciones fiscales de la Economía Mundial: balance global y deuda pública</t>
  </si>
  <si>
    <t>Tabla 3. Tasas de Crecimiento por Actividad Económica</t>
  </si>
  <si>
    <t xml:space="preserve">Tabla 4. Recaudación de Ingresos por Clasificación Económica </t>
  </si>
  <si>
    <t>Tabla 5. Gastos del Gobierno Central por Clasificación Económica 
Enero - Junio 2025 y 2026</t>
  </si>
  <si>
    <t>Tabla 6. Fideicomisos Enero - Junio 2026</t>
  </si>
  <si>
    <t xml:space="preserve">Tabla 7. Gastos del Gobierno Central por Clasificación Institucional </t>
  </si>
  <si>
    <t>Tabla 9. Ejecución en Programas Orientados a Resultados</t>
  </si>
  <si>
    <t xml:space="preserve">Tabla 10. Gastos del Gobierno Central por Clasificación Funcional </t>
  </si>
  <si>
    <t>Tabla 11. Incidencia del gasto del Gobierno Central en el cambio climático</t>
  </si>
  <si>
    <t>Tabla 12. Gastos para reducir la brecha de género según clasificador funcional</t>
  </si>
  <si>
    <t>Tabla 13. Cuenta de Ahorro, Inversión y Financiamiento</t>
  </si>
  <si>
    <t>Tabla 14. Financiamiento Neto del Gobierno Central</t>
  </si>
  <si>
    <t xml:space="preserve">    Devengado   Enero-Junio</t>
  </si>
  <si>
    <t>4.2.1.6.02 - Amortización de la porción de corto plazo de la deuda pública externa en préstamos de largo plazo</t>
  </si>
  <si>
    <t>Tabla 15. Servicio de la Deuda del Gobierno Central</t>
  </si>
  <si>
    <t xml:space="preserve">Deuda Pública** </t>
  </si>
  <si>
    <t xml:space="preserve"> Estados Unidos</t>
  </si>
  <si>
    <t xml:space="preserve"> Zona Euro</t>
  </si>
  <si>
    <t xml:space="preserve"> China</t>
  </si>
  <si>
    <t xml:space="preserve"> América Latina</t>
  </si>
  <si>
    <t xml:space="preserve">MINISTERIO DE HACIENDA Y ECONOMÍA </t>
  </si>
  <si>
    <t xml:space="preserve">1/En una reunión extraordinaria de política monetaria el 16 de marzo de 2020, se redujo la TPM y se modificaron las tasas de las facilidades permanentes, siendo efectivas a partir del 19 de marzo de 2020. </t>
  </si>
  <si>
    <t>1.1.1.1 - Impuestos sobre el ingreso, las utilidades y las ganancias de capital</t>
  </si>
  <si>
    <t>1.6.1.5.02-Recargos, multas y sanciones de las regalías mineras en US$</t>
  </si>
  <si>
    <t xml:space="preserve">0405 - TRIBUNAL SUPERIOR ELECTORAL </t>
  </si>
  <si>
    <t xml:space="preserve"> Devengado    Enero-Junio  </t>
  </si>
  <si>
    <t xml:space="preserve">Devengado    Enero-Junio  </t>
  </si>
  <si>
    <t>Ejecución  %PIB</t>
  </si>
  <si>
    <t>PIB Nominal Formulación (RD$) 2026</t>
  </si>
  <si>
    <t xml:space="preserve">  Devengado  Enero-Junio</t>
  </si>
  <si>
    <t xml:space="preserve"> Privados </t>
  </si>
  <si>
    <t xml:space="preserve">  Bonos</t>
  </si>
  <si>
    <t xml:space="preserve">  Banca Comercial </t>
  </si>
  <si>
    <t xml:space="preserve">  Suplidores </t>
  </si>
  <si>
    <t xml:space="preserve"> Bonos colocados MH (Subastas/directo)</t>
  </si>
  <si>
    <t xml:space="preserve"> Bonos de Recapitalización del Banco Central (Ley 167-07)</t>
  </si>
  <si>
    <t xml:space="preserve"> Bancos comerciales u otras instituciones financieras </t>
  </si>
  <si>
    <t xml:space="preserve"> Titulo Canjeado</t>
  </si>
  <si>
    <t xml:space="preserve">  Gastos Corrientes </t>
  </si>
  <si>
    <t xml:space="preserve">  Gastos Capital</t>
  </si>
  <si>
    <t>Accesorios sobre los Impuestos a los Ingresos</t>
  </si>
  <si>
    <t>- De Instituciones Públicas Descentralizadas o Autónomas</t>
  </si>
  <si>
    <t xml:space="preserve"> Transferencias de capital recibidas de empresas públicas  no financieras nacionales (EDES)</t>
  </si>
  <si>
    <t xml:space="preserve"> Otros</t>
  </si>
  <si>
    <t>- Accesorios sobre los Impuestos a los Ingresos</t>
  </si>
  <si>
    <t>2) IMPUESTOS SOBRE LA PROPIEDAD</t>
  </si>
  <si>
    <t>- Accesorios sobre la Propiedad</t>
  </si>
  <si>
    <t xml:space="preserve">- Imp. específico Bancas de Apuestas de Lotería </t>
  </si>
  <si>
    <t>- Imp. específico Bancas de Apuestas deportivas</t>
  </si>
  <si>
    <t>- Accesorios sobre Impuestos Internos a Mercancías y Servicios</t>
  </si>
  <si>
    <t>6) IMPUESTOS DIVERSOS</t>
  </si>
  <si>
    <t>- Recursos de captación directa de la Procuraduria General de la República</t>
  </si>
  <si>
    <t>B) INGRESOS DE CAPITAL</t>
  </si>
  <si>
    <t xml:space="preserve">   Transferencias Capital</t>
  </si>
  <si>
    <t xml:space="preserve"> De Instituciones Públicas Descentralizadas o Autónomas</t>
  </si>
  <si>
    <t xml:space="preserve"> Transferencias de capital recibidas de empresas públicas  no financieras nacionales (EDES)/ Dividendos Punta Catalina)</t>
  </si>
  <si>
    <t xml:space="preserve"> PLANIFICACIÓN ESTRATÉGICA</t>
  </si>
  <si>
    <t xml:space="preserve">Fuente: Elaborado por la Dirección de Coordinación y Evaluación de la Cooperación Internacional, Viceministerio de Cooperación, MINPRE a partir de los datos disponibles en el Sistema de Información del SINACID, el cual se nutre, principalmente, de los reportes de las direcciones del Viceministerio de Cooperación Internacional. </t>
  </si>
  <si>
    <t>Presupuesto 2026</t>
  </si>
  <si>
    <t>2.1.2.8 - 1 % que se asigna durante el ejercicio para gasto corriente por calamidad publica</t>
  </si>
  <si>
    <t>0224- MINISTERIO DE JUSTICIA</t>
  </si>
  <si>
    <t xml:space="preserve">Ministerio de Hacienda y Economía </t>
  </si>
  <si>
    <t xml:space="preserve">Dirección General de Presupuesto </t>
  </si>
  <si>
    <t>05 - Niños de 0 a 12 años que reciben atención terapéutica integral con las condiciones de Autismo, Síndrome de Down y Parálisis Cerebral</t>
  </si>
  <si>
    <t>Ley No. 194-04, Art. 3: 65% del 4.10% de los ingresos internos</t>
  </si>
  <si>
    <t>CDT creado por Ley No. 153-98, 75% para INDOTEL y 25% para Fondo General</t>
  </si>
  <si>
    <t>Ley No. 15-19, Art. 18 numeral 3: 1.5% del Presupuesto General de la Nación</t>
  </si>
  <si>
    <t>Tabla 16. Composición de la Deuda del SPNF</t>
  </si>
  <si>
    <t>Tabla 20. Panorama Macroeconómico 2025-2030</t>
  </si>
  <si>
    <t>Tabla 21. Comparativo de proyecciones Macroeconómicas 2026</t>
  </si>
  <si>
    <t>Tabla 22. Proyecciones de la tasa nominal de interés activa, 2026-2030 (en %)</t>
  </si>
  <si>
    <t>Tabla 23. Principales Variables Macroeconómicos 2025-2027</t>
  </si>
  <si>
    <t>Tabla 24. Estimación de Ingresos Fiscales Presupuesto 2027</t>
  </si>
  <si>
    <t>Tabla 25. Ingresos de Pueblo Viejo Dominicana Corporation (PVDC)</t>
  </si>
  <si>
    <t>Tabla 26. Estimación de Ingresos Fiscales Presupuesto 2027</t>
  </si>
  <si>
    <t>Tabla 27. Estimación de Ingresos Fiscales Presupuesto 2027</t>
  </si>
  <si>
    <t>Tabla 28. Estimación de Ingresos Fiscales Presupuesto 2027</t>
  </si>
  <si>
    <t>Tabla 29. Estimación de Ingresos Fiscales Presupuesto 2027</t>
  </si>
  <si>
    <t>Ley No. 66-97, Art. 197: 4% del PIB a la educación o 16% del gasto total, el que sea mayor</t>
  </si>
  <si>
    <t>Ley No. 49-00, Art. 41: 1% del Presupuesto Nacional</t>
  </si>
  <si>
    <t>Ley No. 20-23, Art. 224: 0.5% Ingreso Nacional año de elecciones, 0.25% en otros</t>
  </si>
  <si>
    <t>Tabla 30. Ingresos Extraordinarios y Adicionales Percibidos en 2026
En Millones RD$</t>
  </si>
  <si>
    <t>Ilustración 1. Arquitectura de articulación entre planificación, presupuesto y resultados del PGE 2027</t>
  </si>
  <si>
    <r>
      <t>Valores en millones RD$</t>
    </r>
    <r>
      <rPr>
        <vertAlign val="superscript"/>
        <sz val="12"/>
        <color indexed="8"/>
        <rFont val="Times New Roman"/>
        <family val="1"/>
      </rPr>
      <t xml:space="preserve"> </t>
    </r>
  </si>
  <si>
    <r>
      <t xml:space="preserve">Tabla 1. Resumen de las principales variables presupuestarias del Presupuesto General del Estado 2025-2030
</t>
    </r>
    <r>
      <rPr>
        <sz val="12"/>
        <color theme="1"/>
        <rFont val="Times New Roman"/>
        <family val="1"/>
      </rPr>
      <t xml:space="preserve">Valores en porcentaje (%) y en millones RD$ </t>
    </r>
  </si>
  <si>
    <t>Tabla 8. Ejecución en Programas Protegido/ Prioritario</t>
  </si>
  <si>
    <t>Tabla 17. Evolución y estimación del Stock de Deuda al cierre del período</t>
  </si>
  <si>
    <t>Tabla 18. Perfil de amortización de deuda interna y externa del Gobierno Central</t>
  </si>
  <si>
    <t>Tabla 19. Comparativo Cuenta Ahorro Inversión Financiamiento</t>
  </si>
  <si>
    <t>PGE 2027</t>
  </si>
  <si>
    <t>Ingresos consolidados GGN</t>
  </si>
  <si>
    <t>RD$1,620,001.4 MM</t>
  </si>
  <si>
    <t>Gasto consolidado GGN</t>
  </si>
  <si>
    <t>RD$1,944,738.7 MM</t>
  </si>
  <si>
    <t>Erogaciones consolidadas GGN</t>
  </si>
  <si>
    <t>RD$2,084,127.4 MM</t>
  </si>
  <si>
    <t>Gasto de capital GGN</t>
  </si>
  <si>
    <t>RD$269,561.9 MM</t>
  </si>
  <si>
    <t>Gasto de capital / PIB</t>
  </si>
  <si>
    <t>Variación gasto de capital vs. PGE inicial 2026</t>
  </si>
  <si>
    <t>Variación gasto corriente vs. PGE inicial 2026</t>
  </si>
  <si>
    <t>Crecimiento real proyectado</t>
  </si>
  <si>
    <t>Inflación promedio</t>
  </si>
  <si>
    <t>Fuente: Sistema Integrado de Gestión Financiera (SIGEF)</t>
  </si>
  <si>
    <t>Estimación cierre 2026</t>
  </si>
  <si>
    <t>Sector Público No Financiero (SPNF)</t>
  </si>
  <si>
    <t>1) Ratios de deuda/PIB actualizados de acuerdo a las cifras de PIB nominal revisadas el 25 de agosto del 2026.
2) Cifras consideran pagos PDVSA y BCV.</t>
  </si>
  <si>
    <t>Moneda</t>
  </si>
  <si>
    <t xml:space="preserve">Fuente: Dirección General de Crédito Público </t>
  </si>
  <si>
    <t>Ámbito Gubernamental</t>
  </si>
  <si>
    <t>Instituciones</t>
  </si>
  <si>
    <t>% de Cobertura</t>
  </si>
  <si>
    <t>Observaciones</t>
  </si>
  <si>
    <t>Existentes</t>
  </si>
  <si>
    <t>Incluidas</t>
  </si>
  <si>
    <t>Gobierno Central 1/</t>
  </si>
  <si>
    <t>Los órganos desconcentrados están reflejados por las transferencias que reciben.</t>
  </si>
  <si>
    <t xml:space="preserve"> -</t>
  </si>
  <si>
    <t xml:space="preserve">Instituciones Públicas de la Seguridad Social </t>
  </si>
  <si>
    <t>Total GGN</t>
  </si>
  <si>
    <t>Fuente: Sistema de Información de la Gestión Financiera (SIGEF).</t>
  </si>
  <si>
    <t xml:space="preserve">1/Incluye los capítulos virtuales 0998-Administración de Deuda Pública y Activos Financieros y 0999-Administración de Obligaciones del Tesoro Nacional </t>
  </si>
  <si>
    <t>Tipo de Transacción</t>
  </si>
  <si>
    <t>Institución Transfiere</t>
  </si>
  <si>
    <t xml:space="preserve">Institución Receptora </t>
  </si>
  <si>
    <t xml:space="preserve">Total Transferecias otorgadas </t>
  </si>
  <si>
    <t>PIB Nominal 2027 Panorama Macroeconómico</t>
  </si>
  <si>
    <t>Transferencias Corrientes</t>
  </si>
  <si>
    <t>Transferencias de Capital</t>
  </si>
  <si>
    <t xml:space="preserve">Instituciones Descentralizadas y Autónomas </t>
  </si>
  <si>
    <t xml:space="preserve">Total de Transferencias recibidas </t>
  </si>
  <si>
    <t xml:space="preserve">Tipo de transferencia </t>
  </si>
  <si>
    <t>Ámbito que transfiere</t>
  </si>
  <si>
    <t>Ámbito que recibe</t>
  </si>
  <si>
    <t>Total transferencias otorgadas</t>
  </si>
  <si>
    <t>Organismos Autónomos y  Descentralizados no Financieras</t>
  </si>
  <si>
    <t>Organismos  Autónomos y Descentralizados  no Financieros</t>
  </si>
  <si>
    <t xml:space="preserve">Total detransferencias otorgadas </t>
  </si>
  <si>
    <t>Nota: 1/ La consolidación intrasectorial consiste del conjunto de eliminaciones de flujos a niveles subsectoriales, a fines de llegar a grupos de sectoriales ya consolidados antes de proceder con la consolidación intersectorial. En términos prácticos, este proceso constituye la eliminación de flujos entre unidades institucionales dentro de un mismo sector, a fines de que luego de culminarla, el resultado sean sectores con estadísticas consolidadas.</t>
  </si>
  <si>
    <t xml:space="preserve"> 2/La consolidación intersectorial es un proceso  que  intenta mostrara las transacciones de un conjunto de instituciones con el resto de la economía, en este caso eliminando las transacciones entre sectores o ámbitos para llegar a un macro sector como el Sector Público.</t>
  </si>
  <si>
    <t>PIB2026</t>
  </si>
  <si>
    <t>Clasificación Económica de los Ingresos GGN 2027</t>
  </si>
  <si>
    <t>Proyecto de 
Presupuesto 
Consolidado 2027</t>
  </si>
  <si>
    <t>Total de Ingresos GGN</t>
  </si>
  <si>
    <t xml:space="preserve">Fuente: Elaboración propia con datos del Sistema de Información de la Gestión Financiera (SIGEF).  </t>
  </si>
  <si>
    <t>Clasificación Económica de los Gastos 2027</t>
  </si>
  <si>
    <t xml:space="preserve"> Valores millones de RD</t>
  </si>
  <si>
    <t>Proyecto de Presupuesto Consolidado 2027</t>
  </si>
  <si>
    <t>Total de Gastos GGN</t>
  </si>
  <si>
    <t>PROYECTO DE LEY 2027</t>
  </si>
  <si>
    <t>1.1.1.1.1 - GOBIERNO CENTRAL</t>
  </si>
  <si>
    <t>0202 - MINISTERIO DE  INTERIOR Y POLICÍA</t>
  </si>
  <si>
    <t>0405 - TRIBUNAL SUPERIOR  ELECTORAL ( TSE)</t>
  </si>
  <si>
    <t>0406 - OFICINA NACIONAL DE DEFENSA PUBLICA</t>
  </si>
  <si>
    <t>1.1.1.1.2 - ORGANISMOS AUTÓNOMOS Y DESCENTRALIZADOS NO FINANCIEROS</t>
  </si>
  <si>
    <t>5168 - ARCHIVO GENERAL DE LA NACIÓN</t>
  </si>
  <si>
    <t>5169 - DIRECCIÓN GENERAL DE CINE (DGCINE)</t>
  </si>
  <si>
    <t>5190 - INSTITUTO NACIONAL DE COORDINACIÓN DE TRASPLANTE (INCORT)</t>
  </si>
  <si>
    <t>5194 - DIRECCIÓN GENERAL DE SERVICIOS PENITENCIARIOS Y CORRECCIONALES</t>
  </si>
  <si>
    <t>1.1.1.1.3 - INSTITUCIONES PÚBLICAS DE LA SEGURIDAD SOCIAL</t>
  </si>
  <si>
    <t>5202 - INSTITUTO DE AUXILIOS</t>
  </si>
  <si>
    <t>Finalidad/Función</t>
  </si>
  <si>
    <t>1 - SERVICIOS  GENERALES</t>
  </si>
  <si>
    <t xml:space="preserve">Valores en RD$ millones </t>
  </si>
  <si>
    <t xml:space="preserve">Gobierno Central </t>
  </si>
  <si>
    <t xml:space="preserve">Organismos Autónomos y Descentralizados No Financieros    </t>
  </si>
  <si>
    <t xml:space="preserve">Inst. Públicas de la Seguridad Social               </t>
  </si>
  <si>
    <t xml:space="preserve">Total General </t>
  </si>
  <si>
    <t>Ingresos</t>
  </si>
  <si>
    <t>1.2 - Ingresos de Capital</t>
  </si>
  <si>
    <t>Gastos</t>
  </si>
  <si>
    <t>2.1 - Gastos Corrientes</t>
  </si>
  <si>
    <t>2.2 - Gastos de Capital</t>
  </si>
  <si>
    <t>Resultados</t>
  </si>
  <si>
    <t>Resultado de la cuenta Corriente (1.1 - 2.1)</t>
  </si>
  <si>
    <t>Resultado de la cuenta de Capital (1.2 - 2.2)</t>
  </si>
  <si>
    <t>Resultado Primario (1 - (2 - 2.1.4))</t>
  </si>
  <si>
    <t>3.1 - Fuentes Financieras</t>
  </si>
  <si>
    <t>3.2 - Aplicaciones Financieras</t>
  </si>
  <si>
    <t>Resultado Financiero % PIB</t>
  </si>
  <si>
    <t>Gráfico. Principales programas con Inversión Pública en la Niñez y Adolescencia, PGE 2027 (RD$ millones)</t>
  </si>
  <si>
    <t>Excluye programas administrativos: actividades centrales, actividades comunes, administración de contribuciones especiales y administración de activos, pasivos y transferencias.</t>
  </si>
  <si>
    <t>#</t>
  </si>
  <si>
    <t>Programa (institución)</t>
  </si>
  <si>
    <t>IpNA (RD$ millones)</t>
  </si>
  <si>
    <t>% del total IpNA</t>
  </si>
  <si>
    <t>MINISTERIO DE EDUCACIÓN</t>
  </si>
  <si>
    <t>Servicios de educación primaria para niños y niñas de 6 a 11 años</t>
  </si>
  <si>
    <t>Servicios de educación secundaria para niños (as) y adolescentes de 12 a 17 años</t>
  </si>
  <si>
    <t>Servicios de bienestar estudiantil</t>
  </si>
  <si>
    <t>Servicios técnicos pedagógicos</t>
  </si>
  <si>
    <t>Instalaciones escolares seguras, inclusivas y sostenibles</t>
  </si>
  <si>
    <t>INSTITUTO NACIONAL DE ATENCIÓN INTEGRAL A LA PRIMERA INFANCIA (INAIPI)</t>
  </si>
  <si>
    <t>Formación y desarrollo de la carrera docente</t>
  </si>
  <si>
    <t>Servicios de educación de adultos - incluye adolescentes y jóvenes mayores de 14 años</t>
  </si>
  <si>
    <t>DIRECCION CENTRAL DEL SERVICIO NACIONAL DE SALUD</t>
  </si>
  <si>
    <t>Provisión de servicios de salud en establecimientos autogestionados</t>
  </si>
  <si>
    <t>Servicio educativo del grado preprimario nivel inicial</t>
  </si>
  <si>
    <t>Subtotal 10 programas</t>
  </si>
  <si>
    <t>Resto de programas no administrativos</t>
  </si>
  <si>
    <t>Programas administrativos (excluidos)</t>
  </si>
  <si>
    <t>Total IpNA 2027</t>
  </si>
  <si>
    <t>Fuente: Proyecto de Presupuesto General del Estado 2027 (formulación 2027.03); clasificación IpNA validada.</t>
  </si>
  <si>
    <t>Tabla 31. Principales magnitudes del PGE 2027 consolidado</t>
  </si>
  <si>
    <t>Tabla 32. Niveles e instrumentos de articulación entre planificación y Política de Gasto 2027</t>
  </si>
  <si>
    <t>Tabla 33. Objetivos centrales de Meta RD 2036: metas de mediano y largo plazo</t>
  </si>
  <si>
    <t>Tabla 34. Agregación causal de las diez metas priorizadas y sus principales canales presupuestarios</t>
  </si>
  <si>
    <t>Ilustración 2. Vinculación agregada del Proyecto de PGE 2027 con la END 2030</t>
  </si>
  <si>
    <t>Tabla 35. Vinculación agregada de las diez metas priorizadas con la clasificación funcional del gasto, PGE 2027</t>
  </si>
  <si>
    <t>Tabla 36. Programas prioritarios con financiamiento protegido 2027</t>
  </si>
  <si>
    <t>Tabla 37. Programas prioritarios desagregados por productos 2027</t>
  </si>
  <si>
    <t>Tabla 38. Programas presupuestarios orientados a resultados 2027</t>
  </si>
  <si>
    <r>
      <t xml:space="preserve">Tabla 39. Gastos del Gobierno Central por Clasificación Económica 2025-2027
</t>
    </r>
    <r>
      <rPr>
        <sz val="12"/>
        <color theme="1"/>
        <rFont val="Times New Roman"/>
        <family val="1"/>
      </rPr>
      <t>Valores en millones RD$ y %</t>
    </r>
  </si>
  <si>
    <t>Tabla 40. Apropiaciones de Gastos del Gobierno Central por Clasificación Institucional para 2027</t>
  </si>
  <si>
    <t>Tabla 41. Gastos del Gobierno Central por Clasificación Funcional 2025-2027</t>
  </si>
  <si>
    <t xml:space="preserve">Tabla 42. Iniciativas con Fondos Provenientes de Cooperación Internacional 2027-2030 </t>
  </si>
  <si>
    <t xml:space="preserve">Tabla 43. Cuenta Ahorro-Inversión-Financiamiento </t>
  </si>
  <si>
    <t>Tabla 44. Saldo de la Deuda Pública y Tasa de interés promedio</t>
  </si>
  <si>
    <t>Tabla 44. Estimación de Stock</t>
  </si>
  <si>
    <t>Tabla 46. Perfil de Amortización de la Deuda Interna y Externa del Gobierno Central y el Sector Privado Garantizado</t>
  </si>
  <si>
    <t>Tabla 53. Clasificación Económica de Ingresos de los Organismos Autónomos y Descentralizados No Financieros e Instituciones Públicas de la Seguridad Social</t>
  </si>
  <si>
    <t>Tabla 54. Clasificación Económica del Gasto de los Organismos Autónomos y Descentralizados No Financieros e Instituciones Públicas de la Seguridad Social 2025 -2027</t>
  </si>
  <si>
    <t>Tabla 55. Cantidad de asistencias de servicios de salud brindadas por tipo de establecimiento</t>
  </si>
  <si>
    <t>Tabla 56. Clasificación Institucional de Gastos de los Organismos Autónomos y Descentralizados No Financieros e Instituciones Públicas de la Seguridad Social 2025-2027</t>
  </si>
  <si>
    <t>Tabla 57. Clasificación Funcional de Gastos de los Organismos Autónomos y Descentralizados No Financieros e Instituciones Públicas de la Seguridad Social 2025-2027</t>
  </si>
  <si>
    <r>
      <t xml:space="preserve">Tabla 58. </t>
    </r>
    <r>
      <rPr>
        <b/>
        <sz val="12"/>
        <rFont val="Times New Roman"/>
        <family val="1"/>
      </rPr>
      <t>C</t>
    </r>
    <r>
      <rPr>
        <b/>
        <sz val="12"/>
        <color theme="1"/>
        <rFont val="Times New Roman"/>
        <family val="1"/>
      </rPr>
      <t>uenta de Ahorro, Inversión y Financiamiento de los Organismos Autónomos y Descentralizados No Financieros e Instituciones Públicas de la Seguridad Social</t>
    </r>
  </si>
  <si>
    <t>Ilustración 6. Definiciones de la inversión directa e indirecta en la niñez y adolescencia</t>
  </si>
  <si>
    <t xml:space="preserve">Gráfico 21. Principales programas con Inversión Pública en la Niñez y Adolescencia, PGE 2027 </t>
  </si>
  <si>
    <t>Tabla 59. Incidencia del gasto del Gobierno Central en el cambio climático</t>
  </si>
  <si>
    <t>Tabla 60. Incidencia del gasto de los Organismos Autónomos y Descentralizados en el cambio climático</t>
  </si>
  <si>
    <t>Tabla 61. Gastos para reducir la brecha de género según clasificador funcional</t>
  </si>
  <si>
    <t>Tabla 63. Cobertura Institucional para la Consolidación del GGN 2027</t>
  </si>
  <si>
    <t>Tabla 64. Matriz de Transacciones Inter-Ámbitos del GGN Presupuesto 2027</t>
  </si>
  <si>
    <t>Tabla 65. Matriz de Transacciones Intra-Ámbitos del GGN Presupuesto 2027</t>
  </si>
  <si>
    <t>Tabla 66. Presupuesto Consolidado por Ámbito Institucional del GGN</t>
  </si>
  <si>
    <t xml:space="preserve">Tabla 67. Presupuesto Consolidado por Ámbito Institucional del GGN </t>
  </si>
  <si>
    <t>Tabla 68. Clasificación Institucional de Gastos Consolidados 2027
Valores en Millones de RD$</t>
  </si>
  <si>
    <t>Tabla 69. Presupuesto Consolidado por Ámbito del GGN Clasificación Funcional del Gasto 2027</t>
  </si>
  <si>
    <t xml:space="preserve"> Tabla 70. Cuenta de Ahorro, Inversión y Financiamiento Consolidada por Ámbio Institucional del GGN 2027</t>
  </si>
  <si>
    <t>Valores en Millones RD$ y como porcentaje del PIB (%)</t>
  </si>
  <si>
    <t>Resultado de la cuenta corriente</t>
  </si>
  <si>
    <t>Resultado de la cuenta de capital</t>
  </si>
  <si>
    <t>Resultado financiero</t>
  </si>
  <si>
    <t>Resultado primario</t>
  </si>
  <si>
    <t>Resultado de la cuenta Corriente</t>
  </si>
  <si>
    <t>Resultado de la cuenta de Capital</t>
  </si>
  <si>
    <t>Resultado Financiero</t>
  </si>
  <si>
    <t>Gráfico 22. Balance del GGN 2027</t>
  </si>
  <si>
    <t>Nota: Recaudación en base a lo percibido a julio y proyección de cierre 2026.</t>
  </si>
  <si>
    <t>Política de cuidados</t>
  </si>
  <si>
    <r>
      <rPr>
        <b/>
        <sz val="11"/>
        <color theme="1"/>
        <rFont val="Times New Roman"/>
        <family val="1"/>
      </rPr>
      <t>Mapa 3. Inversión Pública Per Cápita por Provincia 2027</t>
    </r>
    <r>
      <rPr>
        <sz val="11"/>
        <color theme="1"/>
        <rFont val="Times New Roman"/>
        <family val="1"/>
      </rPr>
      <t xml:space="preserve">
Valores en RD$ por persona</t>
    </r>
  </si>
  <si>
    <t>Ingresos como % del PIB</t>
  </si>
  <si>
    <r>
      <t>Notas</t>
    </r>
    <r>
      <rPr>
        <sz val="9"/>
        <color theme="1"/>
        <rFont val="Times New Roman"/>
        <family val="1"/>
      </rPr>
      <t>: En Política de Cuidados se reducen RD$200.0 millones del monto de CONAPE. Esto a fines de evitar solapamiento de las cifras, dado que este Capítulo o institución ya está considerada de forma integral en los PoR.</t>
    </r>
  </si>
  <si>
    <t>Tabla 71. Asignaciones establecidas por leyes especiales que condicionan uso de fondos: escenario normativo y presupuestado para el PGE 2027
Valores en millones RD$</t>
  </si>
  <si>
    <t xml:space="preserve">Tabla 62. Gasto público vinculado a la discapacidad </t>
  </si>
  <si>
    <t xml:space="preserve">Ley No. 356-05, Art. 33, F, fondos bancas de apuestas, lotería o juego de azar para MIDEREC </t>
  </si>
  <si>
    <t>7= (5/2)</t>
  </si>
  <si>
    <t>Proyectado al 26/08/2025
PGE 2026</t>
  </si>
  <si>
    <t>Proyectado al 25/08/2026
PGE 2027</t>
  </si>
  <si>
    <t>Agencia Española de Cooperación Internacional para el Desarrollo</t>
  </si>
  <si>
    <t>D. Fuentes Financieras</t>
  </si>
  <si>
    <t>100,685.2 + 56,831.9</t>
  </si>
  <si>
    <t>21,280.5 + 7,881.5</t>
  </si>
  <si>
    <t>3. Los capítulos con ejecución en cero (0) corresponde a instituciones que no ejecutan en SIGEF</t>
  </si>
  <si>
    <t>Ingresos Adicionales o No recurrentes
2026</t>
  </si>
  <si>
    <t>VARIACIÓN 
2026/2025</t>
  </si>
  <si>
    <r>
      <t xml:space="preserve">Nota: </t>
    </r>
    <r>
      <rPr>
        <sz val="8"/>
        <rFont val="Times New Roman"/>
        <family val="1"/>
      </rPr>
      <t>e=Estimada; p=proyectada.</t>
    </r>
  </si>
  <si>
    <t>Total Ingresos con directos de las inst. en CUT</t>
  </si>
  <si>
    <t>Ingresos directos de las Inst. Centralizadas en la CUT</t>
  </si>
  <si>
    <t>Cifras en millones de 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</si>
</sst>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43" formatCode="_(* #,##0.00_);_(* \(#,##0.00\);_(* &quot;-&quot;??_);_(@_)"/>
    <numFmt numFmtId="164" formatCode="#,##0.0"/>
    <numFmt numFmtId="165" formatCode="0.0"/>
    <numFmt numFmtId="166" formatCode="0.0%"/>
    <numFmt numFmtId="167" formatCode="0.0000"/>
    <numFmt numFmtId="168" formatCode="#,##0.0,,"/>
    <numFmt numFmtId="169" formatCode="0.000%"/>
    <numFmt numFmtId="170" formatCode="_(* #,##0_);_(* \(#,##0\);_(* &quot;-&quot;??_);_(@_)"/>
    <numFmt numFmtId="171" formatCode="#,##0.0000"/>
    <numFmt numFmtId="172" formatCode="#,##0.00000"/>
    <numFmt numFmtId="173" formatCode="#,##0.0,,_);\(#,##0.0,,\)"/>
    <numFmt numFmtId="174" formatCode="_(* #,##0.000000_);_(* \(#,##0.000000\);_(* &quot;-&quot;??????_);_(@_)"/>
    <numFmt numFmtId="175" formatCode="_(* #,##0.0_);_(* \(#,##0.0\);_(* &quot;-&quot;??_);_(@_)"/>
    <numFmt numFmtId="176" formatCode="_(* #,##0.0_);_(* \(#,##0.0\);_(* &quot;-&quot;_);_(@_)"/>
    <numFmt numFmtId="177" formatCode="_-* #,##0.0_-;\-* #,##0.0_-;_-* &quot;-&quot;?_-;_-@_-"/>
    <numFmt numFmtId="178" formatCode="_(* #,##0.0_);_(* \(#,##0.0\);_(* &quot;-&quot;?_);_(@_)"/>
    <numFmt numFmtId="179" formatCode="_(* #,##0.000_);_(* \(#,##0.000\);_(* &quot;-&quot;??_);_(@_)"/>
    <numFmt numFmtId="180" formatCode="_(* #,##0.0000000_);_(* \(#,##0.0000000\);_(* &quot;-&quot;??_);_(@_)"/>
    <numFmt numFmtId="181" formatCode="_(* #,##0.00000000000_);_(* \(#,##0.00000000000\);_(* &quot;-&quot;??_);_(@_)"/>
    <numFmt numFmtId="182" formatCode="_(* #,##0.0000000000_);_(* \(#,##0.0000000000\);_(* &quot;-&quot;??_);_(@_)"/>
    <numFmt numFmtId="183" formatCode="_(* #,##0.000000_);_(* \(#,##0.000000\);_(* &quot;-&quot;??_);_(@_)"/>
    <numFmt numFmtId="184" formatCode="_-* #,##0.00_-;\-* #,##0.00_-;_-* &quot;-&quot;??_-;_-@_-"/>
    <numFmt numFmtId="185" formatCode="#,##0.00,,"/>
    <numFmt numFmtId="186" formatCode="#,##0,,"/>
    <numFmt numFmtId="187" formatCode="&quot;$&quot;#,##0.00"/>
    <numFmt numFmtId="188" formatCode="#,###.0,,"/>
    <numFmt numFmtId="189" formatCode="#,##0.0_);\(#,##0.0\)"/>
    <numFmt numFmtId="190" formatCode="_(#,##0.0,,_);_(* \(#,##0.000000\);_(* &quot;-&quot;??_);_(@_)"/>
    <numFmt numFmtId="191" formatCode="_ * #,##0.00_ ;_ * \-#,##0.00_ ;_ * &quot;-&quot;??_ ;_ @_ "/>
    <numFmt numFmtId="192" formatCode="_-* #,##0.000_-;\-* #,##0.000_-;_-* &quot;-&quot;??_-;_-@_-"/>
    <numFmt numFmtId="193" formatCode="0#,###.0,,"/>
    <numFmt numFmtId="194" formatCode="#,##0.00;\-#,##0.00"/>
    <numFmt numFmtId="195" formatCode="#.0,,"/>
    <numFmt numFmtId="196" formatCode="_-* #,##0.00\ _€_-;\-* #,##0.00\ _€_-;_-* &quot;-&quot;??\ _€_-;_-@_-"/>
    <numFmt numFmtId="197" formatCode="#,##0.0000000000"/>
    <numFmt numFmtId="198" formatCode="#,##0.0;[Red]#,##0.0"/>
    <numFmt numFmtId="199" formatCode="_-* #,##0.0_-;\-* #,##0.0_-;_-* &quot;-&quot;??_-;_-@_-"/>
    <numFmt numFmtId="200" formatCode="_(* #,##0.0,,_);_(* \(#,##0.0,,\);_(* &quot;-&quot;?_);_(@_)"/>
  </numFmts>
  <fonts count="190">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12"/>
      <color theme="1"/>
      <name val="Times New Roman"/>
      <family val="1"/>
    </font>
    <font>
      <sz val="11"/>
      <color theme="1"/>
      <name val="Times New Roman"/>
      <family val="1"/>
    </font>
    <font>
      <b/>
      <sz val="12"/>
      <color theme="0"/>
      <name val="Times New Roman"/>
      <family val="1"/>
    </font>
    <font>
      <b/>
      <sz val="12"/>
      <name val="Times New Roman"/>
      <family val="1"/>
    </font>
    <font>
      <b/>
      <sz val="12"/>
      <color rgb="FFFFFFFF"/>
      <name val="Times New Roman"/>
      <family val="1"/>
    </font>
    <font>
      <sz val="12"/>
      <color theme="1"/>
      <name val="Times New Roman"/>
      <family val="1"/>
    </font>
    <font>
      <sz val="12"/>
      <color rgb="FF000000"/>
      <name val="Times New Roman"/>
      <family val="1"/>
    </font>
    <font>
      <sz val="12"/>
      <name val="Times New Roman"/>
      <family val="1"/>
    </font>
    <font>
      <sz val="12"/>
      <color theme="0"/>
      <name val="Times New Roman"/>
      <family val="1"/>
    </font>
    <font>
      <sz val="11"/>
      <name val="Times New Roman"/>
      <family val="1"/>
    </font>
    <font>
      <b/>
      <sz val="11"/>
      <color theme="1"/>
      <name val="Times New Roman"/>
      <family val="1"/>
    </font>
    <font>
      <sz val="9"/>
      <color theme="1"/>
      <name val="Times New Roman"/>
      <family val="1"/>
    </font>
    <font>
      <b/>
      <sz val="11"/>
      <name val="Avenir Next LT Pro"/>
      <family val="2"/>
    </font>
    <font>
      <sz val="11"/>
      <name val="Avenir Next LT Pro"/>
      <family val="2"/>
    </font>
    <font>
      <sz val="11"/>
      <color theme="1"/>
      <name val="Avenir Next LT Pro"/>
      <family val="2"/>
    </font>
    <font>
      <sz val="10"/>
      <name val="Arial"/>
      <family val="2"/>
    </font>
    <font>
      <sz val="11"/>
      <color theme="0"/>
      <name val="Avenir Next LT Pro"/>
      <family val="2"/>
    </font>
    <font>
      <b/>
      <sz val="11"/>
      <color theme="1"/>
      <name val="Avenir Next LT Pro"/>
      <family val="2"/>
    </font>
    <font>
      <sz val="11"/>
      <name val="Arial"/>
      <family val="2"/>
    </font>
    <font>
      <sz val="10"/>
      <name val="Avenir Next LT Pro"/>
      <family val="2"/>
    </font>
    <font>
      <sz val="11"/>
      <name val="Calibri"/>
      <family val="2"/>
      <scheme val="minor"/>
    </font>
    <font>
      <b/>
      <sz val="9"/>
      <color theme="1"/>
      <name val="Avenir Next LT Pro"/>
      <family val="2"/>
    </font>
    <font>
      <sz val="8"/>
      <color theme="1"/>
      <name val="Avenir Next LT Pro"/>
      <family val="2"/>
    </font>
    <font>
      <b/>
      <sz val="14"/>
      <name val="Avenir Next LT Pro"/>
      <family val="2"/>
    </font>
    <font>
      <sz val="14"/>
      <name val="Avenir Next LT Pro"/>
      <family val="2"/>
    </font>
    <font>
      <b/>
      <sz val="16"/>
      <color theme="0"/>
      <name val="Avenir Next LT Pro"/>
      <family val="2"/>
    </font>
    <font>
      <b/>
      <sz val="11"/>
      <color theme="0"/>
      <name val="Avenir Next LT Pro"/>
      <family val="2"/>
    </font>
    <font>
      <sz val="11"/>
      <color indexed="8"/>
      <name val="Calibri"/>
      <family val="2"/>
      <scheme val="minor"/>
    </font>
    <font>
      <sz val="12"/>
      <color theme="1"/>
      <name val="Aptos"/>
      <family val="2"/>
    </font>
    <font>
      <sz val="16"/>
      <color theme="1"/>
      <name val="Avenir Next LT Pro"/>
      <family val="2"/>
    </font>
    <font>
      <sz val="11"/>
      <color rgb="FFFF0000"/>
      <name val="Avenir Next LT Pro"/>
      <family val="2"/>
    </font>
    <font>
      <sz val="11"/>
      <color indexed="8"/>
      <name val="Avenir Next LT Pro"/>
      <family val="2"/>
    </font>
    <font>
      <sz val="11"/>
      <color rgb="FF000000"/>
      <name val="Calibri"/>
      <family val="2"/>
      <scheme val="minor"/>
    </font>
    <font>
      <b/>
      <sz val="9"/>
      <color theme="1"/>
      <name val="Times New Roman"/>
      <family val="1"/>
    </font>
    <font>
      <vertAlign val="superscript"/>
      <sz val="9"/>
      <color theme="1"/>
      <name val="Times New Roman"/>
      <family val="1"/>
    </font>
    <font>
      <b/>
      <sz val="11"/>
      <name val="Times New Roman"/>
      <family val="1"/>
    </font>
    <font>
      <sz val="11"/>
      <color theme="0"/>
      <name val="Times New Roman"/>
      <family val="1"/>
    </font>
    <font>
      <b/>
      <sz val="12"/>
      <color theme="1"/>
      <name val="Calibri"/>
      <family val="2"/>
      <scheme val="minor"/>
    </font>
    <font>
      <sz val="10"/>
      <color theme="1"/>
      <name val="Times New Roman"/>
      <family val="1"/>
    </font>
    <font>
      <b/>
      <sz val="10"/>
      <color theme="1"/>
      <name val="Times New Roman"/>
      <family val="1"/>
    </font>
    <font>
      <sz val="12"/>
      <color theme="4" tint="-0.249977111117893"/>
      <name val="Times New Roman"/>
      <family val="1"/>
    </font>
    <font>
      <b/>
      <sz val="8"/>
      <color theme="1"/>
      <name val="Times New Roman"/>
      <family val="1"/>
    </font>
    <font>
      <sz val="8"/>
      <color theme="1"/>
      <name val="Times New Roman"/>
      <family val="1"/>
    </font>
    <font>
      <b/>
      <sz val="14"/>
      <name val="Times New Roman"/>
      <family val="1"/>
    </font>
    <font>
      <sz val="14"/>
      <name val="Times New Roman"/>
      <family val="1"/>
    </font>
    <font>
      <b/>
      <sz val="16"/>
      <color theme="0"/>
      <name val="Times New Roman"/>
      <family val="1"/>
    </font>
    <font>
      <b/>
      <sz val="16"/>
      <color theme="1"/>
      <name val="Times New Roman"/>
      <family val="1"/>
    </font>
    <font>
      <sz val="16"/>
      <color theme="1"/>
      <name val="Times New Roman"/>
      <family val="1"/>
    </font>
    <font>
      <sz val="12"/>
      <color indexed="8"/>
      <name val="Times New Roman"/>
      <family val="1"/>
    </font>
    <font>
      <b/>
      <sz val="7"/>
      <color theme="1"/>
      <name val="Times New Roman"/>
      <family val="1"/>
    </font>
    <font>
      <sz val="7"/>
      <color theme="1"/>
      <name val="Times New Roman"/>
      <family val="1"/>
    </font>
    <font>
      <b/>
      <sz val="12"/>
      <color indexed="8"/>
      <name val="Times New Roman"/>
      <family val="1"/>
    </font>
    <font>
      <b/>
      <sz val="12"/>
      <color rgb="FF000000"/>
      <name val="Times New Roman"/>
      <family val="1"/>
    </font>
    <font>
      <i/>
      <sz val="10"/>
      <color theme="1"/>
      <name val="Times New Roman"/>
      <family val="1"/>
    </font>
    <font>
      <b/>
      <sz val="10"/>
      <color theme="0"/>
      <name val="Times New Roman"/>
      <family val="1"/>
    </font>
    <font>
      <i/>
      <sz val="12"/>
      <color theme="1"/>
      <name val="Times New Roman"/>
      <family val="1"/>
    </font>
    <font>
      <b/>
      <sz val="12"/>
      <color rgb="FF00B050"/>
      <name val="Times New Roman"/>
      <family val="1"/>
    </font>
    <font>
      <b/>
      <sz val="11"/>
      <color theme="0"/>
      <name val="Times New Roman"/>
      <family val="1"/>
    </font>
    <font>
      <b/>
      <sz val="9"/>
      <name val="Times New Roman"/>
      <family val="1"/>
    </font>
    <font>
      <sz val="9"/>
      <name val="Times New Roman"/>
      <family val="1"/>
    </font>
    <font>
      <i/>
      <sz val="9"/>
      <name val="Times New Roman"/>
      <family val="1"/>
    </font>
    <font>
      <sz val="10"/>
      <name val="Times New Roman"/>
      <family val="1"/>
    </font>
    <font>
      <b/>
      <sz val="9"/>
      <color theme="0"/>
      <name val="Times New Roman"/>
      <family val="1"/>
    </font>
    <font>
      <sz val="9"/>
      <color theme="0"/>
      <name val="Times New Roman"/>
      <family val="1"/>
    </font>
    <font>
      <b/>
      <sz val="8"/>
      <color theme="1"/>
      <name val="Avenir Next LT Pro"/>
      <family val="2"/>
    </font>
    <font>
      <b/>
      <sz val="11"/>
      <color theme="0"/>
      <name val="Gill Sans MT"/>
      <family val="2"/>
    </font>
    <font>
      <sz val="11"/>
      <color theme="0"/>
      <name val="Gill Sans MT"/>
      <family val="2"/>
    </font>
    <font>
      <i/>
      <sz val="11"/>
      <color theme="0"/>
      <name val="Gill Sans MT"/>
      <family val="2"/>
    </font>
    <font>
      <sz val="11"/>
      <color theme="1"/>
      <name val="Gill Sans MT"/>
      <family val="2"/>
    </font>
    <font>
      <vertAlign val="superscript"/>
      <sz val="11"/>
      <color theme="1"/>
      <name val="Gill Sans MT"/>
      <family val="2"/>
    </font>
    <font>
      <sz val="11"/>
      <color rgb="FF000000"/>
      <name val="Gill Sans MT"/>
      <family val="2"/>
    </font>
    <font>
      <sz val="9"/>
      <color theme="1"/>
      <name val="Gill Sans MT"/>
      <family val="2"/>
    </font>
    <font>
      <vertAlign val="superscript"/>
      <sz val="9"/>
      <color theme="1"/>
      <name val="Gill Sans MT"/>
      <family val="2"/>
    </font>
    <font>
      <b/>
      <sz val="11"/>
      <color theme="1"/>
      <name val="Gill Sans MT"/>
      <family val="2"/>
    </font>
    <font>
      <sz val="10"/>
      <color theme="1"/>
      <name val="Tahoma"/>
      <family val="2"/>
    </font>
    <font>
      <sz val="12"/>
      <name val="Arial MT"/>
    </font>
    <font>
      <i/>
      <sz val="12"/>
      <color rgb="FF000000"/>
      <name val="Times New Roman"/>
      <family val="1"/>
    </font>
    <font>
      <sz val="11"/>
      <color theme="4"/>
      <name val="Times New Roman"/>
      <family val="1"/>
    </font>
    <font>
      <sz val="7"/>
      <name val="Times New Roman"/>
      <family val="1"/>
    </font>
    <font>
      <b/>
      <sz val="11"/>
      <color theme="1"/>
      <name val="Calibri"/>
      <family val="2"/>
      <scheme val="minor"/>
    </font>
    <font>
      <b/>
      <sz val="16"/>
      <name val="Times New Roman"/>
      <family val="1"/>
    </font>
    <font>
      <sz val="12"/>
      <color rgb="FFF2F7FC"/>
      <name val="Times New Roman"/>
      <family val="1"/>
    </font>
    <font>
      <b/>
      <sz val="12"/>
      <color rgb="FFF2F7FC"/>
      <name val="Times New Roman"/>
      <family val="1"/>
    </font>
    <font>
      <b/>
      <i/>
      <sz val="12"/>
      <name val="Times New Roman"/>
      <family val="1"/>
    </font>
    <font>
      <b/>
      <i/>
      <sz val="12"/>
      <color indexed="8"/>
      <name val="Times New Roman"/>
      <family val="1"/>
    </font>
    <font>
      <i/>
      <sz val="11"/>
      <color theme="1"/>
      <name val="Times New Roman"/>
      <family val="1"/>
    </font>
    <font>
      <b/>
      <sz val="14"/>
      <color theme="0"/>
      <name val="Times New Roman"/>
      <family val="1"/>
    </font>
    <font>
      <b/>
      <sz val="14"/>
      <color theme="1"/>
      <name val="Times New Roman"/>
      <family val="1"/>
    </font>
    <font>
      <sz val="14"/>
      <color theme="1"/>
      <name val="Times New Roman"/>
      <family val="1"/>
    </font>
    <font>
      <sz val="12"/>
      <color theme="4"/>
      <name val="Times New Roman"/>
      <family val="1"/>
    </font>
    <font>
      <i/>
      <sz val="12"/>
      <name val="Times New Roman"/>
      <family val="1"/>
    </font>
    <font>
      <sz val="9"/>
      <color rgb="FF000000"/>
      <name val="Times New Roman"/>
      <family val="1"/>
    </font>
    <font>
      <u/>
      <sz val="11"/>
      <color theme="10"/>
      <name val="Calibri"/>
      <family val="2"/>
      <scheme val="minor"/>
    </font>
    <font>
      <b/>
      <sz val="9"/>
      <color indexed="8"/>
      <name val="Avenir Next LT Pro"/>
      <family val="2"/>
    </font>
    <font>
      <b/>
      <vertAlign val="superscript"/>
      <sz val="12"/>
      <color theme="0"/>
      <name val="Times New Roman"/>
      <family val="1"/>
    </font>
    <font>
      <i/>
      <u/>
      <sz val="12"/>
      <color theme="10"/>
      <name val="Times New Roman"/>
      <family val="1"/>
    </font>
    <font>
      <b/>
      <i/>
      <u/>
      <sz val="12"/>
      <name val="Times New Roman"/>
      <family val="1"/>
    </font>
    <font>
      <sz val="12"/>
      <color rgb="FFFF0000"/>
      <name val="Times New Roman"/>
      <family val="1"/>
    </font>
    <font>
      <b/>
      <i/>
      <sz val="14"/>
      <name val="Times New Roman"/>
      <family val="1"/>
    </font>
    <font>
      <i/>
      <sz val="14"/>
      <color theme="1"/>
      <name val="Times New Roman"/>
      <family val="1"/>
    </font>
    <font>
      <sz val="16"/>
      <name val="Times New Roman"/>
      <family val="1"/>
    </font>
    <font>
      <sz val="14"/>
      <color rgb="FF000000"/>
      <name val="Times New Roman"/>
      <family val="1"/>
    </font>
    <font>
      <b/>
      <sz val="14"/>
      <color rgb="FF000000"/>
      <name val="Times New Roman"/>
      <family val="1"/>
    </font>
    <font>
      <sz val="14"/>
      <color theme="1"/>
      <name val="Calibri"/>
      <family val="2"/>
      <scheme val="minor"/>
    </font>
    <font>
      <b/>
      <sz val="8"/>
      <name val="Times New Roman"/>
      <family val="1"/>
    </font>
    <font>
      <sz val="8"/>
      <name val="Times New Roman"/>
      <family val="1"/>
    </font>
    <font>
      <sz val="11"/>
      <color rgb="FF000000"/>
      <name val="Times New Roman"/>
      <family val="1"/>
    </font>
    <font>
      <b/>
      <sz val="11"/>
      <color rgb="FF000000"/>
      <name val="Times New Roman"/>
      <family val="1"/>
    </font>
    <font>
      <sz val="11"/>
      <color rgb="FFFF0000"/>
      <name val="Times New Roman"/>
      <family val="1"/>
    </font>
    <font>
      <sz val="10"/>
      <color rgb="FF222222"/>
      <name val="Times New Roman"/>
      <family val="1"/>
    </font>
    <font>
      <b/>
      <sz val="11"/>
      <color rgb="FF000000"/>
      <name val="Calibri"/>
      <family val="2"/>
      <scheme val="minor"/>
    </font>
    <font>
      <b/>
      <sz val="11"/>
      <name val="Calibri"/>
      <family val="2"/>
      <scheme val="minor"/>
    </font>
    <font>
      <b/>
      <vertAlign val="superscript"/>
      <sz val="14"/>
      <color theme="0"/>
      <name val="Times New Roman"/>
      <family val="1"/>
    </font>
    <font>
      <sz val="12"/>
      <color theme="6"/>
      <name val="Times New Roman"/>
      <family val="1"/>
    </font>
    <font>
      <b/>
      <sz val="14"/>
      <color rgb="FF1D3B6C"/>
      <name val="Times New Roman"/>
      <family val="1"/>
    </font>
    <font>
      <b/>
      <sz val="12"/>
      <color rgb="FFFF0000"/>
      <name val="Times New Roman"/>
      <family val="1"/>
    </font>
    <font>
      <b/>
      <sz val="12"/>
      <color rgb="FF1D3B6C"/>
      <name val="Times New Roman"/>
      <family val="1"/>
    </font>
    <font>
      <sz val="11"/>
      <color rgb="FF1D3B6C"/>
      <name val="Calibri"/>
      <family val="2"/>
      <scheme val="minor"/>
    </font>
    <font>
      <sz val="12"/>
      <color rgb="FF1D3B6C"/>
      <name val="Times New Roman"/>
      <family val="1"/>
    </font>
    <font>
      <sz val="12"/>
      <color theme="1"/>
      <name val="Calibri"/>
      <family val="2"/>
      <scheme val="minor"/>
    </font>
    <font>
      <sz val="9"/>
      <color theme="1"/>
      <name val="Avenir Next LT Pro"/>
      <family val="2"/>
    </font>
    <font>
      <b/>
      <sz val="15"/>
      <color rgb="FF1F3A5F"/>
      <name val="Times New Roman"/>
      <family val="1"/>
    </font>
    <font>
      <b/>
      <sz val="10.5"/>
      <color rgb="FF1F3A5F"/>
      <name val="Times New Roman"/>
      <family val="1"/>
    </font>
    <font>
      <b/>
      <sz val="8"/>
      <color rgb="FF1F3A5F"/>
      <name val="Times New Roman"/>
      <family val="1"/>
    </font>
    <font>
      <b/>
      <sz val="9.5"/>
      <color rgb="FF1F3A5F"/>
      <name val="Times New Roman"/>
      <family val="1"/>
    </font>
    <font>
      <sz val="8.5"/>
      <color rgb="FF48566A"/>
      <name val="Times New Roman"/>
      <family val="1"/>
    </font>
    <font>
      <sz val="8"/>
      <color rgb="FF48566A"/>
      <name val="Times New Roman"/>
      <family val="1"/>
    </font>
    <font>
      <b/>
      <sz val="14"/>
      <color rgb="FF1F3A5F"/>
      <name val="Times New Roman"/>
      <family val="1"/>
    </font>
    <font>
      <b/>
      <sz val="6.5"/>
      <color rgb="FF3F628C"/>
      <name val="Times New Roman"/>
      <family val="1"/>
    </font>
    <font>
      <b/>
      <sz val="12"/>
      <color rgb="FF1F3A5F"/>
      <name val="Times New Roman"/>
      <family val="1"/>
    </font>
    <font>
      <b/>
      <sz val="8.5"/>
      <color rgb="FF1F3A5F"/>
      <name val="Times New Roman"/>
      <family val="1"/>
    </font>
    <font>
      <b/>
      <sz val="10"/>
      <color rgb="FF5B738E"/>
      <name val="Times New Roman"/>
      <family val="1"/>
    </font>
    <font>
      <b/>
      <sz val="11.5"/>
      <color rgb="FF1F3A5F"/>
      <name val="Times New Roman"/>
      <family val="1"/>
    </font>
    <font>
      <b/>
      <sz val="7.5"/>
      <color rgb="FF5B738E"/>
      <name val="Times New Roman"/>
      <family val="1"/>
    </font>
    <font>
      <sz val="9"/>
      <color rgb="FF48566A"/>
      <name val="Times New Roman"/>
      <family val="1"/>
    </font>
    <font>
      <b/>
      <sz val="11"/>
      <color rgb="FF1F3A5F"/>
      <name val="Times New Roman"/>
      <family val="1"/>
    </font>
    <font>
      <b/>
      <sz val="13"/>
      <color rgb="FF3F628C"/>
      <name val="Times New Roman"/>
      <family val="1"/>
    </font>
    <font>
      <b/>
      <sz val="8"/>
      <color rgb="FF5B738E"/>
      <name val="Times New Roman"/>
      <family val="1"/>
    </font>
    <font>
      <b/>
      <sz val="13"/>
      <color rgb="FF1F3A5F"/>
      <name val="Times New Roman"/>
      <family val="1"/>
    </font>
    <font>
      <sz val="7.3"/>
      <color rgb="FF8B96A6"/>
      <name val="Times New Roman"/>
      <family val="1"/>
    </font>
    <font>
      <b/>
      <sz val="7"/>
      <color rgb="FF3F628C"/>
      <name val="Times New Roman"/>
      <family val="1"/>
    </font>
    <font>
      <b/>
      <sz val="12"/>
      <color rgb="FF3F628C"/>
      <name val="Times New Roman"/>
      <family val="1"/>
    </font>
    <font>
      <b/>
      <sz val="7.8"/>
      <color rgb="FF1F3A5F"/>
      <name val="Times New Roman"/>
      <family val="1"/>
    </font>
    <font>
      <b/>
      <sz val="10"/>
      <name val="Arial"/>
      <family val="2"/>
    </font>
    <font>
      <i/>
      <sz val="11"/>
      <name val="Times New Roman"/>
      <family val="1"/>
    </font>
    <font>
      <i/>
      <sz val="11"/>
      <color rgb="FFFF0000"/>
      <name val="Times New Roman"/>
      <family val="1"/>
    </font>
    <font>
      <u/>
      <sz val="11"/>
      <color theme="10"/>
      <name val="Times New Roman"/>
      <family val="1"/>
    </font>
    <font>
      <u/>
      <sz val="12"/>
      <color theme="10"/>
      <name val="Times New Roman"/>
      <family val="1"/>
    </font>
    <font>
      <sz val="11"/>
      <color theme="1"/>
      <name val="Arial"/>
      <family val="2"/>
    </font>
    <font>
      <b/>
      <sz val="11"/>
      <color rgb="FFFFFFFF"/>
      <name val="Times New Roman"/>
      <family val="1"/>
    </font>
    <font>
      <sz val="10"/>
      <color theme="1"/>
      <name val="Arial"/>
      <family val="2"/>
    </font>
    <font>
      <sz val="9"/>
      <name val="Arial"/>
      <family val="2"/>
    </font>
    <font>
      <sz val="10"/>
      <color indexed="8"/>
      <name val="Arial"/>
      <family val="2"/>
    </font>
    <font>
      <sz val="10"/>
      <color theme="0"/>
      <name val="Arial"/>
      <family val="2"/>
    </font>
    <font>
      <sz val="9"/>
      <color indexed="8"/>
      <name val="Arial"/>
      <family val="2"/>
    </font>
    <font>
      <vertAlign val="superscript"/>
      <sz val="11"/>
      <color theme="1"/>
      <name val="Times New Roman"/>
      <family val="1"/>
    </font>
    <font>
      <sz val="10"/>
      <color theme="1"/>
      <name val="Segoe UI"/>
      <family val="2"/>
    </font>
    <font>
      <b/>
      <i/>
      <sz val="10"/>
      <color indexed="8"/>
      <name val="Arial"/>
      <family val="2"/>
    </font>
    <font>
      <b/>
      <vertAlign val="superscript"/>
      <sz val="11"/>
      <color theme="0"/>
      <name val="Times New Roman"/>
      <family val="1"/>
    </font>
    <font>
      <b/>
      <sz val="11"/>
      <color indexed="8"/>
      <name val="Times New Roman"/>
      <family val="1"/>
    </font>
    <font>
      <sz val="11"/>
      <color indexed="8"/>
      <name val="Times New Roman"/>
      <family val="1"/>
    </font>
    <font>
      <b/>
      <u/>
      <sz val="11"/>
      <color indexed="8"/>
      <name val="Times New Roman"/>
      <family val="1"/>
    </font>
    <font>
      <u/>
      <sz val="11"/>
      <color indexed="8"/>
      <name val="Times New Roman"/>
      <family val="1"/>
    </font>
    <font>
      <b/>
      <sz val="10"/>
      <color indexed="8"/>
      <name val="Arial"/>
      <family val="2"/>
    </font>
    <font>
      <b/>
      <u/>
      <sz val="10"/>
      <color indexed="8"/>
      <name val="Arial"/>
      <family val="2"/>
    </font>
    <font>
      <u/>
      <sz val="10"/>
      <color indexed="8"/>
      <name val="Arial"/>
      <family val="2"/>
    </font>
    <font>
      <b/>
      <sz val="9"/>
      <color indexed="81"/>
      <name val="Tahoma"/>
      <family val="2"/>
    </font>
    <font>
      <sz val="9"/>
      <color indexed="81"/>
      <name val="Tahoma"/>
      <family val="2"/>
    </font>
    <font>
      <vertAlign val="superscript"/>
      <sz val="12"/>
      <color indexed="8"/>
      <name val="Times New Roman"/>
      <family val="1"/>
    </font>
    <font>
      <b/>
      <sz val="14"/>
      <color theme="1"/>
      <name val="Calibri"/>
      <family val="2"/>
      <scheme val="minor"/>
    </font>
    <font>
      <b/>
      <i/>
      <u/>
      <sz val="12"/>
      <color theme="1"/>
      <name val="Times New Roman"/>
      <family val="1"/>
    </font>
    <font>
      <b/>
      <sz val="11"/>
      <color rgb="FFFF0000"/>
      <name val="Times New Roman"/>
      <family val="1"/>
    </font>
    <font>
      <b/>
      <sz val="8"/>
      <color rgb="FF000000"/>
      <name val="Times New Roman"/>
      <family val="1"/>
    </font>
    <font>
      <b/>
      <sz val="12"/>
      <color theme="1"/>
      <name val="Avenir Next LT Pro"/>
      <family val="2"/>
    </font>
    <font>
      <b/>
      <sz val="10"/>
      <color theme="1"/>
      <name val="Avenir Next LT Pro"/>
      <family val="2"/>
    </font>
    <font>
      <b/>
      <sz val="10"/>
      <color theme="1"/>
      <name val="Arial"/>
      <family val="2"/>
    </font>
    <font>
      <sz val="11"/>
      <color theme="1"/>
      <name val="Calibri"/>
      <family val="2"/>
      <charset val="1"/>
    </font>
    <font>
      <b/>
      <sz val="12"/>
      <name val="Arial"/>
      <family val="2"/>
    </font>
    <font>
      <i/>
      <sz val="9"/>
      <name val="Arial"/>
      <family val="2"/>
    </font>
    <font>
      <b/>
      <sz val="11"/>
      <color rgb="FFFFFFFF"/>
      <name val="Arial"/>
      <family val="2"/>
    </font>
    <font>
      <sz val="10"/>
      <name val="Arial"/>
      <family val="2"/>
    </font>
    <font>
      <b/>
      <sz val="10"/>
      <name val="Arial"/>
      <family val="2"/>
    </font>
    <font>
      <b/>
      <sz val="12"/>
      <color rgb="FF0E2841"/>
      <name val="Times New Roman"/>
      <family val="1"/>
    </font>
    <font>
      <sz val="10"/>
      <name val="Arial"/>
    </font>
    <font>
      <sz val="8"/>
      <name val="Calibri"/>
      <family val="2"/>
      <scheme val="minor"/>
    </font>
  </fonts>
  <fills count="53">
    <fill>
      <patternFill patternType="none"/>
    </fill>
    <fill>
      <patternFill patternType="gray125"/>
    </fill>
    <fill>
      <patternFill patternType="solid">
        <fgColor rgb="FF002060"/>
        <bgColor indexed="64"/>
      </patternFill>
    </fill>
    <fill>
      <patternFill patternType="solid">
        <fgColor rgb="FF002060"/>
        <bgColor indexed="9"/>
      </patternFill>
    </fill>
    <fill>
      <patternFill patternType="solid">
        <fgColor theme="5"/>
        <bgColor indexed="64"/>
      </patternFill>
    </fill>
    <fill>
      <patternFill patternType="solid">
        <fgColor rgb="FF1D3B6C"/>
        <bgColor rgb="FF000000"/>
      </patternFill>
    </fill>
    <fill>
      <patternFill patternType="solid">
        <fgColor theme="0"/>
        <bgColor indexed="64"/>
      </patternFill>
    </fill>
    <fill>
      <patternFill patternType="solid">
        <fgColor rgb="FFDAE9F8"/>
        <bgColor rgb="FF000000"/>
      </patternFill>
    </fill>
    <fill>
      <patternFill patternType="solid">
        <fgColor theme="4" tint="0.59999389629810485"/>
        <bgColor indexed="64"/>
      </patternFill>
    </fill>
    <fill>
      <patternFill patternType="solid">
        <fgColor theme="3" tint="0.89999084444715716"/>
        <bgColor indexed="64"/>
      </patternFill>
    </fill>
    <fill>
      <patternFill patternType="solid">
        <fgColor theme="5" tint="0.79998168889431442"/>
        <bgColor indexed="64"/>
      </patternFill>
    </fill>
    <fill>
      <patternFill patternType="solid">
        <fgColor rgb="FFFFFFFF"/>
        <bgColor rgb="FF000000"/>
      </patternFill>
    </fill>
    <fill>
      <patternFill patternType="solid">
        <fgColor rgb="FF1F4E78"/>
        <bgColor theme="4" tint="0.79998168889431442"/>
      </patternFill>
    </fill>
    <fill>
      <patternFill patternType="solid">
        <fgColor rgb="FF1F4E78"/>
        <bgColor indexed="64"/>
      </patternFill>
    </fill>
    <fill>
      <patternFill patternType="solid">
        <fgColor indexed="65"/>
        <bgColor indexed="64"/>
      </patternFill>
    </fill>
    <fill>
      <patternFill patternType="solid">
        <fgColor indexed="9"/>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rgb="FF92D050"/>
        <bgColor indexed="64"/>
      </patternFill>
    </fill>
    <fill>
      <patternFill patternType="solid">
        <fgColor theme="4" tint="0.79998168889431442"/>
        <bgColor indexed="64"/>
      </patternFill>
    </fill>
    <fill>
      <patternFill patternType="solid">
        <fgColor theme="3" tint="0.749992370372631"/>
        <bgColor indexed="64"/>
      </patternFill>
    </fill>
    <fill>
      <patternFill patternType="solid">
        <fgColor theme="2"/>
        <bgColor indexed="64"/>
      </patternFill>
    </fill>
    <fill>
      <patternFill patternType="solid">
        <fgColor theme="0" tint="-4.9989318521683403E-2"/>
        <bgColor indexed="64"/>
      </patternFill>
    </fill>
    <fill>
      <patternFill patternType="solid">
        <fgColor rgb="FFDDEBF7"/>
        <bgColor indexed="64"/>
      </patternFill>
    </fill>
    <fill>
      <patternFill patternType="solid">
        <fgColor rgb="FF0070C0"/>
        <bgColor indexed="64"/>
      </patternFill>
    </fill>
    <fill>
      <patternFill patternType="solid">
        <fgColor theme="2"/>
        <bgColor rgb="FF000000"/>
      </patternFill>
    </fill>
    <fill>
      <patternFill patternType="solid">
        <fgColor rgb="FF967D2C"/>
        <bgColor indexed="22"/>
      </patternFill>
    </fill>
    <fill>
      <patternFill patternType="solid">
        <fgColor rgb="FFDFDCC7"/>
        <bgColor indexed="64"/>
      </patternFill>
    </fill>
    <fill>
      <patternFill patternType="solid">
        <fgColor rgb="FF1D3B6C"/>
        <bgColor theme="4" tint="0.79998168889431442"/>
      </patternFill>
    </fill>
    <fill>
      <patternFill patternType="solid">
        <fgColor rgb="FF1D3B6C"/>
        <bgColor indexed="64"/>
      </patternFill>
    </fill>
    <fill>
      <patternFill patternType="solid">
        <fgColor rgb="FFD1DEF3"/>
        <bgColor indexed="64"/>
      </patternFill>
    </fill>
    <fill>
      <patternFill patternType="solid">
        <fgColor theme="1" tint="0.34998626667073579"/>
        <bgColor indexed="64"/>
      </patternFill>
    </fill>
    <fill>
      <patternFill patternType="solid">
        <fgColor theme="4" tint="0.39997558519241921"/>
        <bgColor theme="4" tint="0.79998168889431442"/>
      </patternFill>
    </fill>
    <fill>
      <patternFill patternType="solid">
        <fgColor rgb="FFDEECF9"/>
        <bgColor indexed="64"/>
      </patternFill>
    </fill>
    <fill>
      <patternFill patternType="solid">
        <fgColor rgb="FFFFFFFF"/>
        <bgColor indexed="64"/>
      </patternFill>
    </fill>
    <fill>
      <patternFill patternType="solid">
        <fgColor theme="8" tint="-0.499984740745262"/>
        <bgColor indexed="64"/>
      </patternFill>
    </fill>
    <fill>
      <patternFill patternType="solid">
        <fgColor theme="3" tint="0.89999084444715716"/>
        <bgColor theme="4" tint="0.79998168889431442"/>
      </patternFill>
    </fill>
    <fill>
      <patternFill patternType="solid">
        <fgColor theme="0"/>
        <bgColor theme="4" tint="0.79998168889431442"/>
      </patternFill>
    </fill>
    <fill>
      <patternFill patternType="solid">
        <fgColor rgb="FFDAE9F8"/>
        <bgColor indexed="64"/>
      </patternFill>
    </fill>
    <fill>
      <patternFill patternType="solid">
        <fgColor rgb="FF153D63"/>
        <bgColor indexed="64"/>
      </patternFill>
    </fill>
    <fill>
      <patternFill patternType="solid">
        <fgColor rgb="FFC8A24A"/>
      </patternFill>
    </fill>
    <fill>
      <patternFill patternType="solid">
        <fgColor rgb="FFF5F8FB"/>
      </patternFill>
    </fill>
    <fill>
      <patternFill patternType="solid">
        <fgColor rgb="FFFFFFFF"/>
      </patternFill>
    </fill>
    <fill>
      <patternFill patternType="solid">
        <fgColor rgb="FFE9EFF7"/>
      </patternFill>
    </fill>
    <fill>
      <patternFill patternType="solid">
        <fgColor rgb="FF1F3A5F"/>
      </patternFill>
    </fill>
    <fill>
      <patternFill patternType="solid">
        <fgColor rgb="FFF8F9FB"/>
      </patternFill>
    </fill>
    <fill>
      <patternFill patternType="solid">
        <fgColor rgb="FFEEF2F8"/>
      </patternFill>
    </fill>
    <fill>
      <patternFill patternType="solid">
        <fgColor rgb="FFFFFF00"/>
        <bgColor indexed="64"/>
      </patternFill>
    </fill>
    <fill>
      <patternFill patternType="solid">
        <fgColor rgb="FFB4C6E7"/>
        <bgColor indexed="64"/>
      </patternFill>
    </fill>
    <fill>
      <patternFill patternType="solid">
        <fgColor rgb="FFE8632B"/>
        <bgColor rgb="FFFF8080"/>
      </patternFill>
    </fill>
    <fill>
      <patternFill patternType="solid">
        <fgColor theme="6" tint="0.79998168889431442"/>
        <bgColor theme="4" tint="0.79998168889431442"/>
      </patternFill>
    </fill>
    <fill>
      <patternFill patternType="solid">
        <fgColor theme="6" tint="0.79998168889431442"/>
        <bgColor indexed="64"/>
      </patternFill>
    </fill>
    <fill>
      <patternFill patternType="solid">
        <fgColor theme="8" tint="0.79998168889431442"/>
        <bgColor theme="4" tint="0.79998168889431442"/>
      </patternFill>
    </fill>
  </fills>
  <borders count="249">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theme="0"/>
      </right>
      <top style="medium">
        <color indexed="64"/>
      </top>
      <bottom/>
      <diagonal/>
    </border>
    <border>
      <left style="medium">
        <color theme="0"/>
      </left>
      <right/>
      <top style="medium">
        <color indexed="64"/>
      </top>
      <bottom style="medium">
        <color theme="0"/>
      </bottom>
      <diagonal/>
    </border>
    <border>
      <left/>
      <right/>
      <top style="medium">
        <color indexed="64"/>
      </top>
      <bottom style="medium">
        <color theme="0"/>
      </bottom>
      <diagonal/>
    </border>
    <border>
      <left/>
      <right style="medium">
        <color theme="0"/>
      </right>
      <top style="medium">
        <color indexed="64"/>
      </top>
      <bottom style="medium">
        <color theme="0"/>
      </bottom>
      <diagonal/>
    </border>
    <border>
      <left style="medium">
        <color theme="0"/>
      </left>
      <right/>
      <top style="medium">
        <color indexed="64"/>
      </top>
      <bottom/>
      <diagonal/>
    </border>
    <border>
      <left/>
      <right style="medium">
        <color theme="0"/>
      </right>
      <top style="medium">
        <color indexed="64"/>
      </top>
      <bottom/>
      <diagonal/>
    </border>
    <border>
      <left style="medium">
        <color theme="0"/>
      </left>
      <right style="medium">
        <color indexed="64"/>
      </right>
      <top style="medium">
        <color indexed="64"/>
      </top>
      <bottom/>
      <diagonal/>
    </border>
    <border>
      <left style="medium">
        <color indexed="64"/>
      </left>
      <right style="medium">
        <color theme="0"/>
      </right>
      <top/>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top/>
      <bottom/>
      <diagonal/>
    </border>
    <border>
      <left/>
      <right style="medium">
        <color theme="0"/>
      </right>
      <top/>
      <bottom/>
      <diagonal/>
    </border>
    <border>
      <left style="medium">
        <color theme="0"/>
      </left>
      <right style="medium">
        <color indexed="64"/>
      </right>
      <top/>
      <bottom/>
      <diagonal/>
    </border>
    <border>
      <left/>
      <right style="medium">
        <color theme="0"/>
      </right>
      <top style="medium">
        <color theme="0"/>
      </top>
      <bottom/>
      <diagonal/>
    </border>
    <border>
      <left style="medium">
        <color theme="0"/>
      </left>
      <right/>
      <top/>
      <bottom style="medium">
        <color theme="0"/>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indexed="64"/>
      </right>
      <top/>
      <bottom style="medium">
        <color theme="0"/>
      </bottom>
      <diagonal/>
    </border>
    <border>
      <left style="medium">
        <color indexed="64"/>
      </left>
      <right style="medium">
        <color theme="0"/>
      </right>
      <top/>
      <bottom style="medium">
        <color indexed="64"/>
      </bottom>
      <diagonal/>
    </border>
    <border>
      <left style="medium">
        <color theme="0"/>
      </left>
      <right style="medium">
        <color theme="0"/>
      </right>
      <top/>
      <bottom style="medium">
        <color indexed="64"/>
      </bottom>
      <diagonal/>
    </border>
    <border>
      <left/>
      <right/>
      <top/>
      <bottom style="medium">
        <color indexed="64"/>
      </bottom>
      <diagonal/>
    </border>
    <border>
      <left style="medium">
        <color theme="0"/>
      </left>
      <right/>
      <top/>
      <bottom style="medium">
        <color indexed="64"/>
      </bottom>
      <diagonal/>
    </border>
    <border>
      <left/>
      <right style="medium">
        <color theme="0"/>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theme="0"/>
      </left>
      <right style="medium">
        <color theme="0"/>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theme="0"/>
      </top>
      <bottom style="medium">
        <color indexed="64"/>
      </bottom>
      <diagonal/>
    </border>
    <border>
      <left style="medium">
        <color theme="0"/>
      </left>
      <right style="medium">
        <color theme="0"/>
      </right>
      <top style="medium">
        <color indexed="64"/>
      </top>
      <bottom style="medium">
        <color theme="0"/>
      </bottom>
      <diagonal/>
    </border>
    <border>
      <left style="medium">
        <color indexed="64"/>
      </left>
      <right style="thin">
        <color theme="0"/>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theme="0"/>
      </top>
      <bottom style="thin">
        <color theme="4"/>
      </bottom>
      <diagonal/>
    </border>
    <border>
      <left/>
      <right/>
      <top style="thin">
        <color theme="4"/>
      </top>
      <bottom style="thin">
        <color theme="2"/>
      </bottom>
      <diagonal/>
    </border>
    <border>
      <left/>
      <right/>
      <top style="thin">
        <color theme="2"/>
      </top>
      <bottom style="thin">
        <color theme="2"/>
      </bottom>
      <diagonal/>
    </border>
    <border>
      <left/>
      <right/>
      <top/>
      <bottom style="thin">
        <color theme="2"/>
      </bottom>
      <diagonal/>
    </border>
    <border>
      <left/>
      <right/>
      <top style="thin">
        <color indexed="65"/>
      </top>
      <bottom style="thin">
        <color theme="2"/>
      </bottom>
      <diagonal/>
    </border>
    <border>
      <left/>
      <right/>
      <top style="thin">
        <color indexed="65"/>
      </top>
      <bottom style="thin">
        <color theme="4"/>
      </bottom>
      <diagonal/>
    </border>
    <border>
      <left/>
      <right/>
      <top/>
      <bottom style="thin">
        <color theme="4"/>
      </bottom>
      <diagonal/>
    </border>
    <border>
      <left/>
      <right style="medium">
        <color theme="0"/>
      </right>
      <top style="medium">
        <color theme="0"/>
      </top>
      <bottom style="medium">
        <color indexed="64"/>
      </bottom>
      <diagonal/>
    </border>
    <border>
      <left style="medium">
        <color theme="0"/>
      </left>
      <right style="medium">
        <color theme="0"/>
      </right>
      <top style="medium">
        <color theme="0"/>
      </top>
      <bottom style="medium">
        <color indexed="64"/>
      </bottom>
      <diagonal/>
    </border>
    <border>
      <left style="medium">
        <color theme="0"/>
      </left>
      <right/>
      <top style="medium">
        <color theme="0"/>
      </top>
      <bottom style="medium">
        <color indexed="64"/>
      </bottom>
      <diagonal/>
    </border>
    <border>
      <left/>
      <right/>
      <top style="thin">
        <color theme="8" tint="0.39997558519241921"/>
      </top>
      <bottom/>
      <diagonal/>
    </border>
    <border>
      <left style="medium">
        <color theme="0"/>
      </left>
      <right style="medium">
        <color theme="0"/>
      </right>
      <top/>
      <bottom style="thin">
        <color theme="0"/>
      </bottom>
      <diagonal/>
    </border>
    <border>
      <left style="medium">
        <color theme="0"/>
      </left>
      <right style="medium">
        <color theme="0"/>
      </right>
      <top style="thin">
        <color theme="0"/>
      </top>
      <bottom style="medium">
        <color theme="0"/>
      </bottom>
      <diagonal/>
    </border>
    <border>
      <left/>
      <right/>
      <top/>
      <bottom style="thin">
        <color indexed="64"/>
      </bottom>
      <diagonal/>
    </border>
    <border>
      <left/>
      <right/>
      <top style="thin">
        <color theme="4" tint="-0.249977111117893"/>
      </top>
      <bottom style="medium">
        <color theme="4" tint="-0.249977111117893"/>
      </bottom>
      <diagonal/>
    </border>
    <border>
      <left/>
      <right/>
      <top/>
      <bottom style="medium">
        <color theme="0"/>
      </bottom>
      <diagonal/>
    </border>
    <border>
      <left/>
      <right/>
      <top style="medium">
        <color theme="0"/>
      </top>
      <bottom style="medium">
        <color theme="0"/>
      </bottom>
      <diagonal/>
    </border>
    <border>
      <left style="medium">
        <color theme="0"/>
      </left>
      <right/>
      <top style="medium">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theme="0"/>
      </top>
      <bottom/>
      <diagonal/>
    </border>
    <border>
      <left style="medium">
        <color theme="0"/>
      </left>
      <right style="medium">
        <color theme="0"/>
      </right>
      <top style="medium">
        <color theme="0"/>
      </top>
      <bottom style="thin">
        <color theme="0"/>
      </bottom>
      <diagonal/>
    </border>
    <border>
      <left style="medium">
        <color theme="0"/>
      </left>
      <right style="medium">
        <color theme="0"/>
      </right>
      <top style="thin">
        <color theme="0"/>
      </top>
      <bottom style="thin">
        <color theme="0"/>
      </bottom>
      <diagonal/>
    </border>
    <border>
      <left style="medium">
        <color theme="0"/>
      </left>
      <right style="medium">
        <color theme="0"/>
      </right>
      <top style="thin">
        <color theme="0"/>
      </top>
      <bottom/>
      <diagonal/>
    </border>
    <border>
      <left style="medium">
        <color theme="4" tint="0.59999389629810485"/>
      </left>
      <right style="medium">
        <color indexed="64"/>
      </right>
      <top style="medium">
        <color theme="4" tint="0.59999389629810485"/>
      </top>
      <bottom style="medium">
        <color theme="4" tint="0.59999389629810485"/>
      </bottom>
      <diagonal/>
    </border>
    <border>
      <left/>
      <right style="medium">
        <color theme="4" tint="0.59999389629810485"/>
      </right>
      <top style="medium">
        <color theme="4" tint="0.59999389629810485"/>
      </top>
      <bottom style="medium">
        <color theme="4" tint="0.59999389629810485"/>
      </bottom>
      <diagonal/>
    </border>
    <border>
      <left style="thin">
        <color theme="0"/>
      </left>
      <right style="medium">
        <color theme="0"/>
      </right>
      <top/>
      <bottom/>
      <diagonal/>
    </border>
    <border>
      <left style="medium">
        <color theme="0"/>
      </left>
      <right style="thin">
        <color theme="0"/>
      </right>
      <top style="thin">
        <color theme="0"/>
      </top>
      <bottom/>
      <diagonal/>
    </border>
    <border>
      <left style="medium">
        <color theme="0"/>
      </left>
      <right style="thin">
        <color theme="0"/>
      </right>
      <top/>
      <bottom style="medium">
        <color theme="0"/>
      </bottom>
      <diagonal/>
    </border>
    <border>
      <left style="thin">
        <color theme="0"/>
      </left>
      <right style="medium">
        <color theme="0"/>
      </right>
      <top/>
      <bottom style="thin">
        <color theme="0"/>
      </bottom>
      <diagonal/>
    </border>
    <border>
      <left/>
      <right/>
      <top/>
      <bottom style="thin">
        <color theme="4" tint="0.59999389629810485"/>
      </bottom>
      <diagonal/>
    </border>
    <border>
      <left/>
      <right/>
      <top/>
      <bottom style="thin">
        <color theme="4" tint="0.39997558519241921"/>
      </bottom>
      <diagonal/>
    </border>
    <border>
      <left/>
      <right/>
      <top style="thin">
        <color theme="4" tint="0.39997558519241921"/>
      </top>
      <bottom/>
      <diagonal/>
    </border>
    <border>
      <left/>
      <right/>
      <top/>
      <bottom style="thin">
        <color theme="0"/>
      </bottom>
      <diagonal/>
    </border>
    <border>
      <left style="thin">
        <color theme="0"/>
      </left>
      <right style="medium">
        <color theme="0"/>
      </right>
      <top style="thin">
        <color theme="0"/>
      </top>
      <bottom/>
      <diagonal/>
    </border>
    <border>
      <left/>
      <right style="thin">
        <color theme="0"/>
      </right>
      <top style="thin">
        <color theme="0"/>
      </top>
      <bottom/>
      <diagonal/>
    </border>
    <border>
      <left style="thin">
        <color theme="0"/>
      </left>
      <right/>
      <top style="thin">
        <color theme="0"/>
      </top>
      <bottom style="medium">
        <color theme="0"/>
      </bottom>
      <diagonal/>
    </border>
    <border>
      <left/>
      <right/>
      <top style="thin">
        <color theme="0"/>
      </top>
      <bottom style="medium">
        <color theme="0"/>
      </bottom>
      <diagonal/>
    </border>
    <border>
      <left/>
      <right style="medium">
        <color theme="0"/>
      </right>
      <top style="thin">
        <color theme="0"/>
      </top>
      <bottom style="medium">
        <color theme="0"/>
      </bottom>
      <diagonal/>
    </border>
    <border>
      <left style="medium">
        <color theme="0"/>
      </left>
      <right/>
      <top style="thin">
        <color theme="0"/>
      </top>
      <bottom/>
      <diagonal/>
    </border>
    <border>
      <left/>
      <right style="medium">
        <color theme="0"/>
      </right>
      <top style="thin">
        <color theme="0"/>
      </top>
      <bottom/>
      <diagonal/>
    </border>
    <border>
      <left style="thin">
        <color theme="0"/>
      </left>
      <right/>
      <top/>
      <bottom/>
      <diagonal/>
    </border>
    <border>
      <left/>
      <right style="thin">
        <color theme="0"/>
      </right>
      <top/>
      <bottom/>
      <diagonal/>
    </border>
    <border>
      <left style="thin">
        <color theme="0"/>
      </left>
      <right style="medium">
        <color theme="0"/>
      </right>
      <top/>
      <bottom style="medium">
        <color theme="0"/>
      </bottom>
      <diagonal/>
    </border>
    <border>
      <left style="thin">
        <color theme="0"/>
      </left>
      <right/>
      <top style="medium">
        <color theme="0"/>
      </top>
      <bottom style="medium">
        <color theme="0"/>
      </bottom>
      <diagonal/>
    </border>
    <border>
      <left/>
      <right style="thin">
        <color theme="0"/>
      </right>
      <top style="medium">
        <color theme="0"/>
      </top>
      <bottom style="medium">
        <color theme="0"/>
      </bottom>
      <diagonal/>
    </border>
    <border>
      <left style="medium">
        <color theme="0"/>
      </left>
      <right/>
      <top/>
      <bottom style="medium">
        <color theme="4"/>
      </bottom>
      <diagonal/>
    </border>
    <border>
      <left/>
      <right/>
      <top/>
      <bottom style="medium">
        <color theme="4"/>
      </bottom>
      <diagonal/>
    </border>
    <border>
      <left/>
      <right/>
      <top/>
      <bottom style="medium">
        <color theme="0" tint="-0.34998626667073579"/>
      </bottom>
      <diagonal/>
    </border>
    <border>
      <left/>
      <right/>
      <top style="medium">
        <color indexed="64"/>
      </top>
      <bottom style="medium">
        <color indexed="64"/>
      </bottom>
      <diagonal/>
    </border>
    <border>
      <left style="thin">
        <color theme="0"/>
      </left>
      <right/>
      <top style="medium">
        <color indexed="64"/>
      </top>
      <bottom/>
      <diagonal/>
    </border>
    <border>
      <left style="thin">
        <color theme="0"/>
      </left>
      <right style="medium">
        <color indexed="64"/>
      </right>
      <top style="medium">
        <color indexed="64"/>
      </top>
      <bottom/>
      <diagonal/>
    </border>
    <border>
      <left/>
      <right style="thin">
        <color theme="0"/>
      </right>
      <top/>
      <bottom style="thin">
        <color theme="0"/>
      </bottom>
      <diagonal/>
    </border>
    <border>
      <left style="medium">
        <color indexed="64"/>
      </left>
      <right style="thin">
        <color theme="0"/>
      </right>
      <top style="medium">
        <color indexed="64"/>
      </top>
      <bottom/>
      <diagonal/>
    </border>
    <border>
      <left/>
      <right style="thin">
        <color theme="0"/>
      </right>
      <top style="medium">
        <color indexed="64"/>
      </top>
      <bottom/>
      <diagonal/>
    </border>
    <border>
      <left style="thin">
        <color theme="0"/>
      </left>
      <right style="thin">
        <color theme="0"/>
      </right>
      <top style="medium">
        <color indexed="64"/>
      </top>
      <bottom/>
      <diagonal/>
    </border>
    <border>
      <left style="medium">
        <color indexed="64"/>
      </left>
      <right style="medium">
        <color indexed="64"/>
      </right>
      <top/>
      <bottom/>
      <diagonal/>
    </border>
    <border>
      <left/>
      <right/>
      <top style="thin">
        <color theme="0"/>
      </top>
      <bottom/>
      <diagonal/>
    </border>
    <border>
      <left style="thin">
        <color theme="0"/>
      </left>
      <right style="thin">
        <color theme="0"/>
      </right>
      <top style="medium">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thin">
        <color theme="0"/>
      </left>
      <right style="thin">
        <color theme="0"/>
      </right>
      <top/>
      <bottom/>
      <diagonal/>
    </border>
    <border>
      <left/>
      <right/>
      <top style="thin">
        <color indexed="64"/>
      </top>
      <bottom style="thin">
        <color theme="1"/>
      </bottom>
      <diagonal/>
    </border>
    <border>
      <left/>
      <right style="thin">
        <color theme="1"/>
      </right>
      <top style="thin">
        <color theme="1"/>
      </top>
      <bottom/>
      <diagonal/>
    </border>
    <border>
      <left style="medium">
        <color theme="0"/>
      </left>
      <right style="thin">
        <color indexed="64"/>
      </right>
      <top style="thin">
        <color theme="1"/>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1"/>
      </left>
      <right style="thin">
        <color theme="0"/>
      </right>
      <top/>
      <bottom style="thin">
        <color theme="1"/>
      </bottom>
      <diagonal/>
    </border>
    <border>
      <left/>
      <right style="medium">
        <color theme="0"/>
      </right>
      <top/>
      <bottom style="thin">
        <color theme="1"/>
      </bottom>
      <diagonal/>
    </border>
    <border>
      <left style="medium">
        <color theme="0"/>
      </left>
      <right style="medium">
        <color theme="0"/>
      </right>
      <top/>
      <bottom style="thin">
        <color theme="1"/>
      </bottom>
      <diagonal/>
    </border>
    <border>
      <left/>
      <right style="thin">
        <color indexed="64"/>
      </right>
      <top/>
      <bottom style="thin">
        <color theme="1"/>
      </bottom>
      <diagonal/>
    </border>
    <border>
      <left/>
      <right/>
      <top style="thin">
        <color theme="1"/>
      </top>
      <bottom/>
      <diagonal/>
    </border>
    <border>
      <left/>
      <right/>
      <top style="thin">
        <color indexed="64"/>
      </top>
      <bottom style="thin">
        <color indexed="64"/>
      </bottom>
      <diagonal/>
    </border>
    <border>
      <left style="thin">
        <color theme="1"/>
      </left>
      <right/>
      <top style="thin">
        <color theme="1"/>
      </top>
      <bottom/>
      <diagonal/>
    </border>
    <border>
      <left style="thin">
        <color indexed="64"/>
      </left>
      <right/>
      <top style="thin">
        <color theme="1"/>
      </top>
      <bottom/>
      <diagonal/>
    </border>
    <border>
      <left/>
      <right style="thin">
        <color indexed="64"/>
      </right>
      <top style="thin">
        <color theme="1"/>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style="thin">
        <color indexed="64"/>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indexed="64"/>
      </right>
      <top style="thin">
        <color theme="0" tint="-0.14999847407452621"/>
      </top>
      <bottom style="thin">
        <color theme="0" tint="-0.14999847407452621"/>
      </bottom>
      <diagonal/>
    </border>
    <border>
      <left style="thin">
        <color indexed="64"/>
      </left>
      <right/>
      <top style="thin">
        <color theme="0" tint="-0.14999847407452621"/>
      </top>
      <bottom style="thin">
        <color indexed="64"/>
      </bottom>
      <diagonal/>
    </border>
    <border>
      <left/>
      <right/>
      <top style="thin">
        <color theme="0" tint="-0.14999847407452621"/>
      </top>
      <bottom style="thin">
        <color indexed="64"/>
      </bottom>
      <diagonal/>
    </border>
    <border>
      <left/>
      <right style="thin">
        <color indexed="64"/>
      </right>
      <top style="thin">
        <color theme="0" tint="-0.14999847407452621"/>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theme="0"/>
      </left>
      <right style="thin">
        <color theme="0"/>
      </right>
      <top style="thin">
        <color theme="0"/>
      </top>
      <bottom style="medium">
        <color theme="0"/>
      </bottom>
      <diagonal/>
    </border>
    <border>
      <left style="thin">
        <color theme="0"/>
      </left>
      <right style="medium">
        <color indexed="64"/>
      </right>
      <top style="thin">
        <color theme="0"/>
      </top>
      <bottom style="medium">
        <color theme="0"/>
      </bottom>
      <diagonal/>
    </border>
    <border>
      <left style="medium">
        <color theme="0"/>
      </left>
      <right style="medium">
        <color indexed="64"/>
      </right>
      <top style="medium">
        <color theme="0"/>
      </top>
      <bottom style="medium">
        <color theme="0"/>
      </bottom>
      <diagonal/>
    </border>
    <border>
      <left style="medium">
        <color indexed="64"/>
      </left>
      <right style="medium">
        <color theme="0"/>
      </right>
      <top/>
      <bottom style="medium">
        <color theme="0"/>
      </bottom>
      <diagonal/>
    </border>
    <border>
      <left style="medium">
        <color indexed="64"/>
      </left>
      <right style="medium">
        <color theme="0"/>
      </right>
      <top style="medium">
        <color theme="0"/>
      </top>
      <bottom style="medium">
        <color indexed="64"/>
      </bottom>
      <diagonal/>
    </border>
    <border>
      <left style="medium">
        <color theme="0"/>
      </left>
      <right style="medium">
        <color indexed="64"/>
      </right>
      <top style="medium">
        <color theme="0"/>
      </top>
      <bottom style="medium">
        <color indexed="64"/>
      </bottom>
      <diagonal/>
    </border>
    <border>
      <left style="medium">
        <color theme="0"/>
      </left>
      <right style="thin">
        <color theme="0"/>
      </right>
      <top style="medium">
        <color theme="0"/>
      </top>
      <bottom style="thin">
        <color theme="0"/>
      </bottom>
      <diagonal/>
    </border>
    <border>
      <left style="thin">
        <color theme="0"/>
      </left>
      <right style="medium">
        <color theme="0"/>
      </right>
      <top style="medium">
        <color theme="0"/>
      </top>
      <bottom style="thin">
        <color theme="0"/>
      </bottom>
      <diagonal/>
    </border>
    <border>
      <left style="thin">
        <color theme="0"/>
      </left>
      <right style="medium">
        <color theme="0"/>
      </right>
      <top style="thin">
        <color theme="0"/>
      </top>
      <bottom style="medium">
        <color theme="0"/>
      </bottom>
      <diagonal/>
    </border>
    <border>
      <left/>
      <right/>
      <top style="thin">
        <color indexed="65"/>
      </top>
      <bottom/>
      <diagonal/>
    </border>
    <border>
      <left style="thin">
        <color theme="0"/>
      </left>
      <right style="thin">
        <color theme="0"/>
      </right>
      <top style="thin">
        <color theme="0"/>
      </top>
      <bottom/>
      <diagonal/>
    </border>
    <border>
      <left/>
      <right style="medium">
        <color indexed="64"/>
      </right>
      <top style="medium">
        <color theme="0"/>
      </top>
      <bottom/>
      <diagonal/>
    </border>
    <border>
      <left/>
      <right style="medium">
        <color rgb="FFD9E2EC"/>
      </right>
      <top/>
      <bottom style="medium">
        <color rgb="FFD9E2EC"/>
      </bottom>
      <diagonal/>
    </border>
    <border>
      <left style="medium">
        <color indexed="64"/>
      </left>
      <right/>
      <top style="medium">
        <color theme="0"/>
      </top>
      <bottom style="medium">
        <color indexed="64"/>
      </bottom>
      <diagonal/>
    </border>
    <border>
      <left/>
      <right style="medium">
        <color theme="0"/>
      </right>
      <top style="medium">
        <color theme="0"/>
      </top>
      <bottom style="thin">
        <color theme="4"/>
      </bottom>
      <diagonal/>
    </border>
    <border>
      <left style="medium">
        <color theme="0"/>
      </left>
      <right style="medium">
        <color theme="0"/>
      </right>
      <top style="medium">
        <color theme="0"/>
      </top>
      <bottom style="thin">
        <color theme="4"/>
      </bottom>
      <diagonal/>
    </border>
    <border>
      <left style="medium">
        <color theme="0"/>
      </left>
      <right/>
      <top style="medium">
        <color theme="0"/>
      </top>
      <bottom style="thin">
        <color theme="4"/>
      </bottom>
      <diagonal/>
    </border>
    <border>
      <left/>
      <right style="medium">
        <color theme="0"/>
      </right>
      <top style="medium">
        <color indexed="64"/>
      </top>
      <bottom style="medium">
        <color indexed="64"/>
      </bottom>
      <diagonal/>
    </border>
    <border>
      <left style="medium">
        <color theme="0"/>
      </left>
      <right/>
      <top style="medium">
        <color indexed="64"/>
      </top>
      <bottom style="medium">
        <color indexed="64"/>
      </bottom>
      <diagonal/>
    </border>
    <border>
      <left style="medium">
        <color theme="0"/>
      </left>
      <right style="medium">
        <color theme="0"/>
      </right>
      <top style="medium">
        <color indexed="64"/>
      </top>
      <bottom style="medium">
        <color indexed="64"/>
      </bottom>
      <diagonal/>
    </border>
    <border>
      <left style="medium">
        <color theme="0"/>
      </left>
      <right style="thin">
        <color theme="0"/>
      </right>
      <top/>
      <bottom style="thin">
        <color theme="0"/>
      </bottom>
      <diagonal/>
    </border>
    <border>
      <left/>
      <right/>
      <top/>
      <bottom style="thin">
        <color rgb="FFDAE9F8"/>
      </bottom>
      <diagonal/>
    </border>
    <border>
      <left/>
      <right/>
      <top style="medium">
        <color theme="0"/>
      </top>
      <bottom style="thin">
        <color rgb="FFDAE9F8"/>
      </bottom>
      <diagonal/>
    </border>
    <border>
      <left/>
      <right/>
      <top style="thin">
        <color rgb="FFDAE9F8"/>
      </top>
      <bottom/>
      <diagonal/>
    </border>
    <border>
      <left style="medium">
        <color indexed="64"/>
      </left>
      <right style="medium">
        <color indexed="64"/>
      </right>
      <top style="medium">
        <color indexed="64"/>
      </top>
      <bottom style="medium">
        <color rgb="FF7F7F7F"/>
      </bottom>
      <diagonal/>
    </border>
    <border>
      <left/>
      <right style="medium">
        <color indexed="64"/>
      </right>
      <top style="medium">
        <color indexed="64"/>
      </top>
      <bottom style="medium">
        <color rgb="FF7F7F7F"/>
      </bottom>
      <diagonal/>
    </border>
    <border>
      <left style="medium">
        <color indexed="64"/>
      </left>
      <right style="medium">
        <color indexed="64"/>
      </right>
      <top style="medium">
        <color rgb="FF7F7F7F"/>
      </top>
      <bottom/>
      <diagonal/>
    </border>
    <border>
      <left style="medium">
        <color indexed="64"/>
      </left>
      <right style="medium">
        <color indexed="64"/>
      </right>
      <top/>
      <bottom style="medium">
        <color rgb="FF7F7F7F"/>
      </bottom>
      <diagonal/>
    </border>
    <border>
      <left/>
      <right style="medium">
        <color indexed="64"/>
      </right>
      <top/>
      <bottom style="medium">
        <color rgb="FF7F7F7F"/>
      </bottom>
      <diagonal/>
    </border>
    <border>
      <left style="thick">
        <color rgb="FFC8A24A"/>
      </left>
      <right/>
      <top/>
      <bottom/>
      <diagonal/>
    </border>
    <border>
      <left style="thick">
        <color rgb="FF1F3A5F"/>
      </left>
      <right/>
      <top style="medium">
        <color rgb="FF1F3A5F"/>
      </top>
      <bottom/>
      <diagonal/>
    </border>
    <border>
      <left/>
      <right/>
      <top style="medium">
        <color rgb="FF1F3A5F"/>
      </top>
      <bottom/>
      <diagonal/>
    </border>
    <border>
      <left/>
      <right style="medium">
        <color rgb="FF1F3A5F"/>
      </right>
      <top style="medium">
        <color rgb="FF1F3A5F"/>
      </top>
      <bottom/>
      <diagonal/>
    </border>
    <border>
      <left style="thick">
        <color rgb="FF1F3A5F"/>
      </left>
      <right/>
      <top/>
      <bottom/>
      <diagonal/>
    </border>
    <border>
      <left/>
      <right style="medium">
        <color rgb="FF1F3A5F"/>
      </right>
      <top/>
      <bottom/>
      <diagonal/>
    </border>
    <border>
      <left/>
      <right style="dashed">
        <color rgb="FF3F628C"/>
      </right>
      <top style="dashed">
        <color rgb="FF3F628C"/>
      </top>
      <bottom/>
      <diagonal/>
    </border>
    <border>
      <left/>
      <right style="dashed">
        <color rgb="FF3F628C"/>
      </right>
      <top/>
      <bottom/>
      <diagonal/>
    </border>
    <border>
      <left style="thick">
        <color rgb="FF1F3A5F"/>
      </left>
      <right/>
      <top/>
      <bottom style="medium">
        <color rgb="FF1F3A5F"/>
      </bottom>
      <diagonal/>
    </border>
    <border>
      <left/>
      <right/>
      <top/>
      <bottom style="medium">
        <color rgb="FF1F3A5F"/>
      </bottom>
      <diagonal/>
    </border>
    <border>
      <left/>
      <right style="medium">
        <color rgb="FF1F3A5F"/>
      </right>
      <top/>
      <bottom style="medium">
        <color rgb="FF1F3A5F"/>
      </bottom>
      <diagonal/>
    </border>
    <border>
      <left style="dashed">
        <color rgb="FF5B738E"/>
      </left>
      <right/>
      <top style="dashed">
        <color rgb="FF5B738E"/>
      </top>
      <bottom/>
      <diagonal/>
    </border>
    <border>
      <left style="dashed">
        <color rgb="FF5B738E"/>
      </left>
      <right/>
      <top/>
      <bottom/>
      <diagonal/>
    </border>
    <border>
      <left style="medium">
        <color rgb="FF1F3A5F"/>
      </left>
      <right/>
      <top style="medium">
        <color rgb="FF1F3A5F"/>
      </top>
      <bottom/>
      <diagonal/>
    </border>
    <border>
      <left/>
      <right style="dashed">
        <color rgb="FF3F628C"/>
      </right>
      <top/>
      <bottom style="dashed">
        <color rgb="FF3F628C"/>
      </bottom>
      <diagonal/>
    </border>
    <border>
      <left style="medium">
        <color rgb="FF1F3A5F"/>
      </left>
      <right/>
      <top/>
      <bottom/>
      <diagonal/>
    </border>
    <border>
      <left style="dashed">
        <color rgb="FF8B96A6"/>
      </left>
      <right/>
      <top style="dashed">
        <color rgb="FF8B96A6"/>
      </top>
      <bottom/>
      <diagonal/>
    </border>
    <border>
      <left/>
      <right/>
      <top style="dashed">
        <color rgb="FF8B96A6"/>
      </top>
      <bottom/>
      <diagonal/>
    </border>
    <border>
      <left/>
      <right style="dashed">
        <color rgb="FF8B96A6"/>
      </right>
      <top style="dashed">
        <color rgb="FF8B96A6"/>
      </top>
      <bottom/>
      <diagonal/>
    </border>
    <border>
      <left style="dashed">
        <color rgb="FF8B96A6"/>
      </left>
      <right/>
      <top/>
      <bottom/>
      <diagonal/>
    </border>
    <border>
      <left/>
      <right style="dashed">
        <color rgb="FF8B96A6"/>
      </right>
      <top/>
      <bottom/>
      <diagonal/>
    </border>
    <border>
      <left/>
      <right/>
      <top style="thin">
        <color rgb="FFDCE2E9"/>
      </top>
      <bottom/>
      <diagonal/>
    </border>
    <border>
      <left/>
      <right style="medium">
        <color rgb="FF1F3A5F"/>
      </right>
      <top style="thin">
        <color rgb="FFDCE2E9"/>
      </top>
      <bottom/>
      <diagonal/>
    </border>
    <border>
      <left style="thin">
        <color rgb="FF1F3A5F"/>
      </left>
      <right/>
      <top style="thin">
        <color rgb="FF1F3A5F"/>
      </top>
      <bottom/>
      <diagonal/>
    </border>
    <border>
      <left/>
      <right style="thin">
        <color rgb="FF1F3A5F"/>
      </right>
      <top style="thin">
        <color rgb="FF1F3A5F"/>
      </top>
      <bottom/>
      <diagonal/>
    </border>
    <border>
      <left/>
      <right style="medium">
        <color rgb="FF1F3A5F"/>
      </right>
      <top style="thin">
        <color rgb="FF1F3A5F"/>
      </top>
      <bottom/>
      <diagonal/>
    </border>
    <border>
      <left style="dashed">
        <color rgb="FF8B96A6"/>
      </left>
      <right/>
      <top/>
      <bottom style="dashed">
        <color rgb="FF8B96A6"/>
      </bottom>
      <diagonal/>
    </border>
    <border>
      <left/>
      <right/>
      <top/>
      <bottom style="dashed">
        <color rgb="FF8B96A6"/>
      </bottom>
      <diagonal/>
    </border>
    <border>
      <left/>
      <right style="dashed">
        <color rgb="FF8B96A6"/>
      </right>
      <top/>
      <bottom style="dashed">
        <color rgb="FF8B96A6"/>
      </bottom>
      <diagonal/>
    </border>
    <border>
      <left style="medium">
        <color rgb="FF1F3A5F"/>
      </left>
      <right/>
      <top/>
      <bottom style="medium">
        <color rgb="FF1F3A5F"/>
      </bottom>
      <diagonal/>
    </border>
    <border>
      <left style="thin">
        <color rgb="FF1F3A5F"/>
      </left>
      <right/>
      <top/>
      <bottom style="medium">
        <color rgb="FF1F3A5F"/>
      </bottom>
      <diagonal/>
    </border>
    <border>
      <left/>
      <right style="thin">
        <color rgb="FF1F3A5F"/>
      </right>
      <top/>
      <bottom style="medium">
        <color rgb="FF1F3A5F"/>
      </bottom>
      <diagonal/>
    </border>
    <border>
      <left style="dashed">
        <color rgb="FF5B738E"/>
      </left>
      <right/>
      <top/>
      <bottom style="dashed">
        <color rgb="FF5B738E"/>
      </bottom>
      <diagonal/>
    </border>
    <border>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theme="0"/>
      </bottom>
      <diagonal/>
    </border>
    <border>
      <left/>
      <right style="thin">
        <color theme="0"/>
      </right>
      <top style="thin">
        <color indexed="64"/>
      </top>
      <bottom style="thin">
        <color theme="0"/>
      </bottom>
      <diagonal/>
    </border>
    <border>
      <left style="medium">
        <color indexed="64"/>
      </left>
      <right style="medium">
        <color rgb="FFD9E2EC"/>
      </right>
      <top/>
      <bottom style="medium">
        <color rgb="FFD9E2EC"/>
      </bottom>
      <diagonal/>
    </border>
    <border>
      <left/>
      <right style="medium">
        <color indexed="64"/>
      </right>
      <top/>
      <bottom style="medium">
        <color rgb="FFD9E2EC"/>
      </bottom>
      <diagonal/>
    </border>
    <border>
      <left style="medium">
        <color indexed="64"/>
      </left>
      <right style="medium">
        <color rgb="FFD9E2EC"/>
      </right>
      <top/>
      <bottom style="medium">
        <color indexed="64"/>
      </bottom>
      <diagonal/>
    </border>
    <border>
      <left/>
      <right style="medium">
        <color rgb="FFD9E2EC"/>
      </right>
      <top/>
      <bottom style="medium">
        <color indexed="64"/>
      </bottom>
      <diagonal/>
    </border>
    <border>
      <left style="thin">
        <color theme="1"/>
      </left>
      <right/>
      <top/>
      <bottom style="thin">
        <color theme="8" tint="0.39997558519241921"/>
      </bottom>
      <diagonal/>
    </border>
    <border>
      <left/>
      <right/>
      <top/>
      <bottom style="thin">
        <color theme="8" tint="0.39997558519241921"/>
      </bottom>
      <diagonal/>
    </border>
    <border>
      <left style="thin">
        <color indexed="64"/>
      </left>
      <right/>
      <top/>
      <bottom style="thin">
        <color theme="8" tint="0.39997558519241921"/>
      </bottom>
      <diagonal/>
    </border>
    <border>
      <left/>
      <right style="thin">
        <color indexed="64"/>
      </right>
      <top/>
      <bottom style="thin">
        <color theme="8" tint="0.39997558519241921"/>
      </bottom>
      <diagonal/>
    </border>
    <border>
      <left/>
      <right style="thin">
        <color indexed="64"/>
      </right>
      <top style="thin">
        <color theme="8" tint="0.39997558519241921"/>
      </top>
      <bottom style="thin">
        <color indexed="64"/>
      </bottom>
      <diagonal/>
    </border>
    <border>
      <left style="thin">
        <color theme="0"/>
      </left>
      <right style="thin">
        <color theme="0"/>
      </right>
      <top style="thin">
        <color theme="0"/>
      </top>
      <bottom style="thin">
        <color theme="0"/>
      </bottom>
      <diagonal/>
    </border>
    <border>
      <left/>
      <right style="medium">
        <color indexed="64"/>
      </right>
      <top style="medium">
        <color indexed="64"/>
      </top>
      <bottom style="medium">
        <color theme="0"/>
      </bottom>
      <diagonal/>
    </border>
    <border>
      <left/>
      <right style="medium">
        <color indexed="64"/>
      </right>
      <top style="medium">
        <color theme="0"/>
      </top>
      <bottom style="medium">
        <color theme="0"/>
      </bottom>
      <diagonal/>
    </border>
    <border>
      <left/>
      <right style="medium">
        <color indexed="64"/>
      </right>
      <top style="medium">
        <color theme="0"/>
      </top>
      <bottom style="medium">
        <color indexed="64"/>
      </bottom>
      <diagonal/>
    </border>
    <border>
      <left style="medium">
        <color theme="0"/>
      </left>
      <right style="medium">
        <color theme="0"/>
      </right>
      <top style="medium">
        <color indexed="64"/>
      </top>
      <bottom style="thin">
        <color indexed="64"/>
      </bottom>
      <diagonal/>
    </border>
    <border>
      <left style="medium">
        <color theme="0"/>
      </left>
      <right style="medium">
        <color theme="0"/>
      </right>
      <top style="thin">
        <color indexed="64"/>
      </top>
      <bottom style="medium">
        <color indexed="64"/>
      </bottom>
      <diagonal/>
    </border>
    <border>
      <left/>
      <right style="thin">
        <color theme="0"/>
      </right>
      <top style="thin">
        <color theme="0"/>
      </top>
      <bottom style="thin">
        <color theme="0"/>
      </bottom>
      <diagonal/>
    </border>
    <border>
      <left style="thin">
        <color theme="0"/>
      </left>
      <right/>
      <top style="thin">
        <color theme="4" tint="0.39997558519241921"/>
      </top>
      <bottom style="thin">
        <color theme="0"/>
      </bottom>
      <diagonal/>
    </border>
    <border>
      <left/>
      <right/>
      <top style="thin">
        <color theme="4" tint="0.39997558519241921"/>
      </top>
      <bottom style="thin">
        <color theme="0"/>
      </bottom>
      <diagonal/>
    </border>
    <border>
      <left/>
      <right style="thin">
        <color theme="0"/>
      </right>
      <top style="thin">
        <color theme="4" tint="0.39997558519241921"/>
      </top>
      <bottom style="thin">
        <color theme="0"/>
      </bottom>
      <diagonal/>
    </border>
    <border>
      <left style="medium">
        <color indexed="64"/>
      </left>
      <right style="medium">
        <color indexed="64"/>
      </right>
      <top/>
      <bottom style="thin">
        <color indexed="64"/>
      </bottom>
      <diagonal/>
    </border>
  </borders>
  <cellStyleXfs count="54">
    <xf numFmtId="0" fontId="0" fillId="0" borderId="0"/>
    <xf numFmtId="43" fontId="1" fillId="0" borderId="0" applyFont="0" applyFill="0" applyBorder="0" applyAlignment="0" applyProtection="0"/>
    <xf numFmtId="9" fontId="1" fillId="0" borderId="0" applyFont="0" applyFill="0" applyBorder="0" applyAlignment="0" applyProtection="0"/>
    <xf numFmtId="0" fontId="20" fillId="0" borderId="0"/>
    <xf numFmtId="0" fontId="1" fillId="0" borderId="0"/>
    <xf numFmtId="0" fontId="1" fillId="0" borderId="0"/>
    <xf numFmtId="43"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0" fontId="20" fillId="0" borderId="0"/>
    <xf numFmtId="0" fontId="32" fillId="0" borderId="0"/>
    <xf numFmtId="0" fontId="20" fillId="0" borderId="0"/>
    <xf numFmtId="0" fontId="20" fillId="0" borderId="0"/>
    <xf numFmtId="9" fontId="1" fillId="0" borderId="0" applyFont="0" applyFill="0" applyBorder="0" applyAlignment="0" applyProtection="0"/>
    <xf numFmtId="0" fontId="20" fillId="0" borderId="0"/>
    <xf numFmtId="43" fontId="32" fillId="0" borderId="0" applyFont="0" applyFill="0" applyBorder="0" applyAlignment="0" applyProtection="0"/>
    <xf numFmtId="0" fontId="66" fillId="0" borderId="0"/>
    <xf numFmtId="0" fontId="80" fillId="0" borderId="0"/>
    <xf numFmtId="0" fontId="20" fillId="0" borderId="0"/>
    <xf numFmtId="0" fontId="97" fillId="0" borderId="0" applyNumberFormat="0" applyFill="0" applyBorder="0" applyAlignment="0" applyProtection="0"/>
    <xf numFmtId="43" fontId="20" fillId="0" borderId="0" applyFont="0" applyFill="0" applyBorder="0" applyAlignment="0" applyProtection="0"/>
    <xf numFmtId="184" fontId="20" fillId="0" borderId="0" applyFont="0" applyFill="0" applyBorder="0" applyAlignment="0" applyProtection="0"/>
    <xf numFmtId="0" fontId="1" fillId="0" borderId="0"/>
    <xf numFmtId="9" fontId="1"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 fillId="0" borderId="0"/>
    <xf numFmtId="0" fontId="2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9" fontId="20" fillId="0" borderId="0" applyFont="0" applyFill="0" applyBorder="0" applyAlignment="0" applyProtection="0"/>
    <xf numFmtId="9" fontId="32" fillId="0" borderId="0" applyFont="0" applyFill="0" applyBorder="0" applyAlignment="0" applyProtection="0"/>
    <xf numFmtId="184" fontId="1" fillId="0" borderId="0" applyFont="0" applyFill="0" applyBorder="0" applyAlignment="0" applyProtection="0"/>
    <xf numFmtId="0" fontId="1" fillId="0" borderId="0"/>
    <xf numFmtId="43" fontId="1" fillId="0" borderId="0" applyFont="0" applyFill="0" applyBorder="0" applyAlignment="0" applyProtection="0"/>
    <xf numFmtId="191" fontId="1" fillId="0" borderId="0" applyFont="0" applyFill="0" applyBorder="0" applyAlignment="0" applyProtection="0"/>
    <xf numFmtId="9" fontId="1" fillId="0" borderId="0" applyFont="0" applyFill="0" applyBorder="0" applyAlignment="0" applyProtection="0"/>
    <xf numFmtId="0" fontId="32" fillId="0" borderId="0"/>
    <xf numFmtId="9" fontId="1"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 fillId="0" borderId="0"/>
    <xf numFmtId="9" fontId="1" fillId="0" borderId="0" applyFont="0" applyFill="0" applyBorder="0" applyAlignment="0" applyProtection="0"/>
    <xf numFmtId="184" fontId="1" fillId="0" borderId="0" applyFont="0" applyFill="0" applyBorder="0" applyAlignment="0" applyProtection="0"/>
    <xf numFmtId="43" fontId="1" fillId="0" borderId="0" applyFont="0" applyFill="0" applyBorder="0" applyAlignment="0" applyProtection="0"/>
    <xf numFmtId="19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81" fillId="0" borderId="0"/>
  </cellStyleXfs>
  <cellXfs count="2764">
    <xf numFmtId="0" fontId="0" fillId="0" borderId="0" xfId="0"/>
    <xf numFmtId="0" fontId="6" fillId="0" borderId="0" xfId="0" applyFont="1"/>
    <xf numFmtId="0" fontId="6" fillId="0" borderId="0" xfId="0" applyFont="1" applyAlignment="1">
      <alignment horizontal="center"/>
    </xf>
    <xf numFmtId="0" fontId="10" fillId="6" borderId="1" xfId="0" applyFont="1" applyFill="1" applyBorder="1"/>
    <xf numFmtId="164" fontId="10" fillId="6" borderId="9" xfId="1" applyNumberFormat="1" applyFont="1" applyFill="1" applyBorder="1"/>
    <xf numFmtId="164" fontId="10" fillId="0" borderId="2" xfId="1" applyNumberFormat="1" applyFont="1" applyFill="1" applyBorder="1"/>
    <xf numFmtId="164" fontId="10" fillId="0" borderId="10" xfId="1" applyNumberFormat="1" applyFont="1" applyFill="1" applyBorder="1"/>
    <xf numFmtId="164" fontId="10" fillId="0" borderId="3" xfId="1" applyNumberFormat="1" applyFont="1" applyFill="1" applyBorder="1"/>
    <xf numFmtId="0" fontId="11" fillId="0" borderId="11" xfId="0" applyFont="1" applyBorder="1"/>
    <xf numFmtId="1" fontId="11" fillId="7" borderId="13" xfId="0" applyNumberFormat="1" applyFont="1" applyFill="1" applyBorder="1" applyAlignment="1">
      <alignment horizontal="center" vertical="center"/>
    </xf>
    <xf numFmtId="0" fontId="10" fillId="6" borderId="14" xfId="0" applyFont="1" applyFill="1" applyBorder="1"/>
    <xf numFmtId="4" fontId="10" fillId="6" borderId="15" xfId="1" applyNumberFormat="1" applyFont="1" applyFill="1" applyBorder="1"/>
    <xf numFmtId="4" fontId="10" fillId="0" borderId="15" xfId="0" applyNumberFormat="1" applyFont="1" applyBorder="1" applyAlignment="1">
      <alignment horizontal="right"/>
    </xf>
    <xf numFmtId="4" fontId="10" fillId="0" borderId="16" xfId="0" applyNumberFormat="1" applyFont="1" applyBorder="1" applyAlignment="1">
      <alignment horizontal="right"/>
    </xf>
    <xf numFmtId="4" fontId="10" fillId="0" borderId="17" xfId="0" applyNumberFormat="1" applyFont="1" applyBorder="1" applyAlignment="1">
      <alignment horizontal="right"/>
    </xf>
    <xf numFmtId="4" fontId="6" fillId="0" borderId="0" xfId="0" applyNumberFormat="1" applyFont="1"/>
    <xf numFmtId="0" fontId="11" fillId="0" borderId="18" xfId="0" applyFont="1" applyBorder="1"/>
    <xf numFmtId="165" fontId="11" fillId="7" borderId="15" xfId="0" applyNumberFormat="1" applyFont="1" applyFill="1" applyBorder="1" applyAlignment="1">
      <alignment horizontal="center" vertical="center"/>
    </xf>
    <xf numFmtId="165" fontId="11" fillId="7" borderId="17" xfId="0" applyNumberFormat="1" applyFont="1" applyFill="1" applyBorder="1" applyAlignment="1">
      <alignment horizontal="center" vertical="center"/>
    </xf>
    <xf numFmtId="0" fontId="10" fillId="9" borderId="14" xfId="0" applyFont="1" applyFill="1" applyBorder="1"/>
    <xf numFmtId="164" fontId="10" fillId="9" borderId="15" xfId="0" applyNumberFormat="1" applyFont="1" applyFill="1" applyBorder="1"/>
    <xf numFmtId="164" fontId="10" fillId="10" borderId="15" xfId="0" applyNumberFormat="1" applyFont="1" applyFill="1" applyBorder="1"/>
    <xf numFmtId="164" fontId="10" fillId="9" borderId="16" xfId="0" applyNumberFormat="1" applyFont="1" applyFill="1" applyBorder="1"/>
    <xf numFmtId="164" fontId="10" fillId="9" borderId="17" xfId="0" applyNumberFormat="1" applyFont="1" applyFill="1" applyBorder="1"/>
    <xf numFmtId="0" fontId="11" fillId="7" borderId="15" xfId="0" applyFont="1" applyFill="1" applyBorder="1" applyAlignment="1">
      <alignment horizontal="center" vertical="center"/>
    </xf>
    <xf numFmtId="0" fontId="11" fillId="7" borderId="17" xfId="0" applyFont="1" applyFill="1" applyBorder="1" applyAlignment="1">
      <alignment horizontal="center" vertical="center"/>
    </xf>
    <xf numFmtId="164" fontId="12" fillId="6" borderId="15" xfId="1" applyNumberFormat="1" applyFont="1" applyFill="1" applyBorder="1"/>
    <xf numFmtId="164" fontId="12" fillId="0" borderId="15" xfId="1" applyNumberFormat="1" applyFont="1" applyFill="1" applyBorder="1"/>
    <xf numFmtId="164" fontId="12" fillId="0" borderId="16" xfId="1" applyNumberFormat="1" applyFont="1" applyFill="1" applyBorder="1"/>
    <xf numFmtId="164" fontId="12" fillId="0" borderId="17" xfId="1" applyNumberFormat="1" applyFont="1" applyFill="1" applyBorder="1"/>
    <xf numFmtId="164" fontId="11" fillId="7" borderId="15" xfId="0" applyNumberFormat="1" applyFont="1" applyFill="1" applyBorder="1" applyAlignment="1">
      <alignment horizontal="center" vertical="center"/>
    </xf>
    <xf numFmtId="164" fontId="11" fillId="7" borderId="17" xfId="0" applyNumberFormat="1" applyFont="1" applyFill="1" applyBorder="1" applyAlignment="1">
      <alignment horizontal="center" vertical="center"/>
    </xf>
    <xf numFmtId="4" fontId="10" fillId="0" borderId="15" xfId="1" applyNumberFormat="1" applyFont="1" applyFill="1" applyBorder="1"/>
    <xf numFmtId="4" fontId="10" fillId="0" borderId="16" xfId="1" applyNumberFormat="1" applyFont="1" applyFill="1" applyBorder="1"/>
    <xf numFmtId="4" fontId="10" fillId="0" borderId="17" xfId="1" applyNumberFormat="1" applyFont="1" applyFill="1" applyBorder="1"/>
    <xf numFmtId="164" fontId="10" fillId="9" borderId="15" xfId="1" applyNumberFormat="1" applyFont="1" applyFill="1" applyBorder="1"/>
    <xf numFmtId="164" fontId="10" fillId="10" borderId="15" xfId="1" applyNumberFormat="1" applyFont="1" applyFill="1" applyBorder="1"/>
    <xf numFmtId="164" fontId="10" fillId="9" borderId="16" xfId="1" applyNumberFormat="1" applyFont="1" applyFill="1" applyBorder="1"/>
    <xf numFmtId="164" fontId="10" fillId="9" borderId="17" xfId="1" applyNumberFormat="1" applyFont="1" applyFill="1" applyBorder="1"/>
    <xf numFmtId="164" fontId="10" fillId="6" borderId="15" xfId="1" applyNumberFormat="1" applyFont="1" applyFill="1" applyBorder="1" applyAlignment="1"/>
    <xf numFmtId="164" fontId="10" fillId="0" borderId="15" xfId="1" applyNumberFormat="1" applyFont="1" applyFill="1" applyBorder="1" applyAlignment="1"/>
    <xf numFmtId="164" fontId="10" fillId="0" borderId="16" xfId="1" applyNumberFormat="1" applyFont="1" applyFill="1" applyBorder="1" applyAlignment="1"/>
    <xf numFmtId="164" fontId="10" fillId="0" borderId="17" xfId="1" applyNumberFormat="1" applyFont="1" applyFill="1" applyBorder="1" applyAlignment="1"/>
    <xf numFmtId="4" fontId="11" fillId="7" borderId="17" xfId="0" applyNumberFormat="1" applyFont="1" applyFill="1" applyBorder="1" applyAlignment="1">
      <alignment horizontal="center" vertical="center"/>
    </xf>
    <xf numFmtId="0" fontId="10" fillId="9" borderId="15" xfId="0" applyFont="1" applyFill="1" applyBorder="1"/>
    <xf numFmtId="0" fontId="10" fillId="10" borderId="15" xfId="0" applyFont="1" applyFill="1" applyBorder="1"/>
    <xf numFmtId="0" fontId="10" fillId="9" borderId="16" xfId="0" applyFont="1" applyFill="1" applyBorder="1"/>
    <xf numFmtId="0" fontId="10" fillId="9" borderId="17" xfId="0" applyFont="1" applyFill="1" applyBorder="1"/>
    <xf numFmtId="0" fontId="12" fillId="6" borderId="14" xfId="0" applyFont="1" applyFill="1" applyBorder="1"/>
    <xf numFmtId="2" fontId="10" fillId="6" borderId="19" xfId="0" quotePrefix="1" applyNumberFormat="1" applyFont="1" applyFill="1" applyBorder="1" applyAlignment="1">
      <alignment horizontal="right"/>
    </xf>
    <xf numFmtId="2" fontId="10" fillId="0" borderId="15" xfId="0" quotePrefix="1" applyNumberFormat="1" applyFont="1" applyBorder="1" applyAlignment="1">
      <alignment horizontal="right"/>
    </xf>
    <xf numFmtId="2" fontId="10" fillId="0" borderId="16" xfId="0" quotePrefix="1" applyNumberFormat="1" applyFont="1" applyBorder="1" applyAlignment="1">
      <alignment horizontal="right"/>
    </xf>
    <xf numFmtId="2" fontId="10" fillId="0" borderId="17" xfId="0" quotePrefix="1" applyNumberFormat="1" applyFont="1" applyBorder="1" applyAlignment="1">
      <alignment horizontal="right"/>
    </xf>
    <xf numFmtId="0" fontId="12" fillId="0" borderId="18" xfId="0" applyFont="1" applyBorder="1"/>
    <xf numFmtId="2" fontId="11" fillId="7" borderId="15" xfId="0" applyNumberFormat="1" applyFont="1" applyFill="1" applyBorder="1" applyAlignment="1">
      <alignment horizontal="center" vertical="center"/>
    </xf>
    <xf numFmtId="2" fontId="12" fillId="6" borderId="15" xfId="0" applyNumberFormat="1" applyFont="1" applyFill="1" applyBorder="1" applyAlignment="1">
      <alignment horizontal="right"/>
    </xf>
    <xf numFmtId="2" fontId="10" fillId="0" borderId="15" xfId="0" applyNumberFormat="1" applyFont="1" applyBorder="1" applyAlignment="1">
      <alignment horizontal="right"/>
    </xf>
    <xf numFmtId="2" fontId="6" fillId="0" borderId="0" xfId="0" applyNumberFormat="1" applyFont="1"/>
    <xf numFmtId="2" fontId="11" fillId="7" borderId="17" xfId="0" applyNumberFormat="1" applyFont="1" applyFill="1" applyBorder="1" applyAlignment="1">
      <alignment horizontal="center" vertical="center"/>
    </xf>
    <xf numFmtId="2" fontId="12" fillId="6" borderId="15" xfId="0" quotePrefix="1" applyNumberFormat="1" applyFont="1" applyFill="1" applyBorder="1" applyAlignment="1">
      <alignment horizontal="right"/>
    </xf>
    <xf numFmtId="2" fontId="10" fillId="6" borderId="15" xfId="0" applyNumberFormat="1" applyFont="1" applyFill="1" applyBorder="1"/>
    <xf numFmtId="10" fontId="6" fillId="0" borderId="0" xfId="2" applyNumberFormat="1" applyFont="1"/>
    <xf numFmtId="166" fontId="6" fillId="0" borderId="0" xfId="2" applyNumberFormat="1" applyFont="1"/>
    <xf numFmtId="0" fontId="12" fillId="6" borderId="5" xfId="0" applyFont="1" applyFill="1" applyBorder="1" applyAlignment="1">
      <alignment horizontal="left" indent="1"/>
    </xf>
    <xf numFmtId="4" fontId="12" fillId="6" borderId="6" xfId="1" applyNumberFormat="1" applyFont="1" applyFill="1" applyBorder="1"/>
    <xf numFmtId="2" fontId="12" fillId="0" borderId="6" xfId="0" applyNumberFormat="1" applyFont="1" applyBorder="1"/>
    <xf numFmtId="2" fontId="12" fillId="0" borderId="7" xfId="0" applyNumberFormat="1" applyFont="1" applyBorder="1"/>
    <xf numFmtId="43" fontId="6" fillId="0" borderId="0" xfId="1" applyFont="1"/>
    <xf numFmtId="0" fontId="12" fillId="0" borderId="20" xfId="0" applyFont="1" applyBorder="1" applyAlignment="1">
      <alignment horizontal="left" indent="1"/>
    </xf>
    <xf numFmtId="0" fontId="7" fillId="2" borderId="0" xfId="0" applyFont="1" applyFill="1"/>
    <xf numFmtId="0" fontId="13" fillId="2" borderId="0" xfId="0" applyFont="1" applyFill="1"/>
    <xf numFmtId="0" fontId="13" fillId="4" borderId="0" xfId="0" applyFont="1" applyFill="1"/>
    <xf numFmtId="0" fontId="9" fillId="5" borderId="21" xfId="0" applyFont="1" applyFill="1" applyBorder="1"/>
    <xf numFmtId="0" fontId="11" fillId="5" borderId="22" xfId="0" applyFont="1" applyFill="1" applyBorder="1" applyAlignment="1">
      <alignment horizontal="center" vertical="center"/>
    </xf>
    <xf numFmtId="0" fontId="11" fillId="5" borderId="23" xfId="0" applyFont="1" applyFill="1" applyBorder="1" applyAlignment="1">
      <alignment horizontal="center" vertical="center"/>
    </xf>
    <xf numFmtId="165" fontId="10" fillId="6" borderId="2" xfId="0" applyNumberFormat="1" applyFont="1" applyFill="1" applyBorder="1" applyAlignment="1">
      <alignment horizontal="right"/>
    </xf>
    <xf numFmtId="165" fontId="10" fillId="0" borderId="2" xfId="0" applyNumberFormat="1" applyFont="1" applyBorder="1" applyAlignment="1">
      <alignment horizontal="right"/>
    </xf>
    <xf numFmtId="165" fontId="10" fillId="0" borderId="3" xfId="0" applyNumberFormat="1" applyFont="1" applyBorder="1" applyAlignment="1">
      <alignment horizontal="right"/>
    </xf>
    <xf numFmtId="0" fontId="11" fillId="11" borderId="11" xfId="0" applyFont="1" applyFill="1" applyBorder="1"/>
    <xf numFmtId="164" fontId="12" fillId="6" borderId="15" xfId="0" applyNumberFormat="1" applyFont="1" applyFill="1" applyBorder="1"/>
    <xf numFmtId="164" fontId="12" fillId="0" borderId="15" xfId="0" applyNumberFormat="1" applyFont="1" applyBorder="1"/>
    <xf numFmtId="164" fontId="10" fillId="0" borderId="17" xfId="1" applyNumberFormat="1" applyFont="1" applyFill="1" applyBorder="1" applyAlignment="1">
      <alignment horizontal="right"/>
    </xf>
    <xf numFmtId="0" fontId="11" fillId="11" borderId="18" xfId="0" applyFont="1" applyFill="1" applyBorder="1"/>
    <xf numFmtId="0" fontId="10" fillId="0" borderId="14" xfId="0" applyFont="1" applyBorder="1" applyAlignment="1">
      <alignment vertical="center" wrapText="1"/>
    </xf>
    <xf numFmtId="164" fontId="12" fillId="6" borderId="15" xfId="0" applyNumberFormat="1" applyFont="1" applyFill="1" applyBorder="1" applyAlignment="1">
      <alignment vertical="center"/>
    </xf>
    <xf numFmtId="165" fontId="12" fillId="0" borderId="15" xfId="0" applyNumberFormat="1" applyFont="1" applyBorder="1" applyAlignment="1">
      <alignment vertical="center"/>
    </xf>
    <xf numFmtId="165" fontId="10" fillId="0" borderId="17" xfId="0" applyNumberFormat="1" applyFont="1" applyBorder="1" applyAlignment="1">
      <alignment horizontal="right" vertical="center"/>
    </xf>
    <xf numFmtId="0" fontId="11" fillId="0" borderId="18" xfId="0" applyFont="1" applyBorder="1" applyAlignment="1">
      <alignment wrapText="1"/>
    </xf>
    <xf numFmtId="165" fontId="12" fillId="6" borderId="15" xfId="0" applyNumberFormat="1" applyFont="1" applyFill="1" applyBorder="1"/>
    <xf numFmtId="2" fontId="10" fillId="0" borderId="15" xfId="0" applyNumberFormat="1" applyFont="1" applyBorder="1"/>
    <xf numFmtId="2" fontId="10" fillId="0" borderId="17" xfId="0" applyNumberFormat="1" applyFont="1" applyBorder="1" applyAlignment="1">
      <alignment horizontal="right"/>
    </xf>
    <xf numFmtId="0" fontId="10" fillId="6" borderId="5" xfId="0" applyFont="1" applyFill="1" applyBorder="1"/>
    <xf numFmtId="165" fontId="12" fillId="6" borderId="6" xfId="0" applyNumberFormat="1" applyFont="1" applyFill="1" applyBorder="1"/>
    <xf numFmtId="2" fontId="12" fillId="0" borderId="7" xfId="0" applyNumberFormat="1" applyFont="1" applyBorder="1" applyAlignment="1">
      <alignment horizontal="right"/>
    </xf>
    <xf numFmtId="0" fontId="11" fillId="11" borderId="20" xfId="0" applyFont="1" applyFill="1" applyBorder="1"/>
    <xf numFmtId="2" fontId="11" fillId="7" borderId="6" xfId="0" applyNumberFormat="1" applyFont="1" applyFill="1" applyBorder="1" applyAlignment="1">
      <alignment horizontal="center" vertical="center"/>
    </xf>
    <xf numFmtId="1" fontId="11" fillId="7" borderId="7" xfId="0" applyNumberFormat="1" applyFont="1" applyFill="1" applyBorder="1" applyAlignment="1">
      <alignment horizontal="center" vertical="center"/>
    </xf>
    <xf numFmtId="0" fontId="6" fillId="6" borderId="0" xfId="0" applyFont="1" applyFill="1"/>
    <xf numFmtId="165" fontId="14" fillId="6" borderId="0" xfId="0" applyNumberFormat="1" applyFont="1" applyFill="1"/>
    <xf numFmtId="2" fontId="14" fillId="0" borderId="0" xfId="0" applyNumberFormat="1" applyFont="1"/>
    <xf numFmtId="2" fontId="14" fillId="0" borderId="0" xfId="0" applyNumberFormat="1" applyFont="1" applyAlignment="1">
      <alignment horizontal="right"/>
    </xf>
    <xf numFmtId="0" fontId="15" fillId="0" borderId="0" xfId="0" applyFont="1"/>
    <xf numFmtId="0" fontId="16" fillId="0" borderId="0" xfId="0" applyFont="1" applyAlignment="1">
      <alignment vertical="center"/>
    </xf>
    <xf numFmtId="0" fontId="16" fillId="0" borderId="0" xfId="0" applyFont="1"/>
    <xf numFmtId="0" fontId="15" fillId="0" borderId="0" xfId="0" applyFont="1" applyAlignment="1">
      <alignment horizontal="center" vertical="center"/>
    </xf>
    <xf numFmtId="0" fontId="10" fillId="0" borderId="24" xfId="0" applyFont="1" applyBorder="1" applyAlignment="1">
      <alignment vertical="center" wrapText="1"/>
    </xf>
    <xf numFmtId="2" fontId="10" fillId="0" borderId="24" xfId="0" applyNumberFormat="1" applyFont="1" applyBorder="1" applyAlignment="1">
      <alignment vertical="center"/>
    </xf>
    <xf numFmtId="2" fontId="10" fillId="4" borderId="24" xfId="0" applyNumberFormat="1" applyFont="1" applyFill="1" applyBorder="1" applyAlignment="1">
      <alignment vertical="center"/>
    </xf>
    <xf numFmtId="2" fontId="10" fillId="9" borderId="24" xfId="0" applyNumberFormat="1" applyFont="1" applyFill="1" applyBorder="1" applyAlignment="1">
      <alignment vertical="center"/>
    </xf>
    <xf numFmtId="167" fontId="6" fillId="0" borderId="0" xfId="0" applyNumberFormat="1" applyFont="1"/>
    <xf numFmtId="0" fontId="17" fillId="0" borderId="0" xfId="0" applyFont="1" applyAlignment="1">
      <alignment vertical="center" wrapText="1" readingOrder="1"/>
    </xf>
    <xf numFmtId="0" fontId="18" fillId="0" borderId="0" xfId="0" applyFont="1"/>
    <xf numFmtId="0" fontId="18" fillId="0" borderId="0" xfId="0" applyFont="1" applyAlignment="1">
      <alignment vertical="top" wrapText="1" readingOrder="1"/>
    </xf>
    <xf numFmtId="0" fontId="19" fillId="0" borderId="0" xfId="0" applyFont="1"/>
    <xf numFmtId="0" fontId="21" fillId="0" borderId="0" xfId="0" applyFont="1"/>
    <xf numFmtId="0" fontId="20" fillId="0" borderId="26" xfId="0" applyFont="1" applyBorder="1"/>
    <xf numFmtId="164" fontId="23" fillId="8" borderId="0" xfId="1" applyNumberFormat="1" applyFont="1" applyFill="1" applyBorder="1"/>
    <xf numFmtId="43" fontId="19" fillId="0" borderId="0" xfId="1" applyFont="1"/>
    <xf numFmtId="166" fontId="19" fillId="0" borderId="0" xfId="2" applyNumberFormat="1" applyFont="1"/>
    <xf numFmtId="168" fontId="24" fillId="0" borderId="36" xfId="1" applyNumberFormat="1" applyFont="1" applyBorder="1" applyAlignment="1">
      <alignment horizontal="center" vertical="center"/>
    </xf>
    <xf numFmtId="166" fontId="24" fillId="0" borderId="36" xfId="2" applyNumberFormat="1" applyFont="1" applyBorder="1" applyAlignment="1">
      <alignment horizontal="center" vertical="center"/>
    </xf>
    <xf numFmtId="4" fontId="19" fillId="0" borderId="0" xfId="0" applyNumberFormat="1" applyFont="1"/>
    <xf numFmtId="10" fontId="19" fillId="0" borderId="0" xfId="2" applyNumberFormat="1" applyFont="1"/>
    <xf numFmtId="169" fontId="19" fillId="0" borderId="0" xfId="2" applyNumberFormat="1" applyFont="1"/>
    <xf numFmtId="170" fontId="19" fillId="0" borderId="0" xfId="0" applyNumberFormat="1" applyFont="1"/>
    <xf numFmtId="0" fontId="25" fillId="0" borderId="0" xfId="3" applyFont="1" applyAlignment="1">
      <alignment vertical="center"/>
    </xf>
    <xf numFmtId="168" fontId="0" fillId="0" borderId="0" xfId="0" applyNumberFormat="1"/>
    <xf numFmtId="166" fontId="0" fillId="0" borderId="0" xfId="2" applyNumberFormat="1" applyFont="1"/>
    <xf numFmtId="171" fontId="0" fillId="0" borderId="0" xfId="0" applyNumberFormat="1"/>
    <xf numFmtId="4" fontId="0" fillId="0" borderId="0" xfId="0" applyNumberFormat="1"/>
    <xf numFmtId="43" fontId="0" fillId="0" borderId="0" xfId="1" applyFont="1"/>
    <xf numFmtId="43" fontId="0" fillId="0" borderId="0" xfId="0" applyNumberFormat="1"/>
    <xf numFmtId="10" fontId="0" fillId="0" borderId="0" xfId="2" applyNumberFormat="1" applyFont="1"/>
    <xf numFmtId="0" fontId="19" fillId="0" borderId="0" xfId="4" applyFont="1"/>
    <xf numFmtId="0" fontId="21" fillId="0" borderId="0" xfId="4" applyFont="1"/>
    <xf numFmtId="0" fontId="19" fillId="14" borderId="0" xfId="0" applyFont="1" applyFill="1"/>
    <xf numFmtId="0" fontId="4" fillId="0" borderId="0" xfId="0" applyFont="1"/>
    <xf numFmtId="0" fontId="25" fillId="0" borderId="0" xfId="0" applyFont="1"/>
    <xf numFmtId="0" fontId="4" fillId="0" borderId="0" xfId="0" applyFont="1" applyAlignment="1">
      <alignment horizontal="left" indent="1"/>
    </xf>
    <xf numFmtId="173" fontId="4" fillId="0" borderId="0" xfId="0" applyNumberFormat="1" applyFont="1"/>
    <xf numFmtId="166" fontId="4" fillId="0" borderId="0" xfId="2" applyNumberFormat="1" applyFont="1" applyFill="1"/>
    <xf numFmtId="0" fontId="2" fillId="0" borderId="0" xfId="0" applyFont="1" applyAlignment="1">
      <alignment horizontal="left"/>
    </xf>
    <xf numFmtId="173" fontId="2" fillId="0" borderId="0" xfId="0" applyNumberFormat="1" applyFont="1"/>
    <xf numFmtId="10" fontId="4" fillId="0" borderId="0" xfId="2" applyNumberFormat="1" applyFont="1" applyFill="1"/>
    <xf numFmtId="0" fontId="4" fillId="0" borderId="0" xfId="0" applyFont="1" applyAlignment="1">
      <alignment horizontal="center" vertical="center"/>
    </xf>
    <xf numFmtId="173" fontId="4" fillId="0" borderId="0" xfId="0" applyNumberFormat="1" applyFont="1" applyAlignment="1">
      <alignment horizontal="center" vertical="center"/>
    </xf>
    <xf numFmtId="0" fontId="4" fillId="6" borderId="0" xfId="0" applyFont="1" applyFill="1"/>
    <xf numFmtId="173" fontId="25" fillId="6" borderId="0" xfId="0" applyNumberFormat="1" applyFont="1" applyFill="1" applyAlignment="1">
      <alignment horizontal="center" vertical="center"/>
    </xf>
    <xf numFmtId="0" fontId="25" fillId="6" borderId="0" xfId="0" applyFont="1" applyFill="1"/>
    <xf numFmtId="0" fontId="19" fillId="0" borderId="0" xfId="5" applyFont="1"/>
    <xf numFmtId="0" fontId="17" fillId="0" borderId="0" xfId="5" applyFont="1" applyAlignment="1">
      <alignment vertical="center" wrapText="1" readingOrder="1"/>
    </xf>
    <xf numFmtId="0" fontId="18" fillId="0" borderId="0" xfId="5" applyFont="1" applyAlignment="1">
      <alignment vertical="top" wrapText="1" readingOrder="1"/>
    </xf>
    <xf numFmtId="0" fontId="31" fillId="12" borderId="60" xfId="0" applyFont="1" applyFill="1" applyBorder="1" applyAlignment="1">
      <alignment horizontal="center" vertical="center" wrapText="1"/>
    </xf>
    <xf numFmtId="168" fontId="31" fillId="13" borderId="61" xfId="1" applyNumberFormat="1" applyFont="1" applyFill="1" applyBorder="1" applyAlignment="1">
      <alignment horizontal="center" vertical="center"/>
    </xf>
    <xf numFmtId="43" fontId="19" fillId="0" borderId="0" xfId="6" applyFont="1"/>
    <xf numFmtId="4" fontId="19" fillId="0" borderId="0" xfId="5" applyNumberFormat="1" applyFont="1"/>
    <xf numFmtId="166" fontId="19" fillId="0" borderId="0" xfId="7" applyNumberFormat="1" applyFont="1"/>
    <xf numFmtId="166" fontId="19" fillId="0" borderId="0" xfId="8" applyNumberFormat="1" applyFont="1" applyBorder="1" applyAlignment="1">
      <alignment horizontal="center" vertical="center"/>
    </xf>
    <xf numFmtId="4" fontId="3" fillId="0" borderId="0" xfId="5" applyNumberFormat="1" applyFont="1" applyAlignment="1">
      <alignment vertical="center" wrapText="1"/>
    </xf>
    <xf numFmtId="4" fontId="33" fillId="0" borderId="0" xfId="0" applyNumberFormat="1" applyFont="1"/>
    <xf numFmtId="166" fontId="35" fillId="0" borderId="0" xfId="2" applyNumberFormat="1" applyFont="1" applyBorder="1" applyAlignment="1">
      <alignment horizontal="center" vertical="center"/>
    </xf>
    <xf numFmtId="39" fontId="19" fillId="0" borderId="0" xfId="5" applyNumberFormat="1" applyFont="1"/>
    <xf numFmtId="166" fontId="19" fillId="0" borderId="0" xfId="8" applyNumberFormat="1" applyFont="1"/>
    <xf numFmtId="166" fontId="19" fillId="0" borderId="0" xfId="8" applyNumberFormat="1" applyFont="1" applyBorder="1"/>
    <xf numFmtId="173" fontId="19" fillId="0" borderId="0" xfId="5" applyNumberFormat="1" applyFont="1" applyAlignment="1">
      <alignment horizontal="center" vertical="center"/>
    </xf>
    <xf numFmtId="166" fontId="19" fillId="0" borderId="0" xfId="8" applyNumberFormat="1" applyFont="1" applyFill="1" applyBorder="1"/>
    <xf numFmtId="0" fontId="32" fillId="0" borderId="0" xfId="10"/>
    <xf numFmtId="0" fontId="36" fillId="0" borderId="0" xfId="10" applyFont="1"/>
    <xf numFmtId="0" fontId="28" fillId="0" borderId="0" xfId="5" applyFont="1" applyAlignment="1">
      <alignment vertical="center" wrapText="1" readingOrder="1"/>
    </xf>
    <xf numFmtId="0" fontId="29" fillId="0" borderId="0" xfId="5" applyFont="1" applyAlignment="1">
      <alignment vertical="top" wrapText="1" readingOrder="1"/>
    </xf>
    <xf numFmtId="0" fontId="17" fillId="17" borderId="26" xfId="0" applyFont="1" applyFill="1" applyBorder="1"/>
    <xf numFmtId="173" fontId="22" fillId="18" borderId="61" xfId="11" applyNumberFormat="1" applyFont="1" applyFill="1" applyBorder="1" applyAlignment="1">
      <alignment horizontal="center" vertical="center"/>
    </xf>
    <xf numFmtId="0" fontId="22" fillId="19" borderId="24" xfId="0" applyFont="1" applyFill="1" applyBorder="1" applyAlignment="1">
      <alignment horizontal="center" vertical="center"/>
    </xf>
    <xf numFmtId="168" fontId="17" fillId="19" borderId="24" xfId="1" applyNumberFormat="1" applyFont="1" applyFill="1" applyBorder="1"/>
    <xf numFmtId="0" fontId="1" fillId="0" borderId="0" xfId="4"/>
    <xf numFmtId="0" fontId="17" fillId="20" borderId="26" xfId="5" applyFont="1" applyFill="1" applyBorder="1"/>
    <xf numFmtId="173" fontId="22" fillId="20" borderId="61" xfId="11" applyNumberFormat="1" applyFont="1" applyFill="1" applyBorder="1" applyAlignment="1">
      <alignment horizontal="center" vertical="center"/>
    </xf>
    <xf numFmtId="173" fontId="34" fillId="0" borderId="0" xfId="5" applyNumberFormat="1" applyFont="1" applyAlignment="1">
      <alignment horizontal="center" vertical="center"/>
    </xf>
    <xf numFmtId="166" fontId="0" fillId="0" borderId="0" xfId="13" applyNumberFormat="1" applyFont="1"/>
    <xf numFmtId="10" fontId="0" fillId="0" borderId="0" xfId="13" applyNumberFormat="1" applyFont="1"/>
    <xf numFmtId="0" fontId="30" fillId="0" borderId="0" xfId="5" applyFont="1" applyAlignment="1">
      <alignment horizontal="center" vertical="center"/>
    </xf>
    <xf numFmtId="0" fontId="30" fillId="0" borderId="0" xfId="5" applyFont="1" applyAlignment="1">
      <alignment horizontal="center" vertical="center" wrapText="1"/>
    </xf>
    <xf numFmtId="166" fontId="19" fillId="0" borderId="0" xfId="13" applyNumberFormat="1" applyFont="1" applyFill="1" applyBorder="1" applyAlignment="1">
      <alignment horizontal="center" vertical="center"/>
    </xf>
    <xf numFmtId="169" fontId="19" fillId="0" borderId="0" xfId="13" applyNumberFormat="1" applyFont="1" applyFill="1" applyBorder="1" applyAlignment="1">
      <alignment horizontal="center" vertical="center"/>
    </xf>
    <xf numFmtId="166" fontId="19" fillId="0" borderId="0" xfId="13" applyNumberFormat="1" applyFont="1"/>
    <xf numFmtId="166" fontId="19" fillId="0" borderId="0" xfId="2" applyNumberFormat="1" applyFont="1" applyFill="1" applyBorder="1" applyAlignment="1">
      <alignment horizontal="center" vertical="center"/>
    </xf>
    <xf numFmtId="166" fontId="19" fillId="0" borderId="0" xfId="13" applyNumberFormat="1" applyFont="1" applyFill="1" applyBorder="1"/>
    <xf numFmtId="0" fontId="19" fillId="0" borderId="0" xfId="0" applyFont="1" applyAlignment="1">
      <alignment vertical="center"/>
    </xf>
    <xf numFmtId="0" fontId="19" fillId="0" borderId="77" xfId="5" applyFont="1" applyBorder="1"/>
    <xf numFmtId="0" fontId="22" fillId="0" borderId="24" xfId="0" applyFont="1" applyBorder="1" applyAlignment="1">
      <alignment horizontal="center" vertical="center"/>
    </xf>
    <xf numFmtId="175" fontId="17" fillId="0" borderId="61" xfId="6" applyNumberFormat="1" applyFont="1" applyFill="1" applyBorder="1" applyAlignment="1">
      <alignment horizontal="center" vertical="center"/>
    </xf>
    <xf numFmtId="43" fontId="37" fillId="0" borderId="0" xfId="1" applyFont="1"/>
    <xf numFmtId="3" fontId="19" fillId="0" borderId="0" xfId="0" applyNumberFormat="1" applyFont="1"/>
    <xf numFmtId="170" fontId="19" fillId="0" borderId="0" xfId="6" applyNumberFormat="1" applyFont="1"/>
    <xf numFmtId="0" fontId="27" fillId="0" borderId="0" xfId="0" applyFont="1"/>
    <xf numFmtId="172" fontId="19" fillId="0" borderId="0" xfId="0" applyNumberFormat="1" applyFont="1"/>
    <xf numFmtId="0" fontId="26" fillId="0" borderId="0" xfId="0" applyFont="1" applyAlignment="1">
      <alignment horizontal="justify" vertical="center"/>
    </xf>
    <xf numFmtId="168" fontId="31" fillId="13" borderId="87" xfId="10" applyNumberFormat="1" applyFont="1" applyFill="1" applyBorder="1" applyAlignment="1">
      <alignment vertical="center"/>
    </xf>
    <xf numFmtId="166" fontId="0" fillId="0" borderId="0" xfId="7" applyNumberFormat="1" applyFont="1"/>
    <xf numFmtId="43" fontId="19" fillId="0" borderId="0" xfId="0" applyNumberFormat="1" applyFont="1"/>
    <xf numFmtId="0" fontId="38" fillId="0" borderId="0" xfId="0" applyFont="1" applyAlignment="1">
      <alignment horizontal="justify" vertical="center"/>
    </xf>
    <xf numFmtId="0" fontId="38" fillId="0" borderId="0" xfId="0" applyFont="1"/>
    <xf numFmtId="0" fontId="17" fillId="0" borderId="0" xfId="3" applyFont="1" applyAlignment="1">
      <alignment vertical="center" wrapText="1"/>
    </xf>
    <xf numFmtId="0" fontId="40" fillId="0" borderId="0" xfId="0" applyFont="1" applyAlignment="1">
      <alignment vertical="center" wrapText="1" readingOrder="1"/>
    </xf>
    <xf numFmtId="0" fontId="14" fillId="0" borderId="0" xfId="0" applyFont="1" applyAlignment="1">
      <alignment vertical="top" wrapText="1" readingOrder="1"/>
    </xf>
    <xf numFmtId="0" fontId="41" fillId="0" borderId="0" xfId="0" applyFont="1"/>
    <xf numFmtId="0" fontId="42" fillId="24" borderId="0" xfId="4" applyFont="1" applyFill="1"/>
    <xf numFmtId="168" fontId="32" fillId="0" borderId="0" xfId="10" applyNumberFormat="1"/>
    <xf numFmtId="0" fontId="32" fillId="0" borderId="0" xfId="10" applyAlignment="1">
      <alignment horizontal="left"/>
    </xf>
    <xf numFmtId="0" fontId="27" fillId="0" borderId="0" xfId="0" applyFont="1" applyAlignment="1">
      <alignment vertical="center"/>
    </xf>
    <xf numFmtId="0" fontId="10" fillId="0" borderId="0" xfId="0" applyFont="1"/>
    <xf numFmtId="0" fontId="13" fillId="0" borderId="0" xfId="0" applyFont="1"/>
    <xf numFmtId="0" fontId="5" fillId="0" borderId="18" xfId="0" applyFont="1" applyBorder="1" applyAlignment="1">
      <alignment horizontal="left" wrapText="1" indent="1"/>
    </xf>
    <xf numFmtId="168" fontId="8" fillId="0" borderId="36" xfId="1" applyNumberFormat="1" applyFont="1" applyBorder="1" applyAlignment="1">
      <alignment horizontal="center" vertical="center"/>
    </xf>
    <xf numFmtId="168" fontId="8" fillId="0" borderId="0" xfId="1" applyNumberFormat="1" applyFont="1" applyBorder="1" applyAlignment="1">
      <alignment horizontal="center" vertical="center"/>
    </xf>
    <xf numFmtId="168" fontId="8" fillId="0" borderId="37" xfId="1" applyNumberFormat="1" applyFont="1" applyBorder="1" applyAlignment="1">
      <alignment horizontal="center" vertical="center"/>
    </xf>
    <xf numFmtId="166" fontId="8" fillId="0" borderId="36" xfId="2" applyNumberFormat="1" applyFont="1" applyBorder="1" applyAlignment="1">
      <alignment horizontal="center" vertical="center"/>
    </xf>
    <xf numFmtId="166" fontId="8" fillId="0" borderId="38" xfId="2" applyNumberFormat="1" applyFont="1" applyBorder="1" applyAlignment="1">
      <alignment horizontal="center" vertical="center"/>
    </xf>
    <xf numFmtId="166" fontId="8" fillId="0" borderId="54" xfId="2" applyNumberFormat="1" applyFont="1" applyBorder="1" applyAlignment="1">
      <alignment horizontal="center" vertical="center"/>
    </xf>
    <xf numFmtId="0" fontId="10" fillId="0" borderId="18" xfId="0" applyFont="1" applyBorder="1" applyAlignment="1">
      <alignment horizontal="left" wrapText="1" indent="2"/>
    </xf>
    <xf numFmtId="168" fontId="12" fillId="0" borderId="36" xfId="1" applyNumberFormat="1" applyFont="1" applyBorder="1" applyAlignment="1">
      <alignment horizontal="center" vertical="center"/>
    </xf>
    <xf numFmtId="168" fontId="12" fillId="0" borderId="0" xfId="1" applyNumberFormat="1" applyFont="1" applyBorder="1" applyAlignment="1">
      <alignment horizontal="center" vertical="center"/>
    </xf>
    <xf numFmtId="168" fontId="12" fillId="0" borderId="37" xfId="1" applyNumberFormat="1" applyFont="1" applyBorder="1" applyAlignment="1">
      <alignment horizontal="center" vertical="center"/>
    </xf>
    <xf numFmtId="166" fontId="12" fillId="0" borderId="36" xfId="2" applyNumberFormat="1" applyFont="1" applyBorder="1" applyAlignment="1">
      <alignment horizontal="center" vertical="center"/>
    </xf>
    <xf numFmtId="166" fontId="12" fillId="0" borderId="38" xfId="2" applyNumberFormat="1" applyFont="1" applyBorder="1" applyAlignment="1">
      <alignment horizontal="center" vertical="center"/>
    </xf>
    <xf numFmtId="166" fontId="12" fillId="0" borderId="54" xfId="2" applyNumberFormat="1" applyFont="1" applyBorder="1" applyAlignment="1">
      <alignment horizontal="center" vertical="center"/>
    </xf>
    <xf numFmtId="0" fontId="45" fillId="0" borderId="18" xfId="0" applyFont="1" applyBorder="1" applyAlignment="1">
      <alignment horizontal="left" wrapText="1" indent="3"/>
    </xf>
    <xf numFmtId="168" fontId="45" fillId="0" borderId="36" xfId="1" applyNumberFormat="1" applyFont="1" applyBorder="1" applyAlignment="1">
      <alignment horizontal="center" vertical="center"/>
    </xf>
    <xf numFmtId="168" fontId="45" fillId="0" borderId="0" xfId="1" applyNumberFormat="1" applyFont="1" applyBorder="1" applyAlignment="1">
      <alignment horizontal="center" vertical="center"/>
    </xf>
    <xf numFmtId="168" fontId="45" fillId="0" borderId="37" xfId="1" applyNumberFormat="1" applyFont="1" applyBorder="1" applyAlignment="1">
      <alignment horizontal="center" vertical="center"/>
    </xf>
    <xf numFmtId="166" fontId="45" fillId="0" borderId="36" xfId="2" applyNumberFormat="1" applyFont="1" applyBorder="1" applyAlignment="1">
      <alignment horizontal="center" vertical="center"/>
    </xf>
    <xf numFmtId="166" fontId="45" fillId="0" borderId="38" xfId="2" applyNumberFormat="1" applyFont="1" applyBorder="1" applyAlignment="1">
      <alignment horizontal="center" vertical="center"/>
    </xf>
    <xf numFmtId="166" fontId="45" fillId="0" borderId="54" xfId="2" applyNumberFormat="1" applyFont="1" applyBorder="1" applyAlignment="1">
      <alignment horizontal="center" vertical="center"/>
    </xf>
    <xf numFmtId="168" fontId="12" fillId="0" borderId="0" xfId="1" applyNumberFormat="1" applyFont="1" applyFill="1" applyBorder="1" applyAlignment="1">
      <alignment horizontal="center" vertical="center"/>
    </xf>
    <xf numFmtId="9" fontId="8" fillId="0" borderId="36" xfId="2" applyFont="1" applyBorder="1" applyAlignment="1">
      <alignment horizontal="center" vertical="center"/>
    </xf>
    <xf numFmtId="43" fontId="12" fillId="0" borderId="36" xfId="1" applyFont="1" applyBorder="1" applyAlignment="1">
      <alignment horizontal="center" vertical="center"/>
    </xf>
    <xf numFmtId="0" fontId="45" fillId="0" borderId="18" xfId="0" applyFont="1" applyBorder="1" applyAlignment="1">
      <alignment horizontal="left" indent="3"/>
    </xf>
    <xf numFmtId="0" fontId="5" fillId="0" borderId="18" xfId="0" applyFont="1" applyBorder="1" applyAlignment="1">
      <alignment horizontal="left" indent="1"/>
    </xf>
    <xf numFmtId="43" fontId="8" fillId="0" borderId="36" xfId="1" applyFont="1" applyBorder="1" applyAlignment="1">
      <alignment horizontal="left" vertical="center"/>
    </xf>
    <xf numFmtId="0" fontId="5" fillId="0" borderId="18" xfId="0" applyFont="1" applyBorder="1" applyAlignment="1">
      <alignment horizontal="center"/>
    </xf>
    <xf numFmtId="43" fontId="8" fillId="0" borderId="36" xfId="1" applyFont="1" applyBorder="1" applyAlignment="1">
      <alignment horizontal="center" vertical="center"/>
    </xf>
    <xf numFmtId="0" fontId="10" fillId="0" borderId="18" xfId="0" applyFont="1" applyBorder="1" applyAlignment="1">
      <alignment horizontal="left" wrapText="1" indent="1"/>
    </xf>
    <xf numFmtId="0" fontId="10" fillId="0" borderId="20" xfId="0" applyFont="1" applyBorder="1" applyAlignment="1">
      <alignment horizontal="left" wrapText="1" indent="1"/>
    </xf>
    <xf numFmtId="168" fontId="12" fillId="0" borderId="49" xfId="1" applyNumberFormat="1" applyFont="1" applyBorder="1" applyAlignment="1">
      <alignment horizontal="center" vertical="center"/>
    </xf>
    <xf numFmtId="168" fontId="12" fillId="0" borderId="50" xfId="1" applyNumberFormat="1" applyFont="1" applyBorder="1" applyAlignment="1">
      <alignment horizontal="center" vertical="center"/>
    </xf>
    <xf numFmtId="168" fontId="12" fillId="0" borderId="51" xfId="1" applyNumberFormat="1" applyFont="1" applyBorder="1" applyAlignment="1">
      <alignment horizontal="center" vertical="center"/>
    </xf>
    <xf numFmtId="166" fontId="12" fillId="0" borderId="49" xfId="2" applyNumberFormat="1" applyFont="1" applyBorder="1" applyAlignment="1">
      <alignment horizontal="center" vertical="center"/>
    </xf>
    <xf numFmtId="166" fontId="12" fillId="0" borderId="52" xfId="2" applyNumberFormat="1" applyFont="1" applyBorder="1" applyAlignment="1">
      <alignment horizontal="center" vertical="center"/>
    </xf>
    <xf numFmtId="166" fontId="12" fillId="0" borderId="53" xfId="2" applyNumberFormat="1" applyFont="1" applyBorder="1" applyAlignment="1">
      <alignment horizontal="center" vertical="center"/>
    </xf>
    <xf numFmtId="0" fontId="8" fillId="0" borderId="0" xfId="0" applyFont="1" applyAlignment="1">
      <alignment horizontal="left" vertical="center" wrapText="1"/>
    </xf>
    <xf numFmtId="164" fontId="8" fillId="0" borderId="0" xfId="0" applyNumberFormat="1" applyFont="1" applyAlignment="1">
      <alignment horizontal="left" vertical="center" wrapText="1"/>
    </xf>
    <xf numFmtId="0" fontId="12" fillId="0" borderId="0" xfId="0" applyFont="1" applyAlignment="1">
      <alignment horizontal="left" vertical="center"/>
    </xf>
    <xf numFmtId="0" fontId="8" fillId="0" borderId="0" xfId="0" applyFont="1" applyAlignment="1">
      <alignment horizontal="left" vertical="center"/>
    </xf>
    <xf numFmtId="0" fontId="14" fillId="0" borderId="0" xfId="0" applyFont="1"/>
    <xf numFmtId="168" fontId="6" fillId="0" borderId="0" xfId="0" applyNumberFormat="1" applyFont="1"/>
    <xf numFmtId="171" fontId="6" fillId="0" borderId="0" xfId="0" applyNumberFormat="1" applyFont="1"/>
    <xf numFmtId="172" fontId="6" fillId="0" borderId="0" xfId="0" applyNumberFormat="1" applyFont="1"/>
    <xf numFmtId="0" fontId="46" fillId="0" borderId="0" xfId="0" applyFont="1"/>
    <xf numFmtId="0" fontId="47" fillId="0" borderId="0" xfId="0" applyFont="1"/>
    <xf numFmtId="0" fontId="6" fillId="0" borderId="0" xfId="4" applyFont="1"/>
    <xf numFmtId="0" fontId="41" fillId="0" borderId="0" xfId="4" applyFont="1"/>
    <xf numFmtId="0" fontId="6" fillId="14" borderId="0" xfId="0" applyFont="1" applyFill="1"/>
    <xf numFmtId="0" fontId="40" fillId="15" borderId="0" xfId="0" applyFont="1" applyFill="1" applyProtection="1">
      <protection locked="0"/>
    </xf>
    <xf numFmtId="0" fontId="14" fillId="15" borderId="0" xfId="0" applyFont="1" applyFill="1" applyProtection="1">
      <protection locked="0"/>
    </xf>
    <xf numFmtId="0" fontId="44" fillId="0" borderId="0" xfId="0" applyFont="1" applyAlignment="1">
      <alignment vertical="center"/>
    </xf>
    <xf numFmtId="0" fontId="38" fillId="0" borderId="0" xfId="0" applyFont="1" applyAlignment="1">
      <alignment vertical="center"/>
    </xf>
    <xf numFmtId="0" fontId="12" fillId="0" borderId="0" xfId="5" applyFont="1" applyAlignment="1">
      <alignment horizontal="center" vertical="top" wrapText="1" readingOrder="1"/>
    </xf>
    <xf numFmtId="0" fontId="10" fillId="14" borderId="0" xfId="0" applyFont="1" applyFill="1"/>
    <xf numFmtId="0" fontId="10" fillId="0" borderId="0" xfId="5" applyFont="1"/>
    <xf numFmtId="0" fontId="10" fillId="0" borderId="58" xfId="5" applyFont="1" applyBorder="1" applyAlignment="1">
      <alignment horizontal="center"/>
    </xf>
    <xf numFmtId="0" fontId="5" fillId="0" borderId="63" xfId="5" applyFont="1" applyBorder="1" applyAlignment="1">
      <alignment horizontal="left" vertical="center" wrapText="1" indent="1"/>
    </xf>
    <xf numFmtId="173" fontId="5" fillId="0" borderId="63" xfId="5" applyNumberFormat="1" applyFont="1" applyBorder="1" applyAlignment="1">
      <alignment horizontal="center" vertical="center"/>
    </xf>
    <xf numFmtId="166" fontId="5" fillId="0" borderId="63" xfId="8" applyNumberFormat="1" applyFont="1" applyBorder="1" applyAlignment="1">
      <alignment horizontal="center" vertical="center"/>
    </xf>
    <xf numFmtId="0" fontId="10" fillId="0" borderId="64" xfId="5" applyFont="1" applyBorder="1" applyAlignment="1">
      <alignment horizontal="left" vertical="center" wrapText="1" indent="2"/>
    </xf>
    <xf numFmtId="173" fontId="10" fillId="0" borderId="64" xfId="5" applyNumberFormat="1" applyFont="1" applyBorder="1" applyAlignment="1">
      <alignment horizontal="center" vertical="center"/>
    </xf>
    <xf numFmtId="173" fontId="10" fillId="0" borderId="65" xfId="5" applyNumberFormat="1" applyFont="1" applyBorder="1" applyAlignment="1">
      <alignment horizontal="center" vertical="center"/>
    </xf>
    <xf numFmtId="166" fontId="10" fillId="0" borderId="64" xfId="8" applyNumberFormat="1" applyFont="1" applyBorder="1" applyAlignment="1">
      <alignment horizontal="center" vertical="center"/>
    </xf>
    <xf numFmtId="0" fontId="10" fillId="0" borderId="65" xfId="5" applyFont="1" applyBorder="1" applyAlignment="1">
      <alignment horizontal="left" vertical="center" wrapText="1" indent="2"/>
    </xf>
    <xf numFmtId="166" fontId="10" fillId="0" borderId="65" xfId="8" applyNumberFormat="1" applyFont="1" applyBorder="1" applyAlignment="1">
      <alignment horizontal="center" vertical="center"/>
    </xf>
    <xf numFmtId="0" fontId="10" fillId="0" borderId="65" xfId="9" applyFont="1" applyBorder="1" applyAlignment="1">
      <alignment horizontal="left" vertical="center" wrapText="1" indent="2"/>
    </xf>
    <xf numFmtId="0" fontId="5" fillId="0" borderId="65" xfId="5" applyFont="1" applyBorder="1" applyAlignment="1">
      <alignment horizontal="left" vertical="center" wrapText="1" indent="1"/>
    </xf>
    <xf numFmtId="173" fontId="5" fillId="0" borderId="65" xfId="5" applyNumberFormat="1" applyFont="1" applyBorder="1" applyAlignment="1">
      <alignment horizontal="center" vertical="center"/>
    </xf>
    <xf numFmtId="166" fontId="5" fillId="0" borderId="65" xfId="8" applyNumberFormat="1" applyFont="1" applyBorder="1" applyAlignment="1">
      <alignment horizontal="center" vertical="center"/>
    </xf>
    <xf numFmtId="0" fontId="5" fillId="0" borderId="64" xfId="5" applyFont="1" applyBorder="1" applyAlignment="1">
      <alignment horizontal="left" vertical="center" wrapText="1" indent="1"/>
    </xf>
    <xf numFmtId="173" fontId="5" fillId="0" borderId="64" xfId="5" applyNumberFormat="1" applyFont="1" applyBorder="1" applyAlignment="1">
      <alignment horizontal="center" vertical="center"/>
    </xf>
    <xf numFmtId="166" fontId="5" fillId="0" borderId="64" xfId="8" applyNumberFormat="1" applyFont="1" applyBorder="1" applyAlignment="1">
      <alignment horizontal="center" vertical="center"/>
    </xf>
    <xf numFmtId="0" fontId="10" fillId="0" borderId="66" xfId="9" applyFont="1" applyBorder="1" applyAlignment="1">
      <alignment horizontal="left" vertical="center" wrapText="1" indent="2"/>
    </xf>
    <xf numFmtId="0" fontId="10" fillId="0" borderId="64" xfId="9" applyFont="1" applyBorder="1" applyAlignment="1">
      <alignment horizontal="left" vertical="center" wrapText="1" indent="2"/>
    </xf>
    <xf numFmtId="0" fontId="5" fillId="0" borderId="0" xfId="5" applyFont="1" applyAlignment="1">
      <alignment horizontal="left" vertical="center" wrapText="1" indent="1"/>
    </xf>
    <xf numFmtId="173" fontId="5" fillId="0" borderId="0" xfId="5" applyNumberFormat="1" applyFont="1" applyAlignment="1">
      <alignment horizontal="center" vertical="center"/>
    </xf>
    <xf numFmtId="166" fontId="5" fillId="0" borderId="0" xfId="8" applyNumberFormat="1" applyFont="1" applyAlignment="1">
      <alignment horizontal="center" vertical="center"/>
    </xf>
    <xf numFmtId="166" fontId="5" fillId="0" borderId="0" xfId="8" applyNumberFormat="1" applyFont="1" applyBorder="1" applyAlignment="1">
      <alignment horizontal="center" vertical="center"/>
    </xf>
    <xf numFmtId="0" fontId="5" fillId="0" borderId="63" xfId="5" applyFont="1" applyBorder="1" applyAlignment="1">
      <alignment horizontal="left" vertical="center" indent="1"/>
    </xf>
    <xf numFmtId="0" fontId="5" fillId="0" borderId="64" xfId="5" applyFont="1" applyBorder="1" applyAlignment="1">
      <alignment horizontal="left" vertical="center" indent="1"/>
    </xf>
    <xf numFmtId="0" fontId="7" fillId="0" borderId="0" xfId="5" applyFont="1" applyAlignment="1">
      <alignment horizontal="left" vertical="center"/>
    </xf>
    <xf numFmtId="173" fontId="7" fillId="0" borderId="0" xfId="5" applyNumberFormat="1" applyFont="1" applyAlignment="1">
      <alignment horizontal="center" vertical="center"/>
    </xf>
    <xf numFmtId="43" fontId="5" fillId="0" borderId="72" xfId="5" applyNumberFormat="1" applyFont="1" applyBorder="1"/>
    <xf numFmtId="166" fontId="5" fillId="0" borderId="72" xfId="7" applyNumberFormat="1" applyFont="1" applyBorder="1"/>
    <xf numFmtId="166" fontId="7" fillId="0" borderId="0" xfId="8" applyNumberFormat="1" applyFont="1" applyFill="1" applyBorder="1" applyAlignment="1">
      <alignment horizontal="center" vertical="center"/>
    </xf>
    <xf numFmtId="0" fontId="10" fillId="0" borderId="0" xfId="10" applyFont="1"/>
    <xf numFmtId="0" fontId="53" fillId="0" borderId="0" xfId="10" applyFont="1"/>
    <xf numFmtId="0" fontId="5" fillId="16" borderId="0" xfId="10" applyFont="1" applyFill="1" applyAlignment="1">
      <alignment horizontal="left" indent="1"/>
    </xf>
    <xf numFmtId="168" fontId="5" fillId="16" borderId="0" xfId="10" applyNumberFormat="1" applyFont="1" applyFill="1"/>
    <xf numFmtId="0" fontId="53" fillId="0" borderId="0" xfId="10" applyFont="1" applyAlignment="1">
      <alignment horizontal="left" indent="2"/>
    </xf>
    <xf numFmtId="168" fontId="53" fillId="0" borderId="0" xfId="10" applyNumberFormat="1" applyFont="1"/>
    <xf numFmtId="0" fontId="5" fillId="0" borderId="0" xfId="10" applyFont="1" applyAlignment="1">
      <alignment horizontal="left" indent="3"/>
    </xf>
    <xf numFmtId="168" fontId="5" fillId="0" borderId="0" xfId="10" applyNumberFormat="1" applyFont="1"/>
    <xf numFmtId="0" fontId="53" fillId="0" borderId="0" xfId="10" applyFont="1" applyAlignment="1">
      <alignment horizontal="left" indent="4"/>
    </xf>
    <xf numFmtId="168" fontId="10" fillId="0" borderId="0" xfId="0" applyNumberFormat="1" applyFont="1"/>
    <xf numFmtId="0" fontId="10" fillId="0" borderId="0" xfId="0" applyFont="1" applyAlignment="1">
      <alignment horizontal="left" indent="5"/>
    </xf>
    <xf numFmtId="0" fontId="10" fillId="0" borderId="75" xfId="0" applyFont="1" applyBorder="1" applyAlignment="1">
      <alignment horizontal="left" indent="5"/>
    </xf>
    <xf numFmtId="168" fontId="53" fillId="0" borderId="75" xfId="10" applyNumberFormat="1" applyFont="1" applyBorder="1"/>
    <xf numFmtId="0" fontId="53" fillId="0" borderId="0" xfId="10" applyFont="1" applyAlignment="1">
      <alignment horizontal="left" indent="5"/>
    </xf>
    <xf numFmtId="0" fontId="5" fillId="0" borderId="76" xfId="10" applyFont="1" applyBorder="1" applyAlignment="1">
      <alignment horizontal="left"/>
    </xf>
    <xf numFmtId="168" fontId="5" fillId="0" borderId="76" xfId="10" applyNumberFormat="1" applyFont="1" applyBorder="1"/>
    <xf numFmtId="0" fontId="5" fillId="0" borderId="0" xfId="10" applyFont="1" applyAlignment="1">
      <alignment horizontal="left" vertical="center"/>
    </xf>
    <xf numFmtId="0" fontId="10" fillId="0" borderId="0" xfId="10" applyFont="1" applyAlignment="1">
      <alignment horizontal="left" vertical="center"/>
    </xf>
    <xf numFmtId="0" fontId="10" fillId="0" borderId="0" xfId="10" applyFont="1" applyAlignment="1">
      <alignment vertical="center" wrapText="1"/>
    </xf>
    <xf numFmtId="0" fontId="53" fillId="0" borderId="0" xfId="10" applyFont="1" applyAlignment="1">
      <alignment vertical="center" wrapText="1"/>
    </xf>
    <xf numFmtId="0" fontId="8" fillId="0" borderId="0" xfId="5" applyFont="1" applyAlignment="1">
      <alignment vertical="center" wrapText="1" readingOrder="1"/>
    </xf>
    <xf numFmtId="0" fontId="54" fillId="0" borderId="0" xfId="0" applyFont="1" applyAlignment="1">
      <alignment vertical="center"/>
    </xf>
    <xf numFmtId="0" fontId="55" fillId="0" borderId="0" xfId="0" applyFont="1" applyAlignment="1">
      <alignment vertical="center"/>
    </xf>
    <xf numFmtId="0" fontId="10" fillId="0" borderId="0" xfId="0" applyFont="1" applyAlignment="1">
      <alignment horizontal="left" indent="1"/>
    </xf>
    <xf numFmtId="168" fontId="10" fillId="0" borderId="0" xfId="0" applyNumberFormat="1" applyFont="1" applyAlignment="1">
      <alignment horizontal="center" vertical="center"/>
    </xf>
    <xf numFmtId="166" fontId="10" fillId="0" borderId="0" xfId="2" applyNumberFormat="1" applyFont="1" applyAlignment="1">
      <alignment horizontal="center" vertical="center"/>
    </xf>
    <xf numFmtId="0" fontId="10" fillId="0" borderId="0" xfId="0" applyFont="1" applyAlignment="1">
      <alignment horizontal="left" wrapText="1" indent="1"/>
    </xf>
    <xf numFmtId="0" fontId="10" fillId="0" borderId="0" xfId="0" applyFont="1" applyAlignment="1">
      <alignment horizontal="left" vertical="top" indent="1"/>
    </xf>
    <xf numFmtId="166" fontId="10" fillId="6" borderId="0" xfId="2" applyNumberFormat="1" applyFont="1" applyFill="1" applyAlignment="1">
      <alignment horizontal="center" vertical="center"/>
    </xf>
    <xf numFmtId="166" fontId="10" fillId="0" borderId="0" xfId="2" applyNumberFormat="1" applyFont="1" applyFill="1" applyAlignment="1">
      <alignment horizontal="center" vertical="center"/>
    </xf>
    <xf numFmtId="0" fontId="5" fillId="0" borderId="0" xfId="0" applyFont="1" applyAlignment="1">
      <alignment vertical="center"/>
    </xf>
    <xf numFmtId="0" fontId="5" fillId="0" borderId="0" xfId="0" applyFont="1"/>
    <xf numFmtId="168" fontId="10" fillId="0" borderId="24" xfId="0" applyNumberFormat="1" applyFont="1" applyBorder="1" applyAlignment="1">
      <alignment horizontal="center" vertical="center"/>
    </xf>
    <xf numFmtId="166" fontId="10" fillId="0" borderId="24" xfId="2" applyNumberFormat="1" applyFont="1" applyBorder="1" applyAlignment="1">
      <alignment horizontal="center" vertical="center"/>
    </xf>
    <xf numFmtId="166" fontId="10" fillId="0" borderId="24" xfId="2" applyNumberFormat="1" applyFont="1" applyBorder="1" applyAlignment="1">
      <alignment horizontal="center"/>
    </xf>
    <xf numFmtId="0" fontId="56" fillId="0" borderId="0" xfId="0" applyFont="1" applyAlignment="1">
      <alignment vertical="center"/>
    </xf>
    <xf numFmtId="0" fontId="53" fillId="0" borderId="0" xfId="0" applyFont="1" applyAlignment="1">
      <alignment horizontal="left" vertical="center" indent="1"/>
    </xf>
    <xf numFmtId="0" fontId="56" fillId="0" borderId="0" xfId="0" applyFont="1" applyAlignment="1">
      <alignment horizontal="left" vertical="center" indent="1"/>
    </xf>
    <xf numFmtId="0" fontId="6" fillId="0" borderId="77" xfId="0" applyFont="1" applyBorder="1"/>
    <xf numFmtId="0" fontId="52" fillId="0" borderId="0" xfId="0" applyFont="1" applyAlignment="1">
      <alignment horizontal="left" indent="1"/>
    </xf>
    <xf numFmtId="173" fontId="52" fillId="0" borderId="0" xfId="0" applyNumberFormat="1" applyFont="1" applyAlignment="1">
      <alignment horizontal="center" vertical="center"/>
    </xf>
    <xf numFmtId="166" fontId="52" fillId="0" borderId="0" xfId="2" applyNumberFormat="1" applyFont="1" applyAlignment="1">
      <alignment horizontal="center" vertical="center"/>
    </xf>
    <xf numFmtId="166" fontId="52" fillId="0" borderId="0" xfId="2" applyNumberFormat="1" applyFont="1" applyFill="1" applyAlignment="1">
      <alignment horizontal="center" vertical="center"/>
    </xf>
    <xf numFmtId="0" fontId="52" fillId="0" borderId="0" xfId="0" applyFont="1"/>
    <xf numFmtId="0" fontId="52" fillId="6" borderId="0" xfId="0" applyFont="1" applyFill="1" applyAlignment="1">
      <alignment horizontal="left" indent="1"/>
    </xf>
    <xf numFmtId="173" fontId="52" fillId="6" borderId="0" xfId="0" applyNumberFormat="1" applyFont="1" applyFill="1" applyAlignment="1">
      <alignment horizontal="center" vertical="center"/>
    </xf>
    <xf numFmtId="166" fontId="52" fillId="6" borderId="0" xfId="2" applyNumberFormat="1" applyFont="1" applyFill="1" applyBorder="1" applyAlignment="1">
      <alignment horizontal="center" vertical="center"/>
    </xf>
    <xf numFmtId="0" fontId="55" fillId="0" borderId="0" xfId="0" applyFont="1" applyAlignment="1">
      <alignment horizontal="left" vertical="center" indent="1"/>
    </xf>
    <xf numFmtId="0" fontId="54" fillId="0" borderId="0" xfId="0" applyFont="1" applyAlignment="1">
      <alignment horizontal="left" vertical="center" indent="1"/>
    </xf>
    <xf numFmtId="0" fontId="12" fillId="0" borderId="0" xfId="0" applyFont="1"/>
    <xf numFmtId="0" fontId="10" fillId="0" borderId="0" xfId="4" applyFont="1"/>
    <xf numFmtId="166" fontId="10" fillId="0" borderId="0" xfId="2" applyNumberFormat="1" applyFont="1"/>
    <xf numFmtId="0" fontId="10" fillId="0" borderId="0" xfId="5" applyFont="1" applyAlignment="1">
      <alignment horizontal="left" vertical="center" wrapText="1" indent="2"/>
    </xf>
    <xf numFmtId="166" fontId="10" fillId="0" borderId="0" xfId="13" applyNumberFormat="1" applyFont="1"/>
    <xf numFmtId="0" fontId="5" fillId="0" borderId="0" xfId="4" applyFont="1"/>
    <xf numFmtId="0" fontId="10" fillId="0" borderId="0" xfId="0" applyFont="1" applyAlignment="1">
      <alignment horizontal="left" vertical="center" indent="1"/>
    </xf>
    <xf numFmtId="0" fontId="5" fillId="0" borderId="0" xfId="0" applyFont="1" applyAlignment="1">
      <alignment horizontal="left" vertical="center" indent="1"/>
    </xf>
    <xf numFmtId="0" fontId="10" fillId="0" borderId="82" xfId="5" applyFont="1" applyBorder="1" applyAlignment="1">
      <alignment horizontal="center"/>
    </xf>
    <xf numFmtId="168" fontId="5" fillId="0" borderId="0" xfId="5" applyNumberFormat="1" applyFont="1" applyAlignment="1">
      <alignment horizontal="center" vertical="center"/>
    </xf>
    <xf numFmtId="169" fontId="10" fillId="0" borderId="0" xfId="13" applyNumberFormat="1" applyFont="1" applyBorder="1" applyAlignment="1">
      <alignment horizontal="center" vertical="center"/>
    </xf>
    <xf numFmtId="168" fontId="10" fillId="0" borderId="0" xfId="5" applyNumberFormat="1" applyFont="1" applyAlignment="1">
      <alignment horizontal="center" vertical="center" wrapText="1"/>
    </xf>
    <xf numFmtId="168" fontId="10" fillId="0" borderId="0" xfId="5" applyNumberFormat="1" applyFont="1" applyAlignment="1">
      <alignment horizontal="center" vertical="center"/>
    </xf>
    <xf numFmtId="0" fontId="10" fillId="0" borderId="0" xfId="9" applyFont="1" applyAlignment="1">
      <alignment horizontal="left" vertical="center" wrapText="1" indent="2"/>
    </xf>
    <xf numFmtId="168" fontId="10" fillId="0" borderId="0" xfId="9" applyNumberFormat="1" applyFont="1" applyAlignment="1">
      <alignment horizontal="center" vertical="center" wrapText="1"/>
    </xf>
    <xf numFmtId="166" fontId="10" fillId="0" borderId="56" xfId="13" applyNumberFormat="1" applyFont="1" applyFill="1" applyBorder="1"/>
    <xf numFmtId="0" fontId="5" fillId="0" borderId="0" xfId="5" applyFont="1" applyAlignment="1">
      <alignment vertical="center"/>
    </xf>
    <xf numFmtId="0" fontId="10" fillId="0" borderId="0" xfId="0" applyFont="1" applyAlignment="1">
      <alignment vertical="center"/>
    </xf>
    <xf numFmtId="0" fontId="12" fillId="0" borderId="36" xfId="3" applyFont="1" applyBorder="1" applyAlignment="1">
      <alignment horizontal="left" indent="1"/>
    </xf>
    <xf numFmtId="168" fontId="12" fillId="0" borderId="36" xfId="1" applyNumberFormat="1" applyFont="1" applyBorder="1" applyAlignment="1">
      <alignment horizontal="center"/>
    </xf>
    <xf numFmtId="166" fontId="12" fillId="0" borderId="36" xfId="2" applyNumberFormat="1" applyFont="1" applyBorder="1" applyAlignment="1">
      <alignment horizontal="center"/>
    </xf>
    <xf numFmtId="0" fontId="12" fillId="0" borderId="36" xfId="3" applyFont="1" applyBorder="1" applyAlignment="1">
      <alignment horizontal="left" indent="2"/>
    </xf>
    <xf numFmtId="0" fontId="8" fillId="0" borderId="36" xfId="3" applyFont="1" applyBorder="1" applyAlignment="1">
      <alignment horizontal="left" indent="1"/>
    </xf>
    <xf numFmtId="168" fontId="8" fillId="0" borderId="36" xfId="1" applyNumberFormat="1" applyFont="1" applyBorder="1" applyAlignment="1">
      <alignment horizontal="center"/>
    </xf>
    <xf numFmtId="166" fontId="8" fillId="0" borderId="36" xfId="2" applyNumberFormat="1" applyFont="1" applyBorder="1" applyAlignment="1">
      <alignment horizontal="center"/>
    </xf>
    <xf numFmtId="0" fontId="8" fillId="0" borderId="36" xfId="3" applyFont="1" applyBorder="1"/>
    <xf numFmtId="166" fontId="8" fillId="0" borderId="36" xfId="2" applyNumberFormat="1" applyFont="1" applyFill="1" applyBorder="1" applyAlignment="1">
      <alignment horizontal="center"/>
    </xf>
    <xf numFmtId="0" fontId="5" fillId="0" borderId="0" xfId="0" applyFont="1" applyAlignment="1">
      <alignment horizontal="left" vertical="center" wrapText="1"/>
    </xf>
    <xf numFmtId="0" fontId="10" fillId="6" borderId="0" xfId="0" applyFont="1" applyFill="1"/>
    <xf numFmtId="170" fontId="10" fillId="0" borderId="0" xfId="0" applyNumberFormat="1" applyFont="1"/>
    <xf numFmtId="0" fontId="10" fillId="6" borderId="0" xfId="0" applyFont="1" applyFill="1" applyAlignment="1">
      <alignment wrapText="1"/>
    </xf>
    <xf numFmtId="170" fontId="10" fillId="6" borderId="0" xfId="0" applyNumberFormat="1" applyFont="1" applyFill="1"/>
    <xf numFmtId="0" fontId="10" fillId="0" borderId="0" xfId="0" applyFont="1" applyAlignment="1">
      <alignment wrapText="1"/>
    </xf>
    <xf numFmtId="0" fontId="10" fillId="6" borderId="0" xfId="0" applyFont="1" applyFill="1" applyAlignment="1">
      <alignment vertical="center"/>
    </xf>
    <xf numFmtId="0" fontId="5" fillId="6" borderId="0" xfId="0" applyFont="1" applyFill="1" applyAlignment="1">
      <alignment horizontal="left"/>
    </xf>
    <xf numFmtId="172" fontId="10" fillId="0" borderId="0" xfId="0" applyNumberFormat="1" applyFont="1"/>
    <xf numFmtId="0" fontId="56" fillId="0" borderId="0" xfId="10" applyFont="1"/>
    <xf numFmtId="0" fontId="5" fillId="21" borderId="0" xfId="10" applyFont="1" applyFill="1" applyAlignment="1">
      <alignment horizontal="left" indent="1"/>
    </xf>
    <xf numFmtId="168" fontId="5" fillId="21" borderId="0" xfId="10" applyNumberFormat="1" applyFont="1" applyFill="1" applyAlignment="1">
      <alignment horizontal="center" vertical="center"/>
    </xf>
    <xf numFmtId="166" fontId="56" fillId="21" borderId="0" xfId="7" applyNumberFormat="1" applyFont="1" applyFill="1" applyAlignment="1">
      <alignment horizontal="center"/>
    </xf>
    <xf numFmtId="166" fontId="53" fillId="21" borderId="0" xfId="7" applyNumberFormat="1" applyFont="1" applyFill="1" applyAlignment="1">
      <alignment horizontal="center"/>
    </xf>
    <xf numFmtId="168" fontId="53" fillId="0" borderId="0" xfId="10" applyNumberFormat="1" applyFont="1" applyAlignment="1">
      <alignment horizontal="center" vertical="center"/>
    </xf>
    <xf numFmtId="166" fontId="53" fillId="0" borderId="0" xfId="7" applyNumberFormat="1" applyFont="1" applyAlignment="1">
      <alignment horizontal="center"/>
    </xf>
    <xf numFmtId="0" fontId="10" fillId="0" borderId="0" xfId="10" applyFont="1" applyAlignment="1">
      <alignment horizontal="left" indent="3"/>
    </xf>
    <xf numFmtId="168" fontId="10" fillId="0" borderId="0" xfId="10" applyNumberFormat="1" applyFont="1" applyAlignment="1">
      <alignment horizontal="center" vertical="center"/>
    </xf>
    <xf numFmtId="168" fontId="5" fillId="0" borderId="0" xfId="10" applyNumberFormat="1" applyFont="1" applyAlignment="1">
      <alignment horizontal="center" vertical="center"/>
    </xf>
    <xf numFmtId="0" fontId="5" fillId="0" borderId="0" xfId="10" applyFont="1" applyAlignment="1">
      <alignment horizontal="left" indent="1"/>
    </xf>
    <xf numFmtId="168" fontId="5" fillId="0" borderId="0" xfId="10" applyNumberFormat="1" applyFont="1" applyAlignment="1">
      <alignment horizontal="center"/>
    </xf>
    <xf numFmtId="168" fontId="53" fillId="0" borderId="0" xfId="10" applyNumberFormat="1" applyFont="1" applyAlignment="1">
      <alignment horizontal="center"/>
    </xf>
    <xf numFmtId="0" fontId="5" fillId="22" borderId="0" xfId="10" applyFont="1" applyFill="1" applyAlignment="1">
      <alignment horizontal="left" indent="1"/>
    </xf>
    <xf numFmtId="168" fontId="5" fillId="22" borderId="0" xfId="10" applyNumberFormat="1" applyFont="1" applyFill="1" applyAlignment="1">
      <alignment horizontal="center"/>
    </xf>
    <xf numFmtId="166" fontId="56" fillId="22" borderId="0" xfId="7" applyNumberFormat="1" applyFont="1" applyFill="1" applyAlignment="1">
      <alignment horizontal="center"/>
    </xf>
    <xf numFmtId="168" fontId="10" fillId="0" borderId="0" xfId="10" applyNumberFormat="1" applyFont="1" applyAlignment="1">
      <alignment horizontal="center"/>
    </xf>
    <xf numFmtId="166" fontId="56" fillId="0" borderId="0" xfId="7" applyNumberFormat="1" applyFont="1" applyAlignment="1">
      <alignment horizontal="center"/>
    </xf>
    <xf numFmtId="168" fontId="5" fillId="22" borderId="0" xfId="10" applyNumberFormat="1" applyFont="1" applyFill="1" applyAlignment="1">
      <alignment horizontal="center" vertical="center"/>
    </xf>
    <xf numFmtId="0" fontId="56" fillId="0" borderId="0" xfId="10" applyFont="1" applyAlignment="1">
      <alignment vertical="center"/>
    </xf>
    <xf numFmtId="0" fontId="53" fillId="0" borderId="0" xfId="10" applyFont="1" applyAlignment="1">
      <alignment horizontal="left" vertical="center" indent="1"/>
    </xf>
    <xf numFmtId="0" fontId="56" fillId="0" borderId="0" xfId="10" applyFont="1" applyAlignment="1">
      <alignment horizontal="left" vertical="center" indent="1"/>
    </xf>
    <xf numFmtId="0" fontId="7" fillId="13" borderId="86" xfId="5" applyFont="1" applyFill="1" applyBorder="1" applyAlignment="1">
      <alignment horizontal="center"/>
    </xf>
    <xf numFmtId="0" fontId="5" fillId="0" borderId="37" xfId="5" applyFont="1" applyBorder="1" applyAlignment="1">
      <alignment horizontal="left" indent="1"/>
    </xf>
    <xf numFmtId="168" fontId="56" fillId="0" borderId="0" xfId="10" applyNumberFormat="1" applyFont="1"/>
    <xf numFmtId="166" fontId="56" fillId="0" borderId="0" xfId="7" applyNumberFormat="1" applyFont="1"/>
    <xf numFmtId="9" fontId="56" fillId="0" borderId="0" xfId="7" applyFont="1"/>
    <xf numFmtId="0" fontId="10" fillId="0" borderId="37" xfId="5" applyFont="1" applyBorder="1" applyAlignment="1">
      <alignment horizontal="left" indent="2"/>
    </xf>
    <xf numFmtId="166" fontId="53" fillId="0" borderId="0" xfId="7" applyNumberFormat="1" applyFont="1"/>
    <xf numFmtId="9" fontId="53" fillId="0" borderId="0" xfId="7" applyFont="1"/>
    <xf numFmtId="0" fontId="10" fillId="0" borderId="108" xfId="5" applyFont="1" applyBorder="1" applyAlignment="1">
      <alignment horizontal="left" indent="2"/>
    </xf>
    <xf numFmtId="168" fontId="53" fillId="0" borderId="109" xfId="10" applyNumberFormat="1" applyFont="1" applyBorder="1"/>
    <xf numFmtId="166" fontId="53" fillId="0" borderId="109" xfId="7" applyNumberFormat="1" applyFont="1" applyBorder="1"/>
    <xf numFmtId="9" fontId="53" fillId="0" borderId="109" xfId="7" applyFont="1" applyBorder="1"/>
    <xf numFmtId="0" fontId="8" fillId="0" borderId="0" xfId="0" applyFont="1" applyAlignment="1">
      <alignment vertical="center" wrapText="1" readingOrder="1"/>
    </xf>
    <xf numFmtId="0" fontId="12" fillId="0" borderId="0" xfId="0" applyFont="1" applyAlignment="1">
      <alignment vertical="top" wrapText="1" readingOrder="1"/>
    </xf>
    <xf numFmtId="49" fontId="10" fillId="0" borderId="0" xfId="0" applyNumberFormat="1" applyFont="1" applyAlignment="1">
      <alignment horizontal="center"/>
    </xf>
    <xf numFmtId="0" fontId="5" fillId="23" borderId="110" xfId="0" applyFont="1" applyFill="1" applyBorder="1"/>
    <xf numFmtId="175" fontId="57" fillId="23" borderId="110" xfId="1" applyNumberFormat="1" applyFont="1" applyFill="1" applyBorder="1" applyAlignment="1">
      <alignment vertical="center"/>
    </xf>
    <xf numFmtId="166" fontId="5" fillId="23" borderId="110" xfId="2" applyNumberFormat="1" applyFont="1" applyFill="1" applyBorder="1" applyAlignment="1">
      <alignment horizontal="center"/>
    </xf>
    <xf numFmtId="175" fontId="11" fillId="0" borderId="0" xfId="1" applyNumberFormat="1" applyFont="1" applyFill="1" applyBorder="1" applyAlignment="1">
      <alignment vertical="center"/>
    </xf>
    <xf numFmtId="166" fontId="10" fillId="0" borderId="0" xfId="2" applyNumberFormat="1" applyFont="1" applyBorder="1" applyAlignment="1">
      <alignment horizontal="center"/>
    </xf>
    <xf numFmtId="175" fontId="11" fillId="0" borderId="0" xfId="1" applyNumberFormat="1" applyFont="1" applyFill="1" applyAlignment="1">
      <alignment vertical="center"/>
    </xf>
    <xf numFmtId="0" fontId="10" fillId="0" borderId="0" xfId="0" applyFont="1" applyAlignment="1">
      <alignment horizontal="left"/>
    </xf>
    <xf numFmtId="166" fontId="10" fillId="0" borderId="0" xfId="2" applyNumberFormat="1" applyFont="1" applyAlignment="1">
      <alignment horizontal="center"/>
    </xf>
    <xf numFmtId="0" fontId="12" fillId="0" borderId="0" xfId="0" applyFont="1" applyAlignment="1">
      <alignment horizontal="left"/>
    </xf>
    <xf numFmtId="10" fontId="10" fillId="0" borderId="0" xfId="0" applyNumberFormat="1" applyFont="1"/>
    <xf numFmtId="166" fontId="10" fillId="0" borderId="0" xfId="0" applyNumberFormat="1" applyFont="1"/>
    <xf numFmtId="0" fontId="10" fillId="0" borderId="0" xfId="0" applyFont="1" applyAlignment="1">
      <alignment horizontal="center"/>
    </xf>
    <xf numFmtId="0" fontId="48" fillId="0" borderId="0" xfId="5" applyFont="1" applyAlignment="1">
      <alignment vertical="center" wrapText="1" readingOrder="1"/>
    </xf>
    <xf numFmtId="0" fontId="8" fillId="0" borderId="0" xfId="5" applyFont="1" applyAlignment="1">
      <alignment vertical="top" wrapText="1" readingOrder="1"/>
    </xf>
    <xf numFmtId="0" fontId="48" fillId="0" borderId="0" xfId="5" applyFont="1" applyAlignment="1">
      <alignment vertical="top" wrapText="1" readingOrder="1"/>
    </xf>
    <xf numFmtId="0" fontId="6" fillId="0" borderId="0" xfId="0" applyFont="1" applyAlignment="1">
      <alignment horizontal="left" vertical="top" wrapText="1"/>
    </xf>
    <xf numFmtId="0" fontId="43" fillId="0" borderId="0" xfId="0" applyFont="1" applyAlignment="1">
      <alignment vertical="center"/>
    </xf>
    <xf numFmtId="0" fontId="38" fillId="0" borderId="0" xfId="0" applyFont="1" applyAlignment="1">
      <alignment horizontal="left" vertical="top"/>
    </xf>
    <xf numFmtId="0" fontId="41" fillId="0" borderId="0" xfId="0" applyFont="1" applyAlignment="1">
      <alignment horizontal="left" vertical="top" wrapText="1"/>
    </xf>
    <xf numFmtId="0" fontId="41" fillId="0" borderId="0" xfId="0" applyFont="1" applyAlignment="1">
      <alignment horizontal="center" vertical="center"/>
    </xf>
    <xf numFmtId="0" fontId="41" fillId="0" borderId="0" xfId="0" applyFont="1" applyAlignment="1">
      <alignment horizontal="left" vertical="top"/>
    </xf>
    <xf numFmtId="165" fontId="41" fillId="0" borderId="0" xfId="0" applyNumberFormat="1" applyFont="1"/>
    <xf numFmtId="0" fontId="5" fillId="6" borderId="18" xfId="0" applyFont="1" applyFill="1" applyBorder="1" applyAlignment="1">
      <alignment horizontal="left" vertical="center"/>
    </xf>
    <xf numFmtId="165" fontId="5" fillId="0" borderId="18" xfId="0" applyNumberFormat="1" applyFont="1" applyBorder="1" applyAlignment="1">
      <alignment horizontal="right" vertical="center"/>
    </xf>
    <xf numFmtId="165" fontId="5" fillId="0" borderId="0" xfId="0" applyNumberFormat="1" applyFont="1" applyAlignment="1">
      <alignment horizontal="right" vertical="center"/>
    </xf>
    <xf numFmtId="165" fontId="5" fillId="0" borderId="54" xfId="0" applyNumberFormat="1" applyFont="1" applyBorder="1" applyAlignment="1">
      <alignment horizontal="right" vertical="center"/>
    </xf>
    <xf numFmtId="165" fontId="6" fillId="0" borderId="0" xfId="0" applyNumberFormat="1" applyFont="1"/>
    <xf numFmtId="0" fontId="10" fillId="0" borderId="18" xfId="0" applyFont="1" applyBorder="1" applyAlignment="1">
      <alignment vertical="center" wrapText="1"/>
    </xf>
    <xf numFmtId="165" fontId="10" fillId="0" borderId="18" xfId="0" applyNumberFormat="1" applyFont="1" applyBorder="1" applyAlignment="1">
      <alignment horizontal="right" vertical="center"/>
    </xf>
    <xf numFmtId="165" fontId="10" fillId="0" borderId="0" xfId="0" applyNumberFormat="1" applyFont="1" applyAlignment="1">
      <alignment horizontal="right" vertical="center"/>
    </xf>
    <xf numFmtId="165" fontId="10" fillId="0" borderId="54" xfId="0" applyNumberFormat="1" applyFont="1" applyBorder="1" applyAlignment="1">
      <alignment horizontal="right" vertical="center"/>
    </xf>
    <xf numFmtId="0" fontId="5" fillId="0" borderId="18" xfId="0" applyFont="1" applyBorder="1" applyAlignment="1">
      <alignment horizontal="left" vertical="center" wrapText="1"/>
    </xf>
    <xf numFmtId="0" fontId="5" fillId="6" borderId="20" xfId="0" applyFont="1" applyFill="1" applyBorder="1" applyAlignment="1">
      <alignment horizontal="left" vertical="center" wrapText="1"/>
    </xf>
    <xf numFmtId="165" fontId="5" fillId="6" borderId="18" xfId="0" applyNumberFormat="1" applyFont="1" applyFill="1" applyBorder="1" applyAlignment="1">
      <alignment horizontal="right" vertical="center"/>
    </xf>
    <xf numFmtId="165" fontId="5" fillId="6" borderId="0" xfId="0" applyNumberFormat="1" applyFont="1" applyFill="1" applyAlignment="1">
      <alignment horizontal="right" vertical="center"/>
    </xf>
    <xf numFmtId="165" fontId="5" fillId="6" borderId="54" xfId="0" applyNumberFormat="1" applyFont="1" applyFill="1" applyBorder="1" applyAlignment="1">
      <alignment horizontal="right" vertical="center"/>
    </xf>
    <xf numFmtId="0" fontId="46" fillId="0" borderId="0" xfId="0" applyFont="1" applyAlignment="1">
      <alignment horizontal="left" vertical="top"/>
    </xf>
    <xf numFmtId="0" fontId="47"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top"/>
    </xf>
    <xf numFmtId="0" fontId="41" fillId="0" borderId="0" xfId="0" applyFont="1" applyAlignment="1">
      <alignment horizontal="center"/>
    </xf>
    <xf numFmtId="165" fontId="41" fillId="0" borderId="0" xfId="0" applyNumberFormat="1" applyFont="1" applyAlignment="1">
      <alignment horizontal="center"/>
    </xf>
    <xf numFmtId="0" fontId="14" fillId="0" borderId="0" xfId="0" applyFont="1" applyAlignment="1">
      <alignment horizontal="left" vertical="top" wrapText="1"/>
    </xf>
    <xf numFmtId="0" fontId="49" fillId="0" borderId="0" xfId="5" applyFont="1" applyAlignment="1">
      <alignment vertical="top" wrapText="1" readingOrder="1"/>
    </xf>
    <xf numFmtId="0" fontId="5" fillId="0" borderId="0" xfId="0" applyFont="1" applyAlignment="1">
      <alignment horizontal="center" vertical="center"/>
    </xf>
    <xf numFmtId="49" fontId="6" fillId="0" borderId="0" xfId="0" applyNumberFormat="1" applyFont="1"/>
    <xf numFmtId="0" fontId="40" fillId="0" borderId="0" xfId="0" applyFont="1"/>
    <xf numFmtId="0" fontId="62" fillId="0" borderId="0" xfId="0" applyFont="1"/>
    <xf numFmtId="2" fontId="63" fillId="0" borderId="0" xfId="0" applyNumberFormat="1" applyFont="1" applyAlignment="1">
      <alignment horizontal="left" vertical="center"/>
    </xf>
    <xf numFmtId="2" fontId="38" fillId="0" borderId="0" xfId="0" applyNumberFormat="1" applyFont="1" applyAlignment="1">
      <alignment horizontal="left" vertical="center"/>
    </xf>
    <xf numFmtId="0" fontId="62" fillId="6" borderId="0" xfId="0" applyFont="1" applyFill="1" applyAlignment="1">
      <alignment horizontal="center" vertical="center" wrapText="1"/>
    </xf>
    <xf numFmtId="0" fontId="62" fillId="6" borderId="0" xfId="0" applyFont="1" applyFill="1" applyAlignment="1">
      <alignment horizontal="center" vertical="center"/>
    </xf>
    <xf numFmtId="0" fontId="41" fillId="6" borderId="0" xfId="0" applyFont="1" applyFill="1"/>
    <xf numFmtId="2" fontId="67" fillId="0" borderId="0" xfId="0" applyNumberFormat="1" applyFont="1" applyAlignment="1">
      <alignment horizontal="left" vertical="center"/>
    </xf>
    <xf numFmtId="0" fontId="6" fillId="0" borderId="104" xfId="0" applyFont="1" applyBorder="1"/>
    <xf numFmtId="0" fontId="41" fillId="0" borderId="0" xfId="16" applyFont="1" applyAlignment="1">
      <alignment horizontal="left" vertical="center"/>
    </xf>
    <xf numFmtId="0" fontId="6" fillId="0" borderId="114" xfId="0" applyFont="1" applyBorder="1"/>
    <xf numFmtId="0" fontId="14" fillId="14" borderId="0" xfId="0" applyFont="1" applyFill="1"/>
    <xf numFmtId="0" fontId="14" fillId="6" borderId="0" xfId="0" applyFont="1" applyFill="1"/>
    <xf numFmtId="165" fontId="41" fillId="6" borderId="0" xfId="0" applyNumberFormat="1" applyFont="1" applyFill="1"/>
    <xf numFmtId="0" fontId="6" fillId="14" borderId="0" xfId="0" applyFont="1" applyFill="1" applyAlignment="1">
      <alignment horizontal="center" vertical="center"/>
    </xf>
    <xf numFmtId="0" fontId="41" fillId="14" borderId="0" xfId="0" applyFont="1" applyFill="1"/>
    <xf numFmtId="165" fontId="41" fillId="14" borderId="0" xfId="0" applyNumberFormat="1" applyFont="1" applyFill="1"/>
    <xf numFmtId="0" fontId="6" fillId="0" borderId="0" xfId="0" applyFont="1" applyAlignment="1">
      <alignment vertical="center"/>
    </xf>
    <xf numFmtId="0" fontId="6" fillId="0" borderId="0" xfId="0" applyFont="1" applyAlignment="1">
      <alignment horizontal="left"/>
    </xf>
    <xf numFmtId="0" fontId="58" fillId="0" borderId="0" xfId="0" applyFont="1" applyAlignment="1">
      <alignment vertical="center"/>
    </xf>
    <xf numFmtId="0" fontId="12" fillId="0" borderId="0" xfId="0" applyFont="1" applyAlignment="1">
      <alignment horizontal="right"/>
    </xf>
    <xf numFmtId="166" fontId="12" fillId="0" borderId="0" xfId="0" applyNumberFormat="1" applyFont="1" applyAlignment="1">
      <alignment horizontal="right"/>
    </xf>
    <xf numFmtId="0" fontId="38" fillId="0" borderId="0" xfId="0" applyFont="1" applyAlignment="1">
      <alignment horizontal="left" vertical="center"/>
    </xf>
    <xf numFmtId="17" fontId="41" fillId="0" borderId="0" xfId="0" applyNumberFormat="1" applyFont="1" applyAlignment="1">
      <alignment horizontal="right"/>
    </xf>
    <xf numFmtId="165" fontId="41" fillId="0" borderId="0" xfId="0" applyNumberFormat="1" applyFont="1" applyAlignment="1">
      <alignment vertical="center"/>
    </xf>
    <xf numFmtId="0" fontId="69" fillId="0" borderId="0" xfId="0" applyFont="1" applyAlignment="1">
      <alignment vertical="center"/>
    </xf>
    <xf numFmtId="0" fontId="71" fillId="0" borderId="0" xfId="0" applyFont="1"/>
    <xf numFmtId="0" fontId="72" fillId="0" borderId="0" xfId="0" applyFont="1"/>
    <xf numFmtId="0" fontId="70" fillId="2" borderId="115" xfId="0" applyFont="1" applyFill="1" applyBorder="1" applyAlignment="1">
      <alignment horizontal="center" vertical="center"/>
    </xf>
    <xf numFmtId="0" fontId="70" fillId="2" borderId="116" xfId="0" applyFont="1" applyFill="1" applyBorder="1" applyAlignment="1">
      <alignment horizontal="center" vertical="center"/>
    </xf>
    <xf numFmtId="0" fontId="70" fillId="2" borderId="117" xfId="0" applyFont="1" applyFill="1" applyBorder="1" applyAlignment="1">
      <alignment horizontal="center" vertical="center"/>
    </xf>
    <xf numFmtId="0" fontId="70" fillId="2" borderId="57" xfId="0" applyFont="1" applyFill="1" applyBorder="1" applyAlignment="1">
      <alignment horizontal="center" vertical="center"/>
    </xf>
    <xf numFmtId="0" fontId="73" fillId="6" borderId="56" xfId="0" applyFont="1" applyFill="1" applyBorder="1"/>
    <xf numFmtId="166" fontId="73" fillId="6" borderId="56" xfId="2" applyNumberFormat="1" applyFont="1" applyFill="1" applyBorder="1" applyAlignment="1">
      <alignment horizontal="center" vertical="center"/>
    </xf>
    <xf numFmtId="166" fontId="73" fillId="6" borderId="57" xfId="2" applyNumberFormat="1" applyFont="1" applyFill="1" applyBorder="1" applyAlignment="1">
      <alignment horizontal="center" vertical="center"/>
    </xf>
    <xf numFmtId="0" fontId="73" fillId="6" borderId="0" xfId="0" applyFont="1" applyFill="1"/>
    <xf numFmtId="166" fontId="73" fillId="6" borderId="0" xfId="2" applyNumberFormat="1" applyFont="1" applyFill="1" applyBorder="1" applyAlignment="1">
      <alignment horizontal="center" vertical="center"/>
    </xf>
    <xf numFmtId="166" fontId="73" fillId="6" borderId="54" xfId="2" applyNumberFormat="1" applyFont="1" applyFill="1" applyBorder="1" applyAlignment="1">
      <alignment horizontal="center" vertical="center"/>
    </xf>
    <xf numFmtId="49" fontId="73" fillId="6" borderId="0" xfId="0" applyNumberFormat="1" applyFont="1" applyFill="1"/>
    <xf numFmtId="0" fontId="73" fillId="21" borderId="0" xfId="0" applyFont="1" applyFill="1"/>
    <xf numFmtId="166" fontId="73" fillId="21" borderId="0" xfId="2" applyNumberFormat="1" applyFont="1" applyFill="1" applyBorder="1" applyAlignment="1">
      <alignment horizontal="center" vertical="center"/>
    </xf>
    <xf numFmtId="166" fontId="73" fillId="21" borderId="54" xfId="2" applyNumberFormat="1" applyFont="1" applyFill="1" applyBorder="1" applyAlignment="1">
      <alignment horizontal="center" vertical="center"/>
    </xf>
    <xf numFmtId="0" fontId="73" fillId="21" borderId="50" xfId="0" applyFont="1" applyFill="1" applyBorder="1"/>
    <xf numFmtId="166" fontId="73" fillId="21" borderId="50" xfId="2" applyNumberFormat="1" applyFont="1" applyFill="1" applyBorder="1" applyAlignment="1">
      <alignment horizontal="center" vertical="center"/>
    </xf>
    <xf numFmtId="166" fontId="73" fillId="21" borderId="53" xfId="2" applyNumberFormat="1" applyFont="1" applyFill="1" applyBorder="1" applyAlignment="1">
      <alignment horizontal="center" vertical="center"/>
    </xf>
    <xf numFmtId="10" fontId="73" fillId="0" borderId="0" xfId="2" applyNumberFormat="1" applyFont="1" applyFill="1" applyBorder="1" applyAlignment="1">
      <alignment horizontal="center" vertical="center"/>
    </xf>
    <xf numFmtId="0" fontId="75" fillId="11" borderId="56" xfId="0" applyFont="1" applyFill="1" applyBorder="1"/>
    <xf numFmtId="166" fontId="75" fillId="11" borderId="56" xfId="0" applyNumberFormat="1" applyFont="1" applyFill="1" applyBorder="1" applyAlignment="1">
      <alignment horizontal="center"/>
    </xf>
    <xf numFmtId="166" fontId="75" fillId="11" borderId="57" xfId="0" applyNumberFormat="1" applyFont="1" applyFill="1" applyBorder="1" applyAlignment="1">
      <alignment horizontal="center"/>
    </xf>
    <xf numFmtId="0" fontId="75" fillId="11" borderId="0" xfId="0" applyFont="1" applyFill="1"/>
    <xf numFmtId="166" fontId="75" fillId="11" borderId="0" xfId="0" applyNumberFormat="1" applyFont="1" applyFill="1" applyAlignment="1">
      <alignment horizontal="center"/>
    </xf>
    <xf numFmtId="166" fontId="75" fillId="11" borderId="54" xfId="0" applyNumberFormat="1" applyFont="1" applyFill="1" applyBorder="1" applyAlignment="1">
      <alignment horizontal="center"/>
    </xf>
    <xf numFmtId="0" fontId="75" fillId="25" borderId="0" xfId="0" applyFont="1" applyFill="1"/>
    <xf numFmtId="166" fontId="75" fillId="25" borderId="0" xfId="0" applyNumberFormat="1" applyFont="1" applyFill="1" applyAlignment="1">
      <alignment horizontal="center"/>
    </xf>
    <xf numFmtId="166" fontId="75" fillId="25" borderId="54" xfId="0" applyNumberFormat="1" applyFont="1" applyFill="1" applyBorder="1" applyAlignment="1">
      <alignment horizontal="center"/>
    </xf>
    <xf numFmtId="0" fontId="75" fillId="25" borderId="50" xfId="0" applyFont="1" applyFill="1" applyBorder="1"/>
    <xf numFmtId="166" fontId="75" fillId="25" borderId="50" xfId="0" applyNumberFormat="1" applyFont="1" applyFill="1" applyBorder="1" applyAlignment="1">
      <alignment horizontal="center"/>
    </xf>
    <xf numFmtId="166" fontId="75" fillId="25" borderId="53" xfId="0" applyNumberFormat="1" applyFont="1" applyFill="1" applyBorder="1" applyAlignment="1">
      <alignment horizontal="center"/>
    </xf>
    <xf numFmtId="0" fontId="75" fillId="11" borderId="11" xfId="0" applyFont="1" applyFill="1" applyBorder="1"/>
    <xf numFmtId="0" fontId="75" fillId="11" borderId="18" xfId="0" applyFont="1" applyFill="1" applyBorder="1"/>
    <xf numFmtId="0" fontId="75" fillId="25" borderId="18" xfId="0" applyFont="1" applyFill="1" applyBorder="1"/>
    <xf numFmtId="0" fontId="75" fillId="0" borderId="18" xfId="0" applyFont="1" applyBorder="1"/>
    <xf numFmtId="166" fontId="75" fillId="0" borderId="0" xfId="0" applyNumberFormat="1" applyFont="1" applyAlignment="1">
      <alignment horizontal="center"/>
    </xf>
    <xf numFmtId="166" fontId="75" fillId="0" borderId="54" xfId="0" applyNumberFormat="1" applyFont="1" applyBorder="1" applyAlignment="1">
      <alignment horizontal="center"/>
    </xf>
    <xf numFmtId="166" fontId="75" fillId="0" borderId="0" xfId="0" applyNumberFormat="1" applyFont="1" applyAlignment="1">
      <alignment horizontal="center" vertical="center"/>
    </xf>
    <xf numFmtId="166" fontId="75" fillId="0" borderId="54" xfId="0" applyNumberFormat="1" applyFont="1" applyBorder="1" applyAlignment="1">
      <alignment horizontal="center" vertical="center"/>
    </xf>
    <xf numFmtId="0" fontId="75" fillId="21" borderId="20" xfId="0" applyFont="1" applyFill="1" applyBorder="1"/>
    <xf numFmtId="166" fontId="75" fillId="21" borderId="0" xfId="0" applyNumberFormat="1" applyFont="1" applyFill="1" applyAlignment="1">
      <alignment horizontal="center" vertical="center"/>
    </xf>
    <xf numFmtId="166" fontId="75" fillId="21" borderId="54" xfId="0" applyNumberFormat="1" applyFont="1" applyFill="1" applyBorder="1" applyAlignment="1">
      <alignment horizontal="center" vertical="center"/>
    </xf>
    <xf numFmtId="166" fontId="75" fillId="11" borderId="56" xfId="2" applyNumberFormat="1" applyFont="1" applyFill="1" applyBorder="1" applyAlignment="1">
      <alignment horizontal="center" vertical="center"/>
    </xf>
    <xf numFmtId="166" fontId="75" fillId="11" borderId="57" xfId="2" applyNumberFormat="1" applyFont="1" applyFill="1" applyBorder="1" applyAlignment="1">
      <alignment horizontal="center" vertical="center"/>
    </xf>
    <xf numFmtId="166" fontId="75" fillId="11" borderId="0" xfId="2" applyNumberFormat="1" applyFont="1" applyFill="1" applyBorder="1" applyAlignment="1">
      <alignment horizontal="center" vertical="center"/>
    </xf>
    <xf numFmtId="166" fontId="75" fillId="11" borderId="54" xfId="2" applyNumberFormat="1" applyFont="1" applyFill="1" applyBorder="1" applyAlignment="1">
      <alignment horizontal="center" vertical="center"/>
    </xf>
    <xf numFmtId="10" fontId="75" fillId="0" borderId="0" xfId="0" applyNumberFormat="1" applyFont="1" applyAlignment="1">
      <alignment horizontal="center"/>
    </xf>
    <xf numFmtId="166" fontId="0" fillId="21" borderId="0" xfId="2" applyNumberFormat="1" applyFont="1" applyFill="1" applyBorder="1" applyAlignment="1">
      <alignment horizontal="center" vertical="center"/>
    </xf>
    <xf numFmtId="166" fontId="0" fillId="21" borderId="54" xfId="2" applyNumberFormat="1" applyFont="1" applyFill="1" applyBorder="1" applyAlignment="1">
      <alignment horizontal="center" vertical="center"/>
    </xf>
    <xf numFmtId="0" fontId="75" fillId="25" borderId="20" xfId="0" applyFont="1" applyFill="1" applyBorder="1"/>
    <xf numFmtId="166" fontId="75" fillId="21" borderId="50" xfId="0" applyNumberFormat="1" applyFont="1" applyFill="1" applyBorder="1" applyAlignment="1">
      <alignment horizontal="center" vertical="center"/>
    </xf>
    <xf numFmtId="166" fontId="75" fillId="21" borderId="53" xfId="0" applyNumberFormat="1" applyFont="1" applyFill="1" applyBorder="1" applyAlignment="1">
      <alignment horizontal="center" vertical="center"/>
    </xf>
    <xf numFmtId="166" fontId="75" fillId="0" borderId="56" xfId="0" applyNumberFormat="1" applyFont="1" applyBorder="1" applyAlignment="1">
      <alignment horizontal="center" vertical="center"/>
    </xf>
    <xf numFmtId="166" fontId="75" fillId="0" borderId="57" xfId="0" applyNumberFormat="1" applyFont="1" applyBorder="1" applyAlignment="1">
      <alignment horizontal="center" vertical="center"/>
    </xf>
    <xf numFmtId="10" fontId="75" fillId="0" borderId="0" xfId="0" applyNumberFormat="1" applyFont="1" applyAlignment="1">
      <alignment horizontal="center" vertical="center"/>
    </xf>
    <xf numFmtId="10" fontId="75" fillId="0" borderId="54" xfId="0" applyNumberFormat="1" applyFont="1" applyBorder="1" applyAlignment="1">
      <alignment horizontal="center" vertical="center"/>
    </xf>
    <xf numFmtId="10" fontId="75" fillId="0" borderId="50" xfId="0" applyNumberFormat="1" applyFont="1" applyBorder="1" applyAlignment="1">
      <alignment horizontal="center" vertical="center"/>
    </xf>
    <xf numFmtId="10" fontId="75" fillId="0" borderId="53" xfId="0" applyNumberFormat="1" applyFont="1" applyBorder="1" applyAlignment="1">
      <alignment horizontal="center" vertical="center"/>
    </xf>
    <xf numFmtId="0" fontId="75" fillId="11" borderId="0" xfId="0" applyFont="1" applyFill="1" applyAlignment="1">
      <alignment horizontal="center" vertical="center" wrapText="1"/>
    </xf>
    <xf numFmtId="0" fontId="75" fillId="0" borderId="0" xfId="0" applyFont="1" applyAlignment="1">
      <alignment vertical="center"/>
    </xf>
    <xf numFmtId="166" fontId="75" fillId="0" borderId="0" xfId="2" applyNumberFormat="1" applyFont="1" applyFill="1" applyBorder="1" applyAlignment="1">
      <alignment horizontal="center" vertical="center"/>
    </xf>
    <xf numFmtId="166" fontId="0" fillId="0" borderId="0" xfId="2" applyNumberFormat="1" applyFont="1" applyFill="1" applyBorder="1" applyAlignment="1">
      <alignment horizontal="center" vertical="center"/>
    </xf>
    <xf numFmtId="0" fontId="70" fillId="2" borderId="4" xfId="0" applyFont="1" applyFill="1" applyBorder="1" applyAlignment="1">
      <alignment horizontal="center" vertical="center"/>
    </xf>
    <xf numFmtId="0" fontId="70" fillId="2" borderId="120" xfId="0" applyFont="1" applyFill="1" applyBorder="1" applyAlignment="1">
      <alignment horizontal="center" vertical="center"/>
    </xf>
    <xf numFmtId="0" fontId="78" fillId="6" borderId="56" xfId="0" applyFont="1" applyFill="1" applyBorder="1"/>
    <xf numFmtId="2" fontId="79" fillId="6" borderId="4" xfId="0" applyNumberFormat="1" applyFont="1" applyFill="1" applyBorder="1" applyAlignment="1">
      <alignment horizontal="center"/>
    </xf>
    <xf numFmtId="2" fontId="79" fillId="6" borderId="57" xfId="0" applyNumberFormat="1" applyFont="1" applyFill="1" applyBorder="1" applyAlignment="1">
      <alignment horizontal="center"/>
    </xf>
    <xf numFmtId="0" fontId="78" fillId="6" borderId="0" xfId="0" applyFont="1" applyFill="1"/>
    <xf numFmtId="2" fontId="79" fillId="6" borderId="118" xfId="0" applyNumberFormat="1" applyFont="1" applyFill="1" applyBorder="1" applyAlignment="1">
      <alignment horizontal="center"/>
    </xf>
    <xf numFmtId="2" fontId="79" fillId="6" borderId="54" xfId="0" applyNumberFormat="1" applyFont="1" applyFill="1" applyBorder="1" applyAlignment="1">
      <alignment horizontal="center"/>
    </xf>
    <xf numFmtId="0" fontId="78" fillId="6" borderId="50" xfId="0" applyFont="1" applyFill="1" applyBorder="1"/>
    <xf numFmtId="2" fontId="79" fillId="6" borderId="8" xfId="0" applyNumberFormat="1" applyFont="1" applyFill="1" applyBorder="1" applyAlignment="1">
      <alignment horizontal="center"/>
    </xf>
    <xf numFmtId="2" fontId="79" fillId="6" borderId="53" xfId="0" applyNumberFormat="1" applyFont="1" applyFill="1" applyBorder="1" applyAlignment="1">
      <alignment horizontal="center"/>
    </xf>
    <xf numFmtId="2" fontId="79" fillId="0" borderId="118" xfId="0" applyNumberFormat="1" applyFont="1" applyBorder="1" applyAlignment="1">
      <alignment horizontal="center"/>
    </xf>
    <xf numFmtId="2" fontId="79" fillId="0" borderId="54" xfId="0" applyNumberFormat="1" applyFont="1" applyBorder="1" applyAlignment="1">
      <alignment horizontal="center"/>
    </xf>
    <xf numFmtId="0" fontId="78" fillId="6" borderId="4" xfId="0" applyFont="1" applyFill="1" applyBorder="1"/>
    <xf numFmtId="0" fontId="78" fillId="6" borderId="118" xfId="0" applyFont="1" applyFill="1" applyBorder="1"/>
    <xf numFmtId="0" fontId="78" fillId="6" borderId="8" xfId="0" applyFont="1" applyFill="1" applyBorder="1"/>
    <xf numFmtId="0" fontId="17" fillId="0" borderId="0" xfId="0" applyFont="1" applyAlignment="1">
      <alignment vertical="center" readingOrder="1"/>
    </xf>
    <xf numFmtId="0" fontId="18" fillId="0" borderId="0" xfId="0" applyFont="1" applyAlignment="1">
      <alignment vertical="top" readingOrder="1"/>
    </xf>
    <xf numFmtId="0" fontId="7" fillId="0" borderId="0" xfId="0" applyFont="1" applyAlignment="1">
      <alignment horizontal="center" vertical="center"/>
    </xf>
    <xf numFmtId="0" fontId="10" fillId="0" borderId="119" xfId="0" applyFont="1" applyBorder="1"/>
    <xf numFmtId="0" fontId="7" fillId="26" borderId="21" xfId="17" applyFont="1" applyFill="1" applyBorder="1" applyAlignment="1">
      <alignment horizontal="center" vertical="center"/>
    </xf>
    <xf numFmtId="0" fontId="7" fillId="26" borderId="111" xfId="17" applyFont="1" applyFill="1" applyBorder="1" applyAlignment="1">
      <alignment horizontal="center" vertical="center"/>
    </xf>
    <xf numFmtId="0" fontId="8" fillId="0" borderId="122" xfId="0" applyFont="1" applyBorder="1" applyAlignment="1">
      <alignment horizontal="left"/>
    </xf>
    <xf numFmtId="164" fontId="12" fillId="0" borderId="123" xfId="14" applyNumberFormat="1" applyFont="1" applyBorder="1" applyAlignment="1">
      <alignment horizontal="center" vertical="center"/>
    </xf>
    <xf numFmtId="0" fontId="8" fillId="0" borderId="124" xfId="0" applyFont="1" applyBorder="1" applyAlignment="1">
      <alignment horizontal="left"/>
    </xf>
    <xf numFmtId="0" fontId="8" fillId="0" borderId="18" xfId="0" applyFont="1" applyBorder="1" applyAlignment="1">
      <alignment horizontal="left"/>
    </xf>
    <xf numFmtId="0" fontId="6" fillId="6" borderId="0" xfId="0" applyFont="1" applyFill="1" applyAlignment="1">
      <alignment horizontal="center" vertical="center"/>
    </xf>
    <xf numFmtId="0" fontId="6" fillId="6" borderId="16" xfId="0" applyFont="1" applyFill="1" applyBorder="1" applyAlignment="1">
      <alignment horizontal="center" vertical="center"/>
    </xf>
    <xf numFmtId="166" fontId="6" fillId="6" borderId="0" xfId="0" applyNumberFormat="1" applyFont="1" applyFill="1" applyAlignment="1">
      <alignment horizontal="center" vertical="center"/>
    </xf>
    <xf numFmtId="0" fontId="82" fillId="6" borderId="0" xfId="0" applyFont="1" applyFill="1" applyAlignment="1">
      <alignment horizontal="center" vertical="center"/>
    </xf>
    <xf numFmtId="0" fontId="16" fillId="6" borderId="0" xfId="0" applyFont="1" applyFill="1" applyAlignment="1">
      <alignment horizontal="center" vertical="center"/>
    </xf>
    <xf numFmtId="0" fontId="16" fillId="6" borderId="95" xfId="0" applyFont="1" applyFill="1" applyBorder="1" applyAlignment="1">
      <alignment horizontal="center" vertical="center"/>
    </xf>
    <xf numFmtId="0" fontId="38" fillId="6" borderId="0" xfId="0" applyFont="1" applyFill="1" applyAlignment="1">
      <alignment horizontal="center" vertical="center"/>
    </xf>
    <xf numFmtId="43" fontId="16" fillId="6" borderId="0" xfId="1" applyFont="1" applyFill="1"/>
    <xf numFmtId="175" fontId="83" fillId="6" borderId="0" xfId="1" applyNumberFormat="1" applyFont="1" applyFill="1"/>
    <xf numFmtId="168" fontId="83" fillId="6" borderId="0" xfId="1" applyNumberFormat="1" applyFont="1" applyFill="1" applyBorder="1"/>
    <xf numFmtId="0" fontId="47" fillId="6" borderId="0" xfId="0" applyFont="1" applyFill="1" applyAlignment="1">
      <alignment horizontal="center" vertical="center"/>
    </xf>
    <xf numFmtId="168" fontId="83" fillId="6" borderId="0" xfId="1" applyNumberFormat="1" applyFont="1" applyFill="1"/>
    <xf numFmtId="43" fontId="25" fillId="0" borderId="0" xfId="1" applyFont="1" applyFill="1"/>
    <xf numFmtId="0" fontId="10" fillId="0" borderId="50" xfId="0" applyFont="1" applyBorder="1"/>
    <xf numFmtId="168" fontId="85" fillId="0" borderId="24" xfId="0" applyNumberFormat="1" applyFont="1" applyBorder="1" applyAlignment="1">
      <alignment horizontal="center" vertical="center" wrapText="1"/>
    </xf>
    <xf numFmtId="168" fontId="50" fillId="2" borderId="24" xfId="0" applyNumberFormat="1" applyFont="1" applyFill="1" applyBorder="1" applyAlignment="1">
      <alignment horizontal="center" vertical="center" wrapText="1"/>
    </xf>
    <xf numFmtId="177" fontId="0" fillId="0" borderId="0" xfId="0" applyNumberFormat="1"/>
    <xf numFmtId="178" fontId="0" fillId="0" borderId="0" xfId="0" applyNumberFormat="1"/>
    <xf numFmtId="166" fontId="0" fillId="0" borderId="0" xfId="0" applyNumberFormat="1"/>
    <xf numFmtId="0" fontId="88" fillId="6" borderId="16" xfId="0" applyFont="1" applyFill="1" applyBorder="1"/>
    <xf numFmtId="175" fontId="5" fillId="6" borderId="16" xfId="1" applyNumberFormat="1" applyFont="1" applyFill="1" applyBorder="1"/>
    <xf numFmtId="175" fontId="5" fillId="6" borderId="0" xfId="1" applyNumberFormat="1" applyFont="1" applyFill="1" applyBorder="1"/>
    <xf numFmtId="166" fontId="5" fillId="6" borderId="19" xfId="2" applyNumberFormat="1" applyFont="1" applyFill="1" applyBorder="1" applyAlignment="1">
      <alignment horizontal="center"/>
    </xf>
    <xf numFmtId="0" fontId="10" fillId="6" borderId="16" xfId="0" applyFont="1" applyFill="1" applyBorder="1" applyAlignment="1">
      <alignment horizontal="left" indent="1"/>
    </xf>
    <xf numFmtId="175" fontId="10" fillId="6" borderId="16" xfId="1" applyNumberFormat="1" applyFont="1" applyFill="1" applyBorder="1"/>
    <xf numFmtId="175" fontId="10" fillId="6" borderId="0" xfId="1" applyNumberFormat="1" applyFont="1" applyFill="1" applyBorder="1"/>
    <xf numFmtId="166" fontId="10" fillId="6" borderId="19" xfId="2" applyNumberFormat="1" applyFont="1" applyFill="1" applyBorder="1" applyAlignment="1">
      <alignment horizontal="center"/>
    </xf>
    <xf numFmtId="0" fontId="10" fillId="6" borderId="16" xfId="0" applyFont="1" applyFill="1" applyBorder="1" applyAlignment="1">
      <alignment horizontal="left" indent="4"/>
    </xf>
    <xf numFmtId="0" fontId="89" fillId="6" borderId="16" xfId="0" applyFont="1" applyFill="1" applyBorder="1" applyAlignment="1">
      <alignment horizontal="left" wrapText="1" indent="1"/>
    </xf>
    <xf numFmtId="175" fontId="5" fillId="6" borderId="16" xfId="1" applyNumberFormat="1" applyFont="1" applyFill="1" applyBorder="1" applyAlignment="1">
      <alignment vertical="center"/>
    </xf>
    <xf numFmtId="175" fontId="5" fillId="6" borderId="0" xfId="1" applyNumberFormat="1" applyFont="1" applyFill="1" applyBorder="1" applyAlignment="1">
      <alignment vertical="center"/>
    </xf>
    <xf numFmtId="166" fontId="5" fillId="6" borderId="19" xfId="2" applyNumberFormat="1" applyFont="1" applyFill="1" applyBorder="1" applyAlignment="1">
      <alignment horizontal="center" vertical="center"/>
    </xf>
    <xf numFmtId="0" fontId="89" fillId="6" borderId="16" xfId="0" applyFont="1" applyFill="1" applyBorder="1" applyAlignment="1">
      <alignment horizontal="left" indent="1"/>
    </xf>
    <xf numFmtId="175" fontId="10" fillId="6" borderId="16" xfId="1" applyNumberFormat="1" applyFont="1" applyFill="1" applyBorder="1" applyAlignment="1">
      <alignment vertical="center"/>
    </xf>
    <xf numFmtId="175" fontId="10" fillId="6" borderId="0" xfId="1" applyNumberFormat="1" applyFont="1" applyFill="1" applyBorder="1" applyAlignment="1">
      <alignment vertical="center"/>
    </xf>
    <xf numFmtId="166" fontId="10" fillId="6" borderId="19" xfId="2" applyNumberFormat="1" applyFont="1" applyFill="1" applyBorder="1" applyAlignment="1">
      <alignment horizontal="center" vertical="center"/>
    </xf>
    <xf numFmtId="0" fontId="90" fillId="0" borderId="0" xfId="0" applyFont="1"/>
    <xf numFmtId="43" fontId="6" fillId="0" borderId="0" xfId="1" applyFont="1" applyAlignment="1">
      <alignment horizontal="right" indent="1"/>
    </xf>
    <xf numFmtId="0" fontId="86" fillId="29" borderId="80" xfId="0" applyFont="1" applyFill="1" applyBorder="1"/>
    <xf numFmtId="0" fontId="7" fillId="29" borderId="129" xfId="0" applyFont="1" applyFill="1" applyBorder="1" applyAlignment="1">
      <alignment horizontal="center"/>
    </xf>
    <xf numFmtId="0" fontId="7" fillId="29" borderId="25" xfId="0" applyFont="1" applyFill="1" applyBorder="1" applyAlignment="1">
      <alignment horizontal="center"/>
    </xf>
    <xf numFmtId="0" fontId="7" fillId="29" borderId="131" xfId="0" applyFont="1" applyFill="1" applyBorder="1" applyAlignment="1">
      <alignment horizontal="center"/>
    </xf>
    <xf numFmtId="0" fontId="7" fillId="29" borderId="0" xfId="0" applyFont="1" applyFill="1"/>
    <xf numFmtId="175" fontId="7" fillId="29" borderId="16" xfId="1" applyNumberFormat="1" applyFont="1" applyFill="1" applyBorder="1"/>
    <xf numFmtId="175" fontId="7" fillId="29" borderId="0" xfId="1" applyNumberFormat="1" applyFont="1" applyFill="1" applyBorder="1"/>
    <xf numFmtId="166" fontId="7" fillId="29" borderId="19" xfId="2" applyNumberFormat="1" applyFont="1" applyFill="1" applyBorder="1" applyAlignment="1">
      <alignment horizontal="center"/>
    </xf>
    <xf numFmtId="1" fontId="7" fillId="0" borderId="0" xfId="1" applyNumberFormat="1" applyFont="1" applyFill="1" applyBorder="1" applyAlignment="1">
      <alignment horizontal="center"/>
    </xf>
    <xf numFmtId="43" fontId="7" fillId="29" borderId="25" xfId="1" applyFont="1" applyFill="1" applyBorder="1" applyAlignment="1">
      <alignment horizontal="center"/>
    </xf>
    <xf numFmtId="43" fontId="7" fillId="29" borderId="131" xfId="1" applyFont="1" applyFill="1" applyBorder="1" applyAlignment="1">
      <alignment horizontal="center"/>
    </xf>
    <xf numFmtId="43" fontId="7" fillId="0" borderId="0" xfId="1" applyFont="1" applyFill="1" applyBorder="1" applyAlignment="1">
      <alignment horizontal="center"/>
    </xf>
    <xf numFmtId="0" fontId="10" fillId="6" borderId="131" xfId="0" applyFont="1" applyFill="1" applyBorder="1" applyAlignment="1">
      <alignment horizontal="center"/>
    </xf>
    <xf numFmtId="175" fontId="10" fillId="6" borderId="25" xfId="1" applyNumberFormat="1" applyFont="1" applyFill="1" applyBorder="1"/>
    <xf numFmtId="175" fontId="10" fillId="0" borderId="131" xfId="1" applyNumberFormat="1" applyFont="1" applyBorder="1"/>
    <xf numFmtId="43" fontId="10" fillId="0" borderId="0" xfId="1" applyFont="1" applyFill="1" applyBorder="1"/>
    <xf numFmtId="0" fontId="10" fillId="6" borderId="19" xfId="0" applyFont="1" applyFill="1" applyBorder="1" applyAlignment="1">
      <alignment horizontal="center"/>
    </xf>
    <xf numFmtId="43" fontId="10" fillId="0" borderId="19" xfId="1" applyFont="1" applyBorder="1"/>
    <xf numFmtId="175" fontId="5" fillId="0" borderId="0" xfId="1" applyNumberFormat="1" applyFont="1" applyFill="1" applyBorder="1"/>
    <xf numFmtId="175" fontId="10" fillId="0" borderId="0" xfId="1" applyNumberFormat="1" applyFont="1" applyFill="1" applyBorder="1"/>
    <xf numFmtId="175" fontId="7" fillId="29" borderId="75" xfId="1" applyNumberFormat="1" applyFont="1" applyFill="1" applyBorder="1"/>
    <xf numFmtId="175" fontId="7" fillId="29" borderId="132" xfId="1" applyNumberFormat="1" applyFont="1" applyFill="1" applyBorder="1"/>
    <xf numFmtId="175" fontId="7" fillId="0" borderId="0" xfId="1" applyNumberFormat="1" applyFont="1" applyFill="1" applyBorder="1"/>
    <xf numFmtId="43" fontId="10" fillId="0" borderId="0" xfId="1" applyFont="1"/>
    <xf numFmtId="0" fontId="10" fillId="0" borderId="0" xfId="0" applyFont="1" applyAlignment="1">
      <alignment horizontal="right"/>
    </xf>
    <xf numFmtId="179" fontId="10" fillId="0" borderId="0" xfId="1" applyNumberFormat="1" applyFont="1"/>
    <xf numFmtId="43" fontId="13" fillId="0" borderId="0" xfId="1" applyFont="1" applyFill="1"/>
    <xf numFmtId="180" fontId="10" fillId="0" borderId="0" xfId="1" applyNumberFormat="1" applyFont="1"/>
    <xf numFmtId="175" fontId="5" fillId="30" borderId="138" xfId="1" applyNumberFormat="1" applyFont="1" applyFill="1" applyBorder="1"/>
    <xf numFmtId="175" fontId="5" fillId="30" borderId="81" xfId="1" applyNumberFormat="1" applyFont="1" applyFill="1" applyBorder="1"/>
    <xf numFmtId="175" fontId="10" fillId="6" borderId="19" xfId="1" applyNumberFormat="1" applyFont="1" applyFill="1" applyBorder="1"/>
    <xf numFmtId="43" fontId="13" fillId="0" borderId="0" xfId="1" applyFont="1"/>
    <xf numFmtId="0" fontId="7" fillId="29" borderId="139" xfId="0" applyFont="1" applyFill="1" applyBorder="1" applyAlignment="1">
      <alignment horizontal="center"/>
    </xf>
    <xf numFmtId="0" fontId="7" fillId="29" borderId="137" xfId="0" applyFont="1" applyFill="1" applyBorder="1" applyAlignment="1">
      <alignment horizontal="center"/>
    </xf>
    <xf numFmtId="43" fontId="7" fillId="29" borderId="140" xfId="1" applyFont="1" applyFill="1" applyBorder="1" applyAlignment="1">
      <alignment horizontal="center"/>
    </xf>
    <xf numFmtId="43" fontId="7" fillId="29" borderId="141" xfId="1" applyFont="1" applyFill="1" applyBorder="1" applyAlignment="1">
      <alignment horizontal="center"/>
    </xf>
    <xf numFmtId="175" fontId="7" fillId="29" borderId="130" xfId="1" applyNumberFormat="1" applyFont="1" applyFill="1" applyBorder="1"/>
    <xf numFmtId="175" fontId="0" fillId="0" borderId="0" xfId="0" applyNumberFormat="1"/>
    <xf numFmtId="0" fontId="60" fillId="0" borderId="0" xfId="0" applyFont="1"/>
    <xf numFmtId="178" fontId="10" fillId="0" borderId="0" xfId="0" applyNumberFormat="1" applyFont="1"/>
    <xf numFmtId="0" fontId="5" fillId="30" borderId="16" xfId="0" applyFont="1" applyFill="1" applyBorder="1"/>
    <xf numFmtId="175" fontId="5" fillId="30" borderId="0" xfId="1" applyNumberFormat="1" applyFont="1" applyFill="1" applyBorder="1"/>
    <xf numFmtId="166" fontId="5" fillId="30" borderId="19" xfId="2" applyNumberFormat="1" applyFont="1" applyFill="1" applyBorder="1" applyAlignment="1">
      <alignment horizontal="center"/>
    </xf>
    <xf numFmtId="0" fontId="5" fillId="30" borderId="130" xfId="0" applyFont="1" applyFill="1" applyBorder="1"/>
    <xf numFmtId="175" fontId="5" fillId="30" borderId="75" xfId="1" applyNumberFormat="1" applyFont="1" applyFill="1" applyBorder="1"/>
    <xf numFmtId="166" fontId="5" fillId="30" borderId="132" xfId="2" applyNumberFormat="1" applyFont="1" applyFill="1" applyBorder="1" applyAlignment="1">
      <alignment horizontal="center"/>
    </xf>
    <xf numFmtId="175" fontId="10" fillId="0" borderId="16" xfId="1" applyNumberFormat="1" applyFont="1" applyBorder="1"/>
    <xf numFmtId="175" fontId="10" fillId="0" borderId="19" xfId="1" applyNumberFormat="1" applyFont="1" applyBorder="1"/>
    <xf numFmtId="175" fontId="5" fillId="30" borderId="80" xfId="1" applyNumberFormat="1" applyFont="1" applyFill="1" applyBorder="1"/>
    <xf numFmtId="175" fontId="10" fillId="0" borderId="0" xfId="0" applyNumberFormat="1" applyFont="1"/>
    <xf numFmtId="43" fontId="10" fillId="0" borderId="0" xfId="0" applyNumberFormat="1" applyFont="1"/>
    <xf numFmtId="0" fontId="7" fillId="29" borderId="11" xfId="0" applyFont="1" applyFill="1" applyBorder="1" applyAlignment="1">
      <alignment horizontal="center" vertical="center"/>
    </xf>
    <xf numFmtId="0" fontId="7" fillId="29" borderId="112" xfId="0" applyFont="1" applyFill="1" applyBorder="1" applyAlignment="1">
      <alignment horizontal="center" vertical="center"/>
    </xf>
    <xf numFmtId="0" fontId="7" fillId="29" borderId="113" xfId="0" applyFont="1" applyFill="1" applyBorder="1" applyAlignment="1">
      <alignment horizontal="center" vertical="center"/>
    </xf>
    <xf numFmtId="0" fontId="5" fillId="30" borderId="18" xfId="0" applyFont="1" applyFill="1" applyBorder="1" applyAlignment="1">
      <alignment horizontal="left" vertical="center" wrapText="1"/>
    </xf>
    <xf numFmtId="165" fontId="5" fillId="30" borderId="18" xfId="0" applyNumberFormat="1" applyFont="1" applyFill="1" applyBorder="1" applyAlignment="1">
      <alignment horizontal="right" vertical="center"/>
    </xf>
    <xf numFmtId="165" fontId="5" fillId="30" borderId="0" xfId="0" applyNumberFormat="1" applyFont="1" applyFill="1" applyAlignment="1">
      <alignment horizontal="right" vertical="center"/>
    </xf>
    <xf numFmtId="165" fontId="5" fillId="30" borderId="54" xfId="0" applyNumberFormat="1" applyFont="1" applyFill="1" applyBorder="1" applyAlignment="1">
      <alignment horizontal="right" vertical="center"/>
    </xf>
    <xf numFmtId="0" fontId="10" fillId="30" borderId="18" xfId="0" applyFont="1" applyFill="1" applyBorder="1" applyAlignment="1">
      <alignment vertical="center" wrapText="1"/>
    </xf>
    <xf numFmtId="165" fontId="10" fillId="30" borderId="18" xfId="0" applyNumberFormat="1" applyFont="1" applyFill="1" applyBorder="1" applyAlignment="1">
      <alignment horizontal="right" vertical="center"/>
    </xf>
    <xf numFmtId="165" fontId="10" fillId="30" borderId="0" xfId="0" applyNumberFormat="1" applyFont="1" applyFill="1" applyAlignment="1">
      <alignment horizontal="right" vertical="center"/>
    </xf>
    <xf numFmtId="165" fontId="10" fillId="30" borderId="54" xfId="0" applyNumberFormat="1" applyFont="1" applyFill="1" applyBorder="1" applyAlignment="1">
      <alignment horizontal="right" vertical="center"/>
    </xf>
    <xf numFmtId="0" fontId="7" fillId="29" borderId="0" xfId="0" applyFont="1" applyFill="1" applyAlignment="1">
      <alignment horizontal="center"/>
    </xf>
    <xf numFmtId="0" fontId="5" fillId="0" borderId="0" xfId="0" applyFont="1" applyAlignment="1">
      <alignment horizontal="left" indent="1"/>
    </xf>
    <xf numFmtId="165" fontId="5" fillId="0" borderId="0" xfId="0" applyNumberFormat="1" applyFont="1" applyAlignment="1">
      <alignment horizontal="center" vertical="center"/>
    </xf>
    <xf numFmtId="0" fontId="10" fillId="0" borderId="0" xfId="0" applyFont="1" applyAlignment="1">
      <alignment horizontal="left" indent="2"/>
    </xf>
    <xf numFmtId="165" fontId="10" fillId="0" borderId="0" xfId="0" applyNumberFormat="1" applyFont="1" applyAlignment="1">
      <alignment horizontal="center" vertical="center"/>
    </xf>
    <xf numFmtId="165" fontId="7" fillId="29" borderId="0" xfId="0" applyNumberFormat="1" applyFont="1" applyFill="1" applyAlignment="1">
      <alignment horizontal="center" vertical="center"/>
    </xf>
    <xf numFmtId="0" fontId="7" fillId="28" borderId="28" xfId="0" applyFont="1" applyFill="1" applyBorder="1" applyAlignment="1">
      <alignment horizontal="center" vertical="center"/>
    </xf>
    <xf numFmtId="0" fontId="7" fillId="28" borderId="44" xfId="0" applyFont="1" applyFill="1" applyBorder="1" applyAlignment="1">
      <alignment horizontal="center" vertical="center" wrapText="1"/>
    </xf>
    <xf numFmtId="0" fontId="7" fillId="28" borderId="45" xfId="0" applyFont="1" applyFill="1" applyBorder="1" applyAlignment="1">
      <alignment horizontal="center" vertical="center" wrapText="1"/>
    </xf>
    <xf numFmtId="0" fontId="7" fillId="28" borderId="46" xfId="0" applyFont="1" applyFill="1" applyBorder="1" applyAlignment="1">
      <alignment horizontal="center" vertical="center" wrapText="1"/>
    </xf>
    <xf numFmtId="0" fontId="7" fillId="28" borderId="49" xfId="0" applyFont="1" applyFill="1" applyBorder="1" applyAlignment="1">
      <alignment horizontal="center" vertical="center"/>
    </xf>
    <xf numFmtId="0" fontId="7" fillId="28" borderId="50" xfId="0" applyFont="1" applyFill="1" applyBorder="1" applyAlignment="1">
      <alignment horizontal="center" vertical="center" wrapText="1"/>
    </xf>
    <xf numFmtId="0" fontId="7" fillId="28" borderId="51" xfId="0" applyFont="1" applyFill="1" applyBorder="1" applyAlignment="1">
      <alignment horizontal="center" vertical="center" wrapText="1"/>
    </xf>
    <xf numFmtId="0" fontId="7" fillId="28" borderId="49" xfId="0" applyFont="1" applyFill="1" applyBorder="1" applyAlignment="1">
      <alignment horizontal="center" vertical="center" wrapText="1"/>
    </xf>
    <xf numFmtId="0" fontId="7" fillId="28" borderId="52" xfId="0" applyFont="1" applyFill="1" applyBorder="1" applyAlignment="1">
      <alignment horizontal="center" vertical="center" wrapText="1"/>
    </xf>
    <xf numFmtId="0" fontId="7" fillId="28" borderId="53" xfId="0" applyFont="1" applyFill="1" applyBorder="1" applyAlignment="1">
      <alignment horizontal="center" vertical="center" wrapText="1"/>
    </xf>
    <xf numFmtId="0" fontId="7" fillId="29" borderId="18" xfId="0" applyFont="1" applyFill="1" applyBorder="1" applyAlignment="1">
      <alignment horizontal="left" vertical="center" wrapText="1"/>
    </xf>
    <xf numFmtId="168" fontId="7" fillId="29" borderId="36" xfId="1" applyNumberFormat="1" applyFont="1" applyFill="1" applyBorder="1" applyAlignment="1">
      <alignment horizontal="center" vertical="center"/>
    </xf>
    <xf numFmtId="168" fontId="7" fillId="29" borderId="0" xfId="1" applyNumberFormat="1" applyFont="1" applyFill="1" applyBorder="1" applyAlignment="1">
      <alignment horizontal="center" vertical="center"/>
    </xf>
    <xf numFmtId="168" fontId="7" fillId="29" borderId="37" xfId="1" applyNumberFormat="1" applyFont="1" applyFill="1" applyBorder="1" applyAlignment="1">
      <alignment horizontal="center" vertical="center"/>
    </xf>
    <xf numFmtId="166" fontId="7" fillId="29" borderId="36" xfId="2" applyNumberFormat="1" applyFont="1" applyFill="1" applyBorder="1" applyAlignment="1">
      <alignment horizontal="center" vertical="center"/>
    </xf>
    <xf numFmtId="166" fontId="7" fillId="29" borderId="38" xfId="2" applyNumberFormat="1" applyFont="1" applyFill="1" applyBorder="1" applyAlignment="1">
      <alignment horizontal="center" vertical="center"/>
    </xf>
    <xf numFmtId="166" fontId="7" fillId="29" borderId="54" xfId="2" applyNumberFormat="1" applyFont="1" applyFill="1" applyBorder="1" applyAlignment="1">
      <alignment horizontal="center" vertical="center"/>
    </xf>
    <xf numFmtId="0" fontId="7" fillId="29" borderId="20" xfId="0" applyFont="1" applyFill="1" applyBorder="1" applyAlignment="1">
      <alignment horizontal="left" vertical="center" wrapText="1"/>
    </xf>
    <xf numFmtId="168" fontId="7" fillId="29" borderId="49" xfId="1" applyNumberFormat="1" applyFont="1" applyFill="1" applyBorder="1" applyAlignment="1">
      <alignment horizontal="center" vertical="center"/>
    </xf>
    <xf numFmtId="168" fontId="7" fillId="29" borderId="50" xfId="1" applyNumberFormat="1" applyFont="1" applyFill="1" applyBorder="1" applyAlignment="1">
      <alignment horizontal="center" vertical="center"/>
    </xf>
    <xf numFmtId="168" fontId="7" fillId="29" borderId="51" xfId="1" applyNumberFormat="1" applyFont="1" applyFill="1" applyBorder="1" applyAlignment="1">
      <alignment horizontal="center" vertical="center"/>
    </xf>
    <xf numFmtId="166" fontId="7" fillId="29" borderId="49" xfId="2" applyNumberFormat="1" applyFont="1" applyFill="1" applyBorder="1" applyAlignment="1">
      <alignment horizontal="center" vertical="center"/>
    </xf>
    <xf numFmtId="166" fontId="7" fillId="29" borderId="52" xfId="2" applyNumberFormat="1" applyFont="1" applyFill="1" applyBorder="1" applyAlignment="1">
      <alignment horizontal="center" vertical="center"/>
    </xf>
    <xf numFmtId="166" fontId="7" fillId="29" borderId="53" xfId="2" applyNumberFormat="1" applyFont="1" applyFill="1" applyBorder="1" applyAlignment="1">
      <alignment horizontal="center" vertical="center"/>
    </xf>
    <xf numFmtId="0" fontId="5" fillId="30" borderId="18" xfId="0" applyFont="1" applyFill="1" applyBorder="1" applyAlignment="1">
      <alignment horizontal="left" wrapText="1"/>
    </xf>
    <xf numFmtId="168" fontId="8" fillId="30" borderId="36" xfId="1" applyNumberFormat="1" applyFont="1" applyFill="1" applyBorder="1" applyAlignment="1">
      <alignment horizontal="center" vertical="center"/>
    </xf>
    <xf numFmtId="168" fontId="8" fillId="30" borderId="37" xfId="1" applyNumberFormat="1" applyFont="1" applyFill="1" applyBorder="1" applyAlignment="1">
      <alignment horizontal="center" vertical="center"/>
    </xf>
    <xf numFmtId="166" fontId="8" fillId="30" borderId="36" xfId="2" applyNumberFormat="1" applyFont="1" applyFill="1" applyBorder="1" applyAlignment="1">
      <alignment horizontal="center" vertical="center"/>
    </xf>
    <xf numFmtId="166" fontId="8" fillId="30" borderId="38" xfId="2" applyNumberFormat="1" applyFont="1" applyFill="1" applyBorder="1" applyAlignment="1">
      <alignment horizontal="center" vertical="center"/>
    </xf>
    <xf numFmtId="166" fontId="8" fillId="30" borderId="54" xfId="2" applyNumberFormat="1" applyFont="1" applyFill="1" applyBorder="1" applyAlignment="1">
      <alignment horizontal="center" vertical="center"/>
    </xf>
    <xf numFmtId="168" fontId="8" fillId="30" borderId="0" xfId="1" applyNumberFormat="1" applyFont="1" applyFill="1" applyBorder="1" applyAlignment="1">
      <alignment horizontal="center" vertical="center"/>
    </xf>
    <xf numFmtId="0" fontId="5" fillId="30" borderId="11" xfId="0" applyFont="1" applyFill="1" applyBorder="1" applyAlignment="1">
      <alignment horizontal="left" wrapText="1"/>
    </xf>
    <xf numFmtId="168" fontId="8" fillId="30" borderId="55" xfId="1" applyNumberFormat="1" applyFont="1" applyFill="1" applyBorder="1" applyAlignment="1">
      <alignment horizontal="center" vertical="center"/>
    </xf>
    <xf numFmtId="168" fontId="8" fillId="30" borderId="56" xfId="1" applyNumberFormat="1" applyFont="1" applyFill="1" applyBorder="1" applyAlignment="1">
      <alignment horizontal="center" vertical="center"/>
    </xf>
    <xf numFmtId="168" fontId="8" fillId="30" borderId="31" xfId="1" applyNumberFormat="1" applyFont="1" applyFill="1" applyBorder="1" applyAlignment="1">
      <alignment horizontal="center" vertical="center"/>
    </xf>
    <xf numFmtId="166" fontId="8" fillId="30" borderId="55" xfId="2" applyNumberFormat="1" applyFont="1" applyFill="1" applyBorder="1" applyAlignment="1">
      <alignment horizontal="center" vertical="center"/>
    </xf>
    <xf numFmtId="166" fontId="8" fillId="30" borderId="32" xfId="2" applyNumberFormat="1" applyFont="1" applyFill="1" applyBorder="1" applyAlignment="1">
      <alignment horizontal="center" vertical="center"/>
    </xf>
    <xf numFmtId="166" fontId="8" fillId="30" borderId="57" xfId="2" applyNumberFormat="1" applyFont="1" applyFill="1" applyBorder="1" applyAlignment="1">
      <alignment horizontal="center" vertical="center"/>
    </xf>
    <xf numFmtId="0" fontId="15" fillId="0" borderId="0" xfId="5" applyFont="1" applyAlignment="1">
      <alignment vertical="center"/>
    </xf>
    <xf numFmtId="0" fontId="6" fillId="0" borderId="0" xfId="5" applyFont="1"/>
    <xf numFmtId="0" fontId="6" fillId="6" borderId="0" xfId="5" applyFont="1" applyFill="1" applyAlignment="1">
      <alignment vertical="center"/>
    </xf>
    <xf numFmtId="0" fontId="6" fillId="0" borderId="0" xfId="5" applyFont="1" applyAlignment="1">
      <alignment vertical="center"/>
    </xf>
    <xf numFmtId="166" fontId="6" fillId="0" borderId="0" xfId="8" applyNumberFormat="1" applyFont="1"/>
    <xf numFmtId="173" fontId="6" fillId="0" borderId="0" xfId="5" applyNumberFormat="1" applyFont="1" applyAlignment="1">
      <alignment horizontal="center" vertical="center"/>
    </xf>
    <xf numFmtId="173" fontId="15" fillId="0" borderId="0" xfId="5" applyNumberFormat="1" applyFont="1" applyAlignment="1">
      <alignment horizontal="center" vertical="center"/>
    </xf>
    <xf numFmtId="166" fontId="6" fillId="0" borderId="0" xfId="7" applyNumberFormat="1" applyFont="1"/>
    <xf numFmtId="166" fontId="6" fillId="0" borderId="0" xfId="5" applyNumberFormat="1" applyFont="1"/>
    <xf numFmtId="0" fontId="7" fillId="29" borderId="59" xfId="5" applyFont="1" applyFill="1" applyBorder="1" applyAlignment="1">
      <alignment horizontal="center" vertical="center"/>
    </xf>
    <xf numFmtId="0" fontId="7" fillId="28" borderId="43" xfId="5" applyFont="1" applyFill="1" applyBorder="1" applyAlignment="1">
      <alignment horizontal="center" vertical="center" wrapText="1"/>
    </xf>
    <xf numFmtId="0" fontId="7" fillId="28" borderId="45" xfId="5" applyFont="1" applyFill="1" applyBorder="1" applyAlignment="1">
      <alignment horizontal="center" vertical="center" wrapText="1"/>
    </xf>
    <xf numFmtId="0" fontId="7" fillId="28" borderId="45" xfId="5" applyFont="1" applyFill="1" applyBorder="1" applyAlignment="1">
      <alignment horizontal="center" vertical="center"/>
    </xf>
    <xf numFmtId="0" fontId="7" fillId="29" borderId="69" xfId="5" applyFont="1" applyFill="1" applyBorder="1" applyAlignment="1">
      <alignment horizontal="left" vertical="center"/>
    </xf>
    <xf numFmtId="173" fontId="7" fillId="29" borderId="70" xfId="5" applyNumberFormat="1" applyFont="1" applyFill="1" applyBorder="1" applyAlignment="1">
      <alignment horizontal="center" vertical="center"/>
    </xf>
    <xf numFmtId="166" fontId="7" fillId="29" borderId="70" xfId="8" applyNumberFormat="1" applyFont="1" applyFill="1" applyBorder="1" applyAlignment="1">
      <alignment horizontal="center" vertical="center"/>
    </xf>
    <xf numFmtId="166" fontId="7" fillId="29" borderId="71" xfId="8" applyNumberFormat="1" applyFont="1" applyFill="1" applyBorder="1" applyAlignment="1">
      <alignment horizontal="center" vertical="center"/>
    </xf>
    <xf numFmtId="0" fontId="5" fillId="30" borderId="62" xfId="5" applyFont="1" applyFill="1" applyBorder="1" applyAlignment="1">
      <alignment horizontal="left" vertical="center" wrapText="1"/>
    </xf>
    <xf numFmtId="173" fontId="5" fillId="30" borderId="62" xfId="5" applyNumberFormat="1" applyFont="1" applyFill="1" applyBorder="1" applyAlignment="1">
      <alignment horizontal="center" vertical="center"/>
    </xf>
    <xf numFmtId="166" fontId="5" fillId="30" borderId="62" xfId="8" applyNumberFormat="1" applyFont="1" applyFill="1" applyBorder="1" applyAlignment="1">
      <alignment horizontal="center" vertical="center"/>
    </xf>
    <xf numFmtId="0" fontId="5" fillId="30" borderId="67" xfId="5" applyFont="1" applyFill="1" applyBorder="1" applyAlignment="1">
      <alignment horizontal="left" vertical="center" wrapText="1"/>
    </xf>
    <xf numFmtId="173" fontId="5" fillId="30" borderId="68" xfId="5" applyNumberFormat="1" applyFont="1" applyFill="1" applyBorder="1" applyAlignment="1">
      <alignment horizontal="center" vertical="center"/>
    </xf>
    <xf numFmtId="166" fontId="5" fillId="30" borderId="68" xfId="8" applyNumberFormat="1" applyFont="1" applyFill="1" applyBorder="1" applyAlignment="1">
      <alignment horizontal="center" vertical="center"/>
    </xf>
    <xf numFmtId="0" fontId="7" fillId="29" borderId="74" xfId="10" applyFont="1" applyFill="1" applyBorder="1" applyAlignment="1">
      <alignment horizontal="center" vertical="center"/>
    </xf>
    <xf numFmtId="0" fontId="5" fillId="30" borderId="75" xfId="10" applyFont="1" applyFill="1" applyBorder="1" applyAlignment="1">
      <alignment horizontal="left"/>
    </xf>
    <xf numFmtId="168" fontId="5" fillId="30" borderId="75" xfId="10" applyNumberFormat="1" applyFont="1" applyFill="1" applyBorder="1"/>
    <xf numFmtId="0" fontId="91" fillId="28" borderId="36" xfId="5" applyFont="1" applyFill="1" applyBorder="1" applyAlignment="1">
      <alignment horizontal="center" vertical="center" wrapText="1"/>
    </xf>
    <xf numFmtId="0" fontId="91" fillId="28" borderId="43" xfId="5" applyFont="1" applyFill="1" applyBorder="1" applyAlignment="1">
      <alignment horizontal="center" vertical="center" wrapText="1"/>
    </xf>
    <xf numFmtId="0" fontId="91" fillId="28" borderId="45" xfId="5" applyFont="1" applyFill="1" applyBorder="1" applyAlignment="1">
      <alignment horizontal="center" vertical="center" wrapText="1"/>
    </xf>
    <xf numFmtId="0" fontId="92" fillId="0" borderId="0" xfId="5" applyFont="1" applyAlignment="1">
      <alignment horizontal="left" vertical="center" wrapText="1" indent="1"/>
    </xf>
    <xf numFmtId="173" fontId="92" fillId="0" borderId="0" xfId="5" applyNumberFormat="1" applyFont="1" applyAlignment="1">
      <alignment horizontal="center" vertical="center"/>
    </xf>
    <xf numFmtId="0" fontId="7" fillId="29" borderId="35" xfId="0" applyFont="1" applyFill="1" applyBorder="1" applyAlignment="1">
      <alignment horizontal="center" vertical="center"/>
    </xf>
    <xf numFmtId="0" fontId="7" fillId="28" borderId="45" xfId="0" applyFont="1" applyFill="1" applyBorder="1" applyAlignment="1">
      <alignment horizontal="center" vertical="center"/>
    </xf>
    <xf numFmtId="0" fontId="7" fillId="29" borderId="45" xfId="0" applyFont="1" applyFill="1" applyBorder="1" applyAlignment="1">
      <alignment horizontal="left"/>
    </xf>
    <xf numFmtId="168" fontId="7" fillId="29" borderId="44" xfId="0" applyNumberFormat="1" applyFont="1" applyFill="1" applyBorder="1" applyAlignment="1">
      <alignment horizontal="center" vertical="center"/>
    </xf>
    <xf numFmtId="168" fontId="7" fillId="29" borderId="45" xfId="0" applyNumberFormat="1" applyFont="1" applyFill="1" applyBorder="1" applyAlignment="1">
      <alignment horizontal="center" vertical="center"/>
    </xf>
    <xf numFmtId="168" fontId="7" fillId="29" borderId="78" xfId="0" applyNumberFormat="1" applyFont="1" applyFill="1" applyBorder="1" applyAlignment="1">
      <alignment horizontal="center" vertical="center"/>
    </xf>
    <xf numFmtId="168" fontId="7" fillId="29" borderId="46" xfId="0" applyNumberFormat="1" applyFont="1" applyFill="1" applyBorder="1" applyAlignment="1">
      <alignment horizontal="center" vertical="center"/>
    </xf>
    <xf numFmtId="166" fontId="7" fillId="29" borderId="45" xfId="2" applyNumberFormat="1" applyFont="1" applyFill="1" applyBorder="1" applyAlignment="1">
      <alignment horizontal="center" vertical="center"/>
    </xf>
    <xf numFmtId="0" fontId="5" fillId="30" borderId="0" xfId="0" applyFont="1" applyFill="1"/>
    <xf numFmtId="168" fontId="5" fillId="30" borderId="0" xfId="0" applyNumberFormat="1" applyFont="1" applyFill="1" applyAlignment="1">
      <alignment horizontal="center" vertical="center"/>
    </xf>
    <xf numFmtId="166" fontId="5" fillId="30" borderId="0" xfId="2" applyNumberFormat="1" applyFont="1" applyFill="1" applyAlignment="1">
      <alignment horizontal="center" vertical="center"/>
    </xf>
    <xf numFmtId="168" fontId="10" fillId="30" borderId="24" xfId="0" applyNumberFormat="1" applyFont="1" applyFill="1" applyBorder="1" applyAlignment="1">
      <alignment horizontal="center" vertical="center"/>
    </xf>
    <xf numFmtId="166" fontId="10" fillId="30" borderId="24" xfId="2" applyNumberFormat="1" applyFont="1" applyFill="1" applyBorder="1" applyAlignment="1">
      <alignment horizontal="center" vertical="center"/>
    </xf>
    <xf numFmtId="0" fontId="7" fillId="29" borderId="24" xfId="12" applyFont="1" applyFill="1" applyBorder="1" applyAlignment="1">
      <alignment horizontal="center" vertical="center" wrapText="1"/>
    </xf>
    <xf numFmtId="0" fontId="7" fillId="29" borderId="24" xfId="0" applyFont="1" applyFill="1" applyBorder="1" applyAlignment="1">
      <alignment horizontal="center" vertical="center"/>
    </xf>
    <xf numFmtId="0" fontId="7" fillId="29" borderId="24" xfId="0" applyFont="1" applyFill="1" applyBorder="1" applyAlignment="1">
      <alignment horizontal="center"/>
    </xf>
    <xf numFmtId="168" fontId="7" fillId="29" borderId="24" xfId="0" applyNumberFormat="1" applyFont="1" applyFill="1" applyBorder="1" applyAlignment="1">
      <alignment horizontal="center" vertical="center"/>
    </xf>
    <xf numFmtId="166" fontId="7" fillId="29" borderId="0" xfId="2" applyNumberFormat="1" applyFont="1" applyFill="1" applyAlignment="1">
      <alignment horizontal="center" vertical="center"/>
    </xf>
    <xf numFmtId="166" fontId="7" fillId="29" borderId="24" xfId="2" applyNumberFormat="1" applyFont="1" applyFill="1" applyBorder="1" applyAlignment="1">
      <alignment horizontal="center" vertical="center"/>
    </xf>
    <xf numFmtId="166" fontId="7" fillId="29" borderId="24" xfId="2" applyNumberFormat="1" applyFont="1" applyFill="1" applyBorder="1" applyAlignment="1">
      <alignment horizontal="center"/>
    </xf>
    <xf numFmtId="166" fontId="10" fillId="30" borderId="24" xfId="2" applyNumberFormat="1" applyFont="1" applyFill="1" applyBorder="1" applyAlignment="1">
      <alignment horizontal="center"/>
    </xf>
    <xf numFmtId="0" fontId="50" fillId="29" borderId="0" xfId="0" applyFont="1" applyFill="1" applyAlignment="1">
      <alignment horizontal="center" vertical="center"/>
    </xf>
    <xf numFmtId="0" fontId="50" fillId="28" borderId="45" xfId="0" applyFont="1" applyFill="1" applyBorder="1" applyAlignment="1">
      <alignment horizontal="center" vertical="center" wrapText="1"/>
    </xf>
    <xf numFmtId="0" fontId="50" fillId="28" borderId="45" xfId="0" applyFont="1" applyFill="1" applyBorder="1" applyAlignment="1">
      <alignment horizontal="center" vertical="center"/>
    </xf>
    <xf numFmtId="0" fontId="50" fillId="29" borderId="0" xfId="0" applyFont="1" applyFill="1"/>
    <xf numFmtId="173" fontId="50" fillId="29" borderId="0" xfId="0" applyNumberFormat="1" applyFont="1" applyFill="1" applyAlignment="1">
      <alignment horizontal="center"/>
    </xf>
    <xf numFmtId="166" fontId="50" fillId="29" borderId="0" xfId="2" applyNumberFormat="1" applyFont="1" applyFill="1" applyAlignment="1">
      <alignment horizontal="center"/>
    </xf>
    <xf numFmtId="0" fontId="51" fillId="30" borderId="0" xfId="0" applyFont="1" applyFill="1"/>
    <xf numFmtId="173" fontId="51" fillId="30" borderId="0" xfId="0" applyNumberFormat="1" applyFont="1" applyFill="1" applyAlignment="1">
      <alignment horizontal="center" vertical="center"/>
    </xf>
    <xf numFmtId="166" fontId="51" fillId="30" borderId="0" xfId="2" applyNumberFormat="1" applyFont="1" applyFill="1" applyAlignment="1">
      <alignment horizontal="center" vertical="center"/>
    </xf>
    <xf numFmtId="0" fontId="7" fillId="29" borderId="52" xfId="5" applyFont="1" applyFill="1" applyBorder="1" applyAlignment="1">
      <alignment horizontal="left" vertical="center"/>
    </xf>
    <xf numFmtId="0" fontId="5" fillId="30" borderId="82" xfId="5" applyFont="1" applyFill="1" applyBorder="1" applyAlignment="1">
      <alignment horizontal="left" vertical="center" wrapText="1"/>
    </xf>
    <xf numFmtId="0" fontId="5" fillId="30" borderId="0" xfId="5" applyFont="1" applyFill="1" applyAlignment="1">
      <alignment horizontal="left" vertical="center" wrapText="1"/>
    </xf>
    <xf numFmtId="0" fontId="91" fillId="28" borderId="77" xfId="5" applyFont="1" applyFill="1" applyBorder="1" applyAlignment="1">
      <alignment horizontal="center" vertical="center" wrapText="1"/>
    </xf>
    <xf numFmtId="0" fontId="91" fillId="28" borderId="44" xfId="5" applyFont="1" applyFill="1" applyBorder="1" applyAlignment="1">
      <alignment horizontal="center" vertical="center" wrapText="1"/>
    </xf>
    <xf numFmtId="0" fontId="91" fillId="28" borderId="0" xfId="5" applyFont="1" applyFill="1" applyAlignment="1">
      <alignment horizontal="center" vertical="center" wrapText="1"/>
    </xf>
    <xf numFmtId="0" fontId="92" fillId="30" borderId="82" xfId="5" applyFont="1" applyFill="1" applyBorder="1" applyAlignment="1">
      <alignment horizontal="left" vertical="center" wrapText="1"/>
    </xf>
    <xf numFmtId="173" fontId="92" fillId="30" borderId="82" xfId="5" applyNumberFormat="1" applyFont="1" applyFill="1" applyBorder="1" applyAlignment="1">
      <alignment horizontal="center" vertical="center"/>
    </xf>
    <xf numFmtId="174" fontId="92" fillId="30" borderId="82" xfId="1" applyNumberFormat="1" applyFont="1" applyFill="1" applyBorder="1" applyAlignment="1">
      <alignment horizontal="center" vertical="center"/>
    </xf>
    <xf numFmtId="166" fontId="92" fillId="30" borderId="82" xfId="13" applyNumberFormat="1" applyFont="1" applyFill="1" applyBorder="1" applyAlignment="1">
      <alignment horizontal="center" vertical="center"/>
    </xf>
    <xf numFmtId="174" fontId="93" fillId="0" borderId="0" xfId="1" applyNumberFormat="1" applyFont="1" applyAlignment="1">
      <alignment horizontal="center" vertical="center"/>
    </xf>
    <xf numFmtId="173" fontId="93" fillId="0" borderId="0" xfId="5" applyNumberFormat="1" applyFont="1" applyAlignment="1">
      <alignment horizontal="center" vertical="center"/>
    </xf>
    <xf numFmtId="166" fontId="93" fillId="0" borderId="0" xfId="13" applyNumberFormat="1" applyFont="1" applyFill="1" applyBorder="1" applyAlignment="1">
      <alignment horizontal="center" vertical="center"/>
    </xf>
    <xf numFmtId="0" fontId="93" fillId="0" borderId="0" xfId="5" applyFont="1" applyAlignment="1">
      <alignment horizontal="left" vertical="center" wrapText="1" indent="2"/>
    </xf>
    <xf numFmtId="173" fontId="93" fillId="6" borderId="0" xfId="5" applyNumberFormat="1" applyFont="1" applyFill="1" applyAlignment="1">
      <alignment horizontal="center" vertical="center"/>
    </xf>
    <xf numFmtId="0" fontId="92" fillId="30" borderId="0" xfId="5" applyFont="1" applyFill="1" applyAlignment="1">
      <alignment horizontal="left" vertical="center" wrapText="1"/>
    </xf>
    <xf numFmtId="173" fontId="92" fillId="30" borderId="0" xfId="5" applyNumberFormat="1" applyFont="1" applyFill="1" applyAlignment="1">
      <alignment horizontal="center" vertical="center"/>
    </xf>
    <xf numFmtId="166" fontId="92" fillId="30" borderId="0" xfId="13" applyNumberFormat="1" applyFont="1" applyFill="1" applyBorder="1" applyAlignment="1">
      <alignment horizontal="center" vertical="center"/>
    </xf>
    <xf numFmtId="173" fontId="92" fillId="6" borderId="0" xfId="5" applyNumberFormat="1" applyFont="1" applyFill="1" applyAlignment="1">
      <alignment horizontal="center" vertical="center"/>
    </xf>
    <xf numFmtId="0" fontId="93" fillId="0" borderId="0" xfId="5" applyFont="1" applyAlignment="1">
      <alignment horizontal="left" vertical="center" wrapText="1" indent="1"/>
    </xf>
    <xf numFmtId="174" fontId="93" fillId="6" borderId="0" xfId="1" applyNumberFormat="1" applyFont="1" applyFill="1" applyAlignment="1">
      <alignment horizontal="center" vertical="center"/>
    </xf>
    <xf numFmtId="166" fontId="92" fillId="0" borderId="0" xfId="13" applyNumberFormat="1" applyFont="1" applyFill="1" applyBorder="1" applyAlignment="1">
      <alignment horizontal="center" vertical="center"/>
    </xf>
    <xf numFmtId="174" fontId="92" fillId="0" borderId="0" xfId="1" applyNumberFormat="1" applyFont="1" applyAlignment="1">
      <alignment horizontal="center" vertical="center"/>
    </xf>
    <xf numFmtId="166" fontId="93" fillId="0" borderId="82" xfId="13" applyNumberFormat="1" applyFont="1" applyFill="1" applyBorder="1" applyAlignment="1">
      <alignment horizontal="center" vertical="center"/>
    </xf>
    <xf numFmtId="166" fontId="92" fillId="0" borderId="82" xfId="13" applyNumberFormat="1" applyFont="1" applyFill="1" applyBorder="1" applyAlignment="1">
      <alignment horizontal="center" vertical="center"/>
    </xf>
    <xf numFmtId="0" fontId="91" fillId="29" borderId="52" xfId="5" applyFont="1" applyFill="1" applyBorder="1" applyAlignment="1">
      <alignment horizontal="left" vertical="center"/>
    </xf>
    <xf numFmtId="173" fontId="91" fillId="29" borderId="49" xfId="5" applyNumberFormat="1" applyFont="1" applyFill="1" applyBorder="1" applyAlignment="1">
      <alignment horizontal="center" vertical="center"/>
    </xf>
    <xf numFmtId="166" fontId="91" fillId="29" borderId="0" xfId="13" applyNumberFormat="1" applyFont="1" applyFill="1" applyBorder="1" applyAlignment="1">
      <alignment horizontal="center" vertical="center"/>
    </xf>
    <xf numFmtId="0" fontId="7" fillId="28" borderId="59" xfId="5" applyFont="1" applyFill="1" applyBorder="1" applyAlignment="1">
      <alignment horizontal="center" vertical="center" wrapText="1"/>
    </xf>
    <xf numFmtId="168" fontId="7" fillId="29" borderId="49" xfId="5" applyNumberFormat="1" applyFont="1" applyFill="1" applyBorder="1" applyAlignment="1">
      <alignment horizontal="center" vertical="center"/>
    </xf>
    <xf numFmtId="169" fontId="7" fillId="29" borderId="0" xfId="13" applyNumberFormat="1" applyFont="1" applyFill="1" applyBorder="1" applyAlignment="1">
      <alignment horizontal="center" vertical="center"/>
    </xf>
    <xf numFmtId="168" fontId="5" fillId="30" borderId="82" xfId="5" applyNumberFormat="1" applyFont="1" applyFill="1" applyBorder="1" applyAlignment="1">
      <alignment horizontal="center" vertical="center"/>
    </xf>
    <xf numFmtId="169" fontId="5" fillId="30" borderId="0" xfId="13" applyNumberFormat="1" applyFont="1" applyFill="1" applyBorder="1" applyAlignment="1">
      <alignment horizontal="center" vertical="center"/>
    </xf>
    <xf numFmtId="168" fontId="5" fillId="30" borderId="0" xfId="5" applyNumberFormat="1" applyFont="1" applyFill="1" applyAlignment="1">
      <alignment horizontal="center" vertical="center"/>
    </xf>
    <xf numFmtId="0" fontId="7" fillId="29" borderId="36" xfId="3" applyFont="1" applyFill="1" applyBorder="1"/>
    <xf numFmtId="168" fontId="7" fillId="29" borderId="36" xfId="1" applyNumberFormat="1" applyFont="1" applyFill="1" applyBorder="1" applyAlignment="1">
      <alignment horizontal="center"/>
    </xf>
    <xf numFmtId="166" fontId="7" fillId="29" borderId="36" xfId="2" applyNumberFormat="1" applyFont="1" applyFill="1" applyBorder="1" applyAlignment="1">
      <alignment horizontal="center"/>
    </xf>
    <xf numFmtId="0" fontId="7" fillId="29" borderId="43" xfId="3" applyFont="1" applyFill="1" applyBorder="1"/>
    <xf numFmtId="168" fontId="7" fillId="29" borderId="43" xfId="1" applyNumberFormat="1" applyFont="1" applyFill="1" applyBorder="1" applyAlignment="1">
      <alignment horizontal="center"/>
    </xf>
    <xf numFmtId="166" fontId="7" fillId="29" borderId="43" xfId="2" applyNumberFormat="1" applyFont="1" applyFill="1" applyBorder="1" applyAlignment="1">
      <alignment horizontal="center"/>
    </xf>
    <xf numFmtId="0" fontId="8" fillId="30" borderId="85" xfId="3" applyFont="1" applyFill="1" applyBorder="1"/>
    <xf numFmtId="168" fontId="8" fillId="30" borderId="36" xfId="1" applyNumberFormat="1" applyFont="1" applyFill="1" applyBorder="1" applyAlignment="1">
      <alignment horizontal="center"/>
    </xf>
    <xf numFmtId="166" fontId="8" fillId="30" borderId="36" xfId="2" applyNumberFormat="1" applyFont="1" applyFill="1" applyBorder="1" applyAlignment="1">
      <alignment horizontal="center"/>
    </xf>
    <xf numFmtId="0" fontId="8" fillId="30" borderId="36" xfId="3" applyFont="1" applyFill="1" applyBorder="1"/>
    <xf numFmtId="0" fontId="8" fillId="30" borderId="36" xfId="3" applyFont="1" applyFill="1" applyBorder="1" applyAlignment="1">
      <alignment horizontal="left"/>
    </xf>
    <xf numFmtId="168" fontId="8" fillId="30" borderId="36" xfId="3" applyNumberFormat="1" applyFont="1" applyFill="1" applyBorder="1" applyAlignment="1">
      <alignment horizontal="left"/>
    </xf>
    <xf numFmtId="168" fontId="12" fillId="30" borderId="36" xfId="1" applyNumberFormat="1" applyFont="1" applyFill="1" applyBorder="1" applyAlignment="1">
      <alignment horizontal="center"/>
    </xf>
    <xf numFmtId="170" fontId="12" fillId="30" borderId="36" xfId="1" applyNumberFormat="1" applyFont="1" applyFill="1" applyBorder="1" applyAlignment="1">
      <alignment horizontal="center"/>
    </xf>
    <xf numFmtId="0" fontId="7" fillId="29" borderId="88" xfId="14" applyFont="1" applyFill="1" applyBorder="1" applyAlignment="1">
      <alignment horizontal="center" vertical="center" wrapText="1"/>
    </xf>
    <xf numFmtId="0" fontId="7" fillId="29" borderId="45" xfId="14" applyFont="1" applyFill="1" applyBorder="1" applyAlignment="1">
      <alignment horizontal="center" wrapText="1"/>
    </xf>
    <xf numFmtId="0" fontId="7" fillId="29" borderId="45" xfId="14" applyFont="1" applyFill="1" applyBorder="1" applyAlignment="1">
      <alignment horizontal="center" vertical="center" wrapText="1"/>
    </xf>
    <xf numFmtId="0" fontId="7" fillId="29" borderId="43" xfId="14" applyFont="1" applyFill="1" applyBorder="1" applyAlignment="1">
      <alignment horizontal="center" vertical="center" wrapText="1"/>
    </xf>
    <xf numFmtId="0" fontId="7" fillId="29" borderId="73" xfId="14" applyFont="1" applyFill="1" applyBorder="1" applyAlignment="1">
      <alignment horizontal="center" wrapText="1"/>
    </xf>
    <xf numFmtId="0" fontId="7" fillId="29" borderId="83" xfId="14" applyFont="1" applyFill="1" applyBorder="1" applyAlignment="1">
      <alignment horizontal="center" wrapText="1"/>
    </xf>
    <xf numFmtId="0" fontId="7" fillId="28" borderId="38" xfId="10" applyFont="1" applyFill="1" applyBorder="1" applyAlignment="1">
      <alignment horizontal="center" vertical="center" wrapText="1"/>
    </xf>
    <xf numFmtId="168" fontId="7" fillId="29" borderId="0" xfId="10" applyNumberFormat="1" applyFont="1" applyFill="1" applyAlignment="1">
      <alignment horizontal="center"/>
    </xf>
    <xf numFmtId="168" fontId="7" fillId="28" borderId="94" xfId="10" applyNumberFormat="1" applyFont="1" applyFill="1" applyBorder="1" applyAlignment="1">
      <alignment horizontal="center"/>
    </xf>
    <xf numFmtId="166" fontId="7" fillId="29" borderId="0" xfId="7" applyNumberFormat="1" applyFont="1" applyFill="1" applyAlignment="1">
      <alignment horizontal="center"/>
    </xf>
    <xf numFmtId="0" fontId="5" fillId="30" borderId="92" xfId="10" applyFont="1" applyFill="1" applyBorder="1" applyAlignment="1">
      <alignment horizontal="left"/>
    </xf>
    <xf numFmtId="168" fontId="56" fillId="30" borderId="92" xfId="15" applyNumberFormat="1" applyFont="1" applyFill="1" applyBorder="1" applyAlignment="1">
      <alignment horizontal="center"/>
    </xf>
    <xf numFmtId="166" fontId="56" fillId="30" borderId="92" xfId="7" applyNumberFormat="1" applyFont="1" applyFill="1" applyBorder="1" applyAlignment="1">
      <alignment horizontal="center"/>
    </xf>
    <xf numFmtId="0" fontId="56" fillId="30" borderId="92" xfId="10" applyFont="1" applyFill="1" applyBorder="1"/>
    <xf numFmtId="168" fontId="5" fillId="30" borderId="93" xfId="10" applyNumberFormat="1" applyFont="1" applyFill="1" applyBorder="1" applyAlignment="1">
      <alignment horizontal="center"/>
    </xf>
    <xf numFmtId="0" fontId="7" fillId="29" borderId="97" xfId="14" applyFont="1" applyFill="1" applyBorder="1" applyAlignment="1">
      <alignment horizontal="center" vertical="center" wrapText="1"/>
    </xf>
    <xf numFmtId="49" fontId="7" fillId="29" borderId="90" xfId="14" applyNumberFormat="1" applyFont="1" applyFill="1" applyBorder="1" applyAlignment="1">
      <alignment horizontal="center" vertical="center" wrapText="1"/>
    </xf>
    <xf numFmtId="49" fontId="7" fillId="29" borderId="106" xfId="14" applyNumberFormat="1" applyFont="1" applyFill="1" applyBorder="1" applyAlignment="1">
      <alignment horizontal="center" vertical="center" wrapText="1"/>
    </xf>
    <xf numFmtId="49" fontId="7" fillId="29" borderId="45" xfId="14" applyNumberFormat="1" applyFont="1" applyFill="1" applyBorder="1" applyAlignment="1">
      <alignment horizontal="center" vertical="center" wrapText="1"/>
    </xf>
    <xf numFmtId="49" fontId="7" fillId="29" borderId="46" xfId="14" applyNumberFormat="1" applyFont="1" applyFill="1" applyBorder="1" applyAlignment="1">
      <alignment horizontal="center" vertical="center" wrapText="1"/>
    </xf>
    <xf numFmtId="49" fontId="7" fillId="29" borderId="107" xfId="14" applyNumberFormat="1" applyFont="1" applyFill="1" applyBorder="1" applyAlignment="1">
      <alignment horizontal="center" vertical="center" wrapText="1"/>
    </xf>
    <xf numFmtId="168" fontId="56" fillId="30" borderId="0" xfId="10" applyNumberFormat="1" applyFont="1" applyFill="1"/>
    <xf numFmtId="166" fontId="56" fillId="30" borderId="0" xfId="7" applyNumberFormat="1" applyFont="1" applyFill="1"/>
    <xf numFmtId="9" fontId="56" fillId="30" borderId="0" xfId="7" applyFont="1" applyFill="1"/>
    <xf numFmtId="0" fontId="5" fillId="30" borderId="35" xfId="14" applyFont="1" applyFill="1" applyBorder="1" applyAlignment="1">
      <alignment horizontal="left"/>
    </xf>
    <xf numFmtId="0" fontId="5" fillId="0" borderId="0" xfId="5" applyFont="1" applyAlignment="1">
      <alignment horizontal="left" indent="1"/>
    </xf>
    <xf numFmtId="166" fontId="56" fillId="0" borderId="0" xfId="7" applyNumberFormat="1" applyFont="1" applyBorder="1"/>
    <xf numFmtId="9" fontId="56" fillId="0" borderId="0" xfId="7" applyFont="1" applyBorder="1"/>
    <xf numFmtId="0" fontId="7" fillId="29" borderId="0" xfId="0" applyFont="1" applyFill="1" applyAlignment="1">
      <alignment horizontal="center" vertical="center"/>
    </xf>
    <xf numFmtId="176" fontId="7" fillId="29" borderId="0" xfId="1" applyNumberFormat="1" applyFont="1" applyFill="1" applyAlignment="1">
      <alignment vertical="center"/>
    </xf>
    <xf numFmtId="166" fontId="7" fillId="29" borderId="0" xfId="2" applyNumberFormat="1" applyFont="1" applyFill="1" applyAlignment="1">
      <alignment horizontal="center"/>
    </xf>
    <xf numFmtId="0" fontId="13" fillId="28" borderId="127" xfId="0" applyFont="1" applyFill="1" applyBorder="1" applyAlignment="1">
      <alignment horizontal="center" vertical="center" wrapText="1"/>
    </xf>
    <xf numFmtId="0" fontId="13" fillId="28" borderId="128" xfId="0" applyFont="1" applyFill="1" applyBorder="1" applyAlignment="1">
      <alignment horizontal="center" vertical="center" wrapText="1"/>
    </xf>
    <xf numFmtId="0" fontId="5" fillId="6" borderId="129" xfId="0" applyFont="1" applyFill="1" applyBorder="1" applyAlignment="1">
      <alignment horizontal="center" vertical="center" wrapText="1"/>
    </xf>
    <xf numFmtId="168" fontId="5" fillId="6" borderId="0" xfId="0" applyNumberFormat="1" applyFont="1" applyFill="1" applyAlignment="1">
      <alignment horizontal="center"/>
    </xf>
    <xf numFmtId="166" fontId="8" fillId="6" borderId="25" xfId="2" applyNumberFormat="1" applyFont="1" applyFill="1" applyBorder="1" applyAlignment="1">
      <alignment horizontal="center" vertical="center"/>
    </xf>
    <xf numFmtId="168" fontId="5" fillId="0" borderId="25" xfId="0" applyNumberFormat="1" applyFont="1" applyBorder="1" applyAlignment="1">
      <alignment horizontal="center"/>
    </xf>
    <xf numFmtId="168" fontId="8" fillId="6" borderId="0" xfId="1" applyNumberFormat="1" applyFont="1" applyFill="1" applyBorder="1" applyAlignment="1">
      <alignment horizontal="center" vertical="center"/>
    </xf>
    <xf numFmtId="166" fontId="8" fillId="6" borderId="19" xfId="2" applyNumberFormat="1" applyFont="1" applyFill="1" applyBorder="1" applyAlignment="1">
      <alignment horizontal="center" vertical="center"/>
    </xf>
    <xf numFmtId="0" fontId="5" fillId="6" borderId="16" xfId="0" applyFont="1" applyFill="1" applyBorder="1" applyAlignment="1">
      <alignment horizontal="center" vertical="center" wrapText="1"/>
    </xf>
    <xf numFmtId="166" fontId="8" fillId="6" borderId="0" xfId="2" applyNumberFormat="1" applyFont="1" applyFill="1" applyBorder="1" applyAlignment="1">
      <alignment horizontal="center" vertical="center"/>
    </xf>
    <xf numFmtId="168" fontId="57" fillId="6" borderId="0" xfId="0" applyNumberFormat="1" applyFont="1" applyFill="1" applyAlignment="1">
      <alignment horizontal="center"/>
    </xf>
    <xf numFmtId="0" fontId="94" fillId="6" borderId="16" xfId="0" applyFont="1" applyFill="1" applyBorder="1" applyAlignment="1">
      <alignment horizontal="center" vertical="center" wrapText="1"/>
    </xf>
    <xf numFmtId="168" fontId="94" fillId="6" borderId="0" xfId="18" applyNumberFormat="1" applyFont="1" applyFill="1" applyAlignment="1">
      <alignment horizontal="center" vertical="center"/>
    </xf>
    <xf numFmtId="166" fontId="94" fillId="6" borderId="0" xfId="2" applyNumberFormat="1" applyFont="1" applyFill="1" applyBorder="1" applyAlignment="1">
      <alignment horizontal="center" vertical="center"/>
    </xf>
    <xf numFmtId="168" fontId="94" fillId="6" borderId="0" xfId="0" applyNumberFormat="1" applyFont="1" applyFill="1" applyAlignment="1">
      <alignment horizontal="center"/>
    </xf>
    <xf numFmtId="168" fontId="94" fillId="6" borderId="0" xfId="1" applyNumberFormat="1" applyFont="1" applyFill="1" applyBorder="1" applyAlignment="1">
      <alignment horizontal="center" vertical="center"/>
    </xf>
    <xf numFmtId="166" fontId="94" fillId="6" borderId="19" xfId="2" applyNumberFormat="1" applyFont="1" applyFill="1" applyBorder="1" applyAlignment="1">
      <alignment horizontal="center" vertical="center"/>
    </xf>
    <xf numFmtId="0" fontId="10" fillId="6" borderId="16" xfId="0" applyFont="1" applyFill="1" applyBorder="1" applyAlignment="1">
      <alignment horizontal="center" vertical="center" wrapText="1"/>
    </xf>
    <xf numFmtId="168" fontId="95" fillId="6" borderId="0" xfId="18" applyNumberFormat="1" applyFont="1" applyFill="1" applyAlignment="1">
      <alignment horizontal="center" vertical="center"/>
    </xf>
    <xf numFmtId="166" fontId="10" fillId="6" borderId="0" xfId="2" applyNumberFormat="1" applyFont="1" applyFill="1" applyBorder="1" applyAlignment="1">
      <alignment horizontal="center" vertical="center"/>
    </xf>
    <xf numFmtId="166" fontId="12" fillId="6" borderId="0" xfId="2" applyNumberFormat="1" applyFont="1" applyFill="1" applyBorder="1" applyAlignment="1">
      <alignment horizontal="center" vertical="center"/>
    </xf>
    <xf numFmtId="168" fontId="12" fillId="6" borderId="0" xfId="1" applyNumberFormat="1" applyFont="1" applyFill="1" applyBorder="1" applyAlignment="1">
      <alignment horizontal="center" vertical="center"/>
    </xf>
    <xf numFmtId="166" fontId="12" fillId="6" borderId="19" xfId="2" applyNumberFormat="1" applyFont="1" applyFill="1" applyBorder="1" applyAlignment="1">
      <alignment horizontal="center" vertical="center"/>
    </xf>
    <xf numFmtId="166" fontId="5" fillId="6" borderId="0" xfId="2" applyNumberFormat="1" applyFont="1" applyFill="1" applyBorder="1" applyAlignment="1">
      <alignment horizontal="center" vertical="center"/>
    </xf>
    <xf numFmtId="0" fontId="5" fillId="6" borderId="130" xfId="0" applyFont="1" applyFill="1" applyBorder="1" applyAlignment="1">
      <alignment horizontal="center" vertical="center" wrapText="1"/>
    </xf>
    <xf numFmtId="166" fontId="5" fillId="6" borderId="75" xfId="2" applyNumberFormat="1" applyFont="1" applyFill="1" applyBorder="1" applyAlignment="1">
      <alignment horizontal="center" vertical="center"/>
    </xf>
    <xf numFmtId="166" fontId="8" fillId="6" borderId="75" xfId="2" applyNumberFormat="1" applyFont="1" applyFill="1" applyBorder="1" applyAlignment="1">
      <alignment horizontal="center" vertical="center"/>
    </xf>
    <xf numFmtId="0" fontId="10" fillId="29" borderId="0" xfId="0" applyFont="1" applyFill="1" applyAlignment="1">
      <alignment horizontal="center" vertical="center"/>
    </xf>
    <xf numFmtId="168" fontId="10" fillId="29" borderId="0" xfId="0" applyNumberFormat="1" applyFont="1" applyFill="1" applyAlignment="1">
      <alignment horizontal="center" vertical="center"/>
    </xf>
    <xf numFmtId="0" fontId="10" fillId="29" borderId="19" xfId="0" applyFont="1" applyFill="1" applyBorder="1" applyAlignment="1">
      <alignment horizontal="center" vertical="center"/>
    </xf>
    <xf numFmtId="168" fontId="8" fillId="6" borderId="25" xfId="18" applyNumberFormat="1" applyFont="1" applyFill="1" applyBorder="1" applyAlignment="1">
      <alignment horizontal="center" vertical="center"/>
    </xf>
    <xf numFmtId="166" fontId="5" fillId="6" borderId="25" xfId="2" applyNumberFormat="1" applyFont="1" applyFill="1" applyBorder="1" applyAlignment="1">
      <alignment horizontal="center" vertical="center"/>
    </xf>
    <xf numFmtId="168" fontId="8" fillId="6" borderId="25" xfId="1" applyNumberFormat="1" applyFont="1" applyFill="1" applyBorder="1" applyAlignment="1">
      <alignment horizontal="center" vertical="center"/>
    </xf>
    <xf numFmtId="166" fontId="8" fillId="6" borderId="131" xfId="2" applyNumberFormat="1" applyFont="1" applyFill="1" applyBorder="1" applyAlignment="1">
      <alignment horizontal="center" vertical="center"/>
    </xf>
    <xf numFmtId="168" fontId="8" fillId="6" borderId="75" xfId="18" applyNumberFormat="1" applyFont="1" applyFill="1" applyBorder="1" applyAlignment="1">
      <alignment horizontal="center" vertical="center"/>
    </xf>
    <xf numFmtId="168" fontId="8" fillId="6" borderId="75" xfId="1" applyNumberFormat="1" applyFont="1" applyFill="1" applyBorder="1" applyAlignment="1">
      <alignment horizontal="center" vertical="center"/>
    </xf>
    <xf numFmtId="166" fontId="8" fillId="6" borderId="132" xfId="2" applyNumberFormat="1" applyFont="1" applyFill="1" applyBorder="1" applyAlignment="1">
      <alignment horizontal="center" vertical="center"/>
    </xf>
    <xf numFmtId="0" fontId="7" fillId="29" borderId="133" xfId="0" applyFont="1" applyFill="1" applyBorder="1" applyAlignment="1">
      <alignment horizontal="center" vertical="center" wrapText="1"/>
    </xf>
    <xf numFmtId="168" fontId="7" fillId="29" borderId="134" xfId="1" applyNumberFormat="1" applyFont="1" applyFill="1" applyBorder="1" applyAlignment="1">
      <alignment horizontal="center" vertical="center"/>
    </xf>
    <xf numFmtId="166" fontId="7" fillId="29" borderId="135" xfId="2" applyNumberFormat="1" applyFont="1" applyFill="1" applyBorder="1" applyAlignment="1">
      <alignment horizontal="center" vertical="center"/>
    </xf>
    <xf numFmtId="166" fontId="7" fillId="29" borderId="136" xfId="2" applyNumberFormat="1" applyFont="1" applyFill="1" applyBorder="1" applyAlignment="1">
      <alignment horizontal="center" vertical="center"/>
    </xf>
    <xf numFmtId="0" fontId="7" fillId="31" borderId="131" xfId="0" applyFont="1" applyFill="1" applyBorder="1" applyAlignment="1">
      <alignment horizontal="center" vertical="center" wrapText="1"/>
    </xf>
    <xf numFmtId="0" fontId="5" fillId="0" borderId="145" xfId="0" applyFont="1" applyBorder="1" applyAlignment="1">
      <alignment horizontal="left" vertical="center"/>
    </xf>
    <xf numFmtId="166" fontId="5" fillId="0" borderId="146" xfId="2" applyNumberFormat="1" applyFont="1" applyBorder="1" applyAlignment="1">
      <alignment horizontal="center" vertical="center"/>
    </xf>
    <xf numFmtId="10" fontId="5" fillId="0" borderId="147" xfId="2" applyNumberFormat="1" applyFont="1" applyBorder="1" applyAlignment="1">
      <alignment horizontal="center" vertical="center"/>
    </xf>
    <xf numFmtId="0" fontId="10" fillId="0" borderId="145" xfId="0" applyFont="1" applyBorder="1" applyAlignment="1">
      <alignment horizontal="left" vertical="center" indent="2"/>
    </xf>
    <xf numFmtId="166" fontId="10" fillId="0" borderId="146" xfId="2" applyNumberFormat="1" applyFont="1" applyBorder="1" applyAlignment="1">
      <alignment horizontal="center" vertical="center"/>
    </xf>
    <xf numFmtId="10" fontId="10" fillId="0" borderId="147" xfId="2" applyNumberFormat="1" applyFont="1" applyBorder="1" applyAlignment="1">
      <alignment horizontal="center" vertical="center"/>
    </xf>
    <xf numFmtId="0" fontId="7" fillId="29" borderId="129" xfId="0" applyFont="1" applyFill="1" applyBorder="1" applyAlignment="1">
      <alignment horizontal="center" vertical="center"/>
    </xf>
    <xf numFmtId="0" fontId="7" fillId="29" borderId="25" xfId="0" applyFont="1" applyFill="1" applyBorder="1" applyAlignment="1">
      <alignment horizontal="center" vertical="center" wrapText="1"/>
    </xf>
    <xf numFmtId="0" fontId="5" fillId="30" borderId="145" xfId="0" applyFont="1" applyFill="1" applyBorder="1" applyAlignment="1">
      <alignment horizontal="left" vertical="center"/>
    </xf>
    <xf numFmtId="166" fontId="5" fillId="30" borderId="146" xfId="2" applyNumberFormat="1" applyFont="1" applyFill="1" applyBorder="1" applyAlignment="1">
      <alignment horizontal="center" vertical="center"/>
    </xf>
    <xf numFmtId="10" fontId="5" fillId="30" borderId="147" xfId="2" applyNumberFormat="1" applyFont="1" applyFill="1" applyBorder="1" applyAlignment="1">
      <alignment horizontal="center" vertical="center"/>
    </xf>
    <xf numFmtId="0" fontId="96" fillId="0" borderId="0" xfId="0" applyFont="1" applyAlignment="1">
      <alignment horizontal="left" vertical="center" readingOrder="1"/>
    </xf>
    <xf numFmtId="49" fontId="98" fillId="0" borderId="0" xfId="0" applyNumberFormat="1" applyFont="1" applyAlignment="1">
      <alignment horizontal="left"/>
    </xf>
    <xf numFmtId="183" fontId="0" fillId="0" borderId="0" xfId="0" applyNumberFormat="1"/>
    <xf numFmtId="0" fontId="25" fillId="0" borderId="0" xfId="0" applyFont="1" applyAlignment="1">
      <alignment wrapText="1"/>
    </xf>
    <xf numFmtId="0" fontId="7" fillId="6" borderId="0" xfId="0" applyFont="1" applyFill="1" applyAlignment="1">
      <alignment vertical="center"/>
    </xf>
    <xf numFmtId="0" fontId="10" fillId="16" borderId="80" xfId="0" applyFont="1" applyFill="1" applyBorder="1" applyAlignment="1">
      <alignment horizontal="center"/>
    </xf>
    <xf numFmtId="175" fontId="10" fillId="0" borderId="16" xfId="1" applyNumberFormat="1" applyFont="1" applyBorder="1" applyAlignment="1">
      <alignment horizontal="center"/>
    </xf>
    <xf numFmtId="175" fontId="10" fillId="0" borderId="0" xfId="1" applyNumberFormat="1" applyFont="1" applyBorder="1" applyAlignment="1">
      <alignment horizontal="center"/>
    </xf>
    <xf numFmtId="166" fontId="10" fillId="0" borderId="19" xfId="2" applyNumberFormat="1" applyFont="1" applyBorder="1" applyAlignment="1">
      <alignment horizontal="center"/>
    </xf>
    <xf numFmtId="175" fontId="10" fillId="0" borderId="130" xfId="1" applyNumberFormat="1" applyFont="1" applyBorder="1" applyAlignment="1">
      <alignment horizontal="center"/>
    </xf>
    <xf numFmtId="166" fontId="10" fillId="0" borderId="75" xfId="2" applyNumberFormat="1" applyFont="1" applyBorder="1" applyAlignment="1">
      <alignment horizontal="center"/>
    </xf>
    <xf numFmtId="175" fontId="10" fillId="0" borderId="75" xfId="1" applyNumberFormat="1" applyFont="1" applyBorder="1" applyAlignment="1">
      <alignment horizontal="center"/>
    </xf>
    <xf numFmtId="166" fontId="10" fillId="0" borderId="132" xfId="2" applyNumberFormat="1" applyFont="1" applyBorder="1" applyAlignment="1">
      <alignment horizontal="center"/>
    </xf>
    <xf numFmtId="49" fontId="56" fillId="0" borderId="0" xfId="0" applyNumberFormat="1" applyFont="1" applyAlignment="1">
      <alignment horizontal="left"/>
    </xf>
    <xf numFmtId="0" fontId="10" fillId="0" borderId="0" xfId="0" applyFont="1" applyAlignment="1">
      <alignment vertical="top" wrapText="1"/>
    </xf>
    <xf numFmtId="0" fontId="10" fillId="0" borderId="0" xfId="0" applyFont="1" applyAlignment="1">
      <alignment horizontal="left" vertical="top" wrapText="1"/>
    </xf>
    <xf numFmtId="0" fontId="8" fillId="0" borderId="0" xfId="0" applyFont="1"/>
    <xf numFmtId="0" fontId="88" fillId="0" borderId="0" xfId="0" applyFont="1"/>
    <xf numFmtId="175" fontId="5" fillId="0" borderId="152" xfId="0" applyNumberFormat="1" applyFont="1" applyBorder="1"/>
    <xf numFmtId="0" fontId="5" fillId="0" borderId="93" xfId="0" applyFont="1" applyBorder="1" applyAlignment="1">
      <alignment horizontal="left"/>
    </xf>
    <xf numFmtId="0" fontId="60" fillId="0" borderId="0" xfId="0" applyFont="1" applyAlignment="1">
      <alignment horizontal="left" indent="1"/>
    </xf>
    <xf numFmtId="4" fontId="10" fillId="0" borderId="0" xfId="0" applyNumberFormat="1" applyFont="1"/>
    <xf numFmtId="0" fontId="101" fillId="0" borderId="0" xfId="0" applyFont="1"/>
    <xf numFmtId="43" fontId="12" fillId="0" borderId="0" xfId="20" applyFont="1" applyFill="1" applyBorder="1" applyAlignment="1"/>
    <xf numFmtId="0" fontId="102" fillId="0" borderId="0" xfId="0" applyFont="1" applyAlignment="1">
      <alignment wrapText="1"/>
    </xf>
    <xf numFmtId="43" fontId="102" fillId="0" borderId="0" xfId="0" applyNumberFormat="1" applyFont="1" applyAlignment="1">
      <alignment wrapText="1"/>
    </xf>
    <xf numFmtId="0" fontId="7" fillId="29" borderId="15" xfId="0" applyFont="1" applyFill="1" applyBorder="1" applyAlignment="1">
      <alignment horizontal="center"/>
    </xf>
    <xf numFmtId="0" fontId="7" fillId="29" borderId="19" xfId="0" applyFont="1" applyFill="1" applyBorder="1" applyAlignment="1">
      <alignment horizontal="center"/>
    </xf>
    <xf numFmtId="0" fontId="5" fillId="30" borderId="15" xfId="0" applyFont="1" applyFill="1" applyBorder="1" applyAlignment="1">
      <alignment horizontal="center"/>
    </xf>
    <xf numFmtId="0" fontId="5" fillId="30" borderId="151" xfId="0" applyFont="1" applyFill="1" applyBorder="1" applyAlignment="1">
      <alignment horizontal="center"/>
    </xf>
    <xf numFmtId="0" fontId="88" fillId="30" borderId="138" xfId="0" applyFont="1" applyFill="1" applyBorder="1"/>
    <xf numFmtId="175" fontId="5" fillId="30" borderId="138" xfId="0" applyNumberFormat="1" applyFont="1" applyFill="1" applyBorder="1"/>
    <xf numFmtId="175" fontId="8" fillId="30" borderId="93" xfId="0" applyNumberFormat="1" applyFont="1" applyFill="1" applyBorder="1"/>
    <xf numFmtId="175" fontId="5" fillId="30" borderId="93" xfId="0" applyNumberFormat="1" applyFont="1" applyFill="1" applyBorder="1"/>
    <xf numFmtId="0" fontId="91" fillId="29" borderId="138" xfId="20" applyNumberFormat="1" applyFont="1" applyFill="1" applyBorder="1" applyAlignment="1">
      <alignment horizontal="center" vertical="center"/>
    </xf>
    <xf numFmtId="0" fontId="48" fillId="0" borderId="152" xfId="0" applyFont="1" applyBorder="1" applyAlignment="1">
      <alignment horizontal="center" wrapText="1"/>
    </xf>
    <xf numFmtId="0" fontId="93" fillId="0" borderId="0" xfId="0" applyFont="1"/>
    <xf numFmtId="175" fontId="93" fillId="0" borderId="0" xfId="0" applyNumberFormat="1" applyFont="1"/>
    <xf numFmtId="0" fontId="103" fillId="30" borderId="138" xfId="0" applyFont="1" applyFill="1" applyBorder="1"/>
    <xf numFmtId="175" fontId="92" fillId="30" borderId="138" xfId="0" applyNumberFormat="1" applyFont="1" applyFill="1" applyBorder="1"/>
    <xf numFmtId="0" fontId="92" fillId="0" borderId="93" xfId="0" applyFont="1" applyBorder="1" applyAlignment="1">
      <alignment horizontal="left"/>
    </xf>
    <xf numFmtId="175" fontId="48" fillId="30" borderId="93" xfId="0" applyNumberFormat="1" applyFont="1" applyFill="1" applyBorder="1"/>
    <xf numFmtId="0" fontId="104" fillId="0" borderId="0" xfId="0" applyFont="1" applyAlignment="1">
      <alignment horizontal="left" indent="1"/>
    </xf>
    <xf numFmtId="175" fontId="92" fillId="30" borderId="93" xfId="0" applyNumberFormat="1" applyFont="1" applyFill="1" applyBorder="1"/>
    <xf numFmtId="0" fontId="93" fillId="0" borderId="50" xfId="0" applyFont="1" applyBorder="1"/>
    <xf numFmtId="43" fontId="93" fillId="0" borderId="50" xfId="0" applyNumberFormat="1" applyFont="1" applyBorder="1"/>
    <xf numFmtId="175" fontId="92" fillId="0" borderId="152" xfId="0" applyNumberFormat="1" applyFont="1" applyBorder="1" applyAlignment="1">
      <alignment vertical="center"/>
    </xf>
    <xf numFmtId="0" fontId="8" fillId="0" borderId="152" xfId="0" applyFont="1" applyBorder="1" applyAlignment="1">
      <alignment horizontal="left"/>
    </xf>
    <xf numFmtId="184" fontId="10" fillId="0" borderId="50" xfId="0" applyNumberFormat="1" applyFont="1" applyBorder="1"/>
    <xf numFmtId="184" fontId="10" fillId="0" borderId="0" xfId="0" applyNumberFormat="1" applyFont="1"/>
    <xf numFmtId="184" fontId="12" fillId="0" borderId="0" xfId="21" applyFont="1" applyFill="1" applyBorder="1" applyAlignment="1"/>
    <xf numFmtId="0" fontId="7" fillId="29" borderId="138" xfId="21" applyNumberFormat="1" applyFont="1" applyFill="1" applyBorder="1" applyAlignment="1">
      <alignment horizontal="center" vertical="center"/>
    </xf>
    <xf numFmtId="0" fontId="10" fillId="0" borderId="0" xfId="22" applyFont="1"/>
    <xf numFmtId="0" fontId="10" fillId="0" borderId="0" xfId="22" applyFont="1" applyAlignment="1">
      <alignment vertical="center"/>
    </xf>
    <xf numFmtId="0" fontId="93" fillId="0" borderId="0" xfId="22" applyFont="1" applyAlignment="1">
      <alignment horizontal="center" vertical="center"/>
    </xf>
    <xf numFmtId="0" fontId="10" fillId="19" borderId="153" xfId="22" applyFont="1" applyFill="1" applyBorder="1"/>
    <xf numFmtId="173" fontId="10" fillId="19" borderId="154" xfId="22" applyNumberFormat="1" applyFont="1" applyFill="1" applyBorder="1" applyAlignment="1">
      <alignment horizontal="center" vertical="center"/>
    </xf>
    <xf numFmtId="0" fontId="10" fillId="19" borderId="155" xfId="22" applyFont="1" applyFill="1" applyBorder="1"/>
    <xf numFmtId="173" fontId="10" fillId="19" borderId="156" xfId="22" applyNumberFormat="1" applyFont="1" applyFill="1" applyBorder="1" applyAlignment="1">
      <alignment horizontal="center" vertical="center"/>
    </xf>
    <xf numFmtId="0" fontId="7" fillId="28" borderId="45" xfId="22" applyFont="1" applyFill="1" applyBorder="1" applyAlignment="1">
      <alignment horizontal="center" vertical="center"/>
    </xf>
    <xf numFmtId="0" fontId="7" fillId="28" borderId="45" xfId="22" applyFont="1" applyFill="1" applyBorder="1" applyAlignment="1">
      <alignment horizontal="center" vertical="center" wrapText="1"/>
    </xf>
    <xf numFmtId="0" fontId="5" fillId="17" borderId="45" xfId="22" applyFont="1" applyFill="1" applyBorder="1" applyAlignment="1">
      <alignment horizontal="left" wrapText="1"/>
    </xf>
    <xf numFmtId="173" fontId="5" fillId="17" borderId="45" xfId="22" applyNumberFormat="1" applyFont="1" applyFill="1" applyBorder="1" applyAlignment="1">
      <alignment horizontal="center" vertical="center"/>
    </xf>
    <xf numFmtId="173" fontId="8" fillId="17" borderId="45" xfId="22" applyNumberFormat="1" applyFont="1" applyFill="1" applyBorder="1" applyAlignment="1">
      <alignment horizontal="center" vertical="center"/>
    </xf>
    <xf numFmtId="166" fontId="5" fillId="17" borderId="45" xfId="23" applyNumberFormat="1" applyFont="1" applyFill="1" applyBorder="1" applyAlignment="1">
      <alignment horizontal="center" vertical="center"/>
    </xf>
    <xf numFmtId="166" fontId="10" fillId="0" borderId="0" xfId="8" applyNumberFormat="1" applyFont="1"/>
    <xf numFmtId="168" fontId="10" fillId="0" borderId="0" xfId="24" applyNumberFormat="1" applyFont="1"/>
    <xf numFmtId="0" fontId="10" fillId="0" borderId="45" xfId="22" applyFont="1" applyBorder="1" applyAlignment="1">
      <alignment horizontal="left" wrapText="1" indent="1"/>
    </xf>
    <xf numFmtId="173" fontId="10" fillId="0" borderId="45" xfId="22" applyNumberFormat="1" applyFont="1" applyBorder="1" applyAlignment="1">
      <alignment horizontal="center" vertical="center"/>
    </xf>
    <xf numFmtId="173" fontId="12" fillId="0" borderId="45" xfId="22" applyNumberFormat="1" applyFont="1" applyBorder="1" applyAlignment="1">
      <alignment horizontal="center" vertical="center"/>
    </xf>
    <xf numFmtId="166" fontId="10" fillId="0" borderId="45" xfId="23" applyNumberFormat="1" applyFont="1" applyBorder="1" applyAlignment="1">
      <alignment horizontal="center" vertical="center"/>
    </xf>
    <xf numFmtId="185" fontId="10" fillId="0" borderId="0" xfId="24" applyNumberFormat="1" applyFont="1"/>
    <xf numFmtId="173" fontId="10" fillId="0" borderId="0" xfId="22" applyNumberFormat="1" applyFont="1" applyAlignment="1">
      <alignment horizontal="center" vertical="center"/>
    </xf>
    <xf numFmtId="186" fontId="10" fillId="0" borderId="0" xfId="24" applyNumberFormat="1" applyFont="1"/>
    <xf numFmtId="0" fontId="7" fillId="28" borderId="45" xfId="22" applyFont="1" applyFill="1" applyBorder="1" applyAlignment="1">
      <alignment horizontal="left"/>
    </xf>
    <xf numFmtId="173" fontId="7" fillId="28" borderId="45" xfId="22" applyNumberFormat="1" applyFont="1" applyFill="1" applyBorder="1" applyAlignment="1">
      <alignment horizontal="center" vertical="center"/>
    </xf>
    <xf numFmtId="166" fontId="7" fillId="28" borderId="45" xfId="23" applyNumberFormat="1" applyFont="1" applyFill="1" applyBorder="1" applyAlignment="1">
      <alignment horizontal="center" vertical="center"/>
    </xf>
    <xf numFmtId="0" fontId="38" fillId="0" borderId="0" xfId="22" applyFont="1"/>
    <xf numFmtId="170" fontId="16" fillId="0" borderId="0" xfId="22" applyNumberFormat="1" applyFont="1"/>
    <xf numFmtId="166" fontId="16" fillId="0" borderId="0" xfId="25" applyNumberFormat="1" applyFont="1"/>
    <xf numFmtId="0" fontId="16" fillId="0" borderId="0" xfId="22" applyFont="1"/>
    <xf numFmtId="173" fontId="10" fillId="0" borderId="0" xfId="22" applyNumberFormat="1" applyFont="1"/>
    <xf numFmtId="0" fontId="52" fillId="0" borderId="0" xfId="5" applyFont="1"/>
    <xf numFmtId="0" fontId="85" fillId="0" borderId="0" xfId="5" applyFont="1" applyAlignment="1">
      <alignment vertical="center" wrapText="1" readingOrder="1"/>
    </xf>
    <xf numFmtId="0" fontId="105" fillId="0" borderId="0" xfId="5" applyFont="1" applyAlignment="1">
      <alignment vertical="top" wrapText="1" readingOrder="1"/>
    </xf>
    <xf numFmtId="0" fontId="52" fillId="0" borderId="58" xfId="5" applyFont="1" applyBorder="1" applyAlignment="1">
      <alignment horizontal="center"/>
    </xf>
    <xf numFmtId="0" fontId="52" fillId="0" borderId="82" xfId="5" applyFont="1" applyBorder="1" applyAlignment="1">
      <alignment horizontal="center"/>
    </xf>
    <xf numFmtId="0" fontId="8" fillId="20" borderId="26" xfId="5" applyFont="1" applyFill="1" applyBorder="1" applyAlignment="1">
      <alignment vertical="center"/>
    </xf>
    <xf numFmtId="173" fontId="5" fillId="20" borderId="61" xfId="11" applyNumberFormat="1" applyFont="1" applyFill="1" applyBorder="1" applyAlignment="1">
      <alignment horizontal="center" vertical="center"/>
    </xf>
    <xf numFmtId="0" fontId="7" fillId="0" borderId="0" xfId="5" applyFont="1" applyAlignment="1">
      <alignment horizontal="center" vertical="center"/>
    </xf>
    <xf numFmtId="0" fontId="7" fillId="0" borderId="0" xfId="5" applyFont="1" applyAlignment="1">
      <alignment horizontal="center" vertical="center" wrapText="1"/>
    </xf>
    <xf numFmtId="166" fontId="10" fillId="0" borderId="0" xfId="7" applyNumberFormat="1" applyFont="1"/>
    <xf numFmtId="43" fontId="10" fillId="0" borderId="0" xfId="6" applyFont="1"/>
    <xf numFmtId="0" fontId="7" fillId="28" borderId="77" xfId="5" applyFont="1" applyFill="1" applyBorder="1" applyAlignment="1">
      <alignment horizontal="center" vertical="center" wrapText="1"/>
    </xf>
    <xf numFmtId="39" fontId="10" fillId="0" borderId="0" xfId="5" applyNumberFormat="1" applyFont="1"/>
    <xf numFmtId="0" fontId="5" fillId="33" borderId="82" xfId="5" applyFont="1" applyFill="1" applyBorder="1" applyAlignment="1">
      <alignment horizontal="left" vertical="center" wrapText="1"/>
    </xf>
    <xf numFmtId="168" fontId="5" fillId="33" borderId="82" xfId="5" applyNumberFormat="1" applyFont="1" applyFill="1" applyBorder="1" applyAlignment="1">
      <alignment horizontal="center" vertical="center"/>
    </xf>
    <xf numFmtId="166" fontId="5" fillId="33" borderId="0" xfId="13" applyNumberFormat="1" applyFont="1" applyFill="1" applyBorder="1" applyAlignment="1">
      <alignment horizontal="center" vertical="center"/>
    </xf>
    <xf numFmtId="166" fontId="10" fillId="0" borderId="0" xfId="13" applyNumberFormat="1" applyFont="1" applyFill="1" applyBorder="1" applyAlignment="1">
      <alignment horizontal="center" vertical="center"/>
    </xf>
    <xf numFmtId="166" fontId="10" fillId="0" borderId="0" xfId="13" applyNumberFormat="1" applyFont="1" applyBorder="1" applyAlignment="1">
      <alignment horizontal="center" vertical="center"/>
    </xf>
    <xf numFmtId="169" fontId="10" fillId="0" borderId="0" xfId="13" applyNumberFormat="1" applyFont="1" applyFill="1" applyBorder="1" applyAlignment="1">
      <alignment horizontal="center" vertical="center"/>
    </xf>
    <xf numFmtId="0" fontId="5" fillId="33" borderId="0" xfId="5" applyFont="1" applyFill="1" applyAlignment="1">
      <alignment horizontal="left" vertical="center" wrapText="1"/>
    </xf>
    <xf numFmtId="168" fontId="5" fillId="33" borderId="0" xfId="5" applyNumberFormat="1" applyFont="1" applyFill="1" applyAlignment="1">
      <alignment horizontal="center" vertical="center"/>
    </xf>
    <xf numFmtId="0" fontId="10" fillId="0" borderId="77" xfId="9" applyFont="1" applyBorder="1" applyAlignment="1">
      <alignment horizontal="left" vertical="center" wrapText="1" indent="2"/>
    </xf>
    <xf numFmtId="168" fontId="10" fillId="0" borderId="77" xfId="9" applyNumberFormat="1" applyFont="1" applyBorder="1" applyAlignment="1">
      <alignment horizontal="center" vertical="center" wrapText="1"/>
    </xf>
    <xf numFmtId="168" fontId="10" fillId="0" borderId="77" xfId="5" applyNumberFormat="1" applyFont="1" applyBorder="1" applyAlignment="1">
      <alignment horizontal="center" vertical="center"/>
    </xf>
    <xf numFmtId="166" fontId="10" fillId="0" borderId="77" xfId="13" applyNumberFormat="1" applyFont="1" applyBorder="1" applyAlignment="1">
      <alignment horizontal="center" vertical="center"/>
    </xf>
    <xf numFmtId="0" fontId="7" fillId="29" borderId="42" xfId="5" applyFont="1" applyFill="1" applyBorder="1" applyAlignment="1">
      <alignment horizontal="left" vertical="center"/>
    </xf>
    <xf numFmtId="168" fontId="7" fillId="29" borderId="43" xfId="5" applyNumberFormat="1" applyFont="1" applyFill="1" applyBorder="1" applyAlignment="1">
      <alignment horizontal="center" vertical="center"/>
    </xf>
    <xf numFmtId="166" fontId="7" fillId="29" borderId="77" xfId="13" applyNumberFormat="1" applyFont="1" applyFill="1" applyBorder="1" applyAlignment="1">
      <alignment horizontal="center" vertical="center"/>
    </xf>
    <xf numFmtId="10" fontId="10" fillId="0" borderId="0" xfId="13" applyNumberFormat="1" applyFont="1" applyFill="1" applyBorder="1" applyAlignment="1">
      <alignment horizontal="center" vertical="center"/>
    </xf>
    <xf numFmtId="166" fontId="7" fillId="29" borderId="0" xfId="13" applyNumberFormat="1" applyFont="1" applyFill="1" applyBorder="1" applyAlignment="1">
      <alignment horizontal="center" vertical="center"/>
    </xf>
    <xf numFmtId="0" fontId="38" fillId="0" borderId="0" xfId="26" applyFont="1" applyAlignment="1">
      <alignment vertical="center"/>
    </xf>
    <xf numFmtId="0" fontId="51" fillId="0" borderId="0" xfId="5" applyFont="1" applyAlignment="1">
      <alignment vertical="center"/>
    </xf>
    <xf numFmtId="166" fontId="52" fillId="0" borderId="0" xfId="13" applyNumberFormat="1" applyFont="1"/>
    <xf numFmtId="166" fontId="52" fillId="0" borderId="0" xfId="2" applyNumberFormat="1" applyFont="1"/>
    <xf numFmtId="0" fontId="52" fillId="0" borderId="0" xfId="4" applyFont="1"/>
    <xf numFmtId="0" fontId="16" fillId="0" borderId="0" xfId="4" applyFont="1" applyAlignment="1">
      <alignment vertical="center"/>
    </xf>
    <xf numFmtId="0" fontId="52" fillId="0" borderId="0" xfId="0" applyFont="1" applyAlignment="1">
      <alignment vertical="center"/>
    </xf>
    <xf numFmtId="0" fontId="52" fillId="0" borderId="0" xfId="4" applyFont="1" applyAlignment="1">
      <alignment vertical="center"/>
    </xf>
    <xf numFmtId="10" fontId="52" fillId="0" borderId="0" xfId="2" applyNumberFormat="1" applyFont="1"/>
    <xf numFmtId="0" fontId="52" fillId="0" borderId="77" xfId="5" applyFont="1" applyBorder="1"/>
    <xf numFmtId="166" fontId="52" fillId="0" borderId="0" xfId="7" applyNumberFormat="1" applyFont="1"/>
    <xf numFmtId="0" fontId="85" fillId="0" borderId="0" xfId="5" applyFont="1"/>
    <xf numFmtId="0" fontId="52" fillId="0" borderId="77" xfId="4" applyFont="1" applyBorder="1"/>
    <xf numFmtId="0" fontId="48" fillId="20" borderId="26" xfId="5" applyFont="1" applyFill="1" applyBorder="1" applyAlignment="1">
      <alignment vertical="center"/>
    </xf>
    <xf numFmtId="173" fontId="92" fillId="20" borderId="61" xfId="11" applyNumberFormat="1" applyFont="1" applyFill="1" applyBorder="1" applyAlignment="1">
      <alignment horizontal="center" vertical="center"/>
    </xf>
    <xf numFmtId="0" fontId="7" fillId="28" borderId="44" xfId="5" applyFont="1" applyFill="1" applyBorder="1" applyAlignment="1">
      <alignment horizontal="center" vertical="center" wrapText="1"/>
    </xf>
    <xf numFmtId="173" fontId="5" fillId="33" borderId="82" xfId="5" applyNumberFormat="1" applyFont="1" applyFill="1" applyBorder="1" applyAlignment="1">
      <alignment horizontal="center" vertical="center"/>
    </xf>
    <xf numFmtId="174" fontId="5" fillId="33" borderId="82" xfId="1" applyNumberFormat="1" applyFont="1" applyFill="1" applyBorder="1" applyAlignment="1">
      <alignment horizontal="center" vertical="center"/>
    </xf>
    <xf numFmtId="166" fontId="5" fillId="33" borderId="82" xfId="13" applyNumberFormat="1" applyFont="1" applyFill="1" applyBorder="1" applyAlignment="1">
      <alignment horizontal="center" vertical="center"/>
    </xf>
    <xf numFmtId="174" fontId="10" fillId="0" borderId="0" xfId="1" applyNumberFormat="1" applyFont="1" applyAlignment="1">
      <alignment horizontal="center" vertical="center"/>
    </xf>
    <xf numFmtId="173" fontId="10" fillId="0" borderId="0" xfId="5" applyNumberFormat="1" applyFont="1" applyAlignment="1">
      <alignment horizontal="center" vertical="center"/>
    </xf>
    <xf numFmtId="173" fontId="5" fillId="33" borderId="0" xfId="5" applyNumberFormat="1" applyFont="1" applyFill="1" applyAlignment="1">
      <alignment horizontal="center" vertical="center"/>
    </xf>
    <xf numFmtId="174" fontId="10" fillId="0" borderId="0" xfId="1" applyNumberFormat="1" applyFont="1" applyFill="1" applyAlignment="1">
      <alignment horizontal="center" vertical="center"/>
    </xf>
    <xf numFmtId="0" fontId="10" fillId="0" borderId="0" xfId="5" applyFont="1" applyAlignment="1">
      <alignment horizontal="left" vertical="center" wrapText="1" indent="1"/>
    </xf>
    <xf numFmtId="166" fontId="5" fillId="0" borderId="0" xfId="13" applyNumberFormat="1" applyFont="1" applyFill="1" applyBorder="1" applyAlignment="1">
      <alignment horizontal="center" vertical="center"/>
    </xf>
    <xf numFmtId="174" fontId="5" fillId="0" borderId="0" xfId="1" applyNumberFormat="1" applyFont="1" applyFill="1" applyAlignment="1">
      <alignment horizontal="center" vertical="center"/>
    </xf>
    <xf numFmtId="0" fontId="51" fillId="0" borderId="0" xfId="4" applyFont="1"/>
    <xf numFmtId="166" fontId="10" fillId="0" borderId="82" xfId="13" applyNumberFormat="1" applyFont="1" applyFill="1" applyBorder="1" applyAlignment="1">
      <alignment horizontal="center" vertical="center"/>
    </xf>
    <xf numFmtId="166" fontId="5" fillId="0" borderId="82" xfId="13" applyNumberFormat="1" applyFont="1" applyFill="1" applyBorder="1" applyAlignment="1">
      <alignment horizontal="center" vertical="center"/>
    </xf>
    <xf numFmtId="173" fontId="52" fillId="0" borderId="0" xfId="5" applyNumberFormat="1" applyFont="1" applyAlignment="1">
      <alignment horizontal="center" vertical="center"/>
    </xf>
    <xf numFmtId="0" fontId="7" fillId="29" borderId="45" xfId="5" applyFont="1" applyFill="1" applyBorder="1" applyAlignment="1">
      <alignment horizontal="left" vertical="center"/>
    </xf>
    <xf numFmtId="173" fontId="7" fillId="29" borderId="45" xfId="5" applyNumberFormat="1" applyFont="1" applyFill="1" applyBorder="1" applyAlignment="1">
      <alignment horizontal="center" vertical="center"/>
    </xf>
    <xf numFmtId="166" fontId="7" fillId="29" borderId="45" xfId="13" applyNumberFormat="1" applyFont="1" applyFill="1" applyBorder="1" applyAlignment="1">
      <alignment horizontal="center" vertical="center"/>
    </xf>
    <xf numFmtId="166" fontId="52" fillId="0" borderId="0" xfId="13" applyNumberFormat="1" applyFont="1" applyAlignment="1">
      <alignment vertical="center"/>
    </xf>
    <xf numFmtId="10" fontId="52" fillId="0" borderId="0" xfId="13" applyNumberFormat="1" applyFont="1"/>
    <xf numFmtId="10" fontId="5" fillId="33" borderId="0" xfId="13" applyNumberFormat="1" applyFont="1" applyFill="1" applyBorder="1" applyAlignment="1">
      <alignment horizontal="center" vertical="center"/>
    </xf>
    <xf numFmtId="173" fontId="7" fillId="29" borderId="43" xfId="5" applyNumberFormat="1" applyFont="1" applyFill="1" applyBorder="1" applyAlignment="1">
      <alignment horizontal="center" vertical="center"/>
    </xf>
    <xf numFmtId="10" fontId="7" fillId="29" borderId="77" xfId="13" applyNumberFormat="1" applyFont="1" applyFill="1" applyBorder="1" applyAlignment="1">
      <alignment horizontal="center" vertical="center"/>
    </xf>
    <xf numFmtId="0" fontId="85" fillId="0" borderId="24" xfId="0" applyFont="1" applyBorder="1" applyAlignment="1">
      <alignment horizontal="center" vertical="center" wrapText="1"/>
    </xf>
    <xf numFmtId="0" fontId="40" fillId="20" borderId="26" xfId="0" applyFont="1" applyFill="1" applyBorder="1"/>
    <xf numFmtId="10" fontId="6" fillId="0" borderId="0" xfId="0" applyNumberFormat="1" applyFont="1"/>
    <xf numFmtId="9" fontId="6" fillId="0" borderId="0" xfId="0" applyNumberFormat="1" applyFont="1"/>
    <xf numFmtId="0" fontId="6" fillId="0" borderId="0" xfId="0" applyFont="1" applyAlignment="1">
      <alignment horizontal="left" indent="1"/>
    </xf>
    <xf numFmtId="0" fontId="6" fillId="0" borderId="0" xfId="0" applyFont="1" applyAlignment="1">
      <alignment vertical="center" readingOrder="1"/>
    </xf>
    <xf numFmtId="43" fontId="6" fillId="0" borderId="0" xfId="0" applyNumberFormat="1" applyFont="1" applyAlignment="1">
      <alignment vertical="center" readingOrder="1"/>
    </xf>
    <xf numFmtId="0" fontId="108" fillId="0" borderId="0" xfId="0" applyFont="1"/>
    <xf numFmtId="0" fontId="10" fillId="0" borderId="0" xfId="26" applyFont="1"/>
    <xf numFmtId="173" fontId="10" fillId="0" borderId="154" xfId="22" applyNumberFormat="1" applyFont="1" applyBorder="1" applyAlignment="1">
      <alignment horizontal="center" vertical="center"/>
    </xf>
    <xf numFmtId="173" fontId="10" fillId="0" borderId="156" xfId="22" applyNumberFormat="1" applyFont="1" applyBorder="1" applyAlignment="1">
      <alignment horizontal="center" vertical="center"/>
    </xf>
    <xf numFmtId="0" fontId="7" fillId="28" borderId="41" xfId="26" applyFont="1" applyFill="1" applyBorder="1" applyAlignment="1">
      <alignment horizontal="center" vertical="center" wrapText="1"/>
    </xf>
    <xf numFmtId="0" fontId="102" fillId="0" borderId="0" xfId="26" applyFont="1"/>
    <xf numFmtId="0" fontId="7" fillId="28" borderId="45" xfId="26" applyFont="1" applyFill="1" applyBorder="1" applyAlignment="1">
      <alignment horizontal="center" vertical="center" wrapText="1"/>
    </xf>
    <xf numFmtId="0" fontId="7" fillId="28" borderId="161" xfId="26" applyFont="1" applyFill="1" applyBorder="1" applyAlignment="1">
      <alignment horizontal="center" vertical="center" wrapText="1"/>
    </xf>
    <xf numFmtId="0" fontId="7" fillId="28" borderId="45" xfId="26" applyFont="1" applyFill="1" applyBorder="1" applyAlignment="1">
      <alignment horizontal="center" vertical="center"/>
    </xf>
    <xf numFmtId="0" fontId="7" fillId="28" borderId="161" xfId="26" applyFont="1" applyFill="1" applyBorder="1" applyAlignment="1">
      <alignment horizontal="center" vertical="center"/>
    </xf>
    <xf numFmtId="0" fontId="5" fillId="17" borderId="18" xfId="27" applyFont="1" applyFill="1" applyBorder="1" applyAlignment="1">
      <alignment horizontal="left" vertical="center" wrapText="1"/>
    </xf>
    <xf numFmtId="168" fontId="5" fillId="17" borderId="0" xfId="26" applyNumberFormat="1" applyFont="1" applyFill="1" applyAlignment="1">
      <alignment horizontal="right" vertical="center"/>
    </xf>
    <xf numFmtId="166" fontId="5" fillId="17" borderId="0" xfId="28" applyNumberFormat="1" applyFont="1" applyFill="1" applyBorder="1" applyAlignment="1">
      <alignment horizontal="right" vertical="center"/>
    </xf>
    <xf numFmtId="166" fontId="5" fillId="17" borderId="54" xfId="28" applyNumberFormat="1" applyFont="1" applyFill="1" applyBorder="1" applyAlignment="1">
      <alignment horizontal="right" vertical="center"/>
    </xf>
    <xf numFmtId="0" fontId="10" fillId="0" borderId="18" xfId="27" applyFont="1" applyBorder="1" applyAlignment="1">
      <alignment horizontal="left" vertical="center" wrapText="1"/>
    </xf>
    <xf numFmtId="168" fontId="10" fillId="0" borderId="0" xfId="26" applyNumberFormat="1" applyFont="1" applyAlignment="1">
      <alignment horizontal="right" vertical="center"/>
    </xf>
    <xf numFmtId="166" fontId="10" fillId="0" borderId="0" xfId="28" applyNumberFormat="1" applyFont="1" applyFill="1" applyBorder="1" applyAlignment="1">
      <alignment horizontal="right" vertical="center"/>
    </xf>
    <xf numFmtId="166" fontId="10" fillId="0" borderId="54" xfId="28" applyNumberFormat="1" applyFont="1" applyFill="1" applyBorder="1" applyAlignment="1">
      <alignment horizontal="right" vertical="center"/>
    </xf>
    <xf numFmtId="164" fontId="10" fillId="0" borderId="0" xfId="26" applyNumberFormat="1" applyFont="1"/>
    <xf numFmtId="4" fontId="10" fillId="0" borderId="0" xfId="26" applyNumberFormat="1" applyFont="1"/>
    <xf numFmtId="43" fontId="10" fillId="0" borderId="0" xfId="1" applyFont="1" applyFill="1" applyAlignment="1">
      <alignment horizontal="right" vertical="center"/>
    </xf>
    <xf numFmtId="0" fontId="10" fillId="0" borderId="0" xfId="28" applyNumberFormat="1" applyFont="1" applyFill="1" applyBorder="1" applyAlignment="1">
      <alignment horizontal="right" vertical="center"/>
    </xf>
    <xf numFmtId="166" fontId="10" fillId="0" borderId="0" xfId="28" applyNumberFormat="1" applyFont="1" applyBorder="1" applyAlignment="1">
      <alignment horizontal="right" vertical="center"/>
    </xf>
    <xf numFmtId="166" fontId="10" fillId="0" borderId="54" xfId="28" applyNumberFormat="1" applyFont="1" applyBorder="1" applyAlignment="1">
      <alignment horizontal="right" vertical="center"/>
    </xf>
    <xf numFmtId="0" fontId="10" fillId="0" borderId="18" xfId="26" applyFont="1" applyBorder="1" applyAlignment="1">
      <alignment horizontal="left" vertical="center" wrapText="1"/>
    </xf>
    <xf numFmtId="0" fontId="7" fillId="29" borderId="163" xfId="27" applyFont="1" applyFill="1" applyBorder="1" applyAlignment="1">
      <alignment horizontal="left" vertical="center" wrapText="1"/>
    </xf>
    <xf numFmtId="168" fontId="7" fillId="29" borderId="70" xfId="26" applyNumberFormat="1" applyFont="1" applyFill="1" applyBorder="1" applyAlignment="1">
      <alignment horizontal="right" vertical="center"/>
    </xf>
    <xf numFmtId="166" fontId="7" fillId="29" borderId="70" xfId="28" applyNumberFormat="1" applyFont="1" applyFill="1" applyBorder="1" applyAlignment="1">
      <alignment horizontal="right" vertical="center"/>
    </xf>
    <xf numFmtId="166" fontId="7" fillId="29" borderId="164" xfId="28" applyNumberFormat="1" applyFont="1" applyFill="1" applyBorder="1" applyAlignment="1">
      <alignment horizontal="right" vertical="center"/>
    </xf>
    <xf numFmtId="0" fontId="93" fillId="0" borderId="0" xfId="0" applyFont="1" applyAlignment="1">
      <alignment vertical="center" readingOrder="1"/>
    </xf>
    <xf numFmtId="43" fontId="93" fillId="0" borderId="0" xfId="0" applyNumberFormat="1" applyFont="1" applyAlignment="1">
      <alignment vertical="center" readingOrder="1"/>
    </xf>
    <xf numFmtId="0" fontId="85" fillId="17" borderId="24" xfId="0" applyFont="1" applyFill="1" applyBorder="1" applyAlignment="1">
      <alignment horizontal="center" vertical="center" wrapText="1"/>
    </xf>
    <xf numFmtId="168" fontId="85" fillId="17" borderId="24" xfId="0" applyNumberFormat="1" applyFont="1" applyFill="1" applyBorder="1" applyAlignment="1">
      <alignment horizontal="center" vertical="center" wrapText="1"/>
    </xf>
    <xf numFmtId="0" fontId="51" fillId="0" borderId="24" xfId="0" applyFont="1" applyBorder="1" applyAlignment="1">
      <alignment horizontal="center" vertical="center" wrapText="1"/>
    </xf>
    <xf numFmtId="0" fontId="85" fillId="0" borderId="24" xfId="0" applyFont="1" applyBorder="1" applyAlignment="1">
      <alignment horizontal="left" vertical="center" wrapText="1"/>
    </xf>
    <xf numFmtId="0" fontId="51" fillId="17" borderId="24" xfId="0" applyFont="1" applyFill="1" applyBorder="1" applyAlignment="1">
      <alignment horizontal="center" vertical="center" wrapText="1"/>
    </xf>
    <xf numFmtId="0" fontId="85" fillId="17" borderId="24" xfId="0" applyFont="1" applyFill="1" applyBorder="1" applyAlignment="1">
      <alignment horizontal="left" vertical="center" wrapText="1"/>
    </xf>
    <xf numFmtId="0" fontId="50" fillId="2" borderId="24" xfId="0" applyFont="1" applyFill="1" applyBorder="1" applyAlignment="1">
      <alignment horizontal="center" vertical="center" wrapText="1"/>
    </xf>
    <xf numFmtId="0" fontId="14" fillId="0" borderId="0" xfId="0" applyFont="1" applyAlignment="1">
      <alignment horizontal="center" vertical="top" wrapText="1" readingOrder="1"/>
    </xf>
    <xf numFmtId="0" fontId="91" fillId="28" borderId="41" xfId="22" applyFont="1" applyFill="1" applyBorder="1" applyAlignment="1">
      <alignment horizontal="center" vertical="center" wrapText="1"/>
    </xf>
    <xf numFmtId="0" fontId="91" fillId="28" borderId="45" xfId="22" applyFont="1" applyFill="1" applyBorder="1" applyAlignment="1">
      <alignment horizontal="center" vertical="center" wrapText="1"/>
    </xf>
    <xf numFmtId="43" fontId="13" fillId="0" borderId="0" xfId="30" applyFont="1" applyFill="1"/>
    <xf numFmtId="0" fontId="91" fillId="28" borderId="45" xfId="22" applyFont="1" applyFill="1" applyBorder="1" applyAlignment="1">
      <alignment horizontal="center" vertical="center"/>
    </xf>
    <xf numFmtId="0" fontId="13" fillId="0" borderId="0" xfId="22" applyFont="1"/>
    <xf numFmtId="0" fontId="92" fillId="30" borderId="0" xfId="22" applyFont="1" applyFill="1" applyAlignment="1">
      <alignment horizontal="left" vertical="center" wrapText="1"/>
    </xf>
    <xf numFmtId="173" fontId="92" fillId="30" borderId="0" xfId="22" applyNumberFormat="1" applyFont="1" applyFill="1" applyAlignment="1">
      <alignment horizontal="center" vertical="center"/>
    </xf>
    <xf numFmtId="166" fontId="92" fillId="30" borderId="0" xfId="23" applyNumberFormat="1" applyFont="1" applyFill="1" applyAlignment="1">
      <alignment horizontal="center" vertical="center"/>
    </xf>
    <xf numFmtId="0" fontId="92" fillId="0" borderId="168" xfId="22" applyFont="1" applyBorder="1" applyAlignment="1">
      <alignment horizontal="left" vertical="center" wrapText="1" indent="1"/>
    </xf>
    <xf numFmtId="173" fontId="92" fillId="0" borderId="0" xfId="22" applyNumberFormat="1" applyFont="1" applyAlignment="1">
      <alignment horizontal="center" vertical="center"/>
    </xf>
    <xf numFmtId="166" fontId="92" fillId="0" borderId="0" xfId="23" applyNumberFormat="1" applyFont="1" applyAlignment="1">
      <alignment horizontal="center" vertical="center"/>
    </xf>
    <xf numFmtId="0" fontId="93" fillId="0" borderId="168" xfId="22" applyFont="1" applyBorder="1" applyAlignment="1">
      <alignment horizontal="left" vertical="center" wrapText="1" indent="2"/>
    </xf>
    <xf numFmtId="173" fontId="93" fillId="0" borderId="0" xfId="22" applyNumberFormat="1" applyFont="1" applyAlignment="1">
      <alignment horizontal="center" vertical="center"/>
    </xf>
    <xf numFmtId="173" fontId="49" fillId="0" borderId="0" xfId="22" applyNumberFormat="1" applyFont="1" applyAlignment="1">
      <alignment horizontal="center" vertical="center"/>
    </xf>
    <xf numFmtId="166" fontId="93" fillId="0" borderId="0" xfId="23" applyNumberFormat="1" applyFont="1" applyAlignment="1">
      <alignment horizontal="center" vertical="center"/>
    </xf>
    <xf numFmtId="0" fontId="93" fillId="0" borderId="168" xfId="22" applyFont="1" applyBorder="1" applyAlignment="1">
      <alignment horizontal="left" vertical="center" indent="2"/>
    </xf>
    <xf numFmtId="173" fontId="48" fillId="0" borderId="0" xfId="22" applyNumberFormat="1" applyFont="1" applyAlignment="1">
      <alignment horizontal="center" vertical="center"/>
    </xf>
    <xf numFmtId="10" fontId="10" fillId="0" borderId="0" xfId="2" applyNumberFormat="1" applyFont="1" applyAlignment="1">
      <alignment horizontal="center" vertical="center"/>
    </xf>
    <xf numFmtId="0" fontId="92" fillId="30" borderId="168" xfId="22" applyFont="1" applyFill="1" applyBorder="1" applyAlignment="1">
      <alignment horizontal="left" vertical="center" wrapText="1"/>
    </xf>
    <xf numFmtId="0" fontId="92" fillId="0" borderId="168" xfId="22" applyFont="1" applyBorder="1" applyAlignment="1">
      <alignment horizontal="left" vertical="center" indent="1"/>
    </xf>
    <xf numFmtId="10" fontId="10" fillId="0" borderId="0" xfId="2" applyNumberFormat="1" applyFont="1"/>
    <xf numFmtId="0" fontId="91" fillId="29" borderId="45" xfId="22" applyFont="1" applyFill="1" applyBorder="1" applyAlignment="1">
      <alignment horizontal="left" vertical="center"/>
    </xf>
    <xf numFmtId="173" fontId="91" fillId="29" borderId="45" xfId="22" applyNumberFormat="1" applyFont="1" applyFill="1" applyBorder="1" applyAlignment="1">
      <alignment horizontal="center" vertical="center"/>
    </xf>
    <xf numFmtId="166" fontId="91" fillId="29" borderId="45" xfId="23" applyNumberFormat="1" applyFont="1" applyFill="1" applyBorder="1" applyAlignment="1">
      <alignment horizontal="center" vertical="center"/>
    </xf>
    <xf numFmtId="166" fontId="10" fillId="0" borderId="0" xfId="23" applyNumberFormat="1" applyFont="1"/>
    <xf numFmtId="0" fontId="109" fillId="0" borderId="0" xfId="22" applyFont="1" applyAlignment="1">
      <alignment horizontal="left" vertical="center" wrapText="1" indent="1"/>
    </xf>
    <xf numFmtId="0" fontId="110" fillId="0" borderId="0" xfId="22" applyFont="1"/>
    <xf numFmtId="173" fontId="8" fillId="0" borderId="45" xfId="22" applyNumberFormat="1" applyFont="1" applyBorder="1" applyAlignment="1">
      <alignment horizontal="center" vertical="center"/>
    </xf>
    <xf numFmtId="43" fontId="10" fillId="0" borderId="0" xfId="1" applyFont="1" applyFill="1"/>
    <xf numFmtId="43" fontId="10" fillId="0" borderId="0" xfId="22" applyNumberFormat="1" applyFont="1"/>
    <xf numFmtId="0" fontId="6" fillId="0" borderId="0" xfId="29" applyFont="1"/>
    <xf numFmtId="0" fontId="5" fillId="0" borderId="0" xfId="29" applyFont="1" applyAlignment="1">
      <alignment vertical="center" wrapText="1"/>
    </xf>
    <xf numFmtId="0" fontId="7" fillId="29" borderId="169" xfId="29" applyFont="1" applyFill="1" applyBorder="1" applyAlignment="1">
      <alignment horizontal="center" vertical="center" wrapText="1"/>
    </xf>
    <xf numFmtId="0" fontId="111" fillId="0" borderId="0" xfId="0" applyFont="1"/>
    <xf numFmtId="0" fontId="112" fillId="0" borderId="24" xfId="0" applyFont="1" applyBorder="1" applyAlignment="1">
      <alignment horizontal="center" vertical="center" wrapText="1"/>
    </xf>
    <xf numFmtId="0" fontId="40" fillId="0" borderId="24" xfId="0" applyFont="1" applyBorder="1" applyAlignment="1">
      <alignment horizontal="center" vertical="center" wrapText="1"/>
    </xf>
    <xf numFmtId="168" fontId="111" fillId="0" borderId="24" xfId="1" applyNumberFormat="1" applyFont="1" applyFill="1" applyBorder="1" applyAlignment="1">
      <alignment horizontal="center" vertical="center" wrapText="1"/>
    </xf>
    <xf numFmtId="187" fontId="111" fillId="0" borderId="24" xfId="1" applyNumberFormat="1" applyFont="1" applyBorder="1" applyAlignment="1">
      <alignment horizontal="center" vertical="center" wrapText="1"/>
    </xf>
    <xf numFmtId="0" fontId="112" fillId="19" borderId="24" xfId="0" applyFont="1" applyFill="1" applyBorder="1" applyAlignment="1">
      <alignment horizontal="center" vertical="center" wrapText="1"/>
    </xf>
    <xf numFmtId="0" fontId="40" fillId="19" borderId="24" xfId="0" applyFont="1" applyFill="1" applyBorder="1" applyAlignment="1">
      <alignment horizontal="center" vertical="center" wrapText="1"/>
    </xf>
    <xf numFmtId="168" fontId="111" fillId="19" borderId="12" xfId="1" applyNumberFormat="1" applyFont="1" applyFill="1" applyBorder="1" applyAlignment="1">
      <alignment horizontal="center" vertical="center" wrapText="1"/>
    </xf>
    <xf numFmtId="168" fontId="14" fillId="19" borderId="24" xfId="1" applyNumberFormat="1" applyFont="1" applyFill="1" applyBorder="1" applyAlignment="1">
      <alignment horizontal="center" vertical="center" wrapText="1"/>
    </xf>
    <xf numFmtId="187" fontId="14" fillId="19" borderId="24" xfId="1" applyNumberFormat="1" applyFont="1" applyFill="1" applyBorder="1" applyAlignment="1">
      <alignment horizontal="center" vertical="center" wrapText="1"/>
    </xf>
    <xf numFmtId="9" fontId="111" fillId="0" borderId="0" xfId="2" applyFont="1"/>
    <xf numFmtId="168" fontId="111" fillId="0" borderId="12" xfId="1" applyNumberFormat="1" applyFont="1" applyFill="1" applyBorder="1" applyAlignment="1">
      <alignment horizontal="center" vertical="center" wrapText="1"/>
    </xf>
    <xf numFmtId="168" fontId="111" fillId="0" borderId="0" xfId="0" applyNumberFormat="1" applyFont="1"/>
    <xf numFmtId="168" fontId="111" fillId="0" borderId="151" xfId="1" applyNumberFormat="1" applyFont="1" applyFill="1" applyBorder="1" applyAlignment="1">
      <alignment horizontal="center" vertical="center" wrapText="1"/>
    </xf>
    <xf numFmtId="168" fontId="111" fillId="19" borderId="15" xfId="1" applyNumberFormat="1" applyFont="1" applyFill="1" applyBorder="1" applyAlignment="1">
      <alignment horizontal="center" vertical="center" wrapText="1"/>
    </xf>
    <xf numFmtId="168" fontId="111" fillId="19" borderId="24" xfId="1" applyNumberFormat="1" applyFont="1" applyFill="1" applyBorder="1" applyAlignment="1">
      <alignment horizontal="center" vertical="center" wrapText="1"/>
    </xf>
    <xf numFmtId="187" fontId="111" fillId="19" borderId="24" xfId="1" applyNumberFormat="1" applyFont="1" applyFill="1" applyBorder="1" applyAlignment="1">
      <alignment horizontal="center" vertical="center" wrapText="1"/>
    </xf>
    <xf numFmtId="168" fontId="111" fillId="19" borderId="151" xfId="1" applyNumberFormat="1" applyFont="1" applyFill="1" applyBorder="1" applyAlignment="1">
      <alignment horizontal="center" vertical="center" wrapText="1"/>
    </xf>
    <xf numFmtId="168" fontId="111" fillId="0" borderId="12" xfId="1" applyNumberFormat="1" applyFont="1" applyBorder="1" applyAlignment="1">
      <alignment horizontal="center" vertical="center" wrapText="1"/>
    </xf>
    <xf numFmtId="168" fontId="14" fillId="0" borderId="24" xfId="1" applyNumberFormat="1" applyFont="1" applyBorder="1" applyAlignment="1">
      <alignment horizontal="center" vertical="center" wrapText="1"/>
    </xf>
    <xf numFmtId="168" fontId="111" fillId="0" borderId="151" xfId="1" applyNumberFormat="1" applyFont="1" applyBorder="1" applyAlignment="1">
      <alignment horizontal="center" vertical="center" wrapText="1"/>
    </xf>
    <xf numFmtId="10" fontId="111" fillId="0" borderId="0" xfId="2" applyNumberFormat="1" applyFont="1"/>
    <xf numFmtId="168" fontId="111" fillId="0" borderId="15" xfId="1" applyNumberFormat="1" applyFont="1" applyBorder="1" applyAlignment="1">
      <alignment horizontal="center" vertical="center" wrapText="1"/>
    </xf>
    <xf numFmtId="168" fontId="62" fillId="5" borderId="24" xfId="1" applyNumberFormat="1" applyFont="1" applyFill="1" applyBorder="1" applyAlignment="1">
      <alignment horizontal="center" vertical="center" wrapText="1"/>
    </xf>
    <xf numFmtId="187" fontId="62" fillId="5" borderId="24" xfId="1" applyNumberFormat="1" applyFont="1" applyFill="1" applyBorder="1" applyAlignment="1">
      <alignment horizontal="center" vertical="center" wrapText="1"/>
    </xf>
    <xf numFmtId="0" fontId="51" fillId="0" borderId="0" xfId="0" applyFont="1"/>
    <xf numFmtId="170" fontId="7" fillId="29" borderId="170" xfId="31" applyNumberFormat="1" applyFont="1" applyFill="1" applyBorder="1" applyAlignment="1">
      <alignment horizontal="center" vertical="center"/>
    </xf>
    <xf numFmtId="0" fontId="114" fillId="34" borderId="171" xfId="0" applyFont="1" applyFill="1" applyBorder="1" applyAlignment="1">
      <alignment horizontal="center" vertical="center" wrapText="1"/>
    </xf>
    <xf numFmtId="0" fontId="114" fillId="34" borderId="171" xfId="0" applyFont="1" applyFill="1" applyBorder="1" applyAlignment="1">
      <alignment vertical="center" wrapText="1"/>
    </xf>
    <xf numFmtId="0" fontId="114" fillId="19" borderId="171" xfId="0" applyFont="1" applyFill="1" applyBorder="1" applyAlignment="1">
      <alignment horizontal="center" vertical="center" wrapText="1"/>
    </xf>
    <xf numFmtId="0" fontId="114" fillId="19" borderId="171" xfId="0" applyFont="1" applyFill="1" applyBorder="1" applyAlignment="1">
      <alignment vertical="center" wrapText="1"/>
    </xf>
    <xf numFmtId="43" fontId="16" fillId="0" borderId="0" xfId="1" applyFont="1"/>
    <xf numFmtId="0" fontId="19" fillId="0" borderId="0" xfId="29" applyFont="1"/>
    <xf numFmtId="168" fontId="6" fillId="0" borderId="0" xfId="29" applyNumberFormat="1" applyFont="1"/>
    <xf numFmtId="0" fontId="115" fillId="0" borderId="24" xfId="0" applyFont="1" applyBorder="1" applyAlignment="1">
      <alignment horizontal="center" vertical="center" wrapText="1"/>
    </xf>
    <xf numFmtId="0" fontId="116" fillId="0" borderId="24" xfId="0" applyFont="1" applyBorder="1" applyAlignment="1">
      <alignment horizontal="center" vertical="center" wrapText="1"/>
    </xf>
    <xf numFmtId="168" fontId="37" fillId="0" borderId="24" xfId="1" applyNumberFormat="1" applyFont="1" applyFill="1" applyBorder="1" applyAlignment="1">
      <alignment horizontal="center" vertical="center" wrapText="1"/>
    </xf>
    <xf numFmtId="0" fontId="115" fillId="19" borderId="24" xfId="0" applyFont="1" applyFill="1" applyBorder="1" applyAlignment="1">
      <alignment horizontal="center" vertical="center" wrapText="1"/>
    </xf>
    <xf numFmtId="0" fontId="116" fillId="19" borderId="24" xfId="0" applyFont="1" applyFill="1" applyBorder="1" applyAlignment="1">
      <alignment horizontal="center" vertical="center" wrapText="1"/>
    </xf>
    <xf numFmtId="168" fontId="37" fillId="19" borderId="12" xfId="1" applyNumberFormat="1" applyFont="1" applyFill="1" applyBorder="1" applyAlignment="1">
      <alignment horizontal="center" vertical="center" wrapText="1"/>
    </xf>
    <xf numFmtId="4" fontId="6" fillId="0" borderId="0" xfId="29" applyNumberFormat="1" applyFont="1"/>
    <xf numFmtId="168" fontId="7" fillId="29" borderId="53" xfId="31" applyNumberFormat="1" applyFont="1" applyFill="1" applyBorder="1" applyAlignment="1">
      <alignment horizontal="center" vertical="center"/>
    </xf>
    <xf numFmtId="164" fontId="6" fillId="0" borderId="0" xfId="29" applyNumberFormat="1" applyFont="1"/>
    <xf numFmtId="0" fontId="6" fillId="0" borderId="0" xfId="29" applyFont="1" applyAlignment="1">
      <alignment horizontal="left" indent="7"/>
    </xf>
    <xf numFmtId="0" fontId="109" fillId="0" borderId="0" xfId="11" applyFont="1"/>
    <xf numFmtId="0" fontId="15" fillId="0" borderId="0" xfId="0" applyFont="1" applyAlignment="1">
      <alignment vertical="center"/>
    </xf>
    <xf numFmtId="0" fontId="93" fillId="0" borderId="0" xfId="26" applyFont="1"/>
    <xf numFmtId="0" fontId="93" fillId="30" borderId="21" xfId="22" applyFont="1" applyFill="1" applyBorder="1"/>
    <xf numFmtId="173" fontId="93" fillId="30" borderId="26" xfId="22" applyNumberFormat="1" applyFont="1" applyFill="1" applyBorder="1" applyAlignment="1">
      <alignment horizontal="center" vertical="center"/>
    </xf>
    <xf numFmtId="0" fontId="93" fillId="0" borderId="38" xfId="26" applyFont="1" applyBorder="1"/>
    <xf numFmtId="0" fontId="91" fillId="29" borderId="40" xfId="14" applyFont="1" applyFill="1" applyBorder="1" applyAlignment="1">
      <alignment horizontal="center" vertical="center" wrapText="1"/>
    </xf>
    <xf numFmtId="0" fontId="93" fillId="0" borderId="37" xfId="26" applyFont="1" applyBorder="1"/>
    <xf numFmtId="0" fontId="91" fillId="29" borderId="36" xfId="14" applyFont="1" applyFill="1" applyBorder="1" applyAlignment="1">
      <alignment horizontal="center" vertical="center" wrapText="1"/>
    </xf>
    <xf numFmtId="0" fontId="91" fillId="29" borderId="44" xfId="14" applyFont="1" applyFill="1" applyBorder="1" applyAlignment="1">
      <alignment horizontal="center" vertical="center" wrapText="1"/>
    </xf>
    <xf numFmtId="0" fontId="93" fillId="0" borderId="82" xfId="26" applyFont="1" applyBorder="1"/>
    <xf numFmtId="0" fontId="91" fillId="29" borderId="43" xfId="14" applyFont="1" applyFill="1" applyBorder="1" applyAlignment="1">
      <alignment horizontal="center" vertical="center" wrapText="1"/>
    </xf>
    <xf numFmtId="0" fontId="91" fillId="29" borderId="45" xfId="14" applyFont="1" applyFill="1" applyBorder="1" applyAlignment="1">
      <alignment horizontal="center" vertical="center" wrapText="1"/>
    </xf>
    <xf numFmtId="0" fontId="91" fillId="29" borderId="37" xfId="14" applyFont="1" applyFill="1" applyBorder="1" applyAlignment="1">
      <alignment horizontal="center" vertical="center" wrapText="1"/>
    </xf>
    <xf numFmtId="0" fontId="92" fillId="30" borderId="173" xfId="14" applyFont="1" applyFill="1" applyBorder="1" applyAlignment="1">
      <alignment horizontal="left" vertical="center"/>
    </xf>
    <xf numFmtId="168" fontId="92" fillId="30" borderId="174" xfId="14" applyNumberFormat="1" applyFont="1" applyFill="1" applyBorder="1" applyAlignment="1">
      <alignment horizontal="right" vertical="center"/>
    </xf>
    <xf numFmtId="168" fontId="92" fillId="30" borderId="175" xfId="32" applyNumberFormat="1" applyFont="1" applyFill="1" applyBorder="1" applyAlignment="1">
      <alignment horizontal="right" vertical="center"/>
    </xf>
    <xf numFmtId="166" fontId="92" fillId="30" borderId="175" xfId="33" applyNumberFormat="1" applyFont="1" applyFill="1" applyBorder="1" applyAlignment="1">
      <alignment horizontal="right" vertical="center"/>
    </xf>
    <xf numFmtId="166" fontId="92" fillId="30" borderId="175" xfId="32" applyNumberFormat="1" applyFont="1" applyFill="1" applyBorder="1" applyAlignment="1">
      <alignment horizontal="right" vertical="center"/>
    </xf>
    <xf numFmtId="0" fontId="92" fillId="0" borderId="0" xfId="26" applyFont="1" applyAlignment="1">
      <alignment horizontal="left" vertical="center"/>
    </xf>
    <xf numFmtId="168" fontId="92" fillId="0" borderId="0" xfId="26" applyNumberFormat="1" applyFont="1" applyAlignment="1">
      <alignment horizontal="right" vertical="center"/>
    </xf>
    <xf numFmtId="166" fontId="92" fillId="0" borderId="0" xfId="33" applyNumberFormat="1" applyFont="1" applyFill="1" applyAlignment="1">
      <alignment horizontal="right" vertical="center"/>
    </xf>
    <xf numFmtId="166" fontId="93" fillId="0" borderId="0" xfId="26" applyNumberFormat="1" applyFont="1" applyAlignment="1">
      <alignment vertical="center"/>
    </xf>
    <xf numFmtId="0" fontId="92" fillId="30" borderId="62" xfId="14" applyFont="1" applyFill="1" applyBorder="1" applyAlignment="1">
      <alignment horizontal="left" vertical="center"/>
    </xf>
    <xf numFmtId="168" fontId="92" fillId="30" borderId="62" xfId="14" applyNumberFormat="1" applyFont="1" applyFill="1" applyBorder="1" applyAlignment="1">
      <alignment horizontal="right" vertical="center"/>
    </xf>
    <xf numFmtId="164" fontId="93" fillId="0" borderId="0" xfId="26" applyNumberFormat="1" applyFont="1"/>
    <xf numFmtId="0" fontId="93" fillId="0" borderId="0" xfId="26" applyFont="1" applyAlignment="1">
      <alignment horizontal="left" vertical="center"/>
    </xf>
    <xf numFmtId="168" fontId="93" fillId="0" borderId="0" xfId="26" applyNumberFormat="1" applyFont="1" applyAlignment="1">
      <alignment horizontal="right" vertical="center"/>
    </xf>
    <xf numFmtId="166" fontId="93" fillId="0" borderId="0" xfId="33" applyNumberFormat="1" applyFont="1" applyFill="1" applyAlignment="1">
      <alignment horizontal="right" vertical="center"/>
    </xf>
    <xf numFmtId="0" fontId="91" fillId="35" borderId="42" xfId="14" applyFont="1" applyFill="1" applyBorder="1" applyAlignment="1">
      <alignment horizontal="left" vertical="center" wrapText="1"/>
    </xf>
    <xf numFmtId="168" fontId="91" fillId="35" borderId="41" xfId="32" applyNumberFormat="1" applyFont="1" applyFill="1" applyBorder="1" applyAlignment="1">
      <alignment horizontal="right" vertical="center" wrapText="1"/>
    </xf>
    <xf numFmtId="166" fontId="91" fillId="35" borderId="41" xfId="33" applyNumberFormat="1" applyFont="1" applyFill="1" applyBorder="1" applyAlignment="1">
      <alignment horizontal="right" vertical="center" wrapText="1"/>
    </xf>
    <xf numFmtId="166" fontId="91" fillId="35" borderId="41" xfId="32" applyNumberFormat="1" applyFont="1" applyFill="1" applyBorder="1" applyAlignment="1">
      <alignment horizontal="right" vertical="center" wrapText="1"/>
    </xf>
    <xf numFmtId="166" fontId="93" fillId="0" borderId="0" xfId="26" applyNumberFormat="1" applyFont="1"/>
    <xf numFmtId="168" fontId="93" fillId="0" borderId="0" xfId="26" applyNumberFormat="1" applyFont="1"/>
    <xf numFmtId="0" fontId="93" fillId="0" borderId="119" xfId="26" applyFont="1" applyBorder="1"/>
    <xf numFmtId="0" fontId="91" fillId="29" borderId="42" xfId="14" applyFont="1" applyFill="1" applyBorder="1" applyAlignment="1">
      <alignment horizontal="left" vertical="center" wrapText="1"/>
    </xf>
    <xf numFmtId="168" fontId="91" fillId="29" borderId="41" xfId="32" applyNumberFormat="1" applyFont="1" applyFill="1" applyBorder="1" applyAlignment="1">
      <alignment horizontal="right" vertical="center" wrapText="1"/>
    </xf>
    <xf numFmtId="166" fontId="91" fillId="29" borderId="41" xfId="33" applyNumberFormat="1" applyFont="1" applyFill="1" applyBorder="1" applyAlignment="1">
      <alignment horizontal="right" vertical="center" wrapText="1"/>
    </xf>
    <xf numFmtId="166" fontId="91" fillId="29" borderId="41" xfId="32" applyNumberFormat="1" applyFont="1" applyFill="1" applyBorder="1" applyAlignment="1">
      <alignment horizontal="right" vertical="center" wrapText="1"/>
    </xf>
    <xf numFmtId="168" fontId="92" fillId="0" borderId="0" xfId="31" applyNumberFormat="1" applyFont="1" applyFill="1" applyAlignment="1">
      <alignment horizontal="right" vertical="center"/>
    </xf>
    <xf numFmtId="188" fontId="92" fillId="0" borderId="0" xfId="26" applyNumberFormat="1" applyFont="1" applyAlignment="1">
      <alignment horizontal="right" vertical="center"/>
    </xf>
    <xf numFmtId="166" fontId="92" fillId="0" borderId="0" xfId="26" applyNumberFormat="1" applyFont="1" applyAlignment="1">
      <alignment vertical="center"/>
    </xf>
    <xf numFmtId="0" fontId="91" fillId="29" borderId="176" xfId="14" applyFont="1" applyFill="1" applyBorder="1" applyAlignment="1">
      <alignment horizontal="left" vertical="center" wrapText="1"/>
    </xf>
    <xf numFmtId="168" fontId="91" fillId="29" borderId="177" xfId="32" applyNumberFormat="1" applyFont="1" applyFill="1" applyBorder="1" applyAlignment="1">
      <alignment horizontal="right" vertical="center" wrapText="1"/>
    </xf>
    <xf numFmtId="166" fontId="91" fillId="29" borderId="177" xfId="33" applyNumberFormat="1" applyFont="1" applyFill="1" applyBorder="1" applyAlignment="1">
      <alignment horizontal="right" vertical="center" wrapText="1"/>
    </xf>
    <xf numFmtId="166" fontId="91" fillId="29" borderId="177" xfId="32" applyNumberFormat="1" applyFont="1" applyFill="1" applyBorder="1" applyAlignment="1">
      <alignment horizontal="right" vertical="center" wrapText="1"/>
    </xf>
    <xf numFmtId="0" fontId="93" fillId="0" borderId="0" xfId="26" applyFont="1" applyAlignment="1">
      <alignment vertical="center"/>
    </xf>
    <xf numFmtId="0" fontId="92" fillId="0" borderId="0" xfId="26" applyFont="1" applyAlignment="1">
      <alignment vertical="center"/>
    </xf>
    <xf numFmtId="0" fontId="10" fillId="0" borderId="0" xfId="22" applyFont="1" applyAlignment="1">
      <alignment horizontal="justify" vertical="center"/>
    </xf>
    <xf numFmtId="0" fontId="118" fillId="0" borderId="0" xfId="22" applyFont="1"/>
    <xf numFmtId="0" fontId="10" fillId="0" borderId="0" xfId="22" applyFont="1" applyAlignment="1">
      <alignment horizontal="center" vertical="center"/>
    </xf>
    <xf numFmtId="0" fontId="10" fillId="0" borderId="153" xfId="22" applyFont="1" applyBorder="1"/>
    <xf numFmtId="0" fontId="10" fillId="0" borderId="155" xfId="22" applyFont="1" applyBorder="1"/>
    <xf numFmtId="173" fontId="10" fillId="0" borderId="7" xfId="22" applyNumberFormat="1" applyFont="1" applyBorder="1" applyAlignment="1">
      <alignment horizontal="center" vertical="center"/>
    </xf>
    <xf numFmtId="0" fontId="91" fillId="28" borderId="70" xfId="22" applyFont="1" applyFill="1" applyBorder="1" applyAlignment="1">
      <alignment horizontal="center" vertical="center"/>
    </xf>
    <xf numFmtId="0" fontId="92" fillId="0" borderId="38" xfId="22" applyFont="1" applyBorder="1" applyAlignment="1">
      <alignment horizontal="left" indent="1"/>
    </xf>
    <xf numFmtId="173" fontId="92" fillId="0" borderId="36" xfId="30" applyNumberFormat="1" applyFont="1" applyBorder="1" applyAlignment="1">
      <alignment horizontal="center" vertical="center"/>
    </xf>
    <xf numFmtId="166" fontId="92" fillId="0" borderId="38" xfId="23" applyNumberFormat="1" applyFont="1" applyBorder="1" applyAlignment="1">
      <alignment horizontal="center" vertical="center"/>
    </xf>
    <xf numFmtId="166" fontId="92" fillId="0" borderId="36" xfId="23" applyNumberFormat="1" applyFont="1" applyBorder="1" applyAlignment="1">
      <alignment horizontal="center" vertical="center"/>
    </xf>
    <xf numFmtId="0" fontId="93" fillId="0" borderId="38" xfId="22" applyFont="1" applyBorder="1" applyAlignment="1">
      <alignment horizontal="left" indent="2"/>
    </xf>
    <xf numFmtId="173" fontId="93" fillId="0" borderId="36" xfId="30" applyNumberFormat="1" applyFont="1" applyBorder="1" applyAlignment="1">
      <alignment horizontal="center" vertical="center"/>
    </xf>
    <xf numFmtId="166" fontId="93" fillId="0" borderId="38" xfId="23" applyNumberFormat="1" applyFont="1" applyBorder="1" applyAlignment="1">
      <alignment horizontal="center" vertical="center"/>
    </xf>
    <xf numFmtId="166" fontId="93" fillId="0" borderId="36" xfId="23" applyNumberFormat="1" applyFont="1" applyBorder="1" applyAlignment="1">
      <alignment horizontal="center" vertical="center"/>
    </xf>
    <xf numFmtId="173" fontId="49" fillId="0" borderId="38" xfId="22" applyNumberFormat="1" applyFont="1" applyBorder="1" applyAlignment="1">
      <alignment horizontal="center" vertical="center"/>
    </xf>
    <xf numFmtId="0" fontId="91" fillId="29" borderId="38" xfId="22" applyFont="1" applyFill="1" applyBorder="1" applyAlignment="1">
      <alignment horizontal="left" vertical="center" wrapText="1"/>
    </xf>
    <xf numFmtId="173" fontId="91" fillId="29" borderId="36" xfId="30" applyNumberFormat="1" applyFont="1" applyFill="1" applyBorder="1" applyAlignment="1">
      <alignment horizontal="center" vertical="center" wrapText="1"/>
    </xf>
    <xf numFmtId="173" fontId="91" fillId="29" borderId="38" xfId="30" applyNumberFormat="1" applyFont="1" applyFill="1" applyBorder="1" applyAlignment="1">
      <alignment horizontal="center" vertical="center" wrapText="1"/>
    </xf>
    <xf numFmtId="166" fontId="91" fillId="29" borderId="38" xfId="23" applyNumberFormat="1" applyFont="1" applyFill="1" applyBorder="1" applyAlignment="1">
      <alignment horizontal="center" vertical="center" wrapText="1"/>
    </xf>
    <xf numFmtId="166" fontId="91" fillId="29" borderId="36" xfId="23" applyNumberFormat="1" applyFont="1" applyFill="1" applyBorder="1" applyAlignment="1">
      <alignment horizontal="center" vertical="center" wrapText="1"/>
    </xf>
    <xf numFmtId="166" fontId="91" fillId="29" borderId="0" xfId="23" applyNumberFormat="1" applyFont="1" applyFill="1" applyAlignment="1">
      <alignment horizontal="center" vertical="center" wrapText="1"/>
    </xf>
    <xf numFmtId="4" fontId="10" fillId="0" borderId="0" xfId="22" applyNumberFormat="1" applyFont="1"/>
    <xf numFmtId="10" fontId="10" fillId="0" borderId="0" xfId="22" applyNumberFormat="1" applyFont="1"/>
    <xf numFmtId="184" fontId="10" fillId="0" borderId="0" xfId="35" applyFont="1"/>
    <xf numFmtId="189" fontId="10" fillId="0" borderId="0" xfId="22" applyNumberFormat="1" applyFont="1"/>
    <xf numFmtId="0" fontId="91" fillId="29" borderId="52" xfId="22" applyFont="1" applyFill="1" applyBorder="1" applyAlignment="1">
      <alignment horizontal="left" vertical="center" wrapText="1"/>
    </xf>
    <xf numFmtId="173" fontId="91" fillId="29" borderId="49" xfId="30" applyNumberFormat="1" applyFont="1" applyFill="1" applyBorder="1" applyAlignment="1">
      <alignment horizontal="center" vertical="center" wrapText="1"/>
    </xf>
    <xf numFmtId="166" fontId="91" fillId="29" borderId="52" xfId="23" applyNumberFormat="1" applyFont="1" applyFill="1" applyBorder="1" applyAlignment="1">
      <alignment horizontal="center" vertical="center" wrapText="1"/>
    </xf>
    <xf numFmtId="166" fontId="91" fillId="29" borderId="49" xfId="23" applyNumberFormat="1" applyFont="1" applyFill="1" applyBorder="1" applyAlignment="1">
      <alignment horizontal="center" vertical="center" wrapText="1"/>
    </xf>
    <xf numFmtId="166" fontId="91" fillId="29" borderId="50" xfId="23" applyNumberFormat="1" applyFont="1" applyFill="1" applyBorder="1" applyAlignment="1">
      <alignment horizontal="center" vertical="center" wrapText="1"/>
    </xf>
    <xf numFmtId="0" fontId="92" fillId="36" borderId="176" xfId="22" applyFont="1" applyFill="1" applyBorder="1" applyAlignment="1">
      <alignment horizontal="left"/>
    </xf>
    <xf numFmtId="173" fontId="92" fillId="36" borderId="178" xfId="30" applyNumberFormat="1" applyFont="1" applyFill="1" applyBorder="1" applyAlignment="1">
      <alignment horizontal="center" vertical="center"/>
    </xf>
    <xf numFmtId="173" fontId="92" fillId="36" borderId="111" xfId="30" applyNumberFormat="1" applyFont="1" applyFill="1" applyBorder="1" applyAlignment="1">
      <alignment horizontal="center" vertical="center"/>
    </xf>
    <xf numFmtId="166" fontId="92" fillId="36" borderId="176" xfId="23" applyNumberFormat="1" applyFont="1" applyFill="1" applyBorder="1" applyAlignment="1">
      <alignment horizontal="center" vertical="center"/>
    </xf>
    <xf numFmtId="166" fontId="92" fillId="36" borderId="111" xfId="23" applyNumberFormat="1" applyFont="1" applyFill="1" applyBorder="1" applyAlignment="1">
      <alignment horizontal="center" vertical="center"/>
    </xf>
    <xf numFmtId="0" fontId="120" fillId="0" borderId="0" xfId="22" applyFont="1"/>
    <xf numFmtId="0" fontId="102" fillId="0" borderId="0" xfId="22" applyFont="1"/>
    <xf numFmtId="170" fontId="47" fillId="0" borderId="0" xfId="22" applyNumberFormat="1" applyFont="1"/>
    <xf numFmtId="190" fontId="47" fillId="0" borderId="0" xfId="22" applyNumberFormat="1" applyFont="1"/>
    <xf numFmtId="0" fontId="47" fillId="0" borderId="0" xfId="22" applyFont="1"/>
    <xf numFmtId="43" fontId="10" fillId="0" borderId="0" xfId="30" applyFont="1"/>
    <xf numFmtId="0" fontId="10" fillId="0" borderId="0" xfId="36" applyFont="1" applyAlignment="1">
      <alignment horizontal="justify" vertical="center"/>
    </xf>
    <xf numFmtId="0" fontId="10" fillId="0" borderId="0" xfId="36" applyFont="1" applyAlignment="1">
      <alignment horizontal="center" vertical="center"/>
    </xf>
    <xf numFmtId="0" fontId="7" fillId="28" borderId="41" xfId="36" applyFont="1" applyFill="1" applyBorder="1" applyAlignment="1">
      <alignment horizontal="center" vertical="center" wrapText="1"/>
    </xf>
    <xf numFmtId="0" fontId="7" fillId="28" borderId="45" xfId="36" applyFont="1" applyFill="1" applyBorder="1" applyAlignment="1">
      <alignment horizontal="center" vertical="center" wrapText="1"/>
    </xf>
    <xf numFmtId="0" fontId="7" fillId="28" borderId="70" xfId="36" applyFont="1" applyFill="1" applyBorder="1" applyAlignment="1">
      <alignment horizontal="center" vertical="center"/>
    </xf>
    <xf numFmtId="0" fontId="7" fillId="28" borderId="69" xfId="36" applyFont="1" applyFill="1" applyBorder="1" applyAlignment="1">
      <alignment horizontal="center" vertical="center"/>
    </xf>
    <xf numFmtId="170" fontId="121" fillId="36" borderId="38" xfId="37" applyNumberFormat="1" applyFont="1" applyFill="1" applyBorder="1" applyAlignment="1">
      <alignment horizontal="left"/>
    </xf>
    <xf numFmtId="170" fontId="5" fillId="36" borderId="36" xfId="37" applyNumberFormat="1" applyFont="1" applyFill="1" applyBorder="1" applyAlignment="1">
      <alignment horizontal="left"/>
    </xf>
    <xf numFmtId="170" fontId="5" fillId="36" borderId="38" xfId="37" applyNumberFormat="1" applyFont="1" applyFill="1" applyBorder="1" applyAlignment="1">
      <alignment horizontal="left"/>
    </xf>
    <xf numFmtId="170" fontId="5" fillId="36" borderId="0" xfId="37" applyNumberFormat="1" applyFont="1" applyFill="1" applyAlignment="1">
      <alignment horizontal="left"/>
    </xf>
    <xf numFmtId="0" fontId="5" fillId="0" borderId="38" xfId="36" applyFont="1" applyBorder="1" applyAlignment="1">
      <alignment horizontal="left" indent="1"/>
    </xf>
    <xf numFmtId="173" fontId="8" fillId="0" borderId="36" xfId="38" applyNumberFormat="1" applyFont="1" applyBorder="1" applyAlignment="1">
      <alignment horizontal="center" vertical="center"/>
    </xf>
    <xf numFmtId="173" fontId="5" fillId="0" borderId="36" xfId="37" applyNumberFormat="1" applyFont="1" applyBorder="1" applyAlignment="1">
      <alignment horizontal="center" vertical="center"/>
    </xf>
    <xf numFmtId="166" fontId="8" fillId="0" borderId="36" xfId="39" applyNumberFormat="1" applyFont="1" applyBorder="1" applyAlignment="1">
      <alignment horizontal="center" vertical="center"/>
    </xf>
    <xf numFmtId="166" fontId="8" fillId="0" borderId="38" xfId="39" applyNumberFormat="1" applyFont="1" applyBorder="1" applyAlignment="1">
      <alignment horizontal="center" vertical="center"/>
    </xf>
    <xf numFmtId="0" fontId="10" fillId="0" borderId="38" xfId="36" applyFont="1" applyBorder="1" applyAlignment="1">
      <alignment horizontal="left" indent="2"/>
    </xf>
    <xf numFmtId="173" fontId="12" fillId="0" borderId="36" xfId="38" applyNumberFormat="1" applyFont="1" applyBorder="1" applyAlignment="1">
      <alignment horizontal="center" vertical="center"/>
    </xf>
    <xf numFmtId="173" fontId="10" fillId="0" borderId="36" xfId="37" applyNumberFormat="1" applyFont="1" applyBorder="1" applyAlignment="1">
      <alignment horizontal="center" vertical="center"/>
    </xf>
    <xf numFmtId="166" fontId="12" fillId="0" borderId="36" xfId="39" applyNumberFormat="1" applyFont="1" applyBorder="1" applyAlignment="1">
      <alignment horizontal="center" vertical="center"/>
    </xf>
    <xf numFmtId="166" fontId="12" fillId="0" borderId="38" xfId="39" applyNumberFormat="1" applyFont="1" applyBorder="1" applyAlignment="1">
      <alignment horizontal="center" vertical="center"/>
    </xf>
    <xf numFmtId="166" fontId="5" fillId="0" borderId="36" xfId="39" applyNumberFormat="1" applyFont="1" applyBorder="1" applyAlignment="1">
      <alignment horizontal="center" vertical="center"/>
    </xf>
    <xf numFmtId="166" fontId="5" fillId="0" borderId="38" xfId="39" applyNumberFormat="1" applyFont="1" applyBorder="1" applyAlignment="1">
      <alignment horizontal="center" vertical="center"/>
    </xf>
    <xf numFmtId="166" fontId="5" fillId="0" borderId="0" xfId="39" applyNumberFormat="1" applyFont="1" applyAlignment="1">
      <alignment horizontal="center" vertical="center"/>
    </xf>
    <xf numFmtId="166" fontId="10" fillId="0" borderId="36" xfId="39" applyNumberFormat="1" applyFont="1" applyBorder="1" applyAlignment="1">
      <alignment horizontal="center" vertical="center"/>
    </xf>
    <xf numFmtId="166" fontId="10" fillId="0" borderId="38" xfId="39" applyNumberFormat="1" applyFont="1" applyBorder="1" applyAlignment="1">
      <alignment horizontal="center" vertical="center"/>
    </xf>
    <xf numFmtId="166" fontId="10" fillId="0" borderId="0" xfId="39" applyNumberFormat="1" applyFont="1" applyAlignment="1">
      <alignment horizontal="center" vertical="center"/>
    </xf>
    <xf numFmtId="0" fontId="7" fillId="29" borderId="38" xfId="36" applyFont="1" applyFill="1" applyBorder="1" applyAlignment="1">
      <alignment horizontal="left" vertical="center" wrapText="1"/>
    </xf>
    <xf numFmtId="173" fontId="7" fillId="29" borderId="36" xfId="37" applyNumberFormat="1" applyFont="1" applyFill="1" applyBorder="1" applyAlignment="1">
      <alignment horizontal="center" vertical="center" wrapText="1"/>
    </xf>
    <xf numFmtId="166" fontId="7" fillId="29" borderId="36" xfId="39" applyNumberFormat="1" applyFont="1" applyFill="1" applyBorder="1" applyAlignment="1">
      <alignment horizontal="center" vertical="center" wrapText="1"/>
    </xf>
    <xf numFmtId="166" fontId="7" fillId="29" borderId="38" xfId="39" applyNumberFormat="1" applyFont="1" applyFill="1" applyBorder="1" applyAlignment="1">
      <alignment horizontal="center" vertical="center" wrapText="1"/>
    </xf>
    <xf numFmtId="166" fontId="7" fillId="29" borderId="0" xfId="39" applyNumberFormat="1" applyFont="1" applyFill="1" applyAlignment="1">
      <alignment horizontal="center" vertical="center" wrapText="1"/>
    </xf>
    <xf numFmtId="0" fontId="5" fillId="36" borderId="38" xfId="36" applyFont="1" applyFill="1" applyBorder="1" applyAlignment="1">
      <alignment horizontal="left"/>
    </xf>
    <xf numFmtId="173" fontId="5" fillId="36" borderId="36" xfId="37" applyNumberFormat="1" applyFont="1" applyFill="1" applyBorder="1" applyAlignment="1">
      <alignment horizontal="center"/>
    </xf>
    <xf numFmtId="173" fontId="5" fillId="36" borderId="36" xfId="39" applyNumberFormat="1" applyFont="1" applyFill="1" applyBorder="1" applyAlignment="1">
      <alignment horizontal="center"/>
    </xf>
    <xf numFmtId="190" fontId="5" fillId="36" borderId="36" xfId="39" applyNumberFormat="1" applyFont="1" applyFill="1" applyBorder="1" applyAlignment="1">
      <alignment horizontal="center"/>
    </xf>
    <xf numFmtId="190" fontId="5" fillId="36" borderId="38" xfId="39" applyNumberFormat="1" applyFont="1" applyFill="1" applyBorder="1" applyAlignment="1">
      <alignment horizontal="center"/>
    </xf>
    <xf numFmtId="190" fontId="5" fillId="36" borderId="0" xfId="39" applyNumberFormat="1" applyFont="1" applyFill="1" applyAlignment="1">
      <alignment horizontal="center"/>
    </xf>
    <xf numFmtId="173" fontId="5" fillId="0" borderId="36" xfId="37" applyNumberFormat="1" applyFont="1" applyBorder="1" applyAlignment="1">
      <alignment horizontal="center"/>
    </xf>
    <xf numFmtId="166" fontId="5" fillId="0" borderId="36" xfId="39" applyNumberFormat="1" applyFont="1" applyBorder="1" applyAlignment="1">
      <alignment horizontal="center"/>
    </xf>
    <xf numFmtId="166" fontId="5" fillId="0" borderId="38" xfId="39" applyNumberFormat="1" applyFont="1" applyBorder="1" applyAlignment="1">
      <alignment horizontal="center"/>
    </xf>
    <xf numFmtId="166" fontId="5" fillId="0" borderId="0" xfId="39" applyNumberFormat="1" applyFont="1" applyAlignment="1">
      <alignment horizontal="center"/>
    </xf>
    <xf numFmtId="173" fontId="10" fillId="0" borderId="36" xfId="37" applyNumberFormat="1" applyFont="1" applyBorder="1" applyAlignment="1">
      <alignment horizontal="center"/>
    </xf>
    <xf numFmtId="166" fontId="10" fillId="0" borderId="36" xfId="39" applyNumberFormat="1" applyFont="1" applyBorder="1" applyAlignment="1">
      <alignment horizontal="center"/>
    </xf>
    <xf numFmtId="166" fontId="10" fillId="0" borderId="38" xfId="39" applyNumberFormat="1" applyFont="1" applyBorder="1" applyAlignment="1">
      <alignment horizontal="center"/>
    </xf>
    <xf numFmtId="166" fontId="10" fillId="0" borderId="0" xfId="39" applyNumberFormat="1" applyFont="1" applyAlignment="1">
      <alignment horizontal="center"/>
    </xf>
    <xf numFmtId="0" fontId="7" fillId="29" borderId="52" xfId="36" applyFont="1" applyFill="1" applyBorder="1" applyAlignment="1">
      <alignment horizontal="left" vertical="center" wrapText="1"/>
    </xf>
    <xf numFmtId="173" fontId="7" fillId="29" borderId="49" xfId="37" applyNumberFormat="1" applyFont="1" applyFill="1" applyBorder="1" applyAlignment="1">
      <alignment horizontal="center" vertical="center" wrapText="1"/>
    </xf>
    <xf numFmtId="166" fontId="7" fillId="29" borderId="49" xfId="39" applyNumberFormat="1" applyFont="1" applyFill="1" applyBorder="1" applyAlignment="1">
      <alignment horizontal="center" vertical="center" wrapText="1"/>
    </xf>
    <xf numFmtId="166" fontId="7" fillId="29" borderId="52" xfId="39" applyNumberFormat="1" applyFont="1" applyFill="1" applyBorder="1" applyAlignment="1">
      <alignment horizontal="center" vertical="center" wrapText="1"/>
    </xf>
    <xf numFmtId="166" fontId="7" fillId="29" borderId="50" xfId="39" applyNumberFormat="1" applyFont="1" applyFill="1" applyBorder="1" applyAlignment="1">
      <alignment horizontal="center" vertical="center" wrapText="1"/>
    </xf>
    <xf numFmtId="0" fontId="5" fillId="36" borderId="176" xfId="36" applyFont="1" applyFill="1" applyBorder="1" applyAlignment="1">
      <alignment horizontal="left"/>
    </xf>
    <xf numFmtId="173" fontId="5" fillId="36" borderId="178" xfId="37" applyNumberFormat="1" applyFont="1" applyFill="1" applyBorder="1" applyAlignment="1">
      <alignment horizontal="center"/>
    </xf>
    <xf numFmtId="166" fontId="5" fillId="36" borderId="111" xfId="39" applyNumberFormat="1" applyFont="1" applyFill="1" applyBorder="1" applyAlignment="1">
      <alignment horizontal="center"/>
    </xf>
    <xf numFmtId="166" fontId="5" fillId="36" borderId="176" xfId="39" applyNumberFormat="1" applyFont="1" applyFill="1" applyBorder="1" applyAlignment="1">
      <alignment horizontal="center"/>
    </xf>
    <xf numFmtId="0" fontId="32" fillId="0" borderId="0" xfId="40"/>
    <xf numFmtId="0" fontId="48" fillId="0" borderId="0" xfId="10" applyFont="1" applyAlignment="1">
      <alignment vertical="center" wrapText="1" readingOrder="1"/>
    </xf>
    <xf numFmtId="0" fontId="49" fillId="0" borderId="0" xfId="10" applyFont="1" applyAlignment="1">
      <alignment vertical="top" wrapText="1" readingOrder="1"/>
    </xf>
    <xf numFmtId="0" fontId="15" fillId="6" borderId="0" xfId="5" applyFont="1" applyFill="1" applyAlignment="1">
      <alignment vertical="center"/>
    </xf>
    <xf numFmtId="0" fontId="40" fillId="6" borderId="0" xfId="5" applyFont="1" applyFill="1" applyAlignment="1">
      <alignment vertical="center" wrapText="1" readingOrder="1"/>
    </xf>
    <xf numFmtId="0" fontId="14" fillId="6" borderId="0" xfId="5" applyFont="1" applyFill="1" applyAlignment="1">
      <alignment vertical="center" wrapText="1" readingOrder="1"/>
    </xf>
    <xf numFmtId="0" fontId="122" fillId="0" borderId="0" xfId="40" applyFont="1"/>
    <xf numFmtId="0" fontId="7" fillId="29" borderId="52" xfId="36" applyFont="1" applyFill="1" applyBorder="1" applyAlignment="1">
      <alignment horizontal="center" vertical="center" wrapText="1"/>
    </xf>
    <xf numFmtId="0" fontId="7" fillId="29" borderId="50" xfId="36" applyFont="1" applyFill="1" applyBorder="1" applyAlignment="1">
      <alignment horizontal="center" vertical="center" wrapText="1"/>
    </xf>
    <xf numFmtId="0" fontId="4" fillId="0" borderId="0" xfId="40" applyFont="1"/>
    <xf numFmtId="0" fontId="7" fillId="29" borderId="176" xfId="36" applyFont="1" applyFill="1" applyBorder="1" applyAlignment="1">
      <alignment horizontal="left" vertical="center" wrapText="1"/>
    </xf>
    <xf numFmtId="0" fontId="46" fillId="0" borderId="38" xfId="36" applyFont="1" applyBorder="1"/>
    <xf numFmtId="0" fontId="6" fillId="0" borderId="0" xfId="36" applyFont="1"/>
    <xf numFmtId="0" fontId="7" fillId="28" borderId="44" xfId="36" applyFont="1" applyFill="1" applyBorder="1" applyAlignment="1">
      <alignment horizontal="center" vertical="center" wrapText="1"/>
    </xf>
    <xf numFmtId="0" fontId="7" fillId="28" borderId="45" xfId="36" applyFont="1" applyFill="1" applyBorder="1" applyAlignment="1">
      <alignment horizontal="center" vertical="center"/>
    </xf>
    <xf numFmtId="0" fontId="7" fillId="28" borderId="44" xfId="36" applyFont="1" applyFill="1" applyBorder="1" applyAlignment="1">
      <alignment horizontal="center" vertical="center"/>
    </xf>
    <xf numFmtId="173" fontId="5" fillId="36" borderId="0" xfId="37" applyNumberFormat="1" applyFont="1" applyFill="1" applyAlignment="1">
      <alignment horizontal="center" vertical="center"/>
    </xf>
    <xf numFmtId="166" fontId="5" fillId="36" borderId="0" xfId="39" applyNumberFormat="1" applyFont="1" applyFill="1" applyAlignment="1">
      <alignment horizontal="center"/>
    </xf>
    <xf numFmtId="173" fontId="10" fillId="0" borderId="0" xfId="36" applyNumberFormat="1" applyFont="1" applyAlignment="1">
      <alignment horizontal="center" vertical="center"/>
    </xf>
    <xf numFmtId="0" fontId="10" fillId="0" borderId="0" xfId="36" applyFont="1"/>
    <xf numFmtId="173" fontId="10" fillId="0" borderId="0" xfId="37" applyNumberFormat="1" applyFont="1" applyAlignment="1">
      <alignment horizontal="center" vertical="center"/>
    </xf>
    <xf numFmtId="173" fontId="10" fillId="6" borderId="0" xfId="37" applyNumberFormat="1" applyFont="1" applyFill="1" applyAlignment="1">
      <alignment horizontal="center" vertical="center"/>
    </xf>
    <xf numFmtId="0" fontId="5" fillId="36" borderId="0" xfId="36" applyFont="1" applyFill="1" applyAlignment="1">
      <alignment horizontal="left"/>
    </xf>
    <xf numFmtId="173" fontId="5" fillId="36" borderId="0" xfId="39" applyNumberFormat="1" applyFont="1" applyFill="1" applyAlignment="1">
      <alignment horizontal="center" vertical="center"/>
    </xf>
    <xf numFmtId="0" fontId="7" fillId="29" borderId="0" xfId="36" applyFont="1" applyFill="1" applyAlignment="1">
      <alignment horizontal="left" vertical="center" wrapText="1"/>
    </xf>
    <xf numFmtId="173" fontId="7" fillId="29" borderId="0" xfId="37" applyNumberFormat="1" applyFont="1" applyFill="1" applyAlignment="1">
      <alignment horizontal="center" vertical="center" wrapText="1"/>
    </xf>
    <xf numFmtId="168" fontId="7" fillId="29" borderId="0" xfId="30" applyNumberFormat="1" applyFont="1" applyFill="1" applyAlignment="1">
      <alignment horizontal="center" vertical="center" wrapText="1"/>
    </xf>
    <xf numFmtId="43" fontId="0" fillId="0" borderId="0" xfId="30" applyFont="1"/>
    <xf numFmtId="0" fontId="122" fillId="0" borderId="0" xfId="36" applyFont="1"/>
    <xf numFmtId="0" fontId="5" fillId="0" borderId="0" xfId="36" applyFont="1"/>
    <xf numFmtId="173" fontId="5" fillId="0" borderId="0" xfId="37" applyNumberFormat="1" applyFont="1" applyAlignment="1">
      <alignment horizontal="center" vertical="center"/>
    </xf>
    <xf numFmtId="0" fontId="10" fillId="0" borderId="0" xfId="36" applyFont="1" applyAlignment="1">
      <alignment horizontal="left" indent="2"/>
    </xf>
    <xf numFmtId="0" fontId="5" fillId="0" borderId="0" xfId="36" applyFont="1" applyAlignment="1">
      <alignment horizontal="left" indent="1"/>
    </xf>
    <xf numFmtId="0" fontId="123" fillId="0" borderId="0" xfId="22" applyFont="1"/>
    <xf numFmtId="0" fontId="7" fillId="28" borderId="41" xfId="22" applyFont="1" applyFill="1" applyBorder="1" applyAlignment="1">
      <alignment horizontal="center" vertical="center" wrapText="1"/>
    </xf>
    <xf numFmtId="0" fontId="10" fillId="0" borderId="0" xfId="22" applyFont="1" applyAlignment="1">
      <alignment horizontal="left" indent="2"/>
    </xf>
    <xf numFmtId="173" fontId="10" fillId="0" borderId="0" xfId="30" applyNumberFormat="1" applyFont="1" applyAlignment="1">
      <alignment horizontal="center"/>
    </xf>
    <xf numFmtId="166" fontId="10" fillId="0" borderId="0" xfId="23" applyNumberFormat="1" applyFont="1" applyAlignment="1">
      <alignment horizontal="center"/>
    </xf>
    <xf numFmtId="0" fontId="60" fillId="0" borderId="0" xfId="22" applyFont="1" applyAlignment="1">
      <alignment horizontal="left" indent="2"/>
    </xf>
    <xf numFmtId="166" fontId="5" fillId="0" borderId="0" xfId="23" applyNumberFormat="1" applyFont="1" applyAlignment="1">
      <alignment horizontal="center"/>
    </xf>
    <xf numFmtId="0" fontId="7" fillId="29" borderId="0" xfId="22" applyFont="1" applyFill="1" applyAlignment="1">
      <alignment horizontal="left" vertical="center" wrapText="1"/>
    </xf>
    <xf numFmtId="173" fontId="7" fillId="29" borderId="0" xfId="30" applyNumberFormat="1" applyFont="1" applyFill="1" applyAlignment="1">
      <alignment horizontal="center" vertical="center" wrapText="1"/>
    </xf>
    <xf numFmtId="166" fontId="7" fillId="29" borderId="0" xfId="23" applyNumberFormat="1" applyFont="1" applyFill="1" applyAlignment="1">
      <alignment horizontal="center" vertical="center" wrapText="1"/>
    </xf>
    <xf numFmtId="170" fontId="10" fillId="0" borderId="0" xfId="22" applyNumberFormat="1" applyFont="1"/>
    <xf numFmtId="0" fontId="10" fillId="6" borderId="0" xfId="22" applyFont="1" applyFill="1"/>
    <xf numFmtId="0" fontId="7" fillId="6" borderId="0" xfId="22" applyFont="1" applyFill="1" applyAlignment="1">
      <alignment horizontal="left" vertical="center" wrapText="1"/>
    </xf>
    <xf numFmtId="190" fontId="7" fillId="6" borderId="0" xfId="30" applyNumberFormat="1" applyFont="1" applyFill="1" applyAlignment="1">
      <alignment vertical="center" wrapText="1"/>
    </xf>
    <xf numFmtId="0" fontId="5" fillId="0" borderId="0" xfId="22" applyFont="1" applyAlignment="1">
      <alignment horizontal="left" indent="1"/>
    </xf>
    <xf numFmtId="170" fontId="5" fillId="37" borderId="0" xfId="30" applyNumberFormat="1" applyFont="1" applyFill="1" applyAlignment="1">
      <alignment horizontal="left"/>
    </xf>
    <xf numFmtId="173" fontId="8" fillId="37" borderId="0" xfId="30" applyNumberFormat="1" applyFont="1" applyFill="1" applyAlignment="1">
      <alignment horizontal="center"/>
    </xf>
    <xf numFmtId="166" fontId="5" fillId="37" borderId="0" xfId="23" applyNumberFormat="1" applyFont="1" applyFill="1" applyAlignment="1">
      <alignment horizontal="center"/>
    </xf>
    <xf numFmtId="173" fontId="7" fillId="6" borderId="0" xfId="30" applyNumberFormat="1" applyFont="1" applyFill="1" applyAlignment="1">
      <alignment horizontal="center" vertical="center" wrapText="1"/>
    </xf>
    <xf numFmtId="166" fontId="7" fillId="6" borderId="0" xfId="23" applyNumberFormat="1" applyFont="1" applyFill="1" applyAlignment="1">
      <alignment horizontal="center" vertical="center" wrapText="1"/>
    </xf>
    <xf numFmtId="173" fontId="12" fillId="0" borderId="0" xfId="30" applyNumberFormat="1" applyFont="1" applyAlignment="1">
      <alignment horizontal="center"/>
    </xf>
    <xf numFmtId="173" fontId="6" fillId="0" borderId="0" xfId="0" applyNumberFormat="1" applyFont="1" applyAlignment="1">
      <alignment horizontal="center" vertical="center"/>
    </xf>
    <xf numFmtId="164" fontId="6" fillId="0" borderId="0" xfId="0" applyNumberFormat="1" applyFont="1" applyAlignment="1">
      <alignment horizontal="center" vertical="center"/>
    </xf>
    <xf numFmtId="0" fontId="7" fillId="29" borderId="35" xfId="0" applyFont="1" applyFill="1" applyBorder="1" applyAlignment="1">
      <alignment horizontal="center" vertical="center" wrapText="1"/>
    </xf>
    <xf numFmtId="0" fontId="7" fillId="29" borderId="43" xfId="0" applyFont="1" applyFill="1" applyBorder="1" applyAlignment="1">
      <alignment horizontal="center" vertical="center" wrapText="1"/>
    </xf>
    <xf numFmtId="0" fontId="7" fillId="29" borderId="45" xfId="0" applyFont="1" applyFill="1" applyBorder="1" applyAlignment="1">
      <alignment horizontal="center" vertical="center" wrapText="1"/>
    </xf>
    <xf numFmtId="0" fontId="0" fillId="0" borderId="16" xfId="0" applyBorder="1"/>
    <xf numFmtId="0" fontId="7" fillId="29" borderId="78" xfId="0" applyFont="1" applyFill="1" applyBorder="1" applyAlignment="1">
      <alignment horizontal="center" vertical="center" wrapText="1"/>
    </xf>
    <xf numFmtId="0" fontId="8" fillId="38" borderId="0" xfId="0" applyFont="1" applyFill="1" applyAlignment="1">
      <alignment horizontal="left" vertical="center"/>
    </xf>
    <xf numFmtId="188" fontId="8" fillId="38" borderId="180" xfId="1" applyNumberFormat="1" applyFont="1" applyFill="1" applyBorder="1" applyAlignment="1">
      <alignment vertical="center"/>
    </xf>
    <xf numFmtId="188" fontId="8" fillId="38" borderId="181" xfId="1" applyNumberFormat="1" applyFont="1" applyFill="1" applyBorder="1" applyAlignment="1">
      <alignment vertical="center"/>
    </xf>
    <xf numFmtId="193" fontId="8" fillId="38" borderId="181" xfId="0" applyNumberFormat="1" applyFont="1" applyFill="1" applyBorder="1" applyAlignment="1">
      <alignment vertical="center" wrapText="1"/>
    </xf>
    <xf numFmtId="166" fontId="8" fillId="38" borderId="181" xfId="0" applyNumberFormat="1" applyFont="1" applyFill="1" applyBorder="1" applyAlignment="1">
      <alignment horizontal="right" vertical="center" wrapText="1"/>
    </xf>
    <xf numFmtId="4" fontId="0" fillId="0" borderId="77" xfId="0" applyNumberFormat="1" applyBorder="1"/>
    <xf numFmtId="188" fontId="5" fillId="6" borderId="0" xfId="1" applyNumberFormat="1" applyFont="1" applyFill="1" applyBorder="1" applyAlignment="1">
      <alignment vertical="center"/>
    </xf>
    <xf numFmtId="193" fontId="5" fillId="6" borderId="0" xfId="1" applyNumberFormat="1" applyFont="1" applyFill="1" applyBorder="1" applyAlignment="1">
      <alignment vertical="center"/>
    </xf>
    <xf numFmtId="166" fontId="5" fillId="6" borderId="0" xfId="1" applyNumberFormat="1" applyFont="1" applyFill="1" applyBorder="1" applyAlignment="1">
      <alignment horizontal="right" vertical="center"/>
    </xf>
    <xf numFmtId="0" fontId="7" fillId="6" borderId="45" xfId="0" applyFont="1" applyFill="1" applyBorder="1" applyAlignment="1">
      <alignment horizontal="center" vertical="center"/>
    </xf>
    <xf numFmtId="188" fontId="10" fillId="6" borderId="0" xfId="1" applyNumberFormat="1" applyFont="1" applyFill="1" applyBorder="1" applyAlignment="1">
      <alignment vertical="center"/>
    </xf>
    <xf numFmtId="166" fontId="10" fillId="6" borderId="0" xfId="1" applyNumberFormat="1" applyFont="1" applyFill="1" applyBorder="1" applyAlignment="1">
      <alignment horizontal="right" vertical="center"/>
    </xf>
    <xf numFmtId="0" fontId="10" fillId="0" borderId="0" xfId="0" applyFont="1" applyAlignment="1">
      <alignment horizontal="left" indent="3"/>
    </xf>
    <xf numFmtId="188" fontId="10" fillId="0" borderId="0" xfId="0" applyNumberFormat="1" applyFont="1" applyAlignment="1">
      <alignment vertical="center"/>
    </xf>
    <xf numFmtId="188" fontId="10" fillId="6" borderId="0" xfId="0" applyNumberFormat="1" applyFont="1" applyFill="1" applyAlignment="1">
      <alignment vertical="center"/>
    </xf>
    <xf numFmtId="188" fontId="10" fillId="0" borderId="0" xfId="1" applyNumberFormat="1" applyFont="1" applyFill="1" applyBorder="1" applyAlignment="1">
      <alignment vertical="center"/>
    </xf>
    <xf numFmtId="0" fontId="7" fillId="6" borderId="43" xfId="0" applyFont="1" applyFill="1" applyBorder="1" applyAlignment="1">
      <alignment horizontal="center" vertical="center" wrapText="1"/>
    </xf>
    <xf numFmtId="194" fontId="0" fillId="0" borderId="0" xfId="0" applyNumberFormat="1"/>
    <xf numFmtId="188" fontId="8" fillId="38" borderId="180" xfId="0" applyNumberFormat="1" applyFont="1" applyFill="1" applyBorder="1" applyAlignment="1">
      <alignment vertical="center"/>
    </xf>
    <xf numFmtId="188" fontId="8" fillId="38" borderId="180" xfId="0" applyNumberFormat="1" applyFont="1" applyFill="1" applyBorder="1" applyAlignment="1">
      <alignment vertical="center" wrapText="1"/>
    </xf>
    <xf numFmtId="166" fontId="8" fillId="38" borderId="180" xfId="0" applyNumberFormat="1" applyFont="1" applyFill="1" applyBorder="1" applyAlignment="1">
      <alignment horizontal="right" vertical="center" wrapText="1"/>
    </xf>
    <xf numFmtId="193" fontId="10" fillId="6" borderId="0" xfId="1" applyNumberFormat="1" applyFont="1" applyFill="1" applyBorder="1" applyAlignment="1">
      <alignment vertical="center"/>
    </xf>
    <xf numFmtId="188" fontId="8" fillId="38" borderId="0" xfId="1" applyNumberFormat="1" applyFont="1" applyFill="1" applyBorder="1" applyAlignment="1">
      <alignment vertical="center"/>
    </xf>
    <xf numFmtId="166" fontId="8" fillId="38" borderId="0" xfId="1" applyNumberFormat="1" applyFont="1" applyFill="1" applyBorder="1" applyAlignment="1">
      <alignment horizontal="right" vertical="center"/>
    </xf>
    <xf numFmtId="0" fontId="5" fillId="6" borderId="0" xfId="0" applyFont="1" applyFill="1" applyAlignment="1">
      <alignment horizontal="left" vertical="center"/>
    </xf>
    <xf numFmtId="0" fontId="10" fillId="0" borderId="0" xfId="0" applyFont="1" applyAlignment="1">
      <alignment horizontal="left" wrapText="1" indent="2"/>
    </xf>
    <xf numFmtId="43" fontId="10" fillId="6" borderId="0" xfId="1" applyFont="1" applyFill="1" applyBorder="1" applyAlignment="1">
      <alignment horizontal="right" vertical="center"/>
    </xf>
    <xf numFmtId="188" fontId="10" fillId="6" borderId="0" xfId="1" applyNumberFormat="1" applyFont="1" applyFill="1" applyBorder="1" applyAlignment="1">
      <alignment horizontal="right" vertical="center"/>
    </xf>
    <xf numFmtId="166" fontId="8" fillId="38" borderId="180" xfId="1" applyNumberFormat="1" applyFont="1" applyFill="1" applyBorder="1" applyAlignment="1">
      <alignment horizontal="right" vertical="center"/>
    </xf>
    <xf numFmtId="0" fontId="57" fillId="0" borderId="0" xfId="0" applyFont="1" applyAlignment="1">
      <alignment horizontal="left" indent="1"/>
    </xf>
    <xf numFmtId="188" fontId="5" fillId="6" borderId="182" xfId="1" applyNumberFormat="1" applyFont="1" applyFill="1" applyBorder="1" applyAlignment="1">
      <alignment vertical="center"/>
    </xf>
    <xf numFmtId="43" fontId="10" fillId="6" borderId="0" xfId="1" applyFont="1" applyFill="1" applyBorder="1" applyAlignment="1">
      <alignment vertical="center"/>
    </xf>
    <xf numFmtId="43" fontId="124" fillId="0" borderId="0" xfId="1" applyFont="1" applyAlignment="1">
      <alignment vertical="center"/>
    </xf>
    <xf numFmtId="166" fontId="10" fillId="6" borderId="0" xfId="0" applyNumberFormat="1" applyFont="1" applyFill="1" applyAlignment="1">
      <alignment horizontal="center" vertical="center"/>
    </xf>
    <xf numFmtId="188" fontId="5" fillId="0" borderId="0" xfId="1" applyNumberFormat="1" applyFont="1" applyFill="1" applyBorder="1" applyAlignment="1">
      <alignment vertical="center"/>
    </xf>
    <xf numFmtId="195" fontId="10" fillId="0" borderId="0" xfId="1" applyNumberFormat="1" applyFont="1" applyFill="1" applyBorder="1" applyAlignment="1">
      <alignment vertical="center"/>
    </xf>
    <xf numFmtId="166" fontId="7" fillId="0" borderId="0" xfId="1" applyNumberFormat="1" applyFont="1" applyFill="1" applyBorder="1" applyAlignment="1">
      <alignment horizontal="right" vertical="center"/>
    </xf>
    <xf numFmtId="193" fontId="8" fillId="38" borderId="180" xfId="1" applyNumberFormat="1" applyFont="1" applyFill="1" applyBorder="1" applyAlignment="1">
      <alignment vertical="center"/>
    </xf>
    <xf numFmtId="166" fontId="5" fillId="6" borderId="182" xfId="1" applyNumberFormat="1" applyFont="1" applyFill="1" applyBorder="1" applyAlignment="1">
      <alignment horizontal="right" vertical="center"/>
    </xf>
    <xf numFmtId="0" fontId="7" fillId="29" borderId="45" xfId="0" applyFont="1" applyFill="1" applyBorder="1" applyAlignment="1">
      <alignment horizontal="center" vertical="center"/>
    </xf>
    <xf numFmtId="188" fontId="7" fillId="29" borderId="45" xfId="1" applyNumberFormat="1" applyFont="1" applyFill="1" applyBorder="1" applyAlignment="1">
      <alignment horizontal="right" vertical="center"/>
    </xf>
    <xf numFmtId="166" fontId="7" fillId="29" borderId="45" xfId="1" applyNumberFormat="1" applyFont="1" applyFill="1" applyBorder="1" applyAlignment="1">
      <alignment horizontal="right" vertical="center"/>
    </xf>
    <xf numFmtId="0" fontId="125" fillId="0" borderId="0" xfId="0" applyFont="1" applyAlignment="1">
      <alignment vertical="center"/>
    </xf>
    <xf numFmtId="0" fontId="9" fillId="39" borderId="24" xfId="0" applyFont="1" applyFill="1" applyBorder="1" applyAlignment="1">
      <alignment horizontal="center" vertical="center" wrapText="1"/>
    </xf>
    <xf numFmtId="0" fontId="57" fillId="6" borderId="24" xfId="0" applyFont="1" applyFill="1" applyBorder="1" applyAlignment="1">
      <alignment horizontal="center" vertical="center" wrapText="1"/>
    </xf>
    <xf numFmtId="0" fontId="11" fillId="6" borderId="24" xfId="0" applyFont="1" applyFill="1" applyBorder="1" applyAlignment="1">
      <alignment horizontal="center" vertical="center" wrapText="1"/>
    </xf>
    <xf numFmtId="9" fontId="11" fillId="6" borderId="24" xfId="0" applyNumberFormat="1" applyFont="1" applyFill="1" applyBorder="1" applyAlignment="1">
      <alignment horizontal="center" vertical="center" wrapText="1"/>
    </xf>
    <xf numFmtId="0" fontId="16" fillId="6" borderId="0" xfId="0" applyFont="1" applyFill="1"/>
    <xf numFmtId="0" fontId="9" fillId="39" borderId="183" xfId="0" applyFont="1" applyFill="1" applyBorder="1" applyAlignment="1">
      <alignment horizontal="center" vertical="center" wrapText="1"/>
    </xf>
    <xf numFmtId="0" fontId="9" fillId="39" borderId="184" xfId="0" applyFont="1" applyFill="1" applyBorder="1" applyAlignment="1">
      <alignment horizontal="center" vertical="center" wrapText="1"/>
    </xf>
    <xf numFmtId="0" fontId="10" fillId="0" borderId="54" xfId="0" applyFont="1" applyBorder="1" applyAlignment="1">
      <alignment horizontal="center" vertical="center" wrapText="1"/>
    </xf>
    <xf numFmtId="0" fontId="5" fillId="0" borderId="186" xfId="0" applyFont="1" applyBorder="1" applyAlignment="1">
      <alignment horizontal="center" vertical="center" wrapText="1"/>
    </xf>
    <xf numFmtId="0" fontId="10" fillId="0" borderId="187" xfId="0" applyFont="1" applyBorder="1" applyAlignment="1">
      <alignment horizontal="center" vertical="center" wrapText="1"/>
    </xf>
    <xf numFmtId="0" fontId="5" fillId="0" borderId="8" xfId="0" applyFont="1" applyBorder="1" applyAlignment="1">
      <alignment horizontal="center" vertical="center" wrapText="1"/>
    </xf>
    <xf numFmtId="0" fontId="10" fillId="0" borderId="53" xfId="0" applyFont="1" applyBorder="1" applyAlignment="1">
      <alignment horizontal="center" vertical="center" wrapText="1"/>
    </xf>
    <xf numFmtId="0" fontId="15" fillId="6" borderId="0" xfId="0" applyFont="1" applyFill="1" applyAlignment="1">
      <alignment horizontal="center"/>
    </xf>
    <xf numFmtId="4" fontId="12" fillId="0" borderId="187" xfId="0" applyNumberFormat="1" applyFont="1" applyBorder="1" applyAlignment="1">
      <alignment horizontal="center" vertical="center" wrapText="1"/>
    </xf>
    <xf numFmtId="0" fontId="12" fillId="0" borderId="187" xfId="0" applyFont="1" applyBorder="1" applyAlignment="1">
      <alignment horizontal="center" vertical="center" wrapText="1"/>
    </xf>
    <xf numFmtId="4" fontId="12" fillId="0" borderId="53" xfId="0" applyNumberFormat="1" applyFont="1" applyBorder="1" applyAlignment="1">
      <alignment horizontal="center" vertical="center" wrapText="1"/>
    </xf>
    <xf numFmtId="0" fontId="5" fillId="6" borderId="186" xfId="0" applyFont="1" applyFill="1" applyBorder="1" applyAlignment="1">
      <alignment horizontal="center" vertical="center" wrapText="1"/>
    </xf>
    <xf numFmtId="0" fontId="10" fillId="6" borderId="187"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10" fillId="6" borderId="53" xfId="0" applyFont="1" applyFill="1" applyBorder="1" applyAlignment="1">
      <alignment horizontal="center" vertical="center" wrapText="1"/>
    </xf>
    <xf numFmtId="0" fontId="16" fillId="6" borderId="0" xfId="0" applyFont="1" applyFill="1" applyAlignment="1">
      <alignment vertical="center"/>
    </xf>
    <xf numFmtId="0" fontId="6" fillId="40" borderId="0" xfId="0" applyFont="1" applyFill="1"/>
    <xf numFmtId="0" fontId="6" fillId="41" borderId="0" xfId="0" applyFont="1" applyFill="1"/>
    <xf numFmtId="0" fontId="6" fillId="42" borderId="189" xfId="0" applyFont="1" applyFill="1" applyBorder="1"/>
    <xf numFmtId="0" fontId="6" fillId="42" borderId="192" xfId="0" applyFont="1" applyFill="1" applyBorder="1"/>
    <xf numFmtId="0" fontId="6" fillId="41" borderId="194" xfId="0" applyFont="1" applyFill="1" applyBorder="1"/>
    <xf numFmtId="0" fontId="6" fillId="42" borderId="196" xfId="0" applyFont="1" applyFill="1" applyBorder="1"/>
    <xf numFmtId="0" fontId="6" fillId="41" borderId="197" xfId="0" applyFont="1" applyFill="1" applyBorder="1"/>
    <xf numFmtId="0" fontId="136" fillId="41" borderId="199" xfId="0" applyFont="1" applyFill="1" applyBorder="1" applyAlignment="1">
      <alignment horizontal="center" vertical="center" wrapText="1"/>
    </xf>
    <xf numFmtId="0" fontId="6" fillId="41" borderId="200" xfId="0" applyFont="1" applyFill="1" applyBorder="1"/>
    <xf numFmtId="0" fontId="138" fillId="41" borderId="200" xfId="0" applyFont="1" applyFill="1" applyBorder="1" applyAlignment="1">
      <alignment horizontal="center" vertical="center" textRotation="90"/>
    </xf>
    <xf numFmtId="0" fontId="6" fillId="6" borderId="200" xfId="0" applyFont="1" applyFill="1" applyBorder="1"/>
    <xf numFmtId="0" fontId="6" fillId="43" borderId="0" xfId="0" applyFont="1" applyFill="1"/>
    <xf numFmtId="0" fontId="6" fillId="44" borderId="201" xfId="0" applyFont="1" applyFill="1" applyBorder="1"/>
    <xf numFmtId="0" fontId="6" fillId="44" borderId="190" xfId="0" applyFont="1" applyFill="1" applyBorder="1"/>
    <xf numFmtId="0" fontId="6" fillId="44" borderId="191" xfId="0" applyFont="1" applyFill="1" applyBorder="1"/>
    <xf numFmtId="0" fontId="141" fillId="43" borderId="202" xfId="0" applyFont="1" applyFill="1" applyBorder="1" applyAlignment="1">
      <alignment horizontal="center" vertical="center" wrapText="1"/>
    </xf>
    <xf numFmtId="0" fontId="6" fillId="40" borderId="203" xfId="0" applyFont="1" applyFill="1" applyBorder="1"/>
    <xf numFmtId="0" fontId="6" fillId="40" borderId="193" xfId="0" applyFont="1" applyFill="1" applyBorder="1"/>
    <xf numFmtId="0" fontId="6" fillId="45" borderId="204" xfId="0" applyFont="1" applyFill="1" applyBorder="1"/>
    <xf numFmtId="0" fontId="6" fillId="43" borderId="203" xfId="0" applyFont="1" applyFill="1" applyBorder="1"/>
    <xf numFmtId="0" fontId="6" fillId="45" borderId="207" xfId="0" applyFont="1" applyFill="1" applyBorder="1"/>
    <xf numFmtId="0" fontId="145" fillId="43" borderId="0" xfId="0" applyFont="1" applyFill="1" applyAlignment="1">
      <alignment horizontal="center" vertical="center" wrapText="1"/>
    </xf>
    <xf numFmtId="0" fontId="146" fillId="43" borderId="0" xfId="0" applyFont="1" applyFill="1" applyAlignment="1">
      <alignment horizontal="center" vertical="center" wrapText="1"/>
    </xf>
    <xf numFmtId="0" fontId="6" fillId="43" borderId="209" xfId="0" applyFont="1" applyFill="1" applyBorder="1"/>
    <xf numFmtId="0" fontId="6" fillId="43" borderId="210" xfId="0" applyFont="1" applyFill="1" applyBorder="1"/>
    <xf numFmtId="0" fontId="6" fillId="45" borderId="214" xfId="0" applyFont="1" applyFill="1" applyBorder="1"/>
    <xf numFmtId="0" fontId="6" fillId="43" borderId="217" xfId="0" applyFont="1" applyFill="1" applyBorder="1"/>
    <xf numFmtId="0" fontId="6" fillId="43" borderId="197" xfId="0" applyFont="1" applyFill="1" applyBorder="1"/>
    <xf numFmtId="0" fontId="6" fillId="41" borderId="220" xfId="0" applyFont="1" applyFill="1" applyBorder="1"/>
    <xf numFmtId="0" fontId="0" fillId="0" borderId="0" xfId="5" applyFont="1"/>
    <xf numFmtId="173" fontId="48" fillId="0" borderId="38" xfId="30" applyNumberFormat="1" applyFont="1" applyBorder="1" applyAlignment="1">
      <alignment horizontal="center" vertical="center"/>
    </xf>
    <xf numFmtId="173" fontId="49" fillId="0" borderId="38" xfId="30" applyNumberFormat="1" applyFont="1" applyBorder="1" applyAlignment="1">
      <alignment horizontal="center" vertical="center"/>
    </xf>
    <xf numFmtId="43" fontId="12" fillId="0" borderId="0" xfId="30" applyFont="1"/>
    <xf numFmtId="0" fontId="0" fillId="0" borderId="0" xfId="36" applyFont="1"/>
    <xf numFmtId="166" fontId="8" fillId="0" borderId="0" xfId="39" applyNumberFormat="1" applyFont="1" applyAlignment="1">
      <alignment horizontal="center" vertical="center"/>
    </xf>
    <xf numFmtId="166" fontId="12" fillId="0" borderId="0" xfId="39" applyNumberFormat="1" applyFont="1" applyAlignment="1">
      <alignment horizontal="center" vertical="center"/>
    </xf>
    <xf numFmtId="166" fontId="0" fillId="0" borderId="0" xfId="8" applyNumberFormat="1" applyFont="1"/>
    <xf numFmtId="173" fontId="10" fillId="0" borderId="36" xfId="39" applyNumberFormat="1" applyFont="1" applyBorder="1" applyAlignment="1">
      <alignment horizontal="center" vertical="center"/>
    </xf>
    <xf numFmtId="164" fontId="0" fillId="0" borderId="0" xfId="36" applyNumberFormat="1" applyFont="1"/>
    <xf numFmtId="192" fontId="0" fillId="0" borderId="0" xfId="35" applyNumberFormat="1" applyFont="1"/>
    <xf numFmtId="189" fontId="0" fillId="0" borderId="0" xfId="36" applyNumberFormat="1" applyFont="1"/>
    <xf numFmtId="173" fontId="12" fillId="0" borderId="0" xfId="38" applyNumberFormat="1" applyFont="1" applyAlignment="1">
      <alignment horizontal="center" vertical="center"/>
    </xf>
    <xf numFmtId="166" fontId="12" fillId="6" borderId="0" xfId="39" applyNumberFormat="1" applyFont="1" applyFill="1" applyAlignment="1">
      <alignment horizontal="center" vertical="center"/>
    </xf>
    <xf numFmtId="173" fontId="10" fillId="0" borderId="0" xfId="38" applyNumberFormat="1" applyFont="1" applyAlignment="1">
      <alignment horizontal="center"/>
    </xf>
    <xf numFmtId="166" fontId="12" fillId="6" borderId="0" xfId="23" applyNumberFormat="1" applyFont="1" applyFill="1" applyAlignment="1">
      <alignment horizontal="center"/>
    </xf>
    <xf numFmtId="190" fontId="5" fillId="0" borderId="0" xfId="30" applyNumberFormat="1" applyFont="1"/>
    <xf numFmtId="190" fontId="10" fillId="0" borderId="0" xfId="30" applyNumberFormat="1" applyFont="1"/>
    <xf numFmtId="190" fontId="10" fillId="0" borderId="0" xfId="23" applyNumberFormat="1" applyFont="1"/>
    <xf numFmtId="173" fontId="12" fillId="0" borderId="0" xfId="38" applyNumberFormat="1" applyFont="1" applyAlignment="1">
      <alignment horizontal="center"/>
    </xf>
    <xf numFmtId="0" fontId="50" fillId="29" borderId="24" xfId="0" applyFont="1" applyFill="1" applyBorder="1" applyAlignment="1">
      <alignment horizontal="center" vertical="center" wrapText="1"/>
    </xf>
    <xf numFmtId="168" fontId="52" fillId="17" borderId="24" xfId="0" applyNumberFormat="1" applyFont="1" applyFill="1" applyBorder="1" applyAlignment="1">
      <alignment horizontal="center" vertical="center" wrapText="1"/>
    </xf>
    <xf numFmtId="0" fontId="47" fillId="6" borderId="0" xfId="0" applyFont="1" applyFill="1"/>
    <xf numFmtId="0" fontId="92" fillId="0" borderId="0" xfId="0" applyFont="1"/>
    <xf numFmtId="0" fontId="0" fillId="47" borderId="0" xfId="0" applyFill="1"/>
    <xf numFmtId="0" fontId="0" fillId="6" borderId="0" xfId="0" applyFill="1"/>
    <xf numFmtId="0" fontId="62" fillId="29" borderId="169" xfId="18" applyFont="1" applyFill="1" applyBorder="1" applyAlignment="1">
      <alignment vertical="center" wrapText="1"/>
    </xf>
    <xf numFmtId="0" fontId="62" fillId="29" borderId="97" xfId="18" applyFont="1" applyFill="1" applyBorder="1" applyAlignment="1">
      <alignment horizontal="center" vertical="center" wrapText="1"/>
    </xf>
    <xf numFmtId="0" fontId="62" fillId="29" borderId="226" xfId="18" applyFont="1" applyFill="1" applyBorder="1" applyAlignment="1">
      <alignment horizontal="center" vertical="center" wrapText="1"/>
    </xf>
    <xf numFmtId="0" fontId="62" fillId="29" borderId="114" xfId="18" applyFont="1" applyFill="1" applyBorder="1" applyAlignment="1">
      <alignment horizontal="center" vertical="center" wrapText="1"/>
    </xf>
    <xf numFmtId="0" fontId="15" fillId="21" borderId="0" xfId="18" applyFont="1" applyFill="1"/>
    <xf numFmtId="168" fontId="40" fillId="21" borderId="0" xfId="18" applyNumberFormat="1" applyFont="1" applyFill="1" applyAlignment="1">
      <alignment horizontal="center" vertical="center"/>
    </xf>
    <xf numFmtId="0" fontId="113" fillId="6" borderId="0" xfId="0" applyFont="1" applyFill="1"/>
    <xf numFmtId="0" fontId="90" fillId="6" borderId="0" xfId="18" applyFont="1" applyFill="1" applyAlignment="1">
      <alignment horizontal="left" indent="3"/>
    </xf>
    <xf numFmtId="166" fontId="14" fillId="6" borderId="0" xfId="41" applyNumberFormat="1" applyFont="1" applyFill="1" applyBorder="1" applyAlignment="1">
      <alignment horizontal="center" vertical="center"/>
    </xf>
    <xf numFmtId="0" fontId="15" fillId="9" borderId="0" xfId="18" applyFont="1" applyFill="1"/>
    <xf numFmtId="168" fontId="40" fillId="9" borderId="0" xfId="18" applyNumberFormat="1" applyFont="1" applyFill="1" applyAlignment="1">
      <alignment horizontal="center" vertical="center"/>
    </xf>
    <xf numFmtId="166" fontId="14" fillId="6" borderId="0" xfId="2" applyNumberFormat="1" applyFont="1" applyFill="1" applyBorder="1" applyAlignment="1">
      <alignment horizontal="center" vertical="center"/>
    </xf>
    <xf numFmtId="0" fontId="15" fillId="6" borderId="0" xfId="18" applyFont="1" applyFill="1" applyAlignment="1">
      <alignment horizontal="left" indent="1"/>
    </xf>
    <xf numFmtId="168" fontId="40" fillId="6" borderId="0" xfId="18" applyNumberFormat="1" applyFont="1" applyFill="1" applyAlignment="1">
      <alignment horizontal="center" vertical="center"/>
    </xf>
    <xf numFmtId="0" fontId="90" fillId="22" borderId="0" xfId="18" applyFont="1" applyFill="1" applyAlignment="1">
      <alignment horizontal="left" indent="2"/>
    </xf>
    <xf numFmtId="168" fontId="149" fillId="22" borderId="0" xfId="18" applyNumberFormat="1" applyFont="1" applyFill="1" applyAlignment="1">
      <alignment horizontal="center" vertical="center"/>
    </xf>
    <xf numFmtId="0" fontId="90" fillId="29" borderId="0" xfId="18" applyFont="1" applyFill="1"/>
    <xf numFmtId="0" fontId="150" fillId="29" borderId="0" xfId="18" applyFont="1" applyFill="1" applyAlignment="1">
      <alignment horizontal="center" vertical="center"/>
    </xf>
    <xf numFmtId="43" fontId="6" fillId="6" borderId="0" xfId="1" applyFont="1" applyFill="1"/>
    <xf numFmtId="0" fontId="62" fillId="29" borderId="0" xfId="18" applyFont="1" applyFill="1"/>
    <xf numFmtId="168" fontId="62" fillId="29" borderId="0" xfId="18" applyNumberFormat="1" applyFont="1" applyFill="1" applyAlignment="1">
      <alignment horizontal="center" vertical="center"/>
    </xf>
    <xf numFmtId="0" fontId="90" fillId="6" borderId="0" xfId="18" applyFont="1" applyFill="1" applyAlignment="1">
      <alignment horizontal="center" vertical="center"/>
    </xf>
    <xf numFmtId="0" fontId="15" fillId="19" borderId="0" xfId="18" applyFont="1" applyFill="1"/>
    <xf numFmtId="168" fontId="14" fillId="19" borderId="0" xfId="1" applyNumberFormat="1" applyFont="1" applyFill="1" applyAlignment="1">
      <alignment horizontal="center" vertical="center"/>
    </xf>
    <xf numFmtId="168" fontId="6" fillId="19" borderId="0" xfId="0" applyNumberFormat="1" applyFont="1" applyFill="1"/>
    <xf numFmtId="43" fontId="6" fillId="6" borderId="0" xfId="1" applyFont="1" applyFill="1" applyAlignment="1">
      <alignment horizontal="center" vertical="center"/>
    </xf>
    <xf numFmtId="4" fontId="6" fillId="6" borderId="0" xfId="0" applyNumberFormat="1" applyFont="1" applyFill="1"/>
    <xf numFmtId="166" fontId="6" fillId="6" borderId="0" xfId="2" applyNumberFormat="1" applyFont="1" applyFill="1"/>
    <xf numFmtId="0" fontId="151" fillId="0" borderId="0" xfId="19" applyFont="1" applyAlignment="1">
      <alignment vertical="center"/>
    </xf>
    <xf numFmtId="0" fontId="151" fillId="47" borderId="0" xfId="19" applyFont="1" applyFill="1" applyAlignment="1">
      <alignment vertical="center"/>
    </xf>
    <xf numFmtId="0" fontId="152" fillId="0" borderId="0" xfId="19" applyFont="1"/>
    <xf numFmtId="0" fontId="0" fillId="0" borderId="0" xfId="0" applyAlignment="1">
      <alignment horizontal="center"/>
    </xf>
    <xf numFmtId="0" fontId="7" fillId="29" borderId="12" xfId="0" applyFont="1" applyFill="1" applyBorder="1" applyAlignment="1">
      <alignment horizontal="center" vertical="center"/>
    </xf>
    <xf numFmtId="0" fontId="7" fillId="29" borderId="12" xfId="0" applyFont="1" applyFill="1" applyBorder="1" applyAlignment="1">
      <alignment horizontal="center" vertical="center" wrapText="1"/>
    </xf>
    <xf numFmtId="0" fontId="7" fillId="29" borderId="24" xfId="0" applyFont="1" applyFill="1" applyBorder="1" applyAlignment="1">
      <alignment horizontal="center" vertical="center" wrapText="1"/>
    </xf>
    <xf numFmtId="43" fontId="7" fillId="29" borderId="24" xfId="1" applyFont="1" applyFill="1" applyBorder="1" applyAlignment="1">
      <alignment horizontal="center" vertical="center" wrapText="1"/>
    </xf>
    <xf numFmtId="0" fontId="43" fillId="0" borderId="0" xfId="0" applyFont="1" applyAlignment="1">
      <alignment horizontal="center"/>
    </xf>
    <xf numFmtId="0" fontId="66" fillId="0" borderId="0" xfId="0" applyFont="1" applyAlignment="1">
      <alignment horizontal="center"/>
    </xf>
    <xf numFmtId="10" fontId="10" fillId="0" borderId="0" xfId="24" applyNumberFormat="1" applyFont="1"/>
    <xf numFmtId="0" fontId="10" fillId="0" borderId="50" xfId="36" applyFont="1" applyBorder="1" applyAlignment="1">
      <alignment horizontal="center" vertical="center"/>
    </xf>
    <xf numFmtId="0" fontId="153" fillId="0" borderId="0" xfId="0" applyFont="1"/>
    <xf numFmtId="0" fontId="154" fillId="29" borderId="24" xfId="0" applyFont="1" applyFill="1" applyBorder="1" applyAlignment="1">
      <alignment horizontal="center" vertical="center" wrapText="1"/>
    </xf>
    <xf numFmtId="0" fontId="6" fillId="0" borderId="24" xfId="0" applyFont="1" applyBorder="1" applyAlignment="1">
      <alignment vertical="center" wrapText="1"/>
    </xf>
    <xf numFmtId="0" fontId="6" fillId="0" borderId="24" xfId="0" applyFont="1" applyBorder="1" applyAlignment="1">
      <alignment horizontal="right" vertical="center" wrapText="1"/>
    </xf>
    <xf numFmtId="4" fontId="6" fillId="0" borderId="24" xfId="0" applyNumberFormat="1" applyFont="1" applyBorder="1" applyAlignment="1">
      <alignment horizontal="right" vertical="center" wrapText="1"/>
    </xf>
    <xf numFmtId="0" fontId="155" fillId="0" borderId="0" xfId="0" applyFont="1"/>
    <xf numFmtId="0" fontId="7" fillId="29" borderId="151" xfId="42" applyFont="1" applyFill="1" applyBorder="1" applyAlignment="1">
      <alignment horizontal="center" vertical="center" wrapText="1"/>
    </xf>
    <xf numFmtId="0" fontId="7" fillId="29" borderId="151" xfId="0" applyFont="1" applyFill="1" applyBorder="1" applyAlignment="1">
      <alignment horizontal="center" vertical="center" wrapText="1"/>
    </xf>
    <xf numFmtId="0" fontId="56" fillId="0" borderId="16" xfId="0" applyFont="1" applyBorder="1"/>
    <xf numFmtId="189" fontId="8" fillId="0" borderId="15" xfId="42" applyNumberFormat="1" applyFont="1" applyBorder="1" applyAlignment="1">
      <alignment vertical="center"/>
    </xf>
    <xf numFmtId="164" fontId="8" fillId="0" borderId="15" xfId="42" applyNumberFormat="1" applyFont="1" applyBorder="1" applyAlignment="1">
      <alignment vertical="center"/>
    </xf>
    <xf numFmtId="166" fontId="56" fillId="0" borderId="15" xfId="0" applyNumberFormat="1" applyFont="1" applyBorder="1" applyAlignment="1">
      <alignment horizontal="right"/>
    </xf>
    <xf numFmtId="0" fontId="53" fillId="0" borderId="16" xfId="0" applyFont="1" applyBorder="1" applyAlignment="1">
      <alignment horizontal="left" indent="1"/>
    </xf>
    <xf numFmtId="175" fontId="12" fillId="0" borderId="15" xfId="1" applyNumberFormat="1" applyFont="1" applyBorder="1" applyAlignment="1">
      <alignment vertical="center"/>
    </xf>
    <xf numFmtId="175" fontId="10" fillId="0" borderId="15" xfId="1" applyNumberFormat="1" applyFont="1" applyBorder="1"/>
    <xf numFmtId="175" fontId="10" fillId="0" borderId="0" xfId="1" applyNumberFormat="1" applyFont="1" applyBorder="1"/>
    <xf numFmtId="166" fontId="53" fillId="0" borderId="15" xfId="0" applyNumberFormat="1" applyFont="1" applyBorder="1" applyAlignment="1">
      <alignment horizontal="right"/>
    </xf>
    <xf numFmtId="43" fontId="155" fillId="0" borderId="0" xfId="1" applyFont="1"/>
    <xf numFmtId="0" fontId="53" fillId="0" borderId="16" xfId="0" applyFont="1" applyBorder="1" applyAlignment="1">
      <alignment horizontal="left" wrapText="1" indent="1"/>
    </xf>
    <xf numFmtId="175" fontId="10" fillId="0" borderId="15" xfId="1" applyNumberFormat="1" applyFont="1" applyBorder="1" applyAlignment="1">
      <alignment vertical="center"/>
    </xf>
    <xf numFmtId="175" fontId="10" fillId="0" borderId="0" xfId="1" applyNumberFormat="1" applyFont="1" applyBorder="1" applyAlignment="1">
      <alignment vertical="center"/>
    </xf>
    <xf numFmtId="166" fontId="53" fillId="0" borderId="15" xfId="0" applyNumberFormat="1" applyFont="1" applyBorder="1" applyAlignment="1">
      <alignment horizontal="right" vertical="center"/>
    </xf>
    <xf numFmtId="175" fontId="12" fillId="0" borderId="19" xfId="1" applyNumberFormat="1" applyFont="1" applyBorder="1" applyAlignment="1">
      <alignment vertical="center"/>
    </xf>
    <xf numFmtId="4" fontId="155" fillId="0" borderId="0" xfId="0" applyNumberFormat="1" applyFont="1"/>
    <xf numFmtId="175" fontId="8" fillId="0" borderId="15" xfId="1" applyNumberFormat="1" applyFont="1" applyBorder="1" applyAlignment="1">
      <alignment vertical="center"/>
    </xf>
    <xf numFmtId="10" fontId="56" fillId="0" borderId="15" xfId="0" applyNumberFormat="1" applyFont="1" applyBorder="1" applyAlignment="1">
      <alignment horizontal="right"/>
    </xf>
    <xf numFmtId="0" fontId="53" fillId="0" borderId="15" xfId="0" applyFont="1" applyBorder="1" applyAlignment="1">
      <alignment horizontal="left" indent="1"/>
    </xf>
    <xf numFmtId="189" fontId="155" fillId="0" borderId="0" xfId="0" applyNumberFormat="1" applyFont="1"/>
    <xf numFmtId="164" fontId="155" fillId="0" borderId="0" xfId="0" applyNumberFormat="1" applyFont="1"/>
    <xf numFmtId="43" fontId="155" fillId="0" borderId="0" xfId="0" applyNumberFormat="1" applyFont="1"/>
    <xf numFmtId="175" fontId="155" fillId="0" borderId="0" xfId="1" applyNumberFormat="1" applyFont="1"/>
    <xf numFmtId="49" fontId="53" fillId="0" borderId="16" xfId="0" applyNumberFormat="1" applyFont="1" applyBorder="1" applyAlignment="1">
      <alignment horizontal="left" indent="1"/>
    </xf>
    <xf numFmtId="49" fontId="56" fillId="0" borderId="16" xfId="0" applyNumberFormat="1" applyFont="1" applyBorder="1" applyAlignment="1">
      <alignment horizontal="left" indent="1"/>
    </xf>
    <xf numFmtId="175" fontId="8" fillId="6" borderId="19" xfId="1" applyNumberFormat="1" applyFont="1" applyFill="1" applyBorder="1" applyAlignment="1">
      <alignment vertical="center"/>
    </xf>
    <xf numFmtId="175" fontId="12" fillId="6" borderId="15" xfId="1" applyNumberFormat="1" applyFont="1" applyFill="1" applyBorder="1" applyAlignment="1">
      <alignment vertical="center"/>
    </xf>
    <xf numFmtId="175" fontId="12" fillId="6" borderId="19" xfId="1" applyNumberFormat="1" applyFont="1" applyFill="1" applyBorder="1" applyAlignment="1">
      <alignment vertical="center"/>
    </xf>
    <xf numFmtId="0" fontId="12" fillId="0" borderId="16" xfId="0" applyFont="1" applyBorder="1" applyAlignment="1">
      <alignment horizontal="left" vertical="center" wrapText="1" indent="1"/>
    </xf>
    <xf numFmtId="49" fontId="53" fillId="0" borderId="15" xfId="14" applyNumberFormat="1" applyFont="1" applyBorder="1" applyAlignment="1">
      <alignment horizontal="left" wrapText="1" indent="1"/>
    </xf>
    <xf numFmtId="49" fontId="7" fillId="29" borderId="24" xfId="3" applyNumberFormat="1" applyFont="1" applyFill="1" applyBorder="1" applyAlignment="1">
      <alignment horizontal="left" vertical="center"/>
    </xf>
    <xf numFmtId="189" fontId="7" fillId="29" borderId="24" xfId="42" applyNumberFormat="1" applyFont="1" applyFill="1" applyBorder="1" applyAlignment="1">
      <alignment vertical="center"/>
    </xf>
    <xf numFmtId="164" fontId="7" fillId="29" borderId="12" xfId="42" applyNumberFormat="1" applyFont="1" applyFill="1" applyBorder="1" applyAlignment="1">
      <alignment vertical="center"/>
    </xf>
    <xf numFmtId="166" fontId="7" fillId="29" borderId="24" xfId="0" applyNumberFormat="1" applyFont="1" applyFill="1" applyBorder="1" applyAlignment="1">
      <alignment horizontal="right" vertical="center"/>
    </xf>
    <xf numFmtId="49" fontId="12" fillId="0" borderId="24" xfId="3" applyNumberFormat="1" applyFont="1" applyBorder="1" applyAlignment="1">
      <alignment horizontal="left" vertical="center"/>
    </xf>
    <xf numFmtId="189" fontId="12" fillId="0" borderId="24" xfId="42" applyNumberFormat="1" applyFont="1" applyBorder="1" applyAlignment="1">
      <alignment vertical="center"/>
    </xf>
    <xf numFmtId="49" fontId="56" fillId="0" borderId="24" xfId="3" applyNumberFormat="1" applyFont="1" applyBorder="1" applyAlignment="1">
      <alignment horizontal="left" vertical="center"/>
    </xf>
    <xf numFmtId="189" fontId="8" fillId="0" borderId="24" xfId="42" applyNumberFormat="1" applyFont="1" applyBorder="1" applyAlignment="1">
      <alignment vertical="center"/>
    </xf>
    <xf numFmtId="43" fontId="8" fillId="0" borderId="24" xfId="1" applyFont="1" applyBorder="1" applyAlignment="1">
      <alignment vertical="center"/>
    </xf>
    <xf numFmtId="175" fontId="8" fillId="0" borderId="24" xfId="1" applyNumberFormat="1" applyFont="1" applyBorder="1" applyAlignment="1">
      <alignment vertical="center"/>
    </xf>
    <xf numFmtId="164" fontId="7" fillId="29" borderId="24" xfId="42" applyNumberFormat="1" applyFont="1" applyFill="1" applyBorder="1" applyAlignment="1">
      <alignment vertical="center"/>
    </xf>
    <xf numFmtId="166" fontId="7" fillId="29" borderId="24" xfId="43" applyNumberFormat="1" applyFont="1" applyFill="1" applyBorder="1" applyAlignment="1">
      <alignment vertical="center"/>
    </xf>
    <xf numFmtId="39" fontId="155" fillId="0" borderId="0" xfId="0" applyNumberFormat="1" applyFont="1"/>
    <xf numFmtId="189" fontId="156" fillId="0" borderId="0" xfId="11" applyNumberFormat="1" applyFont="1"/>
    <xf numFmtId="49" fontId="157" fillId="0" borderId="0" xfId="3" applyNumberFormat="1" applyFont="1" applyAlignment="1">
      <alignment vertical="center"/>
    </xf>
    <xf numFmtId="189" fontId="158" fillId="0" borderId="0" xfId="0" applyNumberFormat="1" applyFont="1"/>
    <xf numFmtId="189" fontId="20" fillId="0" borderId="0" xfId="0" applyNumberFormat="1" applyFont="1"/>
    <xf numFmtId="0" fontId="158" fillId="0" borderId="0" xfId="0" applyFont="1"/>
    <xf numFmtId="1" fontId="155" fillId="0" borderId="0" xfId="0" applyNumberFormat="1" applyFont="1"/>
    <xf numFmtId="0" fontId="159" fillId="0" borderId="0" xfId="11" applyFont="1"/>
    <xf numFmtId="189" fontId="157" fillId="0" borderId="0" xfId="3" applyNumberFormat="1" applyFont="1" applyAlignment="1">
      <alignment vertical="center"/>
    </xf>
    <xf numFmtId="49" fontId="159" fillId="0" borderId="0" xfId="3" applyNumberFormat="1" applyFont="1" applyAlignment="1">
      <alignment vertical="center"/>
    </xf>
    <xf numFmtId="43" fontId="20" fillId="0" borderId="0" xfId="1" applyFont="1" applyFill="1" applyBorder="1"/>
    <xf numFmtId="175" fontId="155" fillId="0" borderId="0" xfId="1" applyNumberFormat="1" applyFont="1" applyFill="1"/>
    <xf numFmtId="0" fontId="62" fillId="29" borderId="24" xfId="0" applyFont="1" applyFill="1" applyBorder="1" applyAlignment="1">
      <alignment horizontal="center"/>
    </xf>
    <xf numFmtId="0" fontId="6" fillId="0" borderId="15" xfId="0" applyFont="1" applyBorder="1" applyAlignment="1">
      <alignment horizontal="center"/>
    </xf>
    <xf numFmtId="189" fontId="6" fillId="0" borderId="15" xfId="0" applyNumberFormat="1" applyFont="1" applyBorder="1"/>
    <xf numFmtId="189" fontId="6" fillId="0" borderId="19" xfId="0" applyNumberFormat="1" applyFont="1" applyBorder="1"/>
    <xf numFmtId="175" fontId="6" fillId="0" borderId="19" xfId="0" applyNumberFormat="1" applyFont="1" applyBorder="1"/>
    <xf numFmtId="166" fontId="155" fillId="0" borderId="0" xfId="0" applyNumberFormat="1" applyFont="1"/>
    <xf numFmtId="189" fontId="62" fillId="29" borderId="24" xfId="0" applyNumberFormat="1" applyFont="1" applyFill="1" applyBorder="1"/>
    <xf numFmtId="0" fontId="155" fillId="0" borderId="0" xfId="0" applyFont="1" applyAlignment="1">
      <alignment horizontal="right" indent="2"/>
    </xf>
    <xf numFmtId="43" fontId="161" fillId="0" borderId="0" xfId="1" applyFont="1"/>
    <xf numFmtId="43" fontId="161" fillId="0" borderId="0" xfId="29" applyNumberFormat="1" applyFont="1"/>
    <xf numFmtId="0" fontId="161" fillId="0" borderId="0" xfId="29" applyFont="1"/>
    <xf numFmtId="175" fontId="155" fillId="0" borderId="0" xfId="0" applyNumberFormat="1" applyFont="1"/>
    <xf numFmtId="0" fontId="162" fillId="0" borderId="0" xfId="11" applyFont="1" applyAlignment="1">
      <alignment horizontal="center"/>
    </xf>
    <xf numFmtId="0" fontId="20" fillId="0" borderId="0" xfId="11"/>
    <xf numFmtId="10" fontId="20" fillId="0" borderId="0" xfId="11" applyNumberFormat="1"/>
    <xf numFmtId="0" fontId="62" fillId="29" borderId="12" xfId="11" applyFont="1" applyFill="1" applyBorder="1" applyAlignment="1">
      <alignment horizontal="center" vertical="center"/>
    </xf>
    <xf numFmtId="0" fontId="62" fillId="29" borderId="80" xfId="42" applyFont="1" applyFill="1" applyBorder="1" applyAlignment="1">
      <alignment horizontal="center" vertical="center" wrapText="1"/>
    </xf>
    <xf numFmtId="0" fontId="62" fillId="29" borderId="81" xfId="42" applyFont="1" applyFill="1" applyBorder="1" applyAlignment="1">
      <alignment horizontal="center" vertical="center" wrapText="1"/>
    </xf>
    <xf numFmtId="0" fontId="62" fillId="29" borderId="151" xfId="11" applyFont="1" applyFill="1" applyBorder="1" applyAlignment="1">
      <alignment horizontal="center" vertical="center"/>
    </xf>
    <xf numFmtId="0" fontId="62" fillId="29" borderId="151" xfId="42" applyFont="1" applyFill="1" applyBorder="1" applyAlignment="1">
      <alignment horizontal="center" vertical="center" wrapText="1"/>
    </xf>
    <xf numFmtId="0" fontId="164" fillId="0" borderId="15" xfId="11" applyFont="1" applyBorder="1" applyAlignment="1">
      <alignment horizontal="left" vertical="center"/>
    </xf>
    <xf numFmtId="189" fontId="164" fillId="0" borderId="15" xfId="14" applyNumberFormat="1" applyFont="1" applyBorder="1"/>
    <xf numFmtId="166" fontId="164" fillId="0" borderId="19" xfId="14" applyNumberFormat="1" applyFont="1" applyBorder="1"/>
    <xf numFmtId="175" fontId="20" fillId="0" borderId="0" xfId="1" applyNumberFormat="1" applyFont="1" applyBorder="1"/>
    <xf numFmtId="166" fontId="20" fillId="0" borderId="0" xfId="11" applyNumberFormat="1"/>
    <xf numFmtId="43" fontId="20" fillId="0" borderId="0" xfId="1" applyFont="1"/>
    <xf numFmtId="0" fontId="164" fillId="0" borderId="15" xfId="44" applyFont="1" applyBorder="1"/>
    <xf numFmtId="189" fontId="164" fillId="0" borderId="19" xfId="14" applyNumberFormat="1" applyFont="1" applyBorder="1"/>
    <xf numFmtId="196" fontId="20" fillId="0" borderId="0" xfId="11" applyNumberFormat="1"/>
    <xf numFmtId="189" fontId="20" fillId="0" borderId="0" xfId="11" applyNumberFormat="1"/>
    <xf numFmtId="49" fontId="164" fillId="0" borderId="15" xfId="14" applyNumberFormat="1" applyFont="1" applyBorder="1" applyAlignment="1">
      <alignment horizontal="left"/>
    </xf>
    <xf numFmtId="43" fontId="20" fillId="0" borderId="0" xfId="11" applyNumberFormat="1"/>
    <xf numFmtId="49" fontId="165" fillId="0" borderId="15" xfId="14" applyNumberFormat="1" applyFont="1" applyBorder="1" applyAlignment="1">
      <alignment horizontal="left" indent="1"/>
    </xf>
    <xf numFmtId="189" fontId="165" fillId="0" borderId="19" xfId="14" applyNumberFormat="1" applyFont="1" applyBorder="1"/>
    <xf numFmtId="166" fontId="165" fillId="0" borderId="19" xfId="14" applyNumberFormat="1" applyFont="1" applyBorder="1"/>
    <xf numFmtId="189" fontId="157" fillId="0" borderId="0" xfId="11" applyNumberFormat="1" applyFont="1" applyAlignment="1">
      <alignment horizontal="right"/>
    </xf>
    <xf numFmtId="189" fontId="164" fillId="0" borderId="19" xfId="44" applyNumberFormat="1" applyFont="1" applyBorder="1"/>
    <xf numFmtId="166" fontId="164" fillId="0" borderId="19" xfId="44" applyNumberFormat="1" applyFont="1" applyBorder="1"/>
    <xf numFmtId="49" fontId="164" fillId="0" borderId="15" xfId="44" applyNumberFormat="1" applyFont="1" applyBorder="1" applyAlignment="1">
      <alignment horizontal="left" indent="1"/>
    </xf>
    <xf numFmtId="49" fontId="165" fillId="0" borderId="15" xfId="44" applyNumberFormat="1" applyFont="1" applyBorder="1" applyAlignment="1">
      <alignment horizontal="left" indent="2"/>
    </xf>
    <xf numFmtId="166" fontId="20" fillId="0" borderId="0" xfId="25" applyNumberFormat="1" applyFont="1"/>
    <xf numFmtId="49" fontId="165" fillId="0" borderId="15" xfId="11" applyNumberFormat="1" applyFont="1" applyBorder="1" applyAlignment="1">
      <alignment horizontal="left" indent="2"/>
    </xf>
    <xf numFmtId="49" fontId="164" fillId="0" borderId="15" xfId="14" applyNumberFormat="1" applyFont="1" applyBorder="1" applyAlignment="1">
      <alignment horizontal="left" indent="2"/>
    </xf>
    <xf numFmtId="49" fontId="165" fillId="0" borderId="15" xfId="14" applyNumberFormat="1" applyFont="1" applyBorder="1" applyAlignment="1">
      <alignment horizontal="left" indent="3"/>
    </xf>
    <xf numFmtId="0" fontId="164" fillId="0" borderId="15" xfId="44" applyFont="1" applyBorder="1" applyAlignment="1">
      <alignment horizontal="left" indent="2"/>
    </xf>
    <xf numFmtId="49" fontId="164" fillId="0" borderId="15" xfId="14" applyNumberFormat="1" applyFont="1" applyBorder="1" applyAlignment="1">
      <alignment horizontal="left" vertical="center" wrapText="1"/>
    </xf>
    <xf numFmtId="189" fontId="166" fillId="0" borderId="19" xfId="14" applyNumberFormat="1" applyFont="1" applyBorder="1" applyAlignment="1">
      <alignment vertical="center"/>
    </xf>
    <xf numFmtId="166" fontId="166" fillId="0" borderId="19" xfId="14" applyNumberFormat="1" applyFont="1" applyBorder="1" applyAlignment="1">
      <alignment vertical="center"/>
    </xf>
    <xf numFmtId="49" fontId="167" fillId="0" borderId="15" xfId="14" applyNumberFormat="1" applyFont="1" applyBorder="1" applyAlignment="1">
      <alignment horizontal="left" indent="2"/>
    </xf>
    <xf numFmtId="189" fontId="167" fillId="0" borderId="19" xfId="14" applyNumberFormat="1" applyFont="1" applyBorder="1"/>
    <xf numFmtId="166" fontId="167" fillId="0" borderId="19" xfId="14" applyNumberFormat="1" applyFont="1" applyBorder="1"/>
    <xf numFmtId="43" fontId="165" fillId="0" borderId="19" xfId="1" applyFont="1" applyFill="1" applyBorder="1" applyProtection="1"/>
    <xf numFmtId="49" fontId="165" fillId="0" borderId="15" xfId="14" applyNumberFormat="1" applyFont="1" applyBorder="1" applyAlignment="1">
      <alignment horizontal="left" indent="2"/>
    </xf>
    <xf numFmtId="49" fontId="164" fillId="0" borderId="15" xfId="14" applyNumberFormat="1" applyFont="1" applyBorder="1"/>
    <xf numFmtId="49" fontId="164" fillId="0" borderId="15" xfId="14" applyNumberFormat="1" applyFont="1" applyBorder="1" applyAlignment="1">
      <alignment horizontal="left" indent="1"/>
    </xf>
    <xf numFmtId="49" fontId="165" fillId="0" borderId="15" xfId="44" applyNumberFormat="1" applyFont="1" applyBorder="1" applyAlignment="1">
      <alignment horizontal="left" indent="3"/>
    </xf>
    <xf numFmtId="166" fontId="165" fillId="0" borderId="15" xfId="11" applyNumberFormat="1" applyFont="1" applyBorder="1" applyAlignment="1">
      <alignment vertical="center"/>
    </xf>
    <xf numFmtId="43" fontId="164" fillId="0" borderId="19" xfId="1" applyFont="1" applyBorder="1"/>
    <xf numFmtId="49" fontId="165" fillId="0" borderId="15" xfId="14" applyNumberFormat="1" applyFont="1" applyBorder="1" applyAlignment="1">
      <alignment horizontal="left"/>
    </xf>
    <xf numFmtId="43" fontId="165" fillId="0" borderId="19" xfId="1" applyFont="1" applyBorder="1"/>
    <xf numFmtId="49" fontId="165" fillId="0" borderId="15" xfId="14" applyNumberFormat="1" applyFont="1" applyBorder="1" applyAlignment="1">
      <alignment horizontal="left" wrapText="1" indent="2"/>
    </xf>
    <xf numFmtId="189" fontId="165" fillId="0" borderId="19" xfId="14" applyNumberFormat="1" applyFont="1" applyBorder="1" applyAlignment="1">
      <alignment vertical="center"/>
    </xf>
    <xf numFmtId="166" fontId="165" fillId="0" borderId="19" xfId="14" applyNumberFormat="1" applyFont="1" applyBorder="1" applyAlignment="1">
      <alignment vertical="center"/>
    </xf>
    <xf numFmtId="43" fontId="165" fillId="0" borderId="19" xfId="1" applyFont="1" applyBorder="1" applyAlignment="1">
      <alignment vertical="center"/>
    </xf>
    <xf numFmtId="49" fontId="62" fillId="29" borderId="24" xfId="14" applyNumberFormat="1" applyFont="1" applyFill="1" applyBorder="1" applyAlignment="1">
      <alignment horizontal="left" vertical="center"/>
    </xf>
    <xf numFmtId="189" fontId="62" fillId="29" borderId="81" xfId="14" applyNumberFormat="1" applyFont="1" applyFill="1" applyBorder="1" applyAlignment="1">
      <alignment vertical="center"/>
    </xf>
    <xf numFmtId="166" fontId="62" fillId="29" borderId="81" xfId="14" applyNumberFormat="1" applyFont="1" applyFill="1" applyBorder="1" applyAlignment="1">
      <alignment vertical="center"/>
    </xf>
    <xf numFmtId="49" fontId="165" fillId="0" borderId="15" xfId="14" applyNumberFormat="1" applyFont="1" applyBorder="1" applyAlignment="1">
      <alignment horizontal="left" vertical="center"/>
    </xf>
    <xf numFmtId="49" fontId="62" fillId="29" borderId="24" xfId="11" applyNumberFormat="1" applyFont="1" applyFill="1" applyBorder="1" applyAlignment="1">
      <alignment horizontal="left" vertical="center"/>
    </xf>
    <xf numFmtId="189" fontId="62" fillId="29" borderId="81" xfId="11" applyNumberFormat="1" applyFont="1" applyFill="1" applyBorder="1" applyAlignment="1">
      <alignment vertical="center"/>
    </xf>
    <xf numFmtId="166" fontId="62" fillId="29" borderId="81" xfId="11" applyNumberFormat="1" applyFont="1" applyFill="1" applyBorder="1" applyAlignment="1">
      <alignment vertical="center"/>
    </xf>
    <xf numFmtId="165" fontId="20" fillId="0" borderId="0" xfId="11" applyNumberFormat="1"/>
    <xf numFmtId="189" fontId="157" fillId="0" borderId="0" xfId="11" applyNumberFormat="1" applyFont="1" applyAlignment="1">
      <alignment vertical="center"/>
    </xf>
    <xf numFmtId="0" fontId="157" fillId="0" borderId="0" xfId="11" applyFont="1"/>
    <xf numFmtId="0" fontId="157" fillId="0" borderId="0" xfId="11" applyFont="1" applyAlignment="1">
      <alignment horizontal="left" indent="1"/>
    </xf>
    <xf numFmtId="10" fontId="20" fillId="0" borderId="0" xfId="25" applyNumberFormat="1" applyFont="1"/>
    <xf numFmtId="0" fontId="148" fillId="0" borderId="0" xfId="42" applyFont="1" applyAlignment="1">
      <alignment vertical="center"/>
    </xf>
    <xf numFmtId="0" fontId="148" fillId="0" borderId="0" xfId="42" applyFont="1"/>
    <xf numFmtId="0" fontId="148" fillId="0" borderId="0" xfId="42" applyFont="1" applyAlignment="1">
      <alignment vertical="center" wrapText="1"/>
    </xf>
    <xf numFmtId="0" fontId="148" fillId="0" borderId="0" xfId="42" applyFont="1" applyAlignment="1">
      <alignment horizontal="center" vertical="center" wrapText="1"/>
    </xf>
    <xf numFmtId="166" fontId="164" fillId="0" borderId="15" xfId="14" applyNumberFormat="1" applyFont="1" applyBorder="1"/>
    <xf numFmtId="166" fontId="168" fillId="0" borderId="0" xfId="14" applyNumberFormat="1" applyFont="1"/>
    <xf numFmtId="166" fontId="157" fillId="0" borderId="0" xfId="14" applyNumberFormat="1" applyFont="1"/>
    <xf numFmtId="166" fontId="168" fillId="0" borderId="0" xfId="44" applyNumberFormat="1" applyFont="1"/>
    <xf numFmtId="166" fontId="169" fillId="0" borderId="0" xfId="14" applyNumberFormat="1" applyFont="1"/>
    <xf numFmtId="166" fontId="170" fillId="0" borderId="0" xfId="14" applyNumberFormat="1" applyFont="1"/>
    <xf numFmtId="43" fontId="170" fillId="0" borderId="0" xfId="1" applyFont="1" applyFill="1" applyBorder="1" applyProtection="1"/>
    <xf numFmtId="166" fontId="157" fillId="0" borderId="0" xfId="11" applyNumberFormat="1" applyFont="1" applyAlignment="1">
      <alignment vertical="center"/>
    </xf>
    <xf numFmtId="43" fontId="157" fillId="0" borderId="0" xfId="1" applyFont="1" applyFill="1" applyBorder="1" applyProtection="1"/>
    <xf numFmtId="43" fontId="168" fillId="0" borderId="0" xfId="1" applyFont="1" applyFill="1" applyBorder="1" applyProtection="1"/>
    <xf numFmtId="10" fontId="165" fillId="0" borderId="19" xfId="14" applyNumberFormat="1" applyFont="1" applyBorder="1"/>
    <xf numFmtId="169" fontId="165" fillId="0" borderId="19" xfId="14" applyNumberFormat="1" applyFont="1" applyBorder="1"/>
    <xf numFmtId="166" fontId="168" fillId="0" borderId="0" xfId="11" applyNumberFormat="1" applyFont="1"/>
    <xf numFmtId="0" fontId="56" fillId="0" borderId="16" xfId="0" applyFont="1" applyBorder="1" applyAlignment="1">
      <alignment vertical="center"/>
    </xf>
    <xf numFmtId="166" fontId="8" fillId="0" borderId="15" xfId="1" applyNumberFormat="1" applyFont="1" applyBorder="1" applyAlignment="1">
      <alignment vertical="center"/>
    </xf>
    <xf numFmtId="189" fontId="168" fillId="0" borderId="0" xfId="14" applyNumberFormat="1" applyFont="1"/>
    <xf numFmtId="189" fontId="12" fillId="0" borderId="15" xfId="42" applyNumberFormat="1" applyFont="1" applyBorder="1" applyAlignment="1">
      <alignment vertical="center"/>
    </xf>
    <xf numFmtId="166" fontId="12" fillId="0" borderId="15" xfId="25" applyNumberFormat="1" applyFont="1" applyBorder="1" applyAlignment="1">
      <alignment vertical="center"/>
    </xf>
    <xf numFmtId="166" fontId="12" fillId="0" borderId="15" xfId="25" applyNumberFormat="1" applyFont="1" applyBorder="1" applyAlignment="1"/>
    <xf numFmtId="166" fontId="8" fillId="0" borderId="15" xfId="25" applyNumberFormat="1" applyFont="1" applyBorder="1" applyAlignment="1">
      <alignment vertical="center"/>
    </xf>
    <xf numFmtId="0" fontId="155" fillId="6" borderId="0" xfId="0" applyFont="1" applyFill="1"/>
    <xf numFmtId="197" fontId="155" fillId="6" borderId="0" xfId="0" applyNumberFormat="1" applyFont="1" applyFill="1"/>
    <xf numFmtId="189" fontId="157" fillId="6" borderId="0" xfId="44" applyNumberFormat="1" applyFont="1" applyFill="1"/>
    <xf numFmtId="189" fontId="155" fillId="6" borderId="0" xfId="0" applyNumberFormat="1" applyFont="1" applyFill="1"/>
    <xf numFmtId="43" fontId="12" fillId="0" borderId="15" xfId="1" applyFont="1" applyBorder="1" applyAlignment="1">
      <alignment vertical="center"/>
    </xf>
    <xf numFmtId="10" fontId="155" fillId="0" borderId="0" xfId="0" applyNumberFormat="1" applyFont="1"/>
    <xf numFmtId="49" fontId="53" fillId="0" borderId="15" xfId="14" applyNumberFormat="1" applyFont="1" applyBorder="1" applyAlignment="1">
      <alignment horizontal="left" indent="1"/>
    </xf>
    <xf numFmtId="49" fontId="53" fillId="0" borderId="16" xfId="14" applyNumberFormat="1" applyFont="1" applyBorder="1" applyAlignment="1">
      <alignment horizontal="left" wrapText="1" indent="1"/>
    </xf>
    <xf numFmtId="166" fontId="7" fillId="29" borderId="24" xfId="25" applyNumberFormat="1" applyFont="1" applyFill="1" applyBorder="1" applyAlignment="1">
      <alignment vertical="center"/>
    </xf>
    <xf numFmtId="49" fontId="53" fillId="0" borderId="16" xfId="0" applyNumberFormat="1" applyFont="1" applyBorder="1" applyAlignment="1">
      <alignment horizontal="left" vertical="center"/>
    </xf>
    <xf numFmtId="49" fontId="53" fillId="0" borderId="24" xfId="3" applyNumberFormat="1" applyFont="1" applyBorder="1" applyAlignment="1">
      <alignment horizontal="left" vertical="center"/>
    </xf>
    <xf numFmtId="166" fontId="12" fillId="0" borderId="24" xfId="25" applyNumberFormat="1" applyFont="1" applyBorder="1" applyAlignment="1">
      <alignment vertical="center"/>
    </xf>
    <xf numFmtId="165" fontId="155" fillId="0" borderId="0" xfId="25" applyNumberFormat="1" applyFont="1"/>
    <xf numFmtId="189" fontId="155" fillId="0" borderId="0" xfId="1" applyNumberFormat="1" applyFont="1"/>
    <xf numFmtId="0" fontId="20" fillId="0" borderId="0" xfId="3"/>
    <xf numFmtId="39" fontId="158" fillId="0" borderId="0" xfId="3" applyNumberFormat="1" applyFont="1"/>
    <xf numFmtId="0" fontId="53" fillId="0" borderId="16" xfId="3" applyFont="1" applyBorder="1"/>
    <xf numFmtId="198" fontId="53" fillId="0" borderId="15" xfId="3" applyNumberFormat="1" applyFont="1" applyBorder="1"/>
    <xf numFmtId="164" fontId="12" fillId="0" borderId="15" xfId="42" applyNumberFormat="1" applyFont="1" applyBorder="1" applyAlignment="1">
      <alignment vertical="center"/>
    </xf>
    <xf numFmtId="166" fontId="12" fillId="0" borderId="15" xfId="25" applyNumberFormat="1" applyFont="1" applyBorder="1"/>
    <xf numFmtId="39" fontId="20" fillId="0" borderId="0" xfId="3" applyNumberFormat="1"/>
    <xf numFmtId="0" fontId="53" fillId="0" borderId="130" xfId="3" applyFont="1" applyBorder="1"/>
    <xf numFmtId="166" fontId="12" fillId="0" borderId="151" xfId="25" applyNumberFormat="1" applyFont="1" applyBorder="1"/>
    <xf numFmtId="0" fontId="7" fillId="29" borderId="80" xfId="3" applyFont="1" applyFill="1" applyBorder="1" applyAlignment="1">
      <alignment horizontal="left" vertical="center"/>
    </xf>
    <xf numFmtId="198" fontId="7" fillId="29" borderId="24" xfId="3" applyNumberFormat="1" applyFont="1" applyFill="1" applyBorder="1" applyAlignment="1">
      <alignment horizontal="right" vertical="center"/>
    </xf>
    <xf numFmtId="166" fontId="7" fillId="29" borderId="24" xfId="25" applyNumberFormat="1" applyFont="1" applyFill="1" applyBorder="1"/>
    <xf numFmtId="0" fontId="12" fillId="0" borderId="80" xfId="3" applyFont="1" applyBorder="1" applyAlignment="1">
      <alignment horizontal="left" vertical="center" wrapText="1"/>
    </xf>
    <xf numFmtId="198" fontId="12" fillId="0" borderId="24" xfId="3" applyNumberFormat="1" applyFont="1" applyBorder="1" applyAlignment="1">
      <alignment horizontal="right" vertical="center"/>
    </xf>
    <xf numFmtId="166" fontId="12" fillId="0" borderId="151" xfId="25" applyNumberFormat="1" applyFont="1" applyBorder="1" applyAlignment="1">
      <alignment vertical="center"/>
    </xf>
    <xf numFmtId="49" fontId="7" fillId="29" borderId="24" xfId="3" applyNumberFormat="1" applyFont="1" applyFill="1" applyBorder="1" applyAlignment="1">
      <alignment horizontal="left" vertical="center" wrapText="1"/>
    </xf>
    <xf numFmtId="0" fontId="53" fillId="0" borderId="80" xfId="3" applyFont="1" applyBorder="1" applyAlignment="1">
      <alignment horizontal="left" vertical="center"/>
    </xf>
    <xf numFmtId="198" fontId="53" fillId="0" borderId="24" xfId="3" applyNumberFormat="1" applyFont="1" applyBorder="1" applyAlignment="1">
      <alignment horizontal="right" vertical="center"/>
    </xf>
    <xf numFmtId="164" fontId="12" fillId="0" borderId="24" xfId="42" applyNumberFormat="1" applyFont="1" applyBorder="1" applyAlignment="1">
      <alignment vertical="center"/>
    </xf>
    <xf numFmtId="166" fontId="12" fillId="0" borderId="81" xfId="25" applyNumberFormat="1" applyFont="1" applyBorder="1"/>
    <xf numFmtId="166" fontId="7" fillId="29" borderId="81" xfId="25" applyNumberFormat="1" applyFont="1" applyFill="1" applyBorder="1"/>
    <xf numFmtId="49" fontId="157" fillId="0" borderId="0" xfId="3" applyNumberFormat="1" applyFont="1" applyAlignment="1">
      <alignment vertical="center" wrapText="1"/>
    </xf>
    <xf numFmtId="0" fontId="20" fillId="0" borderId="0" xfId="42" applyAlignment="1">
      <alignment vertical="center"/>
    </xf>
    <xf numFmtId="189" fontId="20" fillId="0" borderId="0" xfId="3" applyNumberFormat="1"/>
    <xf numFmtId="164" fontId="20" fillId="0" borderId="0" xfId="3" applyNumberFormat="1"/>
    <xf numFmtId="198" fontId="20" fillId="0" borderId="0" xfId="3" applyNumberFormat="1"/>
    <xf numFmtId="168" fontId="20" fillId="0" borderId="0" xfId="1" applyNumberFormat="1" applyFont="1"/>
    <xf numFmtId="0" fontId="5" fillId="6" borderId="24" xfId="0" applyFont="1" applyFill="1" applyBorder="1" applyAlignment="1">
      <alignment vertical="center"/>
    </xf>
    <xf numFmtId="175" fontId="5" fillId="6" borderId="24" xfId="1" applyNumberFormat="1" applyFont="1" applyFill="1" applyBorder="1" applyAlignment="1">
      <alignment vertical="center"/>
    </xf>
    <xf numFmtId="10" fontId="5" fillId="6" borderId="24" xfId="41" applyNumberFormat="1" applyFont="1" applyFill="1" applyBorder="1" applyAlignment="1">
      <alignment vertical="center"/>
    </xf>
    <xf numFmtId="0" fontId="10" fillId="6" borderId="12" xfId="0" applyFont="1" applyFill="1" applyBorder="1" applyAlignment="1">
      <alignment horizontal="left" vertical="center" indent="1"/>
    </xf>
    <xf numFmtId="175" fontId="10" fillId="6" borderId="12" xfId="1" applyNumberFormat="1" applyFont="1" applyFill="1" applyBorder="1" applyAlignment="1">
      <alignment horizontal="left" vertical="center"/>
    </xf>
    <xf numFmtId="10" fontId="10" fillId="6" borderId="12" xfId="41" applyNumberFormat="1" applyFont="1" applyFill="1" applyBorder="1" applyAlignment="1">
      <alignment vertical="center"/>
    </xf>
    <xf numFmtId="0" fontId="10" fillId="6" borderId="15" xfId="0" applyFont="1" applyFill="1" applyBorder="1" applyAlignment="1">
      <alignment horizontal="left" vertical="center" indent="1"/>
    </xf>
    <xf numFmtId="175" fontId="10" fillId="6" borderId="15" xfId="1" applyNumberFormat="1" applyFont="1" applyFill="1" applyBorder="1" applyAlignment="1">
      <alignment horizontal="left" vertical="center"/>
    </xf>
    <xf numFmtId="10" fontId="10" fillId="6" borderId="15" xfId="41" applyNumberFormat="1" applyFont="1" applyFill="1" applyBorder="1" applyAlignment="1">
      <alignment vertical="center"/>
    </xf>
    <xf numFmtId="0" fontId="10" fillId="6" borderId="151" xfId="0" applyFont="1" applyFill="1" applyBorder="1" applyAlignment="1">
      <alignment horizontal="left" vertical="center" wrapText="1" indent="1"/>
    </xf>
    <xf numFmtId="175" fontId="10" fillId="6" borderId="151" xfId="1" applyNumberFormat="1" applyFont="1" applyFill="1" applyBorder="1" applyAlignment="1">
      <alignment horizontal="left" vertical="center"/>
    </xf>
    <xf numFmtId="10" fontId="10" fillId="6" borderId="151" xfId="41" applyNumberFormat="1" applyFont="1" applyFill="1" applyBorder="1" applyAlignment="1">
      <alignment vertical="center"/>
    </xf>
    <xf numFmtId="175" fontId="5" fillId="6" borderId="24" xfId="0" applyNumberFormat="1" applyFont="1" applyFill="1" applyBorder="1" applyAlignment="1">
      <alignment vertical="center"/>
    </xf>
    <xf numFmtId="39" fontId="155" fillId="6" borderId="0" xfId="0" applyNumberFormat="1" applyFont="1" applyFill="1"/>
    <xf numFmtId="175" fontId="155" fillId="6" borderId="0" xfId="0" applyNumberFormat="1" applyFont="1" applyFill="1"/>
    <xf numFmtId="0" fontId="10" fillId="6" borderId="15" xfId="0" applyFont="1" applyFill="1" applyBorder="1" applyAlignment="1">
      <alignment horizontal="left" vertical="center" wrapText="1" indent="1"/>
    </xf>
    <xf numFmtId="175" fontId="10" fillId="6" borderId="15" xfId="1" applyNumberFormat="1" applyFont="1" applyFill="1" applyBorder="1" applyAlignment="1">
      <alignment horizontal="left" vertical="center" wrapText="1"/>
    </xf>
    <xf numFmtId="49" fontId="10" fillId="6" borderId="151" xfId="0" applyNumberFormat="1" applyFont="1" applyFill="1" applyBorder="1" applyAlignment="1">
      <alignment horizontal="left" vertical="center" indent="1"/>
    </xf>
    <xf numFmtId="175" fontId="10" fillId="6" borderId="151" xfId="1" applyNumberFormat="1" applyFont="1" applyFill="1" applyBorder="1" applyAlignment="1">
      <alignment horizontal="left" vertical="center" wrapText="1"/>
    </xf>
    <xf numFmtId="175" fontId="7" fillId="29" borderId="24" xfId="0" applyNumberFormat="1" applyFont="1" applyFill="1" applyBorder="1" applyAlignment="1">
      <alignment vertical="center"/>
    </xf>
    <xf numFmtId="10" fontId="7" fillId="29" borderId="24" xfId="41" applyNumberFormat="1" applyFont="1" applyFill="1" applyBorder="1" applyAlignment="1">
      <alignment vertical="center"/>
    </xf>
    <xf numFmtId="0" fontId="10" fillId="6" borderId="12" xfId="0" applyFont="1" applyFill="1" applyBorder="1" applyAlignment="1">
      <alignment horizontal="left" vertical="center" wrapText="1"/>
    </xf>
    <xf numFmtId="175" fontId="10" fillId="6" borderId="12" xfId="1" applyNumberFormat="1" applyFont="1" applyFill="1" applyBorder="1" applyAlignment="1">
      <alignment horizontal="center" vertical="center" wrapText="1"/>
    </xf>
    <xf numFmtId="0" fontId="10" fillId="6" borderId="151" xfId="0" applyFont="1" applyFill="1" applyBorder="1" applyAlignment="1">
      <alignment horizontal="left" vertical="center" wrapText="1"/>
    </xf>
    <xf numFmtId="175" fontId="10" fillId="6" borderId="151" xfId="1" applyNumberFormat="1" applyFont="1" applyFill="1" applyBorder="1" applyAlignment="1">
      <alignment horizontal="center" vertical="center" wrapText="1"/>
    </xf>
    <xf numFmtId="166" fontId="7" fillId="29" borderId="24" xfId="41" applyNumberFormat="1" applyFont="1" applyFill="1" applyBorder="1" applyAlignment="1">
      <alignment vertical="center"/>
    </xf>
    <xf numFmtId="0" fontId="10" fillId="6" borderId="12" xfId="0" applyFont="1" applyFill="1" applyBorder="1"/>
    <xf numFmtId="166" fontId="10" fillId="6" borderId="12" xfId="41" applyNumberFormat="1" applyFont="1" applyFill="1" applyBorder="1"/>
    <xf numFmtId="0" fontId="10" fillId="6" borderId="151" xfId="0" applyFont="1" applyFill="1" applyBorder="1"/>
    <xf numFmtId="166" fontId="10" fillId="6" borderId="151" xfId="41" applyNumberFormat="1" applyFont="1" applyFill="1" applyBorder="1"/>
    <xf numFmtId="166" fontId="155" fillId="0" borderId="0" xfId="41" applyNumberFormat="1" applyFont="1"/>
    <xf numFmtId="0" fontId="148" fillId="0" borderId="0" xfId="45" applyFont="1"/>
    <xf numFmtId="43" fontId="20" fillId="0" borderId="0" xfId="45" applyNumberFormat="1"/>
    <xf numFmtId="0" fontId="20" fillId="0" borderId="0" xfId="45"/>
    <xf numFmtId="189" fontId="20" fillId="6" borderId="0" xfId="45" applyNumberFormat="1" applyFill="1"/>
    <xf numFmtId="189" fontId="20" fillId="0" borderId="0" xfId="45" applyNumberFormat="1"/>
    <xf numFmtId="39" fontId="20" fillId="0" borderId="0" xfId="45" applyNumberFormat="1"/>
    <xf numFmtId="0" fontId="31" fillId="13" borderId="86" xfId="5" applyFont="1" applyFill="1" applyBorder="1" applyAlignment="1">
      <alignment horizontal="left" vertical="center" wrapText="1"/>
    </xf>
    <xf numFmtId="0" fontId="40" fillId="20" borderId="26" xfId="5" applyFont="1" applyFill="1" applyBorder="1" applyAlignment="1">
      <alignment vertical="center" wrapText="1"/>
    </xf>
    <xf numFmtId="173" fontId="15" fillId="20" borderId="61" xfId="11" applyNumberFormat="1" applyFont="1" applyFill="1" applyBorder="1" applyAlignment="1">
      <alignment horizontal="center" vertical="center"/>
    </xf>
    <xf numFmtId="0" fontId="93" fillId="0" borderId="0" xfId="0" applyFont="1" applyAlignment="1">
      <alignment vertical="center"/>
    </xf>
    <xf numFmtId="0" fontId="10" fillId="0" borderId="24" xfId="0" applyFont="1" applyBorder="1" applyAlignment="1">
      <alignment horizontal="center" vertical="center" wrapText="1"/>
    </xf>
    <xf numFmtId="0" fontId="10" fillId="0" borderId="24" xfId="0" applyFont="1" applyBorder="1" applyAlignment="1">
      <alignment horizontal="center" vertical="center"/>
    </xf>
    <xf numFmtId="168" fontId="12" fillId="0" borderId="24" xfId="1" applyNumberFormat="1" applyFont="1" applyBorder="1" applyAlignment="1">
      <alignment horizontal="center" vertical="center"/>
    </xf>
    <xf numFmtId="0" fontId="10" fillId="0" borderId="12" xfId="0" applyFont="1" applyBorder="1" applyAlignment="1">
      <alignment horizontal="center" vertical="center" wrapText="1"/>
    </xf>
    <xf numFmtId="168" fontId="7" fillId="29" borderId="24" xfId="1" applyNumberFormat="1" applyFont="1" applyFill="1" applyBorder="1" applyAlignment="1">
      <alignment horizontal="center" vertical="center"/>
    </xf>
    <xf numFmtId="0" fontId="12" fillId="0" borderId="24" xfId="0" applyFont="1" applyBorder="1" applyAlignment="1">
      <alignment horizontal="left" vertical="top" wrapText="1"/>
    </xf>
    <xf numFmtId="0" fontId="12" fillId="0" borderId="24" xfId="0" applyFont="1" applyBorder="1" applyAlignment="1">
      <alignment horizontal="left" vertical="center" wrapText="1"/>
    </xf>
    <xf numFmtId="0" fontId="12" fillId="0" borderId="15" xfId="0" applyFont="1" applyBorder="1" applyAlignment="1">
      <alignment horizontal="left" vertical="center" wrapText="1"/>
    </xf>
    <xf numFmtId="168" fontId="12" fillId="0" borderId="24" xfId="1" applyNumberFormat="1" applyFont="1" applyBorder="1" applyAlignment="1">
      <alignment horizontal="center" vertical="center" wrapText="1"/>
    </xf>
    <xf numFmtId="0" fontId="6" fillId="0" borderId="75" xfId="0" applyFont="1" applyBorder="1" applyAlignment="1">
      <alignment horizontal="center" vertical="center"/>
    </xf>
    <xf numFmtId="168" fontId="13" fillId="29" borderId="24" xfId="1" applyNumberFormat="1" applyFont="1" applyFill="1" applyBorder="1" applyAlignment="1">
      <alignment horizontal="center" vertical="center"/>
    </xf>
    <xf numFmtId="3" fontId="12" fillId="0" borderId="0" xfId="30" applyNumberFormat="1" applyFont="1" applyAlignment="1">
      <alignment horizontal="center" vertical="center"/>
    </xf>
    <xf numFmtId="3" fontId="7" fillId="29" borderId="111" xfId="30" applyNumberFormat="1" applyFont="1" applyFill="1" applyBorder="1" applyAlignment="1">
      <alignment horizontal="center" vertical="center" wrapText="1"/>
    </xf>
    <xf numFmtId="0" fontId="10" fillId="0" borderId="0" xfId="29" applyFont="1" applyAlignment="1">
      <alignment vertical="center" wrapText="1"/>
    </xf>
    <xf numFmtId="0" fontId="7" fillId="29" borderId="115" xfId="29" applyFont="1" applyFill="1" applyBorder="1" applyAlignment="1">
      <alignment horizontal="center" vertical="center" wrapText="1"/>
    </xf>
    <xf numFmtId="0" fontId="7" fillId="29" borderId="117" xfId="29" applyFont="1" applyFill="1" applyBorder="1" applyAlignment="1">
      <alignment horizontal="center" vertical="center" wrapText="1"/>
    </xf>
    <xf numFmtId="170" fontId="7" fillId="29" borderId="57" xfId="31" applyNumberFormat="1" applyFont="1" applyFill="1" applyBorder="1" applyAlignment="1">
      <alignment horizontal="center" vertical="center"/>
    </xf>
    <xf numFmtId="0" fontId="114" fillId="34" borderId="229" xfId="0" applyFont="1" applyFill="1" applyBorder="1" applyAlignment="1">
      <alignment vertical="center" wrapText="1"/>
    </xf>
    <xf numFmtId="0" fontId="114" fillId="19" borderId="229" xfId="0" applyFont="1" applyFill="1" applyBorder="1" applyAlignment="1">
      <alignment vertical="center" wrapText="1"/>
    </xf>
    <xf numFmtId="0" fontId="114" fillId="19" borderId="231" xfId="0" applyFont="1" applyFill="1" applyBorder="1" applyAlignment="1">
      <alignment vertical="center" wrapText="1"/>
    </xf>
    <xf numFmtId="0" fontId="114" fillId="19" borderId="232" xfId="0" applyFont="1" applyFill="1" applyBorder="1" applyAlignment="1">
      <alignment horizontal="center" vertical="center" wrapText="1"/>
    </xf>
    <xf numFmtId="0" fontId="114" fillId="19" borderId="232" xfId="0" applyFont="1" applyFill="1" applyBorder="1" applyAlignment="1">
      <alignment vertical="center" wrapText="1"/>
    </xf>
    <xf numFmtId="0" fontId="6" fillId="6" borderId="0" xfId="0" applyFont="1" applyFill="1" applyAlignment="1">
      <alignment vertical="center"/>
    </xf>
    <xf numFmtId="43" fontId="6" fillId="6" borderId="0" xfId="1" applyFont="1" applyFill="1" applyAlignment="1">
      <alignment vertical="center"/>
    </xf>
    <xf numFmtId="0" fontId="62" fillId="29" borderId="0" xfId="18" applyFont="1" applyFill="1" applyAlignment="1">
      <alignment vertical="center"/>
    </xf>
    <xf numFmtId="0" fontId="5" fillId="0" borderId="0" xfId="0" applyFont="1" applyAlignment="1">
      <alignment horizontal="center"/>
    </xf>
    <xf numFmtId="0" fontId="12" fillId="0" borderId="0" xfId="0" applyFont="1" applyAlignment="1">
      <alignment horizontal="center" vertical="top" wrapText="1" readingOrder="1"/>
    </xf>
    <xf numFmtId="0" fontId="16" fillId="0" borderId="0" xfId="0" applyFont="1" applyAlignment="1">
      <alignment horizontal="left" vertical="center" wrapText="1"/>
    </xf>
    <xf numFmtId="166" fontId="10" fillId="6" borderId="187" xfId="0" applyNumberFormat="1" applyFont="1" applyFill="1" applyBorder="1" applyAlignment="1">
      <alignment horizontal="center" vertical="center" wrapText="1"/>
    </xf>
    <xf numFmtId="166" fontId="10" fillId="6" borderId="53" xfId="0" applyNumberFormat="1" applyFont="1" applyFill="1" applyBorder="1" applyAlignment="1">
      <alignment horizontal="center" vertical="center" wrapText="1"/>
    </xf>
    <xf numFmtId="0" fontId="174" fillId="0" borderId="0" xfId="0" applyFont="1" applyAlignment="1">
      <alignment horizontal="center"/>
    </xf>
    <xf numFmtId="175" fontId="5" fillId="0" borderId="146" xfId="35" applyNumberFormat="1" applyFont="1" applyBorder="1" applyAlignment="1">
      <alignment vertical="center"/>
    </xf>
    <xf numFmtId="175" fontId="5" fillId="30" borderId="146" xfId="35" applyNumberFormat="1" applyFont="1" applyFill="1" applyBorder="1" applyAlignment="1">
      <alignment vertical="center"/>
    </xf>
    <xf numFmtId="175" fontId="10" fillId="0" borderId="146" xfId="35" applyNumberFormat="1" applyFont="1" applyBorder="1" applyAlignment="1">
      <alignment vertical="center"/>
    </xf>
    <xf numFmtId="175" fontId="16" fillId="0" borderId="0" xfId="35" applyNumberFormat="1" applyFont="1" applyBorder="1" applyAlignment="1">
      <alignment horizontal="center" vertical="center"/>
    </xf>
    <xf numFmtId="166" fontId="16" fillId="0" borderId="0" xfId="2" applyNumberFormat="1" applyFont="1" applyBorder="1" applyAlignment="1">
      <alignment horizontal="center" vertical="center"/>
    </xf>
    <xf numFmtId="166" fontId="84" fillId="0" borderId="0" xfId="2" applyNumberFormat="1" applyFont="1" applyBorder="1" applyAlignment="1">
      <alignment horizontal="center" vertical="center"/>
    </xf>
    <xf numFmtId="184" fontId="0" fillId="0" borderId="0" xfId="0" applyNumberFormat="1"/>
    <xf numFmtId="0" fontId="5" fillId="30" borderId="16" xfId="0" applyFont="1" applyFill="1" applyBorder="1" applyAlignment="1">
      <alignment horizontal="center"/>
    </xf>
    <xf numFmtId="199" fontId="0" fillId="0" borderId="0" xfId="0" applyNumberFormat="1"/>
    <xf numFmtId="175" fontId="0" fillId="0" borderId="0" xfId="1" applyNumberFormat="1" applyFont="1"/>
    <xf numFmtId="0" fontId="5" fillId="30" borderId="130" xfId="0" applyFont="1" applyFill="1" applyBorder="1" applyAlignment="1">
      <alignment horizontal="center"/>
    </xf>
    <xf numFmtId="43" fontId="10" fillId="0" borderId="0" xfId="1" applyFont="1" applyFill="1" applyBorder="1" applyAlignment="1">
      <alignment horizontal="right"/>
    </xf>
    <xf numFmtId="10" fontId="10" fillId="0" borderId="0" xfId="2" applyNumberFormat="1" applyFont="1" applyFill="1" applyBorder="1" applyAlignment="1">
      <alignment horizontal="right"/>
    </xf>
    <xf numFmtId="0" fontId="175" fillId="0" borderId="0" xfId="0" applyFont="1"/>
    <xf numFmtId="11" fontId="0" fillId="0" borderId="0" xfId="0" applyNumberFormat="1"/>
    <xf numFmtId="0" fontId="11" fillId="0" borderId="0" xfId="0" applyFont="1" applyAlignment="1">
      <alignment horizontal="left" vertical="center" readingOrder="1"/>
    </xf>
    <xf numFmtId="184" fontId="102" fillId="0" borderId="0" xfId="0" applyNumberFormat="1" applyFont="1" applyAlignment="1">
      <alignment wrapText="1"/>
    </xf>
    <xf numFmtId="175" fontId="5" fillId="30" borderId="16" xfId="1" applyNumberFormat="1" applyFont="1" applyFill="1" applyBorder="1"/>
    <xf numFmtId="177" fontId="10" fillId="0" borderId="0" xfId="0" applyNumberFormat="1" applyFont="1"/>
    <xf numFmtId="175" fontId="5" fillId="30" borderId="130" xfId="1" applyNumberFormat="1" applyFont="1" applyFill="1" applyBorder="1"/>
    <xf numFmtId="175" fontId="10" fillId="0" borderId="0" xfId="1" applyNumberFormat="1" applyFont="1"/>
    <xf numFmtId="175" fontId="5" fillId="30" borderId="235" xfId="1" applyNumberFormat="1" applyFont="1" applyFill="1" applyBorder="1"/>
    <xf numFmtId="175" fontId="5" fillId="30" borderId="236" xfId="1" applyNumberFormat="1" applyFont="1" applyFill="1" applyBorder="1"/>
    <xf numFmtId="175" fontId="7" fillId="29" borderId="237" xfId="1" applyNumberFormat="1" applyFont="1" applyFill="1" applyBorder="1"/>
    <xf numFmtId="181" fontId="10" fillId="0" borderId="0" xfId="1" applyNumberFormat="1" applyFont="1"/>
    <xf numFmtId="182" fontId="10" fillId="0" borderId="0" xfId="1" applyNumberFormat="1" applyFont="1"/>
    <xf numFmtId="175" fontId="0" fillId="0" borderId="0" xfId="2" applyNumberFormat="1" applyFont="1"/>
    <xf numFmtId="0" fontId="6" fillId="0" borderId="0" xfId="46" applyFont="1"/>
    <xf numFmtId="0" fontId="92" fillId="0" borderId="0" xfId="46" applyFont="1" applyAlignment="1">
      <alignment vertical="center"/>
    </xf>
    <xf numFmtId="0" fontId="48" fillId="0" borderId="0" xfId="14" applyFont="1" applyAlignment="1">
      <alignment horizontal="center" vertical="center"/>
    </xf>
    <xf numFmtId="0" fontId="62" fillId="29" borderId="49" xfId="14" applyFont="1" applyFill="1" applyBorder="1" applyAlignment="1">
      <alignment horizontal="center" vertical="center"/>
    </xf>
    <xf numFmtId="0" fontId="62" fillId="29" borderId="70" xfId="14" applyFont="1" applyFill="1" applyBorder="1" applyAlignment="1">
      <alignment horizontal="center" vertical="center" wrapText="1"/>
    </xf>
    <xf numFmtId="0" fontId="176" fillId="0" borderId="0" xfId="46" applyFont="1" applyAlignment="1">
      <alignment horizontal="center"/>
    </xf>
    <xf numFmtId="0" fontId="40" fillId="0" borderId="0" xfId="46" applyFont="1" applyAlignment="1">
      <alignment horizontal="center" vertical="center" wrapText="1"/>
    </xf>
    <xf numFmtId="0" fontId="14" fillId="0" borderId="0" xfId="46" applyFont="1" applyAlignment="1">
      <alignment horizontal="center" vertical="center" wrapText="1"/>
    </xf>
    <xf numFmtId="166" fontId="14" fillId="0" borderId="0" xfId="47" applyNumberFormat="1" applyFont="1" applyBorder="1" applyAlignment="1">
      <alignment horizontal="center" vertical="center" wrapText="1"/>
    </xf>
    <xf numFmtId="0" fontId="6" fillId="0" borderId="0" xfId="46" applyFont="1" applyAlignment="1">
      <alignment horizontal="center"/>
    </xf>
    <xf numFmtId="0" fontId="40" fillId="0" borderId="52" xfId="46" applyFont="1" applyBorder="1" applyAlignment="1">
      <alignment horizontal="center" vertical="center" wrapText="1"/>
    </xf>
    <xf numFmtId="0" fontId="14" fillId="0" borderId="52" xfId="46" applyFont="1" applyBorder="1" applyAlignment="1">
      <alignment horizontal="center" vertical="center" wrapText="1"/>
    </xf>
    <xf numFmtId="166" fontId="14" fillId="0" borderId="52" xfId="47" applyNumberFormat="1" applyFont="1" applyBorder="1" applyAlignment="1">
      <alignment horizontal="center" vertical="center" wrapText="1"/>
    </xf>
    <xf numFmtId="0" fontId="14" fillId="0" borderId="50" xfId="46" applyFont="1" applyBorder="1" applyAlignment="1">
      <alignment horizontal="center" vertical="center" wrapText="1"/>
    </xf>
    <xf numFmtId="0" fontId="62" fillId="29" borderId="52" xfId="14" applyFont="1" applyFill="1" applyBorder="1" applyAlignment="1">
      <alignment horizontal="left" vertical="center"/>
    </xf>
    <xf numFmtId="37" fontId="62" fillId="29" borderId="49" xfId="14" applyNumberFormat="1" applyFont="1" applyFill="1" applyBorder="1" applyAlignment="1">
      <alignment horizontal="center" vertical="center"/>
    </xf>
    <xf numFmtId="0" fontId="62" fillId="29" borderId="52" xfId="24" applyNumberFormat="1" applyFont="1" applyFill="1" applyBorder="1" applyAlignment="1">
      <alignment horizontal="center" vertical="center"/>
    </xf>
    <xf numFmtId="166" fontId="62" fillId="29" borderId="49" xfId="47" applyNumberFormat="1" applyFont="1" applyFill="1" applyBorder="1" applyAlignment="1">
      <alignment horizontal="center" vertical="center"/>
    </xf>
    <xf numFmtId="189" fontId="62" fillId="29" borderId="51" xfId="14" applyNumberFormat="1" applyFont="1" applyFill="1" applyBorder="1" applyAlignment="1">
      <alignment horizontal="center" vertical="center"/>
    </xf>
    <xf numFmtId="0" fontId="109" fillId="0" borderId="31" xfId="14" applyFont="1" applyBorder="1" applyAlignment="1">
      <alignment vertical="center"/>
    </xf>
    <xf numFmtId="0" fontId="109" fillId="0" borderId="56" xfId="14" applyFont="1" applyBorder="1" applyAlignment="1">
      <alignment vertical="center" wrapText="1"/>
    </xf>
    <xf numFmtId="0" fontId="10" fillId="0" borderId="0" xfId="46" applyFont="1"/>
    <xf numFmtId="0" fontId="5" fillId="0" borderId="0" xfId="46" applyFont="1" applyAlignment="1">
      <alignment vertical="center"/>
    </xf>
    <xf numFmtId="0" fontId="5" fillId="0" borderId="0" xfId="46" applyFont="1" applyAlignment="1">
      <alignment horizontal="center"/>
    </xf>
    <xf numFmtId="0" fontId="5" fillId="0" borderId="0" xfId="46" applyFont="1" applyAlignment="1">
      <alignment horizontal="center" vertical="center"/>
    </xf>
    <xf numFmtId="0" fontId="5" fillId="0" borderId="0" xfId="46" applyFont="1"/>
    <xf numFmtId="0" fontId="7" fillId="0" borderId="0" xfId="46" applyFont="1" applyAlignment="1">
      <alignment horizontal="center"/>
    </xf>
    <xf numFmtId="0" fontId="13" fillId="0" borderId="0" xfId="46" applyFont="1"/>
    <xf numFmtId="0" fontId="10" fillId="0" borderId="0" xfId="46" applyFont="1" applyAlignment="1">
      <alignment horizontal="center"/>
    </xf>
    <xf numFmtId="0" fontId="7" fillId="29" borderId="70" xfId="46" applyFont="1" applyFill="1" applyBorder="1" applyAlignment="1">
      <alignment horizontal="center" vertical="center" wrapText="1"/>
    </xf>
    <xf numFmtId="0" fontId="7" fillId="28" borderId="238" xfId="46" applyFont="1" applyFill="1" applyBorder="1" applyAlignment="1">
      <alignment horizontal="center" vertical="center" wrapText="1"/>
    </xf>
    <xf numFmtId="0" fontId="5" fillId="6" borderId="57" xfId="46" applyFont="1" applyFill="1" applyBorder="1" applyAlignment="1">
      <alignment horizontal="center" vertical="center" wrapText="1"/>
    </xf>
    <xf numFmtId="0" fontId="10" fillId="19" borderId="42" xfId="46" applyFont="1" applyFill="1" applyBorder="1" applyAlignment="1">
      <alignment vertical="center" wrapText="1"/>
    </xf>
    <xf numFmtId="200" fontId="10" fillId="19" borderId="43" xfId="48" applyNumberFormat="1" applyFont="1" applyFill="1" applyBorder="1" applyAlignment="1">
      <alignment horizontal="center" vertical="center"/>
    </xf>
    <xf numFmtId="200" fontId="10" fillId="19" borderId="43" xfId="48" applyNumberFormat="1" applyFont="1" applyFill="1" applyBorder="1" applyAlignment="1">
      <alignment vertical="center"/>
    </xf>
    <xf numFmtId="200" fontId="10" fillId="19" borderId="28" xfId="48" applyNumberFormat="1" applyFont="1" applyFill="1" applyBorder="1" applyAlignment="1">
      <alignment vertical="center"/>
    </xf>
    <xf numFmtId="175" fontId="10" fillId="0" borderId="0" xfId="6" applyNumberFormat="1" applyFont="1"/>
    <xf numFmtId="184" fontId="7" fillId="29" borderId="178" xfId="48" applyFont="1" applyFill="1" applyBorder="1" applyAlignment="1">
      <alignment horizontal="center" vertical="center"/>
    </xf>
    <xf numFmtId="200" fontId="7" fillId="29" borderId="178" xfId="47" applyNumberFormat="1" applyFont="1" applyFill="1" applyBorder="1"/>
    <xf numFmtId="200" fontId="7" fillId="29" borderId="177" xfId="47" applyNumberFormat="1" applyFont="1" applyFill="1" applyBorder="1"/>
    <xf numFmtId="0" fontId="10" fillId="0" borderId="0" xfId="46" applyFont="1" applyAlignment="1">
      <alignment vertical="center"/>
    </xf>
    <xf numFmtId="0" fontId="12" fillId="19" borderId="42" xfId="46" applyFont="1" applyFill="1" applyBorder="1" applyAlignment="1">
      <alignment vertical="center" wrapText="1"/>
    </xf>
    <xf numFmtId="200" fontId="10" fillId="19" borderId="41" xfId="48" applyNumberFormat="1" applyFont="1" applyFill="1" applyBorder="1" applyAlignment="1">
      <alignment vertical="center"/>
    </xf>
    <xf numFmtId="0" fontId="4" fillId="0" borderId="0" xfId="0" applyFont="1" applyAlignment="1">
      <alignment vertical="center"/>
    </xf>
    <xf numFmtId="0" fontId="0" fillId="0" borderId="0" xfId="0" applyAlignment="1">
      <alignment vertical="center"/>
    </xf>
    <xf numFmtId="0" fontId="12" fillId="6" borderId="46" xfId="46" applyFont="1" applyFill="1" applyBorder="1" applyAlignment="1">
      <alignment wrapText="1"/>
    </xf>
    <xf numFmtId="200" fontId="10" fillId="0" borderId="45" xfId="48" applyNumberFormat="1" applyFont="1" applyFill="1" applyBorder="1" applyAlignment="1">
      <alignment horizontal="center" vertical="center"/>
    </xf>
    <xf numFmtId="200" fontId="10" fillId="0" borderId="45" xfId="48" applyNumberFormat="1" applyFont="1" applyFill="1" applyBorder="1"/>
    <xf numFmtId="200" fontId="10" fillId="0" borderId="44" xfId="47" applyNumberFormat="1" applyFont="1" applyBorder="1"/>
    <xf numFmtId="43" fontId="13" fillId="0" borderId="0" xfId="46" applyNumberFormat="1" applyFont="1"/>
    <xf numFmtId="0" fontId="12" fillId="6" borderId="40" xfId="46" applyFont="1" applyFill="1" applyBorder="1" applyAlignment="1">
      <alignment wrapText="1"/>
    </xf>
    <xf numFmtId="200" fontId="10" fillId="0" borderId="35" xfId="48" applyNumberFormat="1" applyFont="1" applyFill="1" applyBorder="1" applyAlignment="1">
      <alignment horizontal="center" vertical="center"/>
    </xf>
    <xf numFmtId="200" fontId="10" fillId="0" borderId="35" xfId="48" applyNumberFormat="1" applyFont="1" applyFill="1" applyBorder="1"/>
    <xf numFmtId="200" fontId="10" fillId="0" borderId="71" xfId="47" applyNumberFormat="1" applyFont="1" applyBorder="1"/>
    <xf numFmtId="10" fontId="13" fillId="0" borderId="0" xfId="47" applyNumberFormat="1" applyFont="1" applyFill="1"/>
    <xf numFmtId="0" fontId="7" fillId="29" borderId="176" xfId="46" applyFont="1" applyFill="1" applyBorder="1" applyAlignment="1">
      <alignment horizontal="center" vertical="center" wrapText="1"/>
    </xf>
    <xf numFmtId="200" fontId="7" fillId="29" borderId="178" xfId="48" applyNumberFormat="1" applyFont="1" applyFill="1" applyBorder="1"/>
    <xf numFmtId="200" fontId="7" fillId="29" borderId="177" xfId="48" applyNumberFormat="1" applyFont="1" applyFill="1" applyBorder="1"/>
    <xf numFmtId="0" fontId="109" fillId="0" borderId="56" xfId="14" applyFont="1" applyBorder="1" applyAlignment="1">
      <alignment vertical="center"/>
    </xf>
    <xf numFmtId="0" fontId="109" fillId="0" borderId="41" xfId="14" applyFont="1" applyBorder="1" applyAlignment="1">
      <alignment vertical="center"/>
    </xf>
    <xf numFmtId="0" fontId="109" fillId="0" borderId="77" xfId="14" applyFont="1" applyBorder="1" applyAlignment="1">
      <alignment vertical="center"/>
    </xf>
    <xf numFmtId="43" fontId="8" fillId="0" borderId="0" xfId="1" applyFont="1" applyFill="1"/>
    <xf numFmtId="0" fontId="8" fillId="0" borderId="0" xfId="46" applyFont="1" applyAlignment="1">
      <alignment horizontal="center" vertical="center" wrapText="1"/>
    </xf>
    <xf numFmtId="166" fontId="8" fillId="0" borderId="0" xfId="2" applyNumberFormat="1" applyFont="1" applyFill="1" applyAlignment="1">
      <alignment horizontal="center" vertical="center" wrapText="1"/>
    </xf>
    <xf numFmtId="0" fontId="12" fillId="0" borderId="0" xfId="46" applyFont="1" applyAlignment="1">
      <alignment wrapText="1"/>
    </xf>
    <xf numFmtId="200" fontId="12" fillId="0" borderId="0" xfId="48" applyNumberFormat="1" applyFont="1" applyFill="1" applyBorder="1"/>
    <xf numFmtId="166" fontId="12" fillId="0" borderId="0" xfId="2" applyNumberFormat="1" applyFont="1" applyFill="1" applyBorder="1"/>
    <xf numFmtId="200" fontId="8" fillId="0" borderId="0" xfId="48" applyNumberFormat="1" applyFont="1" applyFill="1" applyBorder="1"/>
    <xf numFmtId="166" fontId="8" fillId="0" borderId="0" xfId="2" applyNumberFormat="1" applyFont="1" applyFill="1" applyBorder="1"/>
    <xf numFmtId="0" fontId="46" fillId="6" borderId="0" xfId="46" applyFont="1" applyFill="1" applyAlignment="1">
      <alignment horizontal="left" vertical="center"/>
    </xf>
    <xf numFmtId="0" fontId="47" fillId="6" borderId="0" xfId="46" applyFont="1" applyFill="1" applyAlignment="1">
      <alignment horizontal="left"/>
    </xf>
    <xf numFmtId="0" fontId="10" fillId="6" borderId="0" xfId="46" applyFont="1" applyFill="1"/>
    <xf numFmtId="0" fontId="7" fillId="29" borderId="49" xfId="46" applyFont="1" applyFill="1" applyBorder="1" applyAlignment="1">
      <alignment horizontal="center" vertical="center" wrapText="1"/>
    </xf>
    <xf numFmtId="0" fontId="10" fillId="6" borderId="30" xfId="46" applyFont="1" applyFill="1" applyBorder="1" applyAlignment="1">
      <alignment wrapText="1"/>
    </xf>
    <xf numFmtId="200" fontId="10" fillId="0" borderId="59" xfId="48" applyNumberFormat="1" applyFont="1" applyFill="1" applyBorder="1"/>
    <xf numFmtId="200" fontId="5" fillId="0" borderId="59" xfId="47" applyNumberFormat="1" applyFont="1" applyFill="1" applyBorder="1"/>
    <xf numFmtId="200" fontId="10" fillId="0" borderId="30" xfId="48" applyNumberFormat="1" applyFont="1" applyFill="1" applyBorder="1"/>
    <xf numFmtId="200" fontId="10" fillId="0" borderId="28" xfId="48" applyNumberFormat="1" applyFont="1" applyBorder="1"/>
    <xf numFmtId="0" fontId="10" fillId="6" borderId="46" xfId="46" applyFont="1" applyFill="1" applyBorder="1" applyAlignment="1">
      <alignment wrapText="1"/>
    </xf>
    <xf numFmtId="200" fontId="10" fillId="0" borderId="46" xfId="48" applyNumberFormat="1" applyFont="1" applyFill="1" applyBorder="1"/>
    <xf numFmtId="200" fontId="10" fillId="0" borderId="44" xfId="48" applyNumberFormat="1" applyFont="1" applyBorder="1"/>
    <xf numFmtId="0" fontId="10" fillId="19" borderId="163" xfId="46" applyFont="1" applyFill="1" applyBorder="1" applyAlignment="1">
      <alignment wrapText="1"/>
    </xf>
    <xf numFmtId="200" fontId="10" fillId="19" borderId="45" xfId="48" applyNumberFormat="1" applyFont="1" applyFill="1" applyBorder="1"/>
    <xf numFmtId="200" fontId="10" fillId="19" borderId="46" xfId="48" applyNumberFormat="1" applyFont="1" applyFill="1" applyBorder="1"/>
    <xf numFmtId="200" fontId="10" fillId="19" borderId="71" xfId="48" applyNumberFormat="1" applyFont="1" applyFill="1" applyBorder="1"/>
    <xf numFmtId="200" fontId="7" fillId="29" borderId="176" xfId="48" applyNumberFormat="1" applyFont="1" applyFill="1" applyBorder="1"/>
    <xf numFmtId="200" fontId="7" fillId="29" borderId="111" xfId="47" applyNumberFormat="1" applyFont="1" applyFill="1" applyBorder="1"/>
    <xf numFmtId="0" fontId="47" fillId="0" borderId="0" xfId="46" applyFont="1" applyAlignment="1">
      <alignment horizontal="left"/>
    </xf>
    <xf numFmtId="170" fontId="2" fillId="0" borderId="94" xfId="0" applyNumberFormat="1" applyFont="1" applyBorder="1"/>
    <xf numFmtId="166" fontId="13" fillId="0" borderId="0" xfId="2" applyNumberFormat="1" applyFont="1" applyFill="1"/>
    <xf numFmtId="0" fontId="22" fillId="0" borderId="0" xfId="29" applyFont="1" applyAlignment="1">
      <alignment wrapText="1"/>
    </xf>
    <xf numFmtId="0" fontId="178" fillId="6" borderId="0" xfId="29" applyFont="1" applyFill="1"/>
    <xf numFmtId="0" fontId="7" fillId="29" borderId="176" xfId="29" applyFont="1" applyFill="1" applyBorder="1" applyAlignment="1">
      <alignment horizontal="center" vertical="center" wrapText="1"/>
    </xf>
    <xf numFmtId="0" fontId="7" fillId="29" borderId="178" xfId="29" applyFont="1" applyFill="1" applyBorder="1" applyAlignment="1">
      <alignment horizontal="center" vertical="center" wrapText="1"/>
    </xf>
    <xf numFmtId="0" fontId="7" fillId="29" borderId="177" xfId="29" applyFont="1" applyFill="1" applyBorder="1" applyAlignment="1">
      <alignment horizontal="center" vertical="center" wrapText="1"/>
    </xf>
    <xf numFmtId="196" fontId="5" fillId="9" borderId="32" xfId="50" applyFont="1" applyFill="1" applyBorder="1" applyAlignment="1">
      <alignment horizontal="left" wrapText="1"/>
    </xf>
    <xf numFmtId="200" fontId="5" fillId="9" borderId="55" xfId="29" applyNumberFormat="1" applyFont="1" applyFill="1" applyBorder="1" applyAlignment="1">
      <alignment horizontal="right" vertical="center"/>
    </xf>
    <xf numFmtId="196" fontId="10" fillId="0" borderId="0" xfId="50" applyFont="1" applyBorder="1" applyAlignment="1">
      <alignment horizontal="left" wrapText="1" indent="1"/>
    </xf>
    <xf numFmtId="200" fontId="10" fillId="0" borderId="0" xfId="29" applyNumberFormat="1" applyFont="1" applyAlignment="1">
      <alignment horizontal="right" vertical="center"/>
    </xf>
    <xf numFmtId="200" fontId="10" fillId="0" borderId="36" xfId="29" applyNumberFormat="1" applyFont="1" applyBorder="1" applyAlignment="1">
      <alignment horizontal="right" vertical="center"/>
    </xf>
    <xf numFmtId="10" fontId="179" fillId="0" borderId="0" xfId="51" applyNumberFormat="1" applyFont="1" applyFill="1" applyBorder="1" applyAlignment="1">
      <alignment horizontal="right" vertical="center"/>
    </xf>
    <xf numFmtId="169" fontId="179" fillId="0" borderId="0" xfId="51" applyNumberFormat="1" applyFont="1" applyFill="1" applyBorder="1" applyAlignment="1">
      <alignment horizontal="right" vertical="center"/>
    </xf>
    <xf numFmtId="10" fontId="19" fillId="0" borderId="0" xfId="51" applyNumberFormat="1" applyFont="1"/>
    <xf numFmtId="196" fontId="10" fillId="0" borderId="38" xfId="50" applyFont="1" applyBorder="1" applyAlignment="1">
      <alignment horizontal="left" wrapText="1" indent="1"/>
    </xf>
    <xf numFmtId="43" fontId="19" fillId="0" borderId="0" xfId="29" applyNumberFormat="1" applyFont="1"/>
    <xf numFmtId="184" fontId="19" fillId="0" borderId="0" xfId="35" applyFont="1"/>
    <xf numFmtId="196" fontId="5" fillId="9" borderId="38" xfId="50" applyFont="1" applyFill="1" applyBorder="1" applyAlignment="1">
      <alignment horizontal="left" wrapText="1"/>
    </xf>
    <xf numFmtId="200" fontId="5" fillId="9" borderId="36" xfId="29" applyNumberFormat="1" applyFont="1" applyFill="1" applyBorder="1" applyAlignment="1">
      <alignment horizontal="right" vertical="center"/>
    </xf>
    <xf numFmtId="200" fontId="5" fillId="9" borderId="37" xfId="29" applyNumberFormat="1" applyFont="1" applyFill="1" applyBorder="1" applyAlignment="1">
      <alignment horizontal="right" vertical="center"/>
    </xf>
    <xf numFmtId="43" fontId="10" fillId="0" borderId="36" xfId="29" applyNumberFormat="1" applyFont="1" applyBorder="1" applyAlignment="1">
      <alignment vertical="center"/>
    </xf>
    <xf numFmtId="196" fontId="10" fillId="0" borderId="52" xfId="50" applyFont="1" applyBorder="1" applyAlignment="1">
      <alignment horizontal="left" wrapText="1" indent="1"/>
    </xf>
    <xf numFmtId="200" fontId="10" fillId="0" borderId="49" xfId="29" applyNumberFormat="1" applyFont="1" applyBorder="1" applyAlignment="1">
      <alignment horizontal="right" vertical="center"/>
    </xf>
    <xf numFmtId="200" fontId="10" fillId="0" borderId="37" xfId="29" applyNumberFormat="1" applyFont="1" applyBorder="1" applyAlignment="1">
      <alignment horizontal="right" vertical="center"/>
    </xf>
    <xf numFmtId="200" fontId="7" fillId="29" borderId="52" xfId="29" applyNumberFormat="1" applyFont="1" applyFill="1" applyBorder="1" applyAlignment="1">
      <alignment horizontal="left" vertical="center"/>
    </xf>
    <xf numFmtId="200" fontId="7" fillId="29" borderId="49" xfId="29" applyNumberFormat="1" applyFont="1" applyFill="1" applyBorder="1" applyAlignment="1">
      <alignment horizontal="right" vertical="center"/>
    </xf>
    <xf numFmtId="200" fontId="7" fillId="29" borderId="178" xfId="29" applyNumberFormat="1" applyFont="1" applyFill="1" applyBorder="1" applyAlignment="1">
      <alignment horizontal="right" vertical="center"/>
    </xf>
    <xf numFmtId="0" fontId="19" fillId="0" borderId="0" xfId="51" applyNumberFormat="1" applyFont="1"/>
    <xf numFmtId="0" fontId="26" fillId="0" borderId="0" xfId="29" applyFont="1" applyAlignment="1">
      <alignment vertical="center" wrapText="1"/>
    </xf>
    <xf numFmtId="10" fontId="19" fillId="0" borderId="0" xfId="51" applyNumberFormat="1" applyFont="1" applyBorder="1"/>
    <xf numFmtId="0" fontId="1" fillId="0" borderId="0" xfId="29"/>
    <xf numFmtId="0" fontId="7" fillId="29" borderId="238" xfId="0" applyFont="1" applyFill="1" applyBorder="1" applyAlignment="1">
      <alignment horizontal="center" vertical="center"/>
    </xf>
    <xf numFmtId="0" fontId="7" fillId="29" borderId="238" xfId="0" applyFont="1" applyFill="1" applyBorder="1" applyAlignment="1">
      <alignment horizontal="center" vertical="center" wrapText="1"/>
    </xf>
    <xf numFmtId="0" fontId="7" fillId="29" borderId="244" xfId="0" applyFont="1" applyFill="1" applyBorder="1" applyAlignment="1">
      <alignment horizontal="center" vertical="center" wrapText="1"/>
    </xf>
    <xf numFmtId="43" fontId="0" fillId="0" borderId="0" xfId="52" applyFont="1"/>
    <xf numFmtId="0" fontId="5" fillId="9" borderId="0" xfId="0" applyFont="1" applyFill="1" applyAlignment="1">
      <alignment horizontal="left" indent="1"/>
    </xf>
    <xf numFmtId="168" fontId="5" fillId="9" borderId="0" xfId="0" applyNumberFormat="1" applyFont="1" applyFill="1"/>
    <xf numFmtId="168" fontId="5" fillId="9" borderId="104" xfId="0" applyNumberFormat="1" applyFont="1" applyFill="1" applyBorder="1"/>
    <xf numFmtId="10" fontId="0" fillId="0" borderId="0" xfId="51" applyNumberFormat="1" applyFont="1"/>
    <xf numFmtId="184" fontId="1" fillId="0" borderId="0" xfId="29" applyNumberFormat="1"/>
    <xf numFmtId="166" fontId="0" fillId="0" borderId="0" xfId="51" applyNumberFormat="1" applyFont="1"/>
    <xf numFmtId="184" fontId="0" fillId="0" borderId="0" xfId="35" applyFont="1"/>
    <xf numFmtId="169" fontId="0" fillId="0" borderId="0" xfId="51" applyNumberFormat="1" applyFont="1"/>
    <xf numFmtId="200" fontId="180" fillId="0" borderId="0" xfId="29" applyNumberFormat="1" applyFont="1" applyAlignment="1">
      <alignment horizontal="right" vertical="center" wrapText="1"/>
    </xf>
    <xf numFmtId="4" fontId="1" fillId="0" borderId="0" xfId="29" applyNumberFormat="1"/>
    <xf numFmtId="0" fontId="7" fillId="28" borderId="245" xfId="0" applyFont="1" applyFill="1" applyBorder="1" applyAlignment="1">
      <alignment horizontal="left"/>
    </xf>
    <xf numFmtId="168" fontId="7" fillId="28" borderId="246" xfId="0" applyNumberFormat="1" applyFont="1" applyFill="1" applyBorder="1"/>
    <xf numFmtId="168" fontId="7" fillId="28" borderId="247" xfId="0" applyNumberFormat="1" applyFont="1" applyFill="1" applyBorder="1"/>
    <xf numFmtId="0" fontId="46" fillId="0" borderId="0" xfId="29" applyFont="1" applyAlignment="1">
      <alignment vertical="center" wrapText="1"/>
    </xf>
    <xf numFmtId="166" fontId="1" fillId="0" borderId="0" xfId="8" applyNumberFormat="1"/>
    <xf numFmtId="10" fontId="0" fillId="0" borderId="0" xfId="51" applyNumberFormat="1" applyFont="1" applyFill="1"/>
    <xf numFmtId="0" fontId="5" fillId="0" borderId="0" xfId="22" applyFont="1" applyAlignment="1">
      <alignment vertical="center"/>
    </xf>
    <xf numFmtId="164" fontId="0" fillId="0" borderId="0" xfId="0" applyNumberFormat="1"/>
    <xf numFmtId="0" fontId="0" fillId="0" borderId="0" xfId="0" applyAlignment="1">
      <alignment horizontal="left" indent="1"/>
    </xf>
    <xf numFmtId="0" fontId="7" fillId="29" borderId="104" xfId="0" applyFont="1" applyFill="1" applyBorder="1"/>
    <xf numFmtId="168" fontId="7" fillId="29" borderId="0" xfId="6" applyNumberFormat="1" applyFont="1" applyFill="1"/>
    <xf numFmtId="0" fontId="10" fillId="0" borderId="0" xfId="46" applyFont="1" applyAlignment="1">
      <alignment horizontal="center" vertical="center"/>
    </xf>
    <xf numFmtId="0" fontId="5" fillId="9" borderId="0" xfId="46" applyFont="1" applyFill="1" applyAlignment="1">
      <alignment horizontal="left" wrapText="1"/>
    </xf>
    <xf numFmtId="173" fontId="5" fillId="9" borderId="0" xfId="46" applyNumberFormat="1" applyFont="1" applyFill="1" applyAlignment="1">
      <alignment horizontal="center"/>
    </xf>
    <xf numFmtId="166" fontId="5" fillId="9" borderId="0" xfId="47" applyNumberFormat="1" applyFont="1" applyFill="1" applyAlignment="1"/>
    <xf numFmtId="0" fontId="5" fillId="0" borderId="0" xfId="46" applyFont="1" applyAlignment="1">
      <alignment horizontal="left" wrapText="1"/>
    </xf>
    <xf numFmtId="173" fontId="10" fillId="0" borderId="0" xfId="46" applyNumberFormat="1" applyFont="1" applyAlignment="1">
      <alignment horizontal="center"/>
    </xf>
    <xf numFmtId="166" fontId="10" fillId="0" borderId="0" xfId="47" applyNumberFormat="1" applyFont="1" applyBorder="1" applyAlignment="1"/>
    <xf numFmtId="0" fontId="10" fillId="6" borderId="0" xfId="46" applyFont="1" applyFill="1" applyAlignment="1">
      <alignment wrapText="1"/>
    </xf>
    <xf numFmtId="173" fontId="10" fillId="6" borderId="0" xfId="46" applyNumberFormat="1" applyFont="1" applyFill="1" applyAlignment="1">
      <alignment horizontal="center"/>
    </xf>
    <xf numFmtId="166" fontId="10" fillId="6" borderId="0" xfId="47" applyNumberFormat="1" applyFont="1" applyFill="1" applyBorder="1" applyAlignment="1"/>
    <xf numFmtId="166" fontId="5" fillId="9" borderId="0" xfId="47" applyNumberFormat="1" applyFont="1" applyFill="1" applyBorder="1" applyAlignment="1"/>
    <xf numFmtId="189" fontId="10" fillId="0" borderId="0" xfId="46" applyNumberFormat="1" applyFont="1"/>
    <xf numFmtId="173" fontId="10" fillId="0" borderId="0" xfId="46" applyNumberFormat="1" applyFont="1" applyAlignment="1">
      <alignment horizontal="left" indent="2"/>
    </xf>
    <xf numFmtId="189" fontId="13" fillId="0" borderId="0" xfId="46" applyNumberFormat="1" applyFont="1"/>
    <xf numFmtId="166" fontId="10" fillId="0" borderId="0" xfId="47" applyNumberFormat="1" applyFont="1" applyFill="1" applyBorder="1" applyAlignment="1"/>
    <xf numFmtId="173" fontId="8" fillId="9" borderId="0" xfId="46" applyNumberFormat="1" applyFont="1" applyFill="1" applyAlignment="1">
      <alignment horizontal="center"/>
    </xf>
    <xf numFmtId="166" fontId="8" fillId="9" borderId="0" xfId="47" applyNumberFormat="1" applyFont="1" applyFill="1" applyBorder="1" applyAlignment="1"/>
    <xf numFmtId="173" fontId="12" fillId="0" borderId="0" xfId="46" applyNumberFormat="1" applyFont="1" applyAlignment="1">
      <alignment horizontal="center"/>
    </xf>
    <xf numFmtId="166" fontId="12" fillId="0" borderId="0" xfId="47" applyNumberFormat="1" applyFont="1" applyBorder="1" applyAlignment="1"/>
    <xf numFmtId="166" fontId="5" fillId="9" borderId="0" xfId="47" applyNumberFormat="1" applyFont="1" applyFill="1" applyBorder="1" applyAlignment="1">
      <alignment horizontal="center"/>
    </xf>
    <xf numFmtId="166" fontId="5" fillId="9" borderId="0" xfId="2" applyNumberFormat="1" applyFont="1" applyFill="1" applyBorder="1" applyAlignment="1"/>
    <xf numFmtId="0" fontId="102" fillId="0" borderId="0" xfId="46" applyFont="1"/>
    <xf numFmtId="184" fontId="102" fillId="0" borderId="0" xfId="35" applyFont="1"/>
    <xf numFmtId="184" fontId="102" fillId="0" borderId="0" xfId="35" applyFont="1" applyAlignment="1">
      <alignment horizontal="center"/>
    </xf>
    <xf numFmtId="166" fontId="102" fillId="0" borderId="0" xfId="47" applyNumberFormat="1" applyFont="1"/>
    <xf numFmtId="189" fontId="102" fillId="0" borderId="0" xfId="46" applyNumberFormat="1" applyFont="1"/>
    <xf numFmtId="0" fontId="102" fillId="0" borderId="0" xfId="46" applyFont="1" applyAlignment="1">
      <alignment horizontal="center"/>
    </xf>
    <xf numFmtId="184" fontId="102" fillId="6" borderId="0" xfId="35" applyFont="1" applyFill="1"/>
    <xf numFmtId="43" fontId="102" fillId="0" borderId="0" xfId="46" applyNumberFormat="1" applyFont="1" applyAlignment="1">
      <alignment horizontal="center"/>
    </xf>
    <xf numFmtId="43" fontId="10" fillId="0" borderId="0" xfId="46" applyNumberFormat="1" applyFont="1"/>
    <xf numFmtId="43" fontId="102" fillId="0" borderId="0" xfId="6" applyFont="1"/>
    <xf numFmtId="10" fontId="102" fillId="0" borderId="0" xfId="47" applyNumberFormat="1" applyFont="1"/>
    <xf numFmtId="10" fontId="102" fillId="0" borderId="0" xfId="47" applyNumberFormat="1" applyFont="1" applyAlignment="1">
      <alignment horizontal="center"/>
    </xf>
    <xf numFmtId="10" fontId="10" fillId="0" borderId="0" xfId="47" applyNumberFormat="1" applyFont="1"/>
    <xf numFmtId="184" fontId="10" fillId="0" borderId="0" xfId="35" applyFont="1" applyAlignment="1">
      <alignment horizontal="center"/>
    </xf>
    <xf numFmtId="184" fontId="10" fillId="0" borderId="0" xfId="46" applyNumberFormat="1" applyFont="1"/>
    <xf numFmtId="184" fontId="10" fillId="0" borderId="0" xfId="46" applyNumberFormat="1" applyFont="1" applyAlignment="1">
      <alignment horizontal="center"/>
    </xf>
    <xf numFmtId="0" fontId="181" fillId="0" borderId="0" xfId="53"/>
    <xf numFmtId="0" fontId="182" fillId="0" borderId="0" xfId="53" applyFont="1"/>
    <xf numFmtId="0" fontId="183" fillId="0" borderId="0" xfId="53" applyFont="1"/>
    <xf numFmtId="0" fontId="184" fillId="49" borderId="0" xfId="53" applyFont="1" applyFill="1" applyAlignment="1">
      <alignment vertical="center" wrapText="1"/>
    </xf>
    <xf numFmtId="0" fontId="185" fillId="0" borderId="0" xfId="53" applyFont="1" applyAlignment="1">
      <alignment vertical="center" wrapText="1"/>
    </xf>
    <xf numFmtId="164" fontId="185" fillId="0" borderId="0" xfId="53" applyNumberFormat="1" applyFont="1" applyAlignment="1">
      <alignment vertical="center" wrapText="1"/>
    </xf>
    <xf numFmtId="166" fontId="185" fillId="0" borderId="0" xfId="53" applyNumberFormat="1" applyFont="1" applyAlignment="1">
      <alignment vertical="center" wrapText="1"/>
    </xf>
    <xf numFmtId="0" fontId="186" fillId="0" borderId="0" xfId="53" applyFont="1"/>
    <xf numFmtId="166" fontId="186" fillId="0" borderId="0" xfId="53" applyNumberFormat="1" applyFont="1"/>
    <xf numFmtId="0" fontId="185" fillId="0" borderId="0" xfId="53" applyFont="1"/>
    <xf numFmtId="166" fontId="185" fillId="0" borderId="0" xfId="53" applyNumberFormat="1" applyFont="1"/>
    <xf numFmtId="0" fontId="187" fillId="0" borderId="0" xfId="0" applyFont="1" applyAlignment="1">
      <alignment horizontal="center" vertical="center"/>
    </xf>
    <xf numFmtId="0" fontId="9" fillId="29" borderId="183" xfId="0" applyFont="1" applyFill="1" applyBorder="1" applyAlignment="1">
      <alignment horizontal="center" vertical="center" wrapText="1"/>
    </xf>
    <xf numFmtId="0" fontId="9" fillId="29" borderId="184" xfId="0" applyFont="1" applyFill="1" applyBorder="1" applyAlignment="1">
      <alignment horizontal="center" vertical="center" wrapText="1"/>
    </xf>
    <xf numFmtId="0" fontId="88" fillId="6" borderId="16" xfId="0" applyFont="1" applyFill="1" applyBorder="1" applyAlignment="1">
      <alignment horizontal="left" wrapText="1" indent="1"/>
    </xf>
    <xf numFmtId="0" fontId="88" fillId="6" borderId="16" xfId="0" applyFont="1" applyFill="1" applyBorder="1" applyAlignment="1">
      <alignment horizontal="left" indent="1"/>
    </xf>
    <xf numFmtId="0" fontId="12" fillId="0" borderId="0" xfId="0" applyFont="1" applyAlignment="1">
      <alignment horizontal="left" indent="2"/>
    </xf>
    <xf numFmtId="168" fontId="12" fillId="0" borderId="0" xfId="0" applyNumberFormat="1" applyFont="1"/>
    <xf numFmtId="168" fontId="12" fillId="0" borderId="104" xfId="0" applyNumberFormat="1" applyFont="1" applyBorder="1"/>
    <xf numFmtId="0" fontId="40" fillId="48" borderId="104" xfId="0" applyFont="1" applyFill="1" applyBorder="1"/>
    <xf numFmtId="168" fontId="40" fillId="48" borderId="0" xfId="6" applyNumberFormat="1" applyFont="1" applyFill="1"/>
    <xf numFmtId="0" fontId="14" fillId="0" borderId="104" xfId="0" applyFont="1" applyBorder="1"/>
    <xf numFmtId="168" fontId="14" fillId="0" borderId="0" xfId="6" applyNumberFormat="1" applyFont="1"/>
    <xf numFmtId="0" fontId="40" fillId="48" borderId="0" xfId="0" applyFont="1" applyFill="1"/>
    <xf numFmtId="43" fontId="40" fillId="48" borderId="0" xfId="6" applyFont="1" applyFill="1"/>
    <xf numFmtId="43" fontId="14" fillId="0" borderId="0" xfId="6" applyFont="1"/>
    <xf numFmtId="0" fontId="46" fillId="0" borderId="0" xfId="29" applyFont="1" applyAlignment="1">
      <alignment vertical="center"/>
    </xf>
    <xf numFmtId="168" fontId="41" fillId="0" borderId="0" xfId="1" applyNumberFormat="1" applyFont="1"/>
    <xf numFmtId="166" fontId="41" fillId="0" borderId="0" xfId="2" applyNumberFormat="1" applyFont="1"/>
    <xf numFmtId="0" fontId="12" fillId="0" borderId="0" xfId="46" applyFont="1"/>
    <xf numFmtId="168" fontId="37" fillId="0" borderId="12" xfId="1" applyNumberFormat="1" applyFont="1" applyFill="1" applyBorder="1" applyAlignment="1">
      <alignment horizontal="center" vertical="center" wrapText="1"/>
    </xf>
    <xf numFmtId="168" fontId="37" fillId="0" borderId="15" xfId="1" applyNumberFormat="1" applyFont="1" applyFill="1" applyBorder="1" applyAlignment="1">
      <alignment horizontal="center" vertical="center" wrapText="1"/>
    </xf>
    <xf numFmtId="168" fontId="37" fillId="0" borderId="151" xfId="1" applyNumberFormat="1" applyFont="1" applyFill="1" applyBorder="1" applyAlignment="1">
      <alignment horizontal="center" vertical="center" wrapText="1"/>
    </xf>
    <xf numFmtId="168" fontId="37" fillId="19" borderId="151" xfId="1" applyNumberFormat="1" applyFont="1" applyFill="1" applyBorder="1" applyAlignment="1">
      <alignment horizontal="center" vertical="center" wrapText="1"/>
    </xf>
    <xf numFmtId="168" fontId="37" fillId="19" borderId="15" xfId="1" applyNumberFormat="1" applyFont="1" applyFill="1" applyBorder="1" applyAlignment="1">
      <alignment horizontal="center" vertical="center" wrapText="1"/>
    </xf>
    <xf numFmtId="173" fontId="7" fillId="29" borderId="0" xfId="37" applyNumberFormat="1" applyFont="1" applyFill="1" applyAlignment="1">
      <alignment horizontal="center" vertical="center"/>
    </xf>
    <xf numFmtId="166" fontId="7" fillId="29" borderId="0" xfId="39" applyNumberFormat="1" applyFont="1" applyFill="1" applyAlignment="1">
      <alignment horizontal="center"/>
    </xf>
    <xf numFmtId="173" fontId="5" fillId="50" borderId="0" xfId="39" applyNumberFormat="1" applyFont="1" applyFill="1" applyAlignment="1">
      <alignment horizontal="center" vertical="center"/>
    </xf>
    <xf numFmtId="173" fontId="5" fillId="51" borderId="0" xfId="37" applyNumberFormat="1" applyFont="1" applyFill="1" applyAlignment="1">
      <alignment horizontal="center" vertical="center"/>
    </xf>
    <xf numFmtId="166" fontId="5" fillId="51" borderId="0" xfId="39" applyNumberFormat="1" applyFont="1" applyFill="1" applyAlignment="1">
      <alignment horizontal="center"/>
    </xf>
    <xf numFmtId="43" fontId="8" fillId="0" borderId="0" xfId="1" applyFont="1" applyAlignment="1">
      <alignment horizontal="left" vertical="center" wrapText="1"/>
    </xf>
    <xf numFmtId="2" fontId="12" fillId="6" borderId="19" xfId="0" applyNumberFormat="1" applyFont="1" applyFill="1" applyBorder="1" applyAlignment="1">
      <alignment horizontal="right"/>
    </xf>
    <xf numFmtId="164" fontId="11" fillId="7" borderId="12" xfId="0" applyNumberFormat="1" applyFont="1" applyFill="1" applyBorder="1" applyAlignment="1">
      <alignment horizontal="center" vertical="center"/>
    </xf>
    <xf numFmtId="4" fontId="11" fillId="7" borderId="15" xfId="0" applyNumberFormat="1" applyFont="1" applyFill="1" applyBorder="1" applyAlignment="1">
      <alignment horizontal="center" vertical="center"/>
    </xf>
    <xf numFmtId="168" fontId="5" fillId="0" borderId="0" xfId="0" applyNumberFormat="1" applyFont="1" applyAlignment="1">
      <alignment horizontal="center" vertical="center"/>
    </xf>
    <xf numFmtId="168" fontId="10" fillId="0" borderId="64" xfId="0" applyNumberFormat="1" applyFont="1" applyBorder="1" applyAlignment="1">
      <alignment horizontal="center" vertical="center"/>
    </xf>
    <xf numFmtId="168" fontId="52" fillId="0" borderId="0" xfId="0" applyNumberFormat="1" applyFont="1" applyAlignment="1">
      <alignment horizontal="center" vertical="center"/>
    </xf>
    <xf numFmtId="168" fontId="51" fillId="30" borderId="0" xfId="0" applyNumberFormat="1" applyFont="1" applyFill="1" applyAlignment="1">
      <alignment horizontal="center" vertical="center"/>
    </xf>
    <xf numFmtId="168" fontId="52" fillId="0" borderId="24" xfId="0" applyNumberFormat="1" applyFont="1" applyBorder="1" applyAlignment="1">
      <alignment horizontal="center" vertical="center" wrapText="1"/>
    </xf>
    <xf numFmtId="0" fontId="53" fillId="0" borderId="0" xfId="10" applyFont="1" applyAlignment="1">
      <alignment horizontal="left" indent="3"/>
    </xf>
    <xf numFmtId="170" fontId="5" fillId="52" borderId="0" xfId="30" applyNumberFormat="1" applyFont="1" applyFill="1" applyAlignment="1">
      <alignment horizontal="left"/>
    </xf>
    <xf numFmtId="173" fontId="5" fillId="52" borderId="0" xfId="30" applyNumberFormat="1" applyFont="1" applyFill="1" applyAlignment="1">
      <alignment horizontal="center"/>
    </xf>
    <xf numFmtId="166" fontId="5" fillId="52" borderId="0" xfId="23" applyNumberFormat="1" applyFont="1" applyFill="1" applyAlignment="1">
      <alignment horizontal="center"/>
    </xf>
    <xf numFmtId="173" fontId="8" fillId="52" borderId="0" xfId="30" applyNumberFormat="1" applyFont="1" applyFill="1" applyAlignment="1">
      <alignment horizontal="center"/>
    </xf>
    <xf numFmtId="164" fontId="188" fillId="0" borderId="0" xfId="53" applyNumberFormat="1" applyFont="1" applyAlignment="1">
      <alignment vertical="center" wrapText="1"/>
    </xf>
    <xf numFmtId="166" fontId="155" fillId="0" borderId="0" xfId="2" applyNumberFormat="1" applyFont="1"/>
    <xf numFmtId="168" fontId="114" fillId="34" borderId="230" xfId="1" applyNumberFormat="1" applyFont="1" applyFill="1" applyBorder="1" applyAlignment="1">
      <alignment horizontal="center" vertical="center" wrapText="1"/>
    </xf>
    <xf numFmtId="168" fontId="114" fillId="19" borderId="230" xfId="1" applyNumberFormat="1" applyFont="1" applyFill="1" applyBorder="1" applyAlignment="1">
      <alignment horizontal="center" vertical="center" wrapText="1"/>
    </xf>
    <xf numFmtId="168" fontId="114" fillId="19" borderId="53" xfId="1" applyNumberFormat="1" applyFont="1" applyFill="1" applyBorder="1" applyAlignment="1">
      <alignment horizontal="center" vertical="center" wrapText="1"/>
    </xf>
    <xf numFmtId="0" fontId="149" fillId="0" borderId="0" xfId="0" applyFont="1"/>
    <xf numFmtId="0" fontId="40" fillId="0" borderId="0" xfId="0" applyFont="1" applyAlignment="1">
      <alignment horizontal="center" vertical="center" wrapText="1"/>
    </xf>
    <xf numFmtId="0" fontId="40" fillId="0" borderId="0" xfId="0" applyFont="1" applyAlignment="1">
      <alignment horizontal="center" vertical="center"/>
    </xf>
    <xf numFmtId="165" fontId="14" fillId="0" borderId="0" xfId="0" applyNumberFormat="1" applyFont="1" applyAlignment="1">
      <alignment horizontal="center" vertical="center"/>
    </xf>
    <xf numFmtId="165" fontId="14" fillId="0" borderId="0" xfId="0" applyNumberFormat="1" applyFont="1" applyAlignment="1">
      <alignment horizontal="center"/>
    </xf>
    <xf numFmtId="0" fontId="14" fillId="0" borderId="0" xfId="16" applyFont="1" applyAlignment="1">
      <alignment horizontal="left" vertical="center"/>
    </xf>
    <xf numFmtId="2" fontId="109" fillId="0" borderId="0" xfId="0" applyNumberFormat="1" applyFont="1" applyAlignment="1">
      <alignment horizontal="left" vertical="center"/>
    </xf>
    <xf numFmtId="170" fontId="5" fillId="52" borderId="0" xfId="37" applyNumberFormat="1" applyFont="1" applyFill="1" applyAlignment="1">
      <alignment horizontal="left"/>
    </xf>
    <xf numFmtId="173" fontId="5" fillId="52" borderId="0" xfId="37" applyNumberFormat="1" applyFont="1" applyFill="1" applyAlignment="1">
      <alignment horizontal="center" vertical="center"/>
    </xf>
    <xf numFmtId="190" fontId="5" fillId="52" borderId="0" xfId="37" applyNumberFormat="1" applyFont="1" applyFill="1" applyAlignment="1">
      <alignment horizontal="center" vertical="center"/>
    </xf>
    <xf numFmtId="0" fontId="5" fillId="52" borderId="0" xfId="36" applyFont="1" applyFill="1" applyAlignment="1">
      <alignment horizontal="left"/>
    </xf>
    <xf numFmtId="166" fontId="5" fillId="52" borderId="0" xfId="39" applyNumberFormat="1" applyFont="1" applyFill="1" applyAlignment="1">
      <alignment horizontal="center" vertical="center"/>
    </xf>
    <xf numFmtId="0" fontId="10" fillId="0" borderId="148" xfId="0" applyFont="1" applyBorder="1" applyAlignment="1">
      <alignment horizontal="left" vertical="center" indent="2"/>
    </xf>
    <xf numFmtId="175" fontId="10" fillId="0" borderId="149" xfId="35" applyNumberFormat="1" applyFont="1" applyBorder="1" applyAlignment="1">
      <alignment vertical="center"/>
    </xf>
    <xf numFmtId="166" fontId="10" fillId="0" borderId="149" xfId="2" applyNumberFormat="1" applyFont="1" applyBorder="1" applyAlignment="1">
      <alignment horizontal="center" vertical="center"/>
    </xf>
    <xf numFmtId="10" fontId="10" fillId="0" borderId="150" xfId="2" applyNumberFormat="1" applyFont="1" applyBorder="1" applyAlignment="1">
      <alignment horizontal="center" vertical="center"/>
    </xf>
    <xf numFmtId="0" fontId="109" fillId="0" borderId="82" xfId="22" applyFont="1" applyBorder="1" applyAlignment="1">
      <alignment horizontal="left" vertical="center" wrapText="1" indent="1"/>
    </xf>
    <xf numFmtId="0" fontId="51" fillId="0" borderId="0" xfId="0" applyFont="1" applyAlignment="1">
      <alignment horizontal="center"/>
    </xf>
    <xf numFmtId="0" fontId="52" fillId="0" borderId="0" xfId="0" applyFont="1" applyAlignment="1">
      <alignment horizontal="center"/>
    </xf>
    <xf numFmtId="0" fontId="5" fillId="0" borderId="0" xfId="22" applyFont="1" applyAlignment="1">
      <alignment horizontal="center" vertical="center" wrapText="1"/>
    </xf>
    <xf numFmtId="0" fontId="5" fillId="0" borderId="0" xfId="22" applyFont="1" applyAlignment="1">
      <alignment horizontal="center" vertical="center"/>
    </xf>
    <xf numFmtId="0" fontId="91" fillId="29" borderId="96" xfId="29" applyFont="1" applyFill="1" applyBorder="1" applyAlignment="1">
      <alignment horizontal="center" vertical="center"/>
    </xf>
    <xf numFmtId="0" fontId="91" fillId="29" borderId="88" xfId="29" applyFont="1" applyFill="1" applyBorder="1" applyAlignment="1">
      <alignment horizontal="center" vertical="center"/>
    </xf>
    <xf numFmtId="0" fontId="91" fillId="28" borderId="35" xfId="22" applyFont="1" applyFill="1" applyBorder="1" applyAlignment="1">
      <alignment horizontal="center" vertical="center" wrapText="1"/>
    </xf>
    <xf numFmtId="0" fontId="91" fillId="28" borderId="36" xfId="22" applyFont="1" applyFill="1" applyBorder="1" applyAlignment="1">
      <alignment horizontal="center" vertical="center" wrapText="1"/>
    </xf>
    <xf numFmtId="0" fontId="91" fillId="28" borderId="43" xfId="22" applyFont="1" applyFill="1" applyBorder="1" applyAlignment="1">
      <alignment horizontal="center" vertical="center" wrapText="1"/>
    </xf>
    <xf numFmtId="0" fontId="91" fillId="28" borderId="79" xfId="22" applyFont="1" applyFill="1" applyBorder="1" applyAlignment="1">
      <alignment horizontal="center" vertical="center" wrapText="1"/>
    </xf>
    <xf numFmtId="0" fontId="91" fillId="28" borderId="40" xfId="22" applyFont="1" applyFill="1" applyBorder="1" applyAlignment="1">
      <alignment horizontal="center" vertical="center" wrapText="1"/>
    </xf>
    <xf numFmtId="0" fontId="91" fillId="28" borderId="41" xfId="22" applyFont="1" applyFill="1" applyBorder="1" applyAlignment="1">
      <alignment horizontal="center" vertical="center" wrapText="1"/>
    </xf>
    <xf numFmtId="0" fontId="91" fillId="28" borderId="42" xfId="22" applyFont="1" applyFill="1" applyBorder="1" applyAlignment="1">
      <alignment horizontal="center" vertical="center" wrapText="1"/>
    </xf>
    <xf numFmtId="0" fontId="91" fillId="28" borderId="165" xfId="22" applyFont="1" applyFill="1" applyBorder="1" applyAlignment="1">
      <alignment horizontal="center" vertical="center" wrapText="1"/>
    </xf>
    <xf numFmtId="0" fontId="91" fillId="28" borderId="166" xfId="22" applyFont="1" applyFill="1" applyBorder="1" applyAlignment="1">
      <alignment horizontal="center" vertical="center" wrapText="1"/>
    </xf>
    <xf numFmtId="0" fontId="91" fillId="28" borderId="159" xfId="22" applyFont="1" applyFill="1" applyBorder="1" applyAlignment="1">
      <alignment horizontal="center" vertical="center" wrapText="1"/>
    </xf>
    <xf numFmtId="0" fontId="91" fillId="28" borderId="167" xfId="22" applyFont="1" applyFill="1" applyBorder="1" applyAlignment="1">
      <alignment horizontal="center" vertical="center" wrapText="1"/>
    </xf>
    <xf numFmtId="0" fontId="0" fillId="0" borderId="0" xfId="0" applyAlignment="1">
      <alignment horizontal="left" vertical="center" wrapText="1"/>
    </xf>
    <xf numFmtId="0" fontId="8" fillId="0" borderId="0" xfId="5" applyFont="1" applyAlignment="1">
      <alignment horizontal="center" vertical="center" wrapText="1" readingOrder="1"/>
    </xf>
    <xf numFmtId="0" fontId="12" fillId="0" borderId="0" xfId="5" applyFont="1" applyAlignment="1">
      <alignment horizontal="center" vertical="top" wrapText="1" readingOrder="1"/>
    </xf>
    <xf numFmtId="0" fontId="47" fillId="6" borderId="0" xfId="0" applyFont="1" applyFill="1" applyAlignment="1">
      <alignment horizontal="left" vertical="center" wrapText="1"/>
    </xf>
    <xf numFmtId="0" fontId="40" fillId="6" borderId="0" xfId="0" applyFont="1" applyFill="1" applyAlignment="1">
      <alignment horizontal="center" vertical="center" wrapText="1" readingOrder="1"/>
    </xf>
    <xf numFmtId="0" fontId="14" fillId="6" borderId="0" xfId="0" applyFont="1" applyFill="1" applyAlignment="1">
      <alignment horizontal="center" vertical="center" wrapText="1" readingOrder="1"/>
    </xf>
    <xf numFmtId="0" fontId="62" fillId="29" borderId="221" xfId="18" applyFont="1" applyFill="1" applyBorder="1" applyAlignment="1">
      <alignment horizontal="center" vertical="center"/>
    </xf>
    <xf numFmtId="0" fontId="62" fillId="29" borderId="104" xfId="18" applyFont="1" applyFill="1" applyBorder="1" applyAlignment="1">
      <alignment horizontal="center" vertical="center"/>
    </xf>
    <xf numFmtId="0" fontId="62" fillId="29" borderId="222" xfId="18" applyFont="1" applyFill="1" applyBorder="1" applyAlignment="1">
      <alignment horizontal="center" vertical="center" wrapText="1"/>
    </xf>
    <xf numFmtId="0" fontId="62" fillId="29" borderId="125" xfId="18" applyFont="1" applyFill="1" applyBorder="1" applyAlignment="1">
      <alignment horizontal="center" vertical="center" wrapText="1"/>
    </xf>
    <xf numFmtId="0" fontId="62" fillId="29" borderId="25" xfId="18" applyFont="1" applyFill="1" applyBorder="1" applyAlignment="1">
      <alignment horizontal="center" vertical="center"/>
    </xf>
    <xf numFmtId="0" fontId="62" fillId="29" borderId="223" xfId="18" applyFont="1" applyFill="1" applyBorder="1" applyAlignment="1">
      <alignment horizontal="center" vertical="center" wrapText="1"/>
    </xf>
    <xf numFmtId="0" fontId="62" fillId="29" borderId="131" xfId="18" applyFont="1" applyFill="1" applyBorder="1" applyAlignment="1">
      <alignment horizontal="center" vertical="center"/>
    </xf>
    <xf numFmtId="0" fontId="62" fillId="29" borderId="12" xfId="18" applyFont="1" applyFill="1" applyBorder="1" applyAlignment="1">
      <alignment horizontal="center" vertical="center"/>
    </xf>
    <xf numFmtId="0" fontId="62" fillId="29" borderId="224" xfId="18" applyFont="1" applyFill="1" applyBorder="1" applyAlignment="1">
      <alignment horizontal="center" vertical="center" wrapText="1"/>
    </xf>
    <xf numFmtId="0" fontId="62" fillId="29" borderId="227" xfId="18" applyFont="1" applyFill="1" applyBorder="1" applyAlignment="1">
      <alignment horizontal="center" vertical="center" wrapText="1"/>
    </xf>
    <xf numFmtId="0" fontId="62" fillId="29" borderId="225" xfId="18" applyFont="1" applyFill="1" applyBorder="1" applyAlignment="1">
      <alignment horizontal="center" vertical="center" wrapText="1"/>
    </xf>
    <xf numFmtId="0" fontId="62" fillId="29" borderId="228" xfId="18" applyFont="1" applyFill="1" applyBorder="1" applyAlignment="1">
      <alignment horizontal="center" vertical="center" wrapText="1"/>
    </xf>
    <xf numFmtId="0" fontId="5" fillId="0" borderId="0" xfId="0" applyFont="1" applyAlignment="1">
      <alignment horizontal="center" vertical="center" wrapText="1"/>
    </xf>
    <xf numFmtId="0" fontId="59" fillId="0" borderId="0" xfId="0" applyFont="1" applyAlignment="1">
      <alignment horizontal="center" vertical="center"/>
    </xf>
    <xf numFmtId="0" fontId="8" fillId="0" borderId="0" xfId="0" applyFont="1" applyAlignment="1">
      <alignment horizontal="center" vertical="top"/>
    </xf>
    <xf numFmtId="0" fontId="12" fillId="0" borderId="0" xfId="0" applyFont="1" applyAlignment="1">
      <alignment horizontal="center"/>
    </xf>
    <xf numFmtId="0" fontId="5" fillId="0" borderId="0" xfId="0" applyFont="1" applyAlignment="1">
      <alignment horizontal="center" vertical="top"/>
    </xf>
    <xf numFmtId="0" fontId="10" fillId="0" borderId="0" xfId="0" applyFont="1"/>
    <xf numFmtId="0" fontId="43" fillId="0" borderId="0" xfId="0" applyFont="1" applyAlignment="1">
      <alignment horizontal="center" vertical="center"/>
    </xf>
    <xf numFmtId="0" fontId="58" fillId="0" borderId="0" xfId="0" applyFont="1" applyAlignment="1">
      <alignment horizontal="center"/>
    </xf>
    <xf numFmtId="0" fontId="7" fillId="29" borderId="11" xfId="0" applyFont="1" applyFill="1" applyBorder="1" applyAlignment="1">
      <alignment horizontal="center" vertical="center"/>
    </xf>
    <xf numFmtId="0" fontId="10" fillId="29" borderId="18" xfId="0" applyFont="1" applyFill="1" applyBorder="1" applyAlignment="1">
      <alignment horizontal="center" vertical="center"/>
    </xf>
    <xf numFmtId="0" fontId="7" fillId="29" borderId="21" xfId="0" applyFont="1" applyFill="1" applyBorder="1" applyAlignment="1">
      <alignment horizontal="center" vertical="center"/>
    </xf>
    <xf numFmtId="0" fontId="10" fillId="29" borderId="111" xfId="0" applyFont="1" applyFill="1" applyBorder="1" applyAlignment="1">
      <alignment horizontal="center" vertical="center"/>
    </xf>
    <xf numFmtId="0" fontId="46" fillId="0" borderId="56" xfId="0" applyFont="1" applyBorder="1" applyAlignment="1">
      <alignment horizontal="left" vertical="top" wrapText="1"/>
    </xf>
    <xf numFmtId="0" fontId="6" fillId="0" borderId="56" xfId="0" applyFont="1" applyBorder="1" applyAlignment="1">
      <alignment wrapText="1"/>
    </xf>
    <xf numFmtId="0" fontId="44" fillId="0" borderId="0" xfId="0" applyFont="1" applyAlignment="1">
      <alignment horizontal="center" vertical="center"/>
    </xf>
    <xf numFmtId="0" fontId="60" fillId="0" borderId="50" xfId="0" applyFont="1" applyBorder="1" applyAlignment="1">
      <alignment horizontal="center" vertical="center"/>
    </xf>
    <xf numFmtId="0" fontId="10" fillId="0" borderId="50" xfId="0" applyFont="1" applyBorder="1"/>
    <xf numFmtId="0" fontId="8" fillId="0" borderId="0" xfId="0" applyFont="1" applyAlignment="1">
      <alignment horizontal="center" vertical="top" wrapText="1"/>
    </xf>
    <xf numFmtId="2" fontId="5" fillId="0" borderId="0" xfId="0" applyNumberFormat="1" applyFont="1" applyAlignment="1">
      <alignment horizontal="center" vertical="top" wrapText="1"/>
    </xf>
    <xf numFmtId="2" fontId="6" fillId="0" borderId="0" xfId="0" applyNumberFormat="1" applyFont="1" applyAlignment="1">
      <alignment horizontal="center"/>
    </xf>
    <xf numFmtId="0" fontId="5" fillId="0" borderId="0" xfId="0" applyFont="1" applyAlignment="1">
      <alignment horizontal="center" vertical="top" wrapText="1"/>
    </xf>
    <xf numFmtId="0" fontId="58" fillId="0" borderId="0" xfId="0" applyFont="1"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xf>
    <xf numFmtId="0" fontId="16" fillId="14" borderId="0" xfId="0" applyFont="1" applyFill="1" applyAlignment="1">
      <alignment horizontal="left" wrapText="1"/>
    </xf>
    <xf numFmtId="0" fontId="43" fillId="14" borderId="0" xfId="0" applyFont="1" applyFill="1" applyAlignment="1">
      <alignment horizontal="center"/>
    </xf>
    <xf numFmtId="0" fontId="16" fillId="14" borderId="0" xfId="0" applyFont="1" applyFill="1" applyAlignment="1">
      <alignment horizontal="left" vertical="center" wrapText="1"/>
    </xf>
    <xf numFmtId="0" fontId="48" fillId="0" borderId="0" xfId="5" applyFont="1" applyAlignment="1">
      <alignment horizontal="center" vertical="center" wrapText="1" readingOrder="1"/>
    </xf>
    <xf numFmtId="0" fontId="49" fillId="0" borderId="0" xfId="5" applyFont="1" applyAlignment="1">
      <alignment horizontal="center" vertical="top" wrapText="1" readingOrder="1"/>
    </xf>
    <xf numFmtId="0" fontId="81" fillId="0" borderId="0" xfId="0" applyFont="1" applyAlignment="1">
      <alignment horizontal="center" vertical="center" readingOrder="1"/>
    </xf>
    <xf numFmtId="0" fontId="17" fillId="0" borderId="0" xfId="0" applyFont="1" applyAlignment="1">
      <alignment horizontal="center" vertical="center" wrapText="1" readingOrder="1"/>
    </xf>
    <xf numFmtId="0" fontId="18" fillId="0" borderId="0" xfId="0" applyFont="1" applyAlignment="1">
      <alignment horizontal="center" vertical="top" wrapText="1" readingOrder="1"/>
    </xf>
    <xf numFmtId="0" fontId="57" fillId="0" borderId="0" xfId="0" applyFont="1" applyAlignment="1">
      <alignment horizontal="center" vertical="center" readingOrder="1"/>
    </xf>
    <xf numFmtId="0" fontId="60" fillId="0" borderId="0" xfId="0" applyFont="1" applyAlignment="1">
      <alignment horizontal="center" vertical="center"/>
    </xf>
    <xf numFmtId="0" fontId="76" fillId="6" borderId="0" xfId="0" applyFont="1" applyFill="1" applyAlignment="1">
      <alignment horizontal="left" vertical="top" wrapText="1"/>
    </xf>
    <xf numFmtId="0" fontId="75" fillId="11" borderId="4" xfId="0" applyFont="1" applyFill="1" applyBorder="1" applyAlignment="1">
      <alignment horizontal="center" vertical="center" wrapText="1"/>
    </xf>
    <xf numFmtId="0" fontId="75" fillId="11" borderId="118" xfId="0" applyFont="1" applyFill="1" applyBorder="1" applyAlignment="1">
      <alignment horizontal="center" vertical="center" wrapText="1"/>
    </xf>
    <xf numFmtId="0" fontId="75" fillId="11" borderId="8" xfId="0" applyFont="1" applyFill="1" applyBorder="1" applyAlignment="1">
      <alignment horizontal="center" vertical="center" wrapText="1"/>
    </xf>
    <xf numFmtId="0" fontId="73" fillId="6" borderId="4" xfId="0" applyFont="1" applyFill="1" applyBorder="1" applyAlignment="1">
      <alignment horizontal="center" vertical="center" wrapText="1"/>
    </xf>
    <xf numFmtId="0" fontId="73" fillId="6" borderId="118" xfId="0" applyFont="1" applyFill="1" applyBorder="1" applyAlignment="1">
      <alignment horizontal="center" vertical="center" wrapText="1"/>
    </xf>
    <xf numFmtId="0" fontId="73" fillId="6" borderId="8" xfId="0" applyFont="1" applyFill="1" applyBorder="1" applyAlignment="1">
      <alignment horizontal="center" vertical="center" wrapText="1"/>
    </xf>
    <xf numFmtId="0" fontId="71" fillId="2" borderId="18" xfId="0" applyFont="1" applyFill="1" applyBorder="1" applyAlignment="1">
      <alignment horizontal="center"/>
    </xf>
    <xf numFmtId="0" fontId="71" fillId="2" borderId="0" xfId="0" applyFont="1" applyFill="1" applyAlignment="1">
      <alignment horizontal="center"/>
    </xf>
    <xf numFmtId="0" fontId="71" fillId="2" borderId="54" xfId="0" applyFont="1" applyFill="1" applyBorder="1" applyAlignment="1">
      <alignment horizontal="center"/>
    </xf>
    <xf numFmtId="0" fontId="72" fillId="2" borderId="20" xfId="0" applyFont="1" applyFill="1" applyBorder="1" applyAlignment="1">
      <alignment horizontal="center"/>
    </xf>
    <xf numFmtId="0" fontId="72" fillId="2" borderId="50" xfId="0" applyFont="1" applyFill="1" applyBorder="1" applyAlignment="1">
      <alignment horizontal="center"/>
    </xf>
    <xf numFmtId="0" fontId="72" fillId="2" borderId="53" xfId="0" applyFont="1" applyFill="1" applyBorder="1" applyAlignment="1">
      <alignment horizontal="center"/>
    </xf>
    <xf numFmtId="0" fontId="10" fillId="0" borderId="0" xfId="0" applyFont="1" applyAlignment="1">
      <alignment horizontal="center" vertical="center"/>
    </xf>
    <xf numFmtId="0" fontId="70" fillId="2" borderId="11" xfId="0" applyFont="1" applyFill="1" applyBorder="1" applyAlignment="1">
      <alignment horizontal="center"/>
    </xf>
    <xf numFmtId="0" fontId="70" fillId="2" borderId="56" xfId="0" applyFont="1" applyFill="1" applyBorder="1" applyAlignment="1">
      <alignment horizontal="center"/>
    </xf>
    <xf numFmtId="0" fontId="70" fillId="2" borderId="57" xfId="0" applyFont="1" applyFill="1" applyBorder="1" applyAlignment="1">
      <alignment horizontal="center"/>
    </xf>
    <xf numFmtId="0" fontId="78" fillId="6" borderId="4" xfId="0" applyFont="1" applyFill="1" applyBorder="1" applyAlignment="1">
      <alignment horizontal="center" vertical="center" wrapText="1"/>
    </xf>
    <xf numFmtId="0" fontId="78" fillId="6" borderId="118" xfId="0" applyFont="1" applyFill="1" applyBorder="1" applyAlignment="1">
      <alignment horizontal="center" vertical="center" wrapText="1"/>
    </xf>
    <xf numFmtId="0" fontId="78" fillId="6" borderId="8" xfId="0" applyFont="1" applyFill="1" applyBorder="1" applyAlignment="1">
      <alignment horizontal="center" vertical="center" wrapText="1"/>
    </xf>
    <xf numFmtId="0" fontId="8" fillId="27" borderId="2" xfId="0" applyFont="1" applyFill="1" applyBorder="1" applyAlignment="1">
      <alignment horizontal="center" vertical="center"/>
    </xf>
    <xf numFmtId="0" fontId="8" fillId="27" borderId="6" xfId="0" applyFont="1" applyFill="1" applyBorder="1" applyAlignment="1">
      <alignment horizontal="center" vertical="center"/>
    </xf>
    <xf numFmtId="0" fontId="8" fillId="27" borderId="10" xfId="14" applyFont="1" applyFill="1" applyBorder="1" applyAlignment="1">
      <alignment horizontal="center" vertical="center"/>
    </xf>
    <xf numFmtId="0" fontId="8" fillId="27" borderId="121" xfId="14" applyFont="1" applyFill="1" applyBorder="1" applyAlignment="1">
      <alignment horizontal="center" vertical="center"/>
    </xf>
    <xf numFmtId="0" fontId="5" fillId="0" borderId="0" xfId="0" applyFont="1" applyAlignment="1">
      <alignment horizontal="center"/>
    </xf>
    <xf numFmtId="0" fontId="8" fillId="0" borderId="0" xfId="0" applyFont="1" applyAlignment="1">
      <alignment horizontal="center" vertical="center" wrapText="1" readingOrder="1"/>
    </xf>
    <xf numFmtId="0" fontId="12" fillId="0" borderId="0" xfId="0" applyFont="1" applyAlignment="1">
      <alignment horizontal="center" vertical="top" wrapText="1" readingOrder="1"/>
    </xf>
    <xf numFmtId="0" fontId="8" fillId="0" borderId="0" xfId="3" applyFont="1" applyAlignment="1">
      <alignment horizontal="center" vertical="center"/>
    </xf>
    <xf numFmtId="0" fontId="7" fillId="28" borderId="35" xfId="0" applyFont="1" applyFill="1" applyBorder="1" applyAlignment="1">
      <alignment horizontal="center" vertical="center" wrapText="1"/>
    </xf>
    <xf numFmtId="0" fontId="7" fillId="28" borderId="43" xfId="0" applyFont="1" applyFill="1" applyBorder="1" applyAlignment="1">
      <alignment horizontal="center" vertical="center" wrapText="1"/>
    </xf>
    <xf numFmtId="0" fontId="7" fillId="28" borderId="40" xfId="0" applyFont="1" applyFill="1" applyBorder="1" applyAlignment="1">
      <alignment horizontal="center" vertical="center" wrapText="1"/>
    </xf>
    <xf numFmtId="0" fontId="7" fillId="28" borderId="42" xfId="0" applyFont="1" applyFill="1" applyBorder="1" applyAlignment="1">
      <alignment horizontal="center" vertical="center" wrapText="1"/>
    </xf>
    <xf numFmtId="0" fontId="10" fillId="0" borderId="0" xfId="0" applyFont="1" applyAlignment="1">
      <alignment horizontal="center"/>
    </xf>
    <xf numFmtId="0" fontId="7" fillId="28" borderId="27" xfId="0" applyFont="1" applyFill="1" applyBorder="1" applyAlignment="1">
      <alignment horizontal="center" vertical="center"/>
    </xf>
    <xf numFmtId="0" fontId="7" fillId="28" borderId="34" xfId="0" applyFont="1" applyFill="1" applyBorder="1" applyAlignment="1">
      <alignment horizontal="center" vertical="center"/>
    </xf>
    <xf numFmtId="0" fontId="7" fillId="28" borderId="48" xfId="0" applyFont="1" applyFill="1" applyBorder="1" applyAlignment="1">
      <alignment horizontal="center" vertical="center"/>
    </xf>
    <xf numFmtId="0" fontId="7" fillId="28" borderId="28" xfId="0" applyFont="1" applyFill="1" applyBorder="1" applyAlignment="1">
      <alignment horizontal="center" vertical="center"/>
    </xf>
    <xf numFmtId="0" fontId="7" fillId="28" borderId="29" xfId="0" applyFont="1" applyFill="1" applyBorder="1" applyAlignment="1">
      <alignment horizontal="center" vertical="center"/>
    </xf>
    <xf numFmtId="0" fontId="7" fillId="28" borderId="30" xfId="0" applyFont="1" applyFill="1" applyBorder="1" applyAlignment="1">
      <alignment horizontal="center" vertical="center"/>
    </xf>
    <xf numFmtId="0" fontId="7" fillId="28" borderId="31" xfId="0" applyFont="1" applyFill="1" applyBorder="1" applyAlignment="1">
      <alignment horizontal="center" vertical="center" wrapText="1"/>
    </xf>
    <xf numFmtId="0" fontId="7" fillId="28" borderId="32" xfId="0" applyFont="1" applyFill="1" applyBorder="1" applyAlignment="1">
      <alignment horizontal="center" vertical="center" wrapText="1"/>
    </xf>
    <xf numFmtId="0" fontId="7" fillId="28" borderId="37" xfId="0" applyFont="1" applyFill="1" applyBorder="1" applyAlignment="1">
      <alignment horizontal="center" vertical="center" wrapText="1"/>
    </xf>
    <xf numFmtId="0" fontId="7" fillId="28" borderId="38" xfId="0" applyFont="1" applyFill="1" applyBorder="1" applyAlignment="1">
      <alignment horizontal="center" vertical="center" wrapText="1"/>
    </xf>
    <xf numFmtId="0" fontId="7" fillId="28" borderId="41" xfId="0" applyFont="1" applyFill="1" applyBorder="1" applyAlignment="1">
      <alignment horizontal="center" vertical="center" wrapText="1"/>
    </xf>
    <xf numFmtId="0" fontId="7" fillId="28" borderId="33" xfId="0" applyFont="1" applyFill="1" applyBorder="1" applyAlignment="1">
      <alignment horizontal="center" vertical="center" wrapText="1"/>
    </xf>
    <xf numFmtId="0" fontId="7" fillId="28" borderId="39" xfId="0" applyFont="1" applyFill="1" applyBorder="1" applyAlignment="1">
      <alignment horizontal="center" vertical="center" wrapText="1"/>
    </xf>
    <xf numFmtId="0" fontId="7" fillId="28" borderId="47" xfId="0" applyFont="1" applyFill="1" applyBorder="1" applyAlignment="1">
      <alignment horizontal="center" vertical="center" wrapText="1"/>
    </xf>
    <xf numFmtId="0" fontId="7" fillId="28" borderId="36" xfId="0" applyFont="1" applyFill="1" applyBorder="1" applyAlignment="1">
      <alignment horizontal="center" vertical="center" wrapText="1"/>
    </xf>
    <xf numFmtId="0" fontId="7" fillId="28" borderId="37" xfId="0" applyFont="1" applyFill="1" applyBorder="1" applyAlignment="1">
      <alignment horizontal="center" vertical="center"/>
    </xf>
    <xf numFmtId="0" fontId="7" fillId="28" borderId="38" xfId="0" applyFont="1" applyFill="1" applyBorder="1" applyAlignment="1">
      <alignment horizontal="center" vertical="center"/>
    </xf>
    <xf numFmtId="0" fontId="14" fillId="0" borderId="0" xfId="3" applyFont="1" applyAlignment="1">
      <alignment horizontal="center" vertical="center"/>
    </xf>
    <xf numFmtId="0" fontId="14" fillId="0" borderId="0" xfId="0" applyFont="1" applyAlignment="1">
      <alignment horizontal="center" vertical="center" wrapText="1" readingOrder="1"/>
    </xf>
    <xf numFmtId="0" fontId="40" fillId="0" borderId="0" xfId="0" applyFont="1" applyAlignment="1">
      <alignment horizontal="center" vertical="center" wrapText="1" readingOrder="1"/>
    </xf>
    <xf numFmtId="0" fontId="14" fillId="0" borderId="0" xfId="0" applyFont="1" applyAlignment="1">
      <alignment horizontal="center" vertical="top" wrapText="1" readingOrder="1"/>
    </xf>
    <xf numFmtId="0" fontId="40" fillId="0" borderId="0" xfId="3" applyFont="1" applyAlignment="1">
      <alignment horizontal="center" vertical="center"/>
    </xf>
    <xf numFmtId="0" fontId="14" fillId="15" borderId="0" xfId="0" applyFont="1" applyFill="1" applyAlignment="1" applyProtection="1">
      <alignment horizontal="center"/>
      <protection locked="0"/>
    </xf>
    <xf numFmtId="0" fontId="40" fillId="15" borderId="0" xfId="0" applyFont="1" applyFill="1" applyAlignment="1" applyProtection="1">
      <alignment horizontal="center"/>
      <protection locked="0"/>
    </xf>
    <xf numFmtId="0" fontId="7" fillId="28" borderId="35" xfId="5" applyFont="1" applyFill="1" applyBorder="1" applyAlignment="1">
      <alignment horizontal="center" vertical="center" wrapText="1"/>
    </xf>
    <xf numFmtId="0" fontId="7" fillId="28" borderId="43" xfId="5" applyFont="1" applyFill="1" applyBorder="1" applyAlignment="1">
      <alignment horizontal="center" vertical="center" wrapText="1"/>
    </xf>
    <xf numFmtId="0" fontId="5" fillId="0" borderId="0" xfId="5" applyFont="1" applyAlignment="1">
      <alignment horizontal="center" wrapText="1"/>
    </xf>
    <xf numFmtId="0" fontId="5" fillId="0" borderId="0" xfId="5" applyFont="1" applyAlignment="1">
      <alignment horizontal="center"/>
    </xf>
    <xf numFmtId="0" fontId="10" fillId="0" borderId="0" xfId="5" applyFont="1" applyAlignment="1">
      <alignment horizontal="center"/>
    </xf>
    <xf numFmtId="0" fontId="7" fillId="28" borderId="32" xfId="5" applyFont="1" applyFill="1" applyBorder="1" applyAlignment="1">
      <alignment horizontal="center" vertical="center"/>
    </xf>
    <xf numFmtId="0" fontId="7" fillId="28" borderId="38" xfId="5" applyFont="1" applyFill="1" applyBorder="1" applyAlignment="1">
      <alignment horizontal="center" vertical="center"/>
    </xf>
    <xf numFmtId="0" fontId="7" fillId="28" borderId="42" xfId="5" applyFont="1" applyFill="1" applyBorder="1" applyAlignment="1">
      <alignment horizontal="center" vertical="center"/>
    </xf>
    <xf numFmtId="0" fontId="7" fillId="29" borderId="28" xfId="5" applyFont="1" applyFill="1" applyBorder="1" applyAlignment="1">
      <alignment horizontal="center" vertical="center"/>
    </xf>
    <xf numFmtId="0" fontId="7" fillId="29" borderId="29" xfId="5" applyFont="1" applyFill="1" applyBorder="1" applyAlignment="1">
      <alignment horizontal="center" vertical="center"/>
    </xf>
    <xf numFmtId="0" fontId="7" fillId="29" borderId="30" xfId="5" applyFont="1" applyFill="1" applyBorder="1" applyAlignment="1">
      <alignment horizontal="center" vertical="center"/>
    </xf>
    <xf numFmtId="0" fontId="7" fillId="28" borderId="37" xfId="5" applyFont="1" applyFill="1" applyBorder="1" applyAlignment="1">
      <alignment horizontal="center" vertical="center" wrapText="1"/>
    </xf>
    <xf numFmtId="0" fontId="7" fillId="28" borderId="38" xfId="5" applyFont="1" applyFill="1" applyBorder="1" applyAlignment="1">
      <alignment horizontal="center" vertical="center" wrapText="1"/>
    </xf>
    <xf numFmtId="0" fontId="7" fillId="28" borderId="41" xfId="5" applyFont="1" applyFill="1" applyBorder="1" applyAlignment="1">
      <alignment horizontal="center" vertical="center" wrapText="1"/>
    </xf>
    <xf numFmtId="0" fontId="7" fillId="28" borderId="42" xfId="5" applyFont="1" applyFill="1" applyBorder="1" applyAlignment="1">
      <alignment horizontal="center" vertical="center" wrapText="1"/>
    </xf>
    <xf numFmtId="0" fontId="7" fillId="28" borderId="36" xfId="5" applyFont="1" applyFill="1" applyBorder="1" applyAlignment="1">
      <alignment horizontal="center" vertical="center" wrapText="1"/>
    </xf>
    <xf numFmtId="0" fontId="7" fillId="28" borderId="40" xfId="5" applyFont="1" applyFill="1" applyBorder="1" applyAlignment="1">
      <alignment horizontal="center" vertical="center" wrapText="1"/>
    </xf>
    <xf numFmtId="0" fontId="7" fillId="29" borderId="35" xfId="4" applyFont="1" applyFill="1" applyBorder="1" applyAlignment="1">
      <alignment horizontal="center" vertical="center" wrapText="1"/>
    </xf>
    <xf numFmtId="0" fontId="7" fillId="29" borderId="36" xfId="4" applyFont="1" applyFill="1" applyBorder="1" applyAlignment="1">
      <alignment horizontal="center" vertical="center" wrapText="1"/>
    </xf>
    <xf numFmtId="0" fontId="7" fillId="29" borderId="43" xfId="4" applyFont="1" applyFill="1" applyBorder="1" applyAlignment="1">
      <alignment horizontal="center" vertical="center" wrapText="1"/>
    </xf>
    <xf numFmtId="0" fontId="5" fillId="0" borderId="0" xfId="10" applyFont="1" applyAlignment="1">
      <alignment horizontal="center" vertical="center"/>
    </xf>
    <xf numFmtId="0" fontId="10" fillId="0" borderId="0" xfId="10" applyFont="1" applyAlignment="1">
      <alignment horizontal="center" vertical="center"/>
    </xf>
    <xf numFmtId="0" fontId="7" fillId="29" borderId="35" xfId="4" applyFont="1" applyFill="1" applyBorder="1" applyAlignment="1">
      <alignment horizontal="center" vertical="center"/>
    </xf>
    <xf numFmtId="0" fontId="7" fillId="29" borderId="73" xfId="4" applyFont="1" applyFill="1" applyBorder="1" applyAlignment="1">
      <alignment horizontal="center" vertical="center"/>
    </xf>
    <xf numFmtId="0" fontId="10" fillId="0" borderId="77" xfId="0" applyFont="1" applyBorder="1" applyAlignment="1">
      <alignment horizontal="center"/>
    </xf>
    <xf numFmtId="0" fontId="7" fillId="28" borderId="35" xfId="0" applyFont="1" applyFill="1" applyBorder="1" applyAlignment="1">
      <alignment horizontal="center" vertical="center"/>
    </xf>
    <xf numFmtId="0" fontId="7" fillId="28" borderId="36" xfId="0" applyFont="1" applyFill="1" applyBorder="1" applyAlignment="1">
      <alignment horizontal="center" vertical="center"/>
    </xf>
    <xf numFmtId="0" fontId="7" fillId="28" borderId="43" xfId="0" applyFont="1" applyFill="1" applyBorder="1" applyAlignment="1">
      <alignment horizontal="center" vertical="center"/>
    </xf>
    <xf numFmtId="0" fontId="7" fillId="29" borderId="44" xfId="0" applyFont="1" applyFill="1" applyBorder="1" applyAlignment="1">
      <alignment horizontal="center" vertical="center"/>
    </xf>
    <xf numFmtId="0" fontId="7" fillId="29" borderId="78" xfId="0" applyFont="1" applyFill="1" applyBorder="1" applyAlignment="1">
      <alignment horizontal="center" vertical="center"/>
    </xf>
    <xf numFmtId="0" fontId="7" fillId="29" borderId="46" xfId="0" applyFont="1" applyFill="1" applyBorder="1" applyAlignment="1">
      <alignment horizontal="center" vertical="center"/>
    </xf>
    <xf numFmtId="0" fontId="7" fillId="28" borderId="79" xfId="0" applyFont="1" applyFill="1" applyBorder="1" applyAlignment="1">
      <alignment horizontal="center" vertical="center" wrapText="1"/>
    </xf>
    <xf numFmtId="0" fontId="7" fillId="29" borderId="24" xfId="12" applyFont="1" applyFill="1" applyBorder="1" applyAlignment="1">
      <alignment horizontal="center" vertical="center" wrapText="1"/>
    </xf>
    <xf numFmtId="0" fontId="7" fillId="29" borderId="24" xfId="0" applyFont="1" applyFill="1" applyBorder="1" applyAlignment="1">
      <alignment horizontal="center" vertical="center"/>
    </xf>
    <xf numFmtId="0" fontId="8" fillId="30" borderId="24" xfId="0" applyFont="1" applyFill="1" applyBorder="1" applyAlignment="1">
      <alignment horizontal="center" vertical="center" wrapText="1"/>
    </xf>
    <xf numFmtId="0" fontId="8" fillId="0" borderId="24" xfId="0" applyFont="1" applyBorder="1" applyAlignment="1">
      <alignment horizontal="center" vertical="center" wrapText="1"/>
    </xf>
    <xf numFmtId="0" fontId="7" fillId="29" borderId="24" xfId="0" applyFont="1" applyFill="1" applyBorder="1" applyAlignment="1">
      <alignment horizontal="center"/>
    </xf>
    <xf numFmtId="0" fontId="8" fillId="0" borderId="80" xfId="0" applyFont="1" applyBorder="1" applyAlignment="1">
      <alignment horizontal="center" vertical="center" wrapText="1"/>
    </xf>
    <xf numFmtId="0" fontId="8" fillId="0" borderId="81" xfId="0" applyFont="1" applyBorder="1" applyAlignment="1">
      <alignment horizontal="center" vertical="center" wrapText="1"/>
    </xf>
    <xf numFmtId="0" fontId="6" fillId="0" borderId="77" xfId="0" applyFont="1" applyBorder="1" applyAlignment="1">
      <alignment horizontal="center"/>
    </xf>
    <xf numFmtId="0" fontId="15" fillId="0" borderId="0" xfId="0" applyFont="1" applyAlignment="1">
      <alignment horizontal="center"/>
    </xf>
    <xf numFmtId="0" fontId="50" fillId="28" borderId="35" xfId="0" applyFont="1" applyFill="1" applyBorder="1" applyAlignment="1">
      <alignment horizontal="center" vertical="center" wrapText="1"/>
    </xf>
    <xf numFmtId="0" fontId="50" fillId="28" borderId="43" xfId="0" applyFont="1" applyFill="1" applyBorder="1" applyAlignment="1">
      <alignment horizontal="center" vertical="center" wrapText="1"/>
    </xf>
    <xf numFmtId="0" fontId="50" fillId="28" borderId="35" xfId="0" applyFont="1" applyFill="1" applyBorder="1" applyAlignment="1">
      <alignment horizontal="center" vertical="center"/>
    </xf>
    <xf numFmtId="0" fontId="50" fillId="28" borderId="36" xfId="0" applyFont="1" applyFill="1" applyBorder="1" applyAlignment="1">
      <alignment horizontal="center" vertical="center"/>
    </xf>
    <xf numFmtId="0" fontId="50" fillId="28" borderId="43" xfId="0" applyFont="1" applyFill="1" applyBorder="1" applyAlignment="1">
      <alignment horizontal="center" vertical="center"/>
    </xf>
    <xf numFmtId="0" fontId="50" fillId="29" borderId="44" xfId="0" applyFont="1" applyFill="1" applyBorder="1" applyAlignment="1">
      <alignment horizontal="center" vertical="center"/>
    </xf>
    <xf numFmtId="0" fontId="50" fillId="29" borderId="78" xfId="0" applyFont="1" applyFill="1" applyBorder="1" applyAlignment="1">
      <alignment horizontal="center" vertical="center"/>
    </xf>
    <xf numFmtId="0" fontId="50" fillId="29" borderId="46" xfId="0" applyFont="1" applyFill="1" applyBorder="1" applyAlignment="1">
      <alignment horizontal="center" vertical="center"/>
    </xf>
    <xf numFmtId="0" fontId="50" fillId="28" borderId="79" xfId="0" applyFont="1" applyFill="1" applyBorder="1" applyAlignment="1">
      <alignment horizontal="center" vertical="center" wrapText="1"/>
    </xf>
    <xf numFmtId="0" fontId="50" fillId="28" borderId="40" xfId="0" applyFont="1" applyFill="1" applyBorder="1" applyAlignment="1">
      <alignment horizontal="center" vertical="center" wrapText="1"/>
    </xf>
    <xf numFmtId="0" fontId="50" fillId="28" borderId="41" xfId="0" applyFont="1" applyFill="1" applyBorder="1" applyAlignment="1">
      <alignment horizontal="center" vertical="center" wrapText="1"/>
    </xf>
    <xf numFmtId="0" fontId="50" fillId="28" borderId="42" xfId="0" applyFont="1" applyFill="1" applyBorder="1" applyAlignment="1">
      <alignment horizontal="center" vertical="center" wrapText="1"/>
    </xf>
    <xf numFmtId="0" fontId="50" fillId="28" borderId="36" xfId="0" applyFont="1" applyFill="1" applyBorder="1" applyAlignment="1">
      <alignment horizontal="center" vertical="center" wrapText="1"/>
    </xf>
    <xf numFmtId="0" fontId="91" fillId="28" borderId="38" xfId="5" applyFont="1" applyFill="1" applyBorder="1" applyAlignment="1">
      <alignment horizontal="center" vertical="center"/>
    </xf>
    <xf numFmtId="0" fontId="91" fillId="28" borderId="42" xfId="5" applyFont="1" applyFill="1" applyBorder="1" applyAlignment="1">
      <alignment horizontal="center" vertical="center"/>
    </xf>
    <xf numFmtId="0" fontId="91" fillId="29" borderId="77" xfId="4" applyFont="1" applyFill="1" applyBorder="1" applyAlignment="1">
      <alignment horizontal="center"/>
    </xf>
    <xf numFmtId="0" fontId="91" fillId="28" borderId="37" xfId="5" applyFont="1" applyFill="1" applyBorder="1" applyAlignment="1">
      <alignment horizontal="center" vertical="center" wrapText="1"/>
    </xf>
    <xf numFmtId="0" fontId="91" fillId="28" borderId="41" xfId="5" applyFont="1" applyFill="1" applyBorder="1" applyAlignment="1">
      <alignment horizontal="center" vertical="center" wrapText="1"/>
    </xf>
    <xf numFmtId="0" fontId="91" fillId="29" borderId="44" xfId="4" applyFont="1" applyFill="1" applyBorder="1" applyAlignment="1">
      <alignment horizontal="center"/>
    </xf>
    <xf numFmtId="0" fontId="91" fillId="29" borderId="78" xfId="4" applyFont="1" applyFill="1" applyBorder="1" applyAlignment="1">
      <alignment horizontal="center"/>
    </xf>
    <xf numFmtId="0" fontId="91" fillId="28" borderId="79" xfId="5" applyFont="1" applyFill="1" applyBorder="1" applyAlignment="1">
      <alignment horizontal="center" vertical="center" wrapText="1"/>
    </xf>
    <xf numFmtId="0" fontId="91" fillId="28" borderId="35" xfId="5" applyFont="1" applyFill="1" applyBorder="1" applyAlignment="1">
      <alignment horizontal="center" vertical="center" wrapText="1"/>
    </xf>
    <xf numFmtId="0" fontId="91" fillId="28" borderId="36" xfId="5" applyFont="1" applyFill="1" applyBorder="1" applyAlignment="1">
      <alignment horizontal="center" vertical="center" wrapText="1"/>
    </xf>
    <xf numFmtId="0" fontId="91" fillId="28" borderId="43" xfId="5" applyFont="1" applyFill="1" applyBorder="1" applyAlignment="1">
      <alignment horizontal="center" vertical="center" wrapText="1"/>
    </xf>
    <xf numFmtId="0" fontId="91" fillId="28" borderId="40" xfId="5" applyFont="1" applyFill="1" applyBorder="1" applyAlignment="1">
      <alignment horizontal="center" vertical="center" wrapText="1"/>
    </xf>
    <xf numFmtId="0" fontId="91" fillId="28" borderId="38" xfId="5" applyFont="1" applyFill="1" applyBorder="1" applyAlignment="1">
      <alignment horizontal="center" vertical="center" wrapText="1"/>
    </xf>
    <xf numFmtId="0" fontId="91" fillId="28" borderId="42" xfId="5" applyFont="1" applyFill="1" applyBorder="1" applyAlignment="1">
      <alignment horizontal="center" vertical="center" wrapText="1"/>
    </xf>
    <xf numFmtId="0" fontId="91" fillId="29" borderId="35" xfId="4" applyFont="1" applyFill="1" applyBorder="1" applyAlignment="1">
      <alignment horizontal="center" vertical="center" wrapText="1"/>
    </xf>
    <xf numFmtId="0" fontId="91" fillId="29" borderId="36" xfId="4" applyFont="1" applyFill="1" applyBorder="1" applyAlignment="1">
      <alignment horizontal="center" vertical="center" wrapText="1"/>
    </xf>
    <xf numFmtId="0" fontId="91" fillId="29" borderId="43" xfId="4" applyFont="1" applyFill="1" applyBorder="1" applyAlignment="1">
      <alignment horizontal="center" vertical="center" wrapText="1"/>
    </xf>
    <xf numFmtId="0" fontId="91" fillId="29" borderId="82" xfId="4" applyFont="1" applyFill="1" applyBorder="1" applyAlignment="1">
      <alignment horizontal="center" vertical="center" wrapText="1"/>
    </xf>
    <xf numFmtId="0" fontId="91" fillId="29" borderId="0" xfId="4" applyFont="1" applyFill="1" applyAlignment="1">
      <alignment horizontal="center" vertical="center" wrapText="1"/>
    </xf>
    <xf numFmtId="0" fontId="91" fillId="29" borderId="77" xfId="4" applyFont="1" applyFill="1" applyBorder="1" applyAlignment="1">
      <alignment horizontal="center" vertical="center" wrapText="1"/>
    </xf>
    <xf numFmtId="0" fontId="8" fillId="0" borderId="0" xfId="5" applyFont="1" applyAlignment="1">
      <alignment horizontal="center"/>
    </xf>
    <xf numFmtId="0" fontId="8" fillId="0" borderId="77" xfId="5" applyFont="1" applyBorder="1" applyAlignment="1">
      <alignment horizontal="center"/>
    </xf>
    <xf numFmtId="0" fontId="7" fillId="28" borderId="78" xfId="5" applyFont="1" applyFill="1" applyBorder="1" applyAlignment="1">
      <alignment horizontal="center" vertical="center" wrapText="1"/>
    </xf>
    <xf numFmtId="0" fontId="7" fillId="28" borderId="79" xfId="5" applyFont="1" applyFill="1" applyBorder="1" applyAlignment="1">
      <alignment horizontal="center" vertical="center" wrapText="1"/>
    </xf>
    <xf numFmtId="0" fontId="7" fillId="29" borderId="83" xfId="3" applyFont="1" applyFill="1" applyBorder="1" applyAlignment="1">
      <alignment horizontal="center" vertical="center" wrapText="1"/>
    </xf>
    <xf numFmtId="0" fontId="7" fillId="29" borderId="84" xfId="3" applyFont="1" applyFill="1" applyBorder="1" applyAlignment="1">
      <alignment horizontal="center" vertical="center"/>
    </xf>
    <xf numFmtId="0" fontId="7" fillId="29" borderId="85" xfId="3" applyFont="1" applyFill="1" applyBorder="1" applyAlignment="1">
      <alignment horizontal="center" vertical="center" wrapText="1"/>
    </xf>
    <xf numFmtId="0" fontId="7" fillId="29" borderId="83" xfId="3" applyFont="1" applyFill="1" applyBorder="1" applyAlignment="1">
      <alignment horizontal="center" vertical="center"/>
    </xf>
    <xf numFmtId="0" fontId="7" fillId="29" borderId="35" xfId="3" applyFont="1" applyFill="1" applyBorder="1" applyAlignment="1">
      <alignment horizontal="center" vertical="center"/>
    </xf>
    <xf numFmtId="0" fontId="7" fillId="29" borderId="73" xfId="3" applyFont="1" applyFill="1" applyBorder="1" applyAlignment="1">
      <alignment horizontal="center" vertical="center"/>
    </xf>
    <xf numFmtId="0" fontId="53" fillId="0" borderId="0" xfId="10" applyFont="1" applyAlignment="1">
      <alignment horizontal="center"/>
    </xf>
    <xf numFmtId="0" fontId="56" fillId="0" borderId="0" xfId="10" applyFont="1" applyAlignment="1">
      <alignment horizontal="center"/>
    </xf>
    <xf numFmtId="0" fontId="7" fillId="29" borderId="88" xfId="14" applyFont="1" applyFill="1" applyBorder="1" applyAlignment="1">
      <alignment horizontal="center" vertical="center" wrapText="1"/>
    </xf>
    <xf numFmtId="0" fontId="7" fillId="29" borderId="91" xfId="14" applyFont="1" applyFill="1" applyBorder="1" applyAlignment="1">
      <alignment horizontal="center" vertical="center" wrapText="1"/>
    </xf>
    <xf numFmtId="0" fontId="7" fillId="29" borderId="41" xfId="14" applyFont="1" applyFill="1" applyBorder="1" applyAlignment="1">
      <alignment horizontal="center" wrapText="1"/>
    </xf>
    <xf numFmtId="0" fontId="7" fillId="29" borderId="77" xfId="14" applyFont="1" applyFill="1" applyBorder="1" applyAlignment="1">
      <alignment horizontal="center" wrapText="1"/>
    </xf>
    <xf numFmtId="0" fontId="7" fillId="29" borderId="42" xfId="14" applyFont="1" applyFill="1" applyBorder="1" applyAlignment="1">
      <alignment horizontal="center" wrapText="1"/>
    </xf>
    <xf numFmtId="0" fontId="7" fillId="29" borderId="35" xfId="14" applyFont="1" applyFill="1" applyBorder="1" applyAlignment="1">
      <alignment horizontal="center" vertical="center" wrapText="1"/>
    </xf>
    <xf numFmtId="0" fontId="7" fillId="29" borderId="43" xfId="14" applyFont="1" applyFill="1" applyBorder="1" applyAlignment="1">
      <alignment horizontal="center" vertical="center" wrapText="1"/>
    </xf>
    <xf numFmtId="0" fontId="7" fillId="29" borderId="89" xfId="14" applyFont="1" applyFill="1" applyBorder="1" applyAlignment="1">
      <alignment horizontal="center" vertical="center" wrapText="1"/>
    </xf>
    <xf numFmtId="0" fontId="7" fillId="29" borderId="90" xfId="14" applyFont="1" applyFill="1" applyBorder="1" applyAlignment="1">
      <alignment horizontal="center" vertical="center" wrapText="1"/>
    </xf>
    <xf numFmtId="0" fontId="10" fillId="0" borderId="95" xfId="5" applyFont="1" applyBorder="1" applyAlignment="1">
      <alignment horizontal="center" vertical="center"/>
    </xf>
    <xf numFmtId="0" fontId="5" fillId="0" borderId="0" xfId="5" applyFont="1" applyAlignment="1">
      <alignment horizontal="center" vertical="center"/>
    </xf>
    <xf numFmtId="0" fontId="7" fillId="29" borderId="96" xfId="14" applyFont="1" applyFill="1" applyBorder="1" applyAlignment="1">
      <alignment horizontal="center" vertical="center" wrapText="1"/>
    </xf>
    <xf numFmtId="0" fontId="7" fillId="29" borderId="103" xfId="14" applyFont="1" applyFill="1" applyBorder="1" applyAlignment="1">
      <alignment horizontal="center" vertical="center" wrapText="1"/>
    </xf>
    <xf numFmtId="0" fontId="7" fillId="29" borderId="105" xfId="14" applyFont="1" applyFill="1" applyBorder="1" applyAlignment="1">
      <alignment horizontal="center" vertical="center" wrapText="1"/>
    </xf>
    <xf numFmtId="0" fontId="7" fillId="29" borderId="98" xfId="14" applyFont="1" applyFill="1" applyBorder="1" applyAlignment="1">
      <alignment horizontal="center" vertical="center" wrapText="1"/>
    </xf>
    <xf numFmtId="0" fontId="7" fillId="29" borderId="99" xfId="14" applyFont="1" applyFill="1" applyBorder="1" applyAlignment="1">
      <alignment horizontal="center" vertical="center" wrapText="1"/>
    </xf>
    <xf numFmtId="0" fontId="7" fillId="29" borderId="100" xfId="14" applyFont="1" applyFill="1" applyBorder="1" applyAlignment="1">
      <alignment horizontal="center" vertical="center" wrapText="1"/>
    </xf>
    <xf numFmtId="0" fontId="7" fillId="29" borderId="85" xfId="14" applyFont="1" applyFill="1" applyBorder="1" applyAlignment="1">
      <alignment horizontal="center" vertical="center" wrapText="1"/>
    </xf>
    <xf numFmtId="0" fontId="7" fillId="29" borderId="36" xfId="14" applyFont="1" applyFill="1" applyBorder="1" applyAlignment="1">
      <alignment horizontal="center" vertical="center" wrapText="1"/>
    </xf>
    <xf numFmtId="0" fontId="7" fillId="29" borderId="101" xfId="14" applyFont="1" applyFill="1" applyBorder="1" applyAlignment="1">
      <alignment horizontal="center" vertical="center" wrapText="1"/>
    </xf>
    <xf numFmtId="0" fontId="7" fillId="29" borderId="102" xfId="14" applyFont="1" applyFill="1" applyBorder="1" applyAlignment="1">
      <alignment horizontal="center" vertical="center" wrapText="1"/>
    </xf>
    <xf numFmtId="0" fontId="7" fillId="29" borderId="41" xfId="14" applyFont="1" applyFill="1" applyBorder="1" applyAlignment="1">
      <alignment horizontal="center" vertical="center" wrapText="1"/>
    </xf>
    <xf numFmtId="0" fontId="7" fillId="29" borderId="42" xfId="14" applyFont="1" applyFill="1" applyBorder="1" applyAlignment="1">
      <alignment horizontal="center" vertical="center" wrapText="1"/>
    </xf>
    <xf numFmtId="0" fontId="7" fillId="29" borderId="97" xfId="14" applyFont="1" applyFill="1" applyBorder="1" applyAlignment="1">
      <alignment horizontal="center" vertical="center" wrapText="1"/>
    </xf>
    <xf numFmtId="0" fontId="7" fillId="29" borderId="104" xfId="14" applyFont="1" applyFill="1" applyBorder="1" applyAlignment="1">
      <alignment horizontal="center" vertical="center" wrapText="1"/>
    </xf>
    <xf numFmtId="0" fontId="7" fillId="29" borderId="40" xfId="14" applyFont="1" applyFill="1" applyBorder="1" applyAlignment="1">
      <alignment horizontal="center" vertical="center" wrapText="1"/>
    </xf>
    <xf numFmtId="0" fontId="7" fillId="29" borderId="0" xfId="0" applyFont="1" applyFill="1" applyAlignment="1">
      <alignment horizontal="center" vertical="center"/>
    </xf>
    <xf numFmtId="49" fontId="5" fillId="0" borderId="0" xfId="0" applyNumberFormat="1" applyFont="1" applyAlignment="1">
      <alignment horizontal="center"/>
    </xf>
    <xf numFmtId="0" fontId="5" fillId="16" borderId="138" xfId="0" applyFont="1" applyFill="1" applyBorder="1" applyAlignment="1">
      <alignment horizontal="center"/>
    </xf>
    <xf numFmtId="0" fontId="5" fillId="16" borderId="81" xfId="0" applyFont="1" applyFill="1" applyBorder="1" applyAlignment="1">
      <alignment horizontal="center"/>
    </xf>
    <xf numFmtId="0" fontId="100" fillId="0" borderId="0" xfId="19" applyFont="1" applyFill="1"/>
    <xf numFmtId="0" fontId="100" fillId="0" borderId="0" xfId="19" applyFont="1" applyAlignment="1">
      <alignment horizontal="left" vertical="top" wrapText="1"/>
    </xf>
    <xf numFmtId="17" fontId="10" fillId="0" borderId="0" xfId="0" applyNumberFormat="1" applyFont="1" applyAlignment="1">
      <alignment horizontal="center" vertical="center"/>
    </xf>
    <xf numFmtId="0" fontId="8" fillId="0" borderId="0" xfId="0" applyFont="1" applyAlignment="1">
      <alignment horizontal="center"/>
    </xf>
    <xf numFmtId="0" fontId="12" fillId="0" borderId="75" xfId="0" applyFont="1" applyBorder="1" applyAlignment="1">
      <alignment horizontal="center"/>
    </xf>
    <xf numFmtId="0" fontId="12" fillId="0" borderId="0" xfId="0" applyFont="1" applyAlignment="1">
      <alignment horizontal="left" wrapText="1"/>
    </xf>
    <xf numFmtId="0" fontId="38" fillId="6" borderId="137" xfId="0" applyFont="1" applyFill="1" applyBorder="1" applyAlignment="1">
      <alignment horizontal="left" vertical="center"/>
    </xf>
    <xf numFmtId="0" fontId="15" fillId="6" borderId="0" xfId="0" applyFont="1" applyFill="1" applyAlignment="1">
      <alignment horizontal="center" vertical="center"/>
    </xf>
    <xf numFmtId="0" fontId="6" fillId="6" borderId="0" xfId="0" applyFont="1" applyFill="1" applyAlignment="1">
      <alignment horizontal="center" vertical="center"/>
    </xf>
    <xf numFmtId="0" fontId="7" fillId="28" borderId="104" xfId="0" applyFont="1" applyFill="1" applyBorder="1" applyAlignment="1">
      <alignment horizontal="center" vertical="center"/>
    </xf>
    <xf numFmtId="0" fontId="7" fillId="28" borderId="125" xfId="0" applyFont="1" applyFill="1" applyBorder="1" applyAlignment="1">
      <alignment horizontal="center" vertical="center" wrapText="1"/>
    </xf>
    <xf numFmtId="0" fontId="7" fillId="28" borderId="126" xfId="0" applyFont="1" applyFill="1" applyBorder="1" applyAlignment="1">
      <alignment horizontal="center" vertical="center" wrapText="1"/>
    </xf>
    <xf numFmtId="0" fontId="16" fillId="0" borderId="0" xfId="0" applyFont="1" applyAlignment="1">
      <alignment horizontal="left" vertical="center" wrapText="1"/>
    </xf>
    <xf numFmtId="0" fontId="6" fillId="0" borderId="0" xfId="0" applyFont="1" applyAlignment="1">
      <alignment horizontal="center"/>
    </xf>
    <xf numFmtId="0" fontId="7" fillId="2" borderId="1" xfId="0" applyFont="1" applyFill="1" applyBorder="1" applyAlignment="1">
      <alignment horizontal="center" vertical="center"/>
    </xf>
    <xf numFmtId="0" fontId="7" fillId="2" borderId="5"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6"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6"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8" xfId="0" applyFont="1" applyFill="1" applyBorder="1" applyAlignment="1">
      <alignment horizontal="center" vertical="center"/>
    </xf>
    <xf numFmtId="0" fontId="9" fillId="5" borderId="248" xfId="0" applyFont="1" applyFill="1" applyBorder="1" applyAlignment="1">
      <alignment horizontal="center" vertical="center"/>
    </xf>
    <xf numFmtId="0" fontId="40" fillId="0" borderId="0" xfId="3" applyFont="1" applyAlignment="1">
      <alignment horizontal="center" vertical="center" wrapText="1"/>
    </xf>
    <xf numFmtId="0" fontId="9" fillId="5" borderId="4" xfId="0" applyFont="1" applyFill="1" applyBorder="1" applyAlignment="1">
      <alignment horizontal="center" vertical="center" wrapText="1"/>
    </xf>
    <xf numFmtId="0" fontId="16" fillId="0" borderId="0" xfId="0" applyFont="1" applyAlignment="1">
      <alignment horizontal="left" vertical="center"/>
    </xf>
    <xf numFmtId="0" fontId="38" fillId="0" borderId="0" xfId="0" applyFont="1" applyAlignment="1">
      <alignment horizontal="left" vertical="center" wrapText="1"/>
    </xf>
    <xf numFmtId="0" fontId="6" fillId="0" borderId="25" xfId="0" applyFont="1" applyBorder="1" applyAlignment="1">
      <alignment horizontal="left" wrapText="1"/>
    </xf>
    <xf numFmtId="0" fontId="6" fillId="0" borderId="0" xfId="0" applyFont="1" applyAlignment="1">
      <alignment horizontal="left" wrapText="1"/>
    </xf>
    <xf numFmtId="0" fontId="15" fillId="0" borderId="0" xfId="0" applyFont="1" applyAlignment="1">
      <alignment horizontal="center" vertical="center"/>
    </xf>
    <xf numFmtId="0" fontId="47" fillId="0" borderId="0" xfId="0" applyFont="1" applyAlignment="1">
      <alignment horizontal="left" vertical="center" wrapText="1"/>
    </xf>
    <xf numFmtId="0" fontId="53" fillId="0" borderId="0" xfId="0" applyFont="1" applyAlignment="1">
      <alignment horizontal="center" vertical="center"/>
    </xf>
    <xf numFmtId="0" fontId="7" fillId="29" borderId="129" xfId="0" applyFont="1" applyFill="1" applyBorder="1" applyAlignment="1">
      <alignment horizontal="center" vertical="center"/>
    </xf>
    <xf numFmtId="0" fontId="7" fillId="29" borderId="130" xfId="0" applyFont="1" applyFill="1" applyBorder="1" applyAlignment="1">
      <alignment horizontal="center" vertical="center"/>
    </xf>
    <xf numFmtId="0" fontId="7" fillId="29" borderId="12" xfId="11" applyFont="1" applyFill="1" applyBorder="1" applyAlignment="1">
      <alignment horizontal="center" vertical="center" wrapText="1"/>
    </xf>
    <xf numFmtId="0" fontId="7" fillId="29" borderId="151" xfId="11" applyFont="1" applyFill="1" applyBorder="1" applyAlignment="1">
      <alignment horizontal="center" vertical="center" wrapText="1"/>
    </xf>
    <xf numFmtId="0" fontId="7" fillId="29" borderId="12" xfId="42" applyFont="1" applyFill="1" applyBorder="1" applyAlignment="1">
      <alignment horizontal="center" vertical="center" wrapText="1"/>
    </xf>
    <xf numFmtId="0" fontId="7" fillId="29" borderId="151" xfId="42" applyFont="1" applyFill="1" applyBorder="1" applyAlignment="1">
      <alignment horizontal="center" vertical="center" wrapText="1"/>
    </xf>
    <xf numFmtId="0" fontId="7" fillId="29" borderId="151" xfId="42" applyFont="1" applyFill="1" applyBorder="1" applyAlignment="1">
      <alignment horizontal="center" vertical="center"/>
    </xf>
    <xf numFmtId="0" fontId="7" fillId="29" borderId="80" xfId="0" applyFont="1" applyFill="1" applyBorder="1" applyAlignment="1">
      <alignment horizontal="center" vertical="center" wrapText="1"/>
    </xf>
    <xf numFmtId="0" fontId="7" fillId="29" borderId="81" xfId="0" applyFont="1" applyFill="1" applyBorder="1" applyAlignment="1">
      <alignment horizontal="center" vertical="center" wrapText="1"/>
    </xf>
    <xf numFmtId="0" fontId="56" fillId="0" borderId="0" xfId="0" applyFont="1" applyAlignment="1">
      <alignment horizontal="center" vertical="center"/>
    </xf>
    <xf numFmtId="17" fontId="8" fillId="0" borderId="0" xfId="0" applyNumberFormat="1" applyFont="1" applyAlignment="1">
      <alignment horizontal="center" vertical="center"/>
    </xf>
    <xf numFmtId="0" fontId="16" fillId="0" borderId="0" xfId="0" applyFont="1" applyAlignment="1">
      <alignment horizontal="left" wrapText="1"/>
    </xf>
    <xf numFmtId="0" fontId="62" fillId="29" borderId="24" xfId="0" applyFont="1" applyFill="1" applyBorder="1" applyAlignment="1">
      <alignment horizontal="center" vertical="center"/>
    </xf>
    <xf numFmtId="0" fontId="62" fillId="29" borderId="24" xfId="0" applyFont="1" applyFill="1" applyBorder="1" applyAlignment="1">
      <alignment horizontal="center"/>
    </xf>
    <xf numFmtId="0" fontId="16" fillId="0" borderId="25" xfId="0" applyFont="1" applyBorder="1" applyAlignment="1">
      <alignment horizontal="left"/>
    </xf>
    <xf numFmtId="0" fontId="16" fillId="0" borderId="0" xfId="0" applyFont="1" applyAlignment="1">
      <alignment horizontal="left"/>
    </xf>
    <xf numFmtId="0" fontId="8" fillId="0" borderId="0" xfId="42" applyFont="1" applyAlignment="1">
      <alignment horizontal="center" vertical="center"/>
    </xf>
    <xf numFmtId="0" fontId="12" fillId="0" borderId="0" xfId="42" applyFont="1" applyAlignment="1">
      <alignment horizontal="center"/>
    </xf>
    <xf numFmtId="0" fontId="62" fillId="29" borderId="12" xfId="11" applyFont="1" applyFill="1" applyBorder="1" applyAlignment="1">
      <alignment horizontal="center" vertical="center"/>
    </xf>
    <xf numFmtId="0" fontId="62" fillId="29" borderId="151" xfId="11" applyFont="1" applyFill="1" applyBorder="1" applyAlignment="1">
      <alignment horizontal="center" vertical="center"/>
    </xf>
    <xf numFmtId="0" fontId="62" fillId="29" borderId="12" xfId="11" applyFont="1" applyFill="1" applyBorder="1" applyAlignment="1">
      <alignment horizontal="center" vertical="center" wrapText="1"/>
    </xf>
    <xf numFmtId="0" fontId="62" fillId="29" borderId="151" xfId="11" applyFont="1" applyFill="1" applyBorder="1" applyAlignment="1">
      <alignment horizontal="center" vertical="center" wrapText="1"/>
    </xf>
    <xf numFmtId="0" fontId="62" fillId="29" borderId="12" xfId="42" applyFont="1" applyFill="1" applyBorder="1" applyAlignment="1">
      <alignment horizontal="center" vertical="center" wrapText="1"/>
    </xf>
    <xf numFmtId="0" fontId="62" fillId="29" borderId="151" xfId="42" applyFont="1" applyFill="1" applyBorder="1" applyAlignment="1">
      <alignment horizontal="center" vertical="center" wrapText="1"/>
    </xf>
    <xf numFmtId="0" fontId="7" fillId="29" borderId="80" xfId="42" applyFont="1" applyFill="1" applyBorder="1" applyAlignment="1">
      <alignment horizontal="center" vertical="center" wrapText="1"/>
    </xf>
    <xf numFmtId="0" fontId="7" fillId="29" borderId="81" xfId="42" applyFont="1" applyFill="1" applyBorder="1" applyAlignment="1">
      <alignment horizontal="center" vertical="center" wrapText="1"/>
    </xf>
    <xf numFmtId="0" fontId="162" fillId="0" borderId="0" xfId="11" applyFont="1" applyAlignment="1">
      <alignment horizontal="center"/>
    </xf>
    <xf numFmtId="0" fontId="12" fillId="0" borderId="0" xfId="3" applyFont="1" applyAlignment="1">
      <alignment horizontal="center" vertical="center"/>
    </xf>
    <xf numFmtId="0" fontId="7" fillId="29" borderId="12" xfId="3" applyFont="1" applyFill="1" applyBorder="1" applyAlignment="1">
      <alignment horizontal="center" vertical="center"/>
    </xf>
    <xf numFmtId="0" fontId="7" fillId="29" borderId="151" xfId="3" applyFont="1" applyFill="1" applyBorder="1" applyAlignment="1">
      <alignment horizontal="center" vertical="center"/>
    </xf>
    <xf numFmtId="0" fontId="7" fillId="29" borderId="81" xfId="42" applyFont="1" applyFill="1" applyBorder="1" applyAlignment="1">
      <alignment horizontal="center" vertical="center"/>
    </xf>
    <xf numFmtId="0" fontId="155" fillId="6" borderId="0" xfId="0" applyFont="1" applyFill="1" applyAlignment="1">
      <alignment horizontal="left" wrapText="1" indent="1"/>
    </xf>
    <xf numFmtId="0" fontId="5" fillId="6" borderId="0" xfId="0" applyFont="1" applyFill="1" applyAlignment="1">
      <alignment horizontal="center" wrapText="1"/>
    </xf>
    <xf numFmtId="0" fontId="5" fillId="6" borderId="0" xfId="0" applyFont="1" applyFill="1" applyAlignment="1">
      <alignment horizontal="center"/>
    </xf>
    <xf numFmtId="0" fontId="51" fillId="6" borderId="0" xfId="0" applyFont="1" applyFill="1" applyAlignment="1">
      <alignment horizontal="center"/>
    </xf>
    <xf numFmtId="0" fontId="52" fillId="6" borderId="0" xfId="0" applyFont="1" applyFill="1" applyAlignment="1">
      <alignment horizontal="center"/>
    </xf>
    <xf numFmtId="0" fontId="51" fillId="6" borderId="0" xfId="0" applyFont="1" applyFill="1" applyAlignment="1">
      <alignment horizontal="center" vertical="center"/>
    </xf>
    <xf numFmtId="0" fontId="127" fillId="42" borderId="190" xfId="0" applyFont="1" applyFill="1" applyBorder="1" applyAlignment="1">
      <alignment horizontal="left" wrapText="1"/>
    </xf>
    <xf numFmtId="0" fontId="6" fillId="0" borderId="190" xfId="0" applyFont="1" applyBorder="1"/>
    <xf numFmtId="0" fontId="6" fillId="0" borderId="191" xfId="0" applyFont="1" applyBorder="1"/>
    <xf numFmtId="0" fontId="6" fillId="0" borderId="0" xfId="0" applyFont="1"/>
    <xf numFmtId="0" fontId="6" fillId="0" borderId="193" xfId="0" applyFont="1" applyBorder="1"/>
    <xf numFmtId="0" fontId="128" fillId="41" borderId="0" xfId="0" applyFont="1" applyFill="1" applyAlignment="1">
      <alignment horizontal="center" vertical="center" wrapText="1"/>
    </xf>
    <xf numFmtId="0" fontId="129" fillId="42" borderId="190" xfId="0" applyFont="1" applyFill="1" applyBorder="1" applyAlignment="1">
      <alignment horizontal="left" wrapText="1"/>
    </xf>
    <xf numFmtId="0" fontId="126" fillId="0" borderId="0" xfId="0" applyFont="1" applyAlignment="1">
      <alignment horizontal="center" vertical="center" wrapText="1"/>
    </xf>
    <xf numFmtId="0" fontId="127" fillId="41" borderId="188" xfId="0" applyFont="1" applyFill="1" applyBorder="1" applyAlignment="1">
      <alignment horizontal="left" vertical="center" wrapText="1"/>
    </xf>
    <xf numFmtId="0" fontId="6" fillId="41" borderId="0" xfId="0" applyFont="1" applyFill="1"/>
    <xf numFmtId="0" fontId="135" fillId="41" borderId="0" xfId="0" applyFont="1" applyFill="1" applyAlignment="1">
      <alignment horizontal="center" vertical="center" wrapText="1"/>
    </xf>
    <xf numFmtId="0" fontId="130" fillId="42" borderId="0" xfId="0" applyFont="1" applyFill="1" applyAlignment="1">
      <alignment horizontal="left" vertical="top" wrapText="1"/>
    </xf>
    <xf numFmtId="0" fontId="6" fillId="0" borderId="197" xfId="0" applyFont="1" applyBorder="1"/>
    <xf numFmtId="0" fontId="6" fillId="0" borderId="198" xfId="0" applyFont="1" applyBorder="1"/>
    <xf numFmtId="0" fontId="131" fillId="42" borderId="0" xfId="0" applyFont="1" applyFill="1" applyAlignment="1">
      <alignment horizontal="left" vertical="top" wrapText="1"/>
    </xf>
    <xf numFmtId="0" fontId="132" fillId="41" borderId="0" xfId="0" applyFont="1" applyFill="1" applyAlignment="1">
      <alignment horizontal="center" vertical="center" wrapText="1"/>
    </xf>
    <xf numFmtId="0" fontId="133" fillId="41" borderId="195" xfId="0" applyFont="1" applyFill="1" applyBorder="1" applyAlignment="1">
      <alignment horizontal="center" vertical="center" textRotation="90"/>
    </xf>
    <xf numFmtId="0" fontId="6" fillId="0" borderId="195" xfId="0" applyFont="1" applyBorder="1"/>
    <xf numFmtId="0" fontId="134" fillId="41" borderId="0" xfId="0" applyFont="1" applyFill="1" applyAlignment="1">
      <alignment horizontal="center" vertical="center" wrapText="1"/>
    </xf>
    <xf numFmtId="0" fontId="137" fillId="42" borderId="190" xfId="0" applyFont="1" applyFill="1" applyBorder="1" applyAlignment="1">
      <alignment horizontal="left" wrapText="1"/>
    </xf>
    <xf numFmtId="0" fontId="139" fillId="42" borderId="0" xfId="0" applyFont="1" applyFill="1" applyAlignment="1">
      <alignment horizontal="left" vertical="center" wrapText="1"/>
    </xf>
    <xf numFmtId="0" fontId="6" fillId="0" borderId="0" xfId="0" applyFont="1" applyAlignment="1">
      <alignment vertical="center"/>
    </xf>
    <xf numFmtId="0" fontId="6" fillId="0" borderId="193" xfId="0" applyFont="1" applyBorder="1" applyAlignment="1">
      <alignment vertical="center"/>
    </xf>
    <xf numFmtId="0" fontId="6" fillId="0" borderId="197" xfId="0" applyFont="1" applyBorder="1" applyAlignment="1">
      <alignment vertical="center"/>
    </xf>
    <xf numFmtId="0" fontId="6" fillId="0" borderId="198" xfId="0" applyFont="1" applyBorder="1" applyAlignment="1">
      <alignment vertical="center"/>
    </xf>
    <xf numFmtId="0" fontId="140" fillId="42" borderId="190" xfId="0" applyFont="1" applyFill="1" applyBorder="1" applyAlignment="1">
      <alignment horizontal="left" wrapText="1"/>
    </xf>
    <xf numFmtId="0" fontId="6" fillId="0" borderId="200" xfId="0" applyFont="1" applyBorder="1"/>
    <xf numFmtId="0" fontId="6" fillId="43" borderId="0" xfId="0" applyFont="1" applyFill="1"/>
    <xf numFmtId="0" fontId="6" fillId="43" borderId="195" xfId="0" applyFont="1" applyFill="1" applyBorder="1"/>
    <xf numFmtId="0" fontId="142" fillId="45" borderId="205" xfId="0" applyFont="1" applyFill="1" applyBorder="1" applyAlignment="1">
      <alignment horizontal="left" wrapText="1"/>
    </xf>
    <xf numFmtId="0" fontId="6" fillId="0" borderId="206" xfId="0" applyFont="1" applyBorder="1"/>
    <xf numFmtId="0" fontId="6" fillId="0" borderId="208" xfId="0" applyFont="1" applyBorder="1"/>
    <xf numFmtId="0" fontId="143" fillId="43" borderId="0" xfId="0" applyFont="1" applyFill="1" applyAlignment="1">
      <alignment horizontal="left" wrapText="1"/>
    </xf>
    <xf numFmtId="0" fontId="144" fillId="45" borderId="0" xfId="0" applyFont="1" applyFill="1" applyAlignment="1">
      <alignment horizontal="left" vertical="top" wrapText="1"/>
    </xf>
    <xf numFmtId="0" fontId="6" fillId="0" borderId="215" xfId="0" applyFont="1" applyBorder="1"/>
    <xf numFmtId="0" fontId="6" fillId="0" borderId="216" xfId="0" applyFont="1" applyBorder="1"/>
    <xf numFmtId="0" fontId="139" fillId="43" borderId="0" xfId="0" applyFont="1" applyFill="1" applyAlignment="1">
      <alignment horizontal="left" vertical="top" wrapText="1"/>
    </xf>
    <xf numFmtId="0" fontId="147" fillId="46" borderId="211" xfId="0" applyFont="1" applyFill="1" applyBorder="1" applyAlignment="1">
      <alignment horizontal="center" vertical="center" wrapText="1"/>
    </xf>
    <xf numFmtId="0" fontId="6" fillId="46" borderId="212" xfId="0" applyFont="1" applyFill="1" applyBorder="1"/>
    <xf numFmtId="0" fontId="6" fillId="46" borderId="218" xfId="0" applyFont="1" applyFill="1" applyBorder="1"/>
    <xf numFmtId="0" fontId="6" fillId="46" borderId="219" xfId="0" applyFont="1" applyFill="1" applyBorder="1"/>
    <xf numFmtId="0" fontId="6" fillId="46" borderId="213" xfId="0" applyFont="1" applyFill="1" applyBorder="1"/>
    <xf numFmtId="0" fontId="6" fillId="46" borderId="198" xfId="0" applyFont="1" applyFill="1" applyBorder="1"/>
    <xf numFmtId="0" fontId="47" fillId="6" borderId="0" xfId="0" applyFont="1" applyFill="1" applyAlignment="1">
      <alignment horizontal="center" vertical="center" wrapText="1"/>
    </xf>
    <xf numFmtId="0" fontId="47" fillId="6" borderId="0" xfId="0" applyFont="1" applyFill="1"/>
    <xf numFmtId="0" fontId="134" fillId="43" borderId="0" xfId="0" applyFont="1" applyFill="1" applyAlignment="1">
      <alignment horizontal="center" vertical="center" wrapText="1"/>
    </xf>
    <xf numFmtId="0" fontId="135" fillId="43" borderId="0" xfId="0" applyFont="1" applyFill="1" applyAlignment="1">
      <alignment horizontal="center" vertical="center" wrapText="1"/>
    </xf>
    <xf numFmtId="0" fontId="6" fillId="6" borderId="200" xfId="0" applyFont="1" applyFill="1" applyBorder="1"/>
    <xf numFmtId="0" fontId="6" fillId="6" borderId="0" xfId="0" applyFont="1" applyFill="1"/>
    <xf numFmtId="0" fontId="139" fillId="42" borderId="0" xfId="0" applyFont="1" applyFill="1" applyAlignment="1">
      <alignment horizontal="left" vertical="top" wrapText="1"/>
    </xf>
    <xf numFmtId="0" fontId="47" fillId="6" borderId="0" xfId="0" applyFont="1" applyFill="1" applyAlignment="1">
      <alignment horizontal="center" vertical="top" wrapText="1"/>
    </xf>
    <xf numFmtId="0" fontId="5" fillId="6" borderId="0" xfId="0" applyFont="1" applyFill="1" applyAlignment="1">
      <alignment horizontal="center" vertical="center"/>
    </xf>
    <xf numFmtId="0" fontId="5" fillId="6" borderId="0" xfId="0" applyFont="1" applyFill="1" applyAlignment="1">
      <alignment horizontal="center" vertical="center" wrapText="1"/>
    </xf>
    <xf numFmtId="0" fontId="5" fillId="0" borderId="185" xfId="0" applyFont="1" applyBorder="1" applyAlignment="1">
      <alignment horizontal="center" vertical="center" wrapText="1"/>
    </xf>
    <xf numFmtId="0" fontId="5" fillId="0" borderId="118" xfId="0" applyFont="1" applyBorder="1" applyAlignment="1">
      <alignment horizontal="center" vertical="center" wrapText="1"/>
    </xf>
    <xf numFmtId="0" fontId="5" fillId="0" borderId="186" xfId="0" applyFont="1" applyBorder="1" applyAlignment="1">
      <alignment horizontal="center" vertical="center" wrapText="1"/>
    </xf>
    <xf numFmtId="0" fontId="10" fillId="0" borderId="185" xfId="0" applyFont="1" applyBorder="1" applyAlignment="1">
      <alignment horizontal="center" vertical="center" wrapText="1"/>
    </xf>
    <xf numFmtId="0" fontId="10" fillId="0" borderId="118" xfId="0" applyFont="1" applyBorder="1" applyAlignment="1">
      <alignment horizontal="center" vertical="center" wrapText="1"/>
    </xf>
    <xf numFmtId="0" fontId="10" fillId="0" borderId="186" xfId="0" applyFont="1" applyBorder="1" applyAlignment="1">
      <alignment horizontal="center" vertical="center" wrapText="1"/>
    </xf>
    <xf numFmtId="0" fontId="5" fillId="0" borderId="8" xfId="0" applyFont="1" applyBorder="1" applyAlignment="1">
      <alignment horizontal="center" vertical="center" wrapText="1"/>
    </xf>
    <xf numFmtId="0" fontId="10" fillId="0" borderId="8" xfId="0" applyFont="1" applyBorder="1" applyAlignment="1">
      <alignment horizontal="center" vertical="center" wrapText="1"/>
    </xf>
    <xf numFmtId="0" fontId="16" fillId="6" borderId="56" xfId="0" applyFont="1" applyFill="1" applyBorder="1" applyAlignment="1">
      <alignment horizontal="left" vertical="center" wrapText="1"/>
    </xf>
    <xf numFmtId="0" fontId="112" fillId="0" borderId="24" xfId="0" applyFont="1" applyBorder="1" applyAlignment="1">
      <alignment horizontal="center" vertical="center" wrapText="1"/>
    </xf>
    <xf numFmtId="0" fontId="112" fillId="0" borderId="12" xfId="0" applyFont="1" applyBorder="1" applyAlignment="1">
      <alignment horizontal="center" vertical="center" wrapText="1"/>
    </xf>
    <xf numFmtId="0" fontId="112" fillId="0" borderId="151" xfId="0" applyFont="1" applyBorder="1" applyAlignment="1">
      <alignment horizontal="center" vertical="center" wrapText="1"/>
    </xf>
    <xf numFmtId="187" fontId="111" fillId="0" borderId="24" xfId="1" applyNumberFormat="1" applyFont="1" applyBorder="1" applyAlignment="1">
      <alignment horizontal="center" vertical="center" wrapText="1"/>
    </xf>
    <xf numFmtId="0" fontId="92" fillId="0" borderId="0" xfId="0" applyFont="1" applyAlignment="1">
      <alignment horizontal="center"/>
    </xf>
    <xf numFmtId="0" fontId="93" fillId="0" borderId="0" xfId="0" applyFont="1" applyAlignment="1">
      <alignment horizontal="center"/>
    </xf>
    <xf numFmtId="0" fontId="5" fillId="0" borderId="0" xfId="29" applyFont="1" applyAlignment="1">
      <alignment horizontal="center" vertical="center" wrapText="1"/>
    </xf>
    <xf numFmtId="0" fontId="10" fillId="0" borderId="0" xfId="29" applyFont="1" applyAlignment="1">
      <alignment horizontal="center" vertical="center" wrapText="1"/>
    </xf>
    <xf numFmtId="0" fontId="40" fillId="0" borderId="12" xfId="0" applyFont="1" applyBorder="1" applyAlignment="1">
      <alignment horizontal="center" vertical="center" wrapText="1"/>
    </xf>
    <xf numFmtId="0" fontId="40" fillId="0" borderId="151" xfId="0" applyFont="1" applyBorder="1" applyAlignment="1">
      <alignment horizontal="center" vertical="center" wrapText="1"/>
    </xf>
    <xf numFmtId="187" fontId="14" fillId="0" borderId="12" xfId="1" applyNumberFormat="1" applyFont="1" applyBorder="1" applyAlignment="1">
      <alignment horizontal="center" vertical="center" wrapText="1"/>
    </xf>
    <xf numFmtId="187" fontId="14" fillId="0" borderId="151" xfId="1" applyNumberFormat="1" applyFont="1" applyBorder="1" applyAlignment="1">
      <alignment horizontal="center" vertical="center" wrapText="1"/>
    </xf>
    <xf numFmtId="0" fontId="62" fillId="5" borderId="80" xfId="0" applyFont="1" applyFill="1" applyBorder="1" applyAlignment="1">
      <alignment horizontal="left" vertical="center" wrapText="1"/>
    </xf>
    <xf numFmtId="0" fontId="62" fillId="5" borderId="138" xfId="0" applyFont="1" applyFill="1" applyBorder="1" applyAlignment="1">
      <alignment horizontal="left" vertical="center" wrapText="1"/>
    </xf>
    <xf numFmtId="0" fontId="112" fillId="19" borderId="24" xfId="0" applyFont="1" applyFill="1" applyBorder="1" applyAlignment="1">
      <alignment horizontal="center" vertical="center" wrapText="1"/>
    </xf>
    <xf numFmtId="0" fontId="40" fillId="19" borderId="12" xfId="0" applyFont="1" applyFill="1" applyBorder="1" applyAlignment="1">
      <alignment horizontal="center" vertical="center" wrapText="1"/>
    </xf>
    <xf numFmtId="0" fontId="40" fillId="19" borderId="15" xfId="0" applyFont="1" applyFill="1" applyBorder="1" applyAlignment="1">
      <alignment horizontal="center" vertical="center" wrapText="1"/>
    </xf>
    <xf numFmtId="0" fontId="40" fillId="19" borderId="151" xfId="0" applyFont="1" applyFill="1" applyBorder="1" applyAlignment="1">
      <alignment horizontal="center" vertical="center" wrapText="1"/>
    </xf>
    <xf numFmtId="187" fontId="111" fillId="19" borderId="24" xfId="1" applyNumberFormat="1" applyFont="1" applyFill="1" applyBorder="1" applyAlignment="1">
      <alignment horizontal="center" vertical="center" wrapText="1"/>
    </xf>
    <xf numFmtId="187" fontId="14" fillId="0" borderId="24" xfId="1" applyNumberFormat="1" applyFont="1" applyBorder="1" applyAlignment="1">
      <alignment horizontal="center" vertical="center" wrapText="1"/>
    </xf>
    <xf numFmtId="0" fontId="115" fillId="19" borderId="12" xfId="0" applyFont="1" applyFill="1" applyBorder="1" applyAlignment="1">
      <alignment horizontal="center" vertical="center" wrapText="1"/>
    </xf>
    <xf numFmtId="0" fontId="115" fillId="19" borderId="15" xfId="0" applyFont="1" applyFill="1" applyBorder="1" applyAlignment="1">
      <alignment horizontal="center" vertical="center" wrapText="1"/>
    </xf>
    <xf numFmtId="0" fontId="115" fillId="19" borderId="151" xfId="0" applyFont="1" applyFill="1" applyBorder="1" applyAlignment="1">
      <alignment horizontal="center" vertical="center" wrapText="1"/>
    </xf>
    <xf numFmtId="0" fontId="116" fillId="19" borderId="12" xfId="0" applyFont="1" applyFill="1" applyBorder="1" applyAlignment="1">
      <alignment horizontal="center" vertical="center" wrapText="1"/>
    </xf>
    <xf numFmtId="0" fontId="116" fillId="19" borderId="16" xfId="0" applyFont="1" applyFill="1" applyBorder="1" applyAlignment="1">
      <alignment horizontal="center" vertical="center" wrapText="1"/>
    </xf>
    <xf numFmtId="0" fontId="116" fillId="19" borderId="151" xfId="0" applyFont="1" applyFill="1" applyBorder="1" applyAlignment="1">
      <alignment horizontal="center" vertical="center" wrapText="1"/>
    </xf>
    <xf numFmtId="168" fontId="37" fillId="19" borderId="12" xfId="1" applyNumberFormat="1" applyFont="1" applyFill="1" applyBorder="1" applyAlignment="1">
      <alignment horizontal="center" vertical="center" wrapText="1"/>
    </xf>
    <xf numFmtId="168" fontId="37" fillId="19" borderId="19" xfId="1" applyNumberFormat="1" applyFont="1" applyFill="1" applyBorder="1" applyAlignment="1">
      <alignment horizontal="center" vertical="center" wrapText="1"/>
    </xf>
    <xf numFmtId="168" fontId="37" fillId="19" borderId="151" xfId="1" applyNumberFormat="1" applyFont="1" applyFill="1" applyBorder="1" applyAlignment="1">
      <alignment horizontal="center" vertical="center" wrapText="1"/>
    </xf>
    <xf numFmtId="0" fontId="52" fillId="0" borderId="0" xfId="0" applyFont="1" applyAlignment="1">
      <alignment horizontal="center" vertical="center"/>
    </xf>
    <xf numFmtId="0" fontId="115" fillId="0" borderId="12" xfId="0" applyFont="1" applyBorder="1" applyAlignment="1">
      <alignment horizontal="center" vertical="center" wrapText="1"/>
    </xf>
    <xf numFmtId="0" fontId="115" fillId="0" borderId="151" xfId="0" applyFont="1" applyBorder="1" applyAlignment="1">
      <alignment horizontal="center" vertical="center" wrapText="1"/>
    </xf>
    <xf numFmtId="0" fontId="116" fillId="0" borderId="12" xfId="0" applyFont="1" applyBorder="1" applyAlignment="1">
      <alignment horizontal="center" vertical="center" wrapText="1"/>
    </xf>
    <xf numFmtId="0" fontId="116" fillId="0" borderId="130" xfId="0" applyFont="1" applyBorder="1" applyAlignment="1">
      <alignment horizontal="center" vertical="center" wrapText="1"/>
    </xf>
    <xf numFmtId="168" fontId="37" fillId="0" borderId="12" xfId="1" applyNumberFormat="1" applyFont="1" applyFill="1" applyBorder="1" applyAlignment="1">
      <alignment horizontal="center" vertical="center" wrapText="1"/>
    </xf>
    <xf numFmtId="168" fontId="37" fillId="0" borderId="151" xfId="1" applyNumberFormat="1" applyFont="1" applyFill="1" applyBorder="1" applyAlignment="1">
      <alignment horizontal="center" vertical="center" wrapText="1"/>
    </xf>
    <xf numFmtId="0" fontId="116" fillId="19" borderId="130" xfId="0" applyFont="1" applyFill="1" applyBorder="1" applyAlignment="1">
      <alignment horizontal="center" vertical="center" wrapText="1"/>
    </xf>
    <xf numFmtId="168" fontId="37" fillId="19" borderId="132" xfId="1" applyNumberFormat="1" applyFont="1" applyFill="1" applyBorder="1" applyAlignment="1">
      <alignment horizontal="center" vertical="center" wrapText="1"/>
    </xf>
    <xf numFmtId="0" fontId="7" fillId="29" borderId="172" xfId="0" applyFont="1" applyFill="1" applyBorder="1" applyAlignment="1">
      <alignment horizontal="justify" vertical="center"/>
    </xf>
    <xf numFmtId="0" fontId="7" fillId="29" borderId="50" xfId="0" applyFont="1" applyFill="1" applyBorder="1" applyAlignment="1">
      <alignment horizontal="justify" vertical="center"/>
    </xf>
    <xf numFmtId="0" fontId="115" fillId="0" borderId="15" xfId="0" applyFont="1" applyBorder="1" applyAlignment="1">
      <alignment horizontal="center" vertical="center" wrapText="1"/>
    </xf>
    <xf numFmtId="0" fontId="116" fillId="0" borderId="129" xfId="0" applyFont="1" applyBorder="1" applyAlignment="1">
      <alignment horizontal="center" vertical="center" wrapText="1"/>
    </xf>
    <xf numFmtId="0" fontId="116" fillId="0" borderId="15" xfId="0" applyFont="1" applyBorder="1" applyAlignment="1">
      <alignment horizontal="center" vertical="center" wrapText="1"/>
    </xf>
    <xf numFmtId="0" fontId="116" fillId="0" borderId="16" xfId="0" applyFont="1" applyBorder="1" applyAlignment="1">
      <alignment horizontal="center" vertical="center" wrapText="1"/>
    </xf>
    <xf numFmtId="168" fontId="37" fillId="0" borderId="131" xfId="1" applyNumberFormat="1" applyFont="1" applyFill="1" applyBorder="1" applyAlignment="1">
      <alignment horizontal="center" vertical="center" wrapText="1"/>
    </xf>
    <xf numFmtId="168" fontId="37" fillId="0" borderId="15" xfId="1" applyNumberFormat="1" applyFont="1" applyFill="1" applyBorder="1" applyAlignment="1">
      <alignment horizontal="center" vertical="center" wrapText="1"/>
    </xf>
    <xf numFmtId="0" fontId="116" fillId="0" borderId="151" xfId="0" applyFont="1" applyBorder="1" applyAlignment="1">
      <alignment horizontal="center" vertical="center" wrapText="1"/>
    </xf>
    <xf numFmtId="168" fontId="37" fillId="0" borderId="19" xfId="1" applyNumberFormat="1" applyFont="1" applyFill="1" applyBorder="1" applyAlignment="1">
      <alignment horizontal="center" vertical="center" wrapText="1"/>
    </xf>
    <xf numFmtId="0" fontId="10" fillId="0" borderId="0" xfId="0" applyFont="1" applyAlignment="1">
      <alignment horizontal="center" wrapText="1"/>
    </xf>
    <xf numFmtId="0" fontId="6" fillId="0" borderId="0" xfId="0" applyFont="1" applyAlignment="1">
      <alignment horizontal="center" wrapText="1"/>
    </xf>
    <xf numFmtId="0" fontId="7" fillId="28" borderId="157" xfId="26" applyFont="1" applyFill="1" applyBorder="1" applyAlignment="1">
      <alignment horizontal="center" vertical="center" wrapText="1"/>
    </xf>
    <xf numFmtId="0" fontId="7" fillId="28" borderId="158" xfId="26" applyFont="1" applyFill="1" applyBorder="1" applyAlignment="1">
      <alignment horizontal="center" vertical="center" wrapText="1"/>
    </xf>
    <xf numFmtId="0" fontId="7" fillId="28" borderId="159" xfId="26" applyFont="1" applyFill="1" applyBorder="1" applyAlignment="1">
      <alignment horizontal="center" vertical="center" wrapText="1"/>
    </xf>
    <xf numFmtId="0" fontId="7" fillId="28" borderId="160" xfId="26" applyFont="1" applyFill="1" applyBorder="1" applyAlignment="1">
      <alignment horizontal="center" vertical="center" wrapText="1"/>
    </xf>
    <xf numFmtId="0" fontId="107" fillId="0" borderId="0" xfId="0" applyFont="1" applyAlignment="1">
      <alignment horizontal="center" vertical="center" wrapText="1" readingOrder="1"/>
    </xf>
    <xf numFmtId="0" fontId="107" fillId="0" borderId="0" xfId="0" applyFont="1" applyAlignment="1">
      <alignment horizontal="center" vertical="top" wrapText="1" readingOrder="1"/>
    </xf>
    <xf numFmtId="0" fontId="106" fillId="0" borderId="0" xfId="0" applyFont="1" applyAlignment="1">
      <alignment horizontal="center" vertical="center" wrapText="1" readingOrder="1"/>
    </xf>
    <xf numFmtId="0" fontId="5" fillId="0" borderId="0" xfId="26" applyFont="1" applyAlignment="1">
      <alignment horizontal="center" vertical="center" wrapText="1"/>
    </xf>
    <xf numFmtId="0" fontId="5" fillId="0" borderId="0" xfId="26" applyFont="1" applyAlignment="1">
      <alignment horizontal="center" vertical="center"/>
    </xf>
    <xf numFmtId="0" fontId="10" fillId="0" borderId="0" xfId="26" applyFont="1" applyAlignment="1">
      <alignment horizontal="center" vertical="center"/>
    </xf>
    <xf numFmtId="0" fontId="7" fillId="28" borderId="27" xfId="26" applyFont="1" applyFill="1" applyBorder="1" applyAlignment="1">
      <alignment horizontal="center" vertical="center"/>
    </xf>
    <xf numFmtId="0" fontId="7" fillId="28" borderId="34" xfId="26" applyFont="1" applyFill="1" applyBorder="1" applyAlignment="1">
      <alignment horizontal="center" vertical="center"/>
    </xf>
    <xf numFmtId="0" fontId="7" fillId="28" borderId="162" xfId="26" applyFont="1" applyFill="1" applyBorder="1" applyAlignment="1">
      <alignment horizontal="center" vertical="center"/>
    </xf>
    <xf numFmtId="0" fontId="7" fillId="28" borderId="55" xfId="26" applyFont="1" applyFill="1" applyBorder="1" applyAlignment="1">
      <alignment horizontal="center" vertical="center" wrapText="1"/>
    </xf>
    <xf numFmtId="0" fontId="7" fillId="28" borderId="36" xfId="26" applyFont="1" applyFill="1" applyBorder="1" applyAlignment="1">
      <alignment horizontal="center" vertical="center" wrapText="1"/>
    </xf>
    <xf numFmtId="0" fontId="7" fillId="28" borderId="43" xfId="26" applyFont="1" applyFill="1" applyBorder="1" applyAlignment="1">
      <alignment horizontal="center" vertical="center" wrapText="1"/>
    </xf>
    <xf numFmtId="0" fontId="7" fillId="28" borderId="31" xfId="26" applyFont="1" applyFill="1" applyBorder="1" applyAlignment="1">
      <alignment horizontal="center" vertical="center" wrapText="1"/>
    </xf>
    <xf numFmtId="0" fontId="7" fillId="28" borderId="32" xfId="26" applyFont="1" applyFill="1" applyBorder="1" applyAlignment="1">
      <alignment horizontal="center" vertical="center" wrapText="1"/>
    </xf>
    <xf numFmtId="0" fontId="7" fillId="28" borderId="41" xfId="26" applyFont="1" applyFill="1" applyBorder="1" applyAlignment="1">
      <alignment horizontal="center" vertical="center" wrapText="1"/>
    </xf>
    <xf numFmtId="0" fontId="7" fillId="28" borderId="42" xfId="26" applyFont="1" applyFill="1" applyBorder="1" applyAlignment="1">
      <alignment horizontal="center" vertical="center" wrapText="1"/>
    </xf>
    <xf numFmtId="0" fontId="7" fillId="28" borderId="45" xfId="22" applyFont="1" applyFill="1" applyBorder="1" applyAlignment="1">
      <alignment horizontal="center" vertical="center" wrapText="1"/>
    </xf>
    <xf numFmtId="0" fontId="38" fillId="0" borderId="0" xfId="22" applyFont="1" applyAlignment="1">
      <alignment horizontal="left" wrapText="1"/>
    </xf>
    <xf numFmtId="0" fontId="92" fillId="0" borderId="0" xfId="22" applyFont="1" applyAlignment="1">
      <alignment horizontal="center"/>
    </xf>
    <xf numFmtId="0" fontId="93" fillId="0" borderId="0" xfId="22" applyFont="1" applyAlignment="1">
      <alignment horizontal="center"/>
    </xf>
    <xf numFmtId="0" fontId="92" fillId="0" borderId="0" xfId="22" applyFont="1" applyAlignment="1">
      <alignment horizontal="center" vertical="center" wrapText="1"/>
    </xf>
    <xf numFmtId="0" fontId="92" fillId="0" borderId="0" xfId="22" applyFont="1" applyAlignment="1">
      <alignment horizontal="center" vertical="center"/>
    </xf>
    <xf numFmtId="0" fontId="93" fillId="0" borderId="0" xfId="22" applyFont="1" applyAlignment="1">
      <alignment horizontal="center" vertical="center"/>
    </xf>
    <xf numFmtId="0" fontId="7" fillId="28" borderId="45" xfId="22" applyFont="1" applyFill="1" applyBorder="1" applyAlignment="1">
      <alignment horizontal="center" vertical="center"/>
    </xf>
    <xf numFmtId="0" fontId="66" fillId="0" borderId="0" xfId="0" applyFont="1" applyAlignment="1">
      <alignment vertical="top" wrapText="1"/>
    </xf>
    <xf numFmtId="0" fontId="85" fillId="17" borderId="24" xfId="0" applyFont="1" applyFill="1" applyBorder="1" applyAlignment="1">
      <alignment horizontal="center" vertical="center" wrapText="1"/>
    </xf>
    <xf numFmtId="168" fontId="52" fillId="17" borderId="12" xfId="0" applyNumberFormat="1" applyFont="1" applyFill="1" applyBorder="1" applyAlignment="1">
      <alignment horizontal="center" vertical="center" wrapText="1"/>
    </xf>
    <xf numFmtId="0" fontId="52" fillId="17" borderId="151" xfId="0" applyFont="1" applyFill="1" applyBorder="1" applyAlignment="1">
      <alignment horizontal="center" vertical="center" wrapText="1"/>
    </xf>
    <xf numFmtId="0" fontId="52" fillId="17" borderId="15" xfId="0" applyFont="1" applyFill="1" applyBorder="1" applyAlignment="1">
      <alignment horizontal="center" vertical="center" wrapText="1"/>
    </xf>
    <xf numFmtId="0" fontId="85" fillId="0" borderId="24" xfId="0" applyFont="1" applyBorder="1" applyAlignment="1">
      <alignment horizontal="center" vertical="center" wrapText="1"/>
    </xf>
    <xf numFmtId="168" fontId="52" fillId="0" borderId="12" xfId="0" applyNumberFormat="1" applyFont="1" applyBorder="1" applyAlignment="1">
      <alignment horizontal="center" vertical="center" wrapText="1"/>
    </xf>
    <xf numFmtId="0" fontId="52" fillId="0" borderId="15" xfId="0" applyFont="1" applyBorder="1" applyAlignment="1">
      <alignment horizontal="center" vertical="center" wrapText="1"/>
    </xf>
    <xf numFmtId="0" fontId="52" fillId="0" borderId="151" xfId="0" applyFont="1" applyBorder="1" applyAlignment="1">
      <alignment horizontal="center" vertical="center" wrapText="1"/>
    </xf>
    <xf numFmtId="0" fontId="85" fillId="0" borderId="12" xfId="0" applyFont="1" applyBorder="1" applyAlignment="1">
      <alignment horizontal="center" vertical="center" wrapText="1"/>
    </xf>
    <xf numFmtId="0" fontId="85" fillId="0" borderId="151" xfId="0" applyFont="1" applyBorder="1" applyAlignment="1">
      <alignment horizontal="center" vertical="center" wrapText="1"/>
    </xf>
    <xf numFmtId="0" fontId="85" fillId="17" borderId="12" xfId="0" applyFont="1" applyFill="1" applyBorder="1" applyAlignment="1">
      <alignment horizontal="center" vertical="center" wrapText="1"/>
    </xf>
    <xf numFmtId="0" fontId="85" fillId="17" borderId="15" xfId="0" applyFont="1" applyFill="1" applyBorder="1" applyAlignment="1">
      <alignment horizontal="center" vertical="center" wrapText="1"/>
    </xf>
    <xf numFmtId="0" fontId="85" fillId="17" borderId="151" xfId="0" applyFont="1" applyFill="1" applyBorder="1" applyAlignment="1">
      <alignment horizontal="center" vertical="center" wrapText="1"/>
    </xf>
    <xf numFmtId="168" fontId="52" fillId="17" borderId="15" xfId="0" applyNumberFormat="1" applyFont="1" applyFill="1" applyBorder="1" applyAlignment="1">
      <alignment horizontal="center" vertical="center" wrapText="1"/>
    </xf>
    <xf numFmtId="168" fontId="52" fillId="17" borderId="151" xfId="0" applyNumberFormat="1" applyFont="1" applyFill="1" applyBorder="1" applyAlignment="1">
      <alignment horizontal="center" vertical="center" wrapText="1"/>
    </xf>
    <xf numFmtId="168" fontId="52" fillId="0" borderId="12" xfId="0" applyNumberFormat="1" applyFont="1" applyBorder="1" applyAlignment="1">
      <alignment horizontal="center" vertical="center"/>
    </xf>
    <xf numFmtId="0" fontId="52" fillId="0" borderId="151" xfId="0" applyFont="1" applyBorder="1" applyAlignment="1">
      <alignment horizontal="center" vertical="center"/>
    </xf>
    <xf numFmtId="0" fontId="6" fillId="6" borderId="0" xfId="0" applyFont="1" applyFill="1" applyAlignment="1">
      <alignment horizontal="center"/>
    </xf>
    <xf numFmtId="0" fontId="91" fillId="29" borderId="79" xfId="14" applyFont="1" applyFill="1" applyBorder="1" applyAlignment="1">
      <alignment horizontal="center" vertical="center" wrapText="1"/>
    </xf>
    <xf numFmtId="0" fontId="91" fillId="29" borderId="41" xfId="14" applyFont="1" applyFill="1" applyBorder="1" applyAlignment="1">
      <alignment horizontal="center" vertical="center" wrapText="1"/>
    </xf>
    <xf numFmtId="0" fontId="48" fillId="0" borderId="0" xfId="26" applyFont="1" applyAlignment="1">
      <alignment horizontal="center"/>
    </xf>
    <xf numFmtId="0" fontId="92" fillId="0" borderId="0" xfId="26" applyFont="1" applyAlignment="1">
      <alignment horizontal="center"/>
    </xf>
    <xf numFmtId="0" fontId="93" fillId="0" borderId="0" xfId="26" applyFont="1" applyAlignment="1">
      <alignment horizontal="center"/>
    </xf>
    <xf numFmtId="0" fontId="91" fillId="29" borderId="35" xfId="14" applyFont="1" applyFill="1" applyBorder="1" applyAlignment="1">
      <alignment horizontal="center" vertical="center" wrapText="1"/>
    </xf>
    <xf numFmtId="0" fontId="91" fillId="29" borderId="36" xfId="14" applyFont="1" applyFill="1" applyBorder="1" applyAlignment="1">
      <alignment horizontal="center" vertical="center" wrapText="1"/>
    </xf>
    <xf numFmtId="0" fontId="91" fillId="29" borderId="40" xfId="14" applyFont="1" applyFill="1" applyBorder="1" applyAlignment="1">
      <alignment horizontal="center" vertical="center" wrapText="1"/>
    </xf>
    <xf numFmtId="0" fontId="91" fillId="29" borderId="42" xfId="14" applyFont="1" applyFill="1" applyBorder="1" applyAlignment="1">
      <alignment horizontal="center" vertical="center" wrapText="1"/>
    </xf>
    <xf numFmtId="0" fontId="91" fillId="29" borderId="78" xfId="14" applyFont="1" applyFill="1" applyBorder="1" applyAlignment="1">
      <alignment horizontal="center" vertical="center" wrapText="1"/>
    </xf>
    <xf numFmtId="0" fontId="91" fillId="29" borderId="46" xfId="14" applyFont="1" applyFill="1" applyBorder="1" applyAlignment="1">
      <alignment horizontal="center" vertical="center" wrapText="1"/>
    </xf>
    <xf numFmtId="0" fontId="57" fillId="0" borderId="0" xfId="0" applyFont="1" applyAlignment="1">
      <alignment horizontal="center" vertical="center"/>
    </xf>
    <xf numFmtId="0" fontId="10" fillId="0" borderId="0" xfId="0" applyFont="1" applyAlignment="1">
      <alignment horizontal="left" vertical="top" wrapText="1"/>
    </xf>
    <xf numFmtId="0" fontId="95" fillId="0" borderId="0" xfId="0" applyFont="1" applyAlignment="1">
      <alignment horizontal="center"/>
    </xf>
    <xf numFmtId="0" fontId="88" fillId="0" borderId="75" xfId="0" applyFont="1" applyBorder="1" applyAlignment="1">
      <alignment horizontal="center"/>
    </xf>
    <xf numFmtId="0" fontId="87" fillId="29" borderId="80" xfId="0" applyFont="1" applyFill="1" applyBorder="1" applyAlignment="1">
      <alignment horizontal="center"/>
    </xf>
    <xf numFmtId="0" fontId="87" fillId="29" borderId="138" xfId="0" applyFont="1" applyFill="1" applyBorder="1" applyAlignment="1">
      <alignment horizontal="center"/>
    </xf>
    <xf numFmtId="0" fontId="87" fillId="29" borderId="81" xfId="0" applyFont="1" applyFill="1" applyBorder="1" applyAlignment="1">
      <alignment horizontal="center"/>
    </xf>
    <xf numFmtId="1" fontId="7" fillId="29" borderId="138" xfId="1" applyNumberFormat="1" applyFont="1" applyFill="1" applyBorder="1" applyAlignment="1">
      <alignment horizontal="center"/>
    </xf>
    <xf numFmtId="1" fontId="7" fillId="29" borderId="81" xfId="1" applyNumberFormat="1" applyFont="1" applyFill="1" applyBorder="1" applyAlignment="1">
      <alignment horizontal="center"/>
    </xf>
    <xf numFmtId="0" fontId="5" fillId="6" borderId="129" xfId="0" applyFont="1" applyFill="1" applyBorder="1" applyAlignment="1">
      <alignment horizontal="center" vertical="center"/>
    </xf>
    <xf numFmtId="0" fontId="5" fillId="6" borderId="16" xfId="0" applyFont="1" applyFill="1" applyBorder="1" applyAlignment="1">
      <alignment horizontal="center" vertical="center"/>
    </xf>
    <xf numFmtId="0" fontId="5" fillId="30" borderId="80" xfId="0" applyFont="1" applyFill="1" applyBorder="1" applyAlignment="1">
      <alignment horizontal="left"/>
    </xf>
    <xf numFmtId="0" fontId="5" fillId="30" borderId="81" xfId="0" applyFont="1" applyFill="1" applyBorder="1" applyAlignment="1">
      <alignment horizontal="left"/>
    </xf>
    <xf numFmtId="0" fontId="7" fillId="29" borderId="130" xfId="0" applyFont="1" applyFill="1" applyBorder="1" applyAlignment="1">
      <alignment horizontal="left"/>
    </xf>
    <xf numFmtId="0" fontId="7" fillId="29" borderId="132" xfId="0" applyFont="1" applyFill="1" applyBorder="1" applyAlignment="1">
      <alignment horizontal="left"/>
    </xf>
    <xf numFmtId="0" fontId="5" fillId="0" borderId="142" xfId="0" applyFont="1" applyBorder="1" applyAlignment="1">
      <alignment horizontal="center" vertical="center"/>
    </xf>
    <xf numFmtId="0" fontId="5" fillId="30" borderId="233" xfId="0" applyFont="1" applyFill="1" applyBorder="1" applyAlignment="1">
      <alignment horizontal="left"/>
    </xf>
    <xf numFmtId="0" fontId="5" fillId="30" borderId="234" xfId="0" applyFont="1" applyFill="1" applyBorder="1" applyAlignment="1">
      <alignment horizontal="left"/>
    </xf>
    <xf numFmtId="0" fontId="7" fillId="29" borderId="143" xfId="0" applyFont="1" applyFill="1" applyBorder="1" applyAlignment="1">
      <alignment horizontal="left"/>
    </xf>
    <xf numFmtId="0" fontId="7" fillId="29" borderId="144" xfId="0" applyFont="1" applyFill="1" applyBorder="1" applyAlignment="1">
      <alignment horizontal="left"/>
    </xf>
    <xf numFmtId="1" fontId="7" fillId="29" borderId="80" xfId="1" applyNumberFormat="1" applyFont="1" applyFill="1" applyBorder="1" applyAlignment="1">
      <alignment horizontal="center"/>
    </xf>
    <xf numFmtId="0" fontId="5" fillId="6" borderId="142" xfId="0" applyFont="1" applyFill="1" applyBorder="1" applyAlignment="1">
      <alignment horizontal="center" vertical="center"/>
    </xf>
    <xf numFmtId="170" fontId="92" fillId="36" borderId="56" xfId="30" applyNumberFormat="1" applyFont="1" applyFill="1" applyBorder="1" applyAlignment="1">
      <alignment horizontal="center"/>
    </xf>
    <xf numFmtId="0" fontId="92" fillId="36" borderId="38" xfId="22" applyFont="1" applyFill="1" applyBorder="1" applyAlignment="1">
      <alignment horizontal="center"/>
    </xf>
    <xf numFmtId="0" fontId="38" fillId="0" borderId="0" xfId="22" applyFont="1" applyAlignment="1">
      <alignment horizontal="left" vertical="center" wrapText="1" indent="1"/>
    </xf>
    <xf numFmtId="0" fontId="91" fillId="29" borderId="38" xfId="22" applyFont="1" applyFill="1" applyBorder="1" applyAlignment="1">
      <alignment horizontal="center" vertical="center" wrapText="1"/>
    </xf>
    <xf numFmtId="0" fontId="119" fillId="29" borderId="38" xfId="22" applyFont="1" applyFill="1" applyBorder="1" applyAlignment="1">
      <alignment horizontal="center" vertical="center" wrapText="1"/>
    </xf>
    <xf numFmtId="0" fontId="119" fillId="29" borderId="52" xfId="22" applyFont="1" applyFill="1" applyBorder="1" applyAlignment="1">
      <alignment horizontal="center" vertical="center" wrapText="1"/>
    </xf>
    <xf numFmtId="0" fontId="91" fillId="28" borderId="37" xfId="22" applyFont="1" applyFill="1" applyBorder="1" applyAlignment="1">
      <alignment horizontal="center" vertical="center" wrapText="1"/>
    </xf>
    <xf numFmtId="0" fontId="91" fillId="28" borderId="38" xfId="22" applyFont="1" applyFill="1" applyBorder="1" applyAlignment="1">
      <alignment horizontal="center" vertical="center" wrapText="1"/>
    </xf>
    <xf numFmtId="0" fontId="10" fillId="0" borderId="0" xfId="22" applyFont="1" applyAlignment="1">
      <alignment horizontal="center" vertical="center"/>
    </xf>
    <xf numFmtId="0" fontId="48" fillId="0" borderId="0" xfId="10" applyFont="1" applyAlignment="1">
      <alignment horizontal="center" vertical="center" wrapText="1" readingOrder="1"/>
    </xf>
    <xf numFmtId="0" fontId="49" fillId="0" borderId="0" xfId="10" applyFont="1" applyAlignment="1">
      <alignment horizontal="center" vertical="top" wrapText="1" readingOrder="1"/>
    </xf>
    <xf numFmtId="0" fontId="7" fillId="28" borderId="179" xfId="36" applyFont="1" applyFill="1" applyBorder="1" applyAlignment="1">
      <alignment horizontal="center" vertical="center" wrapText="1"/>
    </xf>
    <xf numFmtId="0" fontId="7" fillId="28" borderId="91" xfId="36" applyFont="1" applyFill="1" applyBorder="1" applyAlignment="1">
      <alignment horizontal="center" vertical="center" wrapText="1"/>
    </xf>
    <xf numFmtId="0" fontId="7" fillId="28" borderId="159" xfId="36" applyFont="1" applyFill="1" applyBorder="1" applyAlignment="1">
      <alignment horizontal="center" vertical="center" wrapText="1"/>
    </xf>
    <xf numFmtId="0" fontId="7" fillId="28" borderId="167" xfId="36" applyFont="1" applyFill="1" applyBorder="1" applyAlignment="1">
      <alignment horizontal="center" vertical="center" wrapText="1"/>
    </xf>
    <xf numFmtId="0" fontId="5" fillId="0" borderId="0" xfId="36" applyFont="1" applyAlignment="1">
      <alignment horizontal="center" vertical="center" wrapText="1"/>
    </xf>
    <xf numFmtId="0" fontId="10" fillId="0" borderId="0" xfId="36" applyFont="1" applyAlignment="1">
      <alignment horizontal="center" vertical="center"/>
    </xf>
    <xf numFmtId="0" fontId="7" fillId="28" borderId="36" xfId="36" applyFont="1" applyFill="1" applyBorder="1" applyAlignment="1">
      <alignment horizontal="center" vertical="center"/>
    </xf>
    <xf numFmtId="0" fontId="121" fillId="28" borderId="36" xfId="36" applyFont="1" applyFill="1" applyBorder="1" applyAlignment="1">
      <alignment horizontal="center" vertical="center"/>
    </xf>
    <xf numFmtId="0" fontId="121" fillId="28" borderId="49" xfId="36" applyFont="1" applyFill="1" applyBorder="1" applyAlignment="1">
      <alignment horizontal="center" vertical="center"/>
    </xf>
    <xf numFmtId="0" fontId="7" fillId="28" borderId="36" xfId="36" applyFont="1" applyFill="1" applyBorder="1" applyAlignment="1">
      <alignment horizontal="center" vertical="center" wrapText="1"/>
    </xf>
    <xf numFmtId="0" fontId="7" fillId="28" borderId="43" xfId="36" applyFont="1" applyFill="1" applyBorder="1" applyAlignment="1">
      <alignment horizontal="center" vertical="center" wrapText="1"/>
    </xf>
    <xf numFmtId="0" fontId="7" fillId="28" borderId="37" xfId="36" applyFont="1" applyFill="1" applyBorder="1" applyAlignment="1">
      <alignment horizontal="center" vertical="center" wrapText="1"/>
    </xf>
    <xf numFmtId="0" fontId="7" fillId="28" borderId="38" xfId="36" applyFont="1" applyFill="1" applyBorder="1" applyAlignment="1">
      <alignment horizontal="center" vertical="center" wrapText="1"/>
    </xf>
    <xf numFmtId="0" fontId="7" fillId="28" borderId="41" xfId="36" applyFont="1" applyFill="1" applyBorder="1" applyAlignment="1">
      <alignment horizontal="center" vertical="center" wrapText="1"/>
    </xf>
    <xf numFmtId="0" fontId="7" fillId="28" borderId="42" xfId="36" applyFont="1" applyFill="1" applyBorder="1" applyAlignment="1">
      <alignment horizontal="center" vertical="center" wrapText="1"/>
    </xf>
    <xf numFmtId="0" fontId="5" fillId="0" borderId="0" xfId="36" applyFont="1" applyAlignment="1">
      <alignment horizontal="center" vertical="center"/>
    </xf>
    <xf numFmtId="0" fontId="7" fillId="28" borderId="79" xfId="36" applyFont="1" applyFill="1" applyBorder="1" applyAlignment="1">
      <alignment horizontal="center" vertical="center" wrapText="1"/>
    </xf>
    <xf numFmtId="0" fontId="7" fillId="28" borderId="82" xfId="36" applyFont="1" applyFill="1" applyBorder="1" applyAlignment="1">
      <alignment horizontal="center" vertical="center" wrapText="1"/>
    </xf>
    <xf numFmtId="0" fontId="7" fillId="28" borderId="77" xfId="36" applyFont="1" applyFill="1" applyBorder="1" applyAlignment="1">
      <alignment horizontal="center" vertical="center" wrapText="1"/>
    </xf>
    <xf numFmtId="0" fontId="7" fillId="29" borderId="0" xfId="36" applyFont="1" applyFill="1" applyAlignment="1">
      <alignment horizontal="center" vertical="center" wrapText="1"/>
    </xf>
    <xf numFmtId="0" fontId="7" fillId="28" borderId="35" xfId="36" applyFont="1" applyFill="1" applyBorder="1" applyAlignment="1">
      <alignment horizontal="center" vertical="center" wrapText="1"/>
    </xf>
    <xf numFmtId="0" fontId="7" fillId="28" borderId="40" xfId="36" applyFont="1" applyFill="1" applyBorder="1" applyAlignment="1">
      <alignment horizontal="center" vertical="center" wrapText="1"/>
    </xf>
    <xf numFmtId="0" fontId="10" fillId="0" borderId="77" xfId="36" applyFont="1" applyBorder="1" applyAlignment="1">
      <alignment horizontal="center" vertical="center"/>
    </xf>
    <xf numFmtId="0" fontId="7" fillId="28" borderId="35" xfId="36" applyFont="1" applyFill="1" applyBorder="1" applyAlignment="1">
      <alignment horizontal="center" vertical="center"/>
    </xf>
    <xf numFmtId="0" fontId="7" fillId="28" borderId="43" xfId="36" applyFont="1" applyFill="1" applyBorder="1" applyAlignment="1">
      <alignment horizontal="center" vertical="center"/>
    </xf>
    <xf numFmtId="0" fontId="7" fillId="28" borderId="165" xfId="36" applyFont="1" applyFill="1" applyBorder="1" applyAlignment="1">
      <alignment horizontal="center" vertical="center" wrapText="1"/>
    </xf>
    <xf numFmtId="0" fontId="7" fillId="28" borderId="166" xfId="36" applyFont="1" applyFill="1" applyBorder="1" applyAlignment="1">
      <alignment horizontal="center" vertical="center" wrapText="1"/>
    </xf>
    <xf numFmtId="0" fontId="0" fillId="0" borderId="0" xfId="36" applyFont="1"/>
    <xf numFmtId="170" fontId="5" fillId="52" borderId="0" xfId="30" applyNumberFormat="1" applyFont="1" applyFill="1" applyAlignment="1">
      <alignment horizontal="center" vertical="center"/>
    </xf>
    <xf numFmtId="0" fontId="7" fillId="29" borderId="38" xfId="22" applyFont="1" applyFill="1" applyBorder="1" applyAlignment="1">
      <alignment horizontal="center" vertical="center" wrapText="1"/>
    </xf>
    <xf numFmtId="0" fontId="7" fillId="29" borderId="0" xfId="22" applyFont="1" applyFill="1" applyAlignment="1">
      <alignment horizontal="center" vertical="center" wrapText="1"/>
    </xf>
    <xf numFmtId="0" fontId="85" fillId="0" borderId="0" xfId="5" applyFont="1" applyAlignment="1">
      <alignment horizontal="center"/>
    </xf>
    <xf numFmtId="0" fontId="52" fillId="0" borderId="0" xfId="5" applyFont="1" applyAlignment="1">
      <alignment horizontal="center"/>
    </xf>
    <xf numFmtId="0" fontId="7" fillId="28" borderId="0" xfId="5" applyFont="1" applyFill="1" applyAlignment="1">
      <alignment horizontal="center" vertical="center" wrapText="1"/>
    </xf>
    <xf numFmtId="0" fontId="7" fillId="28" borderId="77" xfId="5" applyFont="1" applyFill="1" applyBorder="1" applyAlignment="1">
      <alignment horizontal="center" vertical="center" wrapText="1"/>
    </xf>
    <xf numFmtId="0" fontId="48" fillId="32" borderId="78" xfId="5" applyFont="1" applyFill="1" applyBorder="1" applyAlignment="1">
      <alignment horizontal="center" vertical="center"/>
    </xf>
    <xf numFmtId="0" fontId="7" fillId="28" borderId="55" xfId="5" applyFont="1" applyFill="1" applyBorder="1" applyAlignment="1">
      <alignment horizontal="center" vertical="center" wrapText="1"/>
    </xf>
    <xf numFmtId="0" fontId="7" fillId="28" borderId="56" xfId="5" applyFont="1" applyFill="1" applyBorder="1" applyAlignment="1">
      <alignment horizontal="center" vertical="center" wrapText="1"/>
    </xf>
    <xf numFmtId="0" fontId="7" fillId="28" borderId="31" xfId="5" applyFont="1" applyFill="1" applyBorder="1" applyAlignment="1">
      <alignment horizontal="center" vertical="center" wrapText="1"/>
    </xf>
    <xf numFmtId="0" fontId="5" fillId="14" borderId="0" xfId="5" applyFont="1" applyFill="1" applyAlignment="1">
      <alignment horizontal="center" vertical="center" wrapText="1"/>
    </xf>
    <xf numFmtId="0" fontId="43" fillId="14" borderId="77" xfId="0" applyFont="1" applyFill="1" applyBorder="1" applyAlignment="1">
      <alignment horizontal="center"/>
    </xf>
    <xf numFmtId="0" fontId="7" fillId="29" borderId="40" xfId="0" applyFont="1" applyFill="1" applyBorder="1" applyAlignment="1">
      <alignment horizontal="center" vertical="center"/>
    </xf>
    <xf numFmtId="0" fontId="7" fillId="29" borderId="38" xfId="0" applyFont="1" applyFill="1" applyBorder="1" applyAlignment="1">
      <alignment horizontal="center" vertical="center"/>
    </xf>
    <xf numFmtId="0" fontId="7" fillId="29" borderId="35" xfId="0" applyFont="1" applyFill="1" applyBorder="1" applyAlignment="1">
      <alignment horizontal="center" vertical="center" wrapText="1"/>
    </xf>
    <xf numFmtId="0" fontId="7" fillId="29" borderId="36" xfId="0" applyFont="1" applyFill="1" applyBorder="1" applyAlignment="1">
      <alignment horizontal="center" vertical="center" wrapText="1"/>
    </xf>
    <xf numFmtId="0" fontId="7" fillId="29" borderId="0" xfId="0" applyFont="1" applyFill="1" applyAlignment="1">
      <alignment horizontal="center" vertical="center" wrapText="1"/>
    </xf>
    <xf numFmtId="0" fontId="7" fillId="29" borderId="43" xfId="0" applyFont="1" applyFill="1" applyBorder="1" applyAlignment="1">
      <alignment horizontal="center" vertical="center" wrapText="1"/>
    </xf>
    <xf numFmtId="0" fontId="7" fillId="29" borderId="44" xfId="0" applyFont="1" applyFill="1" applyBorder="1" applyAlignment="1">
      <alignment horizontal="center" vertical="center" wrapText="1"/>
    </xf>
    <xf numFmtId="0" fontId="7" fillId="29" borderId="46" xfId="0" applyFont="1" applyFill="1" applyBorder="1" applyAlignment="1">
      <alignment horizontal="center" vertical="center" wrapText="1"/>
    </xf>
    <xf numFmtId="0" fontId="109" fillId="0" borderId="79" xfId="14" applyFont="1" applyBorder="1" applyAlignment="1">
      <alignment horizontal="left" vertical="center" wrapText="1"/>
    </xf>
    <xf numFmtId="0" fontId="109" fillId="0" borderId="82" xfId="14" applyFont="1" applyBorder="1" applyAlignment="1">
      <alignment horizontal="left" vertical="center" wrapText="1"/>
    </xf>
    <xf numFmtId="0" fontId="14" fillId="0" borderId="37" xfId="14" applyFont="1" applyBorder="1" applyAlignment="1">
      <alignment horizontal="left" vertical="center" wrapText="1"/>
    </xf>
    <xf numFmtId="0" fontId="14" fillId="0" borderId="0" xfId="14" applyFont="1" applyAlignment="1">
      <alignment horizontal="left" vertical="center" wrapText="1"/>
    </xf>
    <xf numFmtId="0" fontId="14" fillId="0" borderId="38" xfId="14" applyFont="1" applyBorder="1" applyAlignment="1">
      <alignment horizontal="left" vertical="center" wrapText="1"/>
    </xf>
    <xf numFmtId="0" fontId="14" fillId="0" borderId="41" xfId="14" applyFont="1" applyBorder="1" applyAlignment="1">
      <alignment horizontal="left" vertical="center" wrapText="1"/>
    </xf>
    <xf numFmtId="0" fontId="14" fillId="0" borderId="77" xfId="14" applyFont="1" applyBorder="1" applyAlignment="1">
      <alignment horizontal="left" vertical="center" wrapText="1"/>
    </xf>
    <xf numFmtId="0" fontId="14" fillId="0" borderId="42" xfId="14" applyFont="1" applyBorder="1" applyAlignment="1">
      <alignment horizontal="left" vertical="center" wrapText="1"/>
    </xf>
    <xf numFmtId="0" fontId="8" fillId="0" borderId="0" xfId="14" applyFont="1" applyAlignment="1">
      <alignment horizontal="center" vertical="center"/>
    </xf>
    <xf numFmtId="0" fontId="62" fillId="29" borderId="32" xfId="14" applyFont="1" applyFill="1" applyBorder="1" applyAlignment="1">
      <alignment horizontal="center" vertical="center"/>
    </xf>
    <xf numFmtId="0" fontId="62" fillId="29" borderId="52" xfId="14" applyFont="1" applyFill="1" applyBorder="1" applyAlignment="1">
      <alignment horizontal="center" vertical="center"/>
    </xf>
    <xf numFmtId="0" fontId="62" fillId="29" borderId="28" xfId="14" applyFont="1" applyFill="1" applyBorder="1" applyAlignment="1">
      <alignment horizontal="center" vertical="center"/>
    </xf>
    <xf numFmtId="0" fontId="62" fillId="29" borderId="30" xfId="14" applyFont="1" applyFill="1" applyBorder="1" applyAlignment="1">
      <alignment horizontal="center" vertical="center"/>
    </xf>
    <xf numFmtId="0" fontId="62" fillId="29" borderId="31" xfId="14" applyFont="1" applyFill="1" applyBorder="1" applyAlignment="1">
      <alignment horizontal="center" vertical="center" wrapText="1"/>
    </xf>
    <xf numFmtId="0" fontId="62" fillId="29" borderId="51" xfId="14" applyFont="1" applyFill="1" applyBorder="1" applyAlignment="1">
      <alignment horizontal="center" vertical="center" wrapText="1"/>
    </xf>
    <xf numFmtId="0" fontId="8" fillId="0" borderId="0" xfId="46" applyFont="1" applyAlignment="1">
      <alignment horizontal="center" vertical="center" wrapText="1"/>
    </xf>
    <xf numFmtId="0" fontId="8" fillId="0" borderId="0" xfId="46" applyFont="1" applyAlignment="1">
      <alignment horizontal="left" wrapText="1"/>
    </xf>
    <xf numFmtId="0" fontId="109" fillId="0" borderId="0" xfId="46" applyFont="1" applyAlignment="1">
      <alignment horizontal="left" vertical="center" wrapText="1"/>
    </xf>
    <xf numFmtId="0" fontId="177" fillId="6" borderId="0" xfId="46" applyFont="1" applyFill="1" applyAlignment="1">
      <alignment horizontal="left" vertical="center" wrapText="1"/>
    </xf>
    <xf numFmtId="0" fontId="7" fillId="29" borderId="111" xfId="46" applyFont="1" applyFill="1" applyBorder="1" applyAlignment="1">
      <alignment horizontal="center" wrapText="1"/>
    </xf>
    <xf numFmtId="0" fontId="7" fillId="29" borderId="176" xfId="46" applyFont="1" applyFill="1" applyBorder="1" applyAlignment="1">
      <alignment horizontal="center" wrapText="1"/>
    </xf>
    <xf numFmtId="0" fontId="5" fillId="6" borderId="239" xfId="46" applyFont="1" applyFill="1" applyBorder="1" applyAlignment="1">
      <alignment horizontal="center" vertical="center" wrapText="1"/>
    </xf>
    <xf numFmtId="0" fontId="5" fillId="6" borderId="240" xfId="46" applyFont="1" applyFill="1" applyBorder="1" applyAlignment="1">
      <alignment horizontal="center" vertical="center" wrapText="1"/>
    </xf>
    <xf numFmtId="0" fontId="5" fillId="6" borderId="241" xfId="46" applyFont="1" applyFill="1" applyBorder="1" applyAlignment="1">
      <alignment horizontal="center" vertical="center" wrapText="1"/>
    </xf>
    <xf numFmtId="0" fontId="7" fillId="29" borderId="176" xfId="46" applyFont="1" applyFill="1" applyBorder="1" applyAlignment="1">
      <alignment horizontal="left" vertical="center" wrapText="1"/>
    </xf>
    <xf numFmtId="0" fontId="7" fillId="29" borderId="178" xfId="46" applyFont="1" applyFill="1" applyBorder="1" applyAlignment="1">
      <alignment horizontal="left" vertical="center" wrapText="1"/>
    </xf>
    <xf numFmtId="43" fontId="5" fillId="6" borderId="0" xfId="49" applyFont="1" applyFill="1" applyBorder="1" applyAlignment="1">
      <alignment horizontal="center" vertical="center" wrapText="1"/>
    </xf>
    <xf numFmtId="0" fontId="8" fillId="0" borderId="0" xfId="46" applyFont="1" applyAlignment="1">
      <alignment horizontal="center"/>
    </xf>
    <xf numFmtId="0" fontId="7" fillId="28" borderId="30" xfId="46" applyFont="1" applyFill="1" applyBorder="1" applyAlignment="1">
      <alignment horizontal="center" vertical="center" wrapText="1"/>
    </xf>
    <xf numFmtId="0" fontId="7" fillId="28" borderId="40" xfId="46" applyFont="1" applyFill="1" applyBorder="1" applyAlignment="1">
      <alignment horizontal="center" vertical="center" wrapText="1"/>
    </xf>
    <xf numFmtId="0" fontId="7" fillId="29" borderId="59" xfId="46" applyFont="1" applyFill="1" applyBorder="1" applyAlignment="1">
      <alignment horizontal="center" vertical="center" wrapText="1"/>
    </xf>
    <xf numFmtId="0" fontId="7" fillId="29" borderId="70" xfId="46" applyFont="1" applyFill="1" applyBorder="1" applyAlignment="1">
      <alignment horizontal="center" vertical="center" wrapText="1"/>
    </xf>
    <xf numFmtId="0" fontId="7" fillId="29" borderId="59" xfId="46" applyFont="1" applyFill="1" applyBorder="1" applyAlignment="1">
      <alignment horizontal="center"/>
    </xf>
    <xf numFmtId="0" fontId="7" fillId="29" borderId="28" xfId="46" applyFont="1" applyFill="1" applyBorder="1" applyAlignment="1">
      <alignment horizontal="center" vertical="center" wrapText="1"/>
    </xf>
    <xf numFmtId="0" fontId="7" fillId="29" borderId="71" xfId="46" applyFont="1" applyFill="1" applyBorder="1" applyAlignment="1">
      <alignment horizontal="center" vertical="center" wrapText="1"/>
    </xf>
    <xf numFmtId="0" fontId="5" fillId="0" borderId="0" xfId="46" applyFont="1" applyAlignment="1">
      <alignment horizontal="center" vertical="center" wrapText="1"/>
    </xf>
    <xf numFmtId="0" fontId="5" fillId="0" borderId="0" xfId="46" applyFont="1" applyAlignment="1">
      <alignment horizontal="center" vertical="center"/>
    </xf>
    <xf numFmtId="0" fontId="10" fillId="0" borderId="50" xfId="46" applyFont="1" applyBorder="1" applyAlignment="1">
      <alignment horizontal="center"/>
    </xf>
    <xf numFmtId="0" fontId="177" fillId="0" borderId="56" xfId="46" applyFont="1" applyBorder="1" applyAlignment="1">
      <alignment horizontal="left" vertical="center" wrapText="1"/>
    </xf>
    <xf numFmtId="0" fontId="177" fillId="0" borderId="0" xfId="46" applyFont="1" applyAlignment="1">
      <alignment horizontal="left" vertical="center" wrapText="1"/>
    </xf>
    <xf numFmtId="0" fontId="7" fillId="28" borderId="56" xfId="46" applyFont="1" applyFill="1" applyBorder="1" applyAlignment="1">
      <alignment horizontal="center" vertical="center" wrapText="1"/>
    </xf>
    <xf numFmtId="0" fontId="7" fillId="28" borderId="50" xfId="46" applyFont="1" applyFill="1" applyBorder="1" applyAlignment="1">
      <alignment horizontal="center" vertical="center" wrapText="1"/>
    </xf>
    <xf numFmtId="0" fontId="7" fillId="29" borderId="242" xfId="46" applyFont="1" applyFill="1" applyBorder="1" applyAlignment="1">
      <alignment horizontal="center" vertical="center" wrapText="1"/>
    </xf>
    <xf numFmtId="0" fontId="7" fillId="29" borderId="243" xfId="46" applyFont="1" applyFill="1" applyBorder="1" applyAlignment="1">
      <alignment horizontal="center" vertical="center" wrapText="1"/>
    </xf>
    <xf numFmtId="0" fontId="7" fillId="29" borderId="28" xfId="46" applyFont="1" applyFill="1" applyBorder="1" applyAlignment="1">
      <alignment horizontal="center"/>
    </xf>
    <xf numFmtId="0" fontId="7" fillId="29" borderId="29" xfId="46" applyFont="1" applyFill="1" applyBorder="1" applyAlignment="1">
      <alignment horizontal="center"/>
    </xf>
    <xf numFmtId="0" fontId="7" fillId="29" borderId="30" xfId="46" applyFont="1" applyFill="1" applyBorder="1" applyAlignment="1">
      <alignment horizontal="center"/>
    </xf>
    <xf numFmtId="0" fontId="7" fillId="29" borderId="31" xfId="46" applyFont="1" applyFill="1" applyBorder="1" applyAlignment="1">
      <alignment horizontal="center" vertical="center" wrapText="1"/>
    </xf>
    <xf numFmtId="0" fontId="7" fillId="29" borderId="51" xfId="46" applyFont="1" applyFill="1" applyBorder="1" applyAlignment="1">
      <alignment horizontal="center" vertical="center" wrapText="1"/>
    </xf>
    <xf numFmtId="0" fontId="5" fillId="6" borderId="57" xfId="46" applyFont="1" applyFill="1" applyBorder="1" applyAlignment="1">
      <alignment horizontal="center" vertical="center" wrapText="1"/>
    </xf>
    <xf numFmtId="0" fontId="5" fillId="6" borderId="54" xfId="46" applyFont="1" applyFill="1" applyBorder="1" applyAlignment="1">
      <alignment horizontal="center" vertical="center" wrapText="1"/>
    </xf>
    <xf numFmtId="0" fontId="7" fillId="29" borderId="20" xfId="46" applyFont="1" applyFill="1" applyBorder="1" applyAlignment="1">
      <alignment horizontal="left" wrapText="1"/>
    </xf>
    <xf numFmtId="0" fontId="7" fillId="29" borderId="52" xfId="46" applyFont="1" applyFill="1" applyBorder="1" applyAlignment="1">
      <alignment horizontal="left" wrapText="1"/>
    </xf>
    <xf numFmtId="0" fontId="10" fillId="0" borderId="0" xfId="46" applyFont="1" applyAlignment="1">
      <alignment horizontal="center"/>
    </xf>
    <xf numFmtId="0" fontId="7" fillId="0" borderId="35" xfId="36" applyFont="1" applyBorder="1" applyAlignment="1">
      <alignment horizontal="center" vertical="center" wrapText="1"/>
    </xf>
    <xf numFmtId="0" fontId="7" fillId="0" borderId="36" xfId="36" applyFont="1" applyBorder="1" applyAlignment="1">
      <alignment horizontal="center" vertical="center" wrapText="1"/>
    </xf>
    <xf numFmtId="0" fontId="7" fillId="0" borderId="43" xfId="36" applyFont="1" applyBorder="1" applyAlignment="1">
      <alignment horizontal="center" vertical="center" wrapText="1"/>
    </xf>
    <xf numFmtId="0" fontId="46" fillId="0" borderId="0" xfId="29" applyFont="1" applyAlignment="1">
      <alignment horizontal="left" vertical="top" wrapText="1"/>
    </xf>
    <xf numFmtId="0" fontId="5" fillId="0" borderId="0" xfId="29" applyFont="1" applyAlignment="1">
      <alignment horizontal="center" wrapText="1"/>
    </xf>
    <xf numFmtId="0" fontId="10" fillId="6" borderId="50" xfId="29" applyFont="1" applyFill="1" applyBorder="1" applyAlignment="1">
      <alignment horizontal="center"/>
    </xf>
    <xf numFmtId="0" fontId="10" fillId="0" borderId="0" xfId="29" applyFont="1" applyAlignment="1">
      <alignment horizontal="center"/>
    </xf>
    <xf numFmtId="0" fontId="5" fillId="0" borderId="0" xfId="29" applyFont="1" applyAlignment="1">
      <alignment horizontal="center"/>
    </xf>
    <xf numFmtId="0" fontId="92" fillId="0" borderId="0" xfId="0" applyFont="1" applyAlignment="1">
      <alignment horizontal="center" vertical="center" wrapText="1"/>
    </xf>
    <xf numFmtId="0" fontId="7" fillId="29" borderId="104" xfId="0" applyFont="1" applyFill="1" applyBorder="1" applyAlignment="1">
      <alignment horizontal="center" vertical="center" wrapText="1"/>
    </xf>
    <xf numFmtId="43" fontId="7" fillId="29" borderId="0" xfId="6" applyFont="1" applyFill="1" applyAlignment="1">
      <alignment horizontal="center" vertical="center" wrapText="1"/>
    </xf>
    <xf numFmtId="0" fontId="11" fillId="0" borderId="0" xfId="0" applyFont="1" applyAlignment="1">
      <alignment horizontal="center" vertical="center"/>
    </xf>
    <xf numFmtId="0" fontId="7" fillId="29" borderId="238" xfId="0" applyFont="1" applyFill="1" applyBorder="1" applyAlignment="1">
      <alignment horizontal="center" vertical="center" wrapText="1"/>
    </xf>
    <xf numFmtId="43" fontId="7" fillId="29" borderId="238" xfId="6" applyFont="1" applyFill="1" applyBorder="1" applyAlignment="1">
      <alignment horizontal="center" vertical="center" wrapText="1"/>
    </xf>
    <xf numFmtId="0" fontId="5" fillId="0" borderId="0" xfId="46" applyFont="1" applyAlignment="1">
      <alignment horizontal="center"/>
    </xf>
    <xf numFmtId="0" fontId="12" fillId="0" borderId="0" xfId="46" applyFont="1" applyAlignment="1">
      <alignment horizontal="center" vertical="center" wrapText="1"/>
    </xf>
    <xf numFmtId="0" fontId="12" fillId="0" borderId="0" xfId="46" applyFont="1" applyAlignment="1">
      <alignment horizontal="center" vertical="center"/>
    </xf>
    <xf numFmtId="43" fontId="7" fillId="29" borderId="24" xfId="1" applyFont="1" applyFill="1" applyBorder="1" applyAlignment="1">
      <alignment horizontal="left" vertical="center"/>
    </xf>
    <xf numFmtId="0" fontId="10" fillId="0" borderId="12" xfId="0" applyFont="1" applyBorder="1" applyAlignment="1">
      <alignment horizontal="center" vertical="center"/>
    </xf>
    <xf numFmtId="0" fontId="10" fillId="0" borderId="151" xfId="0" applyFont="1" applyBorder="1" applyAlignment="1">
      <alignment horizontal="center" vertical="center"/>
    </xf>
    <xf numFmtId="0" fontId="10" fillId="0" borderId="12" xfId="0" applyFont="1" applyBorder="1" applyAlignment="1">
      <alignment horizontal="center" vertical="center" wrapText="1"/>
    </xf>
    <xf numFmtId="0" fontId="10" fillId="0" borderId="151" xfId="0" applyFont="1" applyBorder="1" applyAlignment="1">
      <alignment horizontal="center" vertical="center" wrapText="1"/>
    </xf>
    <xf numFmtId="43" fontId="13" fillId="29" borderId="24" xfId="1" applyFont="1" applyFill="1" applyBorder="1" applyAlignment="1">
      <alignment horizontal="left" vertical="center"/>
    </xf>
    <xf numFmtId="0" fontId="10" fillId="0" borderId="24" xfId="0" applyFont="1" applyBorder="1" applyAlignment="1">
      <alignment horizontal="center" vertical="center"/>
    </xf>
    <xf numFmtId="0" fontId="10" fillId="0" borderId="24" xfId="0" applyFont="1" applyBorder="1" applyAlignment="1">
      <alignment horizontal="center" vertical="center" wrapText="1"/>
    </xf>
    <xf numFmtId="0" fontId="6" fillId="0" borderId="0" xfId="0" applyFont="1" applyAlignment="1">
      <alignment horizontal="center" vertical="center"/>
    </xf>
  </cellXfs>
  <cellStyles count="54">
    <cellStyle name="Comma 11" xfId="20" xr:uid="{D26302CC-2B9E-4EB0-84A5-CCB8E56E1552}"/>
    <cellStyle name="Comma 11 2" xfId="21" xr:uid="{F5FA86BB-9B28-41CB-BFEE-79AE98E23289}"/>
    <cellStyle name="Comma 2" xfId="43" xr:uid="{9B592C57-6B8A-4DB9-9BF9-CBC4B12777B8}"/>
    <cellStyle name="Hipervínculo" xfId="19" builtinId="8"/>
    <cellStyle name="Millares" xfId="1" builtinId="3"/>
    <cellStyle name="Millares 10 5" xfId="24" xr:uid="{B52FC978-AB14-4C4A-836B-532CA16D920F}"/>
    <cellStyle name="Millares 2" xfId="15" xr:uid="{AE6D0A01-8C05-4043-9EA8-3B97106D77EA}"/>
    <cellStyle name="Millares 2 2 2" xfId="50" xr:uid="{9B8FF286-C333-40B9-BE63-6CA5BB011C14}"/>
    <cellStyle name="Millares 2 2 2 2 2" xfId="6" xr:uid="{DB7EF98A-300D-40E1-88C7-5B8845A4D505}"/>
    <cellStyle name="Millares 2 2 2 3 2" xfId="30" xr:uid="{2765F23A-7232-48FE-B53F-F16F0EE7E8F8}"/>
    <cellStyle name="Millares 2 3 2" xfId="38" xr:uid="{ACFFB975-6109-411C-B94E-0FEABB3B5119}"/>
    <cellStyle name="Millares 2 4 2" xfId="35" xr:uid="{D80E0DE2-3AE8-4206-BF79-8A6A0D7548F6}"/>
    <cellStyle name="Millares 2 5" xfId="37" xr:uid="{6916A20F-BE09-4856-9DD4-5C2A5CC521BF}"/>
    <cellStyle name="Millares 3" xfId="31" xr:uid="{8CC4CC36-943D-4C40-824C-4648A239F70C}"/>
    <cellStyle name="Millares 3 2" xfId="48" xr:uid="{71D22C35-D6CB-425D-BCD5-76C49A78FFFB}"/>
    <cellStyle name="Millares 3 3" xfId="49" xr:uid="{AE040EE3-8CCA-4DD3-A0E6-6634541C2F69}"/>
    <cellStyle name="Millares 5" xfId="52" xr:uid="{78B9D94E-9A39-4787-913C-724A9D056F6C}"/>
    <cellStyle name="Millares 7" xfId="32" xr:uid="{51DE0D2F-8E76-4D2A-936A-A8DAF4057160}"/>
    <cellStyle name="Normal" xfId="0" builtinId="0"/>
    <cellStyle name="Normal 10 2 2 2 2 2 2" xfId="4" xr:uid="{4F0CE2F9-1A6F-4A6D-A6C5-F566F67A824B}"/>
    <cellStyle name="Normal 10 3" xfId="11" xr:uid="{431F23FF-B914-426B-839C-ACE2A5D77385}"/>
    <cellStyle name="Normal 10 3 2" xfId="27" xr:uid="{42D7A55A-058A-416E-9B64-BA608E884348}"/>
    <cellStyle name="Normal 11" xfId="9" xr:uid="{0236EA49-EE82-47CC-A16F-EA4848EC88F9}"/>
    <cellStyle name="Normal 2" xfId="53" xr:uid="{F49B0B5B-6E5E-411A-A68C-88A2C0F07A06}"/>
    <cellStyle name="Normal 2 2" xfId="10" xr:uid="{835A5A6F-C66B-4DD5-B71F-ADC96ACC59CB}"/>
    <cellStyle name="Normal 2 2 2" xfId="14" xr:uid="{463D8DBE-1A0B-4643-B1A6-1B3809D54BD4}"/>
    <cellStyle name="Normal 2 2 2 2" xfId="45" xr:uid="{46015E5C-8656-4A83-95F3-097FF2CC9BCB}"/>
    <cellStyle name="Normal 2 2 2 2 2 2 2" xfId="5" xr:uid="{1D8B101A-1120-4FA6-9DFE-CA36A661DF95}"/>
    <cellStyle name="Normal 2 3" xfId="12" xr:uid="{B9622B30-AFA0-4E89-B0A2-FA322B59476A}"/>
    <cellStyle name="Normal 2 3 2" xfId="40" xr:uid="{50DB215C-B4A6-4C52-A42D-019101EE962C}"/>
    <cellStyle name="Normal 3 2" xfId="3" xr:uid="{B2F52B88-7F50-422B-9176-B1B5C512BF46}"/>
    <cellStyle name="Normal 32 4" xfId="29" xr:uid="{454730B5-0CF6-48CD-B5A8-C37FA779CBA4}"/>
    <cellStyle name="Normal 4" xfId="42" xr:uid="{5D41FEBB-72DC-4460-9FFC-C13E129FEBB1}"/>
    <cellStyle name="Normal 5" xfId="46" xr:uid="{12F1A837-16A2-4394-9A06-E64458E7C103}"/>
    <cellStyle name="Normal 5 2" xfId="18" xr:uid="{FB541712-83A3-4EA6-87AD-D347C776DA70}"/>
    <cellStyle name="Normal 6" xfId="22" xr:uid="{218EA7B6-8FF7-431E-87E3-B7A525996190}"/>
    <cellStyle name="Normal 8" xfId="16" xr:uid="{485CD8A7-E93E-4EDD-93DC-3DD79DE183F5}"/>
    <cellStyle name="Normal 8 2" xfId="36" xr:uid="{D7EE31D3-872D-49DB-BB23-57B9F7299621}"/>
    <cellStyle name="Normal 9" xfId="26" xr:uid="{0474266A-3C59-4881-A1AB-0BDB8D5E2A29}"/>
    <cellStyle name="Normal_COMPARACION 2002-2001" xfId="44" xr:uid="{6BF40D90-5FC2-4F8B-AABD-95E28F521B8B}"/>
    <cellStyle name="Normal_RESERENCAJE" xfId="17" xr:uid="{F8059287-99F0-4972-97FE-8E9F82723080}"/>
    <cellStyle name="Percent 2" xfId="34" xr:uid="{C549893E-3450-43F0-B82C-1885A1926BF8}"/>
    <cellStyle name="Porcentaje" xfId="2" builtinId="5"/>
    <cellStyle name="Porcentaje 2 2" xfId="25" xr:uid="{69E98D1B-C57E-4A9F-862C-99EE4558AFE0}"/>
    <cellStyle name="Porcentaje 2 2 2 2" xfId="8" xr:uid="{16EB21F4-2804-453D-8A83-6BBE930611E5}"/>
    <cellStyle name="Porcentaje 2 2 2 2 2" xfId="13" xr:uid="{23BBC429-6B90-40E6-B4CD-B00065B0A166}"/>
    <cellStyle name="Porcentaje 3 2" xfId="7" xr:uid="{059E7748-BA77-4637-9A80-853946BFC14B}"/>
    <cellStyle name="Porcentaje 3 2 2" xfId="47" xr:uid="{53A92A14-AD88-4378-8CCD-8A2A8170D117}"/>
    <cellStyle name="Porcentaje 3 3" xfId="33" xr:uid="{064CF8E9-9CB1-4F53-A3FA-850E431CDAF7}"/>
    <cellStyle name="Porcentaje 3 3 2 2" xfId="41" xr:uid="{E88647EC-9E17-4275-ACE9-925F5B010C2D}"/>
    <cellStyle name="Porcentaje 5" xfId="23" xr:uid="{3B65E838-A0D0-4718-BEDF-F9747F214469}"/>
    <cellStyle name="Porcentaje 6" xfId="51" xr:uid="{208D804D-3548-4B40-A024-D1D72458F7BD}"/>
    <cellStyle name="Porcentaje 7" xfId="39" xr:uid="{AAC65C0C-7B06-4619-A45D-1B1E0C5D9495}"/>
    <cellStyle name="Porcentaje 8" xfId="28" xr:uid="{D39823FE-453C-4FDB-84A6-AB0913C2A318}"/>
  </cellStyles>
  <dxfs count="2">
    <dxf>
      <numFmt numFmtId="168" formatCode="#,##0.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theme="1"/>
        <name val="Calibri"/>
        <family val="2"/>
        <scheme val="minor"/>
      </font>
      <fill>
        <patternFill patternType="solid">
          <fgColor indexed="64"/>
          <bgColor rgb="FF0070C0"/>
        </patternFill>
      </fill>
    </dxf>
  </dxfs>
  <tableStyles count="0" defaultTableStyle="TableStyleMedium2" defaultPivotStyle="PivotStyleLight16"/>
  <colors>
    <mruColors>
      <color rgb="FF1D3B6C"/>
      <color rgb="FFD1D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5.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externalLink" Target="externalLinks/externalLink57.xml"/><Relationship Id="rId170" Type="http://schemas.openxmlformats.org/officeDocument/2006/relationships/externalLink" Target="externalLinks/externalLink68.xml"/><Relationship Id="rId226" Type="http://schemas.openxmlformats.org/officeDocument/2006/relationships/externalLink" Target="externalLinks/externalLink124.xml"/><Relationship Id="rId268" Type="http://schemas.openxmlformats.org/officeDocument/2006/relationships/externalLink" Target="externalLinks/externalLink166.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externalLink" Target="externalLinks/externalLink26.xml"/><Relationship Id="rId5" Type="http://schemas.openxmlformats.org/officeDocument/2006/relationships/worksheet" Target="worksheets/sheet5.xml"/><Relationship Id="rId181" Type="http://schemas.openxmlformats.org/officeDocument/2006/relationships/externalLink" Target="externalLinks/externalLink79.xml"/><Relationship Id="rId237" Type="http://schemas.openxmlformats.org/officeDocument/2006/relationships/externalLink" Target="externalLinks/externalLink135.xml"/><Relationship Id="rId279" Type="http://schemas.openxmlformats.org/officeDocument/2006/relationships/externalLink" Target="externalLinks/externalLink177.xml"/><Relationship Id="rId43" Type="http://schemas.openxmlformats.org/officeDocument/2006/relationships/worksheet" Target="worksheets/sheet43.xml"/><Relationship Id="rId139" Type="http://schemas.openxmlformats.org/officeDocument/2006/relationships/externalLink" Target="externalLinks/externalLink37.xml"/><Relationship Id="rId290" Type="http://schemas.openxmlformats.org/officeDocument/2006/relationships/styles" Target="styles.xml"/><Relationship Id="rId85" Type="http://schemas.openxmlformats.org/officeDocument/2006/relationships/worksheet" Target="worksheets/sheet85.xml"/><Relationship Id="rId150" Type="http://schemas.openxmlformats.org/officeDocument/2006/relationships/externalLink" Target="externalLinks/externalLink48.xml"/><Relationship Id="rId192" Type="http://schemas.openxmlformats.org/officeDocument/2006/relationships/externalLink" Target="externalLinks/externalLink90.xml"/><Relationship Id="rId206" Type="http://schemas.openxmlformats.org/officeDocument/2006/relationships/externalLink" Target="externalLinks/externalLink104.xml"/><Relationship Id="rId248" Type="http://schemas.openxmlformats.org/officeDocument/2006/relationships/externalLink" Target="externalLinks/externalLink146.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externalLink" Target="externalLinks/externalLink6.xml"/><Relationship Id="rId129" Type="http://schemas.openxmlformats.org/officeDocument/2006/relationships/externalLink" Target="externalLinks/externalLink27.xml"/><Relationship Id="rId280" Type="http://schemas.openxmlformats.org/officeDocument/2006/relationships/externalLink" Target="externalLinks/externalLink178.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externalLink" Target="externalLinks/externalLink38.xml"/><Relationship Id="rId161" Type="http://schemas.openxmlformats.org/officeDocument/2006/relationships/externalLink" Target="externalLinks/externalLink59.xml"/><Relationship Id="rId182" Type="http://schemas.openxmlformats.org/officeDocument/2006/relationships/externalLink" Target="externalLinks/externalLink80.xml"/><Relationship Id="rId217" Type="http://schemas.openxmlformats.org/officeDocument/2006/relationships/externalLink" Target="externalLinks/externalLink115.xml"/><Relationship Id="rId6" Type="http://schemas.openxmlformats.org/officeDocument/2006/relationships/worksheet" Target="worksheets/sheet6.xml"/><Relationship Id="rId238" Type="http://schemas.openxmlformats.org/officeDocument/2006/relationships/externalLink" Target="externalLinks/externalLink136.xml"/><Relationship Id="rId259" Type="http://schemas.openxmlformats.org/officeDocument/2006/relationships/externalLink" Target="externalLinks/externalLink157.xml"/><Relationship Id="rId23" Type="http://schemas.openxmlformats.org/officeDocument/2006/relationships/worksheet" Target="worksheets/sheet23.xml"/><Relationship Id="rId119" Type="http://schemas.openxmlformats.org/officeDocument/2006/relationships/externalLink" Target="externalLinks/externalLink17.xml"/><Relationship Id="rId270" Type="http://schemas.openxmlformats.org/officeDocument/2006/relationships/externalLink" Target="externalLinks/externalLink168.xml"/><Relationship Id="rId291" Type="http://schemas.openxmlformats.org/officeDocument/2006/relationships/sharedStrings" Target="sharedStrings.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externalLink" Target="externalLinks/externalLink28.xml"/><Relationship Id="rId151" Type="http://schemas.openxmlformats.org/officeDocument/2006/relationships/externalLink" Target="externalLinks/externalLink49.xml"/><Relationship Id="rId172" Type="http://schemas.openxmlformats.org/officeDocument/2006/relationships/externalLink" Target="externalLinks/externalLink70.xml"/><Relationship Id="rId193" Type="http://schemas.openxmlformats.org/officeDocument/2006/relationships/externalLink" Target="externalLinks/externalLink91.xml"/><Relationship Id="rId207" Type="http://schemas.openxmlformats.org/officeDocument/2006/relationships/externalLink" Target="externalLinks/externalLink105.xml"/><Relationship Id="rId228" Type="http://schemas.openxmlformats.org/officeDocument/2006/relationships/externalLink" Target="externalLinks/externalLink126.xml"/><Relationship Id="rId249" Type="http://schemas.openxmlformats.org/officeDocument/2006/relationships/externalLink" Target="externalLinks/externalLink147.xml"/><Relationship Id="rId13" Type="http://schemas.openxmlformats.org/officeDocument/2006/relationships/worksheet" Target="worksheets/sheet13.xml"/><Relationship Id="rId109" Type="http://schemas.openxmlformats.org/officeDocument/2006/relationships/externalLink" Target="externalLinks/externalLink7.xml"/><Relationship Id="rId260" Type="http://schemas.openxmlformats.org/officeDocument/2006/relationships/externalLink" Target="externalLinks/externalLink158.xml"/><Relationship Id="rId281" Type="http://schemas.openxmlformats.org/officeDocument/2006/relationships/externalLink" Target="externalLinks/externalLink17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externalLink" Target="externalLinks/externalLink18.xml"/><Relationship Id="rId141" Type="http://schemas.openxmlformats.org/officeDocument/2006/relationships/externalLink" Target="externalLinks/externalLink39.xml"/><Relationship Id="rId7" Type="http://schemas.openxmlformats.org/officeDocument/2006/relationships/worksheet" Target="worksheets/sheet7.xml"/><Relationship Id="rId162" Type="http://schemas.openxmlformats.org/officeDocument/2006/relationships/externalLink" Target="externalLinks/externalLink60.xml"/><Relationship Id="rId183" Type="http://schemas.openxmlformats.org/officeDocument/2006/relationships/externalLink" Target="externalLinks/externalLink81.xml"/><Relationship Id="rId218" Type="http://schemas.openxmlformats.org/officeDocument/2006/relationships/externalLink" Target="externalLinks/externalLink116.xml"/><Relationship Id="rId239" Type="http://schemas.openxmlformats.org/officeDocument/2006/relationships/externalLink" Target="externalLinks/externalLink137.xml"/><Relationship Id="rId250" Type="http://schemas.openxmlformats.org/officeDocument/2006/relationships/externalLink" Target="externalLinks/externalLink148.xml"/><Relationship Id="rId271" Type="http://schemas.openxmlformats.org/officeDocument/2006/relationships/externalLink" Target="externalLinks/externalLink169.xml"/><Relationship Id="rId292" Type="http://schemas.microsoft.com/office/2017/10/relationships/person" Target="persons/person.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externalLink" Target="externalLinks/externalLink8.xml"/><Relationship Id="rId131" Type="http://schemas.openxmlformats.org/officeDocument/2006/relationships/externalLink" Target="externalLinks/externalLink29.xml"/><Relationship Id="rId152" Type="http://schemas.openxmlformats.org/officeDocument/2006/relationships/externalLink" Target="externalLinks/externalLink50.xml"/><Relationship Id="rId173" Type="http://schemas.openxmlformats.org/officeDocument/2006/relationships/externalLink" Target="externalLinks/externalLink71.xml"/><Relationship Id="rId194" Type="http://schemas.openxmlformats.org/officeDocument/2006/relationships/externalLink" Target="externalLinks/externalLink92.xml"/><Relationship Id="rId208" Type="http://schemas.openxmlformats.org/officeDocument/2006/relationships/externalLink" Target="externalLinks/externalLink106.xml"/><Relationship Id="rId229" Type="http://schemas.openxmlformats.org/officeDocument/2006/relationships/externalLink" Target="externalLinks/externalLink127.xml"/><Relationship Id="rId240" Type="http://schemas.openxmlformats.org/officeDocument/2006/relationships/externalLink" Target="externalLinks/externalLink138.xml"/><Relationship Id="rId261" Type="http://schemas.openxmlformats.org/officeDocument/2006/relationships/externalLink" Target="externalLinks/externalLink159.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externalLink" Target="externalLinks/externalLink18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externalLink" Target="externalLinks/externalLink19.xml"/><Relationship Id="rId142" Type="http://schemas.openxmlformats.org/officeDocument/2006/relationships/externalLink" Target="externalLinks/externalLink40.xml"/><Relationship Id="rId163" Type="http://schemas.openxmlformats.org/officeDocument/2006/relationships/externalLink" Target="externalLinks/externalLink61.xml"/><Relationship Id="rId184" Type="http://schemas.openxmlformats.org/officeDocument/2006/relationships/externalLink" Target="externalLinks/externalLink82.xml"/><Relationship Id="rId219" Type="http://schemas.openxmlformats.org/officeDocument/2006/relationships/externalLink" Target="externalLinks/externalLink117.xml"/><Relationship Id="rId230" Type="http://schemas.openxmlformats.org/officeDocument/2006/relationships/externalLink" Target="externalLinks/externalLink128.xml"/><Relationship Id="rId251" Type="http://schemas.openxmlformats.org/officeDocument/2006/relationships/externalLink" Target="externalLinks/externalLink149.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externalLink" Target="externalLinks/externalLink170.xml"/><Relationship Id="rId293" Type="http://schemas.openxmlformats.org/officeDocument/2006/relationships/calcChain" Target="calcChain.xml"/><Relationship Id="rId88" Type="http://schemas.openxmlformats.org/officeDocument/2006/relationships/worksheet" Target="worksheets/sheet88.xml"/><Relationship Id="rId111" Type="http://schemas.openxmlformats.org/officeDocument/2006/relationships/externalLink" Target="externalLinks/externalLink9.xml"/><Relationship Id="rId132" Type="http://schemas.openxmlformats.org/officeDocument/2006/relationships/externalLink" Target="externalLinks/externalLink30.xml"/><Relationship Id="rId153" Type="http://schemas.openxmlformats.org/officeDocument/2006/relationships/externalLink" Target="externalLinks/externalLink51.xml"/><Relationship Id="rId174" Type="http://schemas.openxmlformats.org/officeDocument/2006/relationships/externalLink" Target="externalLinks/externalLink72.xml"/><Relationship Id="rId195" Type="http://schemas.openxmlformats.org/officeDocument/2006/relationships/externalLink" Target="externalLinks/externalLink93.xml"/><Relationship Id="rId209" Type="http://schemas.openxmlformats.org/officeDocument/2006/relationships/externalLink" Target="externalLinks/externalLink107.xml"/><Relationship Id="rId220" Type="http://schemas.openxmlformats.org/officeDocument/2006/relationships/externalLink" Target="externalLinks/externalLink118.xml"/><Relationship Id="rId241" Type="http://schemas.openxmlformats.org/officeDocument/2006/relationships/externalLink" Target="externalLinks/externalLink139.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externalLink" Target="externalLinks/externalLink160.xml"/><Relationship Id="rId283" Type="http://schemas.openxmlformats.org/officeDocument/2006/relationships/externalLink" Target="externalLinks/externalLink181.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externalLink" Target="externalLinks/externalLink20.xml"/><Relationship Id="rId143" Type="http://schemas.openxmlformats.org/officeDocument/2006/relationships/externalLink" Target="externalLinks/externalLink41.xml"/><Relationship Id="rId164" Type="http://schemas.openxmlformats.org/officeDocument/2006/relationships/externalLink" Target="externalLinks/externalLink62.xml"/><Relationship Id="rId185" Type="http://schemas.openxmlformats.org/officeDocument/2006/relationships/externalLink" Target="externalLinks/externalLink83.xml"/><Relationship Id="rId9" Type="http://schemas.openxmlformats.org/officeDocument/2006/relationships/worksheet" Target="worksheets/sheet9.xml"/><Relationship Id="rId210" Type="http://schemas.openxmlformats.org/officeDocument/2006/relationships/externalLink" Target="externalLinks/externalLink108.xml"/><Relationship Id="rId26" Type="http://schemas.openxmlformats.org/officeDocument/2006/relationships/worksheet" Target="worksheets/sheet26.xml"/><Relationship Id="rId231" Type="http://schemas.openxmlformats.org/officeDocument/2006/relationships/externalLink" Target="externalLinks/externalLink129.xml"/><Relationship Id="rId252" Type="http://schemas.openxmlformats.org/officeDocument/2006/relationships/externalLink" Target="externalLinks/externalLink150.xml"/><Relationship Id="rId273" Type="http://schemas.openxmlformats.org/officeDocument/2006/relationships/externalLink" Target="externalLinks/externalLink171.xml"/><Relationship Id="rId294" Type="http://schemas.openxmlformats.org/officeDocument/2006/relationships/customXml" Target="../customXml/item1.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externalLink" Target="externalLinks/externalLink10.xml"/><Relationship Id="rId133" Type="http://schemas.openxmlformats.org/officeDocument/2006/relationships/externalLink" Target="externalLinks/externalLink31.xml"/><Relationship Id="rId154" Type="http://schemas.openxmlformats.org/officeDocument/2006/relationships/externalLink" Target="externalLinks/externalLink52.xml"/><Relationship Id="rId175" Type="http://schemas.openxmlformats.org/officeDocument/2006/relationships/externalLink" Target="externalLinks/externalLink73.xml"/><Relationship Id="rId196" Type="http://schemas.openxmlformats.org/officeDocument/2006/relationships/externalLink" Target="externalLinks/externalLink94.xml"/><Relationship Id="rId200" Type="http://schemas.openxmlformats.org/officeDocument/2006/relationships/externalLink" Target="externalLinks/externalLink98.xml"/><Relationship Id="rId16" Type="http://schemas.openxmlformats.org/officeDocument/2006/relationships/worksheet" Target="worksheets/sheet16.xml"/><Relationship Id="rId221" Type="http://schemas.openxmlformats.org/officeDocument/2006/relationships/externalLink" Target="externalLinks/externalLink119.xml"/><Relationship Id="rId242" Type="http://schemas.openxmlformats.org/officeDocument/2006/relationships/externalLink" Target="externalLinks/externalLink140.xml"/><Relationship Id="rId263" Type="http://schemas.openxmlformats.org/officeDocument/2006/relationships/externalLink" Target="externalLinks/externalLink161.xml"/><Relationship Id="rId284" Type="http://schemas.openxmlformats.org/officeDocument/2006/relationships/externalLink" Target="externalLinks/externalLink182.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externalLink" Target="externalLinks/externalLink21.xml"/><Relationship Id="rId144" Type="http://schemas.openxmlformats.org/officeDocument/2006/relationships/externalLink" Target="externalLinks/externalLink42.xml"/><Relationship Id="rId90" Type="http://schemas.openxmlformats.org/officeDocument/2006/relationships/worksheet" Target="worksheets/sheet90.xml"/><Relationship Id="rId165" Type="http://schemas.openxmlformats.org/officeDocument/2006/relationships/externalLink" Target="externalLinks/externalLink63.xml"/><Relationship Id="rId186" Type="http://schemas.openxmlformats.org/officeDocument/2006/relationships/externalLink" Target="externalLinks/externalLink84.xml"/><Relationship Id="rId211" Type="http://schemas.openxmlformats.org/officeDocument/2006/relationships/externalLink" Target="externalLinks/externalLink109.xml"/><Relationship Id="rId232" Type="http://schemas.openxmlformats.org/officeDocument/2006/relationships/externalLink" Target="externalLinks/externalLink130.xml"/><Relationship Id="rId253" Type="http://schemas.openxmlformats.org/officeDocument/2006/relationships/externalLink" Target="externalLinks/externalLink151.xml"/><Relationship Id="rId274" Type="http://schemas.openxmlformats.org/officeDocument/2006/relationships/externalLink" Target="externalLinks/externalLink172.xml"/><Relationship Id="rId295" Type="http://schemas.openxmlformats.org/officeDocument/2006/relationships/customXml" Target="../customXml/item2.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externalLink" Target="externalLinks/externalLink11.xml"/><Relationship Id="rId134" Type="http://schemas.openxmlformats.org/officeDocument/2006/relationships/externalLink" Target="externalLinks/externalLink32.xml"/><Relationship Id="rId80" Type="http://schemas.openxmlformats.org/officeDocument/2006/relationships/worksheet" Target="worksheets/sheet80.xml"/><Relationship Id="rId155" Type="http://schemas.openxmlformats.org/officeDocument/2006/relationships/externalLink" Target="externalLinks/externalLink53.xml"/><Relationship Id="rId176" Type="http://schemas.openxmlformats.org/officeDocument/2006/relationships/externalLink" Target="externalLinks/externalLink74.xml"/><Relationship Id="rId197" Type="http://schemas.openxmlformats.org/officeDocument/2006/relationships/externalLink" Target="externalLinks/externalLink95.xml"/><Relationship Id="rId201" Type="http://schemas.openxmlformats.org/officeDocument/2006/relationships/externalLink" Target="externalLinks/externalLink99.xml"/><Relationship Id="rId222" Type="http://schemas.openxmlformats.org/officeDocument/2006/relationships/externalLink" Target="externalLinks/externalLink120.xml"/><Relationship Id="rId243" Type="http://schemas.openxmlformats.org/officeDocument/2006/relationships/externalLink" Target="externalLinks/externalLink141.xml"/><Relationship Id="rId264" Type="http://schemas.openxmlformats.org/officeDocument/2006/relationships/externalLink" Target="externalLinks/externalLink162.xml"/><Relationship Id="rId285" Type="http://schemas.openxmlformats.org/officeDocument/2006/relationships/externalLink" Target="externalLinks/externalLink183.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externalLink" Target="externalLinks/externalLink1.xml"/><Relationship Id="rId124" Type="http://schemas.openxmlformats.org/officeDocument/2006/relationships/externalLink" Target="externalLinks/externalLink22.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externalLink" Target="externalLinks/externalLink43.xml"/><Relationship Id="rId166" Type="http://schemas.openxmlformats.org/officeDocument/2006/relationships/externalLink" Target="externalLinks/externalLink64.xml"/><Relationship Id="rId187" Type="http://schemas.openxmlformats.org/officeDocument/2006/relationships/externalLink" Target="externalLinks/externalLink85.xml"/><Relationship Id="rId1" Type="http://schemas.openxmlformats.org/officeDocument/2006/relationships/worksheet" Target="worksheets/sheet1.xml"/><Relationship Id="rId212" Type="http://schemas.openxmlformats.org/officeDocument/2006/relationships/externalLink" Target="externalLinks/externalLink110.xml"/><Relationship Id="rId233" Type="http://schemas.openxmlformats.org/officeDocument/2006/relationships/externalLink" Target="externalLinks/externalLink131.xml"/><Relationship Id="rId254" Type="http://schemas.openxmlformats.org/officeDocument/2006/relationships/externalLink" Target="externalLinks/externalLink152.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externalLink" Target="externalLinks/externalLink12.xml"/><Relationship Id="rId275" Type="http://schemas.openxmlformats.org/officeDocument/2006/relationships/externalLink" Target="externalLinks/externalLink173.xml"/><Relationship Id="rId296" Type="http://schemas.openxmlformats.org/officeDocument/2006/relationships/customXml" Target="../customXml/item3.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externalLink" Target="externalLinks/externalLink33.xml"/><Relationship Id="rId156" Type="http://schemas.openxmlformats.org/officeDocument/2006/relationships/externalLink" Target="externalLinks/externalLink54.xml"/><Relationship Id="rId177" Type="http://schemas.openxmlformats.org/officeDocument/2006/relationships/externalLink" Target="externalLinks/externalLink75.xml"/><Relationship Id="rId198" Type="http://schemas.openxmlformats.org/officeDocument/2006/relationships/externalLink" Target="externalLinks/externalLink96.xml"/><Relationship Id="rId202" Type="http://schemas.openxmlformats.org/officeDocument/2006/relationships/externalLink" Target="externalLinks/externalLink100.xml"/><Relationship Id="rId223" Type="http://schemas.openxmlformats.org/officeDocument/2006/relationships/externalLink" Target="externalLinks/externalLink121.xml"/><Relationship Id="rId244" Type="http://schemas.openxmlformats.org/officeDocument/2006/relationships/externalLink" Target="externalLinks/externalLink142.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externalLink" Target="externalLinks/externalLink163.xml"/><Relationship Id="rId286" Type="http://schemas.openxmlformats.org/officeDocument/2006/relationships/externalLink" Target="externalLinks/externalLink184.xml"/><Relationship Id="rId50" Type="http://schemas.openxmlformats.org/officeDocument/2006/relationships/worksheet" Target="worksheets/sheet50.xml"/><Relationship Id="rId104" Type="http://schemas.openxmlformats.org/officeDocument/2006/relationships/externalLink" Target="externalLinks/externalLink2.xml"/><Relationship Id="rId125" Type="http://schemas.openxmlformats.org/officeDocument/2006/relationships/externalLink" Target="externalLinks/externalLink23.xml"/><Relationship Id="rId146" Type="http://schemas.openxmlformats.org/officeDocument/2006/relationships/externalLink" Target="externalLinks/externalLink44.xml"/><Relationship Id="rId167" Type="http://schemas.openxmlformats.org/officeDocument/2006/relationships/externalLink" Target="externalLinks/externalLink65.xml"/><Relationship Id="rId188" Type="http://schemas.openxmlformats.org/officeDocument/2006/relationships/externalLink" Target="externalLinks/externalLink86.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externalLink" Target="externalLinks/externalLink111.xml"/><Relationship Id="rId234" Type="http://schemas.openxmlformats.org/officeDocument/2006/relationships/externalLink" Target="externalLinks/externalLink132.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externalLink" Target="externalLinks/externalLink153.xml"/><Relationship Id="rId276" Type="http://schemas.openxmlformats.org/officeDocument/2006/relationships/externalLink" Target="externalLinks/externalLink174.xml"/><Relationship Id="rId40" Type="http://schemas.openxmlformats.org/officeDocument/2006/relationships/worksheet" Target="worksheets/sheet40.xml"/><Relationship Id="rId115" Type="http://schemas.openxmlformats.org/officeDocument/2006/relationships/externalLink" Target="externalLinks/externalLink13.xml"/><Relationship Id="rId136" Type="http://schemas.openxmlformats.org/officeDocument/2006/relationships/externalLink" Target="externalLinks/externalLink34.xml"/><Relationship Id="rId157" Type="http://schemas.openxmlformats.org/officeDocument/2006/relationships/externalLink" Target="externalLinks/externalLink55.xml"/><Relationship Id="rId178" Type="http://schemas.openxmlformats.org/officeDocument/2006/relationships/externalLink" Target="externalLinks/externalLink76.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externalLink" Target="externalLinks/externalLink97.xml"/><Relationship Id="rId203" Type="http://schemas.openxmlformats.org/officeDocument/2006/relationships/externalLink" Target="externalLinks/externalLink101.xml"/><Relationship Id="rId19" Type="http://schemas.openxmlformats.org/officeDocument/2006/relationships/worksheet" Target="worksheets/sheet19.xml"/><Relationship Id="rId224" Type="http://schemas.openxmlformats.org/officeDocument/2006/relationships/externalLink" Target="externalLinks/externalLink122.xml"/><Relationship Id="rId245" Type="http://schemas.openxmlformats.org/officeDocument/2006/relationships/externalLink" Target="externalLinks/externalLink143.xml"/><Relationship Id="rId266" Type="http://schemas.openxmlformats.org/officeDocument/2006/relationships/externalLink" Target="externalLinks/externalLink164.xml"/><Relationship Id="rId287" Type="http://schemas.openxmlformats.org/officeDocument/2006/relationships/externalLink" Target="externalLinks/externalLink185.xml"/><Relationship Id="rId30" Type="http://schemas.openxmlformats.org/officeDocument/2006/relationships/worksheet" Target="worksheets/sheet30.xml"/><Relationship Id="rId105" Type="http://schemas.openxmlformats.org/officeDocument/2006/relationships/externalLink" Target="externalLinks/externalLink3.xml"/><Relationship Id="rId126" Type="http://schemas.openxmlformats.org/officeDocument/2006/relationships/externalLink" Target="externalLinks/externalLink24.xml"/><Relationship Id="rId147" Type="http://schemas.openxmlformats.org/officeDocument/2006/relationships/externalLink" Target="externalLinks/externalLink45.xml"/><Relationship Id="rId168" Type="http://schemas.openxmlformats.org/officeDocument/2006/relationships/externalLink" Target="externalLinks/externalLink66.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externalLink" Target="externalLinks/externalLink87.xml"/><Relationship Id="rId3" Type="http://schemas.openxmlformats.org/officeDocument/2006/relationships/worksheet" Target="worksheets/sheet3.xml"/><Relationship Id="rId214" Type="http://schemas.openxmlformats.org/officeDocument/2006/relationships/externalLink" Target="externalLinks/externalLink112.xml"/><Relationship Id="rId235" Type="http://schemas.openxmlformats.org/officeDocument/2006/relationships/externalLink" Target="externalLinks/externalLink133.xml"/><Relationship Id="rId256" Type="http://schemas.openxmlformats.org/officeDocument/2006/relationships/externalLink" Target="externalLinks/externalLink154.xml"/><Relationship Id="rId277" Type="http://schemas.openxmlformats.org/officeDocument/2006/relationships/externalLink" Target="externalLinks/externalLink175.xml"/><Relationship Id="rId116" Type="http://schemas.openxmlformats.org/officeDocument/2006/relationships/externalLink" Target="externalLinks/externalLink14.xml"/><Relationship Id="rId137" Type="http://schemas.openxmlformats.org/officeDocument/2006/relationships/externalLink" Target="externalLinks/externalLink35.xml"/><Relationship Id="rId158" Type="http://schemas.openxmlformats.org/officeDocument/2006/relationships/externalLink" Target="externalLinks/externalLink5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externalLink" Target="externalLinks/externalLink77.xml"/><Relationship Id="rId190" Type="http://schemas.openxmlformats.org/officeDocument/2006/relationships/externalLink" Target="externalLinks/externalLink88.xml"/><Relationship Id="rId204" Type="http://schemas.openxmlformats.org/officeDocument/2006/relationships/externalLink" Target="externalLinks/externalLink102.xml"/><Relationship Id="rId225" Type="http://schemas.openxmlformats.org/officeDocument/2006/relationships/externalLink" Target="externalLinks/externalLink123.xml"/><Relationship Id="rId246" Type="http://schemas.openxmlformats.org/officeDocument/2006/relationships/externalLink" Target="externalLinks/externalLink144.xml"/><Relationship Id="rId267" Type="http://schemas.openxmlformats.org/officeDocument/2006/relationships/externalLink" Target="externalLinks/externalLink165.xml"/><Relationship Id="rId288" Type="http://schemas.openxmlformats.org/officeDocument/2006/relationships/externalLink" Target="externalLinks/externalLink186.xml"/><Relationship Id="rId106" Type="http://schemas.openxmlformats.org/officeDocument/2006/relationships/externalLink" Target="externalLinks/externalLink4.xml"/><Relationship Id="rId127" Type="http://schemas.openxmlformats.org/officeDocument/2006/relationships/externalLink" Target="externalLinks/externalLink25.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externalLink" Target="externalLinks/externalLink46.xml"/><Relationship Id="rId169" Type="http://schemas.openxmlformats.org/officeDocument/2006/relationships/externalLink" Target="externalLinks/externalLink67.xml"/><Relationship Id="rId4" Type="http://schemas.openxmlformats.org/officeDocument/2006/relationships/worksheet" Target="worksheets/sheet4.xml"/><Relationship Id="rId180" Type="http://schemas.openxmlformats.org/officeDocument/2006/relationships/externalLink" Target="externalLinks/externalLink78.xml"/><Relationship Id="rId215" Type="http://schemas.openxmlformats.org/officeDocument/2006/relationships/externalLink" Target="externalLinks/externalLink113.xml"/><Relationship Id="rId236" Type="http://schemas.openxmlformats.org/officeDocument/2006/relationships/externalLink" Target="externalLinks/externalLink134.xml"/><Relationship Id="rId257" Type="http://schemas.openxmlformats.org/officeDocument/2006/relationships/externalLink" Target="externalLinks/externalLink155.xml"/><Relationship Id="rId278" Type="http://schemas.openxmlformats.org/officeDocument/2006/relationships/externalLink" Target="externalLinks/externalLink176.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externalLink" Target="externalLinks/externalLink36.xml"/><Relationship Id="rId191" Type="http://schemas.openxmlformats.org/officeDocument/2006/relationships/externalLink" Target="externalLinks/externalLink89.xml"/><Relationship Id="rId205" Type="http://schemas.openxmlformats.org/officeDocument/2006/relationships/externalLink" Target="externalLinks/externalLink103.xml"/><Relationship Id="rId247" Type="http://schemas.openxmlformats.org/officeDocument/2006/relationships/externalLink" Target="externalLinks/externalLink145.xml"/><Relationship Id="rId107" Type="http://schemas.openxmlformats.org/officeDocument/2006/relationships/externalLink" Target="externalLinks/externalLink5.xml"/><Relationship Id="rId289" Type="http://schemas.openxmlformats.org/officeDocument/2006/relationships/theme" Target="theme/theme1.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externalLink" Target="externalLinks/externalLink47.xml"/><Relationship Id="rId95" Type="http://schemas.openxmlformats.org/officeDocument/2006/relationships/worksheet" Target="worksheets/sheet95.xml"/><Relationship Id="rId160" Type="http://schemas.openxmlformats.org/officeDocument/2006/relationships/externalLink" Target="externalLinks/externalLink58.xml"/><Relationship Id="rId216" Type="http://schemas.openxmlformats.org/officeDocument/2006/relationships/externalLink" Target="externalLinks/externalLink114.xml"/><Relationship Id="rId258" Type="http://schemas.openxmlformats.org/officeDocument/2006/relationships/externalLink" Target="externalLinks/externalLink156.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externalLink" Target="externalLinks/externalLink16.xml"/><Relationship Id="rId171" Type="http://schemas.openxmlformats.org/officeDocument/2006/relationships/externalLink" Target="externalLinks/externalLink69.xml"/><Relationship Id="rId227" Type="http://schemas.openxmlformats.org/officeDocument/2006/relationships/externalLink" Target="externalLinks/externalLink125.xml"/><Relationship Id="rId269" Type="http://schemas.openxmlformats.org/officeDocument/2006/relationships/externalLink" Target="externalLinks/externalLink167.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4.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5.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8.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9.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Ex1.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1.74895738603358E-2"/>
          <c:y val="4.2473108472123412E-2"/>
          <c:w val="0.96343089101929791"/>
          <c:h val="0.71796518238810147"/>
        </c:manualLayout>
      </c:layout>
      <c:barChart>
        <c:barDir val="col"/>
        <c:grouping val="clustered"/>
        <c:varyColors val="0"/>
        <c:ser>
          <c:idx val="0"/>
          <c:order val="0"/>
          <c:tx>
            <c:strRef>
              <c:f>'Gráfico 1'!$O$30</c:f>
              <c:strCache>
                <c:ptCount val="1"/>
                <c:pt idx="0">
                  <c:v>2025e</c:v>
                </c:pt>
              </c:strCache>
            </c:strRef>
          </c:tx>
          <c:spPr>
            <a:gradFill rotWithShape="1">
              <a:gsLst>
                <a:gs pos="0">
                  <a:schemeClr val="accent1">
                    <a:shade val="65000"/>
                    <a:satMod val="103000"/>
                    <a:lumMod val="102000"/>
                    <a:tint val="94000"/>
                  </a:schemeClr>
                </a:gs>
                <a:gs pos="50000">
                  <a:schemeClr val="accent1">
                    <a:shade val="65000"/>
                    <a:satMod val="110000"/>
                    <a:lumMod val="100000"/>
                    <a:shade val="100000"/>
                  </a:schemeClr>
                </a:gs>
                <a:gs pos="100000">
                  <a:schemeClr val="accent1">
                    <a:shade val="65000"/>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'Gráfico 1'!$N$31:$N$33</c:f>
              <c:strCache>
                <c:ptCount val="3"/>
                <c:pt idx="0">
                  <c:v>Economía Mundial </c:v>
                </c:pt>
                <c:pt idx="1">
                  <c:v>Economías Avanzadas</c:v>
                </c:pt>
                <c:pt idx="2">
                  <c:v>Economías Emergentes y en Desarrollo</c:v>
                </c:pt>
              </c:strCache>
            </c:strRef>
          </c:cat>
          <c:val>
            <c:numRef>
              <c:f>'Gráfico 1'!$O$31:$O$33</c:f>
              <c:numCache>
                <c:formatCode>0.0</c:formatCode>
                <c:ptCount val="3"/>
                <c:pt idx="0">
                  <c:v>3.5</c:v>
                </c:pt>
                <c:pt idx="1">
                  <c:v>1.9</c:v>
                </c:pt>
                <c:pt idx="2">
                  <c:v>4.5</c:v>
                </c:pt>
              </c:numCache>
            </c:numRef>
          </c:val>
          <c:extLst>
            <c:ext xmlns:c16="http://schemas.microsoft.com/office/drawing/2014/chart" uri="{C3380CC4-5D6E-409C-BE32-E72D297353CC}">
              <c16:uniqueId val="{00000000-B92D-4B98-8424-540D80923325}"/>
            </c:ext>
          </c:extLst>
        </c:ser>
        <c:ser>
          <c:idx val="1"/>
          <c:order val="1"/>
          <c:tx>
            <c:strRef>
              <c:f>'Gráfico 1'!$P$30</c:f>
              <c:strCache>
                <c:ptCount val="1"/>
                <c:pt idx="0">
                  <c:v>2026p</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'Gráfico 1'!$N$31:$N$33</c:f>
              <c:strCache>
                <c:ptCount val="3"/>
                <c:pt idx="0">
                  <c:v>Economía Mundial </c:v>
                </c:pt>
                <c:pt idx="1">
                  <c:v>Economías Avanzadas</c:v>
                </c:pt>
                <c:pt idx="2">
                  <c:v>Economías Emergentes y en Desarrollo</c:v>
                </c:pt>
              </c:strCache>
            </c:strRef>
          </c:cat>
          <c:val>
            <c:numRef>
              <c:f>'Gráfico 1'!$P$31:$P$33</c:f>
              <c:numCache>
                <c:formatCode>0.0</c:formatCode>
                <c:ptCount val="3"/>
                <c:pt idx="0">
                  <c:v>3</c:v>
                </c:pt>
                <c:pt idx="1">
                  <c:v>1.7</c:v>
                </c:pt>
                <c:pt idx="2">
                  <c:v>3.8</c:v>
                </c:pt>
              </c:numCache>
            </c:numRef>
          </c:val>
          <c:extLst>
            <c:ext xmlns:c16="http://schemas.microsoft.com/office/drawing/2014/chart" uri="{C3380CC4-5D6E-409C-BE32-E72D297353CC}">
              <c16:uniqueId val="{00000001-B92D-4B98-8424-540D80923325}"/>
            </c:ext>
          </c:extLst>
        </c:ser>
        <c:ser>
          <c:idx val="2"/>
          <c:order val="2"/>
          <c:tx>
            <c:strRef>
              <c:f>'Gráfico 1'!$Q$30</c:f>
              <c:strCache>
                <c:ptCount val="1"/>
                <c:pt idx="0">
                  <c:v>2027p</c:v>
                </c:pt>
              </c:strCache>
            </c:strRef>
          </c:tx>
          <c:spPr>
            <a:gradFill rotWithShape="1">
              <a:gsLst>
                <a:gs pos="0">
                  <a:schemeClr val="accent1">
                    <a:tint val="65000"/>
                    <a:satMod val="103000"/>
                    <a:lumMod val="102000"/>
                    <a:tint val="94000"/>
                  </a:schemeClr>
                </a:gs>
                <a:gs pos="50000">
                  <a:schemeClr val="accent1">
                    <a:tint val="65000"/>
                    <a:satMod val="110000"/>
                    <a:lumMod val="100000"/>
                    <a:shade val="100000"/>
                  </a:schemeClr>
                </a:gs>
                <a:gs pos="100000">
                  <a:schemeClr val="accent1">
                    <a:tint val="65000"/>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'Gráfico 1'!$N$31:$N$33</c:f>
              <c:strCache>
                <c:ptCount val="3"/>
                <c:pt idx="0">
                  <c:v>Economía Mundial </c:v>
                </c:pt>
                <c:pt idx="1">
                  <c:v>Economías Avanzadas</c:v>
                </c:pt>
                <c:pt idx="2">
                  <c:v>Economías Emergentes y en Desarrollo</c:v>
                </c:pt>
              </c:strCache>
            </c:strRef>
          </c:cat>
          <c:val>
            <c:numRef>
              <c:f>'Gráfico 1'!$Q$31:$Q$33</c:f>
              <c:numCache>
                <c:formatCode>0.0</c:formatCode>
                <c:ptCount val="3"/>
                <c:pt idx="0">
                  <c:v>3.4</c:v>
                </c:pt>
                <c:pt idx="1">
                  <c:v>1.8</c:v>
                </c:pt>
                <c:pt idx="2">
                  <c:v>4.5</c:v>
                </c:pt>
              </c:numCache>
            </c:numRef>
          </c:val>
          <c:extLst>
            <c:ext xmlns:c16="http://schemas.microsoft.com/office/drawing/2014/chart" uri="{C3380CC4-5D6E-409C-BE32-E72D297353CC}">
              <c16:uniqueId val="{00000002-B92D-4B98-8424-540D80923325}"/>
            </c:ext>
          </c:extLst>
        </c:ser>
        <c:dLbls>
          <c:showLegendKey val="0"/>
          <c:showVal val="1"/>
          <c:showCatName val="0"/>
          <c:showSerName val="0"/>
          <c:showPercent val="0"/>
          <c:showBubbleSize val="0"/>
        </c:dLbls>
        <c:gapWidth val="100"/>
        <c:overlap val="-24"/>
        <c:axId val="1009565520"/>
        <c:axId val="1009567600"/>
      </c:barChart>
      <c:catAx>
        <c:axId val="1009565520"/>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crossAx val="1009567600"/>
        <c:crosses val="autoZero"/>
        <c:auto val="1"/>
        <c:lblAlgn val="ctr"/>
        <c:lblOffset val="100"/>
        <c:noMultiLvlLbl val="0"/>
      </c:catAx>
      <c:valAx>
        <c:axId val="1009567600"/>
        <c:scaling>
          <c:orientation val="minMax"/>
        </c:scaling>
        <c:delete val="1"/>
        <c:axPos val="l"/>
        <c:numFmt formatCode="0.0" sourceLinked="1"/>
        <c:majorTickMark val="none"/>
        <c:minorTickMark val="none"/>
        <c:tickLblPos val="nextTo"/>
        <c:crossAx val="10095655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latin typeface="Times New Roman" panose="02020603050405020304" pitchFamily="18" charset="0"/>
          <a:cs typeface="Times New Roman" panose="02020603050405020304" pitchFamily="18" charset="0"/>
        </a:defRPr>
      </a:pPr>
      <a:endParaRPr lang="es-D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2.4725274725274724E-2"/>
          <c:y val="5.0925925925925923E-2"/>
          <c:w val="0.93956043956043955"/>
          <c:h val="0.8416746864975212"/>
        </c:manualLayout>
      </c:layout>
      <c:barChart>
        <c:barDir val="col"/>
        <c:grouping val="clustered"/>
        <c:varyColors val="1"/>
        <c:ser>
          <c:idx val="0"/>
          <c:order val="0"/>
          <c:invertIfNegative val="0"/>
          <c:dPt>
            <c:idx val="0"/>
            <c:invertIfNegative val="0"/>
            <c:bubble3D val="0"/>
            <c:spPr>
              <a:gradFill rotWithShape="1">
                <a:gsLst>
                  <a:gs pos="0">
                    <a:schemeClr val="accent1">
                      <a:shade val="65000"/>
                      <a:satMod val="103000"/>
                      <a:lumMod val="102000"/>
                      <a:tint val="94000"/>
                    </a:schemeClr>
                  </a:gs>
                  <a:gs pos="50000">
                    <a:schemeClr val="accent1">
                      <a:shade val="65000"/>
                      <a:satMod val="110000"/>
                      <a:lumMod val="100000"/>
                      <a:shade val="100000"/>
                    </a:schemeClr>
                  </a:gs>
                  <a:gs pos="100000">
                    <a:schemeClr val="accent1">
                      <a:shade val="65000"/>
                      <a:lumMod val="99000"/>
                      <a:satMod val="120000"/>
                      <a:shade val="78000"/>
                    </a:schemeClr>
                  </a:gs>
                </a:gsLst>
                <a:lin ang="5400000" scaled="0"/>
              </a:gradFill>
              <a:ln>
                <a:noFill/>
              </a:ln>
              <a:effectLst/>
            </c:spPr>
            <c:extLst>
              <c:ext xmlns:c16="http://schemas.microsoft.com/office/drawing/2014/chart" uri="{C3380CC4-5D6E-409C-BE32-E72D297353CC}">
                <c16:uniqueId val="{00000001-660E-48B1-A650-3827E82188B5}"/>
              </c:ext>
            </c:extLst>
          </c:dPt>
          <c:dPt>
            <c:idx val="1"/>
            <c:invertIfNegative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3-660E-48B1-A650-3827E82188B5}"/>
              </c:ext>
            </c:extLst>
          </c:dPt>
          <c:dPt>
            <c:idx val="2"/>
            <c:invertIfNegative val="0"/>
            <c:bubble3D val="0"/>
            <c:spPr>
              <a:gradFill rotWithShape="1">
                <a:gsLst>
                  <a:gs pos="0">
                    <a:schemeClr val="accent1">
                      <a:tint val="65000"/>
                      <a:satMod val="103000"/>
                      <a:lumMod val="102000"/>
                      <a:tint val="94000"/>
                    </a:schemeClr>
                  </a:gs>
                  <a:gs pos="50000">
                    <a:schemeClr val="accent1">
                      <a:tint val="65000"/>
                      <a:satMod val="110000"/>
                      <a:lumMod val="100000"/>
                      <a:shade val="100000"/>
                    </a:schemeClr>
                  </a:gs>
                  <a:gs pos="100000">
                    <a:schemeClr val="accent1">
                      <a:tint val="65000"/>
                      <a:lumMod val="99000"/>
                      <a:satMod val="120000"/>
                      <a:shade val="78000"/>
                    </a:schemeClr>
                  </a:gs>
                </a:gsLst>
                <a:lin ang="5400000" scaled="0"/>
              </a:gradFill>
              <a:ln>
                <a:noFill/>
              </a:ln>
              <a:effectLst/>
            </c:spPr>
            <c:extLst>
              <c:ext xmlns:c16="http://schemas.microsoft.com/office/drawing/2014/chart" uri="{C3380CC4-5D6E-409C-BE32-E72D297353CC}">
                <c16:uniqueId val="{00000005-660E-48B1-A650-3827E82188B5}"/>
              </c:ext>
            </c:extLst>
          </c:dPt>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'Gráfico 2'!$M$34:$O$34</c:f>
              <c:strCache>
                <c:ptCount val="3"/>
                <c:pt idx="0">
                  <c:v>2025e</c:v>
                </c:pt>
                <c:pt idx="1">
                  <c:v>2026p</c:v>
                </c:pt>
                <c:pt idx="2">
                  <c:v>2027p</c:v>
                </c:pt>
              </c:strCache>
            </c:strRef>
          </c:cat>
          <c:val>
            <c:numRef>
              <c:f>'Gráfico 2'!$M$35:$O$35</c:f>
              <c:numCache>
                <c:formatCode>0.0</c:formatCode>
                <c:ptCount val="3"/>
                <c:pt idx="0" formatCode="General">
                  <c:v>2.1</c:v>
                </c:pt>
                <c:pt idx="1">
                  <c:v>2.2999999999999998</c:v>
                </c:pt>
                <c:pt idx="2">
                  <c:v>2.2000000000000002</c:v>
                </c:pt>
              </c:numCache>
            </c:numRef>
          </c:val>
          <c:extLst>
            <c:ext xmlns:c16="http://schemas.microsoft.com/office/drawing/2014/chart" uri="{C3380CC4-5D6E-409C-BE32-E72D297353CC}">
              <c16:uniqueId val="{00000006-660E-48B1-A650-3827E82188B5}"/>
            </c:ext>
          </c:extLst>
        </c:ser>
        <c:dLbls>
          <c:showLegendKey val="0"/>
          <c:showVal val="0"/>
          <c:showCatName val="0"/>
          <c:showSerName val="0"/>
          <c:showPercent val="0"/>
          <c:showBubbleSize val="0"/>
        </c:dLbls>
        <c:gapWidth val="100"/>
        <c:overlap val="-24"/>
        <c:axId val="1609095887"/>
        <c:axId val="1609091567"/>
      </c:barChart>
      <c:catAx>
        <c:axId val="1609095887"/>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crossAx val="1609091567"/>
        <c:crosses val="autoZero"/>
        <c:auto val="1"/>
        <c:lblAlgn val="ctr"/>
        <c:lblOffset val="100"/>
        <c:noMultiLvlLbl val="0"/>
      </c:catAx>
      <c:valAx>
        <c:axId val="1609091567"/>
        <c:scaling>
          <c:orientation val="minMax"/>
        </c:scaling>
        <c:delete val="1"/>
        <c:axPos val="l"/>
        <c:numFmt formatCode="General" sourceLinked="1"/>
        <c:majorTickMark val="out"/>
        <c:minorTickMark val="none"/>
        <c:tickLblPos val="nextTo"/>
        <c:crossAx val="1609095887"/>
        <c:crosses val="autoZero"/>
        <c:crossBetween val="between"/>
        <c:majorUnit val="0.8"/>
        <c:minorUnit val="0.16000000000000003"/>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00">
          <a:solidFill>
            <a:sysClr val="windowText" lastClr="000000"/>
          </a:solidFill>
          <a:latin typeface="Times New Roman" panose="02020603050405020304" pitchFamily="18" charset="0"/>
          <a:cs typeface="Times New Roman" panose="02020603050405020304" pitchFamily="18" charset="0"/>
        </a:defRPr>
      </a:pPr>
      <a:endParaRPr lang="es-D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'Gráfico 3'!$M$33</c:f>
              <c:strCache>
                <c:ptCount val="1"/>
                <c:pt idx="0">
                  <c:v>2025e</c:v>
                </c:pt>
              </c:strCache>
            </c:strRef>
          </c:tx>
          <c:spPr>
            <a:solidFill>
              <a:schemeClr val="accent1">
                <a:shade val="65000"/>
              </a:schemeClr>
            </a:solidFill>
            <a:ln>
              <a:noFill/>
            </a:ln>
            <a:effectLst/>
          </c:spPr>
          <c:invertIfNegative val="0"/>
          <c:dLbls>
            <c:spPr>
              <a:noFill/>
              <a:ln>
                <a:noFill/>
              </a:ln>
              <a:effectLst/>
            </c:spPr>
            <c:txPr>
              <a:bodyPr rot="0" spcFirstLastPara="1" vertOverflow="ellipsis" vert="horz" wrap="square" anchor="ctr" anchorCtr="1"/>
              <a:lstStyle/>
              <a:p>
                <a:pPr>
                  <a:defRPr sz="105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3'!$L$34:$L$38</c:f>
              <c:strCache>
                <c:ptCount val="5"/>
                <c:pt idx="0">
                  <c:v>Zona del euro</c:v>
                </c:pt>
                <c:pt idx="1">
                  <c:v>Alemania </c:v>
                </c:pt>
                <c:pt idx="2">
                  <c:v>Francia</c:v>
                </c:pt>
                <c:pt idx="3">
                  <c:v>Italia</c:v>
                </c:pt>
                <c:pt idx="4">
                  <c:v>España</c:v>
                </c:pt>
              </c:strCache>
            </c:strRef>
          </c:cat>
          <c:val>
            <c:numRef>
              <c:f>'Gráfico 3'!$M$34:$M$38</c:f>
              <c:numCache>
                <c:formatCode>0.0</c:formatCode>
                <c:ptCount val="5"/>
                <c:pt idx="0">
                  <c:v>1.4</c:v>
                </c:pt>
                <c:pt idx="1">
                  <c:v>0.2</c:v>
                </c:pt>
                <c:pt idx="2">
                  <c:v>0.9</c:v>
                </c:pt>
                <c:pt idx="3">
                  <c:v>0.5</c:v>
                </c:pt>
                <c:pt idx="4">
                  <c:v>2.8</c:v>
                </c:pt>
              </c:numCache>
            </c:numRef>
          </c:val>
          <c:extLst>
            <c:ext xmlns:c16="http://schemas.microsoft.com/office/drawing/2014/chart" uri="{C3380CC4-5D6E-409C-BE32-E72D297353CC}">
              <c16:uniqueId val="{00000000-0BDB-49B9-9999-0A74DCECA1DD}"/>
            </c:ext>
          </c:extLst>
        </c:ser>
        <c:ser>
          <c:idx val="1"/>
          <c:order val="1"/>
          <c:tx>
            <c:strRef>
              <c:f>'Gráfico 3'!$N$33</c:f>
              <c:strCache>
                <c:ptCount val="1"/>
                <c:pt idx="0">
                  <c:v>2026p</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05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3'!$L$34:$L$38</c:f>
              <c:strCache>
                <c:ptCount val="5"/>
                <c:pt idx="0">
                  <c:v>Zona del euro</c:v>
                </c:pt>
                <c:pt idx="1">
                  <c:v>Alemania </c:v>
                </c:pt>
                <c:pt idx="2">
                  <c:v>Francia</c:v>
                </c:pt>
                <c:pt idx="3">
                  <c:v>Italia</c:v>
                </c:pt>
                <c:pt idx="4">
                  <c:v>España</c:v>
                </c:pt>
              </c:strCache>
            </c:strRef>
          </c:cat>
          <c:val>
            <c:numRef>
              <c:f>'Gráfico 3'!$N$34:$N$38</c:f>
              <c:numCache>
                <c:formatCode>0.0</c:formatCode>
                <c:ptCount val="5"/>
                <c:pt idx="0">
                  <c:v>0.9</c:v>
                </c:pt>
                <c:pt idx="1">
                  <c:v>0.7</c:v>
                </c:pt>
                <c:pt idx="2">
                  <c:v>0.6</c:v>
                </c:pt>
                <c:pt idx="3">
                  <c:v>0.5</c:v>
                </c:pt>
                <c:pt idx="4">
                  <c:v>2.1</c:v>
                </c:pt>
              </c:numCache>
            </c:numRef>
          </c:val>
          <c:extLst>
            <c:ext xmlns:c16="http://schemas.microsoft.com/office/drawing/2014/chart" uri="{C3380CC4-5D6E-409C-BE32-E72D297353CC}">
              <c16:uniqueId val="{00000001-0BDB-49B9-9999-0A74DCECA1DD}"/>
            </c:ext>
          </c:extLst>
        </c:ser>
        <c:ser>
          <c:idx val="2"/>
          <c:order val="2"/>
          <c:tx>
            <c:strRef>
              <c:f>'Gráfico 3'!$O$33</c:f>
              <c:strCache>
                <c:ptCount val="1"/>
                <c:pt idx="0">
                  <c:v>2027p</c:v>
                </c:pt>
              </c:strCache>
            </c:strRef>
          </c:tx>
          <c:spPr>
            <a:solidFill>
              <a:schemeClr val="accent1">
                <a:tint val="65000"/>
              </a:schemeClr>
            </a:solidFill>
            <a:ln>
              <a:noFill/>
            </a:ln>
            <a:effectLst/>
          </c:spPr>
          <c:invertIfNegative val="0"/>
          <c:dLbls>
            <c:spPr>
              <a:noFill/>
              <a:ln>
                <a:noFill/>
              </a:ln>
              <a:effectLst/>
            </c:spPr>
            <c:txPr>
              <a:bodyPr rot="0" spcFirstLastPara="1" vertOverflow="ellipsis" vert="horz" wrap="square" anchor="ctr" anchorCtr="1"/>
              <a:lstStyle/>
              <a:p>
                <a:pPr>
                  <a:defRPr sz="105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3'!$L$34:$L$38</c:f>
              <c:strCache>
                <c:ptCount val="5"/>
                <c:pt idx="0">
                  <c:v>Zona del euro</c:v>
                </c:pt>
                <c:pt idx="1">
                  <c:v>Alemania </c:v>
                </c:pt>
                <c:pt idx="2">
                  <c:v>Francia</c:v>
                </c:pt>
                <c:pt idx="3">
                  <c:v>Italia</c:v>
                </c:pt>
                <c:pt idx="4">
                  <c:v>España</c:v>
                </c:pt>
              </c:strCache>
            </c:strRef>
          </c:cat>
          <c:val>
            <c:numRef>
              <c:f>'Gráfico 3'!$O$34:$O$38</c:f>
              <c:numCache>
                <c:formatCode>0.0</c:formatCode>
                <c:ptCount val="5"/>
                <c:pt idx="0">
                  <c:v>1.2</c:v>
                </c:pt>
                <c:pt idx="1">
                  <c:v>1</c:v>
                </c:pt>
                <c:pt idx="2">
                  <c:v>0.9</c:v>
                </c:pt>
                <c:pt idx="3">
                  <c:v>0.5</c:v>
                </c:pt>
                <c:pt idx="4">
                  <c:v>1.8</c:v>
                </c:pt>
              </c:numCache>
            </c:numRef>
          </c:val>
          <c:extLst>
            <c:ext xmlns:c16="http://schemas.microsoft.com/office/drawing/2014/chart" uri="{C3380CC4-5D6E-409C-BE32-E72D297353CC}">
              <c16:uniqueId val="{00000002-0BDB-49B9-9999-0A74DCECA1DD}"/>
            </c:ext>
          </c:extLst>
        </c:ser>
        <c:dLbls>
          <c:showLegendKey val="0"/>
          <c:showVal val="0"/>
          <c:showCatName val="0"/>
          <c:showSerName val="0"/>
          <c:showPercent val="0"/>
          <c:showBubbleSize val="0"/>
        </c:dLbls>
        <c:gapWidth val="219"/>
        <c:overlap val="-27"/>
        <c:axId val="1533256783"/>
        <c:axId val="1533254863"/>
      </c:barChart>
      <c:catAx>
        <c:axId val="15332567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crossAx val="1533254863"/>
        <c:crosses val="autoZero"/>
        <c:auto val="1"/>
        <c:lblAlgn val="ctr"/>
        <c:lblOffset val="100"/>
        <c:noMultiLvlLbl val="0"/>
      </c:catAx>
      <c:valAx>
        <c:axId val="1533254863"/>
        <c:scaling>
          <c:orientation val="minMax"/>
        </c:scaling>
        <c:delete val="1"/>
        <c:axPos val="l"/>
        <c:numFmt formatCode="0.0" sourceLinked="1"/>
        <c:majorTickMark val="none"/>
        <c:minorTickMark val="none"/>
        <c:tickLblPos val="nextTo"/>
        <c:crossAx val="153325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Times New Roman" panose="02020603050405020304" pitchFamily="18" charset="0"/>
          <a:cs typeface="Times New Roman" panose="02020603050405020304" pitchFamily="18" charset="0"/>
        </a:defRPr>
      </a:pPr>
      <a:endParaRPr lang="es-D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1"/>
        <c:ser>
          <c:idx val="0"/>
          <c:order val="0"/>
          <c:invertIfNegative val="0"/>
          <c:dPt>
            <c:idx val="0"/>
            <c:invertIfNegative val="0"/>
            <c:bubble3D val="0"/>
            <c:spPr>
              <a:gradFill rotWithShape="1">
                <a:gsLst>
                  <a:gs pos="0">
                    <a:schemeClr val="accent1">
                      <a:shade val="65000"/>
                      <a:satMod val="103000"/>
                      <a:lumMod val="102000"/>
                      <a:tint val="94000"/>
                    </a:schemeClr>
                  </a:gs>
                  <a:gs pos="50000">
                    <a:schemeClr val="accent1">
                      <a:shade val="65000"/>
                      <a:satMod val="110000"/>
                      <a:lumMod val="100000"/>
                      <a:shade val="100000"/>
                    </a:schemeClr>
                  </a:gs>
                  <a:gs pos="100000">
                    <a:schemeClr val="accent1">
                      <a:shade val="65000"/>
                      <a:lumMod val="99000"/>
                      <a:satMod val="120000"/>
                      <a:shade val="78000"/>
                    </a:schemeClr>
                  </a:gs>
                </a:gsLst>
                <a:lin ang="5400000" scaled="0"/>
              </a:gradFill>
              <a:ln>
                <a:noFill/>
              </a:ln>
              <a:effectLst/>
            </c:spPr>
            <c:extLst>
              <c:ext xmlns:c16="http://schemas.microsoft.com/office/drawing/2014/chart" uri="{C3380CC4-5D6E-409C-BE32-E72D297353CC}">
                <c16:uniqueId val="{00000001-39D3-4AAD-9594-1761B3B6112A}"/>
              </c:ext>
            </c:extLst>
          </c:dPt>
          <c:dPt>
            <c:idx val="1"/>
            <c:invertIfNegative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3-39D3-4AAD-9594-1761B3B6112A}"/>
              </c:ext>
            </c:extLst>
          </c:dPt>
          <c:dPt>
            <c:idx val="2"/>
            <c:invertIfNegative val="0"/>
            <c:bubble3D val="0"/>
            <c:spPr>
              <a:gradFill rotWithShape="1">
                <a:gsLst>
                  <a:gs pos="0">
                    <a:schemeClr val="accent1">
                      <a:tint val="65000"/>
                      <a:satMod val="103000"/>
                      <a:lumMod val="102000"/>
                      <a:tint val="94000"/>
                    </a:schemeClr>
                  </a:gs>
                  <a:gs pos="50000">
                    <a:schemeClr val="accent1">
                      <a:tint val="65000"/>
                      <a:satMod val="110000"/>
                      <a:lumMod val="100000"/>
                      <a:shade val="100000"/>
                    </a:schemeClr>
                  </a:gs>
                  <a:gs pos="100000">
                    <a:schemeClr val="accent1">
                      <a:tint val="65000"/>
                      <a:lumMod val="99000"/>
                      <a:satMod val="120000"/>
                      <a:shade val="78000"/>
                    </a:schemeClr>
                  </a:gs>
                </a:gsLst>
                <a:lin ang="5400000" scaled="0"/>
              </a:gradFill>
              <a:ln>
                <a:noFill/>
              </a:ln>
              <a:effectLst/>
            </c:spPr>
            <c:extLst>
              <c:ext xmlns:c16="http://schemas.microsoft.com/office/drawing/2014/chart" uri="{C3380CC4-5D6E-409C-BE32-E72D297353CC}">
                <c16:uniqueId val="{00000005-39D3-4AAD-9594-1761B3B6112A}"/>
              </c:ext>
            </c:extLst>
          </c:dPt>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'Gráfico 4'!$M$28:$O$28</c:f>
              <c:strCache>
                <c:ptCount val="3"/>
                <c:pt idx="0">
                  <c:v>2025e</c:v>
                </c:pt>
                <c:pt idx="1">
                  <c:v>2026p</c:v>
                </c:pt>
                <c:pt idx="2">
                  <c:v>2027p</c:v>
                </c:pt>
              </c:strCache>
            </c:strRef>
          </c:cat>
          <c:val>
            <c:numRef>
              <c:f>'Gráfico 4'!$M$29:$O$29</c:f>
              <c:numCache>
                <c:formatCode>0.0</c:formatCode>
                <c:ptCount val="3"/>
                <c:pt idx="0">
                  <c:v>5</c:v>
                </c:pt>
                <c:pt idx="1">
                  <c:v>4.5999999999999996</c:v>
                </c:pt>
                <c:pt idx="2">
                  <c:v>4.0999999999999996</c:v>
                </c:pt>
              </c:numCache>
            </c:numRef>
          </c:val>
          <c:extLst>
            <c:ext xmlns:c16="http://schemas.microsoft.com/office/drawing/2014/chart" uri="{C3380CC4-5D6E-409C-BE32-E72D297353CC}">
              <c16:uniqueId val="{00000006-39D3-4AAD-9594-1761B3B6112A}"/>
            </c:ext>
          </c:extLst>
        </c:ser>
        <c:dLbls>
          <c:showLegendKey val="0"/>
          <c:showVal val="0"/>
          <c:showCatName val="0"/>
          <c:showSerName val="0"/>
          <c:showPercent val="0"/>
          <c:showBubbleSize val="0"/>
        </c:dLbls>
        <c:gapWidth val="100"/>
        <c:overlap val="-24"/>
        <c:axId val="1613284431"/>
        <c:axId val="1613285391"/>
      </c:barChart>
      <c:catAx>
        <c:axId val="1613284431"/>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crossAx val="1613285391"/>
        <c:crosses val="autoZero"/>
        <c:auto val="1"/>
        <c:lblAlgn val="ctr"/>
        <c:lblOffset val="100"/>
        <c:noMultiLvlLbl val="0"/>
      </c:catAx>
      <c:valAx>
        <c:axId val="1613285391"/>
        <c:scaling>
          <c:orientation val="minMax"/>
          <c:min val="1.9"/>
        </c:scaling>
        <c:delete val="1"/>
        <c:axPos val="l"/>
        <c:numFmt formatCode="0.0" sourceLinked="1"/>
        <c:majorTickMark val="out"/>
        <c:minorTickMark val="none"/>
        <c:tickLblPos val="nextTo"/>
        <c:crossAx val="1613284431"/>
        <c:crosses val="autoZero"/>
        <c:crossBetween val="between"/>
        <c:majorUnit val="0.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latin typeface="Times New Roman" panose="02020603050405020304" pitchFamily="18" charset="0"/>
          <a:cs typeface="Times New Roman" panose="02020603050405020304" pitchFamily="18" charset="0"/>
        </a:defRPr>
      </a:pPr>
      <a:endParaRPr lang="es-D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1"/>
        <c:ser>
          <c:idx val="0"/>
          <c:order val="0"/>
          <c:invertIfNegative val="0"/>
          <c:dPt>
            <c:idx val="0"/>
            <c:invertIfNegative val="0"/>
            <c:bubble3D val="0"/>
            <c:spPr>
              <a:gradFill rotWithShape="1">
                <a:gsLst>
                  <a:gs pos="0">
                    <a:schemeClr val="accent1">
                      <a:shade val="65000"/>
                      <a:satMod val="103000"/>
                      <a:lumMod val="102000"/>
                      <a:tint val="94000"/>
                    </a:schemeClr>
                  </a:gs>
                  <a:gs pos="50000">
                    <a:schemeClr val="accent1">
                      <a:shade val="65000"/>
                      <a:satMod val="110000"/>
                      <a:lumMod val="100000"/>
                      <a:shade val="100000"/>
                    </a:schemeClr>
                  </a:gs>
                  <a:gs pos="100000">
                    <a:schemeClr val="accent1">
                      <a:shade val="65000"/>
                      <a:lumMod val="99000"/>
                      <a:satMod val="120000"/>
                      <a:shade val="78000"/>
                    </a:schemeClr>
                  </a:gs>
                </a:gsLst>
                <a:lin ang="5400000" scaled="0"/>
              </a:gradFill>
              <a:ln>
                <a:noFill/>
              </a:ln>
              <a:effectLst/>
            </c:spPr>
            <c:extLst>
              <c:ext xmlns:c16="http://schemas.microsoft.com/office/drawing/2014/chart" uri="{C3380CC4-5D6E-409C-BE32-E72D297353CC}">
                <c16:uniqueId val="{00000001-2573-4399-976D-F7A2D2AB5B4A}"/>
              </c:ext>
            </c:extLst>
          </c:dPt>
          <c:dPt>
            <c:idx val="1"/>
            <c:invertIfNegative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3-2573-4399-976D-F7A2D2AB5B4A}"/>
              </c:ext>
            </c:extLst>
          </c:dPt>
          <c:dPt>
            <c:idx val="2"/>
            <c:invertIfNegative val="0"/>
            <c:bubble3D val="0"/>
            <c:spPr>
              <a:gradFill rotWithShape="1">
                <a:gsLst>
                  <a:gs pos="0">
                    <a:schemeClr val="accent1">
                      <a:tint val="65000"/>
                      <a:satMod val="103000"/>
                      <a:lumMod val="102000"/>
                      <a:tint val="94000"/>
                    </a:schemeClr>
                  </a:gs>
                  <a:gs pos="50000">
                    <a:schemeClr val="accent1">
                      <a:tint val="65000"/>
                      <a:satMod val="110000"/>
                      <a:lumMod val="100000"/>
                      <a:shade val="100000"/>
                    </a:schemeClr>
                  </a:gs>
                  <a:gs pos="100000">
                    <a:schemeClr val="accent1">
                      <a:tint val="65000"/>
                      <a:lumMod val="99000"/>
                      <a:satMod val="120000"/>
                      <a:shade val="78000"/>
                    </a:schemeClr>
                  </a:gs>
                </a:gsLst>
                <a:lin ang="5400000" scaled="0"/>
              </a:gradFill>
              <a:ln>
                <a:noFill/>
              </a:ln>
              <a:effectLst/>
            </c:spPr>
            <c:extLst>
              <c:ext xmlns:c16="http://schemas.microsoft.com/office/drawing/2014/chart" uri="{C3380CC4-5D6E-409C-BE32-E72D297353CC}">
                <c16:uniqueId val="{00000005-2573-4399-976D-F7A2D2AB5B4A}"/>
              </c:ext>
            </c:extLst>
          </c:dPt>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'Gráfico 5'!$M$29:$O$29</c:f>
              <c:strCache>
                <c:ptCount val="3"/>
                <c:pt idx="0">
                  <c:v>2025e</c:v>
                </c:pt>
                <c:pt idx="1">
                  <c:v>2026p</c:v>
                </c:pt>
                <c:pt idx="2">
                  <c:v>2027p</c:v>
                </c:pt>
              </c:strCache>
            </c:strRef>
          </c:cat>
          <c:val>
            <c:numRef>
              <c:f>'Gráfico 5'!$M$30:$O$30</c:f>
              <c:numCache>
                <c:formatCode>0.0</c:formatCode>
                <c:ptCount val="3"/>
                <c:pt idx="0">
                  <c:v>2.4</c:v>
                </c:pt>
                <c:pt idx="1">
                  <c:v>2.4</c:v>
                </c:pt>
                <c:pt idx="2">
                  <c:v>2.7</c:v>
                </c:pt>
              </c:numCache>
            </c:numRef>
          </c:val>
          <c:extLst>
            <c:ext xmlns:c16="http://schemas.microsoft.com/office/drawing/2014/chart" uri="{C3380CC4-5D6E-409C-BE32-E72D297353CC}">
              <c16:uniqueId val="{00000006-2573-4399-976D-F7A2D2AB5B4A}"/>
            </c:ext>
          </c:extLst>
        </c:ser>
        <c:dLbls>
          <c:showLegendKey val="0"/>
          <c:showVal val="0"/>
          <c:showCatName val="0"/>
          <c:showSerName val="0"/>
          <c:showPercent val="0"/>
          <c:showBubbleSize val="0"/>
        </c:dLbls>
        <c:gapWidth val="100"/>
        <c:overlap val="-24"/>
        <c:axId val="1613284431"/>
        <c:axId val="1613285391"/>
      </c:barChart>
      <c:catAx>
        <c:axId val="1613284431"/>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crossAx val="1613285391"/>
        <c:crosses val="autoZero"/>
        <c:auto val="1"/>
        <c:lblAlgn val="ctr"/>
        <c:lblOffset val="100"/>
        <c:noMultiLvlLbl val="0"/>
      </c:catAx>
      <c:valAx>
        <c:axId val="1613285391"/>
        <c:scaling>
          <c:orientation val="minMax"/>
          <c:max val="3.1"/>
        </c:scaling>
        <c:delete val="1"/>
        <c:axPos val="l"/>
        <c:numFmt formatCode="0.0" sourceLinked="1"/>
        <c:majorTickMark val="out"/>
        <c:minorTickMark val="none"/>
        <c:tickLblPos val="nextTo"/>
        <c:crossAx val="1613284431"/>
        <c:crosses val="autoZero"/>
        <c:crossBetween val="between"/>
        <c:majorUnit val="0.8"/>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latin typeface="Times New Roman" panose="02020603050405020304" pitchFamily="18" charset="0"/>
          <a:cs typeface="Times New Roman" panose="02020603050405020304" pitchFamily="18" charset="0"/>
        </a:defRPr>
      </a:pPr>
      <a:endParaRPr lang="es-D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2.1847856345261814E-2"/>
          <c:y val="4.0526838260420035E-2"/>
          <c:w val="0.95630428730947636"/>
          <c:h val="0.76560569141471901"/>
        </c:manualLayout>
      </c:layout>
      <c:barChart>
        <c:barDir val="col"/>
        <c:grouping val="clustered"/>
        <c:varyColors val="0"/>
        <c:ser>
          <c:idx val="0"/>
          <c:order val="0"/>
          <c:tx>
            <c:strRef>
              <c:f>'Gráfico 6'!$L$36</c:f>
              <c:strCache>
                <c:ptCount val="1"/>
                <c:pt idx="0">
                  <c:v>2025e</c:v>
                </c:pt>
              </c:strCache>
            </c:strRef>
          </c:tx>
          <c:spPr>
            <a:solidFill>
              <a:schemeClr val="accent1">
                <a:shade val="65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10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'Gráfico 6'!$K$37:$K$40</c:f>
              <c:strCache>
                <c:ptCount val="4"/>
                <c:pt idx="0">
                  <c:v>América Latina y el Caribe</c:v>
                </c:pt>
                <c:pt idx="1">
                  <c:v>América del Sur</c:v>
                </c:pt>
                <c:pt idx="2">
                  <c:v>Centroamérica </c:v>
                </c:pt>
                <c:pt idx="3">
                  <c:v>Caribe (sin incluir Guyana)</c:v>
                </c:pt>
              </c:strCache>
            </c:strRef>
          </c:cat>
          <c:val>
            <c:numRef>
              <c:f>'Gráfico 6'!$L$37:$L$40</c:f>
              <c:numCache>
                <c:formatCode>0.0</c:formatCode>
                <c:ptCount val="4"/>
                <c:pt idx="0">
                  <c:v>2.4</c:v>
                </c:pt>
                <c:pt idx="1">
                  <c:v>2.9</c:v>
                </c:pt>
                <c:pt idx="2">
                  <c:v>2.2999999999999998</c:v>
                </c:pt>
                <c:pt idx="3">
                  <c:v>1.4</c:v>
                </c:pt>
              </c:numCache>
            </c:numRef>
          </c:val>
          <c:extLst>
            <c:ext xmlns:c16="http://schemas.microsoft.com/office/drawing/2014/chart" uri="{C3380CC4-5D6E-409C-BE32-E72D297353CC}">
              <c16:uniqueId val="{00000000-974E-4BD4-B0C7-A4657EDE4BE6}"/>
            </c:ext>
          </c:extLst>
        </c:ser>
        <c:ser>
          <c:idx val="1"/>
          <c:order val="1"/>
          <c:tx>
            <c:strRef>
              <c:f>'Gráfico 6'!$M$36</c:f>
              <c:strCache>
                <c:ptCount val="1"/>
                <c:pt idx="0">
                  <c:v>2026p</c:v>
                </c:pt>
              </c:strCache>
            </c:strRef>
          </c:tx>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10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'Gráfico 6'!$K$37:$K$40</c:f>
              <c:strCache>
                <c:ptCount val="4"/>
                <c:pt idx="0">
                  <c:v>América Latina y el Caribe</c:v>
                </c:pt>
                <c:pt idx="1">
                  <c:v>América del Sur</c:v>
                </c:pt>
                <c:pt idx="2">
                  <c:v>Centroamérica </c:v>
                </c:pt>
                <c:pt idx="3">
                  <c:v>Caribe (sin incluir Guyana)</c:v>
                </c:pt>
              </c:strCache>
            </c:strRef>
          </c:cat>
          <c:val>
            <c:numRef>
              <c:f>'Gráfico 6'!$M$37:$M$40</c:f>
              <c:numCache>
                <c:formatCode>0.0</c:formatCode>
                <c:ptCount val="4"/>
                <c:pt idx="0">
                  <c:v>2.2000000000000002</c:v>
                </c:pt>
                <c:pt idx="1">
                  <c:v>2.5</c:v>
                </c:pt>
                <c:pt idx="2">
                  <c:v>1.6</c:v>
                </c:pt>
                <c:pt idx="3">
                  <c:v>1.1000000000000001</c:v>
                </c:pt>
              </c:numCache>
            </c:numRef>
          </c:val>
          <c:extLst>
            <c:ext xmlns:c16="http://schemas.microsoft.com/office/drawing/2014/chart" uri="{C3380CC4-5D6E-409C-BE32-E72D297353CC}">
              <c16:uniqueId val="{00000001-974E-4BD4-B0C7-A4657EDE4BE6}"/>
            </c:ext>
          </c:extLst>
        </c:ser>
        <c:ser>
          <c:idx val="2"/>
          <c:order val="2"/>
          <c:tx>
            <c:strRef>
              <c:f>'Gráfico 6'!$N$36</c:f>
              <c:strCache>
                <c:ptCount val="1"/>
                <c:pt idx="0">
                  <c:v>2027p</c:v>
                </c:pt>
              </c:strCache>
            </c:strRef>
          </c:tx>
          <c:spPr>
            <a:solidFill>
              <a:schemeClr val="accent1">
                <a:tint val="65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10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'Gráfico 6'!$K$37:$K$40</c:f>
              <c:strCache>
                <c:ptCount val="4"/>
                <c:pt idx="0">
                  <c:v>América Latina y el Caribe</c:v>
                </c:pt>
                <c:pt idx="1">
                  <c:v>América del Sur</c:v>
                </c:pt>
                <c:pt idx="2">
                  <c:v>Centroamérica </c:v>
                </c:pt>
                <c:pt idx="3">
                  <c:v>Caribe (sin incluir Guyana)</c:v>
                </c:pt>
              </c:strCache>
            </c:strRef>
          </c:cat>
          <c:val>
            <c:numRef>
              <c:f>'Gráfico 6'!$N$37:$N$40</c:f>
              <c:numCache>
                <c:formatCode>0.0</c:formatCode>
                <c:ptCount val="4"/>
                <c:pt idx="0">
                  <c:v>2.5</c:v>
                </c:pt>
                <c:pt idx="1">
                  <c:v>2.5</c:v>
                </c:pt>
                <c:pt idx="2">
                  <c:v>2.8</c:v>
                </c:pt>
                <c:pt idx="3">
                  <c:v>2.2000000000000002</c:v>
                </c:pt>
              </c:numCache>
            </c:numRef>
          </c:val>
          <c:extLst>
            <c:ext xmlns:c16="http://schemas.microsoft.com/office/drawing/2014/chart" uri="{C3380CC4-5D6E-409C-BE32-E72D297353CC}">
              <c16:uniqueId val="{00000002-974E-4BD4-B0C7-A4657EDE4BE6}"/>
            </c:ext>
          </c:extLst>
        </c:ser>
        <c:dLbls>
          <c:dLblPos val="outEnd"/>
          <c:showLegendKey val="0"/>
          <c:showVal val="1"/>
          <c:showCatName val="0"/>
          <c:showSerName val="0"/>
          <c:showPercent val="0"/>
          <c:showBubbleSize val="0"/>
        </c:dLbls>
        <c:gapWidth val="444"/>
        <c:overlap val="-90"/>
        <c:axId val="919472623"/>
        <c:axId val="1045482655"/>
      </c:barChart>
      <c:catAx>
        <c:axId val="91947262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all" spc="120" normalizeH="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crossAx val="1045482655"/>
        <c:crosses val="autoZero"/>
        <c:auto val="1"/>
        <c:lblAlgn val="ctr"/>
        <c:lblOffset val="100"/>
        <c:noMultiLvlLbl val="0"/>
      </c:catAx>
      <c:valAx>
        <c:axId val="1045482655"/>
        <c:scaling>
          <c:orientation val="minMax"/>
        </c:scaling>
        <c:delete val="1"/>
        <c:axPos val="l"/>
        <c:numFmt formatCode="0.0" sourceLinked="1"/>
        <c:majorTickMark val="none"/>
        <c:minorTickMark val="none"/>
        <c:tickLblPos val="nextTo"/>
        <c:crossAx val="9194726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noFill/>
      <a:round/>
    </a:ln>
    <a:effectLst/>
  </c:spPr>
  <c:txPr>
    <a:bodyPr/>
    <a:lstStyle/>
    <a:p>
      <a:pPr>
        <a:defRPr sz="1000">
          <a:solidFill>
            <a:sysClr val="windowText" lastClr="000000"/>
          </a:solidFill>
          <a:latin typeface="Times New Roman" panose="02020603050405020304" pitchFamily="18" charset="0"/>
          <a:cs typeface="Times New Roman" panose="02020603050405020304" pitchFamily="18" charset="0"/>
        </a:defRPr>
      </a:pPr>
      <a:endParaRPr lang="es-D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439437930096504E-2"/>
          <c:y val="1.9476685349228983E-2"/>
          <c:w val="0.88490704856357205"/>
          <c:h val="0.9549640171719278"/>
        </c:manualLayout>
      </c:layout>
      <c:barChart>
        <c:barDir val="col"/>
        <c:grouping val="clustered"/>
        <c:varyColors val="0"/>
        <c:ser>
          <c:idx val="0"/>
          <c:order val="0"/>
          <c:spPr>
            <a:solidFill>
              <a:schemeClr val="tx2">
                <a:lumMod val="90000"/>
                <a:lumOff val="10000"/>
              </a:schemeClr>
            </a:solidFill>
            <a:ln>
              <a:noFill/>
            </a:ln>
            <a:effectLst/>
          </c:spPr>
          <c:invertIfNegative val="0"/>
          <c:dPt>
            <c:idx val="1"/>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01-8365-4033-BECC-246B1FBD2F2C}"/>
              </c:ext>
            </c:extLst>
          </c:dPt>
          <c:dPt>
            <c:idx val="2"/>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03-8365-4033-BECC-246B1FBD2F2C}"/>
              </c:ext>
            </c:extLst>
          </c:dPt>
          <c:dPt>
            <c:idx val="3"/>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05-8365-4033-BECC-246B1FBD2F2C}"/>
              </c:ext>
            </c:extLst>
          </c:dPt>
          <c:dPt>
            <c:idx val="4"/>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07-8365-4033-BECC-246B1FBD2F2C}"/>
              </c:ext>
            </c:extLst>
          </c:dPt>
          <c:dPt>
            <c:idx val="5"/>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09-8365-4033-BECC-246B1FBD2F2C}"/>
              </c:ext>
            </c:extLst>
          </c:dPt>
          <c:dPt>
            <c:idx val="6"/>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0B-8365-4033-BECC-246B1FBD2F2C}"/>
              </c:ext>
            </c:extLst>
          </c:dPt>
          <c:dPt>
            <c:idx val="7"/>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0D-8365-4033-BECC-246B1FBD2F2C}"/>
              </c:ext>
            </c:extLst>
          </c:dPt>
          <c:dPt>
            <c:idx val="8"/>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0F-8365-4033-BECC-246B1FBD2F2C}"/>
              </c:ext>
            </c:extLst>
          </c:dPt>
          <c:dPt>
            <c:idx val="9"/>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11-8365-4033-BECC-246B1FBD2F2C}"/>
              </c:ext>
            </c:extLst>
          </c:dPt>
          <c:dPt>
            <c:idx val="10"/>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13-8365-4033-BECC-246B1FBD2F2C}"/>
              </c:ext>
            </c:extLst>
          </c:dPt>
          <c:dPt>
            <c:idx val="11"/>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15-8365-4033-BECC-246B1FBD2F2C}"/>
              </c:ext>
            </c:extLst>
          </c:dPt>
          <c:dPt>
            <c:idx val="12"/>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17-8365-4033-BECC-246B1FBD2F2C}"/>
              </c:ext>
            </c:extLst>
          </c:dPt>
          <c:dPt>
            <c:idx val="13"/>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19-8365-4033-BECC-246B1FBD2F2C}"/>
              </c:ext>
            </c:extLst>
          </c:dPt>
          <c:dPt>
            <c:idx val="14"/>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1B-8365-4033-BECC-246B1FBD2F2C}"/>
              </c:ext>
            </c:extLst>
          </c:dPt>
          <c:dPt>
            <c:idx val="15"/>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1D-8365-4033-BECC-246B1FBD2F2C}"/>
              </c:ext>
            </c:extLst>
          </c:dPt>
          <c:dPt>
            <c:idx val="16"/>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1F-8365-4033-BECC-246B1FBD2F2C}"/>
              </c:ext>
            </c:extLst>
          </c:dPt>
          <c:dPt>
            <c:idx val="17"/>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21-8365-4033-BECC-246B1FBD2F2C}"/>
              </c:ext>
            </c:extLst>
          </c:dPt>
          <c:dPt>
            <c:idx val="18"/>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23-8365-4033-BECC-246B1FBD2F2C}"/>
              </c:ext>
            </c:extLst>
          </c:dPt>
          <c:dPt>
            <c:idx val="19"/>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25-8365-4033-BECC-246B1FBD2F2C}"/>
              </c:ext>
            </c:extLst>
          </c:dPt>
          <c:dPt>
            <c:idx val="20"/>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27-8365-4033-BECC-246B1FBD2F2C}"/>
              </c:ext>
            </c:extLst>
          </c:dPt>
          <c:dPt>
            <c:idx val="21"/>
            <c:invertIfNegative val="0"/>
            <c:bubble3D val="0"/>
            <c:spPr>
              <a:solidFill>
                <a:schemeClr val="tx1">
                  <a:lumMod val="65000"/>
                  <a:lumOff val="35000"/>
                </a:schemeClr>
              </a:solidFill>
              <a:ln>
                <a:noFill/>
              </a:ln>
              <a:effectLst/>
            </c:spPr>
            <c:extLst>
              <c:ext xmlns:c16="http://schemas.microsoft.com/office/drawing/2014/chart" uri="{C3380CC4-5D6E-409C-BE32-E72D297353CC}">
                <c16:uniqueId val="{00000029-8365-4033-BECC-246B1FBD2F2C}"/>
              </c:ext>
            </c:extLst>
          </c:dPt>
          <c:dPt>
            <c:idx val="22"/>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2B-8365-4033-BECC-246B1FBD2F2C}"/>
              </c:ext>
            </c:extLst>
          </c:dPt>
          <c:dPt>
            <c:idx val="23"/>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2D-8365-4033-BECC-246B1FBD2F2C}"/>
              </c:ext>
            </c:extLst>
          </c:dPt>
          <c:dPt>
            <c:idx val="24"/>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2F-8365-4033-BECC-246B1FBD2F2C}"/>
              </c:ext>
            </c:extLst>
          </c:dPt>
          <c:dPt>
            <c:idx val="25"/>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31-8365-4033-BECC-246B1FBD2F2C}"/>
              </c:ext>
            </c:extLst>
          </c:dPt>
          <c:dPt>
            <c:idx val="26"/>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33-8365-4033-BECC-246B1FBD2F2C}"/>
              </c:ext>
            </c:extLst>
          </c:dPt>
          <c:dPt>
            <c:idx val="27"/>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35-8365-4033-BECC-246B1FBD2F2C}"/>
              </c:ext>
            </c:extLst>
          </c:dPt>
          <c:dPt>
            <c:idx val="28"/>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37-8365-4033-BECC-246B1FBD2F2C}"/>
              </c:ext>
            </c:extLst>
          </c:dPt>
          <c:dPt>
            <c:idx val="29"/>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39-8365-4033-BECC-246B1FBD2F2C}"/>
              </c:ext>
            </c:extLst>
          </c:dPt>
          <c:dPt>
            <c:idx val="30"/>
            <c:invertIfNegative val="0"/>
            <c:bubble3D val="0"/>
            <c:spPr>
              <a:solidFill>
                <a:schemeClr val="tx2">
                  <a:lumMod val="90000"/>
                  <a:lumOff val="10000"/>
                </a:schemeClr>
              </a:solidFill>
              <a:ln>
                <a:noFill/>
              </a:ln>
              <a:effectLst/>
            </c:spPr>
            <c:extLst>
              <c:ext xmlns:c16="http://schemas.microsoft.com/office/drawing/2014/chart" uri="{C3380CC4-5D6E-409C-BE32-E72D297353CC}">
                <c16:uniqueId val="{0000003B-8365-4033-BECC-246B1FBD2F2C}"/>
              </c:ext>
            </c:extLst>
          </c:dPt>
          <c:dPt>
            <c:idx val="31"/>
            <c:invertIfNegative val="0"/>
            <c:bubble3D val="0"/>
            <c:spPr>
              <a:solidFill>
                <a:srgbClr val="C00000"/>
              </a:solidFill>
              <a:ln>
                <a:noFill/>
              </a:ln>
              <a:effectLst/>
            </c:spPr>
            <c:extLst>
              <c:ext xmlns:c16="http://schemas.microsoft.com/office/drawing/2014/chart" uri="{C3380CC4-5D6E-409C-BE32-E72D297353CC}">
                <c16:uniqueId val="{0000003D-8365-4033-BECC-246B1FBD2F2C}"/>
              </c:ext>
            </c:extLst>
          </c:dPt>
          <c:dPt>
            <c:idx val="32"/>
            <c:invertIfNegative val="0"/>
            <c:bubble3D val="0"/>
            <c:spPr>
              <a:solidFill>
                <a:srgbClr val="C00000"/>
              </a:solidFill>
              <a:ln>
                <a:noFill/>
              </a:ln>
              <a:effectLst/>
            </c:spPr>
            <c:extLst>
              <c:ext xmlns:c16="http://schemas.microsoft.com/office/drawing/2014/chart" uri="{C3380CC4-5D6E-409C-BE32-E72D297353CC}">
                <c16:uniqueId val="{0000003F-8365-4033-BECC-246B1FBD2F2C}"/>
              </c:ext>
            </c:extLst>
          </c:dPt>
          <c:dPt>
            <c:idx val="33"/>
            <c:invertIfNegative val="0"/>
            <c:bubble3D val="0"/>
            <c:spPr>
              <a:solidFill>
                <a:srgbClr val="C00000"/>
              </a:solidFill>
              <a:ln>
                <a:noFill/>
              </a:ln>
              <a:effectLst/>
            </c:spPr>
            <c:extLst>
              <c:ext xmlns:c16="http://schemas.microsoft.com/office/drawing/2014/chart" uri="{C3380CC4-5D6E-409C-BE32-E72D297353CC}">
                <c16:uniqueId val="{00000041-8365-4033-BECC-246B1FBD2F2C}"/>
              </c:ext>
            </c:extLst>
          </c:dPt>
          <c:dLbls>
            <c:dLbl>
              <c:idx val="13"/>
              <c:layout>
                <c:manualLayout>
                  <c:x val="2.3203910385215295E-3"/>
                  <c:y val="4.44499844591794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8365-4033-BECC-246B1FBD2F2C}"/>
                </c:ext>
              </c:extLst>
            </c:dLbl>
            <c:dLbl>
              <c:idx val="31"/>
              <c:layout>
                <c:manualLayout>
                  <c:x val="-1.8532087091396993E-3"/>
                  <c:y val="-8.5365033936295839E-2"/>
                </c:manualLayout>
              </c:layout>
              <c:showLegendKey val="0"/>
              <c:showVal val="1"/>
              <c:showCatName val="0"/>
              <c:showSerName val="0"/>
              <c:showPercent val="0"/>
              <c:showBubbleSize val="0"/>
              <c:extLst>
                <c:ext xmlns:c15="http://schemas.microsoft.com/office/drawing/2012/chart" uri="{CE6537A1-D6FC-4f65-9D91-7224C49458BB}">
                  <c15:layout>
                    <c:manualLayout>
                      <c:w val="3.7779073939955714E-2"/>
                      <c:h val="4.9070253761823925E-2"/>
                    </c:manualLayout>
                  </c15:layout>
                </c:ext>
                <c:ext xmlns:c16="http://schemas.microsoft.com/office/drawing/2014/chart" uri="{C3380CC4-5D6E-409C-BE32-E72D297353CC}">
                  <c16:uniqueId val="{0000003D-8365-4033-BECC-246B1FBD2F2C}"/>
                </c:ext>
              </c:extLst>
            </c:dLbl>
            <c:dLbl>
              <c:idx val="32"/>
              <c:layout>
                <c:manualLayout>
                  <c:x val="-1.4290653062495402E-16"/>
                  <c:y val="-8.22368421052632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8365-4033-BECC-246B1FBD2F2C}"/>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7'!$G$44:$G$77</c:f>
              <c:strCache>
                <c:ptCount val="34"/>
                <c:pt idx="0">
                  <c:v>Guyana</c:v>
                </c:pt>
                <c:pt idx="1">
                  <c:v>Venezuela (Rep. Bol. de)</c:v>
                </c:pt>
                <c:pt idx="2">
                  <c:v>Nicaragua</c:v>
                </c:pt>
                <c:pt idx="3">
                  <c:v>Panamá</c:v>
                </c:pt>
                <c:pt idx="4">
                  <c:v>Paraguay</c:v>
                </c:pt>
                <c:pt idx="5">
                  <c:v>Guatemala</c:v>
                </c:pt>
                <c:pt idx="6">
                  <c:v>República Dominicana</c:v>
                </c:pt>
                <c:pt idx="7">
                  <c:v>El Salvador</c:v>
                </c:pt>
                <c:pt idx="8">
                  <c:v>Costa Rica</c:v>
                </c:pt>
                <c:pt idx="9">
                  <c:v>Antigua y Barbuda</c:v>
                </c:pt>
                <c:pt idx="10">
                  <c:v>Honduras</c:v>
                </c:pt>
                <c:pt idx="11">
                  <c:v>Suriname</c:v>
                </c:pt>
                <c:pt idx="12">
                  <c:v>Granada</c:v>
                </c:pt>
                <c:pt idx="13">
                  <c:v>Argentina</c:v>
                </c:pt>
                <c:pt idx="14">
                  <c:v>Perú</c:v>
                </c:pt>
                <c:pt idx="15">
                  <c:v>Dominica</c:v>
                </c:pt>
                <c:pt idx="16">
                  <c:v>San Vicente y las Granadinas</c:v>
                </c:pt>
                <c:pt idx="17">
                  <c:v>Colombia</c:v>
                </c:pt>
                <c:pt idx="18">
                  <c:v>Belice</c:v>
                </c:pt>
                <c:pt idx="19">
                  <c:v>Barbados</c:v>
                </c:pt>
                <c:pt idx="20">
                  <c:v>Ecuador</c:v>
                </c:pt>
                <c:pt idx="21">
                  <c:v>América Latina y el Caribe</c:v>
                </c:pt>
                <c:pt idx="22">
                  <c:v>Brasil</c:v>
                </c:pt>
                <c:pt idx="23">
                  <c:v>Santa Lucía</c:v>
                </c:pt>
                <c:pt idx="24">
                  <c:v>Saint Kitts y Nevis</c:v>
                </c:pt>
                <c:pt idx="25">
                  <c:v>Bahamas (Las)</c:v>
                </c:pt>
                <c:pt idx="26">
                  <c:v>Chile</c:v>
                </c:pt>
                <c:pt idx="27">
                  <c:v>Uruguay</c:v>
                </c:pt>
                <c:pt idx="28">
                  <c:v>México</c:v>
                </c:pt>
                <c:pt idx="29">
                  <c:v>Trinidad y Tabago</c:v>
                </c:pt>
                <c:pt idx="30">
                  <c:v>Bolivia (Est. Plur. de)</c:v>
                </c:pt>
                <c:pt idx="31">
                  <c:v>Jamaica</c:v>
                </c:pt>
                <c:pt idx="32">
                  <c:v>Haití</c:v>
                </c:pt>
                <c:pt idx="33">
                  <c:v>Cuba</c:v>
                </c:pt>
              </c:strCache>
            </c:strRef>
          </c:cat>
          <c:val>
            <c:numRef>
              <c:f>'Gráfico 7'!$H$44:$H$77</c:f>
              <c:numCache>
                <c:formatCode>0.0</c:formatCode>
                <c:ptCount val="34"/>
                <c:pt idx="0">
                  <c:v>16.2</c:v>
                </c:pt>
                <c:pt idx="1">
                  <c:v>6.5</c:v>
                </c:pt>
                <c:pt idx="2">
                  <c:v>4.5</c:v>
                </c:pt>
                <c:pt idx="3">
                  <c:v>4.4000000000000004</c:v>
                </c:pt>
                <c:pt idx="4">
                  <c:v>4.3</c:v>
                </c:pt>
                <c:pt idx="5">
                  <c:v>4</c:v>
                </c:pt>
                <c:pt idx="6">
                  <c:v>4</c:v>
                </c:pt>
                <c:pt idx="7">
                  <c:v>3.9</c:v>
                </c:pt>
                <c:pt idx="8">
                  <c:v>3.7</c:v>
                </c:pt>
                <c:pt idx="9">
                  <c:v>3.5</c:v>
                </c:pt>
                <c:pt idx="10">
                  <c:v>3.5</c:v>
                </c:pt>
                <c:pt idx="11">
                  <c:v>3.5</c:v>
                </c:pt>
                <c:pt idx="12">
                  <c:v>3.5</c:v>
                </c:pt>
                <c:pt idx="13">
                  <c:v>3.3</c:v>
                </c:pt>
                <c:pt idx="14">
                  <c:v>3.2</c:v>
                </c:pt>
                <c:pt idx="15">
                  <c:v>3.1</c:v>
                </c:pt>
                <c:pt idx="16">
                  <c:v>3</c:v>
                </c:pt>
                <c:pt idx="17">
                  <c:v>2.6</c:v>
                </c:pt>
                <c:pt idx="18">
                  <c:v>2.5</c:v>
                </c:pt>
                <c:pt idx="19">
                  <c:v>2.5</c:v>
                </c:pt>
                <c:pt idx="20">
                  <c:v>2.4</c:v>
                </c:pt>
                <c:pt idx="21">
                  <c:v>2.2000000000000002</c:v>
                </c:pt>
                <c:pt idx="22">
                  <c:v>2.2000000000000002</c:v>
                </c:pt>
                <c:pt idx="23">
                  <c:v>2</c:v>
                </c:pt>
                <c:pt idx="24">
                  <c:v>2</c:v>
                </c:pt>
                <c:pt idx="25">
                  <c:v>2</c:v>
                </c:pt>
                <c:pt idx="26">
                  <c:v>1.6</c:v>
                </c:pt>
                <c:pt idx="27">
                  <c:v>1.5</c:v>
                </c:pt>
                <c:pt idx="28">
                  <c:v>1.3</c:v>
                </c:pt>
                <c:pt idx="29">
                  <c:v>0.8</c:v>
                </c:pt>
                <c:pt idx="30">
                  <c:v>0.5</c:v>
                </c:pt>
                <c:pt idx="31">
                  <c:v>-1.2</c:v>
                </c:pt>
                <c:pt idx="32">
                  <c:v>-1.9</c:v>
                </c:pt>
                <c:pt idx="33">
                  <c:v>-10.3</c:v>
                </c:pt>
              </c:numCache>
            </c:numRef>
          </c:val>
          <c:extLst>
            <c:ext xmlns:c16="http://schemas.microsoft.com/office/drawing/2014/chart" uri="{C3380CC4-5D6E-409C-BE32-E72D297353CC}">
              <c16:uniqueId val="{00000042-8365-4033-BECC-246B1FBD2F2C}"/>
            </c:ext>
          </c:extLst>
        </c:ser>
        <c:dLbls>
          <c:showLegendKey val="0"/>
          <c:showVal val="0"/>
          <c:showCatName val="0"/>
          <c:showSerName val="0"/>
          <c:showPercent val="0"/>
          <c:showBubbleSize val="0"/>
        </c:dLbls>
        <c:gapWidth val="219"/>
        <c:overlap val="-27"/>
        <c:axId val="919472623"/>
        <c:axId val="1045482655"/>
      </c:barChart>
      <c:catAx>
        <c:axId val="919472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crossAx val="1045482655"/>
        <c:crosses val="autoZero"/>
        <c:auto val="1"/>
        <c:lblAlgn val="ctr"/>
        <c:lblOffset val="100"/>
        <c:noMultiLvlLbl val="0"/>
      </c:catAx>
      <c:valAx>
        <c:axId val="1045482655"/>
        <c:scaling>
          <c:orientation val="minMax"/>
        </c:scaling>
        <c:delete val="1"/>
        <c:axPos val="l"/>
        <c:numFmt formatCode="0.0" sourceLinked="1"/>
        <c:majorTickMark val="out"/>
        <c:minorTickMark val="none"/>
        <c:tickLblPos val="nextTo"/>
        <c:crossAx val="9194726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Times New Roman" panose="02020603050405020304" pitchFamily="18" charset="0"/>
          <a:cs typeface="Times New Roman" panose="02020603050405020304" pitchFamily="18" charset="0"/>
        </a:defRPr>
      </a:pPr>
      <a:endParaRPr lang="es-D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'Gráfico 8'!$R$37</c:f>
              <c:strCache>
                <c:ptCount val="1"/>
                <c:pt idx="0">
                  <c:v>Resultado primario (eje derecho)</c:v>
                </c:pt>
              </c:strCache>
            </c:strRef>
          </c:tx>
          <c:spPr>
            <a:solidFill>
              <a:schemeClr val="tx2">
                <a:lumMod val="50000"/>
                <a:lumOff val="50000"/>
              </a:schemeClr>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8'!$O$38:$O$45</c:f>
              <c:numCache>
                <c:formatCode>General</c:formatCode>
                <c:ptCount val="8"/>
                <c:pt idx="0">
                  <c:v>2019</c:v>
                </c:pt>
                <c:pt idx="1">
                  <c:v>2020</c:v>
                </c:pt>
                <c:pt idx="2">
                  <c:v>2021</c:v>
                </c:pt>
                <c:pt idx="3">
                  <c:v>2022</c:v>
                </c:pt>
                <c:pt idx="4">
                  <c:v>2023</c:v>
                </c:pt>
                <c:pt idx="5">
                  <c:v>2024</c:v>
                </c:pt>
                <c:pt idx="6">
                  <c:v>2025</c:v>
                </c:pt>
                <c:pt idx="7">
                  <c:v>2026</c:v>
                </c:pt>
              </c:numCache>
            </c:numRef>
          </c:cat>
          <c:val>
            <c:numRef>
              <c:f>'Gráfico 8'!$R$38:$R$45</c:f>
              <c:numCache>
                <c:formatCode>0.0</c:formatCode>
                <c:ptCount val="8"/>
                <c:pt idx="0" formatCode="General">
                  <c:v>-0.6</c:v>
                </c:pt>
                <c:pt idx="1">
                  <c:v>-4.2</c:v>
                </c:pt>
                <c:pt idx="2" formatCode="General">
                  <c:v>-1.7</c:v>
                </c:pt>
                <c:pt idx="3" formatCode="General">
                  <c:v>0.2</c:v>
                </c:pt>
                <c:pt idx="4" formatCode="General">
                  <c:v>-0.5</c:v>
                </c:pt>
                <c:pt idx="5" formatCode="General">
                  <c:v>-0.3</c:v>
                </c:pt>
                <c:pt idx="6">
                  <c:v>-0.1</c:v>
                </c:pt>
                <c:pt idx="7">
                  <c:v>0</c:v>
                </c:pt>
              </c:numCache>
            </c:numRef>
          </c:val>
          <c:extLst>
            <c:ext xmlns:c16="http://schemas.microsoft.com/office/drawing/2014/chart" uri="{C3380CC4-5D6E-409C-BE32-E72D297353CC}">
              <c16:uniqueId val="{00000000-194C-40A7-978A-FA074C35EA6A}"/>
            </c:ext>
          </c:extLst>
        </c:ser>
        <c:ser>
          <c:idx val="3"/>
          <c:order val="3"/>
          <c:tx>
            <c:strRef>
              <c:f>'Gráfico 8'!$S$37</c:f>
              <c:strCache>
                <c:ptCount val="1"/>
                <c:pt idx="0">
                  <c:v>Resultado Global (eje derecho)</c:v>
                </c:pt>
              </c:strCache>
            </c:strRef>
          </c:tx>
          <c:spPr>
            <a:solidFill>
              <a:srgbClr val="1F4E78"/>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8'!$O$38:$O$45</c:f>
              <c:numCache>
                <c:formatCode>General</c:formatCode>
                <c:ptCount val="8"/>
                <c:pt idx="0">
                  <c:v>2019</c:v>
                </c:pt>
                <c:pt idx="1">
                  <c:v>2020</c:v>
                </c:pt>
                <c:pt idx="2">
                  <c:v>2021</c:v>
                </c:pt>
                <c:pt idx="3">
                  <c:v>2022</c:v>
                </c:pt>
                <c:pt idx="4">
                  <c:v>2023</c:v>
                </c:pt>
                <c:pt idx="5">
                  <c:v>2024</c:v>
                </c:pt>
                <c:pt idx="6">
                  <c:v>2025</c:v>
                </c:pt>
                <c:pt idx="7">
                  <c:v>2026</c:v>
                </c:pt>
              </c:numCache>
            </c:numRef>
          </c:cat>
          <c:val>
            <c:numRef>
              <c:f>'Gráfico 8'!$S$38:$S$45</c:f>
              <c:numCache>
                <c:formatCode>0.0</c:formatCode>
                <c:ptCount val="8"/>
                <c:pt idx="0">
                  <c:v>-3.1</c:v>
                </c:pt>
                <c:pt idx="1">
                  <c:v>-6.8</c:v>
                </c:pt>
                <c:pt idx="2">
                  <c:v>-4.2</c:v>
                </c:pt>
                <c:pt idx="3">
                  <c:v>-2.4</c:v>
                </c:pt>
                <c:pt idx="4">
                  <c:v>-3.3</c:v>
                </c:pt>
                <c:pt idx="5">
                  <c:v>-3.3</c:v>
                </c:pt>
                <c:pt idx="6">
                  <c:v>-3</c:v>
                </c:pt>
                <c:pt idx="7" formatCode="General">
                  <c:v>-3.1</c:v>
                </c:pt>
              </c:numCache>
            </c:numRef>
          </c:val>
          <c:extLst>
            <c:ext xmlns:c16="http://schemas.microsoft.com/office/drawing/2014/chart" uri="{C3380CC4-5D6E-409C-BE32-E72D297353CC}">
              <c16:uniqueId val="{00000001-194C-40A7-978A-FA074C35EA6A}"/>
            </c:ext>
          </c:extLst>
        </c:ser>
        <c:dLbls>
          <c:showLegendKey val="0"/>
          <c:showVal val="0"/>
          <c:showCatName val="0"/>
          <c:showSerName val="0"/>
          <c:showPercent val="0"/>
          <c:showBubbleSize val="0"/>
        </c:dLbls>
        <c:gapWidth val="219"/>
        <c:overlap val="-27"/>
        <c:axId val="1903768015"/>
        <c:axId val="1903766095"/>
      </c:barChart>
      <c:lineChart>
        <c:grouping val="standard"/>
        <c:varyColors val="0"/>
        <c:ser>
          <c:idx val="0"/>
          <c:order val="0"/>
          <c:tx>
            <c:strRef>
              <c:f>'Gráfico 8'!$P$37</c:f>
              <c:strCache>
                <c:ptCount val="1"/>
                <c:pt idx="0">
                  <c:v>Gasto total</c:v>
                </c:pt>
              </c:strCache>
            </c:strRef>
          </c:tx>
          <c:spPr>
            <a:ln w="28575" cap="rnd">
              <a:solidFill>
                <a:srgbClr val="1F4E78"/>
              </a:solidFill>
              <a:round/>
            </a:ln>
            <a:effectLst/>
          </c:spPr>
          <c:marker>
            <c:symbol val="circle"/>
            <c:size val="5"/>
            <c:spPr>
              <a:solidFill>
                <a:schemeClr val="tx2">
                  <a:lumMod val="75000"/>
                  <a:lumOff val="25000"/>
                </a:schemeClr>
              </a:solidFill>
              <a:ln w="9525">
                <a:solidFill>
                  <a:schemeClr val="tx2">
                    <a:lumMod val="90000"/>
                    <a:lumOff val="10000"/>
                  </a:schemeClr>
                </a:solidFill>
              </a:ln>
              <a:effectLst/>
            </c:spPr>
          </c:marker>
          <c:dLbls>
            <c:dLbl>
              <c:idx val="0"/>
              <c:layout>
                <c:manualLayout>
                  <c:x val="-4.5498862528436788E-2"/>
                  <c:y val="2.69973666938588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94C-40A7-978A-FA074C35EA6A}"/>
                </c:ext>
              </c:extLst>
            </c:dLbl>
            <c:dLbl>
              <c:idx val="1"/>
              <c:layout>
                <c:manualLayout>
                  <c:x val="-3.2507692635981481E-2"/>
                  <c:y val="-2.697702170540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94C-40A7-978A-FA074C35EA6A}"/>
                </c:ext>
              </c:extLst>
            </c:dLbl>
            <c:dLbl>
              <c:idx val="2"/>
              <c:layout>
                <c:manualLayout>
                  <c:x val="-3.033257501895794E-2"/>
                  <c:y val="-4.04960500407883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94C-40A7-978A-FA074C35EA6A}"/>
                </c:ext>
              </c:extLst>
            </c:dLbl>
            <c:dLbl>
              <c:idx val="3"/>
              <c:layout>
                <c:manualLayout>
                  <c:x val="-3.8999025024374391E-2"/>
                  <c:y val="-3.37467083673236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94C-40A7-978A-FA074C35EA6A}"/>
                </c:ext>
              </c:extLst>
            </c:dLbl>
            <c:dLbl>
              <c:idx val="4"/>
              <c:layout>
                <c:manualLayout>
                  <c:x val="-4.3332250027082658E-2"/>
                  <c:y val="-3.037203753059125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94C-40A7-978A-FA074C35EA6A}"/>
                </c:ext>
              </c:extLst>
            </c:dLbl>
            <c:dLbl>
              <c:idx val="5"/>
              <c:layout>
                <c:manualLayout>
                  <c:x val="-3.4665800021666124E-2"/>
                  <c:y val="-3.37467083673236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94C-40A7-978A-FA074C35EA6A}"/>
                </c:ext>
              </c:extLst>
            </c:dLbl>
            <c:dLbl>
              <c:idx val="6"/>
              <c:layout>
                <c:manualLayout>
                  <c:x val="-3.2499187520311994E-2"/>
                  <c:y val="-3.03720375305912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94C-40A7-978A-FA074C35EA6A}"/>
                </c:ext>
              </c:extLst>
            </c:dLbl>
            <c:dLbl>
              <c:idx val="7"/>
              <c:layout>
                <c:manualLayout>
                  <c:x val="-2.6630355722315757E-2"/>
                  <c:y val="-2.5512221886021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94C-40A7-978A-FA074C35EA6A}"/>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8'!$O$38:$O$45</c:f>
              <c:numCache>
                <c:formatCode>General</c:formatCode>
                <c:ptCount val="8"/>
                <c:pt idx="0">
                  <c:v>2019</c:v>
                </c:pt>
                <c:pt idx="1">
                  <c:v>2020</c:v>
                </c:pt>
                <c:pt idx="2">
                  <c:v>2021</c:v>
                </c:pt>
                <c:pt idx="3">
                  <c:v>2022</c:v>
                </c:pt>
                <c:pt idx="4">
                  <c:v>2023</c:v>
                </c:pt>
                <c:pt idx="5">
                  <c:v>2024</c:v>
                </c:pt>
                <c:pt idx="6">
                  <c:v>2025</c:v>
                </c:pt>
                <c:pt idx="7">
                  <c:v>2026</c:v>
                </c:pt>
              </c:numCache>
            </c:numRef>
          </c:cat>
          <c:val>
            <c:numRef>
              <c:f>'Gráfico 8'!$P$38:$P$45</c:f>
              <c:numCache>
                <c:formatCode>General</c:formatCode>
                <c:ptCount val="8"/>
                <c:pt idx="0">
                  <c:v>21.4</c:v>
                </c:pt>
                <c:pt idx="1">
                  <c:v>24.5</c:v>
                </c:pt>
                <c:pt idx="2">
                  <c:v>23.1</c:v>
                </c:pt>
                <c:pt idx="3">
                  <c:v>21.7</c:v>
                </c:pt>
                <c:pt idx="4">
                  <c:v>21.8</c:v>
                </c:pt>
                <c:pt idx="5">
                  <c:v>21.8</c:v>
                </c:pt>
                <c:pt idx="6">
                  <c:v>21.6</c:v>
                </c:pt>
                <c:pt idx="7">
                  <c:v>21.7</c:v>
                </c:pt>
              </c:numCache>
            </c:numRef>
          </c:val>
          <c:smooth val="0"/>
          <c:extLst>
            <c:ext xmlns:c16="http://schemas.microsoft.com/office/drawing/2014/chart" uri="{C3380CC4-5D6E-409C-BE32-E72D297353CC}">
              <c16:uniqueId val="{0000000A-194C-40A7-978A-FA074C35EA6A}"/>
            </c:ext>
          </c:extLst>
        </c:ser>
        <c:ser>
          <c:idx val="1"/>
          <c:order val="1"/>
          <c:tx>
            <c:strRef>
              <c:f>'Gráfico 8'!$Q$37</c:f>
              <c:strCache>
                <c:ptCount val="1"/>
                <c:pt idx="0">
                  <c:v> Ingreso Total</c:v>
                </c:pt>
              </c:strCache>
            </c:strRef>
          </c:tx>
          <c:spPr>
            <a:ln w="28575" cap="rnd">
              <a:solidFill>
                <a:srgbClr val="4E95D9"/>
              </a:solidFill>
              <a:round/>
            </a:ln>
            <a:effectLst/>
          </c:spPr>
          <c:marker>
            <c:symbol val="circle"/>
            <c:size val="5"/>
            <c:spPr>
              <a:solidFill>
                <a:schemeClr val="tx2">
                  <a:lumMod val="50000"/>
                  <a:lumOff val="50000"/>
                </a:schemeClr>
              </a:solidFill>
              <a:ln w="9525">
                <a:solidFill>
                  <a:schemeClr val="tx2">
                    <a:lumMod val="75000"/>
                    <a:lumOff val="25000"/>
                  </a:schemeClr>
                </a:solidFill>
              </a:ln>
              <a:effectLst/>
            </c:spPr>
          </c:marker>
          <c:dLbls>
            <c:dLbl>
              <c:idx val="0"/>
              <c:layout>
                <c:manualLayout>
                  <c:x val="-5.4200542005420058E-2"/>
                  <c:y val="2.35749612166695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94C-40A7-978A-FA074C35EA6A}"/>
                </c:ext>
              </c:extLst>
            </c:dLbl>
            <c:dLbl>
              <c:idx val="1"/>
              <c:layout>
                <c:manualLayout>
                  <c:x val="-3.035230352303523E-2"/>
                  <c:y val="3.0310664421432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94C-40A7-978A-FA074C35EA6A}"/>
                </c:ext>
              </c:extLst>
            </c:dLbl>
            <c:dLbl>
              <c:idx val="2"/>
              <c:layout>
                <c:manualLayout>
                  <c:x val="-3.9024390243902481E-2"/>
                  <c:y val="-2.35749612166695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94C-40A7-978A-FA074C35EA6A}"/>
                </c:ext>
              </c:extLst>
            </c:dLbl>
            <c:dLbl>
              <c:idx val="3"/>
              <c:layout>
                <c:manualLayout>
                  <c:x val="-3.685636856368564E-2"/>
                  <c:y val="-2.69428128190509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94C-40A7-978A-FA074C35EA6A}"/>
                </c:ext>
              </c:extLst>
            </c:dLbl>
            <c:dLbl>
              <c:idx val="4"/>
              <c:layout>
                <c:manualLayout>
                  <c:x val="-3.4688346883468835E-2"/>
                  <c:y val="-3.0310664421432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194C-40A7-978A-FA074C35EA6A}"/>
                </c:ext>
              </c:extLst>
            </c:dLbl>
            <c:dLbl>
              <c:idx val="5"/>
              <c:layout>
                <c:manualLayout>
                  <c:x val="-3.9024390243902439E-2"/>
                  <c:y val="-3.0310664421432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194C-40A7-978A-FA074C35EA6A}"/>
                </c:ext>
              </c:extLst>
            </c:dLbl>
            <c:dLbl>
              <c:idx val="6"/>
              <c:layout>
                <c:manualLayout>
                  <c:x val="-3.035230352303539E-2"/>
                  <c:y val="-3.0310664421432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194C-40A7-978A-FA074C35EA6A}"/>
                </c:ext>
              </c:extLst>
            </c:dLbl>
            <c:dLbl>
              <c:idx val="7"/>
              <c:layout>
                <c:manualLayout>
                  <c:x val="-3.1623547420249816E-2"/>
                  <c:y val="-2.55122218860211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194C-40A7-978A-FA074C35EA6A}"/>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8'!$O$38:$O$45</c:f>
              <c:numCache>
                <c:formatCode>General</c:formatCode>
                <c:ptCount val="8"/>
                <c:pt idx="0">
                  <c:v>2019</c:v>
                </c:pt>
                <c:pt idx="1">
                  <c:v>2020</c:v>
                </c:pt>
                <c:pt idx="2">
                  <c:v>2021</c:v>
                </c:pt>
                <c:pt idx="3">
                  <c:v>2022</c:v>
                </c:pt>
                <c:pt idx="4">
                  <c:v>2023</c:v>
                </c:pt>
                <c:pt idx="5">
                  <c:v>2024</c:v>
                </c:pt>
                <c:pt idx="6">
                  <c:v>2025</c:v>
                </c:pt>
                <c:pt idx="7">
                  <c:v>2026</c:v>
                </c:pt>
              </c:numCache>
            </c:numRef>
          </c:cat>
          <c:val>
            <c:numRef>
              <c:f>'Gráfico 8'!$Q$38:$Q$45</c:f>
              <c:numCache>
                <c:formatCode>General</c:formatCode>
                <c:ptCount val="8"/>
                <c:pt idx="0">
                  <c:v>18.3</c:v>
                </c:pt>
                <c:pt idx="1">
                  <c:v>17.7</c:v>
                </c:pt>
                <c:pt idx="2">
                  <c:v>18.899999999999999</c:v>
                </c:pt>
                <c:pt idx="3">
                  <c:v>19.3</c:v>
                </c:pt>
                <c:pt idx="4">
                  <c:v>18.5</c:v>
                </c:pt>
                <c:pt idx="5">
                  <c:v>18.5</c:v>
                </c:pt>
                <c:pt idx="6">
                  <c:v>18.600000000000001</c:v>
                </c:pt>
                <c:pt idx="7">
                  <c:v>18.600000000000001</c:v>
                </c:pt>
              </c:numCache>
            </c:numRef>
          </c:val>
          <c:smooth val="0"/>
          <c:extLst>
            <c:ext xmlns:c16="http://schemas.microsoft.com/office/drawing/2014/chart" uri="{C3380CC4-5D6E-409C-BE32-E72D297353CC}">
              <c16:uniqueId val="{00000013-194C-40A7-978A-FA074C35EA6A}"/>
            </c:ext>
          </c:extLst>
        </c:ser>
        <c:dLbls>
          <c:showLegendKey val="0"/>
          <c:showVal val="0"/>
          <c:showCatName val="0"/>
          <c:showSerName val="0"/>
          <c:showPercent val="0"/>
          <c:showBubbleSize val="0"/>
        </c:dLbls>
        <c:marker val="1"/>
        <c:smooth val="0"/>
        <c:axId val="1903775215"/>
        <c:axId val="1903785295"/>
      </c:lineChart>
      <c:catAx>
        <c:axId val="19037752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crossAx val="1903785295"/>
        <c:crosses val="autoZero"/>
        <c:auto val="1"/>
        <c:lblAlgn val="ctr"/>
        <c:lblOffset val="100"/>
        <c:noMultiLvlLbl val="0"/>
      </c:catAx>
      <c:valAx>
        <c:axId val="1903785295"/>
        <c:scaling>
          <c:orientation val="minMax"/>
          <c:max val="25"/>
        </c:scaling>
        <c:delete val="0"/>
        <c:axPos val="l"/>
        <c:numFmt formatCode="General" sourceLinked="1"/>
        <c:majorTickMark val="out"/>
        <c:minorTickMark val="none"/>
        <c:tickLblPos val="nextTo"/>
        <c:spPr>
          <a:noFill/>
          <a:ln>
            <a:solidFill>
              <a:schemeClr val="bg2">
                <a:lumMod val="9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crossAx val="1903775215"/>
        <c:crosses val="autoZero"/>
        <c:crossBetween val="between"/>
      </c:valAx>
      <c:valAx>
        <c:axId val="1903766095"/>
        <c:scaling>
          <c:orientation val="minMax"/>
          <c:max val="10"/>
          <c:min val="-10"/>
        </c:scaling>
        <c:delete val="0"/>
        <c:axPos val="r"/>
        <c:numFmt formatCode="General" sourceLinked="1"/>
        <c:majorTickMark val="out"/>
        <c:minorTickMark val="none"/>
        <c:tickLblPos val="nextTo"/>
        <c:spPr>
          <a:noFill/>
          <a:ln>
            <a:solidFill>
              <a:schemeClr val="bg2">
                <a:lumMod val="9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crossAx val="1903768015"/>
        <c:crosses val="max"/>
        <c:crossBetween val="between"/>
        <c:majorUnit val="5"/>
      </c:valAx>
      <c:catAx>
        <c:axId val="1903768015"/>
        <c:scaling>
          <c:orientation val="minMax"/>
        </c:scaling>
        <c:delete val="1"/>
        <c:axPos val="b"/>
        <c:numFmt formatCode="General" sourceLinked="1"/>
        <c:majorTickMark val="out"/>
        <c:minorTickMark val="none"/>
        <c:tickLblPos val="nextTo"/>
        <c:crossAx val="1903766095"/>
        <c:crosses val="autoZero"/>
        <c:auto val="1"/>
        <c:lblAlgn val="ctr"/>
        <c:lblOffset val="100"/>
        <c:noMultiLvlLbl val="0"/>
      </c:catAx>
      <c:spPr>
        <a:noFill/>
        <a:ln>
          <a:noFill/>
        </a:ln>
        <a:effectLst/>
      </c:spPr>
    </c:plotArea>
    <c:legend>
      <c:legendPos val="b"/>
      <c:layout>
        <c:manualLayout>
          <c:xMode val="edge"/>
          <c:yMode val="edge"/>
          <c:x val="3.591607262109988E-2"/>
          <c:y val="0.92993562272367714"/>
          <c:w val="0.9"/>
          <c:h val="5.0838241843084962E-2"/>
        </c:manualLayout>
      </c:layout>
      <c:overlay val="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latin typeface="Times New Roman" panose="02020603050405020304" pitchFamily="18" charset="0"/>
          <a:cs typeface="Times New Roman" panose="02020603050405020304" pitchFamily="18" charset="0"/>
        </a:defRPr>
      </a:pPr>
      <a:endParaRPr lang="es-D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'Gráfico 9'!$R$36</c:f>
              <c:strCache>
                <c:ptCount val="1"/>
                <c:pt idx="0">
                  <c:v>Resultado primario (eje derecho)</c:v>
                </c:pt>
              </c:strCache>
            </c:strRef>
          </c:tx>
          <c:spPr>
            <a:solidFill>
              <a:schemeClr val="tx2">
                <a:lumMod val="50000"/>
                <a:lumOff val="50000"/>
              </a:schemeClr>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9'!$O$37:$O$43</c:f>
              <c:numCache>
                <c:formatCode>General</c:formatCode>
                <c:ptCount val="7"/>
                <c:pt idx="0">
                  <c:v>2020</c:v>
                </c:pt>
                <c:pt idx="1">
                  <c:v>2021</c:v>
                </c:pt>
                <c:pt idx="2">
                  <c:v>2022</c:v>
                </c:pt>
                <c:pt idx="3">
                  <c:v>2023</c:v>
                </c:pt>
                <c:pt idx="4">
                  <c:v>2024</c:v>
                </c:pt>
                <c:pt idx="5">
                  <c:v>2025</c:v>
                </c:pt>
                <c:pt idx="6">
                  <c:v>2026</c:v>
                </c:pt>
              </c:numCache>
            </c:numRef>
          </c:cat>
          <c:val>
            <c:numRef>
              <c:f>'Gráfico 9'!$R$37:$R$43</c:f>
              <c:numCache>
                <c:formatCode>0.0</c:formatCode>
                <c:ptCount val="7"/>
                <c:pt idx="0">
                  <c:v>-4.3</c:v>
                </c:pt>
                <c:pt idx="1">
                  <c:v>-0.7</c:v>
                </c:pt>
                <c:pt idx="2">
                  <c:v>0.2</c:v>
                </c:pt>
                <c:pt idx="3">
                  <c:v>1.2</c:v>
                </c:pt>
                <c:pt idx="4">
                  <c:v>0.2</c:v>
                </c:pt>
                <c:pt idx="5">
                  <c:v>-1.1000000000000001</c:v>
                </c:pt>
                <c:pt idx="6" formatCode="General">
                  <c:v>-0.7</c:v>
                </c:pt>
              </c:numCache>
            </c:numRef>
          </c:val>
          <c:extLst>
            <c:ext xmlns:c16="http://schemas.microsoft.com/office/drawing/2014/chart" uri="{C3380CC4-5D6E-409C-BE32-E72D297353CC}">
              <c16:uniqueId val="{00000000-7953-495F-9CAB-23DD65206EC6}"/>
            </c:ext>
          </c:extLst>
        </c:ser>
        <c:ser>
          <c:idx val="3"/>
          <c:order val="3"/>
          <c:tx>
            <c:strRef>
              <c:f>'Gráfico 9'!$S$36</c:f>
              <c:strCache>
                <c:ptCount val="1"/>
                <c:pt idx="0">
                  <c:v>Resultado Global (eje derecho)</c:v>
                </c:pt>
              </c:strCache>
            </c:strRef>
          </c:tx>
          <c:spPr>
            <a:solidFill>
              <a:srgbClr val="1F4E78"/>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9'!$O$37:$O$43</c:f>
              <c:numCache>
                <c:formatCode>General</c:formatCode>
                <c:ptCount val="7"/>
                <c:pt idx="0">
                  <c:v>2020</c:v>
                </c:pt>
                <c:pt idx="1">
                  <c:v>2021</c:v>
                </c:pt>
                <c:pt idx="2">
                  <c:v>2022</c:v>
                </c:pt>
                <c:pt idx="3">
                  <c:v>2023</c:v>
                </c:pt>
                <c:pt idx="4">
                  <c:v>2024</c:v>
                </c:pt>
                <c:pt idx="5">
                  <c:v>2025</c:v>
                </c:pt>
                <c:pt idx="6">
                  <c:v>2026</c:v>
                </c:pt>
              </c:numCache>
            </c:numRef>
          </c:cat>
          <c:val>
            <c:numRef>
              <c:f>'Gráfico 9'!$S$37:$S$43</c:f>
              <c:numCache>
                <c:formatCode>0.0</c:formatCode>
                <c:ptCount val="7"/>
                <c:pt idx="0">
                  <c:v>-7.1</c:v>
                </c:pt>
                <c:pt idx="1">
                  <c:v>-3.2</c:v>
                </c:pt>
                <c:pt idx="2">
                  <c:v>-2.2999999999999998</c:v>
                </c:pt>
                <c:pt idx="3">
                  <c:v>-1.7</c:v>
                </c:pt>
                <c:pt idx="4">
                  <c:v>-2.9</c:v>
                </c:pt>
                <c:pt idx="5">
                  <c:v>-4.2</c:v>
                </c:pt>
                <c:pt idx="6" formatCode="General">
                  <c:v>-3.6</c:v>
                </c:pt>
              </c:numCache>
            </c:numRef>
          </c:val>
          <c:extLst>
            <c:ext xmlns:c16="http://schemas.microsoft.com/office/drawing/2014/chart" uri="{C3380CC4-5D6E-409C-BE32-E72D297353CC}">
              <c16:uniqueId val="{00000001-7953-495F-9CAB-23DD65206EC6}"/>
            </c:ext>
          </c:extLst>
        </c:ser>
        <c:dLbls>
          <c:showLegendKey val="0"/>
          <c:showVal val="0"/>
          <c:showCatName val="0"/>
          <c:showSerName val="0"/>
          <c:showPercent val="0"/>
          <c:showBubbleSize val="0"/>
        </c:dLbls>
        <c:gapWidth val="219"/>
        <c:overlap val="-27"/>
        <c:axId val="1903768015"/>
        <c:axId val="1903766095"/>
      </c:barChart>
      <c:lineChart>
        <c:grouping val="standard"/>
        <c:varyColors val="0"/>
        <c:ser>
          <c:idx val="0"/>
          <c:order val="0"/>
          <c:tx>
            <c:strRef>
              <c:f>'Gráfico 9'!$P$36</c:f>
              <c:strCache>
                <c:ptCount val="1"/>
                <c:pt idx="0">
                  <c:v>Gasto total</c:v>
                </c:pt>
              </c:strCache>
            </c:strRef>
          </c:tx>
          <c:spPr>
            <a:ln w="28575" cap="rnd">
              <a:solidFill>
                <a:srgbClr val="1F4E78"/>
              </a:solidFill>
              <a:round/>
            </a:ln>
            <a:effectLst/>
          </c:spPr>
          <c:marker>
            <c:symbol val="circle"/>
            <c:size val="5"/>
            <c:spPr>
              <a:solidFill>
                <a:schemeClr val="tx2">
                  <a:lumMod val="75000"/>
                  <a:lumOff val="25000"/>
                </a:schemeClr>
              </a:solidFill>
              <a:ln w="9525">
                <a:solidFill>
                  <a:schemeClr val="tx2">
                    <a:lumMod val="90000"/>
                    <a:lumOff val="10000"/>
                  </a:schemeClr>
                </a:solidFill>
              </a:ln>
              <a:effectLst/>
            </c:spPr>
          </c:marker>
          <c:dLbls>
            <c:dLbl>
              <c:idx val="0"/>
              <c:layout>
                <c:manualLayout>
                  <c:x val="-3.2507692635981481E-2"/>
                  <c:y val="-2.697702170540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953-495F-9CAB-23DD65206EC6}"/>
                </c:ext>
              </c:extLst>
            </c:dLbl>
            <c:dLbl>
              <c:idx val="1"/>
              <c:layout>
                <c:manualLayout>
                  <c:x val="-3.033257501895794E-2"/>
                  <c:y val="-4.04960500407883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953-495F-9CAB-23DD65206EC6}"/>
                </c:ext>
              </c:extLst>
            </c:dLbl>
            <c:dLbl>
              <c:idx val="2"/>
              <c:layout>
                <c:manualLayout>
                  <c:x val="-3.8999025024374391E-2"/>
                  <c:y val="-3.37467083673236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953-495F-9CAB-23DD65206EC6}"/>
                </c:ext>
              </c:extLst>
            </c:dLbl>
            <c:dLbl>
              <c:idx val="3"/>
              <c:layout>
                <c:manualLayout>
                  <c:x val="-4.3332250027082658E-2"/>
                  <c:y val="-3.037203753059125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953-495F-9CAB-23DD65206EC6}"/>
                </c:ext>
              </c:extLst>
            </c:dLbl>
            <c:dLbl>
              <c:idx val="4"/>
              <c:layout>
                <c:manualLayout>
                  <c:x val="-3.4665800021666124E-2"/>
                  <c:y val="-3.37467083673236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953-495F-9CAB-23DD65206EC6}"/>
                </c:ext>
              </c:extLst>
            </c:dLbl>
            <c:dLbl>
              <c:idx val="5"/>
              <c:layout>
                <c:manualLayout>
                  <c:x val="-3.2499187520311994E-2"/>
                  <c:y val="-3.03720375305912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953-495F-9CAB-23DD65206EC6}"/>
                </c:ext>
              </c:extLst>
            </c:dLbl>
            <c:dLbl>
              <c:idx val="6"/>
              <c:layout>
                <c:manualLayout>
                  <c:x val="-3.3285559198773969E-2"/>
                  <c:y val="-2.55122218860211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953-495F-9CAB-23DD65206EC6}"/>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9'!$O$37:$O$43</c:f>
              <c:numCache>
                <c:formatCode>General</c:formatCode>
                <c:ptCount val="7"/>
                <c:pt idx="0">
                  <c:v>2020</c:v>
                </c:pt>
                <c:pt idx="1">
                  <c:v>2021</c:v>
                </c:pt>
                <c:pt idx="2">
                  <c:v>2022</c:v>
                </c:pt>
                <c:pt idx="3">
                  <c:v>2023</c:v>
                </c:pt>
                <c:pt idx="4">
                  <c:v>2024</c:v>
                </c:pt>
                <c:pt idx="5">
                  <c:v>2025</c:v>
                </c:pt>
                <c:pt idx="6">
                  <c:v>2026</c:v>
                </c:pt>
              </c:numCache>
            </c:numRef>
          </c:cat>
          <c:val>
            <c:numRef>
              <c:f>'Gráfico 9'!$P$37:$P$43</c:f>
              <c:numCache>
                <c:formatCode>0.0</c:formatCode>
                <c:ptCount val="7"/>
                <c:pt idx="0">
                  <c:v>31.7</c:v>
                </c:pt>
                <c:pt idx="1">
                  <c:v>29.4</c:v>
                </c:pt>
                <c:pt idx="2">
                  <c:v>28.6</c:v>
                </c:pt>
                <c:pt idx="3">
                  <c:v>28.6</c:v>
                </c:pt>
                <c:pt idx="4">
                  <c:v>30.1</c:v>
                </c:pt>
                <c:pt idx="5">
                  <c:v>30.8</c:v>
                </c:pt>
                <c:pt idx="6" formatCode="General">
                  <c:v>30.4</c:v>
                </c:pt>
              </c:numCache>
            </c:numRef>
          </c:val>
          <c:smooth val="0"/>
          <c:extLst>
            <c:ext xmlns:c16="http://schemas.microsoft.com/office/drawing/2014/chart" uri="{C3380CC4-5D6E-409C-BE32-E72D297353CC}">
              <c16:uniqueId val="{00000009-7953-495F-9CAB-23DD65206EC6}"/>
            </c:ext>
          </c:extLst>
        </c:ser>
        <c:ser>
          <c:idx val="1"/>
          <c:order val="1"/>
          <c:tx>
            <c:strRef>
              <c:f>'Gráfico 9'!$Q$36</c:f>
              <c:strCache>
                <c:ptCount val="1"/>
                <c:pt idx="0">
                  <c:v> Ingreso Total</c:v>
                </c:pt>
              </c:strCache>
            </c:strRef>
          </c:tx>
          <c:spPr>
            <a:ln w="28575" cap="rnd">
              <a:solidFill>
                <a:srgbClr val="4E95D9"/>
              </a:solidFill>
              <a:round/>
            </a:ln>
            <a:effectLst/>
          </c:spPr>
          <c:marker>
            <c:symbol val="circle"/>
            <c:size val="5"/>
            <c:spPr>
              <a:solidFill>
                <a:schemeClr val="tx2">
                  <a:lumMod val="50000"/>
                  <a:lumOff val="50000"/>
                </a:schemeClr>
              </a:solidFill>
              <a:ln w="9525">
                <a:solidFill>
                  <a:schemeClr val="tx2">
                    <a:lumMod val="75000"/>
                    <a:lumOff val="25000"/>
                  </a:schemeClr>
                </a:solidFill>
              </a:ln>
              <a:effectLst/>
            </c:spPr>
          </c:marker>
          <c:dLbls>
            <c:dLbl>
              <c:idx val="0"/>
              <c:layout>
                <c:manualLayout>
                  <c:x val="-3.035230352303523E-2"/>
                  <c:y val="3.0310664421432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953-495F-9CAB-23DD65206EC6}"/>
                </c:ext>
              </c:extLst>
            </c:dLbl>
            <c:dLbl>
              <c:idx val="1"/>
              <c:layout>
                <c:manualLayout>
                  <c:x val="-3.9024390243902481E-2"/>
                  <c:y val="-2.35749612166695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953-495F-9CAB-23DD65206EC6}"/>
                </c:ext>
              </c:extLst>
            </c:dLbl>
            <c:dLbl>
              <c:idx val="2"/>
              <c:layout>
                <c:manualLayout>
                  <c:x val="-3.685636856368564E-2"/>
                  <c:y val="-2.69428128190509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953-495F-9CAB-23DD65206EC6}"/>
                </c:ext>
              </c:extLst>
            </c:dLbl>
            <c:dLbl>
              <c:idx val="3"/>
              <c:layout>
                <c:manualLayout>
                  <c:x val="-5.0467471151904898E-2"/>
                  <c:y val="-2.0697616034899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953-495F-9CAB-23DD65206EC6}"/>
                </c:ext>
              </c:extLst>
            </c:dLbl>
            <c:dLbl>
              <c:idx val="4"/>
              <c:layout>
                <c:manualLayout>
                  <c:x val="-3.9024390243902439E-2"/>
                  <c:y val="-3.0310664421432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953-495F-9CAB-23DD65206EC6}"/>
                </c:ext>
              </c:extLst>
            </c:dLbl>
            <c:dLbl>
              <c:idx val="5"/>
              <c:layout>
                <c:manualLayout>
                  <c:x val="-1.8517914550621999E-2"/>
                  <c:y val="-2.0697616034899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953-495F-9CAB-23DD65206EC6}"/>
                </c:ext>
              </c:extLst>
            </c:dLbl>
            <c:dLbl>
              <c:idx val="6"/>
              <c:layout>
                <c:manualLayout>
                  <c:x val="-3.3285559198773969E-2"/>
                  <c:y val="-3.1890277357526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7953-495F-9CAB-23DD65206EC6}"/>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9'!$O$37:$O$43</c:f>
              <c:numCache>
                <c:formatCode>General</c:formatCode>
                <c:ptCount val="7"/>
                <c:pt idx="0">
                  <c:v>2020</c:v>
                </c:pt>
                <c:pt idx="1">
                  <c:v>2021</c:v>
                </c:pt>
                <c:pt idx="2">
                  <c:v>2022</c:v>
                </c:pt>
                <c:pt idx="3">
                  <c:v>2023</c:v>
                </c:pt>
                <c:pt idx="4">
                  <c:v>2024</c:v>
                </c:pt>
                <c:pt idx="5">
                  <c:v>2025</c:v>
                </c:pt>
                <c:pt idx="6">
                  <c:v>2026</c:v>
                </c:pt>
              </c:numCache>
            </c:numRef>
          </c:cat>
          <c:val>
            <c:numRef>
              <c:f>'Gráfico 9'!$Q$37:$Q$43</c:f>
              <c:numCache>
                <c:formatCode>0.0</c:formatCode>
                <c:ptCount val="7"/>
                <c:pt idx="0">
                  <c:v>24.6</c:v>
                </c:pt>
                <c:pt idx="1">
                  <c:v>26.2</c:v>
                </c:pt>
                <c:pt idx="2">
                  <c:v>26.3</c:v>
                </c:pt>
                <c:pt idx="3">
                  <c:v>26.9</c:v>
                </c:pt>
                <c:pt idx="4">
                  <c:v>27.2</c:v>
                </c:pt>
                <c:pt idx="5">
                  <c:v>26.6</c:v>
                </c:pt>
                <c:pt idx="6" formatCode="General">
                  <c:v>26.8</c:v>
                </c:pt>
              </c:numCache>
            </c:numRef>
          </c:val>
          <c:smooth val="0"/>
          <c:extLst>
            <c:ext xmlns:c16="http://schemas.microsoft.com/office/drawing/2014/chart" uri="{C3380CC4-5D6E-409C-BE32-E72D297353CC}">
              <c16:uniqueId val="{00000011-7953-495F-9CAB-23DD65206EC6}"/>
            </c:ext>
          </c:extLst>
        </c:ser>
        <c:dLbls>
          <c:showLegendKey val="0"/>
          <c:showVal val="0"/>
          <c:showCatName val="0"/>
          <c:showSerName val="0"/>
          <c:showPercent val="0"/>
          <c:showBubbleSize val="0"/>
        </c:dLbls>
        <c:marker val="1"/>
        <c:smooth val="0"/>
        <c:axId val="1903775215"/>
        <c:axId val="1903785295"/>
      </c:lineChart>
      <c:catAx>
        <c:axId val="19037752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crossAx val="1903785295"/>
        <c:crosses val="autoZero"/>
        <c:auto val="1"/>
        <c:lblAlgn val="ctr"/>
        <c:lblOffset val="100"/>
        <c:noMultiLvlLbl val="0"/>
      </c:catAx>
      <c:valAx>
        <c:axId val="1903785295"/>
        <c:scaling>
          <c:orientation val="minMax"/>
          <c:max val="35"/>
        </c:scaling>
        <c:delete val="0"/>
        <c:axPos val="l"/>
        <c:numFmt formatCode="0.0" sourceLinked="1"/>
        <c:majorTickMark val="out"/>
        <c:minorTickMark val="none"/>
        <c:tickLblPos val="nextTo"/>
        <c:spPr>
          <a:noFill/>
          <a:ln>
            <a:solidFill>
              <a:schemeClr val="bg2">
                <a:lumMod val="9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crossAx val="1903775215"/>
        <c:crosses val="autoZero"/>
        <c:crossBetween val="between"/>
      </c:valAx>
      <c:valAx>
        <c:axId val="1903766095"/>
        <c:scaling>
          <c:orientation val="minMax"/>
          <c:max val="10"/>
          <c:min val="-10"/>
        </c:scaling>
        <c:delete val="0"/>
        <c:axPos val="r"/>
        <c:numFmt formatCode="0.0" sourceLinked="1"/>
        <c:majorTickMark val="out"/>
        <c:minorTickMark val="none"/>
        <c:tickLblPos val="nextTo"/>
        <c:spPr>
          <a:noFill/>
          <a:ln>
            <a:solidFill>
              <a:schemeClr val="bg2">
                <a:lumMod val="9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crossAx val="1903768015"/>
        <c:crosses val="max"/>
        <c:crossBetween val="between"/>
        <c:majorUnit val="5"/>
      </c:valAx>
      <c:catAx>
        <c:axId val="1903768015"/>
        <c:scaling>
          <c:orientation val="minMax"/>
        </c:scaling>
        <c:delete val="1"/>
        <c:axPos val="b"/>
        <c:numFmt formatCode="General" sourceLinked="1"/>
        <c:majorTickMark val="out"/>
        <c:minorTickMark val="none"/>
        <c:tickLblPos val="nextTo"/>
        <c:crossAx val="1903766095"/>
        <c:crosses val="autoZero"/>
        <c:auto val="1"/>
        <c:lblAlgn val="ctr"/>
        <c:lblOffset val="100"/>
        <c:noMultiLvlLbl val="0"/>
      </c:catAx>
      <c:spPr>
        <a:noFill/>
        <a:ln>
          <a:noFill/>
        </a:ln>
        <a:effectLst/>
      </c:spPr>
    </c:plotArea>
    <c:legend>
      <c:legendPos val="b"/>
      <c:layout>
        <c:manualLayout>
          <c:xMode val="edge"/>
          <c:yMode val="edge"/>
          <c:x val="3.591607262109988E-2"/>
          <c:y val="0.92993562272367714"/>
          <c:w val="0.9"/>
          <c:h val="5.0838241843084962E-2"/>
        </c:manualLayout>
      </c:layout>
      <c:overlay val="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latin typeface="Times New Roman" panose="02020603050405020304" pitchFamily="18" charset="0"/>
          <a:cs typeface="Times New Roman" panose="02020603050405020304" pitchFamily="18" charset="0"/>
        </a:defRPr>
      </a:pPr>
      <a:endParaRPr lang="es-D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1.996466492369417E-2"/>
          <c:y val="3.4987324683920656E-2"/>
          <c:w val="0.96315691558275873"/>
          <c:h val="0.78531693051998264"/>
        </c:manualLayout>
      </c:layout>
      <c:barChart>
        <c:barDir val="col"/>
        <c:grouping val="clustered"/>
        <c:varyColors val="0"/>
        <c:ser>
          <c:idx val="0"/>
          <c:order val="0"/>
          <c:tx>
            <c:strRef>
              <c:f>'Gráfico 10'!$M$36</c:f>
              <c:strCache>
                <c:ptCount val="1"/>
                <c:pt idx="0">
                  <c:v>WTI</c:v>
                </c:pt>
              </c:strCache>
            </c:strRef>
          </c:tx>
          <c:spPr>
            <a:solidFill>
              <a:schemeClr val="accent1">
                <a:shade val="76000"/>
              </a:schemeClr>
            </a:solidFill>
            <a:ln>
              <a:noFill/>
            </a:ln>
            <a:effectLst/>
          </c:spPr>
          <c:invertIfNegative val="0"/>
          <c:dLbls>
            <c:dLbl>
              <c:idx val="0"/>
              <c:layout>
                <c:manualLayout>
                  <c:x val="-6.2921406209204426E-3"/>
                  <c:y val="4.1478137102552706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8A7D-4CAB-823D-91260BE1A1F1}"/>
                </c:ext>
              </c:extLst>
            </c:dLbl>
            <c:dLbl>
              <c:idx val="1"/>
              <c:layout>
                <c:manualLayout>
                  <c:x val="-4.7326070789616235E-3"/>
                  <c:y val="-3.791396480879085E-17"/>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8A7D-4CAB-823D-91260BE1A1F1}"/>
                </c:ext>
              </c:extLst>
            </c:dLbl>
            <c:dLbl>
              <c:idx val="2"/>
              <c:layout>
                <c:manualLayout>
                  <c:x val="-3.1550713859745316E-3"/>
                  <c:y val="1.2408350005357411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8A7D-4CAB-823D-91260BE1A1F1}"/>
                </c:ext>
              </c:extLst>
            </c:dLbl>
            <c:dLbl>
              <c:idx val="3"/>
              <c:layout>
                <c:manualLayout>
                  <c:x val="-4.7326070789617397E-3"/>
                  <c:y val="1.2408350005357411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8A7D-4CAB-823D-91260BE1A1F1}"/>
                </c:ext>
              </c:extLst>
            </c:dLbl>
            <c:dLbl>
              <c:idx val="4"/>
              <c:layout>
                <c:manualLayout>
                  <c:x val="-1.0859251840301164E-2"/>
                  <c:y val="1.1001532129382638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8A7D-4CAB-823D-91260BE1A1F1}"/>
                </c:ext>
              </c:extLst>
            </c:dLbl>
            <c:dLbl>
              <c:idx val="5"/>
              <c:layout>
                <c:manualLayout>
                  <c:x val="-7.2395012268674421E-3"/>
                  <c:y val="3.667177376460879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8A7D-4CAB-823D-91260BE1A1F1}"/>
                </c:ext>
              </c:extLst>
            </c:dLbl>
            <c:dLbl>
              <c:idx val="6"/>
              <c:layout>
                <c:manualLayout>
                  <c:x val="-7.2395012268674421E-3"/>
                  <c:y val="0"/>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8A7D-4CAB-823D-91260BE1A1F1}"/>
                </c:ext>
              </c:extLst>
            </c:dLbl>
            <c:dLbl>
              <c:idx val="7"/>
              <c:layout>
                <c:manualLayout>
                  <c:x val="-5.289847546871446E-3"/>
                  <c:y val="0"/>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8A7D-4CAB-823D-91260BE1A1F1}"/>
                </c:ext>
              </c:extLst>
            </c:dLbl>
            <c:dLbl>
              <c:idx val="8"/>
              <c:layout>
                <c:manualLayout>
                  <c:x val="-1.0579695093742764E-2"/>
                  <c:y val="0"/>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8-8A7D-4CAB-823D-91260BE1A1F1}"/>
                </c:ext>
              </c:extLst>
            </c:dLbl>
            <c:dLbl>
              <c:idx val="9"/>
              <c:layout>
                <c:manualLayout>
                  <c:x val="-8.8164125781189685E-3"/>
                  <c:y val="1.1339035985516985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8A7D-4CAB-823D-91260BE1A1F1}"/>
                </c:ext>
              </c:extLst>
            </c:dLbl>
            <c:dLbl>
              <c:idx val="10"/>
              <c:layout>
                <c:manualLayout>
                  <c:x val="-1.0579695093742764E-2"/>
                  <c:y val="0"/>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8A7D-4CAB-823D-91260BE1A1F1}"/>
                </c:ext>
              </c:extLst>
            </c:dLbl>
            <c:dLbl>
              <c:idx val="11"/>
              <c:layout>
                <c:manualLayout>
                  <c:x val="-1.0579695093742764E-2"/>
                  <c:y val="3.7796786618389607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8A7D-4CAB-823D-91260BE1A1F1}"/>
                </c:ext>
              </c:extLst>
            </c:dLbl>
            <c:dLbl>
              <c:idx val="12"/>
              <c:layout>
                <c:manualLayout>
                  <c:x val="-5.2898475468713818E-3"/>
                  <c:y val="0"/>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C-8A7D-4CAB-823D-91260BE1A1F1}"/>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10'!$N$35:$Z$35</c:f>
              <c:numCache>
                <c:formatCode>mmm\-yy</c:formatCode>
                <c:ptCount val="13"/>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pt idx="12">
                  <c:v>46235</c:v>
                </c:pt>
              </c:numCache>
            </c:numRef>
          </c:cat>
          <c:val>
            <c:numRef>
              <c:f>'Gráfico 10'!$N$36:$Z$36</c:f>
              <c:numCache>
                <c:formatCode>0.0</c:formatCode>
                <c:ptCount val="13"/>
                <c:pt idx="0">
                  <c:v>64.86</c:v>
                </c:pt>
                <c:pt idx="1">
                  <c:v>63.96</c:v>
                </c:pt>
                <c:pt idx="2">
                  <c:v>60.89</c:v>
                </c:pt>
                <c:pt idx="3">
                  <c:v>60.06</c:v>
                </c:pt>
                <c:pt idx="4">
                  <c:v>57.97</c:v>
                </c:pt>
                <c:pt idx="5">
                  <c:v>60.04</c:v>
                </c:pt>
                <c:pt idx="6">
                  <c:v>64.510000000000005</c:v>
                </c:pt>
                <c:pt idx="7">
                  <c:v>91.38</c:v>
                </c:pt>
                <c:pt idx="8">
                  <c:v>100.32</c:v>
                </c:pt>
                <c:pt idx="9">
                  <c:v>102.13</c:v>
                </c:pt>
                <c:pt idx="10">
                  <c:v>84.81</c:v>
                </c:pt>
                <c:pt idx="11">
                  <c:v>80.459999999999994</c:v>
                </c:pt>
                <c:pt idx="12">
                  <c:v>83.9</c:v>
                </c:pt>
              </c:numCache>
            </c:numRef>
          </c:val>
          <c:extLst>
            <c:ext xmlns:c16="http://schemas.microsoft.com/office/drawing/2014/chart" uri="{C3380CC4-5D6E-409C-BE32-E72D297353CC}">
              <c16:uniqueId val="{0000000D-8A7D-4CAB-823D-91260BE1A1F1}"/>
            </c:ext>
          </c:extLst>
        </c:ser>
        <c:ser>
          <c:idx val="1"/>
          <c:order val="1"/>
          <c:tx>
            <c:strRef>
              <c:f>'Gráfico 10'!$M$37</c:f>
              <c:strCache>
                <c:ptCount val="1"/>
                <c:pt idx="0">
                  <c:v>BRENT</c:v>
                </c:pt>
              </c:strCache>
            </c:strRef>
          </c:tx>
          <c:spPr>
            <a:solidFill>
              <a:schemeClr val="accent1">
                <a:tint val="77000"/>
              </a:schemeClr>
            </a:solidFill>
            <a:ln>
              <a:noFill/>
            </a:ln>
            <a:effectLst/>
          </c:spPr>
          <c:invertIfNegative val="0"/>
          <c:dLbls>
            <c:dLbl>
              <c:idx val="8"/>
              <c:layout>
                <c:manualLayout>
                  <c:x val="-1.7632825156237938E-3"/>
                  <c:y val="1.13390359855169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8A7D-4CAB-823D-91260BE1A1F1}"/>
                </c:ext>
              </c:extLst>
            </c:dLbl>
            <c:dLbl>
              <c:idx val="9"/>
              <c:layout>
                <c:manualLayout>
                  <c:x val="5.2898475468713818E-3"/>
                  <c:y val="-3.4646654159085428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8A7D-4CAB-823D-91260BE1A1F1}"/>
                </c:ext>
              </c:extLst>
            </c:dLbl>
            <c:dLbl>
              <c:idx val="11"/>
              <c:layout>
                <c:manualLayout>
                  <c:x val="5.2898475468713818E-3"/>
                  <c:y val="-6.9293308318170856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8A7D-4CAB-823D-91260BE1A1F1}"/>
                </c:ext>
              </c:extLst>
            </c:dLbl>
            <c:dLbl>
              <c:idx val="12"/>
              <c:layout>
                <c:manualLayout>
                  <c:x val="4.0362508670629378E-3"/>
                  <c:y val="3.77967866183903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8A7D-4CAB-823D-91260BE1A1F1}"/>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10'!$N$35:$Z$35</c:f>
              <c:numCache>
                <c:formatCode>mmm\-yy</c:formatCode>
                <c:ptCount val="13"/>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pt idx="12">
                  <c:v>46235</c:v>
                </c:pt>
              </c:numCache>
            </c:numRef>
          </c:cat>
          <c:val>
            <c:numRef>
              <c:f>'Gráfico 10'!$N$37:$Z$37</c:f>
              <c:numCache>
                <c:formatCode>0.0</c:formatCode>
                <c:ptCount val="13"/>
                <c:pt idx="0">
                  <c:v>67.87</c:v>
                </c:pt>
                <c:pt idx="1">
                  <c:v>67.989999999999995</c:v>
                </c:pt>
                <c:pt idx="2">
                  <c:v>64.540000000000006</c:v>
                </c:pt>
                <c:pt idx="3">
                  <c:v>63.8</c:v>
                </c:pt>
                <c:pt idx="4">
                  <c:v>62.54</c:v>
                </c:pt>
                <c:pt idx="5">
                  <c:v>66.599999999999994</c:v>
                </c:pt>
                <c:pt idx="6">
                  <c:v>70.89</c:v>
                </c:pt>
                <c:pt idx="7">
                  <c:v>103.13</c:v>
                </c:pt>
                <c:pt idx="8">
                  <c:v>117.29</c:v>
                </c:pt>
                <c:pt idx="9">
                  <c:v>107.14</c:v>
                </c:pt>
                <c:pt idx="10">
                  <c:v>85.4</c:v>
                </c:pt>
                <c:pt idx="11">
                  <c:v>83.76</c:v>
                </c:pt>
                <c:pt idx="12">
                  <c:v>91.08</c:v>
                </c:pt>
              </c:numCache>
            </c:numRef>
          </c:val>
          <c:extLst>
            <c:ext xmlns:c16="http://schemas.microsoft.com/office/drawing/2014/chart" uri="{C3380CC4-5D6E-409C-BE32-E72D297353CC}">
              <c16:uniqueId val="{00000012-8A7D-4CAB-823D-91260BE1A1F1}"/>
            </c:ext>
          </c:extLst>
        </c:ser>
        <c:dLbls>
          <c:showLegendKey val="0"/>
          <c:showVal val="1"/>
          <c:showCatName val="0"/>
          <c:showSerName val="0"/>
          <c:showPercent val="0"/>
          <c:showBubbleSize val="0"/>
        </c:dLbls>
        <c:gapWidth val="219"/>
        <c:overlap val="-27"/>
        <c:axId val="320014080"/>
        <c:axId val="320035296"/>
      </c:barChart>
      <c:dateAx>
        <c:axId val="320014080"/>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crossAx val="320035296"/>
        <c:crosses val="autoZero"/>
        <c:auto val="1"/>
        <c:lblOffset val="100"/>
        <c:baseTimeUnit val="months"/>
      </c:dateAx>
      <c:valAx>
        <c:axId val="320035296"/>
        <c:scaling>
          <c:orientation val="minMax"/>
        </c:scaling>
        <c:delete val="1"/>
        <c:axPos val="l"/>
        <c:numFmt formatCode="0.0" sourceLinked="1"/>
        <c:majorTickMark val="none"/>
        <c:minorTickMark val="none"/>
        <c:tickLblPos val="nextTo"/>
        <c:crossAx val="3200140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latin typeface="Times New Roman" panose="02020603050405020304" pitchFamily="18" charset="0"/>
          <a:cs typeface="Times New Roman" panose="02020603050405020304" pitchFamily="18" charset="0"/>
        </a:defRPr>
      </a:pPr>
      <a:endParaRPr lang="es-D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lineChart>
        <c:grouping val="standard"/>
        <c:varyColors val="0"/>
        <c:ser>
          <c:idx val="1"/>
          <c:order val="0"/>
          <c:marker>
            <c:symbol val="none"/>
          </c:marker>
          <c:dLbls>
            <c:delete val="1"/>
          </c:dLbls>
          <c:cat>
            <c:strRef>
              <c:f>'Gráfico 11'!$J$14:$J$21</c:f>
              <c:strCache>
                <c:ptCount val="8"/>
                <c:pt idx="0">
                  <c:v>T1- 2019</c:v>
                </c:pt>
                <c:pt idx="1">
                  <c:v>T1-2020</c:v>
                </c:pt>
                <c:pt idx="2">
                  <c:v>T1- 2021</c:v>
                </c:pt>
                <c:pt idx="3">
                  <c:v>T1- 2022</c:v>
                </c:pt>
                <c:pt idx="4">
                  <c:v>T1- 2023</c:v>
                </c:pt>
                <c:pt idx="5">
                  <c:v>T1- 2024</c:v>
                </c:pt>
                <c:pt idx="6">
                  <c:v>T1- 2025</c:v>
                </c:pt>
                <c:pt idx="7">
                  <c:v>T1- 2026*</c:v>
                </c:pt>
              </c:strCache>
            </c:strRef>
          </c:cat>
          <c:val>
            <c:numRef>
              <c:f>'Gráfico 11'!$K$14:$K$20</c:f>
              <c:numCache>
                <c:formatCode>0.0%</c:formatCode>
                <c:ptCount val="7"/>
                <c:pt idx="0">
                  <c:v>5.7000000000000002E-2</c:v>
                </c:pt>
                <c:pt idx="1">
                  <c:v>0</c:v>
                </c:pt>
                <c:pt idx="2">
                  <c:v>3.1E-2</c:v>
                </c:pt>
                <c:pt idx="3">
                  <c:v>6.0999999999999999E-2</c:v>
                </c:pt>
                <c:pt idx="4">
                  <c:v>1.3999999999999999E-2</c:v>
                </c:pt>
                <c:pt idx="5">
                  <c:v>4.4999999999999998E-2</c:v>
                </c:pt>
                <c:pt idx="6">
                  <c:v>2.7000000000000003E-2</c:v>
                </c:pt>
              </c:numCache>
            </c:numRef>
          </c:val>
          <c:smooth val="0"/>
          <c:extLst>
            <c:ext xmlns:c16="http://schemas.microsoft.com/office/drawing/2014/chart" uri="{C3380CC4-5D6E-409C-BE32-E72D297353CC}">
              <c16:uniqueId val="{00000000-8415-4568-A2E9-BB5FBEACC6ED}"/>
            </c:ext>
          </c:extLst>
        </c:ser>
        <c:ser>
          <c:idx val="0"/>
          <c:order val="1"/>
          <c:spPr>
            <a:ln w="28575" cap="rnd">
              <a:solidFill>
                <a:srgbClr val="1F4E78"/>
              </a:solidFill>
              <a:round/>
            </a:ln>
            <a:effectLst/>
          </c:spPr>
          <c:marker>
            <c:symbol val="none"/>
          </c:marker>
          <c:dLbls>
            <c:dLbl>
              <c:idx val="1"/>
              <c:layout>
                <c:manualLayout>
                  <c:x val="-2.9284330826770753E-2"/>
                  <c:y val="-0.1335592833504508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415-4568-A2E9-BB5FBEACC6ED}"/>
                </c:ext>
              </c:extLst>
            </c:dLbl>
            <c:dLbl>
              <c:idx val="2"/>
              <c:layout>
                <c:manualLayout>
                  <c:x val="-4.4597974059020939E-2"/>
                  <c:y val="-7.467381794666970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415-4568-A2E9-BB5FBEACC6ED}"/>
                </c:ext>
              </c:extLst>
            </c:dLbl>
            <c:dLbl>
              <c:idx val="4"/>
              <c:layout>
                <c:manualLayout>
                  <c:x val="-3.2647735918093591E-2"/>
                  <c:y val="-0.1036593251930465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415-4568-A2E9-BB5FBEACC6ED}"/>
                </c:ext>
              </c:extLst>
            </c:dLbl>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Avenir Next LT Pro" panose="020B0504020202020204" pitchFamily="34" charset="0"/>
                    <a:ea typeface="+mn-ea"/>
                    <a:cs typeface="+mn-cs"/>
                  </a:defRPr>
                </a:pPr>
                <a:endParaRPr lang="es-D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11'!$J$14:$J$21</c:f>
              <c:strCache>
                <c:ptCount val="8"/>
                <c:pt idx="0">
                  <c:v>T1- 2019</c:v>
                </c:pt>
                <c:pt idx="1">
                  <c:v>T1-2020</c:v>
                </c:pt>
                <c:pt idx="2">
                  <c:v>T1- 2021</c:v>
                </c:pt>
                <c:pt idx="3">
                  <c:v>T1- 2022</c:v>
                </c:pt>
                <c:pt idx="4">
                  <c:v>T1- 2023</c:v>
                </c:pt>
                <c:pt idx="5">
                  <c:v>T1- 2024</c:v>
                </c:pt>
                <c:pt idx="6">
                  <c:v>T1- 2025</c:v>
                </c:pt>
                <c:pt idx="7">
                  <c:v>T1- 2026*</c:v>
                </c:pt>
              </c:strCache>
            </c:strRef>
          </c:cat>
          <c:val>
            <c:numRef>
              <c:f>'Gráfico 11'!$K$14:$K$21</c:f>
              <c:numCache>
                <c:formatCode>0.0%</c:formatCode>
                <c:ptCount val="8"/>
                <c:pt idx="0">
                  <c:v>5.7000000000000002E-2</c:v>
                </c:pt>
                <c:pt idx="1">
                  <c:v>0</c:v>
                </c:pt>
                <c:pt idx="2">
                  <c:v>3.1E-2</c:v>
                </c:pt>
                <c:pt idx="3">
                  <c:v>6.0999999999999999E-2</c:v>
                </c:pt>
                <c:pt idx="4">
                  <c:v>1.3999999999999999E-2</c:v>
                </c:pt>
                <c:pt idx="5">
                  <c:v>4.4999999999999998E-2</c:v>
                </c:pt>
                <c:pt idx="6">
                  <c:v>2.7000000000000003E-2</c:v>
                </c:pt>
                <c:pt idx="7">
                  <c:v>4.1000000000000002E-2</c:v>
                </c:pt>
              </c:numCache>
            </c:numRef>
          </c:val>
          <c:smooth val="0"/>
          <c:extLst>
            <c:ext xmlns:c16="http://schemas.microsoft.com/office/drawing/2014/chart" uri="{C3380CC4-5D6E-409C-BE32-E72D297353CC}">
              <c16:uniqueId val="{00000004-8415-4568-A2E9-BB5FBEACC6ED}"/>
            </c:ext>
          </c:extLst>
        </c:ser>
        <c:dLbls>
          <c:dLblPos val="t"/>
          <c:showLegendKey val="0"/>
          <c:showVal val="1"/>
          <c:showCatName val="0"/>
          <c:showSerName val="0"/>
          <c:showPercent val="0"/>
          <c:showBubbleSize val="0"/>
        </c:dLbls>
        <c:smooth val="0"/>
        <c:axId val="130984544"/>
        <c:axId val="130994144"/>
      </c:lineChart>
      <c:catAx>
        <c:axId val="130984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Avenir Next LT Pro" panose="020B0504020202020204" pitchFamily="34" charset="0"/>
                <a:ea typeface="+mn-ea"/>
                <a:cs typeface="+mn-cs"/>
              </a:defRPr>
            </a:pPr>
            <a:endParaRPr lang="es-DO"/>
          </a:p>
        </c:txPr>
        <c:crossAx val="130994144"/>
        <c:crosses val="autoZero"/>
        <c:auto val="1"/>
        <c:lblAlgn val="ctr"/>
        <c:lblOffset val="100"/>
        <c:noMultiLvlLbl val="0"/>
      </c:catAx>
      <c:valAx>
        <c:axId val="130994144"/>
        <c:scaling>
          <c:orientation val="minMax"/>
        </c:scaling>
        <c:delete val="1"/>
        <c:axPos val="l"/>
        <c:numFmt formatCode="0.0%" sourceLinked="1"/>
        <c:majorTickMark val="none"/>
        <c:minorTickMark val="none"/>
        <c:tickLblPos val="nextTo"/>
        <c:crossAx val="130984544"/>
        <c:crosses val="autoZero"/>
        <c:crossBetween val="between"/>
      </c:valAx>
    </c:plotArea>
    <c:plotVisOnly val="1"/>
    <c:dispBlanksAs val="gap"/>
    <c:showDLblsOverMax val="0"/>
    <c:extLst/>
  </c:chart>
  <c:spPr>
    <a:solidFill>
      <a:schemeClr val="bg1"/>
    </a:solidFill>
    <a:ln w="9525" cap="flat" cmpd="sng" algn="ctr">
      <a:noFill/>
      <a:round/>
    </a:ln>
    <a:effectLst/>
  </c:spPr>
  <c:txPr>
    <a:bodyPr/>
    <a:lstStyle/>
    <a:p>
      <a:pPr>
        <a:defRPr>
          <a:latin typeface="Avenir Next LT Pro" panose="020B0504020202020204" pitchFamily="34" charset="0"/>
        </a:defRPr>
      </a:pPr>
      <a:endParaRPr lang="es-D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cked"/>
        <c:varyColors val="0"/>
        <c:ser>
          <c:idx val="0"/>
          <c:order val="0"/>
          <c:tx>
            <c:strRef>
              <c:f>'Gráfico 12'!$C$10</c:f>
              <c:strCache>
                <c:ptCount val="1"/>
                <c:pt idx="0">
                  <c:v>Tasa de Política Monetaria</c:v>
                </c:pt>
              </c:strCache>
            </c:strRef>
          </c:tx>
          <c:spPr>
            <a:ln w="28575" cap="rnd">
              <a:solidFill>
                <a:srgbClr val="002060"/>
              </a:solidFill>
              <a:prstDash val="dash"/>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427D-4B66-9C4F-001CC51FE980}"/>
                </c:ext>
              </c:extLst>
            </c:dLbl>
            <c:dLbl>
              <c:idx val="1"/>
              <c:delete val="1"/>
              <c:extLst>
                <c:ext xmlns:c15="http://schemas.microsoft.com/office/drawing/2012/chart" uri="{CE6537A1-D6FC-4f65-9D91-7224C49458BB}"/>
                <c:ext xmlns:c16="http://schemas.microsoft.com/office/drawing/2014/chart" uri="{C3380CC4-5D6E-409C-BE32-E72D297353CC}">
                  <c16:uniqueId val="{00000001-427D-4B66-9C4F-001CC51FE980}"/>
                </c:ext>
              </c:extLst>
            </c:dLbl>
            <c:dLbl>
              <c:idx val="3"/>
              <c:delete val="1"/>
              <c:extLst>
                <c:ext xmlns:c15="http://schemas.microsoft.com/office/drawing/2012/chart" uri="{CE6537A1-D6FC-4f65-9D91-7224C49458BB}"/>
                <c:ext xmlns:c16="http://schemas.microsoft.com/office/drawing/2014/chart" uri="{C3380CC4-5D6E-409C-BE32-E72D297353CC}">
                  <c16:uniqueId val="{00000002-427D-4B66-9C4F-001CC51FE980}"/>
                </c:ext>
              </c:extLst>
            </c:dLbl>
            <c:dLbl>
              <c:idx val="4"/>
              <c:delete val="1"/>
              <c:extLst>
                <c:ext xmlns:c15="http://schemas.microsoft.com/office/drawing/2012/chart" uri="{CE6537A1-D6FC-4f65-9D91-7224C49458BB}"/>
                <c:ext xmlns:c16="http://schemas.microsoft.com/office/drawing/2014/chart" uri="{C3380CC4-5D6E-409C-BE32-E72D297353CC}">
                  <c16:uniqueId val="{00000003-427D-4B66-9C4F-001CC51FE980}"/>
                </c:ext>
              </c:extLst>
            </c:dLbl>
            <c:dLbl>
              <c:idx val="6"/>
              <c:delete val="1"/>
              <c:extLst>
                <c:ext xmlns:c15="http://schemas.microsoft.com/office/drawing/2012/chart" uri="{CE6537A1-D6FC-4f65-9D91-7224C49458BB}"/>
                <c:ext xmlns:c16="http://schemas.microsoft.com/office/drawing/2014/chart" uri="{C3380CC4-5D6E-409C-BE32-E72D297353CC}">
                  <c16:uniqueId val="{00000004-427D-4B66-9C4F-001CC51FE980}"/>
                </c:ext>
              </c:extLst>
            </c:dLbl>
            <c:dLbl>
              <c:idx val="7"/>
              <c:delete val="1"/>
              <c:extLst>
                <c:ext xmlns:c15="http://schemas.microsoft.com/office/drawing/2012/chart" uri="{CE6537A1-D6FC-4f65-9D91-7224C49458BB}"/>
                <c:ext xmlns:c16="http://schemas.microsoft.com/office/drawing/2014/chart" uri="{C3380CC4-5D6E-409C-BE32-E72D297353CC}">
                  <c16:uniqueId val="{00000005-427D-4B66-9C4F-001CC51FE980}"/>
                </c:ext>
              </c:extLst>
            </c:dLbl>
            <c:dLbl>
              <c:idx val="9"/>
              <c:delete val="1"/>
              <c:extLst>
                <c:ext xmlns:c15="http://schemas.microsoft.com/office/drawing/2012/chart" uri="{CE6537A1-D6FC-4f65-9D91-7224C49458BB}"/>
                <c:ext xmlns:c16="http://schemas.microsoft.com/office/drawing/2014/chart" uri="{C3380CC4-5D6E-409C-BE32-E72D297353CC}">
                  <c16:uniqueId val="{00000006-427D-4B66-9C4F-001CC51FE980}"/>
                </c:ext>
              </c:extLst>
            </c:dLbl>
            <c:dLbl>
              <c:idx val="10"/>
              <c:delete val="1"/>
              <c:extLst>
                <c:ext xmlns:c15="http://schemas.microsoft.com/office/drawing/2012/chart" uri="{CE6537A1-D6FC-4f65-9D91-7224C49458BB}"/>
                <c:ext xmlns:c16="http://schemas.microsoft.com/office/drawing/2014/chart" uri="{C3380CC4-5D6E-409C-BE32-E72D297353CC}">
                  <c16:uniqueId val="{00000007-427D-4B66-9C4F-001CC51FE980}"/>
                </c:ext>
              </c:extLst>
            </c:dLbl>
            <c:dLbl>
              <c:idx val="12"/>
              <c:delete val="1"/>
              <c:extLst>
                <c:ext xmlns:c15="http://schemas.microsoft.com/office/drawing/2012/chart" uri="{CE6537A1-D6FC-4f65-9D91-7224C49458BB}"/>
                <c:ext xmlns:c16="http://schemas.microsoft.com/office/drawing/2014/chart" uri="{C3380CC4-5D6E-409C-BE32-E72D297353CC}">
                  <c16:uniqueId val="{00000008-427D-4B66-9C4F-001CC51FE980}"/>
                </c:ext>
              </c:extLst>
            </c:dLbl>
            <c:dLbl>
              <c:idx val="13"/>
              <c:delete val="1"/>
              <c:extLst>
                <c:ext xmlns:c15="http://schemas.microsoft.com/office/drawing/2012/chart" uri="{CE6537A1-D6FC-4f65-9D91-7224C49458BB}"/>
                <c:ext xmlns:c16="http://schemas.microsoft.com/office/drawing/2014/chart" uri="{C3380CC4-5D6E-409C-BE32-E72D297353CC}">
                  <c16:uniqueId val="{00000009-427D-4B66-9C4F-001CC51FE980}"/>
                </c:ext>
              </c:extLst>
            </c:dLbl>
            <c:dLbl>
              <c:idx val="15"/>
              <c:delete val="1"/>
              <c:extLst>
                <c:ext xmlns:c15="http://schemas.microsoft.com/office/drawing/2012/chart" uri="{CE6537A1-D6FC-4f65-9D91-7224C49458BB}"/>
                <c:ext xmlns:c16="http://schemas.microsoft.com/office/drawing/2014/chart" uri="{C3380CC4-5D6E-409C-BE32-E72D297353CC}">
                  <c16:uniqueId val="{0000000A-427D-4B66-9C4F-001CC51FE980}"/>
                </c:ext>
              </c:extLst>
            </c:dLbl>
            <c:dLbl>
              <c:idx val="16"/>
              <c:delete val="1"/>
              <c:extLst>
                <c:ext xmlns:c15="http://schemas.microsoft.com/office/drawing/2012/chart" uri="{CE6537A1-D6FC-4f65-9D91-7224C49458BB}"/>
                <c:ext xmlns:c16="http://schemas.microsoft.com/office/drawing/2014/chart" uri="{C3380CC4-5D6E-409C-BE32-E72D297353CC}">
                  <c16:uniqueId val="{0000000B-427D-4B66-9C4F-001CC51FE980}"/>
                </c:ext>
              </c:extLst>
            </c:dLbl>
            <c:dLbl>
              <c:idx val="18"/>
              <c:delete val="1"/>
              <c:extLst>
                <c:ext xmlns:c15="http://schemas.microsoft.com/office/drawing/2012/chart" uri="{CE6537A1-D6FC-4f65-9D91-7224C49458BB}"/>
                <c:ext xmlns:c16="http://schemas.microsoft.com/office/drawing/2014/chart" uri="{C3380CC4-5D6E-409C-BE32-E72D297353CC}">
                  <c16:uniqueId val="{0000000C-427D-4B66-9C4F-001CC51FE980}"/>
                </c:ext>
              </c:extLst>
            </c:dLbl>
            <c:dLbl>
              <c:idx val="19"/>
              <c:delete val="1"/>
              <c:extLst>
                <c:ext xmlns:c15="http://schemas.microsoft.com/office/drawing/2012/chart" uri="{CE6537A1-D6FC-4f65-9D91-7224C49458BB}"/>
                <c:ext xmlns:c16="http://schemas.microsoft.com/office/drawing/2014/chart" uri="{C3380CC4-5D6E-409C-BE32-E72D297353CC}">
                  <c16:uniqueId val="{0000000D-427D-4B66-9C4F-001CC51FE980}"/>
                </c:ext>
              </c:extLst>
            </c:dLbl>
            <c:dLbl>
              <c:idx val="21"/>
              <c:delete val="1"/>
              <c:extLst>
                <c:ext xmlns:c15="http://schemas.microsoft.com/office/drawing/2012/chart" uri="{CE6537A1-D6FC-4f65-9D91-7224C49458BB}"/>
                <c:ext xmlns:c16="http://schemas.microsoft.com/office/drawing/2014/chart" uri="{C3380CC4-5D6E-409C-BE32-E72D297353CC}">
                  <c16:uniqueId val="{0000000E-427D-4B66-9C4F-001CC51FE980}"/>
                </c:ext>
              </c:extLst>
            </c:dLbl>
            <c:dLbl>
              <c:idx val="22"/>
              <c:delete val="1"/>
              <c:extLst>
                <c:ext xmlns:c15="http://schemas.microsoft.com/office/drawing/2012/chart" uri="{CE6537A1-D6FC-4f65-9D91-7224C49458BB}"/>
                <c:ext xmlns:c16="http://schemas.microsoft.com/office/drawing/2014/chart" uri="{C3380CC4-5D6E-409C-BE32-E72D297353CC}">
                  <c16:uniqueId val="{0000000F-427D-4B66-9C4F-001CC51FE980}"/>
                </c:ext>
              </c:extLst>
            </c:dLbl>
            <c:dLbl>
              <c:idx val="24"/>
              <c:delete val="1"/>
              <c:extLst>
                <c:ext xmlns:c15="http://schemas.microsoft.com/office/drawing/2012/chart" uri="{CE6537A1-D6FC-4f65-9D91-7224C49458BB}"/>
                <c:ext xmlns:c16="http://schemas.microsoft.com/office/drawing/2014/chart" uri="{C3380CC4-5D6E-409C-BE32-E72D297353CC}">
                  <c16:uniqueId val="{00000010-427D-4B66-9C4F-001CC51FE980}"/>
                </c:ext>
              </c:extLst>
            </c:dLbl>
            <c:dLbl>
              <c:idx val="25"/>
              <c:delete val="1"/>
              <c:extLst>
                <c:ext xmlns:c15="http://schemas.microsoft.com/office/drawing/2012/chart" uri="{CE6537A1-D6FC-4f65-9D91-7224C49458BB}"/>
                <c:ext xmlns:c16="http://schemas.microsoft.com/office/drawing/2014/chart" uri="{C3380CC4-5D6E-409C-BE32-E72D297353CC}">
                  <c16:uniqueId val="{00000011-427D-4B66-9C4F-001CC51FE980}"/>
                </c:ext>
              </c:extLst>
            </c:dLbl>
            <c:dLbl>
              <c:idx val="27"/>
              <c:delete val="1"/>
              <c:extLst>
                <c:ext xmlns:c15="http://schemas.microsoft.com/office/drawing/2012/chart" uri="{CE6537A1-D6FC-4f65-9D91-7224C49458BB}"/>
                <c:ext xmlns:c16="http://schemas.microsoft.com/office/drawing/2014/chart" uri="{C3380CC4-5D6E-409C-BE32-E72D297353CC}">
                  <c16:uniqueId val="{00000012-427D-4B66-9C4F-001CC51FE980}"/>
                </c:ext>
              </c:extLst>
            </c:dLbl>
            <c:dLbl>
              <c:idx val="28"/>
              <c:delete val="1"/>
              <c:extLst>
                <c:ext xmlns:c15="http://schemas.microsoft.com/office/drawing/2012/chart" uri="{CE6537A1-D6FC-4f65-9D91-7224C49458BB}"/>
                <c:ext xmlns:c16="http://schemas.microsoft.com/office/drawing/2014/chart" uri="{C3380CC4-5D6E-409C-BE32-E72D297353CC}">
                  <c16:uniqueId val="{00000013-427D-4B66-9C4F-001CC51FE980}"/>
                </c:ext>
              </c:extLst>
            </c:dLbl>
            <c:dLbl>
              <c:idx val="30"/>
              <c:delete val="1"/>
              <c:extLst>
                <c:ext xmlns:c15="http://schemas.microsoft.com/office/drawing/2012/chart" uri="{CE6537A1-D6FC-4f65-9D91-7224C49458BB}"/>
                <c:ext xmlns:c16="http://schemas.microsoft.com/office/drawing/2014/chart" uri="{C3380CC4-5D6E-409C-BE32-E72D297353CC}">
                  <c16:uniqueId val="{00000014-427D-4B66-9C4F-001CC51FE98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venir Next LT Pro" panose="020B0504020202020204" pitchFamily="34" charset="0"/>
                    <a:ea typeface="+mn-ea"/>
                    <a:cs typeface="+mn-cs"/>
                  </a:defRPr>
                </a:pPr>
                <a:endParaRPr lang="es-D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'Gráfico 12'!$A$59:$B$89</c:f>
              <c:multiLvlStrCache>
                <c:ptCount val="30"/>
                <c:lvl>
                  <c:pt idx="2">
                    <c:v>Mar</c:v>
                  </c:pt>
                  <c:pt idx="5">
                    <c:v>Jun</c:v>
                  </c:pt>
                  <c:pt idx="8">
                    <c:v>Sep</c:v>
                  </c:pt>
                  <c:pt idx="11">
                    <c:v>Dic</c:v>
                  </c:pt>
                  <c:pt idx="14">
                    <c:v>Mar</c:v>
                  </c:pt>
                  <c:pt idx="17">
                    <c:v>Jun</c:v>
                  </c:pt>
                  <c:pt idx="20">
                    <c:v>Sep</c:v>
                  </c:pt>
                  <c:pt idx="23">
                    <c:v>Dic</c:v>
                  </c:pt>
                  <c:pt idx="26">
                    <c:v>Mar</c:v>
                  </c:pt>
                  <c:pt idx="29">
                    <c:v>Jun</c:v>
                  </c:pt>
                </c:lvl>
                <c:lvl>
                  <c:pt idx="0">
                    <c:v>2024</c:v>
                  </c:pt>
                  <c:pt idx="12">
                    <c:v>2025</c:v>
                  </c:pt>
                  <c:pt idx="24">
                    <c:v>2026</c:v>
                  </c:pt>
                </c:lvl>
              </c:multiLvlStrCache>
            </c:multiLvlStrRef>
          </c:cat>
          <c:val>
            <c:numRef>
              <c:f>'Gráfico 12'!$C$59:$C$89</c:f>
              <c:numCache>
                <c:formatCode>0.0%</c:formatCode>
                <c:ptCount val="31"/>
                <c:pt idx="0">
                  <c:v>7.0000000000000007E-2</c:v>
                </c:pt>
                <c:pt idx="1">
                  <c:v>7.0000000000000007E-2</c:v>
                </c:pt>
                <c:pt idx="2">
                  <c:v>7.0000000000000007E-2</c:v>
                </c:pt>
                <c:pt idx="3">
                  <c:v>7.0000000000000007E-2</c:v>
                </c:pt>
                <c:pt idx="4">
                  <c:v>7.0000000000000007E-2</c:v>
                </c:pt>
                <c:pt idx="5">
                  <c:v>7.0000000000000007E-2</c:v>
                </c:pt>
                <c:pt idx="6">
                  <c:v>7.0000000000000007E-2</c:v>
                </c:pt>
                <c:pt idx="7">
                  <c:v>7.0000000000000007E-2</c:v>
                </c:pt>
                <c:pt idx="8">
                  <c:v>6.7500000000000004E-2</c:v>
                </c:pt>
                <c:pt idx="9">
                  <c:v>6.5000000000000002E-2</c:v>
                </c:pt>
                <c:pt idx="10">
                  <c:v>6.25E-2</c:v>
                </c:pt>
                <c:pt idx="11">
                  <c:v>0.06</c:v>
                </c:pt>
                <c:pt idx="12">
                  <c:v>5.7500000000000002E-2</c:v>
                </c:pt>
                <c:pt idx="13">
                  <c:v>5.7500000000000002E-2</c:v>
                </c:pt>
                <c:pt idx="14">
                  <c:v>5.7500000000000002E-2</c:v>
                </c:pt>
                <c:pt idx="15">
                  <c:v>5.7500000000000002E-2</c:v>
                </c:pt>
                <c:pt idx="16">
                  <c:v>5.7500000000000002E-2</c:v>
                </c:pt>
                <c:pt idx="17">
                  <c:v>5.7500000000000002E-2</c:v>
                </c:pt>
                <c:pt idx="18">
                  <c:v>5.7500000000000002E-2</c:v>
                </c:pt>
                <c:pt idx="19">
                  <c:v>5.7500000000000002E-2</c:v>
                </c:pt>
                <c:pt idx="20">
                  <c:v>5.7500000000000002E-2</c:v>
                </c:pt>
                <c:pt idx="21">
                  <c:v>5.5E-2</c:v>
                </c:pt>
                <c:pt idx="22">
                  <c:v>5.2499999999999998E-2</c:v>
                </c:pt>
                <c:pt idx="23">
                  <c:v>5.2499999999999998E-2</c:v>
                </c:pt>
                <c:pt idx="24">
                  <c:v>5.2499999999999998E-2</c:v>
                </c:pt>
                <c:pt idx="25">
                  <c:v>5.2499999999999998E-2</c:v>
                </c:pt>
                <c:pt idx="26">
                  <c:v>5.2499999999999998E-2</c:v>
                </c:pt>
                <c:pt idx="27">
                  <c:v>5.2499999999999998E-2</c:v>
                </c:pt>
                <c:pt idx="28">
                  <c:v>5.2499999999999998E-2</c:v>
                </c:pt>
                <c:pt idx="29">
                  <c:v>5.2499999999999998E-2</c:v>
                </c:pt>
                <c:pt idx="30">
                  <c:v>5.2499999999999998E-2</c:v>
                </c:pt>
              </c:numCache>
            </c:numRef>
          </c:val>
          <c:smooth val="0"/>
          <c:extLst>
            <c:ext xmlns:c16="http://schemas.microsoft.com/office/drawing/2014/chart" uri="{C3380CC4-5D6E-409C-BE32-E72D297353CC}">
              <c16:uniqueId val="{00000015-427D-4B66-9C4F-001CC51FE980}"/>
            </c:ext>
          </c:extLst>
        </c:ser>
        <c:ser>
          <c:idx val="1"/>
          <c:order val="1"/>
          <c:tx>
            <c:strRef>
              <c:f>'Gráfico 12'!$D$10</c:f>
              <c:strCache>
                <c:ptCount val="1"/>
                <c:pt idx="0">
                  <c:v>Depósito</c:v>
                </c:pt>
              </c:strCache>
            </c:strRef>
          </c:tx>
          <c:spPr>
            <a:ln w="28575" cap="rnd">
              <a:solidFill>
                <a:srgbClr val="C00000"/>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6-427D-4B66-9C4F-001CC51FE980}"/>
                </c:ext>
              </c:extLst>
            </c:dLbl>
            <c:dLbl>
              <c:idx val="1"/>
              <c:delete val="1"/>
              <c:extLst>
                <c:ext xmlns:c15="http://schemas.microsoft.com/office/drawing/2012/chart" uri="{CE6537A1-D6FC-4f65-9D91-7224C49458BB}"/>
                <c:ext xmlns:c16="http://schemas.microsoft.com/office/drawing/2014/chart" uri="{C3380CC4-5D6E-409C-BE32-E72D297353CC}">
                  <c16:uniqueId val="{00000017-427D-4B66-9C4F-001CC51FE980}"/>
                </c:ext>
              </c:extLst>
            </c:dLbl>
            <c:dLbl>
              <c:idx val="3"/>
              <c:delete val="1"/>
              <c:extLst>
                <c:ext xmlns:c15="http://schemas.microsoft.com/office/drawing/2012/chart" uri="{CE6537A1-D6FC-4f65-9D91-7224C49458BB}"/>
                <c:ext xmlns:c16="http://schemas.microsoft.com/office/drawing/2014/chart" uri="{C3380CC4-5D6E-409C-BE32-E72D297353CC}">
                  <c16:uniqueId val="{00000018-427D-4B66-9C4F-001CC51FE980}"/>
                </c:ext>
              </c:extLst>
            </c:dLbl>
            <c:dLbl>
              <c:idx val="4"/>
              <c:delete val="1"/>
              <c:extLst>
                <c:ext xmlns:c15="http://schemas.microsoft.com/office/drawing/2012/chart" uri="{CE6537A1-D6FC-4f65-9D91-7224C49458BB}"/>
                <c:ext xmlns:c16="http://schemas.microsoft.com/office/drawing/2014/chart" uri="{C3380CC4-5D6E-409C-BE32-E72D297353CC}">
                  <c16:uniqueId val="{00000019-427D-4B66-9C4F-001CC51FE980}"/>
                </c:ext>
              </c:extLst>
            </c:dLbl>
            <c:dLbl>
              <c:idx val="6"/>
              <c:delete val="1"/>
              <c:extLst>
                <c:ext xmlns:c15="http://schemas.microsoft.com/office/drawing/2012/chart" uri="{CE6537A1-D6FC-4f65-9D91-7224C49458BB}"/>
                <c:ext xmlns:c16="http://schemas.microsoft.com/office/drawing/2014/chart" uri="{C3380CC4-5D6E-409C-BE32-E72D297353CC}">
                  <c16:uniqueId val="{0000001A-427D-4B66-9C4F-001CC51FE980}"/>
                </c:ext>
              </c:extLst>
            </c:dLbl>
            <c:dLbl>
              <c:idx val="7"/>
              <c:delete val="1"/>
              <c:extLst>
                <c:ext xmlns:c15="http://schemas.microsoft.com/office/drawing/2012/chart" uri="{CE6537A1-D6FC-4f65-9D91-7224C49458BB}"/>
                <c:ext xmlns:c16="http://schemas.microsoft.com/office/drawing/2014/chart" uri="{C3380CC4-5D6E-409C-BE32-E72D297353CC}">
                  <c16:uniqueId val="{0000001B-427D-4B66-9C4F-001CC51FE980}"/>
                </c:ext>
              </c:extLst>
            </c:dLbl>
            <c:dLbl>
              <c:idx val="9"/>
              <c:delete val="1"/>
              <c:extLst>
                <c:ext xmlns:c15="http://schemas.microsoft.com/office/drawing/2012/chart" uri="{CE6537A1-D6FC-4f65-9D91-7224C49458BB}"/>
                <c:ext xmlns:c16="http://schemas.microsoft.com/office/drawing/2014/chart" uri="{C3380CC4-5D6E-409C-BE32-E72D297353CC}">
                  <c16:uniqueId val="{0000001C-427D-4B66-9C4F-001CC51FE980}"/>
                </c:ext>
              </c:extLst>
            </c:dLbl>
            <c:dLbl>
              <c:idx val="10"/>
              <c:delete val="1"/>
              <c:extLst>
                <c:ext xmlns:c15="http://schemas.microsoft.com/office/drawing/2012/chart" uri="{CE6537A1-D6FC-4f65-9D91-7224C49458BB}"/>
                <c:ext xmlns:c16="http://schemas.microsoft.com/office/drawing/2014/chart" uri="{C3380CC4-5D6E-409C-BE32-E72D297353CC}">
                  <c16:uniqueId val="{0000001D-427D-4B66-9C4F-001CC51FE980}"/>
                </c:ext>
              </c:extLst>
            </c:dLbl>
            <c:dLbl>
              <c:idx val="12"/>
              <c:delete val="1"/>
              <c:extLst>
                <c:ext xmlns:c15="http://schemas.microsoft.com/office/drawing/2012/chart" uri="{CE6537A1-D6FC-4f65-9D91-7224C49458BB}"/>
                <c:ext xmlns:c16="http://schemas.microsoft.com/office/drawing/2014/chart" uri="{C3380CC4-5D6E-409C-BE32-E72D297353CC}">
                  <c16:uniqueId val="{0000001E-427D-4B66-9C4F-001CC51FE980}"/>
                </c:ext>
              </c:extLst>
            </c:dLbl>
            <c:dLbl>
              <c:idx val="13"/>
              <c:delete val="1"/>
              <c:extLst>
                <c:ext xmlns:c15="http://schemas.microsoft.com/office/drawing/2012/chart" uri="{CE6537A1-D6FC-4f65-9D91-7224C49458BB}"/>
                <c:ext xmlns:c16="http://schemas.microsoft.com/office/drawing/2014/chart" uri="{C3380CC4-5D6E-409C-BE32-E72D297353CC}">
                  <c16:uniqueId val="{0000001F-427D-4B66-9C4F-001CC51FE980}"/>
                </c:ext>
              </c:extLst>
            </c:dLbl>
            <c:dLbl>
              <c:idx val="15"/>
              <c:delete val="1"/>
              <c:extLst>
                <c:ext xmlns:c15="http://schemas.microsoft.com/office/drawing/2012/chart" uri="{CE6537A1-D6FC-4f65-9D91-7224C49458BB}"/>
                <c:ext xmlns:c16="http://schemas.microsoft.com/office/drawing/2014/chart" uri="{C3380CC4-5D6E-409C-BE32-E72D297353CC}">
                  <c16:uniqueId val="{00000020-427D-4B66-9C4F-001CC51FE980}"/>
                </c:ext>
              </c:extLst>
            </c:dLbl>
            <c:dLbl>
              <c:idx val="16"/>
              <c:delete val="1"/>
              <c:extLst>
                <c:ext xmlns:c15="http://schemas.microsoft.com/office/drawing/2012/chart" uri="{CE6537A1-D6FC-4f65-9D91-7224C49458BB}"/>
                <c:ext xmlns:c16="http://schemas.microsoft.com/office/drawing/2014/chart" uri="{C3380CC4-5D6E-409C-BE32-E72D297353CC}">
                  <c16:uniqueId val="{00000021-427D-4B66-9C4F-001CC51FE980}"/>
                </c:ext>
              </c:extLst>
            </c:dLbl>
            <c:dLbl>
              <c:idx val="18"/>
              <c:delete val="1"/>
              <c:extLst>
                <c:ext xmlns:c15="http://schemas.microsoft.com/office/drawing/2012/chart" uri="{CE6537A1-D6FC-4f65-9D91-7224C49458BB}"/>
                <c:ext xmlns:c16="http://schemas.microsoft.com/office/drawing/2014/chart" uri="{C3380CC4-5D6E-409C-BE32-E72D297353CC}">
                  <c16:uniqueId val="{00000022-427D-4B66-9C4F-001CC51FE980}"/>
                </c:ext>
              </c:extLst>
            </c:dLbl>
            <c:dLbl>
              <c:idx val="19"/>
              <c:delete val="1"/>
              <c:extLst>
                <c:ext xmlns:c15="http://schemas.microsoft.com/office/drawing/2012/chart" uri="{CE6537A1-D6FC-4f65-9D91-7224C49458BB}"/>
                <c:ext xmlns:c16="http://schemas.microsoft.com/office/drawing/2014/chart" uri="{C3380CC4-5D6E-409C-BE32-E72D297353CC}">
                  <c16:uniqueId val="{00000023-427D-4B66-9C4F-001CC51FE980}"/>
                </c:ext>
              </c:extLst>
            </c:dLbl>
            <c:dLbl>
              <c:idx val="21"/>
              <c:delete val="1"/>
              <c:extLst>
                <c:ext xmlns:c15="http://schemas.microsoft.com/office/drawing/2012/chart" uri="{CE6537A1-D6FC-4f65-9D91-7224C49458BB}"/>
                <c:ext xmlns:c16="http://schemas.microsoft.com/office/drawing/2014/chart" uri="{C3380CC4-5D6E-409C-BE32-E72D297353CC}">
                  <c16:uniqueId val="{00000024-427D-4B66-9C4F-001CC51FE980}"/>
                </c:ext>
              </c:extLst>
            </c:dLbl>
            <c:dLbl>
              <c:idx val="22"/>
              <c:delete val="1"/>
              <c:extLst>
                <c:ext xmlns:c15="http://schemas.microsoft.com/office/drawing/2012/chart" uri="{CE6537A1-D6FC-4f65-9D91-7224C49458BB}"/>
                <c:ext xmlns:c16="http://schemas.microsoft.com/office/drawing/2014/chart" uri="{C3380CC4-5D6E-409C-BE32-E72D297353CC}">
                  <c16:uniqueId val="{00000025-427D-4B66-9C4F-001CC51FE980}"/>
                </c:ext>
              </c:extLst>
            </c:dLbl>
            <c:dLbl>
              <c:idx val="24"/>
              <c:delete val="1"/>
              <c:extLst>
                <c:ext xmlns:c15="http://schemas.microsoft.com/office/drawing/2012/chart" uri="{CE6537A1-D6FC-4f65-9D91-7224C49458BB}"/>
                <c:ext xmlns:c16="http://schemas.microsoft.com/office/drawing/2014/chart" uri="{C3380CC4-5D6E-409C-BE32-E72D297353CC}">
                  <c16:uniqueId val="{00000026-427D-4B66-9C4F-001CC51FE980}"/>
                </c:ext>
              </c:extLst>
            </c:dLbl>
            <c:dLbl>
              <c:idx val="25"/>
              <c:delete val="1"/>
              <c:extLst>
                <c:ext xmlns:c15="http://schemas.microsoft.com/office/drawing/2012/chart" uri="{CE6537A1-D6FC-4f65-9D91-7224C49458BB}"/>
                <c:ext xmlns:c16="http://schemas.microsoft.com/office/drawing/2014/chart" uri="{C3380CC4-5D6E-409C-BE32-E72D297353CC}">
                  <c16:uniqueId val="{00000027-427D-4B66-9C4F-001CC51FE980}"/>
                </c:ext>
              </c:extLst>
            </c:dLbl>
            <c:dLbl>
              <c:idx val="27"/>
              <c:delete val="1"/>
              <c:extLst>
                <c:ext xmlns:c15="http://schemas.microsoft.com/office/drawing/2012/chart" uri="{CE6537A1-D6FC-4f65-9D91-7224C49458BB}"/>
                <c:ext xmlns:c16="http://schemas.microsoft.com/office/drawing/2014/chart" uri="{C3380CC4-5D6E-409C-BE32-E72D297353CC}">
                  <c16:uniqueId val="{00000028-427D-4B66-9C4F-001CC51FE980}"/>
                </c:ext>
              </c:extLst>
            </c:dLbl>
            <c:dLbl>
              <c:idx val="28"/>
              <c:delete val="1"/>
              <c:extLst>
                <c:ext xmlns:c15="http://schemas.microsoft.com/office/drawing/2012/chart" uri="{CE6537A1-D6FC-4f65-9D91-7224C49458BB}"/>
                <c:ext xmlns:c16="http://schemas.microsoft.com/office/drawing/2014/chart" uri="{C3380CC4-5D6E-409C-BE32-E72D297353CC}">
                  <c16:uniqueId val="{00000029-427D-4B66-9C4F-001CC51FE980}"/>
                </c:ext>
              </c:extLst>
            </c:dLbl>
            <c:dLbl>
              <c:idx val="30"/>
              <c:delete val="1"/>
              <c:extLst>
                <c:ext xmlns:c15="http://schemas.microsoft.com/office/drawing/2012/chart" uri="{CE6537A1-D6FC-4f65-9D91-7224C49458BB}"/>
                <c:ext xmlns:c16="http://schemas.microsoft.com/office/drawing/2014/chart" uri="{C3380CC4-5D6E-409C-BE32-E72D297353CC}">
                  <c16:uniqueId val="{0000002A-427D-4B66-9C4F-001CC51FE98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venir Next LT Pro" panose="020B0504020202020204" pitchFamily="34" charset="0"/>
                    <a:ea typeface="+mn-ea"/>
                    <a:cs typeface="+mn-cs"/>
                  </a:defRPr>
                </a:pPr>
                <a:endParaRPr lang="es-D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'Gráfico 12'!$A$59:$B$89</c:f>
              <c:multiLvlStrCache>
                <c:ptCount val="30"/>
                <c:lvl>
                  <c:pt idx="2">
                    <c:v>Mar</c:v>
                  </c:pt>
                  <c:pt idx="5">
                    <c:v>Jun</c:v>
                  </c:pt>
                  <c:pt idx="8">
                    <c:v>Sep</c:v>
                  </c:pt>
                  <c:pt idx="11">
                    <c:v>Dic</c:v>
                  </c:pt>
                  <c:pt idx="14">
                    <c:v>Mar</c:v>
                  </c:pt>
                  <c:pt idx="17">
                    <c:v>Jun</c:v>
                  </c:pt>
                  <c:pt idx="20">
                    <c:v>Sep</c:v>
                  </c:pt>
                  <c:pt idx="23">
                    <c:v>Dic</c:v>
                  </c:pt>
                  <c:pt idx="26">
                    <c:v>Mar</c:v>
                  </c:pt>
                  <c:pt idx="29">
                    <c:v>Jun</c:v>
                  </c:pt>
                </c:lvl>
                <c:lvl>
                  <c:pt idx="0">
                    <c:v>2024</c:v>
                  </c:pt>
                  <c:pt idx="12">
                    <c:v>2025</c:v>
                  </c:pt>
                  <c:pt idx="24">
                    <c:v>2026</c:v>
                  </c:pt>
                </c:lvl>
              </c:multiLvlStrCache>
            </c:multiLvlStrRef>
          </c:cat>
          <c:val>
            <c:numRef>
              <c:f>'Gráfico 12'!$D$59:$D$89</c:f>
              <c:numCache>
                <c:formatCode>0.0%</c:formatCode>
                <c:ptCount val="31"/>
                <c:pt idx="0">
                  <c:v>5.5E-2</c:v>
                </c:pt>
                <c:pt idx="1">
                  <c:v>5.5E-2</c:v>
                </c:pt>
                <c:pt idx="2">
                  <c:v>5.5E-2</c:v>
                </c:pt>
                <c:pt idx="3">
                  <c:v>5.5E-2</c:v>
                </c:pt>
                <c:pt idx="4">
                  <c:v>5.5E-2</c:v>
                </c:pt>
                <c:pt idx="5">
                  <c:v>5.5E-2</c:v>
                </c:pt>
                <c:pt idx="6">
                  <c:v>5.5E-2</c:v>
                </c:pt>
                <c:pt idx="7">
                  <c:v>5.5E-2</c:v>
                </c:pt>
                <c:pt idx="8">
                  <c:v>5.2499999999999998E-2</c:v>
                </c:pt>
                <c:pt idx="9">
                  <c:v>0.05</c:v>
                </c:pt>
                <c:pt idx="10">
                  <c:v>4.7500000000000001E-2</c:v>
                </c:pt>
                <c:pt idx="11">
                  <c:v>4.4999999999999998E-2</c:v>
                </c:pt>
                <c:pt idx="12">
                  <c:v>4.4999999999999998E-2</c:v>
                </c:pt>
                <c:pt idx="13">
                  <c:v>4.4999999999999998E-2</c:v>
                </c:pt>
                <c:pt idx="14">
                  <c:v>4.4999999999999998E-2</c:v>
                </c:pt>
                <c:pt idx="15">
                  <c:v>4.4999999999999998E-2</c:v>
                </c:pt>
                <c:pt idx="16">
                  <c:v>4.4999999999999998E-2</c:v>
                </c:pt>
                <c:pt idx="17">
                  <c:v>4.4999999999999998E-2</c:v>
                </c:pt>
                <c:pt idx="18">
                  <c:v>4.4999999999999998E-2</c:v>
                </c:pt>
                <c:pt idx="19">
                  <c:v>4.4999999999999998E-2</c:v>
                </c:pt>
                <c:pt idx="20">
                  <c:v>4.4999999999999998E-2</c:v>
                </c:pt>
                <c:pt idx="21">
                  <c:v>4.4999999999999998E-2</c:v>
                </c:pt>
                <c:pt idx="22">
                  <c:v>4.4999999999999998E-2</c:v>
                </c:pt>
                <c:pt idx="23">
                  <c:v>4.4999999999999998E-2</c:v>
                </c:pt>
                <c:pt idx="24">
                  <c:v>4.4999999999999998E-2</c:v>
                </c:pt>
                <c:pt idx="25">
                  <c:v>4.4999999999999998E-2</c:v>
                </c:pt>
                <c:pt idx="26">
                  <c:v>4.4999999999999998E-2</c:v>
                </c:pt>
                <c:pt idx="27">
                  <c:v>4.4999999999999998E-2</c:v>
                </c:pt>
                <c:pt idx="28">
                  <c:v>4.4999999999999998E-2</c:v>
                </c:pt>
                <c:pt idx="29">
                  <c:v>4.4999999999999998E-2</c:v>
                </c:pt>
                <c:pt idx="30">
                  <c:v>4.4999999999999998E-2</c:v>
                </c:pt>
              </c:numCache>
            </c:numRef>
          </c:val>
          <c:smooth val="0"/>
          <c:extLst>
            <c:ext xmlns:c16="http://schemas.microsoft.com/office/drawing/2014/chart" uri="{C3380CC4-5D6E-409C-BE32-E72D297353CC}">
              <c16:uniqueId val="{0000002B-427D-4B66-9C4F-001CC51FE980}"/>
            </c:ext>
          </c:extLst>
        </c:ser>
        <c:ser>
          <c:idx val="2"/>
          <c:order val="2"/>
          <c:tx>
            <c:strRef>
              <c:f>'Gráfico 12'!$E$10</c:f>
              <c:strCache>
                <c:ptCount val="1"/>
                <c:pt idx="0">
                  <c:v>Préstamo</c:v>
                </c:pt>
              </c:strCache>
            </c:strRef>
          </c:tx>
          <c:spPr>
            <a:ln w="28575" cap="flat">
              <a:solidFill>
                <a:schemeClr val="accent4"/>
              </a:solidFill>
              <a:prstDash val="dash"/>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2C-427D-4B66-9C4F-001CC51FE980}"/>
                </c:ext>
              </c:extLst>
            </c:dLbl>
            <c:dLbl>
              <c:idx val="1"/>
              <c:delete val="1"/>
              <c:extLst>
                <c:ext xmlns:c15="http://schemas.microsoft.com/office/drawing/2012/chart" uri="{CE6537A1-D6FC-4f65-9D91-7224C49458BB}"/>
                <c:ext xmlns:c16="http://schemas.microsoft.com/office/drawing/2014/chart" uri="{C3380CC4-5D6E-409C-BE32-E72D297353CC}">
                  <c16:uniqueId val="{0000002D-427D-4B66-9C4F-001CC51FE980}"/>
                </c:ext>
              </c:extLst>
            </c:dLbl>
            <c:dLbl>
              <c:idx val="3"/>
              <c:delete val="1"/>
              <c:extLst>
                <c:ext xmlns:c15="http://schemas.microsoft.com/office/drawing/2012/chart" uri="{CE6537A1-D6FC-4f65-9D91-7224C49458BB}"/>
                <c:ext xmlns:c16="http://schemas.microsoft.com/office/drawing/2014/chart" uri="{C3380CC4-5D6E-409C-BE32-E72D297353CC}">
                  <c16:uniqueId val="{0000002E-427D-4B66-9C4F-001CC51FE980}"/>
                </c:ext>
              </c:extLst>
            </c:dLbl>
            <c:dLbl>
              <c:idx val="4"/>
              <c:delete val="1"/>
              <c:extLst>
                <c:ext xmlns:c15="http://schemas.microsoft.com/office/drawing/2012/chart" uri="{CE6537A1-D6FC-4f65-9D91-7224C49458BB}"/>
                <c:ext xmlns:c16="http://schemas.microsoft.com/office/drawing/2014/chart" uri="{C3380CC4-5D6E-409C-BE32-E72D297353CC}">
                  <c16:uniqueId val="{0000002F-427D-4B66-9C4F-001CC51FE980}"/>
                </c:ext>
              </c:extLst>
            </c:dLbl>
            <c:dLbl>
              <c:idx val="6"/>
              <c:delete val="1"/>
              <c:extLst>
                <c:ext xmlns:c15="http://schemas.microsoft.com/office/drawing/2012/chart" uri="{CE6537A1-D6FC-4f65-9D91-7224C49458BB}"/>
                <c:ext xmlns:c16="http://schemas.microsoft.com/office/drawing/2014/chart" uri="{C3380CC4-5D6E-409C-BE32-E72D297353CC}">
                  <c16:uniqueId val="{00000030-427D-4B66-9C4F-001CC51FE980}"/>
                </c:ext>
              </c:extLst>
            </c:dLbl>
            <c:dLbl>
              <c:idx val="7"/>
              <c:delete val="1"/>
              <c:extLst>
                <c:ext xmlns:c15="http://schemas.microsoft.com/office/drawing/2012/chart" uri="{CE6537A1-D6FC-4f65-9D91-7224C49458BB}"/>
                <c:ext xmlns:c16="http://schemas.microsoft.com/office/drawing/2014/chart" uri="{C3380CC4-5D6E-409C-BE32-E72D297353CC}">
                  <c16:uniqueId val="{00000031-427D-4B66-9C4F-001CC51FE980}"/>
                </c:ext>
              </c:extLst>
            </c:dLbl>
            <c:dLbl>
              <c:idx val="9"/>
              <c:delete val="1"/>
              <c:extLst>
                <c:ext xmlns:c15="http://schemas.microsoft.com/office/drawing/2012/chart" uri="{CE6537A1-D6FC-4f65-9D91-7224C49458BB}"/>
                <c:ext xmlns:c16="http://schemas.microsoft.com/office/drawing/2014/chart" uri="{C3380CC4-5D6E-409C-BE32-E72D297353CC}">
                  <c16:uniqueId val="{00000032-427D-4B66-9C4F-001CC51FE980}"/>
                </c:ext>
              </c:extLst>
            </c:dLbl>
            <c:dLbl>
              <c:idx val="10"/>
              <c:delete val="1"/>
              <c:extLst>
                <c:ext xmlns:c15="http://schemas.microsoft.com/office/drawing/2012/chart" uri="{CE6537A1-D6FC-4f65-9D91-7224C49458BB}"/>
                <c:ext xmlns:c16="http://schemas.microsoft.com/office/drawing/2014/chart" uri="{C3380CC4-5D6E-409C-BE32-E72D297353CC}">
                  <c16:uniqueId val="{00000033-427D-4B66-9C4F-001CC51FE980}"/>
                </c:ext>
              </c:extLst>
            </c:dLbl>
            <c:dLbl>
              <c:idx val="12"/>
              <c:delete val="1"/>
              <c:extLst>
                <c:ext xmlns:c15="http://schemas.microsoft.com/office/drawing/2012/chart" uri="{CE6537A1-D6FC-4f65-9D91-7224C49458BB}"/>
                <c:ext xmlns:c16="http://schemas.microsoft.com/office/drawing/2014/chart" uri="{C3380CC4-5D6E-409C-BE32-E72D297353CC}">
                  <c16:uniqueId val="{00000034-427D-4B66-9C4F-001CC51FE980}"/>
                </c:ext>
              </c:extLst>
            </c:dLbl>
            <c:dLbl>
              <c:idx val="13"/>
              <c:delete val="1"/>
              <c:extLst>
                <c:ext xmlns:c15="http://schemas.microsoft.com/office/drawing/2012/chart" uri="{CE6537A1-D6FC-4f65-9D91-7224C49458BB}"/>
                <c:ext xmlns:c16="http://schemas.microsoft.com/office/drawing/2014/chart" uri="{C3380CC4-5D6E-409C-BE32-E72D297353CC}">
                  <c16:uniqueId val="{00000035-427D-4B66-9C4F-001CC51FE980}"/>
                </c:ext>
              </c:extLst>
            </c:dLbl>
            <c:dLbl>
              <c:idx val="15"/>
              <c:delete val="1"/>
              <c:extLst>
                <c:ext xmlns:c15="http://schemas.microsoft.com/office/drawing/2012/chart" uri="{CE6537A1-D6FC-4f65-9D91-7224C49458BB}"/>
                <c:ext xmlns:c16="http://schemas.microsoft.com/office/drawing/2014/chart" uri="{C3380CC4-5D6E-409C-BE32-E72D297353CC}">
                  <c16:uniqueId val="{00000036-427D-4B66-9C4F-001CC51FE980}"/>
                </c:ext>
              </c:extLst>
            </c:dLbl>
            <c:dLbl>
              <c:idx val="16"/>
              <c:delete val="1"/>
              <c:extLst>
                <c:ext xmlns:c15="http://schemas.microsoft.com/office/drawing/2012/chart" uri="{CE6537A1-D6FC-4f65-9D91-7224C49458BB}"/>
                <c:ext xmlns:c16="http://schemas.microsoft.com/office/drawing/2014/chart" uri="{C3380CC4-5D6E-409C-BE32-E72D297353CC}">
                  <c16:uniqueId val="{00000037-427D-4B66-9C4F-001CC51FE980}"/>
                </c:ext>
              </c:extLst>
            </c:dLbl>
            <c:dLbl>
              <c:idx val="18"/>
              <c:delete val="1"/>
              <c:extLst>
                <c:ext xmlns:c15="http://schemas.microsoft.com/office/drawing/2012/chart" uri="{CE6537A1-D6FC-4f65-9D91-7224C49458BB}"/>
                <c:ext xmlns:c16="http://schemas.microsoft.com/office/drawing/2014/chart" uri="{C3380CC4-5D6E-409C-BE32-E72D297353CC}">
                  <c16:uniqueId val="{00000038-427D-4B66-9C4F-001CC51FE980}"/>
                </c:ext>
              </c:extLst>
            </c:dLbl>
            <c:dLbl>
              <c:idx val="19"/>
              <c:delete val="1"/>
              <c:extLst>
                <c:ext xmlns:c15="http://schemas.microsoft.com/office/drawing/2012/chart" uri="{CE6537A1-D6FC-4f65-9D91-7224C49458BB}"/>
                <c:ext xmlns:c16="http://schemas.microsoft.com/office/drawing/2014/chart" uri="{C3380CC4-5D6E-409C-BE32-E72D297353CC}">
                  <c16:uniqueId val="{00000039-427D-4B66-9C4F-001CC51FE980}"/>
                </c:ext>
              </c:extLst>
            </c:dLbl>
            <c:dLbl>
              <c:idx val="21"/>
              <c:delete val="1"/>
              <c:extLst>
                <c:ext xmlns:c15="http://schemas.microsoft.com/office/drawing/2012/chart" uri="{CE6537A1-D6FC-4f65-9D91-7224C49458BB}"/>
                <c:ext xmlns:c16="http://schemas.microsoft.com/office/drawing/2014/chart" uri="{C3380CC4-5D6E-409C-BE32-E72D297353CC}">
                  <c16:uniqueId val="{0000003A-427D-4B66-9C4F-001CC51FE980}"/>
                </c:ext>
              </c:extLst>
            </c:dLbl>
            <c:dLbl>
              <c:idx val="22"/>
              <c:delete val="1"/>
              <c:extLst>
                <c:ext xmlns:c15="http://schemas.microsoft.com/office/drawing/2012/chart" uri="{CE6537A1-D6FC-4f65-9D91-7224C49458BB}"/>
                <c:ext xmlns:c16="http://schemas.microsoft.com/office/drawing/2014/chart" uri="{C3380CC4-5D6E-409C-BE32-E72D297353CC}">
                  <c16:uniqueId val="{0000003B-427D-4B66-9C4F-001CC51FE980}"/>
                </c:ext>
              </c:extLst>
            </c:dLbl>
            <c:dLbl>
              <c:idx val="24"/>
              <c:delete val="1"/>
              <c:extLst>
                <c:ext xmlns:c15="http://schemas.microsoft.com/office/drawing/2012/chart" uri="{CE6537A1-D6FC-4f65-9D91-7224C49458BB}"/>
                <c:ext xmlns:c16="http://schemas.microsoft.com/office/drawing/2014/chart" uri="{C3380CC4-5D6E-409C-BE32-E72D297353CC}">
                  <c16:uniqueId val="{0000003C-427D-4B66-9C4F-001CC51FE980}"/>
                </c:ext>
              </c:extLst>
            </c:dLbl>
            <c:dLbl>
              <c:idx val="25"/>
              <c:delete val="1"/>
              <c:extLst>
                <c:ext xmlns:c15="http://schemas.microsoft.com/office/drawing/2012/chart" uri="{CE6537A1-D6FC-4f65-9D91-7224C49458BB}"/>
                <c:ext xmlns:c16="http://schemas.microsoft.com/office/drawing/2014/chart" uri="{C3380CC4-5D6E-409C-BE32-E72D297353CC}">
                  <c16:uniqueId val="{0000003D-427D-4B66-9C4F-001CC51FE980}"/>
                </c:ext>
              </c:extLst>
            </c:dLbl>
            <c:dLbl>
              <c:idx val="27"/>
              <c:delete val="1"/>
              <c:extLst>
                <c:ext xmlns:c15="http://schemas.microsoft.com/office/drawing/2012/chart" uri="{CE6537A1-D6FC-4f65-9D91-7224C49458BB}"/>
                <c:ext xmlns:c16="http://schemas.microsoft.com/office/drawing/2014/chart" uri="{C3380CC4-5D6E-409C-BE32-E72D297353CC}">
                  <c16:uniqueId val="{0000003E-427D-4B66-9C4F-001CC51FE980}"/>
                </c:ext>
              </c:extLst>
            </c:dLbl>
            <c:dLbl>
              <c:idx val="28"/>
              <c:delete val="1"/>
              <c:extLst>
                <c:ext xmlns:c15="http://schemas.microsoft.com/office/drawing/2012/chart" uri="{CE6537A1-D6FC-4f65-9D91-7224C49458BB}"/>
                <c:ext xmlns:c16="http://schemas.microsoft.com/office/drawing/2014/chart" uri="{C3380CC4-5D6E-409C-BE32-E72D297353CC}">
                  <c16:uniqueId val="{0000003F-427D-4B66-9C4F-001CC51FE980}"/>
                </c:ext>
              </c:extLst>
            </c:dLbl>
            <c:dLbl>
              <c:idx val="30"/>
              <c:delete val="1"/>
              <c:extLst>
                <c:ext xmlns:c15="http://schemas.microsoft.com/office/drawing/2012/chart" uri="{CE6537A1-D6FC-4f65-9D91-7224C49458BB}"/>
                <c:ext xmlns:c16="http://schemas.microsoft.com/office/drawing/2014/chart" uri="{C3380CC4-5D6E-409C-BE32-E72D297353CC}">
                  <c16:uniqueId val="{00000040-427D-4B66-9C4F-001CC51FE98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venir Next LT Pro" panose="020B0504020202020204" pitchFamily="34" charset="0"/>
                    <a:ea typeface="+mn-ea"/>
                    <a:cs typeface="+mn-cs"/>
                  </a:defRPr>
                </a:pPr>
                <a:endParaRPr lang="es-D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'Gráfico 12'!$A$59:$B$89</c:f>
              <c:multiLvlStrCache>
                <c:ptCount val="30"/>
                <c:lvl>
                  <c:pt idx="2">
                    <c:v>Mar</c:v>
                  </c:pt>
                  <c:pt idx="5">
                    <c:v>Jun</c:v>
                  </c:pt>
                  <c:pt idx="8">
                    <c:v>Sep</c:v>
                  </c:pt>
                  <c:pt idx="11">
                    <c:v>Dic</c:v>
                  </c:pt>
                  <c:pt idx="14">
                    <c:v>Mar</c:v>
                  </c:pt>
                  <c:pt idx="17">
                    <c:v>Jun</c:v>
                  </c:pt>
                  <c:pt idx="20">
                    <c:v>Sep</c:v>
                  </c:pt>
                  <c:pt idx="23">
                    <c:v>Dic</c:v>
                  </c:pt>
                  <c:pt idx="26">
                    <c:v>Mar</c:v>
                  </c:pt>
                  <c:pt idx="29">
                    <c:v>Jun</c:v>
                  </c:pt>
                </c:lvl>
                <c:lvl>
                  <c:pt idx="0">
                    <c:v>2024</c:v>
                  </c:pt>
                  <c:pt idx="12">
                    <c:v>2025</c:v>
                  </c:pt>
                  <c:pt idx="24">
                    <c:v>2026</c:v>
                  </c:pt>
                </c:lvl>
              </c:multiLvlStrCache>
            </c:multiLvlStrRef>
          </c:cat>
          <c:val>
            <c:numRef>
              <c:f>'Gráfico 12'!$E$59:$E$89</c:f>
              <c:numCache>
                <c:formatCode>0.0%</c:formatCode>
                <c:ptCount val="31"/>
                <c:pt idx="0">
                  <c:v>7.4999999999999997E-2</c:v>
                </c:pt>
                <c:pt idx="1">
                  <c:v>7.4999999999999997E-2</c:v>
                </c:pt>
                <c:pt idx="2">
                  <c:v>7.4999999999999997E-2</c:v>
                </c:pt>
                <c:pt idx="3">
                  <c:v>7.4999999999999997E-2</c:v>
                </c:pt>
                <c:pt idx="4">
                  <c:v>7.4999999999999997E-2</c:v>
                </c:pt>
                <c:pt idx="5">
                  <c:v>7.4999999999999997E-2</c:v>
                </c:pt>
                <c:pt idx="6">
                  <c:v>7.4999999999999997E-2</c:v>
                </c:pt>
                <c:pt idx="7">
                  <c:v>7.4999999999999997E-2</c:v>
                </c:pt>
                <c:pt idx="8">
                  <c:v>7.2499999999999995E-2</c:v>
                </c:pt>
                <c:pt idx="9">
                  <c:v>7.0000000000000007E-2</c:v>
                </c:pt>
                <c:pt idx="10">
                  <c:v>6.7500000000000004E-2</c:v>
                </c:pt>
                <c:pt idx="11">
                  <c:v>6.5000000000000002E-2</c:v>
                </c:pt>
                <c:pt idx="12">
                  <c:v>6.25E-2</c:v>
                </c:pt>
                <c:pt idx="13">
                  <c:v>6.25E-2</c:v>
                </c:pt>
                <c:pt idx="14">
                  <c:v>6.25E-2</c:v>
                </c:pt>
                <c:pt idx="15">
                  <c:v>6.25E-2</c:v>
                </c:pt>
                <c:pt idx="16">
                  <c:v>6.25E-2</c:v>
                </c:pt>
                <c:pt idx="17">
                  <c:v>6.25E-2</c:v>
                </c:pt>
                <c:pt idx="18">
                  <c:v>6.25E-2</c:v>
                </c:pt>
                <c:pt idx="19">
                  <c:v>6.25E-2</c:v>
                </c:pt>
                <c:pt idx="20">
                  <c:v>6.25E-2</c:v>
                </c:pt>
                <c:pt idx="21">
                  <c:v>0.06</c:v>
                </c:pt>
                <c:pt idx="22">
                  <c:v>5.7500000000000002E-2</c:v>
                </c:pt>
                <c:pt idx="23">
                  <c:v>5.7500000000000002E-2</c:v>
                </c:pt>
                <c:pt idx="24">
                  <c:v>5.7500000000000002E-2</c:v>
                </c:pt>
                <c:pt idx="25">
                  <c:v>5.7500000000000002E-2</c:v>
                </c:pt>
                <c:pt idx="26">
                  <c:v>5.7500000000000002E-2</c:v>
                </c:pt>
                <c:pt idx="27">
                  <c:v>5.7500000000000002E-2</c:v>
                </c:pt>
                <c:pt idx="28">
                  <c:v>5.7500000000000002E-2</c:v>
                </c:pt>
                <c:pt idx="29">
                  <c:v>5.7500000000000002E-2</c:v>
                </c:pt>
                <c:pt idx="30">
                  <c:v>5.7500000000000002E-2</c:v>
                </c:pt>
              </c:numCache>
            </c:numRef>
          </c:val>
          <c:smooth val="0"/>
          <c:extLst>
            <c:ext xmlns:c16="http://schemas.microsoft.com/office/drawing/2014/chart" uri="{C3380CC4-5D6E-409C-BE32-E72D297353CC}">
              <c16:uniqueId val="{00000041-427D-4B66-9C4F-001CC51FE980}"/>
            </c:ext>
          </c:extLst>
        </c:ser>
        <c:dLbls>
          <c:dLblPos val="t"/>
          <c:showLegendKey val="0"/>
          <c:showVal val="1"/>
          <c:showCatName val="0"/>
          <c:showSerName val="0"/>
          <c:showPercent val="0"/>
          <c:showBubbleSize val="0"/>
        </c:dLbls>
        <c:smooth val="0"/>
        <c:axId val="1001537935"/>
        <c:axId val="1001540431"/>
      </c:lineChart>
      <c:catAx>
        <c:axId val="10015379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Avenir Next LT Pro" panose="020B0504020202020204" pitchFamily="34" charset="0"/>
                <a:ea typeface="+mn-ea"/>
                <a:cs typeface="+mn-cs"/>
              </a:defRPr>
            </a:pPr>
            <a:endParaRPr lang="es-DO"/>
          </a:p>
        </c:txPr>
        <c:crossAx val="1001540431"/>
        <c:crosses val="autoZero"/>
        <c:auto val="1"/>
        <c:lblAlgn val="ctr"/>
        <c:lblOffset val="100"/>
        <c:noMultiLvlLbl val="0"/>
      </c:catAx>
      <c:valAx>
        <c:axId val="1001540431"/>
        <c:scaling>
          <c:orientation val="minMax"/>
        </c:scaling>
        <c:delete val="1"/>
        <c:axPos val="l"/>
        <c:majorGridlines>
          <c:spPr>
            <a:ln w="9525" cap="flat" cmpd="sng" algn="ctr">
              <a:noFill/>
              <a:round/>
            </a:ln>
            <a:effectLst/>
          </c:spPr>
        </c:majorGridlines>
        <c:numFmt formatCode="0.0%" sourceLinked="1"/>
        <c:majorTickMark val="none"/>
        <c:minorTickMark val="none"/>
        <c:tickLblPos val="nextTo"/>
        <c:crossAx val="1001537935"/>
        <c:crosses val="autoZero"/>
        <c:crossBetween val="between"/>
      </c:valAx>
      <c:spPr>
        <a:noFill/>
        <a:ln>
          <a:noFill/>
        </a:ln>
        <a:effectLst>
          <a:glow rad="12700">
            <a:schemeClr val="accent1">
              <a:alpha val="40000"/>
            </a:schemeClr>
          </a:glow>
          <a:softEdge rad="38100"/>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Avenir Next LT Pro" panose="020B0504020202020204" pitchFamily="34" charset="0"/>
              <a:ea typeface="+mn-ea"/>
              <a:cs typeface="+mn-cs"/>
            </a:defRPr>
          </a:pPr>
          <a:endParaRPr lang="es-DO"/>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venir Next LT Pro" panose="020B0504020202020204" pitchFamily="34" charset="0"/>
        </a:defRPr>
      </a:pPr>
      <a:endParaRPr lang="es-D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'Gráfico 13'!$C$52</c:f>
              <c:strCache>
                <c:ptCount val="1"/>
                <c:pt idx="0">
                  <c:v>Subyacente</c:v>
                </c:pt>
              </c:strCache>
            </c:strRef>
          </c:tx>
          <c:spPr>
            <a:solidFill>
              <a:srgbClr val="DAE9F8"/>
            </a:solidFill>
            <a:ln>
              <a:noFill/>
            </a:ln>
            <a:effectLst>
              <a:innerShdw blurRad="114300">
                <a:schemeClr val="accent1"/>
              </a:innerShdw>
            </a:effectLst>
          </c:spPr>
          <c:invertIfNegative val="0"/>
          <c:cat>
            <c:multiLvlStrRef>
              <c:f>'Gráfico 13'!$A$65:$B$119</c:f>
              <c:multiLvlStrCache>
                <c:ptCount val="55"/>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lvl>
                <c:lvl>
                  <c:pt idx="0">
                    <c:v>2022</c:v>
                  </c:pt>
                  <c:pt idx="12">
                    <c:v>2023</c:v>
                  </c:pt>
                  <c:pt idx="24">
                    <c:v>2024</c:v>
                  </c:pt>
                  <c:pt idx="36">
                    <c:v>2025</c:v>
                  </c:pt>
                  <c:pt idx="48">
                    <c:v>2026</c:v>
                  </c:pt>
                </c:lvl>
              </c:multiLvlStrCache>
            </c:multiLvlStrRef>
          </c:cat>
          <c:val>
            <c:numRef>
              <c:f>'Gráfico 13'!$C$65:$C$119</c:f>
              <c:numCache>
                <c:formatCode>0.00</c:formatCode>
                <c:ptCount val="55"/>
                <c:pt idx="0">
                  <c:v>7.0014588385326482</c:v>
                </c:pt>
                <c:pt idx="1">
                  <c:v>6.9731940550712412</c:v>
                </c:pt>
                <c:pt idx="2">
                  <c:v>6.9934078532530641</c:v>
                </c:pt>
                <c:pt idx="3">
                  <c:v>7.2489008165362856</c:v>
                </c:pt>
                <c:pt idx="4">
                  <c:v>7.2932060172028468</c:v>
                </c:pt>
                <c:pt idx="5">
                  <c:v>7.1123527862437363</c:v>
                </c:pt>
                <c:pt idx="6">
                  <c:v>7.1007189536373083</c:v>
                </c:pt>
                <c:pt idx="7">
                  <c:v>7.1231245756169237</c:v>
                </c:pt>
                <c:pt idx="8">
                  <c:v>7.0370438867415119</c:v>
                </c:pt>
                <c:pt idx="9">
                  <c:v>6.8574424637121156</c:v>
                </c:pt>
                <c:pt idx="10">
                  <c:v>6.5936879841239415</c:v>
                </c:pt>
                <c:pt idx="11">
                  <c:v>6.5625170401875765</c:v>
                </c:pt>
                <c:pt idx="12">
                  <c:v>6.6</c:v>
                </c:pt>
                <c:pt idx="13">
                  <c:v>6.4</c:v>
                </c:pt>
                <c:pt idx="14">
                  <c:v>6.16</c:v>
                </c:pt>
                <c:pt idx="15">
                  <c:v>5.83</c:v>
                </c:pt>
                <c:pt idx="16">
                  <c:v>5.51</c:v>
                </c:pt>
                <c:pt idx="17">
                  <c:v>5.33</c:v>
                </c:pt>
                <c:pt idx="18">
                  <c:v>5.05</c:v>
                </c:pt>
                <c:pt idx="19">
                  <c:v>4.82</c:v>
                </c:pt>
                <c:pt idx="20">
                  <c:v>4.68</c:v>
                </c:pt>
                <c:pt idx="21">
                  <c:v>4.58</c:v>
                </c:pt>
                <c:pt idx="22">
                  <c:v>4.4800000000000004</c:v>
                </c:pt>
                <c:pt idx="23">
                  <c:v>4.32</c:v>
                </c:pt>
                <c:pt idx="24">
                  <c:v>4.09</c:v>
                </c:pt>
                <c:pt idx="25">
                  <c:v>3.95</c:v>
                </c:pt>
                <c:pt idx="26">
                  <c:v>4.04</c:v>
                </c:pt>
                <c:pt idx="27">
                  <c:v>3.99</c:v>
                </c:pt>
                <c:pt idx="28">
                  <c:v>3.99</c:v>
                </c:pt>
                <c:pt idx="29">
                  <c:v>3.9753199649810167</c:v>
                </c:pt>
                <c:pt idx="30">
                  <c:v>3.9009903293730108</c:v>
                </c:pt>
                <c:pt idx="31">
                  <c:v>4.0468920591319568</c:v>
                </c:pt>
                <c:pt idx="32">
                  <c:v>4.0124952028819827</c:v>
                </c:pt>
                <c:pt idx="33">
                  <c:v>3.9586113006524704</c:v>
                </c:pt>
                <c:pt idx="34">
                  <c:v>3.9280412018971811</c:v>
                </c:pt>
                <c:pt idx="35">
                  <c:v>4.0144866517603406</c:v>
                </c:pt>
                <c:pt idx="36">
                  <c:v>4.0299356417878407</c:v>
                </c:pt>
                <c:pt idx="37">
                  <c:v>4.2114966555523381</c:v>
                </c:pt>
                <c:pt idx="38">
                  <c:v>4.240068428362842</c:v>
                </c:pt>
                <c:pt idx="39">
                  <c:v>4.1310153097918745</c:v>
                </c:pt>
                <c:pt idx="40">
                  <c:v>4.2238696797274988</c:v>
                </c:pt>
                <c:pt idx="41">
                  <c:v>4.1526733962669704</c:v>
                </c:pt>
                <c:pt idx="42">
                  <c:v>4.1871137186656249</c:v>
                </c:pt>
                <c:pt idx="43">
                  <c:v>4.3195663873788703</c:v>
                </c:pt>
                <c:pt idx="44">
                  <c:v>4.3514036133154299</c:v>
                </c:pt>
                <c:pt idx="45">
                  <c:v>4.6658986631195942</c:v>
                </c:pt>
                <c:pt idx="46">
                  <c:v>4.7418547395634114</c:v>
                </c:pt>
                <c:pt idx="47">
                  <c:v>4.85105714061147</c:v>
                </c:pt>
                <c:pt idx="48">
                  <c:v>4.8922621315100612</c:v>
                </c:pt>
                <c:pt idx="49">
                  <c:v>4.7622681412600842</c:v>
                </c:pt>
                <c:pt idx="50">
                  <c:v>4.5847552273996284</c:v>
                </c:pt>
                <c:pt idx="51">
                  <c:v>4.8659413528746365</c:v>
                </c:pt>
                <c:pt idx="52">
                  <c:v>4.8613588179250655</c:v>
                </c:pt>
                <c:pt idx="53">
                  <c:v>4.9593744442040455</c:v>
                </c:pt>
                <c:pt idx="54">
                  <c:v>4.9564033931585705</c:v>
                </c:pt>
              </c:numCache>
            </c:numRef>
          </c:val>
          <c:extLst>
            <c:ext xmlns:c16="http://schemas.microsoft.com/office/drawing/2014/chart" uri="{C3380CC4-5D6E-409C-BE32-E72D297353CC}">
              <c16:uniqueId val="{00000000-52E8-4938-8D93-F59444540E9A}"/>
            </c:ext>
          </c:extLst>
        </c:ser>
        <c:ser>
          <c:idx val="1"/>
          <c:order val="1"/>
          <c:tx>
            <c:strRef>
              <c:f>'Gráfico 13'!$D$52</c:f>
              <c:strCache>
                <c:ptCount val="1"/>
                <c:pt idx="0">
                  <c:v>Variación porcentual (12 meses)</c:v>
                </c:pt>
              </c:strCache>
            </c:strRef>
          </c:tx>
          <c:spPr>
            <a:solidFill>
              <a:srgbClr val="1F4E78"/>
            </a:solidFill>
            <a:ln>
              <a:noFill/>
            </a:ln>
            <a:effectLst>
              <a:innerShdw blurRad="114300">
                <a:srgbClr val="002060"/>
              </a:innerShdw>
            </a:effectLst>
          </c:spPr>
          <c:invertIfNegative val="0"/>
          <c:dPt>
            <c:idx val="1"/>
            <c:invertIfNegative val="0"/>
            <c:bubble3D val="0"/>
            <c:spPr>
              <a:solidFill>
                <a:srgbClr val="1F4E78"/>
              </a:solidFill>
              <a:ln>
                <a:solidFill>
                  <a:srgbClr val="1F4E78"/>
                </a:solidFill>
              </a:ln>
              <a:effectLst>
                <a:innerShdw blurRad="114300">
                  <a:srgbClr val="002060"/>
                </a:innerShdw>
              </a:effectLst>
            </c:spPr>
            <c:extLst>
              <c:ext xmlns:c16="http://schemas.microsoft.com/office/drawing/2014/chart" uri="{C3380CC4-5D6E-409C-BE32-E72D297353CC}">
                <c16:uniqueId val="{00000002-52E8-4938-8D93-F59444540E9A}"/>
              </c:ext>
            </c:extLst>
          </c:dPt>
          <c:cat>
            <c:multiLvlStrRef>
              <c:f>'Gráfico 13'!$A$65:$B$119</c:f>
              <c:multiLvlStrCache>
                <c:ptCount val="55"/>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lvl>
                <c:lvl>
                  <c:pt idx="0">
                    <c:v>2022</c:v>
                  </c:pt>
                  <c:pt idx="12">
                    <c:v>2023</c:v>
                  </c:pt>
                  <c:pt idx="24">
                    <c:v>2024</c:v>
                  </c:pt>
                  <c:pt idx="36">
                    <c:v>2025</c:v>
                  </c:pt>
                  <c:pt idx="48">
                    <c:v>2026</c:v>
                  </c:pt>
                </c:lvl>
              </c:multiLvlStrCache>
            </c:multiLvlStrRef>
          </c:cat>
          <c:val>
            <c:numRef>
              <c:f>'Gráfico 13'!$D$65:$D$119</c:f>
              <c:numCache>
                <c:formatCode>0.00</c:formatCode>
                <c:ptCount val="55"/>
                <c:pt idx="0">
                  <c:v>8.7264240446282884</c:v>
                </c:pt>
                <c:pt idx="1">
                  <c:v>8.9838302363273179</c:v>
                </c:pt>
                <c:pt idx="2">
                  <c:v>9.0545502229215877</c:v>
                </c:pt>
                <c:pt idx="3">
                  <c:v>9.6431169897207134</c:v>
                </c:pt>
                <c:pt idx="4">
                  <c:v>9.4725720799621946</c:v>
                </c:pt>
                <c:pt idx="5">
                  <c:v>9.478288898098274</c:v>
                </c:pt>
                <c:pt idx="6">
                  <c:v>9.4349992671845193</c:v>
                </c:pt>
                <c:pt idx="7">
                  <c:v>8.7959723370804923</c:v>
                </c:pt>
                <c:pt idx="8">
                  <c:v>8.626226986927211</c:v>
                </c:pt>
                <c:pt idx="9">
                  <c:v>8.2350508791485311</c:v>
                </c:pt>
                <c:pt idx="10">
                  <c:v>7.5769702790672744</c:v>
                </c:pt>
                <c:pt idx="11">
                  <c:v>7.8269161155893663</c:v>
                </c:pt>
                <c:pt idx="12">
                  <c:v>7.24</c:v>
                </c:pt>
                <c:pt idx="13">
                  <c:v>6.38</c:v>
                </c:pt>
                <c:pt idx="14">
                  <c:v>5.9</c:v>
                </c:pt>
                <c:pt idx="15">
                  <c:v>5.15</c:v>
                </c:pt>
                <c:pt idx="16">
                  <c:v>4.43</c:v>
                </c:pt>
                <c:pt idx="17">
                  <c:v>4</c:v>
                </c:pt>
                <c:pt idx="18">
                  <c:v>3.95</c:v>
                </c:pt>
                <c:pt idx="19">
                  <c:v>4.2699999999999996</c:v>
                </c:pt>
                <c:pt idx="20">
                  <c:v>4.41</c:v>
                </c:pt>
                <c:pt idx="21">
                  <c:v>4.3499999999999996</c:v>
                </c:pt>
                <c:pt idx="22">
                  <c:v>4</c:v>
                </c:pt>
                <c:pt idx="23">
                  <c:v>3.57</c:v>
                </c:pt>
                <c:pt idx="24">
                  <c:v>3.32</c:v>
                </c:pt>
                <c:pt idx="25">
                  <c:v>3.3</c:v>
                </c:pt>
                <c:pt idx="26">
                  <c:v>3.38</c:v>
                </c:pt>
                <c:pt idx="27">
                  <c:v>3.03</c:v>
                </c:pt>
                <c:pt idx="28">
                  <c:v>3.2</c:v>
                </c:pt>
                <c:pt idx="29">
                  <c:v>3.46275489981962</c:v>
                </c:pt>
                <c:pt idx="30">
                  <c:v>3.5387363070947142</c:v>
                </c:pt>
                <c:pt idx="31">
                  <c:v>3.4238257060503985</c:v>
                </c:pt>
                <c:pt idx="32">
                  <c:v>3.2863932153528896</c:v>
                </c:pt>
                <c:pt idx="33">
                  <c:v>3.1582901933816077</c:v>
                </c:pt>
                <c:pt idx="34">
                  <c:v>3.179730608364717</c:v>
                </c:pt>
                <c:pt idx="35">
                  <c:v>3.348496994938599</c:v>
                </c:pt>
                <c:pt idx="36">
                  <c:v>3.3239985005465433</c:v>
                </c:pt>
                <c:pt idx="37">
                  <c:v>3.5641168074804108</c:v>
                </c:pt>
                <c:pt idx="38">
                  <c:v>3.5807638962978672</c:v>
                </c:pt>
                <c:pt idx="39">
                  <c:v>3.708426843651802</c:v>
                </c:pt>
                <c:pt idx="40">
                  <c:v>3.8363314000849913</c:v>
                </c:pt>
                <c:pt idx="41">
                  <c:v>3.5551361565626438</c:v>
                </c:pt>
                <c:pt idx="42">
                  <c:v>3.3999024755197338</c:v>
                </c:pt>
                <c:pt idx="43">
                  <c:v>3.7136498941535478</c:v>
                </c:pt>
                <c:pt idx="44">
                  <c:v>3.7555585417351933</c:v>
                </c:pt>
                <c:pt idx="45">
                  <c:v>4.2314529619090324</c:v>
                </c:pt>
                <c:pt idx="46">
                  <c:v>4.8111159558061223</c:v>
                </c:pt>
                <c:pt idx="47">
                  <c:v>4.9521121157876991</c:v>
                </c:pt>
                <c:pt idx="48">
                  <c:v>4.9839787073819863</c:v>
                </c:pt>
                <c:pt idx="49">
                  <c:v>4.6723859709901783</c:v>
                </c:pt>
                <c:pt idx="50">
                  <c:v>4.6291464608864352</c:v>
                </c:pt>
                <c:pt idx="51">
                  <c:v>5.1143178183756577</c:v>
                </c:pt>
                <c:pt idx="52">
                  <c:v>5.3461015582267679</c:v>
                </c:pt>
                <c:pt idx="53">
                  <c:v>5.6668971848594873</c:v>
                </c:pt>
                <c:pt idx="54">
                  <c:v>5.4669707299021875</c:v>
                </c:pt>
              </c:numCache>
            </c:numRef>
          </c:val>
          <c:extLst>
            <c:ext xmlns:c16="http://schemas.microsoft.com/office/drawing/2014/chart" uri="{C3380CC4-5D6E-409C-BE32-E72D297353CC}">
              <c16:uniqueId val="{00000003-52E8-4938-8D93-F59444540E9A}"/>
            </c:ext>
          </c:extLst>
        </c:ser>
        <c:dLbls>
          <c:showLegendKey val="0"/>
          <c:showVal val="0"/>
          <c:showCatName val="0"/>
          <c:showSerName val="0"/>
          <c:showPercent val="0"/>
          <c:showBubbleSize val="0"/>
        </c:dLbls>
        <c:gapWidth val="164"/>
        <c:overlap val="-22"/>
        <c:axId val="1449718607"/>
        <c:axId val="1449712783"/>
      </c:barChart>
      <c:catAx>
        <c:axId val="1449718607"/>
        <c:scaling>
          <c:orientation val="minMax"/>
        </c:scaling>
        <c:delete val="0"/>
        <c:axPos val="b"/>
        <c:numFmt formatCode="General" sourceLinked="1"/>
        <c:majorTickMark val="none"/>
        <c:minorTickMark val="none"/>
        <c:tickLblPos val="nextTo"/>
        <c:spPr>
          <a:noFill/>
          <a:ln w="19050" cap="flat" cmpd="sng" algn="ctr">
            <a:solidFill>
              <a:schemeClr val="tx1"/>
            </a:solidFill>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DO"/>
          </a:p>
        </c:txPr>
        <c:crossAx val="1449712783"/>
        <c:crosses val="autoZero"/>
        <c:auto val="1"/>
        <c:lblAlgn val="ctr"/>
        <c:lblOffset val="100"/>
        <c:noMultiLvlLbl val="0"/>
      </c:catAx>
      <c:valAx>
        <c:axId val="1449712783"/>
        <c:scaling>
          <c:orientation val="minMax"/>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DO"/>
          </a:p>
        </c:txPr>
        <c:crossAx val="1449718607"/>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DO"/>
        </a:p>
      </c:txPr>
    </c:legend>
    <c:plotVisOnly val="1"/>
    <c:dispBlanksAs val="gap"/>
    <c:showDLblsOverMax val="0"/>
  </c:chart>
  <c:spPr>
    <a:solidFill>
      <a:schemeClr val="bg1"/>
    </a:solidFill>
    <a:ln w="9525" cap="flat" cmpd="sng" algn="ctr">
      <a:noFill/>
      <a:round/>
    </a:ln>
    <a:effectLst/>
  </c:spPr>
  <c:txPr>
    <a:bodyPr/>
    <a:lstStyle/>
    <a:p>
      <a:pPr>
        <a:defRPr/>
      </a:pPr>
      <a:endParaRPr lang="es-D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lineChart>
        <c:grouping val="standard"/>
        <c:varyColors val="0"/>
        <c:ser>
          <c:idx val="0"/>
          <c:order val="0"/>
          <c:tx>
            <c:strRef>
              <c:f>'Gráfico 14'!$I$19</c:f>
              <c:strCache>
                <c:ptCount val="1"/>
                <c:pt idx="0">
                  <c:v>RESERVAS INTERNACIONALES</c:v>
                </c:pt>
              </c:strCache>
            </c:strRef>
          </c:tx>
          <c:spPr>
            <a:ln w="22225" cap="rnd">
              <a:solidFill>
                <a:schemeClr val="accent5"/>
              </a:solidFill>
              <a:round/>
            </a:ln>
            <a:effectLst/>
          </c:spPr>
          <c:marker>
            <c:symbol val="diamond"/>
            <c:size val="6"/>
            <c:spPr>
              <a:solidFill>
                <a:schemeClr val="accent5"/>
              </a:solidFill>
              <a:ln w="9525">
                <a:solidFill>
                  <a:schemeClr val="accent5"/>
                </a:solidFill>
                <a:round/>
              </a:ln>
              <a:effectLst/>
            </c:spPr>
          </c:marker>
          <c:dPt>
            <c:idx val="3"/>
            <c:marker>
              <c:symbol val="diamond"/>
              <c:size val="6"/>
              <c:spPr>
                <a:solidFill>
                  <a:schemeClr val="accent5"/>
                </a:solidFill>
                <a:ln w="9525">
                  <a:solidFill>
                    <a:schemeClr val="accent5"/>
                  </a:solidFill>
                  <a:round/>
                </a:ln>
                <a:effectLst/>
              </c:spPr>
            </c:marker>
            <c:bubble3D val="0"/>
            <c:spPr>
              <a:ln w="22225" cap="rnd">
                <a:solidFill>
                  <a:srgbClr val="1F4E78"/>
                </a:solidFill>
                <a:round/>
              </a:ln>
              <a:effectLst/>
            </c:spPr>
            <c:extLst>
              <c:ext xmlns:c16="http://schemas.microsoft.com/office/drawing/2014/chart" uri="{C3380CC4-5D6E-409C-BE32-E72D297353CC}">
                <c16:uniqueId val="{00000001-4F04-45F4-BD1B-0359B512C806}"/>
              </c:ext>
            </c:extLst>
          </c:dPt>
          <c:dLbls>
            <c:dLbl>
              <c:idx val="1"/>
              <c:layout>
                <c:manualLayout>
                  <c:x val="-9.4663167104111989E-2"/>
                  <c:y val="-3.76647834274952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04-45F4-BD1B-0359B512C806}"/>
                </c:ext>
              </c:extLst>
            </c:dLbl>
            <c:dLbl>
              <c:idx val="2"/>
              <c:layout>
                <c:manualLayout>
                  <c:x val="-2.5217948795079086E-2"/>
                  <c:y val="-4.575209652878525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04-45F4-BD1B-0359B512C806}"/>
                </c:ext>
              </c:extLst>
            </c:dLbl>
            <c:dLbl>
              <c:idx val="3"/>
              <c:layout>
                <c:manualLayout>
                  <c:x val="-3.4735658695940475E-2"/>
                  <c:y val="-6.846619287792636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F04-45F4-BD1B-0359B512C806}"/>
                </c:ext>
              </c:extLst>
            </c:dLbl>
            <c:dLbl>
              <c:idx val="4"/>
              <c:layout>
                <c:manualLayout>
                  <c:x val="-5.3782718476517714E-2"/>
                  <c:y val="-7.345676156050885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04-45F4-BD1B-0359B512C806}"/>
                </c:ext>
              </c:extLst>
            </c:dLbl>
            <c:dLbl>
              <c:idx val="5"/>
              <c:layout>
                <c:manualLayout>
                  <c:x val="-5.3782718476517714E-2"/>
                  <c:y val="-4.320985974147575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04-45F4-BD1B-0359B512C806}"/>
                </c:ext>
              </c:extLst>
            </c:dLbl>
            <c:dLbl>
              <c:idx val="6"/>
              <c:layout>
                <c:manualLayout>
                  <c:x val="-3.9996649547429937E-2"/>
                  <c:y val="-4.785195420598812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F04-45F4-BD1B-0359B512C806}"/>
                </c:ext>
              </c:extLst>
            </c:dLbl>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venir Next LT Pro" panose="020B0504020202020204" pitchFamily="34" charset="0"/>
                    <a:ea typeface="+mn-ea"/>
                    <a:cs typeface="+mn-cs"/>
                  </a:defRPr>
                </a:pPr>
                <a:endParaRPr lang="es-D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'Gráfico 14'!$H$20:$H$26</c:f>
              <c:strCache>
                <c:ptCount val="7"/>
                <c:pt idx="1">
                  <c:v>ENERO </c:v>
                </c:pt>
                <c:pt idx="2">
                  <c:v>FEBRERO</c:v>
                </c:pt>
                <c:pt idx="3">
                  <c:v>MARZO</c:v>
                </c:pt>
                <c:pt idx="4">
                  <c:v>ABRIL</c:v>
                </c:pt>
                <c:pt idx="5">
                  <c:v>MAYO</c:v>
                </c:pt>
                <c:pt idx="6">
                  <c:v>JUNIO</c:v>
                </c:pt>
              </c:strCache>
            </c:strRef>
          </c:cat>
          <c:val>
            <c:numRef>
              <c:f>'Gráfico 14'!$I$20:$I$26</c:f>
              <c:numCache>
                <c:formatCode>#,##0.0</c:formatCode>
                <c:ptCount val="7"/>
                <c:pt idx="1">
                  <c:v>13959.5707</c:v>
                </c:pt>
                <c:pt idx="2">
                  <c:v>16180.745999999999</c:v>
                </c:pt>
                <c:pt idx="3">
                  <c:v>16143.133599999999</c:v>
                </c:pt>
                <c:pt idx="4">
                  <c:v>15888.9064</c:v>
                </c:pt>
                <c:pt idx="5">
                  <c:v>15771.084800000001</c:v>
                </c:pt>
                <c:pt idx="6">
                  <c:v>15821.582399999999</c:v>
                </c:pt>
              </c:numCache>
            </c:numRef>
          </c:val>
          <c:smooth val="0"/>
          <c:extLst>
            <c:ext xmlns:c16="http://schemas.microsoft.com/office/drawing/2014/chart" uri="{C3380CC4-5D6E-409C-BE32-E72D297353CC}">
              <c16:uniqueId val="{00000007-4F04-45F4-BD1B-0359B512C806}"/>
            </c:ext>
          </c:extLst>
        </c:ser>
        <c:dLbls>
          <c:dLblPos val="ctr"/>
          <c:showLegendKey val="0"/>
          <c:showVal val="1"/>
          <c:showCatName val="0"/>
          <c:showSerName val="0"/>
          <c:showPercent val="0"/>
          <c:showBubbleSize val="0"/>
        </c:dLbls>
        <c:marker val="1"/>
        <c:smooth val="0"/>
        <c:axId val="90118784"/>
        <c:axId val="90123584"/>
      </c:lineChart>
      <c:catAx>
        <c:axId val="90118784"/>
        <c:scaling>
          <c:orientation val="minMax"/>
        </c:scaling>
        <c:delete val="0"/>
        <c:axPos val="b"/>
        <c:majorGridlines>
          <c:spPr>
            <a:ln w="9525" cap="flat" cmpd="sng" algn="ctr">
              <a:no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all" spc="120" normalizeH="0" baseline="0">
                <a:solidFill>
                  <a:sysClr val="windowText" lastClr="000000"/>
                </a:solidFill>
                <a:latin typeface="Avenir Next LT Pro" panose="020B0504020202020204" pitchFamily="34" charset="0"/>
                <a:ea typeface="+mn-ea"/>
                <a:cs typeface="+mn-cs"/>
              </a:defRPr>
            </a:pPr>
            <a:endParaRPr lang="es-DO"/>
          </a:p>
        </c:txPr>
        <c:crossAx val="90123584"/>
        <c:crosses val="autoZero"/>
        <c:auto val="1"/>
        <c:lblAlgn val="ctr"/>
        <c:lblOffset val="100"/>
        <c:noMultiLvlLbl val="0"/>
      </c:catAx>
      <c:valAx>
        <c:axId val="90123584"/>
        <c:scaling>
          <c:orientation val="minMax"/>
        </c:scaling>
        <c:delete val="1"/>
        <c:axPos val="l"/>
        <c:numFmt formatCode="_(&quot;$&quot;* #,##0.00_);_(&quot;$&quot;* \(#,##0.00\);_(&quot;$&quot;* &quot;-&quot;??_);_(@_)" sourceLinked="0"/>
        <c:majorTickMark val="none"/>
        <c:minorTickMark val="none"/>
        <c:tickLblPos val="nextTo"/>
        <c:crossAx val="9011878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noFill/>
      <a:round/>
    </a:ln>
    <a:effectLst/>
  </c:spPr>
  <c:txPr>
    <a:bodyPr/>
    <a:lstStyle/>
    <a:p>
      <a:pPr>
        <a:defRPr sz="1000" b="1">
          <a:solidFill>
            <a:sysClr val="windowText" lastClr="000000"/>
          </a:solidFill>
          <a:latin typeface="Avenir Next LT Pro" panose="020B0504020202020204" pitchFamily="34" charset="0"/>
        </a:defRPr>
      </a:pPr>
      <a:endParaRPr lang="es-D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6122824040749441E-2"/>
          <c:y val="0.14938338167424584"/>
          <c:w val="0.96975251953176378"/>
          <c:h val="0.78087197185037416"/>
        </c:manualLayout>
      </c:layout>
      <c:barChart>
        <c:barDir val="col"/>
        <c:grouping val="clustered"/>
        <c:varyColors val="0"/>
        <c:ser>
          <c:idx val="0"/>
          <c:order val="0"/>
          <c:tx>
            <c:strRef>
              <c:f>'Gráfico 15'!$C$11</c:f>
              <c:strCache>
                <c:ptCount val="1"/>
                <c:pt idx="0">
                  <c:v>Recaudado 2025</c:v>
                </c:pt>
              </c:strCache>
            </c:strRef>
          </c:tx>
          <c:spPr>
            <a:solidFill>
              <a:srgbClr val="012869"/>
            </a:solidFill>
            <a:ln>
              <a:noFill/>
            </a:ln>
            <a:effectLst>
              <a:outerShdw blurRad="50800" dist="25400" dir="2700000" algn="tl" rotWithShape="0">
                <a:prstClr val="black">
                  <a:alpha val="40000"/>
                </a:prstClr>
              </a:outerShdw>
              <a:softEdge rad="12700"/>
            </a:effectLst>
          </c:spPr>
          <c:invertIfNegative val="0"/>
          <c:dLbls>
            <c:spPr>
              <a:noFill/>
              <a:ln>
                <a:noFill/>
              </a:ln>
              <a:effectLst/>
            </c:spPr>
            <c:txPr>
              <a:bodyPr rot="0" spcFirstLastPara="1" vertOverflow="clip" horzOverflow="clip" vert="horz" wrap="square" lIns="38100" tIns="19050" rIns="38100" bIns="19050" anchor="ctr" anchorCtr="1">
                <a:spAutoFit/>
              </a:bodyPr>
              <a:lstStyle/>
              <a:p>
                <a:pPr>
                  <a:defRPr sz="800" b="1" i="0" u="none" strike="noStrike" kern="1200" baseline="0">
                    <a:solidFill>
                      <a:schemeClr val="dk1"/>
                    </a:solidFill>
                    <a:latin typeface="Avenir Next LT Pro" panose="020B050402020202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'Gráfico 15'!$B$12:$B$14</c:f>
              <c:strCache>
                <c:ptCount val="3"/>
                <c:pt idx="0">
                  <c:v>DGII</c:v>
                </c:pt>
                <c:pt idx="1">
                  <c:v>DGA</c:v>
                </c:pt>
                <c:pt idx="2">
                  <c:v>TN</c:v>
                </c:pt>
              </c:strCache>
            </c:strRef>
          </c:cat>
          <c:val>
            <c:numRef>
              <c:f>'Gráfico 15'!$C$12:$C$14</c:f>
              <c:numCache>
                <c:formatCode>#,##0.0,,</c:formatCode>
                <c:ptCount val="3"/>
                <c:pt idx="0">
                  <c:v>472167785543.83972</c:v>
                </c:pt>
                <c:pt idx="1">
                  <c:v>125945108813.20998</c:v>
                </c:pt>
                <c:pt idx="2">
                  <c:v>9661753939.2599964</c:v>
                </c:pt>
              </c:numCache>
            </c:numRef>
          </c:val>
          <c:extLst>
            <c:ext xmlns:c16="http://schemas.microsoft.com/office/drawing/2014/chart" uri="{C3380CC4-5D6E-409C-BE32-E72D297353CC}">
              <c16:uniqueId val="{00000000-5CB4-4A87-9068-A406CC03EE2B}"/>
            </c:ext>
          </c:extLst>
        </c:ser>
        <c:ser>
          <c:idx val="1"/>
          <c:order val="1"/>
          <c:tx>
            <c:strRef>
              <c:f>'Gráfico 15'!$D$11</c:f>
              <c:strCache>
                <c:ptCount val="1"/>
                <c:pt idx="0">
                  <c:v>Estimado 2026</c:v>
                </c:pt>
              </c:strCache>
            </c:strRef>
          </c:tx>
          <c:spPr>
            <a:solidFill>
              <a:srgbClr val="0061C4"/>
            </a:solidFill>
            <a:ln>
              <a:noFill/>
            </a:ln>
            <a:effectLst>
              <a:outerShdw blurRad="50800" dist="25400" dir="2700000" algn="tl" rotWithShape="0">
                <a:prstClr val="black">
                  <a:alpha val="40000"/>
                </a:prstClr>
              </a:outerShdw>
              <a:softEdge rad="12700"/>
            </a:effectLst>
          </c:spPr>
          <c:invertIfNegative val="0"/>
          <c:dLbls>
            <c:spPr>
              <a:noFill/>
              <a:ln>
                <a:noFill/>
              </a:ln>
              <a:effectLst/>
            </c:spPr>
            <c:txPr>
              <a:bodyPr rot="0" spcFirstLastPara="1" vertOverflow="clip" horzOverflow="clip" vert="horz" wrap="square" lIns="38100" tIns="19050" rIns="38100" bIns="19050" anchor="ctr" anchorCtr="1">
                <a:spAutoFit/>
              </a:bodyPr>
              <a:lstStyle/>
              <a:p>
                <a:pPr>
                  <a:defRPr sz="800" b="1" i="0" u="none" strike="noStrike" kern="1200" baseline="0">
                    <a:solidFill>
                      <a:schemeClr val="dk1"/>
                    </a:solidFill>
                    <a:latin typeface="Avenir Next LT Pro" panose="020B050402020202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'Gráfico 15'!$B$12:$B$14</c:f>
              <c:strCache>
                <c:ptCount val="3"/>
                <c:pt idx="0">
                  <c:v>DGII</c:v>
                </c:pt>
                <c:pt idx="1">
                  <c:v>DGA</c:v>
                </c:pt>
                <c:pt idx="2">
                  <c:v>TN</c:v>
                </c:pt>
              </c:strCache>
            </c:strRef>
          </c:cat>
          <c:val>
            <c:numRef>
              <c:f>'Gráfico 15'!$D$12:$D$14</c:f>
              <c:numCache>
                <c:formatCode>#,##0.0,,</c:formatCode>
                <c:ptCount val="3"/>
                <c:pt idx="0">
                  <c:v>503921560700.24048</c:v>
                </c:pt>
                <c:pt idx="1">
                  <c:v>134407939300.87906</c:v>
                </c:pt>
                <c:pt idx="2">
                  <c:v>20382136484.189041</c:v>
                </c:pt>
              </c:numCache>
            </c:numRef>
          </c:val>
          <c:extLst>
            <c:ext xmlns:c16="http://schemas.microsoft.com/office/drawing/2014/chart" uri="{C3380CC4-5D6E-409C-BE32-E72D297353CC}">
              <c16:uniqueId val="{00000001-5CB4-4A87-9068-A406CC03EE2B}"/>
            </c:ext>
          </c:extLst>
        </c:ser>
        <c:ser>
          <c:idx val="2"/>
          <c:order val="2"/>
          <c:tx>
            <c:strRef>
              <c:f>'Gráfico 15'!$E$11</c:f>
              <c:strCache>
                <c:ptCount val="1"/>
                <c:pt idx="0">
                  <c:v>Recaudado 2026</c:v>
                </c:pt>
              </c:strCache>
            </c:strRef>
          </c:tx>
          <c:spPr>
            <a:solidFill>
              <a:srgbClr val="6DABE8"/>
            </a:solidFill>
            <a:ln>
              <a:noFill/>
            </a:ln>
            <a:effectLst>
              <a:outerShdw blurRad="50800" dist="25400" dir="2700000" algn="tl" rotWithShape="0">
                <a:prstClr val="black">
                  <a:alpha val="40000"/>
                </a:prstClr>
              </a:outerShdw>
              <a:softEdge rad="12700"/>
            </a:effectLst>
          </c:spPr>
          <c:invertIfNegative val="0"/>
          <c:dLbls>
            <c:dLbl>
              <c:idx val="0"/>
              <c:layout>
                <c:manualLayout>
                  <c:x val="9.2272202998846323E-3"/>
                  <c:y val="-3.724394785847316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CB4-4A87-9068-A406CC03EE2B}"/>
                </c:ext>
              </c:extLst>
            </c:dLbl>
            <c:dLbl>
              <c:idx val="1"/>
              <c:layout>
                <c:manualLayout>
                  <c:x val="1.5378700499806639E-3"/>
                  <c:y val="-7.448789571694736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CB4-4A87-9068-A406CC03EE2B}"/>
                </c:ext>
              </c:extLst>
            </c:dLbl>
            <c:spPr>
              <a:noFill/>
              <a:ln>
                <a:noFill/>
              </a:ln>
              <a:effectLst/>
            </c:spPr>
            <c:txPr>
              <a:bodyPr rot="0" spcFirstLastPara="1" vertOverflow="clip" horzOverflow="clip" vert="horz" wrap="square" lIns="38100" tIns="19050" rIns="38100" bIns="19050" anchor="ctr" anchorCtr="1">
                <a:spAutoFit/>
              </a:bodyPr>
              <a:lstStyle/>
              <a:p>
                <a:pPr>
                  <a:defRPr sz="800" b="1" i="0" u="none" strike="noStrike" kern="1200" baseline="0">
                    <a:solidFill>
                      <a:schemeClr val="dk1"/>
                    </a:solidFill>
                    <a:latin typeface="Avenir Next LT Pro" panose="020B050402020202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'Gráfico 15'!$B$12:$B$14</c:f>
              <c:strCache>
                <c:ptCount val="3"/>
                <c:pt idx="0">
                  <c:v>DGII</c:v>
                </c:pt>
                <c:pt idx="1">
                  <c:v>DGA</c:v>
                </c:pt>
                <c:pt idx="2">
                  <c:v>TN</c:v>
                </c:pt>
              </c:strCache>
            </c:strRef>
          </c:cat>
          <c:val>
            <c:numRef>
              <c:f>'Gráfico 15'!$E$12:$E$14</c:f>
              <c:numCache>
                <c:formatCode>#,##0.0,,</c:formatCode>
                <c:ptCount val="3"/>
                <c:pt idx="0">
                  <c:v>515290670162.52997</c:v>
                </c:pt>
                <c:pt idx="1">
                  <c:v>129234518262.22</c:v>
                </c:pt>
                <c:pt idx="2">
                  <c:v>7042566651.920002</c:v>
                </c:pt>
              </c:numCache>
            </c:numRef>
          </c:val>
          <c:extLst>
            <c:ext xmlns:c16="http://schemas.microsoft.com/office/drawing/2014/chart" uri="{C3380CC4-5D6E-409C-BE32-E72D297353CC}">
              <c16:uniqueId val="{00000004-5CB4-4A87-9068-A406CC03EE2B}"/>
            </c:ext>
          </c:extLst>
        </c:ser>
        <c:dLbls>
          <c:showLegendKey val="0"/>
          <c:showVal val="0"/>
          <c:showCatName val="0"/>
          <c:showSerName val="0"/>
          <c:showPercent val="0"/>
          <c:showBubbleSize val="0"/>
        </c:dLbls>
        <c:gapWidth val="444"/>
        <c:overlap val="-90"/>
        <c:axId val="9775983"/>
        <c:axId val="9773583"/>
      </c:barChart>
      <c:catAx>
        <c:axId val="97759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t" anchorCtr="0"/>
          <a:lstStyle/>
          <a:p>
            <a:pPr>
              <a:defRPr sz="900" b="1" i="0" u="none" strike="noStrike" kern="1200" cap="all" spc="120" normalizeH="0" baseline="0">
                <a:solidFill>
                  <a:schemeClr val="dk1"/>
                </a:solidFill>
                <a:latin typeface="Avenir Next LT Pro" panose="020B0504020202020204" pitchFamily="34" charset="0"/>
                <a:ea typeface="+mn-ea"/>
                <a:cs typeface="+mn-cs"/>
              </a:defRPr>
            </a:pPr>
            <a:endParaRPr lang="en-US"/>
          </a:p>
        </c:txPr>
        <c:crossAx val="9773583"/>
        <c:crosses val="autoZero"/>
        <c:auto val="1"/>
        <c:lblAlgn val="ctr"/>
        <c:lblOffset val="100"/>
        <c:noMultiLvlLbl val="0"/>
      </c:catAx>
      <c:valAx>
        <c:axId val="9773583"/>
        <c:scaling>
          <c:orientation val="minMax"/>
        </c:scaling>
        <c:delete val="1"/>
        <c:axPos val="l"/>
        <c:numFmt formatCode="#,##0.0,," sourceLinked="1"/>
        <c:majorTickMark val="none"/>
        <c:minorTickMark val="none"/>
        <c:tickLblPos val="nextTo"/>
        <c:crossAx val="9775983"/>
        <c:crosses val="autoZero"/>
        <c:crossBetween val="between"/>
      </c:valAx>
      <c:spPr>
        <a:noFill/>
        <a:ln w="25400">
          <a:noFill/>
        </a:ln>
        <a:effectLst/>
      </c:spPr>
    </c:plotArea>
    <c:legend>
      <c:legendPos val="t"/>
      <c:layout>
        <c:manualLayout>
          <c:xMode val="edge"/>
          <c:yMode val="edge"/>
          <c:x val="0.3996219299403217"/>
          <c:y val="0.20672602573179719"/>
          <c:w val="0.4333226927715117"/>
          <c:h val="0.19536559685895208"/>
        </c:manualLayout>
      </c:layout>
      <c:overlay val="0"/>
      <c:spPr>
        <a:noFill/>
        <a:ln>
          <a:noFill/>
        </a:ln>
        <a:effectLst/>
      </c:spPr>
      <c:txPr>
        <a:bodyPr rot="0" spcFirstLastPara="1" vertOverflow="ellipsis" vert="horz" wrap="square" anchor="b" anchorCtr="0"/>
        <a:lstStyle/>
        <a:p>
          <a:pPr>
            <a:defRPr sz="1000" b="1" i="0" u="none" strike="noStrike" kern="1200" baseline="0">
              <a:solidFill>
                <a:schemeClr val="dk1"/>
              </a:solidFill>
              <a:latin typeface="Times New Roman" panose="02020603050405020304" pitchFamily="18" charset="0"/>
              <a:ea typeface="+mn-ea"/>
              <a:cs typeface="Times New Roman" panose="02020603050405020304" pitchFamily="18" charset="0"/>
            </a:defRPr>
          </a:pPr>
          <a:endParaRPr lang="en-US"/>
        </a:p>
      </c:txPr>
    </c:legend>
    <c:plotVisOnly val="1"/>
    <c:dispBlanksAs val="gap"/>
    <c:showDLblsOverMax val="0"/>
  </c:chart>
  <c:spPr>
    <a:solidFill>
      <a:schemeClr val="lt1"/>
    </a:solidFill>
    <a:ln w="9525" cap="flat" cmpd="sng" algn="ctr">
      <a:noFill/>
      <a:round/>
    </a:ln>
    <a:effectLst/>
  </c:spPr>
  <c:txPr>
    <a:bodyPr anchor="t" anchorCtr="0"/>
    <a:lstStyle/>
    <a:p>
      <a:pPr>
        <a:defRPr>
          <a:solidFill>
            <a:schemeClr val="dk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501022049411086"/>
          <c:y val="5.450099295933733E-2"/>
          <c:w val="0.7558291493542757"/>
          <c:h val="0.82377145009103581"/>
        </c:manualLayout>
      </c:layout>
      <c:barChart>
        <c:barDir val="bar"/>
        <c:grouping val="clustered"/>
        <c:varyColors val="0"/>
        <c:ser>
          <c:idx val="0"/>
          <c:order val="0"/>
          <c:tx>
            <c:strRef>
              <c:f>'Gráfico 16'!$B$33</c:f>
              <c:strCache>
                <c:ptCount val="1"/>
                <c:pt idx="0">
                  <c:v>2025</c:v>
                </c:pt>
              </c:strCache>
            </c:strRef>
          </c:tx>
          <c:spPr>
            <a:solidFill>
              <a:srgbClr val="DAE9F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venir Next LT Pro" panose="020B0504020202020204" pitchFamily="34" charset="0"/>
                    <a:ea typeface="+mn-ea"/>
                    <a:cs typeface="+mn-cs"/>
                  </a:defRPr>
                </a:pPr>
                <a:endParaRPr lang="es-D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16'!$A$34:$A$35</c:f>
              <c:strCache>
                <c:ptCount val="2"/>
                <c:pt idx="0">
                  <c:v>Gastos corrientes</c:v>
                </c:pt>
                <c:pt idx="1">
                  <c:v>Gastos de capital</c:v>
                </c:pt>
              </c:strCache>
            </c:strRef>
          </c:cat>
          <c:val>
            <c:numRef>
              <c:f>'Gráfico 16'!$B$34:$B$35</c:f>
              <c:numCache>
                <c:formatCode>#,##0.0,,_);\(#,##0.0,,\)</c:formatCode>
                <c:ptCount val="2"/>
                <c:pt idx="0">
                  <c:v>638393757596.18994</c:v>
                </c:pt>
                <c:pt idx="1">
                  <c:v>72673961316.62999</c:v>
                </c:pt>
              </c:numCache>
            </c:numRef>
          </c:val>
          <c:extLst>
            <c:ext xmlns:c16="http://schemas.microsoft.com/office/drawing/2014/chart" uri="{C3380CC4-5D6E-409C-BE32-E72D297353CC}">
              <c16:uniqueId val="{00000000-8996-4232-A9EE-DF9638278294}"/>
            </c:ext>
          </c:extLst>
        </c:ser>
        <c:ser>
          <c:idx val="1"/>
          <c:order val="1"/>
          <c:tx>
            <c:strRef>
              <c:f>'Gráfico 16'!$C$33</c:f>
              <c:strCache>
                <c:ptCount val="1"/>
                <c:pt idx="0">
                  <c:v>2026</c:v>
                </c:pt>
              </c:strCache>
            </c:strRef>
          </c:tx>
          <c:spPr>
            <a:solidFill>
              <a:srgbClr val="002060"/>
            </a:solidFill>
            <a:ln>
              <a:noFill/>
            </a:ln>
            <a:effectLst/>
          </c:spPr>
          <c:invertIfNegative val="0"/>
          <c:dPt>
            <c:idx val="0"/>
            <c:invertIfNegative val="0"/>
            <c:bubble3D val="0"/>
            <c:spPr>
              <a:solidFill>
                <a:srgbClr val="1F4E78"/>
              </a:solidFill>
              <a:ln>
                <a:noFill/>
              </a:ln>
              <a:effectLst/>
            </c:spPr>
            <c:extLst>
              <c:ext xmlns:c16="http://schemas.microsoft.com/office/drawing/2014/chart" uri="{C3380CC4-5D6E-409C-BE32-E72D297353CC}">
                <c16:uniqueId val="{00000002-8996-4232-A9EE-DF9638278294}"/>
              </c:ext>
            </c:extLst>
          </c:dPt>
          <c:dPt>
            <c:idx val="1"/>
            <c:invertIfNegative val="0"/>
            <c:bubble3D val="0"/>
            <c:spPr>
              <a:solidFill>
                <a:srgbClr val="1F4E78"/>
              </a:solidFill>
              <a:ln>
                <a:noFill/>
              </a:ln>
              <a:effectLst/>
            </c:spPr>
            <c:extLst>
              <c:ext xmlns:c16="http://schemas.microsoft.com/office/drawing/2014/chart" uri="{C3380CC4-5D6E-409C-BE32-E72D297353CC}">
                <c16:uniqueId val="{00000004-8996-4232-A9EE-DF9638278294}"/>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venir Next LT Pro" panose="020B0504020202020204" pitchFamily="34" charset="0"/>
                    <a:ea typeface="+mn-ea"/>
                    <a:cs typeface="+mn-cs"/>
                  </a:defRPr>
                </a:pPr>
                <a:endParaRPr lang="es-D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16'!$A$34:$A$35</c:f>
              <c:strCache>
                <c:ptCount val="2"/>
                <c:pt idx="0">
                  <c:v>Gastos corrientes</c:v>
                </c:pt>
                <c:pt idx="1">
                  <c:v>Gastos de capital</c:v>
                </c:pt>
              </c:strCache>
            </c:strRef>
          </c:cat>
          <c:val>
            <c:numRef>
              <c:f>'Gráfico 16'!$C$34:$C$35</c:f>
              <c:numCache>
                <c:formatCode>#,##0.0,,_);\(#,##0.0,,\)</c:formatCode>
                <c:ptCount val="2"/>
                <c:pt idx="0">
                  <c:v>682641432538.2301</c:v>
                </c:pt>
                <c:pt idx="1">
                  <c:v>81668968236.039948</c:v>
                </c:pt>
              </c:numCache>
            </c:numRef>
          </c:val>
          <c:extLst>
            <c:ext xmlns:c16="http://schemas.microsoft.com/office/drawing/2014/chart" uri="{C3380CC4-5D6E-409C-BE32-E72D297353CC}">
              <c16:uniqueId val="{00000005-8996-4232-A9EE-DF9638278294}"/>
            </c:ext>
          </c:extLst>
        </c:ser>
        <c:dLbls>
          <c:dLblPos val="outEnd"/>
          <c:showLegendKey val="0"/>
          <c:showVal val="1"/>
          <c:showCatName val="0"/>
          <c:showSerName val="0"/>
          <c:showPercent val="0"/>
          <c:showBubbleSize val="0"/>
        </c:dLbls>
        <c:gapWidth val="182"/>
        <c:axId val="100903647"/>
        <c:axId val="100911327"/>
      </c:barChart>
      <c:catAx>
        <c:axId val="10090364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Avenir Next LT Pro" panose="020B0504020202020204" pitchFamily="34" charset="0"/>
                <a:ea typeface="+mn-ea"/>
                <a:cs typeface="+mn-cs"/>
              </a:defRPr>
            </a:pPr>
            <a:endParaRPr lang="es-DO"/>
          </a:p>
        </c:txPr>
        <c:crossAx val="100911327"/>
        <c:crosses val="autoZero"/>
        <c:auto val="1"/>
        <c:lblAlgn val="ctr"/>
        <c:lblOffset val="100"/>
        <c:noMultiLvlLbl val="0"/>
      </c:catAx>
      <c:valAx>
        <c:axId val="100911327"/>
        <c:scaling>
          <c:orientation val="minMax"/>
        </c:scaling>
        <c:delete val="1"/>
        <c:axPos val="b"/>
        <c:numFmt formatCode="#,##0.0,,_);\(#,##0.0,,\)" sourceLinked="1"/>
        <c:majorTickMark val="none"/>
        <c:minorTickMark val="none"/>
        <c:tickLblPos val="nextTo"/>
        <c:crossAx val="100903647"/>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Avenir Next LT Pro" panose="020B0504020202020204" pitchFamily="34" charset="0"/>
              <a:ea typeface="+mn-ea"/>
              <a:cs typeface="+mn-cs"/>
            </a:defRPr>
          </a:pPr>
          <a:endParaRPr lang="es-DO"/>
        </a:p>
      </c:txPr>
    </c:legend>
    <c:plotVisOnly val="1"/>
    <c:dispBlanksAs val="gap"/>
    <c:showDLblsOverMax val="0"/>
  </c:chart>
  <c:spPr>
    <a:solidFill>
      <a:schemeClr val="bg1"/>
    </a:solidFill>
    <a:ln w="9525" cap="flat" cmpd="sng" algn="ctr">
      <a:noFill/>
      <a:round/>
    </a:ln>
    <a:effectLst/>
  </c:spPr>
  <c:txPr>
    <a:bodyPr/>
    <a:lstStyle/>
    <a:p>
      <a:pPr>
        <a:defRPr/>
      </a:pPr>
      <a:endParaRPr lang="es-D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7952051201516888"/>
          <c:y val="0.10318389298806278"/>
          <c:w val="0.4804099336776933"/>
          <c:h val="0.86650677930256603"/>
        </c:manualLayout>
      </c:layout>
      <c:barChart>
        <c:barDir val="bar"/>
        <c:grouping val="clustered"/>
        <c:varyColors val="0"/>
        <c:ser>
          <c:idx val="0"/>
          <c:order val="0"/>
          <c:tx>
            <c:strRef>
              <c:f>'Gráfico 21'!$E$4</c:f>
              <c:strCache>
                <c:ptCount val="1"/>
                <c:pt idx="0">
                  <c:v>IpNA (RD$ millones)</c:v>
                </c:pt>
              </c:strCache>
            </c:strRef>
          </c:tx>
          <c:spPr>
            <a:solidFill>
              <a:srgbClr val="002060"/>
            </a:solidFill>
            <a:ln w="9360">
              <a:solidFill>
                <a:srgbClr val="002060"/>
              </a:solidFill>
              <a:round/>
            </a:ln>
          </c:spPr>
          <c:invertIfNegative val="0"/>
          <c:dLbls>
            <c:spPr>
              <a:noFill/>
              <a:ln>
                <a:noFill/>
              </a:ln>
              <a:effectLst/>
            </c:spPr>
            <c:txPr>
              <a:bodyPr/>
              <a:lstStyle/>
              <a:p>
                <a:pPr>
                  <a:defRPr sz="1400" b="1"/>
                </a:pPr>
                <a:endParaRPr lang="es-DO"/>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'Gráfico 21'!$B$5:$B$14</c:f>
              <c:strCache>
                <c:ptCount val="10"/>
                <c:pt idx="0">
                  <c:v>Servicios de educación primaria para niños y niñas de 6 a 11 años (MINERD)</c:v>
                </c:pt>
                <c:pt idx="1">
                  <c:v>Servicios de educación secundaria para niños (as) y adolescentes de 12 a 17 años (MINERD)</c:v>
                </c:pt>
                <c:pt idx="2">
                  <c:v>Servicios de bienestar estudiantil (MINERD)</c:v>
                </c:pt>
                <c:pt idx="3">
                  <c:v>Servicios técnicos pedagógicos (MINERD)</c:v>
                </c:pt>
                <c:pt idx="4">
                  <c:v>Instalaciones escolares seguras, inclusivas y sostenibles (MINERD)</c:v>
                </c:pt>
                <c:pt idx="5">
                  <c:v>Desarrollo infantil para niños y niñas de 0 a 5 años (INAIPI)</c:v>
                </c:pt>
                <c:pt idx="6">
                  <c:v>Formación y desarrollo de la carrera docente (MINERD)</c:v>
                </c:pt>
                <c:pt idx="7">
                  <c:v>Servicios de educación de adultos - incluye adolescentes y jóvenes mayores de 14 años (MINERD)</c:v>
                </c:pt>
                <c:pt idx="8">
                  <c:v>Provisión de servicios de salud en establecimientos autogestionados (SNS)</c:v>
                </c:pt>
                <c:pt idx="9">
                  <c:v>Servicio educativo del grado preprimario nivel inicial (MINERD)</c:v>
                </c:pt>
              </c:strCache>
            </c:strRef>
          </c:cat>
          <c:val>
            <c:numRef>
              <c:f>'Gráfico 21'!$E$5:$E$14</c:f>
              <c:numCache>
                <c:formatCode>#,##0.0</c:formatCode>
                <c:ptCount val="10"/>
                <c:pt idx="0">
                  <c:v>118871.9</c:v>
                </c:pt>
                <c:pt idx="1">
                  <c:v>47022.75</c:v>
                </c:pt>
                <c:pt idx="2">
                  <c:v>39615.769999999997</c:v>
                </c:pt>
                <c:pt idx="3">
                  <c:v>37870.199999999997</c:v>
                </c:pt>
                <c:pt idx="4">
                  <c:v>17224.66</c:v>
                </c:pt>
                <c:pt idx="5">
                  <c:v>14069.24</c:v>
                </c:pt>
                <c:pt idx="6">
                  <c:v>6459.89</c:v>
                </c:pt>
                <c:pt idx="7">
                  <c:v>4923.41</c:v>
                </c:pt>
                <c:pt idx="8">
                  <c:v>4545.7700000000004</c:v>
                </c:pt>
                <c:pt idx="9">
                  <c:v>3383.51</c:v>
                </c:pt>
              </c:numCache>
            </c:numRef>
          </c:val>
          <c:extLst>
            <c:ext xmlns:c16="http://schemas.microsoft.com/office/drawing/2014/chart" uri="{C3380CC4-5D6E-409C-BE32-E72D297353CC}">
              <c16:uniqueId val="{00000000-E4BE-41CD-ADC4-2D00B49B068E}"/>
            </c:ext>
          </c:extLst>
        </c:ser>
        <c:dLbls>
          <c:showLegendKey val="0"/>
          <c:showVal val="0"/>
          <c:showCatName val="0"/>
          <c:showSerName val="0"/>
          <c:showPercent val="0"/>
          <c:showBubbleSize val="0"/>
        </c:dLbls>
        <c:gapWidth val="60"/>
        <c:axId val="79065240"/>
        <c:axId val="87487629"/>
      </c:barChart>
      <c:catAx>
        <c:axId val="79065240"/>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400"/>
            </a:pPr>
            <a:endParaRPr lang="es-DO"/>
          </a:p>
        </c:txPr>
        <c:crossAx val="87487629"/>
        <c:crosses val="autoZero"/>
        <c:auto val="1"/>
        <c:lblAlgn val="ctr"/>
        <c:lblOffset val="100"/>
        <c:noMultiLvlLbl val="0"/>
      </c:catAx>
      <c:valAx>
        <c:axId val="87487629"/>
        <c:scaling>
          <c:orientation val="minMax"/>
        </c:scaling>
        <c:delete val="1"/>
        <c:axPos val="t"/>
        <c:numFmt formatCode="#,##0" sourceLinked="0"/>
        <c:majorTickMark val="none"/>
        <c:minorTickMark val="none"/>
        <c:tickLblPos val="nextTo"/>
        <c:crossAx val="79065240"/>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txPr>
    <a:bodyPr/>
    <a:lstStyle/>
    <a:p>
      <a:pPr>
        <a:defRPr sz="1050">
          <a:latin typeface="Times New Roman" panose="02020603050405020304" pitchFamily="18" charset="0"/>
          <a:cs typeface="Times New Roman" panose="02020603050405020304" pitchFamily="18" charset="0"/>
        </a:defRPr>
      </a:pPr>
      <a:endParaRPr lang="es-D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27526753163533E-2"/>
          <c:y val="4.3052850841441309E-2"/>
          <c:w val="0.95155962742869349"/>
          <c:h val="0.80877384432989019"/>
        </c:manualLayout>
      </c:layout>
      <c:barChart>
        <c:barDir val="col"/>
        <c:grouping val="clustered"/>
        <c:varyColors val="0"/>
        <c:ser>
          <c:idx val="0"/>
          <c:order val="0"/>
          <c:tx>
            <c:v>Balance del Gobierno General Nacional</c:v>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'[186]Gráfico 14'!$A$30:$A$33</c:f>
              <c:strCache>
                <c:ptCount val="4"/>
                <c:pt idx="0">
                  <c:v>Resultado de la cuenta Corriente</c:v>
                </c:pt>
                <c:pt idx="1">
                  <c:v>Resultado de la cuenta de Capital</c:v>
                </c:pt>
                <c:pt idx="2">
                  <c:v>Resultado Financiero</c:v>
                </c:pt>
                <c:pt idx="3">
                  <c:v>Resultado Primario</c:v>
                </c:pt>
              </c:strCache>
            </c:strRef>
          </c:cat>
          <c:val>
            <c:numRef>
              <c:f>'[186]Gráfico 14'!$B$30:$B$33</c:f>
              <c:numCache>
                <c:formatCode>General</c:formatCode>
                <c:ptCount val="4"/>
                <c:pt idx="0">
                  <c:v>-53066316582</c:v>
                </c:pt>
                <c:pt idx="1">
                  <c:v>-152423162527</c:v>
                </c:pt>
                <c:pt idx="2">
                  <c:v>-205489479109</c:v>
                </c:pt>
                <c:pt idx="3">
                  <c:v>20166211974</c:v>
                </c:pt>
              </c:numCache>
            </c:numRef>
          </c:val>
          <c:extLst>
            <c:ext xmlns:c16="http://schemas.microsoft.com/office/drawing/2014/chart" uri="{C3380CC4-5D6E-409C-BE32-E72D297353CC}">
              <c16:uniqueId val="{00000000-504D-4E1A-A749-7C5583A68BC9}"/>
            </c:ext>
          </c:extLst>
        </c:ser>
        <c:dLbls>
          <c:showLegendKey val="0"/>
          <c:showVal val="1"/>
          <c:showCatName val="0"/>
          <c:showSerName val="0"/>
          <c:showPercent val="0"/>
          <c:showBubbleSize val="0"/>
        </c:dLbls>
        <c:gapWidth val="150"/>
        <c:overlap val="-25"/>
        <c:axId val="1452532031"/>
        <c:axId val="1452538687"/>
      </c:barChart>
      <c:catAx>
        <c:axId val="1452532031"/>
        <c:scaling>
          <c:orientation val="minMax"/>
        </c:scaling>
        <c:delete val="0"/>
        <c:axPos val="b"/>
        <c:numFmt formatCode="General" sourceLinked="1"/>
        <c:majorTickMark val="none"/>
        <c:minorTickMark val="none"/>
        <c:tickLblPos val="low"/>
        <c:spPr>
          <a:noFill/>
          <a:ln w="9525" cap="flat" cmpd="sng" algn="ctr">
            <a:solidFill>
              <a:sysClr val="windowText" lastClr="000000"/>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crossAx val="1452538687"/>
        <c:crosses val="autoZero"/>
        <c:auto val="1"/>
        <c:lblAlgn val="ctr"/>
        <c:lblOffset val="100"/>
        <c:noMultiLvlLbl val="0"/>
      </c:catAx>
      <c:valAx>
        <c:axId val="1452538687"/>
        <c:scaling>
          <c:orientation val="minMax"/>
        </c:scaling>
        <c:delete val="1"/>
        <c:axPos val="l"/>
        <c:numFmt formatCode="General" sourceLinked="1"/>
        <c:majorTickMark val="none"/>
        <c:minorTickMark val="none"/>
        <c:tickLblPos val="nextTo"/>
        <c:crossAx val="145253203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Times New Roman" panose="02020603050405020304" pitchFamily="18" charset="0"/>
          <a:cs typeface="Times New Roman" panose="02020603050405020304" pitchFamily="18" charset="0"/>
        </a:defRPr>
      </a:pPr>
      <a:endParaRPr lang="es-D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232784047723463E-2"/>
          <c:y val="0.1333679880073825"/>
          <c:w val="0.87060737510982522"/>
          <c:h val="0.76273999955744021"/>
        </c:manualLayout>
      </c:layout>
      <c:barChart>
        <c:barDir val="col"/>
        <c:grouping val="clustered"/>
        <c:varyColors val="0"/>
        <c:ser>
          <c:idx val="0"/>
          <c:order val="0"/>
          <c:spPr>
            <a:solidFill>
              <a:srgbClr val="C00000"/>
            </a:solidFill>
            <a:ln>
              <a:noFill/>
            </a:ln>
            <a:effectLst/>
          </c:spPr>
          <c:invertIfNegative val="0"/>
          <c:dPt>
            <c:idx val="3"/>
            <c:invertIfNegative val="0"/>
            <c:bubble3D val="0"/>
            <c:spPr>
              <a:solidFill>
                <a:schemeClr val="accent1">
                  <a:lumMod val="75000"/>
                </a:schemeClr>
              </a:solidFill>
              <a:ln>
                <a:noFill/>
              </a:ln>
              <a:effectLst/>
            </c:spPr>
            <c:extLst>
              <c:ext xmlns:c16="http://schemas.microsoft.com/office/drawing/2014/chart" uri="{C3380CC4-5D6E-409C-BE32-E72D297353CC}">
                <c16:uniqueId val="{00000001-A65D-494D-B784-449E3279269A}"/>
              </c:ext>
            </c:extLst>
          </c:dPt>
          <c:dLbls>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22'!$B$28:$B$31</c:f>
              <c:strCache>
                <c:ptCount val="4"/>
                <c:pt idx="0">
                  <c:v>Resultado de la cuenta corriente</c:v>
                </c:pt>
                <c:pt idx="1">
                  <c:v>Resultado de la cuenta de capital</c:v>
                </c:pt>
                <c:pt idx="2">
                  <c:v>Resultado financiero</c:v>
                </c:pt>
                <c:pt idx="3">
                  <c:v>Resultado primario</c:v>
                </c:pt>
              </c:strCache>
            </c:strRef>
          </c:cat>
          <c:val>
            <c:numRef>
              <c:f>'Gráfico 22'!$C$28:$C$31</c:f>
              <c:numCache>
                <c:formatCode>#,##0.0,,</c:formatCode>
                <c:ptCount val="4"/>
                <c:pt idx="0">
                  <c:v>-56146652029</c:v>
                </c:pt>
                <c:pt idx="1">
                  <c:v>-268590666290</c:v>
                </c:pt>
                <c:pt idx="2">
                  <c:v>-324737318319</c:v>
                </c:pt>
                <c:pt idx="3">
                  <c:v>26687205428</c:v>
                </c:pt>
              </c:numCache>
            </c:numRef>
          </c:val>
          <c:extLst>
            <c:ext xmlns:c16="http://schemas.microsoft.com/office/drawing/2014/chart" uri="{C3380CC4-5D6E-409C-BE32-E72D297353CC}">
              <c16:uniqueId val="{00000002-A65D-494D-B784-449E3279269A}"/>
            </c:ext>
          </c:extLst>
        </c:ser>
        <c:dLbls>
          <c:showLegendKey val="0"/>
          <c:showVal val="0"/>
          <c:showCatName val="0"/>
          <c:showSerName val="0"/>
          <c:showPercent val="0"/>
          <c:showBubbleSize val="0"/>
        </c:dLbls>
        <c:gapWidth val="219"/>
        <c:overlap val="-27"/>
        <c:axId val="32878703"/>
        <c:axId val="32877263"/>
      </c:barChart>
      <c:lineChart>
        <c:grouping val="standard"/>
        <c:varyColors val="0"/>
        <c:ser>
          <c:idx val="1"/>
          <c:order val="1"/>
          <c:spPr>
            <a:ln w="28575" cap="rnd">
              <a:noFill/>
              <a:round/>
            </a:ln>
            <a:effectLst/>
          </c:spPr>
          <c:marker>
            <c:symbol val="none"/>
          </c:marker>
          <c:dLbls>
            <c:dLbl>
              <c:idx val="0"/>
              <c:layout>
                <c:manualLayout>
                  <c:x val="-3.3237458410989323E-2"/>
                  <c:y val="-4.50853744324359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65D-494D-B784-449E3279269A}"/>
                </c:ext>
              </c:extLst>
            </c:dLbl>
            <c:dLbl>
              <c:idx val="1"/>
              <c:layout>
                <c:manualLayout>
                  <c:x val="-3.4271353165019232E-2"/>
                  <c:y val="-6.2813981084749136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D0-4292-82A4-721B70B73FB9}"/>
                </c:ext>
              </c:extLst>
            </c:dLbl>
            <c:dLbl>
              <c:idx val="2"/>
              <c:layout>
                <c:manualLayout>
                  <c:x val="-3.4271353165019232E-2"/>
                  <c:y val="-6.2813981084749136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65D-494D-B784-449E3279269A}"/>
                </c:ext>
              </c:extLst>
            </c:dLbl>
            <c:dLbl>
              <c:idx val="3"/>
              <c:layout>
                <c:manualLayout>
                  <c:x val="2.5612873381625371E-2"/>
                  <c:y val="-1.6588112321649404E-2"/>
                </c:manualLayout>
              </c:layout>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s-D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65D-494D-B784-449E3279269A}"/>
                </c:ext>
              </c:extLst>
            </c:dLbl>
            <c:spPr>
              <a:noFill/>
              <a:ln>
                <a:noFill/>
              </a:ln>
              <a:effectLst/>
            </c:spPr>
            <c:txPr>
              <a:bodyPr rot="0" spcFirstLastPara="1" vertOverflow="ellipsis" vert="horz" wrap="square" anchor="ctr" anchorCtr="1"/>
              <a:lstStyle/>
              <a:p>
                <a:pPr>
                  <a:defRPr sz="1100" b="1" i="0" u="none" strike="noStrike" kern="1200" baseline="0">
                    <a:solidFill>
                      <a:schemeClr val="bg1"/>
                    </a:solidFill>
                    <a:latin typeface="Times New Roman" panose="02020603050405020304" pitchFamily="18" charset="0"/>
                    <a:ea typeface="+mn-ea"/>
                    <a:cs typeface="Times New Roman" panose="02020603050405020304" pitchFamily="18" charset="0"/>
                  </a:defRPr>
                </a:pPr>
                <a:endParaRPr lang="es-D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'Gráfico 22'!$B$28:$B$31</c:f>
              <c:strCache>
                <c:ptCount val="4"/>
                <c:pt idx="0">
                  <c:v>Resultado de la cuenta corriente</c:v>
                </c:pt>
                <c:pt idx="1">
                  <c:v>Resultado de la cuenta de capital</c:v>
                </c:pt>
                <c:pt idx="2">
                  <c:v>Resultado financiero</c:v>
                </c:pt>
                <c:pt idx="3">
                  <c:v>Resultado primario</c:v>
                </c:pt>
              </c:strCache>
            </c:strRef>
          </c:cat>
          <c:val>
            <c:numRef>
              <c:f>'Gráfico 22'!$D$28:$D$31</c:f>
              <c:numCache>
                <c:formatCode>0.0%</c:formatCode>
                <c:ptCount val="4"/>
                <c:pt idx="0">
                  <c:v>-6.3864927569335303E-3</c:v>
                </c:pt>
                <c:pt idx="1">
                  <c:v>-2.799392876268722E-2</c:v>
                </c:pt>
                <c:pt idx="2">
                  <c:v>-3.3845827486026187E-2</c:v>
                </c:pt>
                <c:pt idx="3">
                  <c:v>2.7814805999997125E-3</c:v>
                </c:pt>
              </c:numCache>
            </c:numRef>
          </c:val>
          <c:smooth val="0"/>
          <c:extLst>
            <c:ext xmlns:c16="http://schemas.microsoft.com/office/drawing/2014/chart" uri="{C3380CC4-5D6E-409C-BE32-E72D297353CC}">
              <c16:uniqueId val="{00000006-A65D-494D-B784-449E3279269A}"/>
            </c:ext>
          </c:extLst>
        </c:ser>
        <c:dLbls>
          <c:showLegendKey val="0"/>
          <c:showVal val="0"/>
          <c:showCatName val="0"/>
          <c:showSerName val="0"/>
          <c:showPercent val="0"/>
          <c:showBubbleSize val="0"/>
        </c:dLbls>
        <c:marker val="1"/>
        <c:smooth val="0"/>
        <c:axId val="32874383"/>
        <c:axId val="32881103"/>
      </c:lineChart>
      <c:catAx>
        <c:axId val="32878703"/>
        <c:scaling>
          <c:orientation val="minMax"/>
        </c:scaling>
        <c:delete val="0"/>
        <c:axPos val="b"/>
        <c:numFmt formatCode="General" sourceLinked="1"/>
        <c:majorTickMark val="none"/>
        <c:minorTickMark val="none"/>
        <c:tickLblPos val="low"/>
        <c:spPr>
          <a:noFill/>
          <a:ln w="9525" cap="flat" cmpd="sng" algn="ctr">
            <a:solidFill>
              <a:sysClr val="windowText" lastClr="000000"/>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DO"/>
          </a:p>
        </c:txPr>
        <c:crossAx val="32877263"/>
        <c:crosses val="autoZero"/>
        <c:auto val="1"/>
        <c:lblAlgn val="ctr"/>
        <c:lblOffset val="100"/>
        <c:noMultiLvlLbl val="0"/>
      </c:catAx>
      <c:valAx>
        <c:axId val="32877263"/>
        <c:scaling>
          <c:orientation val="minMax"/>
        </c:scaling>
        <c:delete val="0"/>
        <c:axPos val="l"/>
        <c:majorGridlines>
          <c:spPr>
            <a:ln w="9525" cap="flat" cmpd="sng" algn="ctr">
              <a:no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Times New Roman" panose="02020603050405020304" pitchFamily="18" charset="0"/>
                <a:ea typeface="+mn-ea"/>
                <a:cs typeface="Times New Roman" panose="02020603050405020304" pitchFamily="18" charset="0"/>
              </a:defRPr>
            </a:pPr>
            <a:endParaRPr lang="es-DO"/>
          </a:p>
        </c:txPr>
        <c:crossAx val="32878703"/>
        <c:crosses val="autoZero"/>
        <c:crossBetween val="between"/>
      </c:valAx>
      <c:valAx>
        <c:axId val="32881103"/>
        <c:scaling>
          <c:orientation val="minMax"/>
        </c:scaling>
        <c:delete val="0"/>
        <c:axPos val="r"/>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Times New Roman" panose="02020603050405020304" pitchFamily="18" charset="0"/>
                <a:ea typeface="+mn-ea"/>
                <a:cs typeface="Times New Roman" panose="02020603050405020304" pitchFamily="18" charset="0"/>
              </a:defRPr>
            </a:pPr>
            <a:endParaRPr lang="es-DO"/>
          </a:p>
        </c:txPr>
        <c:crossAx val="32874383"/>
        <c:crosses val="max"/>
        <c:crossBetween val="between"/>
      </c:valAx>
      <c:catAx>
        <c:axId val="32874383"/>
        <c:scaling>
          <c:orientation val="minMax"/>
        </c:scaling>
        <c:delete val="1"/>
        <c:axPos val="b"/>
        <c:numFmt formatCode="General" sourceLinked="1"/>
        <c:majorTickMark val="none"/>
        <c:minorTickMark val="none"/>
        <c:tickLblPos val="nextTo"/>
        <c:crossAx val="32881103"/>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latin typeface="Times New Roman" panose="02020603050405020304" pitchFamily="18" charset="0"/>
          <a:cs typeface="Times New Roman" panose="02020603050405020304" pitchFamily="18" charset="0"/>
        </a:defRPr>
      </a:pPr>
      <a:endParaRPr lang="es-DO"/>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_xlchart.v5.1</cx:f>
        <cx:nf>_xlchart.v5.0</cx:nf>
      </cx:strDim>
      <cx:numDim type="colorVal">
        <cx:f>_xlchart.v5.3</cx:f>
        <cx:nf>_xlchart.v5.2</cx:nf>
      </cx:numDim>
    </cx:data>
  </cx:chartData>
  <cx:chart>
    <cx:title pos="t" align="ctr" overlay="0">
      <cx:tx>
        <cx:rich>
          <a:bodyPr spcFirstLastPara="1" vertOverflow="ellipsis" horzOverflow="overflow" wrap="square" lIns="0" tIns="0" rIns="0" bIns="0" anchor="ctr" anchorCtr="1"/>
          <a:lstStyle/>
          <a:p>
            <a:pPr algn="ctr" rtl="0">
              <a:defRPr>
                <a:latin typeface="Times New Roman" panose="02020603050405020304" pitchFamily="18" charset="0"/>
                <a:ea typeface="Times New Roman" panose="02020603050405020304" pitchFamily="18" charset="0"/>
                <a:cs typeface="Times New Roman" panose="02020603050405020304" pitchFamily="18" charset="0"/>
              </a:defRPr>
            </a:pPr>
            <a:r>
              <a:rPr lang="es-ES" sz="1400" b="1" i="0" u="none" strike="noStrike" baseline="0">
                <a:solidFill>
                  <a:sysClr val="windowText" lastClr="000000"/>
                </a:solidFill>
                <a:latin typeface="Times New Roman" panose="02020603050405020304" pitchFamily="18" charset="0"/>
                <a:cs typeface="Times New Roman" panose="02020603050405020304" pitchFamily="18" charset="0"/>
              </a:rPr>
              <a:t>Mapa 1. Inversión Pública Enero - Junio 2026</a:t>
            </a:r>
            <a:br>
              <a:rPr lang="es-ES" sz="1400" b="0" i="0" u="none" strike="noStrike" baseline="0">
                <a:solidFill>
                  <a:sysClr val="windowText" lastClr="000000"/>
                </a:solidFill>
                <a:latin typeface="Times New Roman" panose="02020603050405020304" pitchFamily="18" charset="0"/>
                <a:cs typeface="Times New Roman" panose="02020603050405020304" pitchFamily="18" charset="0"/>
              </a:rPr>
            </a:br>
            <a:r>
              <a:rPr lang="es-ES" sz="1200" b="0" i="0" u="none" strike="noStrike" baseline="0">
                <a:solidFill>
                  <a:sysClr val="windowText" lastClr="000000"/>
                </a:solidFill>
                <a:latin typeface="Times New Roman" panose="02020603050405020304" pitchFamily="18" charset="0"/>
                <a:cs typeface="Times New Roman" panose="02020603050405020304" pitchFamily="18" charset="0"/>
              </a:rPr>
              <a:t>Valores en millones de RD$</a:t>
            </a:r>
            <a:endParaRPr lang="es-ES" sz="1400" b="0" i="0" u="none" strike="noStrike" baseline="0">
              <a:solidFill>
                <a:sysClr val="windowText" lastClr="000000"/>
              </a:solidFill>
              <a:latin typeface="Times New Roman" panose="02020603050405020304" pitchFamily="18" charset="0"/>
              <a:cs typeface="Times New Roman" panose="02020603050405020304" pitchFamily="18" charset="0"/>
            </a:endParaRPr>
          </a:p>
        </cx:rich>
      </cx:tx>
    </cx:title>
    <cx:plotArea>
      <cx:plotAreaRegion>
        <cx:plotSurface>
          <cx:spPr>
            <a:noFill/>
          </cx:spPr>
        </cx:plotSurface>
        <cx:series layoutId="regionMap" uniqueId="{05B4A72D-B37D-4556-90DA-7DBFA08D4F5A}">
          <cx:tx>
            <cx:txData>
              <cx:f>_xlchart.v5.2</cx:f>
              <cx:v>Montos</cx:v>
            </cx:txData>
          </cx:tx>
          <cx:dataLabels>
            <cx:txPr>
              <a:bodyPr spcFirstLastPara="1" vertOverflow="ellipsis" horzOverflow="overflow" wrap="square" lIns="0" tIns="0" rIns="0" bIns="0" anchor="ctr" anchorCtr="1"/>
              <a:lstStyle/>
              <a:p>
                <a:pPr algn="ctr" rtl="0">
                  <a:defRPr sz="800" b="1">
                    <a:solidFill>
                      <a:sysClr val="windowText" lastClr="000000"/>
                    </a:solidFill>
                    <a:latin typeface="Avenir Next LT Pro" panose="020B0504020202020204" pitchFamily="34" charset="0"/>
                    <a:ea typeface="Avenir Next LT Pro" panose="020B0504020202020204" pitchFamily="34" charset="0"/>
                    <a:cs typeface="Avenir Next LT Pro" panose="020B0504020202020204" pitchFamily="34" charset="0"/>
                  </a:defRPr>
                </a:pPr>
                <a:endParaRPr lang="en-US" sz="800" b="1" i="0" u="none" strike="noStrike" baseline="0">
                  <a:solidFill>
                    <a:sysClr val="windowText" lastClr="000000"/>
                  </a:solidFill>
                  <a:latin typeface="Avenir Next LT Pro" panose="020B0504020202020204" pitchFamily="34" charset="0"/>
                  <a:cs typeface="Times New Roman" panose="02020603050405020304" pitchFamily="18" charset="0"/>
                </a:endParaRPr>
              </a:p>
            </cx:txPr>
            <cx:visibility seriesName="0" categoryName="0" value="1"/>
            <cx:separator>, </cx:separator>
            <cx:dataLabel idx="4">
              <cx:txPr>
                <a:bodyPr spcFirstLastPara="1" vertOverflow="ellipsis" horzOverflow="overflow" wrap="square" lIns="0" tIns="0" rIns="0" bIns="0" anchor="ctr" anchorCtr="1"/>
                <a:lstStyle/>
                <a:p>
                  <a:pPr algn="ctr" rtl="0">
                    <a:defRPr>
                      <a:solidFill>
                        <a:sysClr val="windowText" lastClr="000000"/>
                      </a:solidFill>
                    </a:defRPr>
                  </a:pPr>
                  <a:r>
                    <a:rPr lang="en-US" sz="800" b="1" i="0" u="none" strike="noStrike" baseline="0">
                      <a:solidFill>
                        <a:sysClr val="windowText" lastClr="000000"/>
                      </a:solidFill>
                      <a:latin typeface="Avenir Next LT Pro" panose="020B0504020202020204" pitchFamily="34" charset="0"/>
                      <a:cs typeface="Times New Roman" panose="02020603050405020304" pitchFamily="18" charset="0"/>
                    </a:rPr>
                    <a:t>523.7</a:t>
                  </a:r>
                </a:p>
              </cx:txPr>
              <cx:visibility seriesName="0" categoryName="0" value="1"/>
              <cx:separator>, </cx:separator>
            </cx:dataLabel>
            <cx:dataLabel idx="14">
              <cx:txPr>
                <a:bodyPr spcFirstLastPara="1" vertOverflow="ellipsis" horzOverflow="overflow" wrap="square" lIns="0" tIns="0" rIns="0" bIns="0" anchor="ctr" anchorCtr="1"/>
                <a:lstStyle/>
                <a:p>
                  <a:pPr algn="ctr" rtl="0">
                    <a:defRPr>
                      <a:solidFill>
                        <a:sysClr val="windowText" lastClr="000000"/>
                      </a:solidFill>
                    </a:defRPr>
                  </a:pPr>
                  <a:r>
                    <a:rPr lang="en-US" sz="800" b="1" i="0" u="none" strike="noStrike" baseline="0">
                      <a:solidFill>
                        <a:sysClr val="windowText" lastClr="000000"/>
                      </a:solidFill>
                      <a:latin typeface="Avenir Next LT Pro" panose="020B0504020202020204" pitchFamily="34" charset="0"/>
                      <a:cs typeface="Times New Roman" panose="02020603050405020304" pitchFamily="18" charset="0"/>
                    </a:rPr>
                    <a:t>1,409.7</a:t>
                  </a:r>
                </a:p>
              </cx:txPr>
              <cx:visibility seriesName="0" categoryName="0" value="1"/>
              <cx:separator>, </cx:separator>
            </cx:dataLabel>
            <cx:dataLabel idx="31">
              <cx:txPr>
                <a:bodyPr spcFirstLastPara="1" vertOverflow="ellipsis" horzOverflow="overflow" wrap="square" lIns="0" tIns="0" rIns="0" bIns="0" anchor="ctr" anchorCtr="1"/>
                <a:lstStyle/>
                <a:p>
                  <a:pPr algn="ctr" rtl="0">
                    <a:defRPr>
                      <a:solidFill>
                        <a:schemeClr val="bg1"/>
                      </a:solidFill>
                    </a:defRPr>
                  </a:pPr>
                  <a:r>
                    <a:rPr lang="en-US" sz="800" b="1" i="0" u="none" strike="noStrike" baseline="0">
                      <a:solidFill>
                        <a:schemeClr val="bg1"/>
                      </a:solidFill>
                      <a:latin typeface="Avenir Next LT Pro" panose="020B0504020202020204" pitchFamily="34" charset="0"/>
                      <a:cs typeface="Times New Roman" panose="02020603050405020304" pitchFamily="18" charset="0"/>
                    </a:rPr>
                    <a:t>9,906.2</a:t>
                  </a:r>
                </a:p>
              </cx:txPr>
              <cx:visibility seriesName="0" categoryName="0" value="1"/>
              <cx:separator>, </cx:separator>
            </cx:dataLabel>
            <cx:dataLabelHidden idx="0"/>
            <cx:dataLabelHidden idx="12"/>
            <cx:dataLabelHidden idx="18"/>
            <cx:dataLabelHidden idx="24"/>
            <cx:dataLabelHidden idx="25"/>
            <cx:dataLabelHidden idx="27"/>
            <cx:dataLabelHidden idx="29"/>
          </cx:dataLabels>
          <cx:dataId val="0"/>
          <cx:layoutPr>
            <cx:regionLabelLayout val="none"/>
            <cx:geography projectionType="miller" cultureLanguage="es-ES" cultureRegion="DO" attribution="Con tecnología de Bing">
              <cx:geoCache provider="{E9337A44-BEBE-4D9F-B70C-5C5E7DAFC167}">
                <cx:binary>5H3JcuS4luWvyGLdVAIgieHZy2dWIOnucs1jDBuah8KTBAeQBGf+TS1rUYuy2vU2f6yvawhJLimG
NpV1W4SHWWS4gyBBHt57zz0XQP7zevjHdbZemZ0hz3T9j+vhz3dx05T/+OOP+jpe56t6N1fXpqiL
v5rd6yL/o/jrL3W9/uOLWfVKR38QhJ0/ruOVadbDu3/9E84WrYuD4nrVqEKftmsznq3rNmvqb7S9
2LRzXbS62XSP4Ex/vjtbl3//78+Zul7t+EWuNPxDr3be7ay+wBdf1Y1R1w3+853fbsbybmetG9WM
F2O5/vPdk2Pe7fyxfcFng9vJYPxN+wX6YrFLBCMcEypuP+92skJHd80WQ7vEtW3MGb9tdu6vfbTK
of/3x3MzmtWXL2Zd13A7N/996Pdk7A8//8jTebej6sK7fYxesbkZ//jm7v94CtO//rn1AzyPrV8e
Ibn98L7X9H8N5A2mTbFztLqGN2CVAdhvBirfdTjCggmMbj74KahU7AqHYMSxcwsqvb/2HajbY7tv
ful9ewXf56fYhvr5Eb8+6v82tRurfkugXZu43H0ZaLBeZhNbcPhz87Hvr30L9GY497/8OLa3vbbg
vP3x10dQruLCtNfFtx7bT7pgsFYmKCa2+9RMGd4FK7UZduitGW+h9yNDedk6H3puofjQ8OsjGWQ7
9Vp9flskGbWFjQl7iiQ4XGQzIgi45ZsPIH3rA27tEIZy/r2hvIzkQ88tJB8afgck//7PVb1zov7+
r2+6s5+2S84oFcy1b52neAoqmCdDLmIc27egblGjIPuxUb0G7OPez8B93PjrAyxXBtyufltwgQBh
CIzkGarwO7Ed5wH1x6Z6YopO6Wu12vmRQb2M7Uvn2EL4pUN+fZz9VbL6/Pd/63vv+BIn+UkjFruu
i7DNnS2XfGO9NhBkTm6tm99f9I4D/8BQXkb34Sa2MH1o+PWRDOpypTLIM++f6ptAaQuHOsy9c8fb
/hjtuoRi13bvDgDEH1vuDw3pZUgfdd3C9FHLrw/q1Srr1ubL28oPrutSBpzptRiLAG/kcPc2xkIm
+xjTHxnRy5A+9NxC9KHh1wf0ZG1WnXrjsMoYw2I7lUG7tk0QY+jO225xpR8YyMswfu24heLX3399
EPf0l3W5hr82rOTePN7A3UJaKmyGbH5HhCBAPlEG8S4YpSMc+y6n2TLNBwbzwwN8BeKvjGvrRNuQ
v3bcr/8KHKx2/i1rVpEBLfFtXwGQJZjgVNx63y2uTPkuwxgoNLvLgLYEih8e1svAb3Xfgnur9bcA
+azIoSzwtjZOGGHcJa8BLJjtuMy+8wFbQjFg8P0hvQrufdfnwN63/BagduvoLSGFgg6xmQM8+EVI
QRJ2CXeQQ7ZCMGB59Z2RvIrkbcfnON7+/uujeLgyIMjsXBgo3H1Zfdk5//vfNZQXp7eU+sUuoMqE
g9CLTBkkRg6Qu4i8zLBeG+K3nMnLeL9+pq0X4PUDf4M3otDNesczUOT6+z+/9Yx/Ws7gDrehsPeg
Tm2RMuq4lPJ7nr3lsA83w7rejEp9a1CvAP+48zbWj9t+fXhP1l/WBoq26/pbj/EnsWW7gqNNMnxn
wdv6Bt4FbYMwdM/Gthz4j43pZWgf991C9nHTbwAszOmAovwJKFdvG5Rh/gTUYfE2pmiXgkt3bfqy
vnHyg8N5BdUnvbdxfdL46yO7WJsNea53DpVZfV5lb2i4m9C8CczkuerhYE4IuqfXW974Z4b0MsLP
z7CF8vMDfn2kz1cA9N///qYAE2RT7n6Vnp9KIcC9bJsLl7O7qLxV3v2BAb0M79eOW6h+/f3XB3Ox
And8uBoL84Z4gm5BYdoM2p5xAUASF9RLx32Qox/LzT82mJexfNx3C87HTb8+oucrvQOkwhQ7X9aA
7HUBudNb0ijQLSlmkCWxr4W9xxR5Y6wIJjQ67l0itUWjfnp4L8P9ymm2kH/lqN/jJbjJjoq3DcUA
PmaOa0Ol4eazpViC+oExsm26pVRucLhN1v77O+N5He3H/V+A+XHz74Hvsl29ZSWf73JEYaIy2ebQ
GBQvRgWmd7NZt+q+G2y/N5TXUb3t+QKetw2/BZI3UtbZKv/7P816esMwDLPiXO5QxoEXP3bRGyuF
SecMpszdWvE2n7qX135kTK9A+/wU2xg/P+K3ALtRq+gt50SKXYi0MCkSNKmbD36GNegZAhF2N4X5
uWf+7ohegXgFayRu7mUb2a8Nvw+gUKf5Ajwrat/YgB0o9oMsvW3AeNd2NhM3yNasKvDFN5j84HC+
DeyTk7yC8ZNjfn24Qd+t13//V2F2jop2/ZYaB4clI5iBDb9cCgaX7WBMoARxV53YCsI/MbCXQX92
gi3An7X/FmBDjeGtpUqgWTAB1oH8+LX0iW1yJ8buFMstfw04/MigXgX5ofNzgB/afn1wN56yuF0L
GBVvWUe8mdZDXZjh/GI83tQRYcoPA1u+bX+eHj+M61tc8GWEn9zW1vLGP99ttf4WKO8si/rv/9ho
IcfXxVvWHPiuC7NlkcvuPPZz4uVCtYlyWLFy89kSpwGLHx/aq2Bvn2LLqF+4yC8G+lMTeXJzP79U
FwnmQJVheyo7TK5EYK42ejDpx6rli2uLvzWul9F85TRPbumVhcz/U0t1X1/G+3XNsw+FvOBmsfSj
lbzfbr25fVjnvdX1buLxizMrbx/33hdYUE0xJYS6IFJ8XYi9OdGTacuPa6ovdl2v6ubPdxYsUtis
vt6U9IngHJZpv9vp1/dNDBZlw5Vg/iV3hQ1MWxemiWEIfMO+wawxdqAwxTmE6Lpob5oYrDVEFAkK
YgmGJd/k66r2kyIbI6CP93d/931Ht/lJoXRT//luo7yUt4dtbpXDGhlCQCuH+WGI2bAGFfL08np1
Bivn4Wj8v1hTVSTPTB/Y2TR6hKdDIu3JpBcCJx9MXXBZx877ogx9N0HHOGdV0EaskNVkgjbOqKyo
9qpCnWeWiX2Dwwo6RNdOrWPJUhF6ok7i49IhxleJI4LE4ud6EtQL+4YtIpNft8LuPCys2HuExwu3
huEZPbs1qMY7DGIhZwjDk398awOfWmLlbR9kNdq3S3sRZ8PMaibZ1QN8Lz/WOPMr26xV053Rol/1
A/UR0rPvjGPzCLceMSxocKCCSJkL65I243z0iLNJVTpra3jEUTDNqrN23hw4np4JtdcYqb2wkfGy
X7TfuX94zZ5f2KHw7giCHNgdgG1d2OZJbk9N1geVRsXSiau/UsL6RU3UumTVnspi96Qu00S2Jsz8
qLW7oMr4BRLFftqXJ4jnreyq8MrU4Xz4WLfd/qB47cdlcWERfqCL8NzkWl0VKDzDlaVkVnLiC7sl
oVQ1YZ+iBPV+Y1m9NEXIZ0NelH6f1V1AbFVIWJqnPBGyPV6ZWRgq189Gc205Q3SVmcz1I5HkXuPW
nQ9Qxl4bDqMfOQ6SPLaWtemOej1cxKVIpdEtl1aLvQ4XlzTsTl3ad7JI60FOgzrrqqwKqMtqiVli
SYNR7jtZFHlD0c7Dns3safDiLjur+3pRTePhUGMhedRnMmLpWYNiHhjWfIAhFl7mRhfELROvGsoq
qJUrLngxLtKU12vcKbbXu223KFFi+3WYC1816kMXMS+vykKqvHX9sbH7QId1LVPau5dpAjZjY9Z4
vHHDOetsIWnq1N5ES+WRXp27Y7cswonP4G1W84kMSvKC18cJi9Q+TNnvPCCDSzQ4QubUQvOCoEqG
NQ3nY5tmMifJXMTmvbKtPdWGhR8mepEldjcPrfYkomU2r3Jhgqkck0WdGDJHJu4j2bV0H7lm2q+U
68y6Tk2zOOJu7nVTEs7UmCV/ZR1Cx7qjpybqjPaYMvQKobimHrIHyytRu2I4PEgco2Q6dUpGWa38
yemOwCfN+MQdeMzpftVmwsO0bL2wqwappmFh8siRpMG1j8BqBUOzfHDndeQujNHBkNDZVJlDGpmD
NOtnTRwrmeNmnnbOkWLt0dRYx4QlWnKRBoy2pYydfp5pfIKT+qrozUKE6Bix9Dy3tJJ1r/Y01p9H
sF5ZkmRZoXSYV2FVy5anhczHPvWy2J6TWL0nubmgLv4snBHJzs2JjKt29MaWtB5PstbvnPRqsoQP
r9iVEVV4ztKi/cAKrE871CT7xELJiWhi6k8l5t6AO3GASjeXECYOi7p/H6XqzLj5zCEJn8UDPdQ6
jWVSVPBSdySWSoTuERvq0sesqxaUk/PR1e3RoOzkIGUdOuE2/TwMjeVXST/5FR5sz4l6vUBTPMKN
IHcxxtWMK0Cqz1vLH3qaSYHZEjZhWQ6moIESdXjVIJbtcTMWc5YJ16+cLD6OE0WWLOtyaTfZIm+r
Yd9YvT4vnYgraTJLxHJEdm/JkaLLfkDaB9fRL6iI3/fTtITH1Mhvu1hIaLY9rAsLsx3XZbDcl7oQ
SB972CFOhV0OyRDYRedFhMixO7q5wh37uIsmt4HzuihHo6L4bkeYr1//dQxLNM4bs143h6vyZv+R
h7bNvjIP3w7vN6SBilTRf4HIba7XX3YCDVvAxDnQhXq7+2YgX/vDOO4GtqEdT74E2zzoPtZvMZ3b
PW1eaXxCg56Qv3tKueEGFOLY6/znFSr5QIU23e84ECwygFI9drCACGg/5UBkF8EmJq4Lc2w2q7QR
pDD3HAi2OAE+DLU+2BsDqr02ND3mQMBbhIBFoRDaILTf3+oTKIEB3n1/woHY0/cHVq9Bqgzba0Cg
hLk+DFYgPn1/SisjyWhDoHQbmCGyn7QGjbOiocM0S9MsuSApS/qAO3UfzaewTrpZzRpTybausv0a
o4L4tpVGxbJ2sxEOFKibt3hoCk+1sVoBD4lsf8oK+0uZh2Xup0475bIsnfZSJ5QSj/VhgsHdRVYi
i0oZvecMY0H9jBl+qTQuMg+N2oxe19jNKJXmTiprllS5p9lobSJJzdNDneV1JE3Xi1aKloWJB5xr
jOZ1kTDLy8fUPkpJ415hmjSlh1ueK4nzAaiXmWpWBmHBurVoXSZL14LgapBi+SIFijH4JWSq3VEV
523kh11dVh4YOvocCxF+SXSctdKJG+L4Hemb8zrKMvBauC6Fl6KiPexFJ9pl0kxklGNZ80bmZsjz
WasnwmZ13yexzKN6zD0cNcTMGsxVfgQbLzW9X4s2Os+T3nIXGGXtHLOhE9LWrTnp3Cnq/b6ZkhUe
dKolo9DbM44e6gA4eYE9m4YW8XqkdO8XQ9PGn+JGo2MrpKiESMOL2ssdngObGFsIEbXqzfs6d4Ej
SqEb3AWW4pVYVGWZXhAxpI7XKZEf2CruBhmqIT8MweGuesaTY5a67HOqI6eWoTumaEMw+kHiKHGw
HNsxOc4c0VyVlUi5Z5ccKakHm1A/Di3788SGaJT1kEyXkXD7XvYsHJDE1LRqVlVxgWViTZbyxqIm
nWdKUk6zyK5cdpowUViy7qbOnU9WUdlLx4lj4vdpH3ZeQRnNZeXi+sxKMlbNBHHDw9LtGuI7pWFr
npVTBiGZkbOmsxGHgN0Ruihbm6QQrSdeeWII09zn+ZBFsyxkLN8vILPp97RlTOV1ZCS9b4FtNH7d
DGXkZU00KpngqlEe7irhzFA1xpbf5m6W+mVqZ+Hcqrhz6NA8abyoqSfAzQJ1ej5gRPJZqsZi8uKi
bs9qHLNW1iHrr3HeD52kFgXmEKE47g50I6qPCWnGyo/bIRw8CKxlKRkx3PWstJv2WqeuidfSHjHf
ULvDfoN1qLx20JXwuUmL87CfwlhW2oqEl0cFLuWYwZZbH1vXCnmA6QhMwh1S631TmziTtTtYV0Z1
fe+rnLlXvO/Re9H1eQikk2gGiOeuA6YVmgArxqTNh+paFJWOpJMg1EqdqLECG+g+M512J9YwAKkb
u9GOJa7z/C+TF53wxpQkwJmgcH7eN/l6DI1p5wOdxsGbVBpi2QmezLHCjg9O1ORelg1u6qVxVF83
HeKN12cTPygjMQpZJBWYDYsVkOY2dY8cOxx7OWpRYR9WbOczlud24k3RCDleXZTRXp7B3fq4aUgp
22Zoc78oU6vy88QqC5+4RtgzCzdp6eXgqCNpOUY4UjiZicD9TPUYFEPGDg3qcOlZzAWyIQZBO093
agBqTvPe3ieRi/wqR+g6JyFMRzAOnQK3j0UmuZM5DrCIqcXzQbHk0kkSXXtEu/jchZewPKJ9rHSA
Ird9j+hk1zJqYGq2Z8g4IC/Dtlv6qoNXV/ZOnBA4YR8ZqQAC7LtRFH2Owtg5RE3q9hK1xIbcoEtF
7kUDBQbNC6uIZk4nSDHjrZ0m80cB84W48zzq2Nh2YEcZDMt5oFa+lXpTO2qmyW36IAQaGIQkFBKb
fPK/fRWMnpCjTXCz8YYZwbR0DLFts2joMTkiBsVtPUCGPwh4IyS8QxbQc2B2fttOyWGcIONRkoSf
+jR29/Gkees7zVR+Jw1+mgVvhuHCqiZQrakDsZ7TzTAfZcFxbVd9RW1IxIocL3mbdB8hi6ovK6Wd
62/f8lNNY3OpzTQTCvM5YXmrgM0jnl5K61DgOlNlkBWtgnTFGdw6SHEPKIum5PjAVJkQfpyTKpYt
gj9enRQKBTfD+CnO+JUJbhO+x3zvX8ewJr9pzWYuXVnvQND7crM74Xaf/3ck8Ynm+5gk3mllDBjT
61zxYdeMB3r4qOODUuYQ2PgBtrSD2V94MxP7sVC2WaEKjv+GI8KUsAeSSB1HgAzmwFYwoLKAsHpP
EmEmKCyg4wJ2PgQ9D7Gf4YhwsSdmtBHKQLelCMQy+At4KYzh8ftrA0fREctIwNNoicdhiXQ7c8Lp
yOJn2cf+UIPoRZJ1zC2vQA4ko1NQtqd1XB415CSsweVrLnUezrPOyBS1vlUfWklz0fdTMOXq2Jg6
sIf3Tqcl7cD3Fdc5L2dc+MUYqNLMY8r8GJ2jBNhCDl6WTH7JkiDLw/dkuKyGcaGmS5q2XlYzGeNE
ptU6pcCnHMdLQ2uf6dErIedLWHWEQhREND60eXwQauWl0ydQIj+21higSckpGfzCbmekNL7tCl/n
cG+F7ech8cIo8XvFINFWJzFQuq7NFy6ngcMuTMsPojxbjKkbVFE8dxLrM8lD0Bwgvudc8oQsWgKD
i1pIEIln5cfIiefJAHpHYYLcyeUQQYgoIt8dGmnsoz4HIsWjIIk/2aSGXF75XdHIYsqXzpjMKQXm
4SQb2ek0hgv0bgcBL1vEQw46Xrew88ynKZ8Je9wDbVVyoiW24FBQFoYiiMcRCFoFckh4lhW57LMl
q7SXkUomHGjqlM90lu6JuvBNM/jNBGMDVHsm9tQIZ3dBk5qqyQNK/6EbQyL7VPvJOO2raLzOGr2X
ZtkojROtbZoeF13jl2XnDSOQz6atJUXHAxlPdRJ6Vbpu3XavoFjGFlrqtA2mBFKDNui6fJFhUAtB
PCpAmiUxlXZp7bla741RsoQK8KwL+9lAKi9MmjkdMgjp1pFGk4fKw5C2vmiTM1HZftdi2bjRolPw
5GLgklEL+fIw02G1pwHtpDk1xbSXTO0RqDyyLwElYRbwpsf6UmWlT0P3gxMvmsqW9nhgwr3IKT2K
89loIdDxLNmWqV+556WdQbyFnCS15UDTpWgH3+51QKMoSLNBWimSxi2WtpMt7PAzdV0v4ZZPsn7J
mvCjlSOZ6TIYHOWXOJQM4lETu75IRo/a4MjL1Vghv8V4zlS8TxK8Z8fFUqXqnGX5bHDtw0ZhadiH
yhpkxcJllfw1snrZg55n08Mwi2QTVadJFwN09lGpUSYn0DNRPkqeEUmxWsDx8Kq5UouPaCwkHUrQ
r9JAxNyLnWoWx9ZJSfR7PmzSkxHYCL7qga7yqvFx7fqKxh/i0lwqp5mTcg5C3aIuxqsOVacTroC6
98EYqgNDsDcyJGE3K5C/Yr/hS0hQZrjERwbIm7M5I2iAVWV87Q5BE186Zt2aNhjyJIiyxmut0HNJ
tGCRWWSiP3ft6WM7jmBjg3VWWdOlycxxV4FLMvQyqcpUJgn9UnW8k1U/XJAibSUP20VR4GXaqIN8
6uAZxx8jDedIez63q+xzkgEJJMnkKaXAReHDmtp7SW0uWk1k0jjB2DIQGUWgzODVQ+axEdxMqeZE
VEHYpYHFIBUcAlKTg2gye44KZ20IT1+oLJhCJk08fdRWlsx5mHkd1b4d69kY5Z6dR4sqyvYyrWZ2
6rwfFD4dNdq3mhx0ue5AQXbIenXmtLmRyfQ5q+O9vhouQdO7TFnlo5rLpit91ppa5sB4+qb13TE/
izYKLGR+IDzMJ35qug/U6oNiGv2OhzJx9JLEkL0Z6uHSvRKp7UP+JbuYBESN+13uehCsZkVcyzIJ
M1mZ/nqw3GbPHsGLYxaOfqmrg9IuZNh3X8YSLMCgNpapGee6zn1mZYdtiS0okWDP0qB5TtPwKVIl
9mKOIRUe0pOxwRJFAGULmSipZsWYz4sGUlwtgnEozrSLTlAXehpSfj4cghv1RJU6QVY1kWwzNU9w
GsAqU/Bzl3GVSqoZ9EOe1YaLSAkXIDPMa8K+WkQhDYMJiihgdMX4Oe5bz+agBQ5oEbMxgIh1GI0R
JKSZ3itTB7xL9iGK+XHRt/PUsgPGpr3QVfs8Sf0xrzwqJpmQMpZxSK+M+ZT1lZf1SOYcXfKUnpTR
Yko6yfPMc/J6lgPNRmL0Nah31cT2IpBWwM+fWml5MZDsorAG8I/Gj6qF3TjXedee6PKygVdUaduH
VGIO+4ctQk0WYULBPs3RMOQfHN56VgEZZ61PBddzKMNJ2CjBS5rrocdnI0QnbCYpUOwl+bRv56B6
RB9Qo2SPEshlPhqNA2VDvo8cHxL9ubG0Z5rUt0Vxkqk8mFq16FkjhSm8KU+OnbKTo82DGsofvAKx
220+TXXt1VHkE9wueOTsg5AtSXoR6WPbOXXYqmUQ6ttO1jz2iiZflIBBShu/aVuP1iZgcexxASbS
QWYWQmbSUxjepQ1u1MlpUE3rBGupTOqFtPGyli5ymnq4IodVKpYDKaGaxyKQTMJlMfUXeQOWP6pp
xQf3LCQalO2I7zVht9CT8pPMzNuigfc6OqFRB4+yLIGvgIZDOh6ESS5VT4OyCf1GkyWhg9+WFsQT
x4OE0mMYDEEsSztaJjGbd3icDVUkJ1Z7UZztqWmsvBj1By02B44A+Yh8jNpiNtAsGHh9NsWRTOJs
VimxRBVUP+JPvf7QQYZoJ6UP5RKP5JcRI0sVnUxG+7jsfBYDxEgErqNl1QwBjlOv6vOF0toTkSUH
csWqwRuzbBaKz7VYTva+ZcRB1KR7WQkalIuPuMpAxMCypCejy7wwRLPemTwTtoflcDhBrg562B5q
BnjTIaZZCmzEnOKxBlkjncFkOw/x9L2tpr2hQkHbRrKIEg+UToiBSqroCjfdJzutgqQQCxxir7f7
BUor2dDwtFOZ36B1iQmUNoScojPhODNr5J5261miTngb74HFQFXM3nMoBJDiIk7g0jj2RnjDMpXA
My88WxEvtz+5Il7UgvqCZAd5aRZlhk8EEMpiYovRFh6zu5mFegFKf+8PoZF8KrwqGgJBQH2o1UVO
mxnvJm80sdcP9TLl8aGVFoEIAbs8hcopn2cN85WeZnnkLnVJ3ncjOTJZc2FR7I+xkWMS7cO+coeN
FUk76w6HJD3MKjXnUXf2P5ZgfUu6//8wrdrU9qGW8c2k6sk28jeC/X2ne9ld7MIvm3LIRn0XkFM9
ZFQw3wRmazsINskkd4r8Q0YFiTrMfoAIxlzYGhUSnYeMCkF9FVw/gw2rN7nVz6RUkEBtp1TEhdwN
dkMQFGYfELSVUhFtGlUntAti1OyPSe9Kt9L9PivMZZH2iXSmOA7iybKA9goNFbx2riaQv3kPFSub
6Qus2XnmWBp0WOsTqxowJAFWnUAMp5VQIHmFGvIg+8ihow46TXs/t8BLi2I45jpdahEV/hCZ5iyq
bDSrRdhJhdoz1NsGCLDlyBTCmD9RMAWq68tOl/GSkXaZtlAAJRx8AU97cOCgCZbZiH0VT+/TwXwC
Of6jKC3Q/0kDzi5OoE5o+8KtTpJKfLBoD+HYsheoEQvdVctyhHuciHXatSCd9dS6rBs866zqfRvG
n8jQz5I43a8J9wm3FnHXLuxEXLEEBbV2Z3ZX7Q1TcgFRdsmtbp4r8B06cf4ax8/g59eja5YKQy1f
i2JNBpJKPMTOlWNBuVDWOFKXDnBr37Fotcgs97Bk3WE32Voak57HFJ6XlQ9knyVde5oPwpqBxoQg
ZQvNnJkoOnQ7EcmMlZdp24sFzDfJvWGI/nLTsJCW210RmnazQXeQqGGgRwRlB6NuoYJPF6ofwAH2
o551whq80lSJdKccpMQe/mWlwweTKSHDtk5k5NoXKs6WuYnONK0zT9X1RwJaUl70pQQyVfitk3+K
OmT5iOWjp9J82SILAnJsMy8ltJ47JHXmJbaTPcQHa25EqX2Qi+jS3nAhS8CLU0zFBJyYxhIkgU3V
ms9Smp6optDehKEWHCEQNrWTXWm4S0+gJPKoKiMJZZgz17JzKbpm7trOPsscEJbFEiqNkLua0YaU
jxqvQjhZJsouIGImKbxm4aduQLlsNnMTSAgBxWWm9RrYbzyoQj1KWk/VrMMZXcZR0R/EnNYz0eTW
0kTGkcptbX/kbhuUHQQat+WgECck6DPgPjDRqQL5PwHlVgGb6Ibkr3QUvadNOsMIRAnRDIeRMFdQ
FehBlO79tmqWrVW+zxtynE/ZSYTERzCX+TDZQd7hPaB2+0kPT2dEKpdJyILJbb+4I4fXJeWD58SA
bGaOKvh/bsjaDj8KNztB+dDsuU15Wpeg31Z2dt1h8lG76SWdwEJHNaTwclqV17S54yGrGj1WsWwf
0tJB/h/2zm05bhzd0q8yse/RwTPBW5J5Til1tCXdICxLBg/gCQQJEE8/i65y2+Wq6h7HvtgxM31V
jihLaaUygf9f61srHQmtmTfHJVLDpm4imwam+TgPeGJUifUWbhFf8F+DnaqVR1Itp2qEvbH0SaoL
cm5keZy0yN1Z7d0Kl5hxx+MyRG8klgeyNIdZyy2shI0zm6uJJI/LhMW41zvfrfdV61xhw9gPXfuQ
LOUZWzzWXpWjTGA/Yw2aJ6jfsXKyiYt8cuB+sOZWw6QyAzsnZb91MQA2xjl6o9x7hbvRit2wcLow
COdp2EN9cOUN2qB2QRBnHiGfFhljhGjUJtHubQzpGYZM5o7Drhr4kTT+fmbioowXpCFU9WmJX5xw
vEmkkwfBLr6YqpTpVKsXinddWnvNDQnCctOTl16XSxrELQCuAKvmCConZPyweIXNdTJ84SM/zu64
C03yVOlgk9jxfepakRYUbqYGwTEtmJPcTj81utu3XT3nlmKfdppbV3s660eXbKKWD5lxquSienlT
jUZBEpkDrOOLvfIa2P+z+JAI8nGk3peq4sfQDntLi1PZCAzj3bwzDdNpVbNrLoJD18NNIVxfZGix
wNcbgxURftadM45XrrPc++P8qrrqobHOdT1Al3IozJvGOfDCDFngxli+p5wDbRJdBcmBQVgy3j0J
vGMYJFsS251nYRzOU7FzZZKaeH6FX72Z2bANp2TnSSgZOHbeKss+BAW/jyr72Y35mBIi+21bznjB
av9KFlCXQ7P06dAPt9KDdkNJ+dSWckda9QYrUeGpw4u2q/1bB696qGqOfmyapsI2GCX5WLVhFhXj
mIel+iLpCFkuhGA1qeEFiFd8MwfltImIa1O0mbdXdNL1NZEjEI/JSVJZ4SQtF51ctb58kn01PUxA
2QjVLyWZP/BluYangk1HZolvLmx2darGvtrjMIwzatqnX5/N/t8EJv5WC48iJOT+zdD2509M+S6J
//Prv89vFEFo142hYH9Xw4H3A/bGkQAIFHj41//1bXZbgfF1aKMuorQwPgDCfJvdEBoAYoG9w0ON
jYMB81dmN/ARf57dHAA3/gpuIFC0qvU/yuGxcZnsYzFtJocf48Y5NR1LA0hSLgsyt7HpMgRvvRsd
zfJkpgJqFcRsOh1wxafNhE3cxjvXlVArMJOtkqto5JSqVj05SdBvdGs/soAcEya2ET9YaCJyfCiX
/iPj6tkGyZGQ6NWpq2cyUwCAgJMCW0FYk49zQfZ1JfemmtLBdDsyjzsaWcg3TbDVM+dpvehrX5Ya
lvLy0NbOUXfOjR9Xl6k1FkZlfxNGSZ8GXiRTL5puBdA3kGu8AqyG7xMvNUTB4NQRH9KcewyEyYxS
u9ni2NAlAzxRblhBTR729lFhmSTKeZA1v1YLOWsqU9u0EPfgStYyC+Zxn4QsL2VzXwfzxoecE9pz
19wX1SXUkMoat0kXFe4cyNlL+6xj96EbaLpKv7ZT574jsK4Tu4PJvm8MRj8vzKwXPiV1/ExnsnO8
QmcqSvaqHw9dQy+lbk9R/QkcRErjN6tUdevA/zq0SbFdaJDz0il30kC/GefunJD5apruxxlDXs2u
YiA7aed5bW5qnMVBg/XSYftQh78Zhr9kn/1/doJ8M8UA6v69m/bbx/R8PzZ++KJvThqSfBGKf2GE
oh/FBXn+ffFz/4G/j1MDwZEVOV/PlW+HB7LcsLfQuoCzA/MLwPIfDg8voCsiBecLi6nj/8rhAUDr
58MDXeGQ2hA6xYfjwJzGovvj4cE9VVaiCmBJBzLaLgs88GQatxi43XTS6hyXDBZBNIDqIfOwi5bQ
XGSrMBQb9yBq3INlrKfzVEMjYRGki7r/7BP96vr1mSTlp5hD/KFx8zgLf+vz5S4K+wNcQprKMnlP
HLAei4OBJtHjxU7D6yDkCPnN4h05RreVSG4ir78GiTkdZQh3wDcROwyxvi1jMl8b1rxXvGjgTAA6
mXrf21M5HwA8nzzZXzdJ9xBO8rbyyytM1DzllV0w2Jd7E4Prcvoia53wYaR93nN2bxJ6F0jrbKyb
9JvGXcocm1GzWRKqDsU4H0vLeN7WYbWHbQTrkQxQ2zt6jkJId3Oo6b4WSb0FRXpvk0GmptIyMz6O
GTp4TlpTjFNT0tJsjHHkVRLzVhczljaBvMQiblNOq2IjSZxsHTf5rOpWbEtm1JHEQ7FvE9ulbVBh
LaUl3CC39a/Z5PYvHtPNZk6YusPUcyP4DHFsstfAvIrcdM1tUvjYJkiQnHRl45RGYZu1ETDdIGnr
FFzbl26q4V3Ju2bsbVoXy7YPi+tZaS8tCTkHbj1nhWTP/RQNKV+9NcvbJI8EOKjQ7d44T65gbsJP
GrwXP54+JDIpMYS2x8Ad9jF8P7eCAld0QuYk9lieRMzJ9ag+Lq7cSse77dqpzWYSXw8ap1do/ShV
dcB30nofAAUMqTv1cdotbpPR0nMyp4GEjEv3Rpuiz2oIkXAW3TTg8zYi42vhQXEuvAVrke+WORnw
wgpUv5mW5jx6WOyBIYM3CKjIjQORD/ppUWOQrOuguEoWPweSJvNloDZ3WgMQqKQd/FjcMqTF/kvc
DqakA0cpGpY575nUYOKxrg+2T0M5xwCENcmShp5nSx8CPfRZryDpxtVkbpy6Lk6NDAi2vELBI1zc
I7jjsE6bcXkfsNdnwLdePbv4m45T+CsYJ7ZmDPnWjaf6WI5LkNmw1SkT5I4RKtIIT2zjQzk03NmP
gX0FL2OzKo42zKVbiQtFSTB2g21exsU7gc39UNLmeYbRnlulmwzeyW5wyKYe6i9x3N+WIlg2zVDv
O3h6vY04zF9Sp4KNZ5AiDBP3IDMrlmYTk7IHh0driCFek3ax9+Z6kOTDJupyeO52U8tKHQBYwvWV
1VYCH04ZTkZwebTMaGcvIDXlfvL9YDsQLNlIusg8UmpI44rajCe9uyuSGG+YPvwkDXvlA67fwfIm
bRcsjX7HPg3G5pKwB8eJXwc6dPgm5bxPcH5chJ7ebLfgiWbhg2mLa69p7Un2AqbVOG2A1C24kq3C
u4F/Rn5lN/V4RvvGVhDM42YHTIXtaA9TJGaBPHi0GTNNvGGj3WRJk6IA/mbL61BQ+2jdhaRzFEBH
N1236SBypLHGrunFwSNtXbh/Q9hnI9x/QID81I4Kpwrnh2iqtnpY4FOF3pEZ6WQVm3dcsAcxz4em
6b6IRj3jAybfbRlu8FY28M0b0NxjuG6hxSZkHvyVGnNEZyVe2rUPoGwQQRrbboKVzdpj6EGiHrXT
Zc3Y4k8C79GlZcsTW4i3ScJOpE4Tv9dTcs+xyudd5U0b0jn4TXEyHxJ3uq14+xYR+hDWpMoTW9sU
mzvJgFbRjIyx/RTSccgq5B9ST+D7ITIhoB3FLwkUoqwzEi8hSqozyNUSu5oLjU84OB2D8QKWI9wO
eKWM3gicl4kWVCwkk3GR5xEUpfY9/BxxcJHO2OK6aIsMWs1RxjOHqVHd0p4CoJ+jOl08T2VG9yNO
gJLnUe++Teg42k1FUmTACt1rVnOSjaoJcxrBe5iqUW09lTQ7Xi955JNXfNKNvorHukxjFj8tbgUw
liWg5z267KpypSoC8TjXIW6TfkSKm01pl3i7al741ohm2DWKmT0p4jgVyDfhkFXjUXkGyJsDdENx
14HLjhMnVEGZ/TCD/AXMtl7ZP4WcwLChH3PtbfJwp//xSjd147NWWA2xreq3A/COGte3KpEu6nzF
Mycazv/6Ef9iilixue8PCT78xymCSn8suhi8NeSYz97G7uts2hZ3PJMZoij/DqNbw1L/6gf8aWbp
BuYzRb4+mrtt/TR5LS5JpjZ2E5usfeH5lP43f76fUg19pb24oXjEUefwaooMLlY+Z6Ld4deYltvq
3/wK1ybTf/kjrv//B0TPUZAuCkChG+9W10fpA6ZJ2webi7zYxlmQfPJvYVBDQNmMB+9U1pl9/tc/
8p8MAf8Pv9HwJ3CvB3zUcoMXkUPua+9eQHz6+gD/2Sl+/gThP68HeC7/fqf4qw+6+yEKG+OLv+0W
6IVxY6AA6OdDNgPLxY+7BaWQHRL/9+UCL9jvuwV+s0BvKfYIDwfZH3YLQKEJuD/QoQ7+0q+ZSsGf
X8QIk8QRhBNQM+hB+OlUKIewcesK1ogS4TlpEDebpoqDDpihhNeTA9ofK/pE4qM3uc0ODVYyi0Py
2gnLc+rCLS2q5M6ls8lKAaiuqM4znfb10p36wS1y0cSPfAmelpHqbW2giMbEFrf1rAucsBb3sjsm
G6eN4h0po6PT925qaq/M3S56o0PxUtfY8GsN7x13GbJ2hTetzFC7QQLGOyLJduNr0F5hN2JubRCi
jLp637MpSYsmBKDimuBlGizCtiy5KTgGisi7hj/2oLTrpqCar60EyVRNFXjDpd6xkOTdyK+wziQ5
yGboimP46mGcAcc+nqbSu7hiOigOwg6g+5DTunAe5yC4IkzTNInanTu7KfWrYh/U6i1kusaKYgos
K+Suh2LTTO4XYcU5qUBKuPjB5wRLUy24zEY6vxQTx91a+TqTRQugT9nPfiFvaKQ+RE5ATlCMMdHV
SFK0Apdzr5IvSNH0d0hJPDKhzzXm1zTuyU23LMm+qMcmqyrq4zm2LIsmUQF3LO513D/jhTekpPXa
bOFOv5einjfNYuCxUZE1HWjCeQL9VZbxtYncz7yBCFoMmNX71kWehrrHibfnsGteB+IEu0g6yZbP
3GReLW4qFX4kY/nJqdogKzF2dEIX0Iew8xDgU+3c+ocWBnrqsHb1zroiL9pBZzEXr/5ogk3FAA/Y
qu8PhabxHZBytYmWOErlBLJgHLuPQcCfZ9XVhw57j4y7chPBblPUvRUaSUntnaX2t0vYQzHCyhCR
J+VGOzx67gOz8h2Tx073XHTFXWvHi6vKF1uWDiZK52x9deo1+ezx6LEMq20nKicdVfcSj/07ZpGd
Y10IT5H7hGR3xsfmXYXuoW3lvRd3M+a++CQSflsz9kjFUmdlSLYGIwmSTAevra6jFcTEiojsg8Rz
KUMgHImYHx3A7cAp2ScbLl026+4GJqtJsUCdSze6r4GvGktO7tAcSxCuER92nd9eVWMASElgfdNI
xwpPXlWU7toGs8wSz1g3mU0HbwnyGDTuFAaXZSiA/tXXrU5uaVmAX/EopmAsJOMI+KlpkRgSrMIf
ALjOM881k+ekNU8Bxv80JNVxpuW2BKZmKbvroB+6y3Bpm3jTwnaKZ/vCquFQ83pHWHHVs27rOdN9
WbTgI+Se+upL0lEfu3R5lVBz1yhLUn8OJuQp6l00kf24sEeGtxAKmB5B6x+Hlp260T10ZYNxCaNr
LT9KfzqMg7mOqbkkDmbcCjCNsMGnvgafuVqi/jBHO99ytS8SrEaFrHdzM4JJGkgPmFV80cDCAMoS
DPbl2SSQ+1uaXJVabEXUfxRI+mzHaR268b7P1NhMWUfA5FZ6Rjp5Un0qOKx2oejn3g9eRj6cXBM3
SJB3V8ZOd9Kqx6idrphmh2CAl4oVVevhavGq3Gv5nDr+0u+YAhK58MOAVFDmwNwfpqZLnWTCEg4Q
PnVQJSDHZV+ty7Ls/DMB6nWuFXlrpuaqk1Bah6i6nZQzpxyWJiC+WqWULC94zbhZxPurwTF3vFh2
RVU8LdBASCgOVkx9Dt/wPjFOkfZTdXQr711y57nVC7QU55MIRe7BcSntiKMQSkXSO0uK7/VkYboX
k7iusFEjOXcTUPMGH/Qy6fC5Hcu3kZBiE8UG7ksnxhQb0zN87+fJVFvGgV75UXQFxemLt0RnZnHC
cwgJMJRUNgLMSGe+QELWah8G43YM6yt8rmnWWapT5K/2yEB52eBhH1jE3gzdkPamfQh6D88nHa+D
CcYniYBQJQcn7pwMi4UCi7zAOMQmAaEFG4HLQAS2rz2t1GpRPwFrmFKYO4+xhAAUG1Ui4Y9NDe9R
+Ekl8LtCwfNdCq99dvpxTm0QYKcvS3DrMXlcvKE99ka1cPtDkGWhE93OAYmDVFU0XtWINfejw4pv
tcXvy41baBI1lhfEfwBduKLMAdDhaPXaKOOldVJi3ApONZho0XflE1CFIaOzM59D4r0GgwFcjiAO
IMb4k5nhTjroqMjbEoBFwIM6F6Gvflshfmkc/D9MaPxfBhD9LgqvJbl/P/X9/ae7/Gl8/Nq2+1uj
CfynOAAzBDRoHee8dY34FtRw/uGBGlrbTiAVriGOHyfACNMYukxAF63i8g8TIIIa+OsuhGeKqgqk
dn5FXcZA+fMa4yFPlcSrzv3VIvtpFU1ADsMn53ozxSEULO9GGv3Qhz3BPgP+ZOxADc5zV35IIgT2
3N5z9/3Q3BYhRBLKu0cyA8Tox+gmXLWGaSWOiJZqo1YLhNjpkSMPirkHR9oIheiZqck5dhJjVOnQ
nPXFCHRTBDiOnfEG/1LIAj5IThqw3LTuksadnb6YgHVF2o0Rz+JoJGmB0SutA/p5SAg8KxqhFrMG
1akKvDOdCB504zwTBf4kYv4bKUCORE4PHNtsqt6EZ4sAQgbc89BVY15Z1W5a357ipXlVYW2yiLBX
FidDqqu5PIkJ7CCUCJU7shI1LoO4SYUer8dyPebDi4ZuuImYeKsREBiKSe+AuRzKaDy6YsiXsPzg
zFOZ+0H8zJV7VwCFSXGW39Kq2o1t2yPvIU6iNefebcOVAgaxEKBeRkXPVTicE+NvWwSM02HQZSYn
daaE7P0Ao3LAaJZYckcdAd3EkLdBQ2nnUEYzrXi1ay1ypiE5hVo+mZJ9an2xkyKC6TZ312bmH6uO
owrCJjfWjfu0tc25cEDaDxDwpbj3J7C9Idx0PzB3cYzgAuWw4t3uKuzq92TgO7/ke+WGF8q8C2Lb
twXYydGvblwb3CjDDgDo39EB8lhF/rVIqrOK5T11kg/INe2SpMfIkFyWab4gR/jI6/l64f47GPbL
oBzYj8iUp0Wt3xeJ56dmm2Ho7hJhPxJtP5XaL7Z1AkpjItxPYwH2FAKZe4/zmN6EKwUUzXLBNcKg
mXL0bbBKJ5D18XLFiNykM1CiaGWK/HXW6lfOaOkRh45X9ggJWzALwJHKaHiSQXUC97RbWvfdgFuK
EsjTdEWZYOzyrO/MnQFMvFlW4KlsajzUEOEXakGiFFc6QnCZFgEQKQ5og63YVJw0cSYlDN9hhars
ild1K2iFCHGwq1b4agzUmKPdBX7o0H1MwIfnBHxW3nT1izIQbpsC84cLogsUxLMlWmRIkt4tpjny
xX1oJhBkc9kABwMXBmwdl84E7iqOJBpsVnxsXEGyYkXKJNgyxNWPyIufwwVZ8KTB28tdQbR4Vh+C
FU3TYNQkjoCsWrE1xoNn3DAvsxhAtK1sGyRjB+RZzXfRSr6xlYHzDWRCHZsvnQdm5Iez9y8UtL84
tsIAfVB0/fwgnIU/CUzj0tPJMrlsAE4N180mhbxZ/fYY/7nw/uv3Cy/GtfL3F16Kj6CX0+d/diP/
KHHgC79JHA4+xSlYEdyv9VouxW/q2wXn/iPysYZToA8QOZEK/H7B0X8gQYAgIpgNUCAJbt7v6AUA
XA9lXgCH1pBi+Ev321/onj6u1pDiVME/BBjIH2W62AyzptwzoAPjYltNxEmTBgDttIiNUM1hqdlN
p8it8fgntqLxtS5fTSBuB+EJ8PIzyeqlfuhoE2HhV++QZN6DCW0Fui/qVE3WQrBAtEULpMQiCyg+
hLGVQD7P6OI91k05wn9F480wY+PsHQAfFLmXPJrt50aqiyQQfUULt8BIdgltNOcCDkRuuzGAlaXv
vGmoN33ZjnnZj/fSuI9LAeYD7ze4aj1OPb9qgELiPrKtfWqte9VM9spWWIgCbA/G8mfkCyOca71I
TQNLZpIQ5BUEe4XGqY1adXwHVUKgotQhWTX+2NcaqTV6tqv+XxU0RvETQfLSVB/7wG4RhS4xfsYv
DcIC6dRKAdbdDdJotRa4wra/kswZp/g3mKKwaGiCGYFz+aGGO1G44y1Z7YoY3x6RIFgY3DcyF3A1
XLgbfYBvOkcNQgCT0s9qNUGalXWtgLAhVAF0DCAiAc3LgQybds2P4IHQWVFvFtKFYPvR4jOz6dVg
u05jXs2ZBWt/M+O5fvLmSqi0jUOZMREn+PZIIs0M1p4/LAfCcTxizT5F0uwSjehSUY7Qkkbk+1BU
ssN9A3tzlUXs1D/0WoLVk2Nz0qpPDoq4I2JQeCbXghaAzm2A5Rn5vbAr61xJZIIkix6TwNjN6BRo
tkCErXSQVzNJjR4eq7wPi+z6DTcKX7kEq5gW3LAJ8bWg8QA/AvGLgu7UVO5rF0T3YaiKm3Y0yHnR
kV2GtniVta/gPEqEYmQXniuW4B5Dg9HWM73HtzOKMV59Sp9aZzhhsbaYZnpnN3HvNurJ8kCYlfCo
FjQvoHHjVExFezAz2okA01ap0WBlSII6BYCnQ1l7qWPI5zIRj7AwwBhZRHFN0LjZUNBnkHUJgm1+
K/GGCx/xJ8SGuAIqFFvzHBbBUzzTz9UyYsPpYCgvc5GqIdqPrHpDnUSXujUet15Ll5xCP4rJDfEK
AEarRCwyaBDBTTT48O1K9LKgTaW/+nrY/ef0/y8cxLAO4DwFoMNweXorj/b398D3D7ZOP0ncCd8/
kHe9Ef7ym/1wN6AwPYjwcRVr3Dz6YflxQdhBF8f9HVF8/tAat/gmf6+NvbgWUKLvrflx3AD/vBzi
f4DWg+XteN++4S9UGfkgcf7k4WD9Wsv6Q4TpIdL/8XKYHSwDpdUoG+y6cV+XAcki7Tt7aiZ9Wbq1
uAZkK5XYP+BN++1lUQNeqkIOKKjBsFcsEMkKG51QO/YxGjwv54TXqResidOWt1loJgusHcyZl0zk
7CbmvpXyOpDd57YFumxBFh/9HnJhWUU3oEne44SHJ+GyKh9H9mlqkDnq3XDn6pAcccQVedV2SB/H
B5dhkAzi6Uvpl8e2W7I26E8ADXe0oBzmOJJenYhImpRk5w3yRiyIKjkTBa7dRkEe9CHCeAIHJJ/6
o/VqlrIeR5dpan1xxwDtZELN7ic5tiqXtCrz2sFwDXo3b5wSg7SHhjsvEV+M12ErafwNZrJpU43r
ygCLYFN0w11YIJzdqwidJX3lZwV3UeFYeOOxYGOf8rXspV1d2GX1Y+vVmQ0ayGSrVzuZ4Uqv7q2E
jVuvfq5anV21erx2dXt9HT7R1f8dGDe31iz301y3u8Zb1DaCtme4324YFySL59a7nldr2WtIvIvh
NidLy3PI5mO29Aus6NWUHo0fZV0hbtXkVlndhQe2Wthk7hGZGQSwQQDSWyHYk/9VlcOdg9qqKxnZ
K4jrT+jHuLZ1ie1ivZTR4Ya4t1j6DY5nHH7jfRIXY+55db1B691du6y6ONFRVjJ+Ak9oM437H7Vw
2J89GM7RYN6MlwBmSFiqkjDIMI8bWOXA/cU6VCRDkmzW2CZHqcDSqDmd1xGkL3h1GgQ7BrhHs7iO
3kNMLR1eXmmFOQbVeGGGYponbeUZ5Tu7ipNNmYC9xmsy1RiCurm4Q7/QHSSt+zbsKkTfOpg16MpP
nbLDau2x4aoRqNqZ+sVu6UDkQWIFy/Fewj9N+/X97A5zCn8bXFEEhaAPfFzeOlw2aIRKwWslCK6u
6laLhpNU9d4dINEPfRhW56XqXyTDcoSmzSdDZZ/PQwisbK4OLjRCkDhIQneNdjO+6oiJcV/isttx
Jeb97EcfAhVfIp7cVcxekhA5aEV3bo+ChqDa+Aue1ckHrD7uYoYAdu1tHOQIqnF6ZVNw0G0Qr+mK
Ozn022AaN5In+M7Lri4YCslc2uVAytDcJRjLiO9GQO0RKlZofUX4e4H4yL0Ts3Y+IQxWpmytn2zX
IkpRm6M3z7dq7A6uhEpSIsIJdMJg2mJwt4hhOwvfPxNruWUVoeayWQsvjULwOnK7MPdqyCcavZgV
+jFRM4Sei7Uyk5ftvDdlFB1qM47vMZo1I+jGaJcNH0cAVpmL0pisIOVDspZxEiWfMHfQDYnqu3gt
7NRrdWePDk+JLk9l2juplixBxyeqYGYUIaL601kX5lLAc7EYwpCJRoAc2Q+okpCbQzbfAqN7BOOW
DWutaNLijTSvZWhoHI3RPEpwmKd4iy+5XmtJ4aHNOUHValavpaU/XEt/sRP+xayPqReXCj6jI3QC
VCH88ThvmmAhiynMJkyvkMe9iMv8ccnFRl6Vl+H0bx5sXRx+Qhz+8GA/baDFxGBG2q8PBuxt1z36
e3VD0gM6AVIUFdzLHQdOtfn1oeRfYr7rePM/U434t6T/78vmevn//ZCxEf/r/r18/atlc/3C3wcK
dCOiszKAZY16GR9lz/gN/75srh9z99U1B7L/tSD6h2UTrC7+LphcbJOobcLy+n3ZRMXSWqPjQQKF
qvpLnD8ynz+/JqDwRuiFxvgChRaf9PTHF6BFNoYGKITelE7yeWjbc0+9feE1b15RsK1A1hmxIPER
rWjJoXJRPta6rr0VDGYimUFZoVfhJqTLE0QkrGlo8cnk6rvggYptCFn1EBcRLqNldm9Y5fAdGv/K
lCh4cpBxPyZ2OuPnfwh9/RhHPs5PQIGq7Mi15gJ5umZ0UnBYfuZzdgtX/mThtKG7Y1fVwaUvzKlr
l89DiBa7uWgR0GJortY1Nh9NAo3qjVpsQot6lXgit4yEp7Ygfqo6qU9lND2EJYTZsQ7HtRECd8WI
xhckJ/EzGhI9lLytNl0JZJGb/tbtG72N2iUCKjp88urw1uli/M1CoK7OsPaKSbg5EjR0anuaIFg6
8HwYG2igorxvFn+rWHeOxrJFfACqVljgvTY3ztaiTgSR3B2lzYH70Jc1MOZk8pGQ7w1WiqRBSXBV
btu42Ttk3ro11E4BmdHxPRQhohhj8OsPDBMFqhlIHg3Rrjb9trJ4ioWvcRkO2GfmFm20E9oRykQC
ogrno+EJPZkpxBrqBRABOfIKI4oxz13gt9u+pKhLoHCqQpcZZDlJj+JvLYbzAFQ3HWi8IA6nK+iJ
RZcFC8Iec0S3mNMsoqDmQsrkPvaQn3SUxQAVMVCkTv/cB3hOSzc8IHfHTwVWoo2rcMmNrau3verA
RlcIK86Ov8cvYgBVPXygTsl3RrCzLmm1watmDZVIPyW4vNKOsm7T9+gJCWCVH9TgiZwF0Ag6AJwg
RU2TlapZrjtvcjB/oIVS47EwhIoLTWCJiooeiRlebdg/WFq/k8J+lmE4bbsueY804hyCmG1Bh4vj
my8FnT5SlxQfxwQyuQ7c8gtqfNuz8CzZT4Ou74wODhCRrvgUmOtwUmbbxUjhoqYRTSd+p1AXiMo9
ssT9IZoBOjQyvDZ+/cVWGDiQgv3YA+NMHRGduwQ6tTO8D0gDo1IRXZbw5tNKDEe0AOBl64KC8Hz0
QRUFwMgwUo8Kr+5cjMvrMusx84XQmWZYEtCvWR8dJCN3/5u781iOI1mz9KvMC8S10GLTZpMRqQUS
GsQmDCCA0Fr70/fnnKkmq65oK7NadN8tSRDIRIb7L875TqlPM17LhNFRMa1Q84XXzvSQTtTKHETC
+g7RZUD1ae2FsQhogBqEA+G15wHGzwo7qrMp+uxkWEx7HOyLlgZ+epjnU6fNaVADDyjG7IRv+XWp
a3XlOEAPcS7nVJ3jo2Fmlt+X2lHRxqNXM23X602UuKhXp57fdPRkKLWxBt5LgZF2E3w/jWdS2U2g
P3kOMCGnnR1oEGayzsTtrR+7Lrt3MxSe1rxVI/tQRvFLHapf9TwPgTAcz6/t1Fwj9f7SzOI5aS00
MebcIGfV3oYG7sYMGHnHSHBYod68qOn4Tn21R2G8tUf9PXLar8hq4Ggl+zy2+QHxw06Wjn7WsiUH
AkqHpXwqLc8ongvb9Ivcc3ChVmwm1EqgFYYw3SdjGkCIn1e9oSm7v/h6/fV2/Y//Wob+LwAX/3e3
s3SV/PPbeff5j7PEfxkJy//gZ9uPM8bykJUBKuBC/EX1ppKOx02sGa6pOw5AhZ9tv/c3vDf04Fzg
8AgZAf+8ptl5ckGTz8MVDiQE2+CfaPsZPPzxmjakMUfXmDx4qqH9cSasQZATS5axPDDAZ9aDMC6t
DZHMOC5yOeMOEqGwzQSqeUBpZpj5Pcp3DYJ4lrc+wyk8rmHg8G/rtggYt/qjU/vxMu2Qe60sHUV8
WRy1ul0ZBvCjNg3gKeJdz1cJRJtoPk3OHYsba3g2lWdHvPddvsrn+848DP3NmL02wy4c0Nk0Dzbq
OxvKVuU8Wma/moYHXCErq2s2ZnQLHh35GQot88HFVF0O06qJ+iA3vxpUcq6pbGEFBSAq0YNZeNHN
XYwZG4ZB0CEKUpaVllsrfTym6bem/eyZUbtQaZTwKuJ9VRX7qeUcyxR6ne9lXq3tROq9oR/XBfPU
eZvo72LkNLZeDXHRq+ipq8S5Eo+eervA8tE6Gp9vEPgQWFQrpgW+B1ONlzawWA2h73uEHABaONjq
MWyfnApoynxM5n2jImQoXkcVYZTyVjSP2UIchngPy5fBSQ+QQDAcPJoociilTH3iLJ9lzYE9Jt2Y
OTSmPLpMteNPyeAvZndomJ1KqQgYnZ7uIxnwV2eAByAuxd6qNG1M9pKHCwSJUiPE4OSs4fXiepmJ
NMC2wrHcCbA+NryGelvNDoAKGuFMA9al7OfQppvDc6/hvc/S7FkSjy3FecujbBe2GoiJW3dAEmzU
qxbyBNJ79JPLjWFlH2NX+gwH/FkBqCBQ4mfQW71ofmBa5TvS7p/Ck9M6fau5077FBIPD4mQZT+3Q
PimeCGKmAwxvjh5wtyExzpB1Rl7uUEyHtGXp4CQ3UrsWahVDdgzhWk80SeqbSX5rMcBawAi6yHQo
q1YZgR5Ryt65q/w2i6lrlHNR8DNrm1jr9yJ1gs52tyF28QWqndlH8EGg/pXttRHKlpJhw6XmV2B7
S/r/1tRWCvYLNDn7VDEClq4bL8xOeShQS9tgbbU91h9/SL609k5N3jp3XhlhfaG/XZnVyUK+ORXz
ZmjKVelyY7sebSl29UoFPhD5YdltxTwGbQ7ayDFASg6nIszvol4SzUAv6hvBsFmX4IYKggNUhK0Z
q5c6fU+Ft2kNnvwQdxfoLi1ekN/giij7o8o8ekDtWdL2qmO/6ieLv8OqEUN98HW1/kh05y7m04do
8jDYdVCNBb5e7aqV8cb8IWbKtRf5ubMMaNZxCRqPNzI1n4daOUp9ZKXU5G8oAQNFyMnWOtHbCxul
vTL25xpTcNNCFLT6YfQtE/UUwLezJqITS/hmVQ6LyonCyAod2jiM67lQGqgPWKyquQKKFPsiW77Z
Wb2uwv2iPU0JBaHy7vbYc7sQjNxQABQB/GIa1Qvc5hlZBYpTe1myQB+jD2S7+1LXH9KemgH2lhJu
ZsfYNN58rIWy152nkfOo6WkNmuTYWpAdEvN+MQ3OxflUmgwFwOwVceHrjIPoyC9a4wZli2Oq9Y6o
iYNxHp8xHD0nIBcMNUTTV12I3zvAC/mWZ5O9KkLbp9C9H6rbAntXHl57CqzWvSRwv2BBs7iZNxZ8
r7ZAUjln+2mZz/riwgL7jMviZEPU7piBRsxVOmSjBbYyketEXMAPE276nrdwLMB8jCIMNDU9QLK+
FTQpCAhxtxXXqNIvkgyV4X6qw3ATJ5h7+/iZvJ9XYF6QwyyWQPeVuFiIXLLhdqIcyWsMZ7YRVMgr
nCa9jwnHGEZeDdeAyzXijGAExeQbqbIV0Ryt9Mo4eJqxjhp7nZFlUvQz2DlX4hz3zVRPEO4Lgjem
FSEO62p4RnIKPUtflVDVGVNtEECw5MmulsOBTpBGnzg9A2VFYzfVr/K4BXTVrcCTAWvnMJm748gJ
pNv4yt6z6LWxyoeq61E8ssNSlH3o8Dza2WNm3WnJfSWdolOF4i7q/TQGsscWbWnl8oY2imNARMlO
aQQYQPdOVZybvP6MLRXt50TzgpdOwEkQ9macO3+sr50+B0pdgOVoiImp7K3WjyhRUlI/EoSVwg8H
dYUfy1f5mm74EuzoUNPvRVWw6dwJ543oGL9QnrHqcBmKQyTGdRch6cl13oSvTPG2eQjdoSVIhjNu
CZnO1QoqOuvolflDqy53czEb9Fr6ynXrLeOAaF1ad2JuVEaaYq8UxbqMsV9ZkODRU64GPQ4S2r4I
WWozkt+EJmJg1KpWxQeL41WnmDvDqHejEPciaX1reYnLAY4OqhgMiJmRXMkUYjGsuZcpHPyiwPP2
F5er/4OnQcgE/nm9ue7qN6hnbz015Y8Mj18KTZuv/Floqi46AZzR9g8B3c9xEPms+LnRhvBXJhDt
3xeaDmI3jTLSkhkacvv12zyIIRJHDZIEVlKgsf8c98H9Me/5/YyQnZPtquy5sHMQmPH7eVA4O6kx
lOpCU+3i4RvWXEb7xQs36JPuULcBLFVPEdRCHU+yDh51KpsHEiZO3OEUixHoxjDdqYvNvW5sXCRu
MftcwRk52ik4vSUQKv5axOM8Nv3gUqPUWP2ozXgULfOz87ybyAgZ63Jn8sBCmdpCsVtJYEPJA53x
YLP/RnyHbBRgMGXafZbfK9QcZLXtkfHuxWwh7+v9Rakf8ui1cMAv1sm5APxeo5aPnPhicswU8riJ
Jao/1VfWADgmS8cgMw5tg0udU2oCmSg4tXBo+ioPoiqVU8NzQg+I5oiVWbmDCcV5ozWUqpgxOA07
rCgxpyNgNDZ0xkGVxyagZDzHE2JYmJgu/5DzdeScjThvlSG/N9kaL5YZYAddzZzLrrg1pRTR/p5Y
7o0nj3CO8oQjvc+jbc4RDzwKJyVRSAtDL0TGJvyjMm4ZENkPrZLcxnl+aIUSYK0MYqvkni7eizCk
VE7Mm5LLJYMnVTn8WFw6SxT7mlue3PoLBcW6asWZLIR9x1UlhwwKV1fFFZagoADp3HGxMQ8DpR2E
4pby/D7n8svkLYia7Bvu1kPJ9WhFzKFsIiIG7k52kjjcvKMoQr8mkwEf8EXjrg1NAsBILnHaaZVx
F8/cyU5p3zfyjuauZiK0km2O5jz1abivudEnbvYIsE+WPUCH9VvPfBBtxIbMRawc3jXCyIJITdl2
6iG1cN6+JCobkDmrIBrD2jQ8iorh+0iNYSfPZnFwqDsUoX6LDIe6VFYlk6xPBgoV/HkrncKlkBVM
k+jXJm2AxQrmWeoZNXVHRUnJU8vip6IK6heXdgaBRd9rj8IexlXehH4YO58jb3lesRtqswF7veML
pA6sOYovQS8B5m6DcOyWrLqzNtn4V7P81S5r8tJ4HUl/Ffq8SaVwsC6ys1sZ61kNAY6MB5Hqb/Gi
PSsOuw8B/UOrg3neaHWHeyb0zSa8MRzDdzOUoEr17kLxSqlh4rHh0mdWqjb5pmA8uOg1sLw9IOJt
rFG/OM0ltty9pnMnUSxPGQZVhhiJpH0znkz6J2NQfCtZgqq8qlEqu4pNTDWp2zPbPZqC+j1P3jL0
k6NmXYZ52DAd8h3vDo1LLsMZnmNlrzju58x7ZgOztrr0rPQuFQTVpobWz2NXPd3zwYUP0+1l1bc0
H613aybqvmOClSCTF9TUw3vax7vIndfTeNOYySZU9SAZkFa6r0i9jlRAK0zSN7RZMOaMW6SPRjLs
G0CpNjrRmZKkLeIn21H3JukW8WDsLHGFkHLC6LyLBeOq5KpH1U400MgRxKgOn/T6Fgn0umscSlC7
ufUc65ZN8Q6p47GIO5lQ0x1SXdtWArd0b04bZQISa4THaaBlmqUcs6mts0GTN9k609rq4pC8Ei7x
jZKZD+wRsbkig1W158ixvnKFGBCkwCHfD541Riq4BHk6X4qe4A94paVw1dVgaN8idXjN1f42VZtT
WDNoVqtWZXxq4Fm2KnE3txwHcWWO4INzZ5tLtnOWOO2mi8EgADvGHyYWNVAjb68wPi8ErJ/ELoIE
Wja5PhSBRYz2uLlX1GLdqg8UGsy+C98qvsxmGVgFv7BWv2gc8a2TnOB1XYzkRSTROtKTs8bbnzU8
KrLuAOKxVAlTC+ejGi2cBM5aq5xXGDs3hQzIG6z5PKqM3hbvRbTpGcW0b8B4aMyvSB+uHQQHS00C
BLmxGjrY05WHJDvGJKBZ7L4LnWNOoKzOUqmJqpgcavswZvU7X8e6OBOKuE07bWvll76gxhvsT69g
DpLp+5jTN0ymoNGVtS7ETePMzw1T//R59m6dgoY6PVtmJu32yyVJXpSlOROu41ccuyJXLxX0Arc2
17GR+zHHRJ7RuSUh48CHRUcHqwVD/qFPqg/K+76GeWKzmmV3EoBBwMFEo2Ltp875JCPv0NkDDnKZ
yphvtPKlWLxb1TYQGLUbpXaDRLsYdM888atmznwV2ryndDslPAkGHx06u6W2bjvrPo/jALf/6E7B
GOW3iB9XMz+yl9jXjGVOVMY7p/9cuKJ4xRvFq9HtMlzOC7/T7odQv2qYmSauOq/ynhEQE/uT1x8s
PMBoaG7qlwbZjwvxT7Gu+/is8IlFhzixt11IDJGhfJWYKrt0JrSnoWpu+u6r1rqEI8ixt0vo3IQa
yTZFF7A1f4jj9iHjN+1l01OoM1aeOCX0bxkLkUzN1hPaw9TTdyPYeKojOqoO3ePBlFiY0XiEtbBJ
lRbVCOTETuEgaeNXI0+/OYX2OuDRcmomKQsuvp7Nvd/aySm3o8CbQlieNCJzkaz7argT3Y/ul4wE
9Rq7he9FD45RbDRLvITe+Kxrn8LtgM8VNkFCLZW7QZIBjQEmNtydqByHt7CAOJEkr1pNVo8ptlr1
SXyXHy1K0EbWSnQ/CBJBAYTOwbwDRTNY1I2nPETpRZXvvZcFsWafp/KkVzCAI4/BN0a8MNrQyB0G
i3OEEqSC6FnDSEzpltjrm3O8Ucc8MEA5VxxbZcUMRYo2dfcQhgfMjWtTv1lo9tv6bhk+Fe0mcyh2
KmYiLvUVDZR824r+fh7I1mLjEuJY1fEUtZnJfr0KJvvdrWr2xY9dZWItQDzA9ckNvE/DGmfPYUZg
mngQrKERu2VDczH5Wf7YTx8cTk1KtoTK1TZuPPDWMZO2lnOIx12nQPPGGwu1O15F0hxOwIzAJaZr
j9cQal9h82xnrx5jL4NPrWuxW+CZmRHAG8mz0l6XCMGf2IIVP/EX/sBrxPcR2Awa8qYLKvppHnrq
oBa2ArtGwUyOrcMM6r4HZmKbDFXHKwtIEwBY6TADwoXHcMYF32GO+krnfUnVSxKDMmfcZ0QPxvDI
ZMMP3fuQ47bOnJXDOMgLSz9pUsqbe0GYV708Eu/gD/FOSfcsZfweO2Vq3CqIemTPivmQ9xZSuU2f
zsUyfu+6yG8mpJD1jWls2/a5gHNRGWfXPPSh4dvIHqboceBG9zp+7vHTZlpEzYGA0YKrAnjUeMff
utOmaTWK97gCZjDPxPI6yGOMdRPfo9sK1PGbkpubcgrXikUyJyWiCYmo7pONiFnPIkLm05x59jVS
3M+meh1NpkOJS+YmvlMptc269ULhHQ76badrmzBXSXnILot253L9+ylHaEERXSJE6js6V6vX3l2y
e1KgrkUPAa4vn4RTYT1e0NDo+jdIZgc8uxxlEyz7dFc1wIIyoPMzvLeifgSAsx86YJpafZmzbltX
3Zbh7L4X7g1U24GBZl6uuqS42lkCOJaiorYQlc2OT/mEO+dCaQmArrxoE/Y1C9IHI4zRug8JAHHa
D5jB2w56OnXc5Lw7abQmnoC8Fqql+Wvu6o10b4OU2Uxq+aDykU4+7Tzb9ot+p40jD4ExHjKhPFIC
wAH/YgfY/NVN9L/vzgchxD/vwX9E1RMh9g9acIsv/NmCQzqjh4b/ieQJD9l/KTIc5P+oK9DcO/8g
rRK9mIFzA2E+edMejfFvLThURrSpVIfAtImhxqPwJ3Y9LHb+ftfDCgpQGz2UY9iSpfArpkNzBRKG
LBfrBK00M5xTlHFn0VbP7zRQra/90IOnSpe/kMDYXnGmk4sjheODrK6llNzWe45BKS93pNA8lpJz
eAanJamJLlJtOkaAqKuwmtisCsJZQOPEazPLMNWXTZA2MVNwmEAOmX50C2TiKoRLAw2auugRWvQ2
zKheaHUaQhvC77D475N5OeI/2JcuhOCkY9AqeUQmA21aOhhFeuY8liqRC5WFcp2Ai2otRJivS01n
bF13IUru+tZd1NzXK+U1cl1AthXcNgOvwt6RqKROQpMWiU9yMidelaMYVrmpnRCPP86FwbIp5/qN
4S8pzjCemmGi0Vq0KiC38L7yuosqiU2Y2T70slf2XlKG51ZynbI6fC9HigvHid6hEBT7vDXwYGFc
a0BDib59qkoK7L40s+0ypArc76lBOsZM3WrIPUhjfdj0KPR3HugpRTKoINjB2EfKyw47CzwV4Fcq
7QpJkn6PTOWhzGuKS6TgKCK7R8NDDoKB/XnBO0cciFmt4ajlu2FW9JtGxW0o2IJvYBPgEwCYtZ1r
nAizyIFcMk1ZxzDHVzXCZOyDTDJ62Y6WMkGm0xvwwnnBHLGkL0G0y5tvcsx7eNiQBqfbUS+TfTEj
JBkHW2wNVbHWcduIVdXnN3YSZfvCqCh2GhZOOUoROJm4ESwbTq/BHihhzkWaRkEms2pNVN+A0LWp
tFfo/x9qD0uYFB/5GnKNq04aha87bUvfYZxVJbN90Bl03EpeIdVXXgTIv1UiUwZ4fd1BGcpsM0Wz
CigjfMt0taG65HOraEg/ktTato7ymsBtGIr0qgwsKpax9zYokO0tROc3NLAntQHODIZ3Ned8HGKJ
hPDSol8ZdrONh/GjlNiI6gdAIlx2Sh4CH+y6esdEnZWMxrecnfpbAoHCkSgKTUIpFDkETySoYhJ4
RZXau6YsiyiEu299VGRPFYwL5C9sC6qyODtoo4jFG5WjO7VPNjkX5SSeGwnL6CU2oy8Ybqlt/8p0
sEES4j02XnuHbCcNbEe5J1bvPh1xrGhxcVZ0DgarQSlZR+mnW7qEA03TNlKokFtFPzOeE4+kgDMH
IMMCYNZAzKN600sSyOBdUHWd7L4qaIoo0NoSLLaZJmcsGDs3FGyXdYvMGoAQRYRgC2Mrn8X8IYZA
kujz2UEiOXTIu9ImNV81gioDLwKqrGCu3KGBfUUh2gYt6zgefPUaZiqBqGW0RXVbrjtrYsUrkSip
hKNksjl17fCbCjdFy+ckwBIKFQymivgBV1HBrHQSuJJK9IotISwMQnEsGWiFlNl8qUfvsZLIlhR2
i4P33m7jUwzTpe4IKuoV+66boXqh6pW9r/JuG6BgNAmF6aHDFHbIJjUDGBN6lMi9hMjUVZkE82Cc
vBiPK6t9Sq4aC22QuiYiXml+cb30yZV2mLH0HjtpkPGqMgvStELvIu0zRBDzphGGwrgdcw2TH2/f
RuxLS5PFu6JIrrfy5ekDWDuy2VbFj1wVszxp/Gq3hUFiSEa7mDk0/72e+X/x/P3fr3SQdg/oDA5q
DNTukIiMfykc+ekd2Zcfn2ABPj7L78nbrzXFP/wff6sutL/pGsGjaDNtzIL6r+55/W9UBxgPPQcX
IVpLVKI/DSSEvFJV4DtRHQtv/a/VhYZDDyOgbfw/AcqfqS50g//pDyLg378Z7CZ+rS4SZvUDtylh
OlL8nUsZuMtsDpmlehULsiaSV0M/BirJPBcBeSql5Eq3bMcm3BpozAEtbWY05xWcCMbX5l6RZFap
SkedPibKWim8Y2M2OxUVu4maPUbkoETLzZIpd1Pr3Uyo3qesH3cuOviYgySWwvjKVjU/qdkGw9yL
QBchoAc/f1ikpL7TixfcWY6fqKRNlWmGzax4IlXjWDvLBewFmsRaCvTbFqm+k7j9Jvyh4eef1Y+Q
58mjYhxrzSnwkCRcEJYXRjAZijjY0pY1/DBoachmvMH+yJrlMZcuLl36uerYrtCDpx8DVq9+pCAq
MH8ZKVAOd3S/27H54mIPM38YxcpkEMc41B+nPFoe9VZXHpbZ+uZlCftMLcFtBpj0kOI/06QPzaTt
zMD2rCY18suMrCFMROQE8ycki5d7y8DSVtSMoyIFmxuQpOVhjPRbjNHq1pZmOCeqj8iIX6YfNrkf
jjnwztYmkza6QRrqFLx5bLAhiix2+s6+N7yB4gByqJuZK4ieaAbMebV06SnY9aKiQ4wBbih17Wsb
JdmpqhEYJuUAvTZKrzBS+5MlgR1YBKk+Ygem6aigNjDNt0JTJyoiUB+2or9nXjNKvDR3mgSCCIkG
wemdAioZVfA+gEPGih5MRZIYYFEi5EkCRnSJGin1HHUtguQgH+svESGhSbO8WetN1F1Nx31dCt4V
QzF0JttMbld48VN/KiHtuHlcU6rx39V90W6sYnwrG9x5euJ8hJzR7I2QgE764l3Qx96I3ru3o76G
VgMczMKlcGsoaoxaFsIXgVqoaLVPQ6PmwrLu+LxUakAU06t6HNujyGaZCuU8eVa51bsoiCOqbk9d
3sayv3oDq1iC3va5O96pdU5dUzrCr605vx20kjE3CovmSNgma30rad5xTy1vg1W1HxM3wdbojeI+
UlRnq2btdE6MdgzcyWNonJS3XJ7ghEQ56du2mOz7YrTBlKnqTbzk6RfZv+EmIumRmL28q07ZpFtP
w2Af2XEALW7TVt/iJKLXL7yW5r/Ot2E4XbPUGLdeWjLK9py1DS2IWNAlRDpKJYQ5S0XBwrsteuOg
qc5IKeS5l7/4jvofvCNGt/fP+9PT2/95+ox+d5X85jTg6367QGCscHloqmVwVbAN/sWBiHGddlC1
VNgscgf82+3BDpj+E2OkYZGWa0ln4s/e1Oa68pD3w0qhd7X/zO2BCf7vb48fvSlRA1gaNU/qFH9B
SMa2mnUlB8K6jEhe7m2o0FomGtZf5rptSZ43OvxACaV73wCirabNlJJfxvTvOqbVk2c6L6EweQwK
slwLhxgSXD0aU2gyyhfvozEHvHK6elZDwk/ylL2CqOm58rlEZR4uRwCw963XnDtK5ZXIy/5QVcQ0
5ZNdsC+td5UE/AmbHUuVifuksTlx2ulZyxDYV86zR6dYJvZ4qMb5Ouf9MS497dS1AKba1lVWMNGa
Y9LDUU0t404l63BTcBlwcn2OpvMREdMyaEgdl+HFwXe3qhemdJ43ko87L/oaFJ9G3pT5iv0gYtjn
zredqS3BXKh3jYFMq9Rtps8LGzDcf0wmRTWtY88+kCYco1OhsnbSCZu5GXZr7ug66N2CMWA5l9uu
ZUdhIroG6uUc09x8zXpkfjojMLzhCLXTERuzzkBSV5X2e55U1yFE2x1ZjKu4Um8GNXtHEVczL8Sr
7RIxusWCzHDQdsiKnFv2ASlVa+GyF2w4gjUpvsK2nMiBdI5M29WbnVdkX3T5REAI2OwW9xQuMEDr
pg4uMBqyC6yc51gV+7xAc5mp5odZGiid5j1qJJJ5yY6ZWeeFnfJQOYa1EUvxGAuwz6ne3TKVn05e
lTRbg4ZpaozTEruB1iQ7Z5h3ld0dBW7UWDfuk+cwBZOMPbvXp1055CyBtc3QFmyBEgRdgzJy76WP
Yk6+OVp57t38Y5jj7YKPkapjbcTFMXQFRDHzqbSWq0jTNSf/QQH0BuEHFGSW77sudlcDCyZLhupA
sllW0n67zvXi6mFtXAEtey1cqgOv38yhttYU7TBiaXWZkECZhDQoigeLaXlUGruMeB8gxByfGhPe
alMv0FaJAYITRx5Qmz41UtTr9Ut3THsqDc1pzpHTIOQt88+lY0U6sFqPonLH076jRCD9SNUfEIUZ
zN6RBuGIv1mkYIhAobt4AOzK58TWp2HNGXNtB932cSY8Jn3KNcA+qkCVh9Fi1dtwUjrGwu3SEdbV
RCc91vt1ni3qOneslzk1dFTzDDMpGBDfMuK0NPMOKz69dfjWxvzBIDIwadUWCtmbFRUfhZftBFCd
vOEitRNNuwES8MnnmFCapWr9wrMJ+VC8jSWnvs7gMr6dMEt4cmQ81skDIlR37TbZNcktMEytC8dA
BZfURdehdN7g7BzyNB422qBC/wsVYpxVwOlkF0LRR3JhWTFDnF4FZpvBC7Kb5DZzhpT60f1eTVa9
aeWIQoz8OqcOnrZIEKvM0WHJ2ztdD5+dMiXbdUil+NiwD3Zm5AH2pfvOtUu/8tKLEtX4WJOIreuc
Pc0gpwRQ95Ux2ElQTdUOQyyPnd4R3et4wB+TWwTXhBbE+rYojQcnT06kGR8zL96XbaWweDCOurFc
u0w6KRRzzfjyDJtyFzU6d3E7QMUBTF0yS8LxeBNr1tUpkBznzWMeM5WxmURsxIwg1s7YqQqSPEox
n3K1OFWDebGFGq1mc7zobknwMHsrmNneWS+xt9bTzGK7fhhHlxDqrN4QfHQcRb2Lk2bXOB0+5mEU
6yJbyKhNLxoRAAikoX60ZXib1gsnYJ++T1i4uh6rr1aiY7UQI1Lr1B+6NWnHYmQsUDddezfPIXKO
eikCQFvaenRYfKoQDn2jSl5HgaaXG8CEa6qg5xjGCFvUcNubyp3JM8RZFOcQwlns2qFtbMbF1nFo
A663PJr0RU7Iajkr6+XUzJDzMwBn1XpA9Iu5NYL7rU/kX1bvZp8CtGgE3t6wEdup9kIfsBbqeHU4
QUYjQs8weCzlQQavvkmXBThgfZtCsq8h2hM8uCXVomC/xNa2ZwtcjPEerMaBNcCRGdvr0LJNUoi2
UWDlK4a1LiU8n9/ue68uu1xi9ReyyT0J2i8S726R6P1F65EaSRz/JMH8vQmiv4zcghkt2P4Qfn8t
Qf54fD7LpgAioXfsLgsJ/HcGgqO6pLnmZprtbKZR18wVEYym4qGc5ictFK9xlu6TigwBsyVNgNgw
FodGemR+WPpdWrEYkukDIqNMdyqSZVWPRTObsQrZYXPrROHrX1zo/fsNI36r9yje/mWd+H/z/i1q
3/4wePjlq/9/tYi9lMBFxgwOjGXds39hGfFX5L9weWM8Uh3zxyTit4KRv3JM6R512X9wgDER+Vkw
Mo9lo60TBWo7yND/VMFI5fn7aYNOAIwDF1DD/KrzM/6+Xgy9VFnUlE9Qi3uG8kWgDxA9erE8z267
vqgfohwYgwoneD+aIXtgb3melB7zGZGWfkWU3kpJa3T0Uu014qZg8V9dlxlJDb2ecSUVqjdWKfSy
yMHVkpKisU77DIEgHGgpD2n2NMHNSaLgWsZ9a05/WkFOhGzDA4BhI86zNSA4E9sJIorabPS12en2
jaeYzVozqEKctvvG9sUOfvml/gPzt5y0/E5qyXvDNNACXuOZvE0S9fFLLY1f0bEHF/mZF5+6kKVt
9b1PDL8o3W984bkthvd//Q21v9ssye8I/c6hEVDlLOz333GMtKRTm7pezxsC67fZdtrEu2zT7f71
9/m7EZP8NshUPSJhWWOZf1hg2XZeW2POjtexWYgsxZ1jpEwr9P/Gz26ostv44zsIjAX/smyVsEf9
/vUsHR//tp3rdUgYK64nAKdpVu11Ud5GAAcnPnqswpmcz6oH+WrpJUJxerSG5aws3nf0fcgnegSY
UfMIAfIRV+uDMdfsLsL5wdF74xaaIa4ca5RLc5LSF2T4i0FVUdTeN1wV5Ffgbp4y82Ncyr0mKKs0
a1cLUqLzsVnbfbd29eJQobA5DIzW4zY7klBC2mF71w36GSKGfdIbLQxo3ow9yxa0c1QmJTkOU392
W+swpgs6lQZzTT4vpJt7LE0AaUXPuhfWPnk22U51i/FghW16W1m6+uTqyLtd3QVlbt05ffHEwko/
CtaaAdOi8D52lsU3p1acrCRJbiLTvFcUZ4+5EimPunxFNgs65vDrXp2AZJdTxXbc7A+OnRVB2Hs3
RdoV1E5smAyIX22d8Zyay0M6KPka2ZN5Qm01nkM32no5Elctm7WbuhWWz75sW9Qpgo4I2ZA62q+t
No8X5iL6zlzEfFTjhuew7q0NeDE/84onLTZ3kmy+Eg17PwiGBgYpEnZ6VUNAMg7AlgFeBItXfI90
1f6ulovhQ+0dbjEd2IxSqIy1RqEWjHYcKfwKBC4fLxXnZlpcML1C6lTkfAQ1FIpDvOMzMiZGOUZ0
P+YeYMXR8taitbyTYjodSTVoywYxvLQkO62EZagXxrbzKhSK9pQnWnvJMfAhQmAyhD9gfG6yEL7O
3O4qr3xKa/c57QyDOHckfbE0Y0NTZW4V20EfZ0gtpGUbISQKhq7aJLG1Fbi6lf9k78yW28bWLP0q
FX3dyACwMUZ01QVJcNZAUfMNQpJlzDOwMbxWP0K/WH9wpk9adqZdeVtVV+c4MmUmKRD49/rX+tYc
76YO9Z6WXfyrrkZpvY4FmSx43ImNYU47jYz4YGNrTRWIn5oEw5iRW8SOYK9csuWTcDayNVY97i4X
1DeSJj285hxI70imE19flyTVyzmyHs/hdXiFbHZ8tD93jrabc8g9m+Pu0xx8z5DJnD5/MedIvDqH
4zlM7rNBqusuSWJg6KN167LuWRJwB0lD6w6aroZl1lWyVV1GCG+ljf+ZVL7SuKfU7dlxzoF9Q6Ih
DnOIPzMYbPs52G+RmaHId3xrW1glmX41wACQob9lD3TQYQMYNXjUaJqXMDV/q1nkFGUGRN4S0dCX
yme41KIKNzJrTA7s5XM2mY9CprvAxUxuSU7Zod3na6HUe8iTR0Aq7UrksiYd79TLqJenUWLAwvwI
GIkoeAkrBeqksUFJOIrSfwqn9CoeaOoJFO1Gse2zyV9T1CKBfYOzbYgDnD6ZeR+W3WPVOZeQ+AMO
jhUDLevYpZ1OglM4IqPa3IFE2NHLVaxHjgQ0kKXthodR6UkesqtBxFfSlvvKIBZd+CnNtyHfprRT
Oq8FaQKgoK6w04Rv6hisWOR6Y8ZQq48+Jbbk/KZcqS6IEaqe3mqr0HE9HhcbW4/WTaJs2XPXSwXP
KL7Bpnodhth/IBOQ3QYRPbt0X+e4JBX52IKD3dmxpnpfnh3/iGH2U1zIf72ZkMwGiRCe1T+dCG+K
7OUjx+xfP/fnLEhEme4/3fqxUpRhD+4ocxjDnf2NdDhTLR0II0A+XKYQ44N0SPkOWyqXOf93IfIf
2Fq0H+Azui5wtVAPAkgRxYGR89tpZ1SEzZlZrTwz8MQaSv1FcErL/VgsqHhfhCeeo+P2aWX/Ysia
R5qPI8LHl/1u3ZWIqYh6e+Jl8bVj3YU53C0TRsM8nohMjDgG+iXAot/3rFx8wXvxF7Od+EEohauC
rwHHhQpslP/9+HaBChlNJETlYbEnhZZBJ9YPYYFLfswvRYl31YdfZsBXaqr21p04bLbiTMggXtE3
usvi10Jzbx3F2tcc5TSygF3nP8RBuq4m3HR9cExonHYCc6um9AdN5Ukmb6kYlzHLqTyhEL3U3fdv
rrm/eFPGj9Yk3hXZJTJ7Bll58Kkf3xUn4ynp7KT2XGr1VmXm4C0x+fyC4FrLXDqhInwEcXprlYfa
EtddEb/yIjsfc4nLQrHtN1RJBMadxBVbhrPZYZj2Rfm5lohrfVycdR7MVukillxFU+IlsNAaS9k4
FMxHBva/Lci6aoEwu3dB709D7iHZnSDzLdyqvSLWA9IT660h39IaK2SseOBFdjhEDBkcMVTc9cM7
48VFWtDDzHZzhLOKaNpjDtePiWk/av65cPZYZW5SFM4GpUY8mMbnJN9KF3BHfeJ9LXKkqDAy165B
84R+ig2avBLzOGK31N0DqomabO30euCWb8hP5A4fkLqPbCmBboT5tRzdlVTS+1YaR+QY4qzDaTDM
JxBzaz2uV3odXNOttkBb2FuRIjHKqs898R+yqQdiOJeTRlG5xKnhaMfe12BXpAcnfleC6kTVrOf0
3dIq7FujGE7StFdJqK2tupk7zI5jYa1qLcenyVzUExaMEbScqjkYjbNyGx0kaL+ZQnulm+0mwM8/
kHEmUbUtRmtj1Ow0ewygleIRhH71q+xRgRGbknLFQrIZeL7jIN90jnUysF6QO7/vetrPANJY1HM3
jctMG26o2/QMxTk33bhP5vRymvKcZbxm9rCgkcWzg5cnPtCxk/SJZcKUzbtPOhO4GEvcKtFCa788
mndU8K4D+j6rhPBvyYTb5leNSI+l5a+yqOaBjuPMyZd9DP/GJr3lgrTTrKdS1mvHzTcBSBhOMHBn
kmWA0WrZh2Q4S5MML+vIUT9Sz7Of2K6y4phIWN6H9lm1s1VCr7GCr1WLBGdI8CdkS+KdqoU3Ori/
wL5krqBZrjqiz+4btKBRUG4nntVyfFRMc9/TCKEWpHYKDi1FEy6s2tg7dn9INO2eM9MmStxtE4u1
FajoWf62NqeFVuFx81v2hXIjLLFRTX+fJTHR1TdFkHLrSA9XOzX4XDXo2ViKh5yv6uhuYifb+0hO
ClB3AlaLCYgpFLfumgZRTkddtGX3t9REjkPFB/4b4eXNPcamVVeo265JDgwhx3zIdjSe4u5XViFn
evCKXJK1V0X5HesskOjpuiYlZqjDS17YIHxw8EbKje1rV5muXEAD3KSyf7QCeU0L4bLS/Q0spLWm
DbvWDtZdiac5HM+jPCtzk2Y6g3+bFYRBT2dobCSGHYoGfSh1BUagYS4bUo8xOYx6zqVn+tqZ3uvy
TcWY0Bq3YsINP7MDo4jw7mumUgZgNpdWifANCalBmB9M6ziXIavUfGQkXk3rMvGvnPSlL1kLZeE6
nRjoinAtogxiJi79oMLMHX8u8mZpl9VWUQPiaPCppgjHvQvV9RAb4SYxWtgGI5hCei1acWsResvM
T1D0PBVCnUO6QWZkdM/OeJahcjdF7RK5jm+lWMaE1WXfXdlxuBvzqxrlLwVekBAOrAvsAnG5nDpj
W7nFVunV97JWDtmkLOt0H1jOVpRgGRvs1QqXCI7GwYJM1EF3o4XGAMKXmxvquFVsSujb4HBxsqwA
0C0yl65INed3grugTC5yM+b42m1KK1xj+rzyB3fDKm9fa3IjR5tSEPBVCPAxzntUw5WhZxsa9Lwh
eyqTfoXbks+d2x1wi7oe12R6jgQml72uXVpWu5okQTaOXnbjX7SzldQlUiglXXvUIEUPgQL8iCut
t7r1UIo33aTVhy5VbI/6lTk2q3qwaEkxCeAEgIXCpa24vw8O/zOI/rJKzmIG/PtRlN7J9v2tjpo2
+tYT9VWa5Ge/LrKpoiZ8wyL2z6nzD/IdPmsHp7TLjRXJ8ttx1P3NxUNtOw7IHbSx+R99FSaB7eBm
crFIGQCZ8Er9E2FSzIPtx8FQiC/Sm0qfne6Y36tvamg7JfZwdhBENheySvtVO+YxbIgWP6uQxN/V
rLhQhvzCmKC4jtO96aZPY07+YuAL0/HswlXDDlgJCBbJLV0Lm2woHjh7nrRgXNtGBBODFQ4Nw9HR
JaCaqdQT2OIZtohn1Ha4rOqxW9kKD5e+IexjsB5U7fJK6Oon/E8H2kCOgTE3rU7qrdqS9ZlaZ+tY
sDqU4Z7d3bgzstYC0SrvArN4CSmFPhZpyLG+IxCc+oBAepFot84YpBscjhKRRwVaY430MNTRDmeQ
SYTDlJjFc+XZyPGKM4AAiOix4DpmWGL5zXWP6HF1qZoh/lwwHL2m3+hhcFvlGU3GOCNBhIAnmJ/Z
o3iwteyxa4NNM6oHIw3ZcwYXjcJyBG5RW9C3VsgrOVbEbGAEZ3pMhkMeh1jedlmzt9nlV77lpXHz
7HTmvpE81uvQuFDol9Axd/dOeND1dK0OAcA1fKqC12BVPm7I7vH08pU1x+L3QU0eQIZW77RlJCvT
6kaiStm7jI17RPF9l0VnOBTJqq+0G3tKCSZbDVyIFM1BVVD3IHevQuJCY9rsm6gFG1/WPDEK99gK
5hSWI/kL/51PTTGIm0zBhyWyRltJAH2XYx3jpRUw3rWaclczfYPoQQhKBSzojkPKtpaOqz5tq6Wm
lxeN1K3VUJFJNNTT4BLctQp/q7YE5Tia4ZWKg/om6Dtt26Tw9lIr7fc1MtI6omD9pNdOu3RC/A3s
zLRTmarXUdzRA+gGR5AzL2M47Ufuv7QmYjCiK1qTVwadxtRQdzdabn0yI3NjMIwupM/XoGqnT2Xd
33E75g8uv6VJCd/qTD1PXKmiCbTlUI33Mp62ppJtqRbB+z7pj1rdbHrV3RRN89lQjIvWcN8d/IKa
mamkt/LqpAbpZ9f3r1LbOk+2vHdMqren3L5sdAJjcPcvW9qP1cR+lHX+SpfZ53SoKANX9mnlHIzW
qK7Jbl9r5YRZIRtK4gwu8f2HqlPW6HOIosLE+lEEI8+ReJNV5OzDQclI9ETX2hiexJTWs70bdnuA
2J4YKpd1Ou5kRA95OegbSyF/2wbHilb0KRC3uIX38RB4RREf6s5YOZp8rXVrJ5mg7Sm/ly1mKHK4
l2E/r/ryMNmYkdatLK4VbI1xSi9ODi267McbB6sCS88N+4xtQmAxHZLrwNGY+pSU9FJewYbjO8Gu
33kFgsRjbuh2Si/xHJZ38xEdngyhZeoGE89Mm3gdKvq9SORzlGEpnLIG85p5MJDaZUvbZDRVy7LH
2oUpECd9nKG1tvpi7CoIdXkP5LsiJmeo/gV1mqc+9J0jy5Nj64MqFlPzpjX6MaMqz42C+0pqD0OZ
eWEz7EohL4oyfIF5REKejqbVkGD8NKw8ug7JRixjRw08wM20+hCfDWoJcDtgkxkFlFQaZXDXFmTr
pWMfnEjctE1HojDLr+nbubfL4TywlYdV4PY4KxXG3Z5oV2LFZzMmlo89urmq+C4vx8JNNoleVfuo
BJilWkx9zdz4NtJ1PQFPMs0hW6fRUJ3dXrgcHySHAFKY3zz3/uI4rM1n+A/aAus1gyeHoelEfxAC
P56Go0IdjcmAI54fwSHv7NfsnUyivhMbJk2vuGKRHb/rN7941R8fXBzr6AcRumHy/HTmf/7N2oiJ
p7Amv8IhsKDJd0naYltvzQ00jYt/vMjhMcsux3VNNCXhaN+91EyWjAq/Mzw3Cc+NqaNH9/eQz383
/P2tWDJLPx8/R8QEx5y3RZqhO18qX795R1B2wsovI94R5rG2vo36iwYk0TCLQr9YTf2wMRK8lDtb
rcW8vf5+Y2SkccyVmRme0aKEJtOdb+b7n/+C/urdoPjo1KdhPDdYoH74/XCHz/pOb3mJZk3vac0q
ZaEvyl8ITH/5Kg5OQBsYsEnn2sdXwZepdRlbS0JKL5imWa1yEyyIOhLzHZ2nn7+lv/rUcKBzqVu6
K5ALP76Ym+iNhCJlsN2CXBZQq2Ipu5+/xI/fJTTBeVnN9win+/cg7K4LB0ley/AcoFSqIJSJc2iq
f/GV/Ys3YqtcAi7xOiZQ57tPTYn5Ejc5r+KSCivSklS09H7+Rn7QOcXMZaahjqjgLMR+J5H5iWwc
nxYLT7pvaS89JQcDauhHlVHz56/0V2+GaL2ts17nPmR8p6j6mWjSHDiNpwXqWsDBx1CULL68xj86
Bf0LGvp/Phhvv4jB/wJ3/8dPRfsPP9j8x5e/CCF19dK+fPgDZatRO56693q8eW+6tP2qOM//5n/2
H/4BYLody/d//+Vhx+Sm/feHnev3+kV+DH/8cdCZf+7rQUf9jS0+WCceAq7giMIv6utBR52joVCW
yHE6f2RN//RgIA0j4cEO1SkGc7hPfD3qOL/xF9FPRZP2HCHB1PH1c/jjscRH+Ld3VxT2H+6vmg0c
yrK4xdr8d353odBHnedmG3O6BqbEUL+VirHrjDJchrGyjUrAQT69GIvRYnwij8AjVhk1BtU03YnK
9CgHvfVzZcml+MSTfEGta+qNifXco9aOWb7nmftYldJZhuZw0MC0beoAn/2gMLByqHnAcmuivWif
6KS7C2YFNZaII8l4z761XE0hsZOyE1dAQG/c0TpoLK71iMWc45evIYFsfErVjVFrHD4mXFRafyym
MffULpfryGhOkQ57GptinAdnx1F2jf2QqP2FAwAiLMyrVI4XmCrVRU2enEPpXtfVVQ20qnEaDH40
c7TZNZzDfaL6q9RNdkEIxlmBI2r4p6k1b8nbPYVVdRnhv3UDToESNoWis7W7mFL5StzOQ1Clfdik
6k4znrTEjFEy6ahU2u5OG5VjG1Q7IYP7vkgum0pfZZLHghF9agEAMdTjgPUVFtBOpq4ixPFkBBZg
MInNG9PGfGlpqBv1DuRzRPId677d4oyVGtzXFOtz1aAo2wodr+MOxjgEIQcsQ24zV1pwlli3rnI5
e6EryCEE28fZLmHrD3HUbafBXaduduka5Ua3gPINsedLOmNq56KGU6FqxqHqiuU4JOuk/cK8eCcR
v1caQK7qUG3NvtrpBkG6xlQ2lZtv5z5IUTmXfiT3GYtabrQN2Bzdo/F5RqpSgQWwtoo+81I0ycJt
LgiqpsA21KMPi7Nyks8CZqZMn+JW7sra8fSx2rQmoIJQriuWoP1g3kRIaLROrrijX4a8Q0sPD0CN
bmFAbSWXbzR3Nhj091KH1eKriNR+lw8gD2Gr+32PfdGNsOKis5fKqk8fZM1u25w8u6ip+7xOh2ul
Ojeh2AR1sAo05QC1FN802ZE0SK/bbtxF+VsX2/Mqx6sNuhOHYSPFCzU1QJWIWLYUS08ATkP7wuS/
R8WFaLAPbnso1GmwlMazbNJ1jBY5DfYFjySv7t/j8DkLKTQLtNeOyE0XvPt0u8gETgn0NZrfl3MB
ZlGa4N3zzCtaPpDAPtTRw2BcTOqbLpuDpYCHZx/MJAAZxWm1y8r41CfuyhL1Yq4PLwWEk6jeNKAw
HFBCYevT526/BcFbH+enEEd4GkYUxhVrh/3+TE2Unb6K63vdJ8k5wruqbvU2Xk4F9gwN94ZJ5Yvx
KqMZnYYcanAOHbqtZo1rq+lvw6E8cHfKD7S6YFWVyzbVNrlaXnSTeggo4MgG+ITm4OybwF+OaNF+
2NO98lzS9MZH643pLiwfnOaiSnNOai/zly9LrhvYJ0Goe7oqVlV3q7RnhTQvu2zakzOyOU8B572O
5mQJM20YN2w+6LQEONc+p+JWYxUpQ7kDArPvKgX/A9jPPCcxNGM3uMhE6bV9sbHi3nP86rLpW6oz
8XnD+DDhaVSSyK9Rr60hw1ZRrdqSlrUu0bfjIF/HQTkbvf3Gh/UwcD7mjBsuA7/dJ1h5cE1AGCpb
dUM7wzLiD4pRnyNqdnCBlY+RyZ1OIC6sQtFs8X2cnJDwf91AOdFA6o0lhUeF+WmQ7THoMbEJJ1sX
OAYW4yj2Qdq8Dx1w+77I5AoGjNfGeLG6eqOY/amTIGId9gOw4t4m4V7YVXtZFSbqPD5nHe2lbZ/c
Qr8RprKLquwz1W2fVP0tHOqLqcXozvExKOY8/3BpdNVLjcAcupR2jhh+9U9dEnInSg650C8xaaym
MV0OWndgt7aNWvdgFy7uf8mV2OycjCFM87mJ+Fd+nSz1fM4B4BrHER+PF5pNOwC+66Y+aMY7GLy9
OZoXYaGvytp4tPoMZP1wbEOUFkNbV2wTbVc+4iVajoB7sxDiWzo9wRyAlvkghmqvEcZyWXO1NP2Z
5ZuTIhipJAw5hQq9oHJC2QwqnGX+z6MNPKauor0wyIPLCi9XEFx2xdTi3IFTBFKuneoNLAP8GN2j
HPQ3TG6rbICZEGHikLytpC0f8q56EoKPI613pqLvoBy/pDHFdK2vX4papW+iWE/mH5vafzS2/XQg
+6/novg6l3FG/ft5DkJIW/zbqsgimhb/Qr42+emvbgr0ZiY6TqOwNbEefsxh4bclaPWFt/k7jvPP
qQ5bpWapAkvFLFLzF/451RmY+Agg04DNIPaPWkK/HL0/nJl1Ys1AQoWDe9cguPHdkWzIdBKzovGM
jf1oeMO23bPm2+LdWfm/OGpSLvf9AMm6H6wdijnZYT6N7wZIndECMKzSeBblWLrAhCtUVrjhUO2U
Lnl0Soew0Jjwp7axt/jUM4AXWogwNPAN76t+r1UuSG5t37jlvTtpJI8MVt3N1iUGwBOJHGUY9fto
TNpzk6fL0krClrs0KUs8kARtTVbIi4ZlK8lgQQl1Isu7Po7OIqyfBpKivumepgB0YuOAtO7MzRia
u1A3z0YlPkEM2BMvQdGU9nGqKterRGatEQKeK43Vs12beBTycedM095QjTORkZvC9KN17JOFneRz
UJjvZEi22LFsL8jIXUmruqXVgmGl4w4t66NZ5ZeSqE5UdQ8qOdAUoJp0zIc6Z7PApxGtek1ND3ZW
qw+qBGY1GMUlCDXfS7Qw2UcpaaWmkUBVnBulKe/MIoRfCfxvEcT1Ti8ba6uH0oC1EG9SPbgPMrlR
J3nMU4rMtb7GdyZWLFcwFVaPhUguhnDycj05CLgV0BfpZBmSk6wxndCwlejDwQ3yPS0XI0gmFWE5
VC4b2+w3Y1Bzy6pYJPCJ1Vm2qf1yrYJAyWDNNVb8qJXlKW+6+0xV93EiLskqXNgATFgoN3ftZJ7d
mKWyluiPaZfRZlowXAQmK/y6fp5sgstUo5/VWL3OM/PF9+0LoHWX2LjXtijfKg5NMMmzq7hheGV3
s29EeOrZAY4Q75UR6gmFnER7FQVPSeneJwUmiUruSPDEXl6X/tJUgBnTRAPfgmYAlp93eHDPrhJT
n6JrD5lqr61Qe2jD8j4QoDB8ZdiWs6Jo0NmZtxs8KJ9FnOwaP3hy1OzFlCyji6TIKYXh+ejPpWud
P7TMK/o9hdF3YgZFKsAolSHeBVN8anqiQEM9HdJqemtJmWRBu3Nm0EgsjJEhk6BNwJLVLdPrWLXv
opQ8TivMatXFMyemsD8XGZbERu+eDSLcTj2Cy4eFg3Ewx1Bp3djgZWaSDSQOcWOwOiA7grEiDiZ8
8SY4EVOPOwYZWBTQhHTPmeOGlW5Ml4WraYtIG7WVjy5KXiVSV4OuPLaa3h4yJx5XWaA80aDH+KcS
zhpNgtRtgQPUFsq7iuVmoQ3YA1ns7UxrAv8OEWjQcCbLkcRQy9TObzI3XnhF4uGyOkWKchm7yoEr
GyNoEz5PbOBV6in0waABeB1geXabI8aLT72dUiEe4l7qCZMKK84XsjEzD56Zj40jLTg+pMcCRMdM
rXU3g6mXi64wH0gmb9OU+dyN2TzXQrprx+9fdaw0S1uth60VhuuIG+lKTSeczMG7yVFgBpBzXUGv
izSVzz0m0O5DpfMGvck8wN2fE/4W+haY67SCTgihYdJw23OPuWqBA3cvlHDdjmkJfQ6tL9S2VNPc
VL563xESo+I9vtbUYl9agsVHYHpk6j75Un8UdkP1QCjOLD3U5WSABhmj5C5UU50olv8a+9G+D4eT
0zaPpcVXKzWzcRUP2qbN+mf6SEJy5k29ijXcIyxLNhM0UiVwr/0pe6gqcV+kOj6gXLGWltbjibIJ
j2p9axwcHNmrwIpXHa/ljZPZbWwX0rhec1yoynZTxeUhz5wrPaG8UNOxcKipD+/JftJHvMeZGr+M
mQZeh4bQuFWfioDTVR8/ZH7y0nZYwyyfsKhh9VtKnx6JxTIW2oSc9CQsPMUiINYk3UOoxQ9zrALg
zLgqEw3WU1OObJhwb1sz2DyJa2NJVKT0WMqmJA7h5BBeAGNlFhjP7IuIKFrWFK8tlX1xzoCWVWH8
NFmkGzhIY9nNs3oXJw5tG5R4RQ/uCF5lop/wWIshOjqpZl9khXy1cAa9/nPR7L/Z9GUh2aJF/mz2
ukbVY/i6hpH+8u3o9a8f/VNOY6Rx5lU/C3oTZv6fchpwFdMyke9/tA0QM4Lnxjxk4x/4c+iapziE
XvhsJvwU2/pn+fcvY9WHsUuweVG/sNFJwNPs+3HssonlJZFDGrI2AEQ7hcUdLWHXa87cUB++Bhdh
5Q0BZET+3eisxOarCAKCnwPoXNFr2wmQ18INBCirNgOCC+cn63LnkE4yWtSE/TZtzO43j2JxrBWX
WLgVcemH5nisZurqoCkPRtzsVHCsxCEeSmhaeQFQyan7y1KqnzH1ksoGUhsV4tRV4Q5wKKyyCQZK
6a7ywLiWdnqr9vqVm/Hg06adr6NIqJ19WzVaNvM2egq4q7NwFOS7mRHrOOeSjONYxpy9YOEKJXv1
edov/NxUOedYZNGjW6nV1sJxzWU6U3frQd0HDg/pYGbzyji4DLT+WtN6PAv2VW9XPERL/6LrHZxC
dQWcdnDClR+la7vgDmzm4ChjE8RmS0Z/ISzlKYMIg080XzgRrC1LBw0yw4mpqlMc3HkQoKMQ+svQ
QP8iuk2Npllox8TN6VsI/PSeO59Fm+nIvbP1X4MMcyPG1Xkf7575rcXsULqaJgrNc8v+vTejL6Uh
D44YdFBvhdgVM8StwIuateKKbP2TPdM+Xb8mhxPk45HyarGeOvWiy0rchkN/V9ocZdtJSxY8f6h5
J1W8avryc29ZT8wIe1WQSXBCaDpGQWGz3c7oSHEI1GHfxSioPHRuK0s+Em1R1tqEVVOqE+pR1+9Y
Cq8DJeOmrbv3Y8VitpeYBcs1q6c1q1LKcwsfjlfY3mp4tDSHBXCFewXjByn8orZfWkB3iyEyc8+k
k4dzbR2vtQ6OnHAwDxgjfSDVhc/qFfW1P0WYSTtX39F6tQ8kMXPFT+/yCXWzq6D5Fyx47dTxmhTE
XstWjWnQvx3Ubjtiac4qxFF/akEOKiU4MD1bpk7xSnSr8yxjWpcQTROhrzFCHlrkszKxTi0mU4Fh
uogZVUXIttMFYz72494BiIPYSH9SlnP27qtxq4Y4VMOxWNHxdheF4ZWVB/dhKG6B3D74LiRCrW1N
Tv3jXVDkr2bdbRC2VOBgnCuCiuyxVXqaPesvCNJll19w+JflwhEVwaemVhZZk2I/SVD/ZI6RrZ7s
W910sEAE02JMnMcqJjWc9bFHdKVflbIwuej7ygtUaGi+0p1UgmZxnO0zUd3TMXXIxnrfibjfTSFJ
3mE2BQd6V+3VsXjEV0WtR5t5TiqhfoeFjXw0yuU0xWcoZ+vUkAfTJecuSY30utxZILtN+7lVnSMt
R9gis3Nsdqeqiy7ykHm/GzF0tMJej0P1aNbllRs2L2MynCybr2jlpurSqqvrkIK9ZnJXoSFpAy8Y
zZLbJudwELebsgzXlXrOQa8KqXziNriw4uzAGfiaWZ1jhUSfDDlcLvXUjCnmmj7HubkGP01fN9i/
EIRUrt/kqvkibbjHcZnRVhlxmOFacvWFCmTer8UBUhNLCJzOqq58YpAs2N83wCkm7KC2XV1HHDZj
ShsWvuu85NQ/BpF+W/bTWjUiXPY4QkEdrAc5vfkNOnT0mfyNz9jH1zmMg2NWDtshJ8QWtBSJ9yrp
aG2LJHunYitSdMZAi6AcEadd0xhUoKkq25Cars3U0W7jEDVJw/tUjOpNovcPilN4etjc1BOjk6yN
g5upJyPKH9MAg1QdHewvJqqxO1SJOGqzt0rMLqvcDOmHwXeFDYYrMEV6IlK4II5/T4bKowXuApdl
QGBQvGKnveqhbV21I0YjKNKRZ/flY9mMK0JzhPN4juA/MrK32k0BPpfWRdonNzSaH/UWocrS65Gv
JEl/Y+CyU9gBRGkbLbMptQ9FEo2npsZDEBKO6/L4qeCMtkpqzJlu4uTeKPOt4lBtIavY3aVlZC16
a7xqJfcFZqdhWctU7KED8s5CfKpd6yseTwJMsNJ4S/We8rewZ7WTRNTV25jmk2LtYuXiQEYnKr/z
1D1Ynb6Fh52v2FIBMKfBPijgEBWdoBndqXmIhD3HN7xeA8YyMdFwoB3DFgYlEk7ArFe5y0Aot8HI
4jWfsvZY0K+zhPIKZaZw3c04tBIJL7+VdgicuVWeC0OcCHN99rvWpSok5EZuzNGCzH/QfZL9YZG8
OnN+tVDuqyKzaNbEnV1Neg9G3ZiNcdadPsQ3itPd+mXGzT0s0DL+d+lTJcBIoXslNaJNzH6B3lwe
6nGFdzv8hdlA+3G3Z8MDUjWXWK+psWT8OJBMTsUpFKDMFzcIzQ0rcJNLKITr3AvWxS8St7PO83H6
wc6JoRM8EZklFQvmB2tDPhU1mRDMNGU0r1yqUxHRk8umJ4FqbyDGfjMf/rHJ/Le8y66LKG+bf/9f
f/nmvghtDkt7Fajmx9fD+abl8Gw1j+54F//vIl1ByFn6Z/+Nu/z6D6Hrf1TTX2/BWVn/VDWlLxTH
7//7v68v6bez+1fRlR//c3rn+GkaJMy/6J/f0pXV3wR2IuRUlhq2iYvpT4KV8xuVQxarcMbrebz/
ZoJ35iZNslTc83BU4BH6J8tw8eM1pc9pO51wuq1iQBbfXVOjPcqoquKOId01VmxFAOCxRzEoOaro
ZShJUcaW8mo3EVQ0G0fNmNSMHZkZHJin8vtxyKpbq620x8YvryjEOKpmVa1Ng+6IDADUohkIFugi
3hcBUbMi0jFbqu1bU0SHyuURiXgXwr9iEc2ZvQ/kKeGwH2vBWzSf/i0rvJM6wYshBtDD9vFcpL27
EhJOY2CVzwbrhzWmsKswyfciD6/lLDRYhbgnTn2DE3RroESYdVQuDLSJpCBflVuIFVF/xn2112cZ
g8wJal0TDYsMjWOcxQ5llj2oguwXFe0Bi2EWRYbGeLNmmSSP/U8JM2k8CyjcQNeynYatmMUVZ5xe
m1luKXsU2zKZxS60GMafh9jh9GIpdrY3zFlYQbkh1AJLKI/sNXtsYA9x95hpzoMsAjywdjG3joqX
xsyvlUQ5qoGxUZGKYjd+DmftKB/DY4yY1CIqjbO65CAzYaRda/w64eptgQuabHiiO6o+LnwEKmLX
KvAUNCuljz53s4oFLBpnwhdla9a4msQ9z8LUyp1lBr+h9tiJTLrvjOm+LIz8Mk8dGiGs5N0aCzQU
MNeMnuOwdPs05/Y+3nZhr2wNq002kw48mF/XyOZS5czT4/dusSd4Y4iRV1Gs51LXq0sxqO9Ck5cy
qD9rpLzpXnBu+sQv94E7kghTw/HO7k26ohPl0rSCh/7/s3dm2a1b57buSjqADNTFK0mQYCVREiVt
6QVDWwVqYAELdW9OA04r0rHzwTmJvW0P+/o+3puXjFSWRBJcxT/n/OZc4irgxANviwYps79rRpTn
idqgbrSes8R8FYw0qK68tmoZw2pU9rWsAlDOu6Qvb0FhBOVSklQOh2IeKIIzhu9K078SAX9pSpBY
NZtjawUFb/Uqm+n46NWrKUrQwflDN0Q3jtpep1JnhK9u68Tdp6P8yKnHQr27Dk13l8fTvnDDk1e7
L+2kBhhfyVrrRszkfjxmjXMJ3fwAmKKAtxG+skoonAp6v8+0B8HA3Ral78kMHGV3iL2p3aRl9T7B
rwEQmdyaU/LR9/Nzm9rPLaatHu6nt7TBGnn3vYgGVOWI+pOouctndvdQd97KEmYwBnbkaNlDPO43
ieYeJ7O9rRihMiyVZA7VwEZlL9OCmw5zJjR4+gaeK/qD8jQ/2KV1tpHvMY74sIQuVjXscrO5STqN
VABnM2exAgh3vkmp5+ImwZQTELERt5eknwu/VirYV9Ruc3nvr1ZlfI7WEK2wqRcUH9igSpjaSm+G
S4L1IRc0oMQ5aQSbF10rbuA4BBG6snknPzP6blzHPke3fhvnw2lYqFcMFN9b6KjrweHi04AnZpqg
BcXi+gAOUdMTER+YBoBr7aOXcXGPSGwkRNsZ6OItIfl35y2mk3ZI0pOhqjQ/6pLKioyugxDfCv1K
4OlyPUV5MV9yvC2mhto64XiZoKQTOytgFtF+0hfGNQaCkdszKX+9p/zWce7CriHuR2L8nx7Ov7RN
/7/tSWPi9Ue7MUHwf/zX723D/HM/q5fMqdhJyd3puv7LQmvb+zuYbKZkLsaz/xU2/6VeApK0US1d
W8W3apOL+XmQBjJooRmDqmGM8dMO/SsP2h950n4nDW4uVlJGdezD9m8VxTkj05jknc/zfDFO4nY8
xhvh71ZySxfYmuwom+SfZcEXROaP51fddExeO2IuL49U+6/Ok4qRotNUnY+/5M49w9g/0JvLco2v
aOXu5QsshFdnXZyyS7PONnjE1rHfBeU5/BPr5u/Jtz/8Jb9SVAU0FrdX+Usk+WM10ijXiVdNLx9k
PfiTUq37/r5l6pAZ3Vq00f0vHpjfOVj/2fvAx/xLC3mhh01caPz2TicFqz/MHZl4vst//Ft+70Pm
RVqaC8LEsZic/vhrRIlcwgyp8wlrDr6x0add9Unf1z67IsWtKsg5D/D9j86f3BuWj/GHa8ryMWPv
xVVJZ7r664+5maammoaW7kp1n+hHoR24jXbyT1zrv/sZWnh8HRXA1QJE/fHlcYjNKRqErwildO/5
Nhokrv9ifRf3L11w93/xZvKNxvJvu/A/1F/dvZhCWrGTUchJ7j18je5Vvz7Uj+GGuWWVr+cDkaJ9
g3cl8K5//Jt/c+nj3cTy7ZEExTrK0vDjy7ShmHpmzOmwogqpMqObSknx0hkr6JX4tv7ks/u98/kP
v2658P4iDBBGKROKkLMBPDrD3PeralhPt4SP1rTG0XtOAin9kwcV4/9vnhhrgZNxkTZtWFLWr76O
4ZTmQ6PYHZSIoTY2gB+bgCSsYJDGwjB/1hq+SeYtHRRFBxFKTIyoXHK6CWUpFJLpRYid4TGl9p1x
8KZTPuO0WQ0IhUCfCDFRxIkBFix2DjjQVRy288XyFe3H5lTHgMbJ+C63jJJc/2to3DQeGeX53iAJ
M8WfofgqJNODJVFv0fLVflqVHmhZB8ma8HmmbDTnpiTIAO0NTIQRaJN6TSWBmI6xSOGthR4/96aG
t54+xmpglJGhSCQzVVWjEgjR3xftd2uhf/aoyqF5bwOaQLh3VLCF0Yem+bSyc4Q2Gc1wzhzNx0IY
V6MucixYBL65j+xDDzXUkn5nqjvFpoJP5b2K6q+FFjmKF6HYm1IL/bSK1vo87EIKH4olWhZT10mr
svTiQBBQ67oX3S021USSple+FJ3zXNQ/yuJeqFXAzQGGKzMu5Ki1jIhGDo27Sbl+pOFiG8g2GoXz
nmOe6qh6EFP30NAi1vJqW/pcyvqb4o1BrtRbiUzYgiTKSUJKXdwrnrnjofsw7XlNrHEflcC/sbcU
PSKBGQd17h4mRyfU3RL9h+c99Oipt7IFiQtPysIUxxhuOy9vExxTieEuSrUttP1VHo7HNsFyKs1d
keQENpKArOPZzMHgiWbtlsMx7x+scXixOnc3wnHihTxapMPw6pGt7MA/5X7IGraA7VaNFwVmFW0J
cb4jFa1p4PjQKgZ0fAI4kmV0L5hkkpzez1h/pU1FL20gZcb7Twwxsm8KA1EiJoC+IvQDC2+uEVBv
lbQ8G9jBBQdKvZBbra9vNKpt5EzbCynuhAS+XuiXvAHGNUUwl5PpTLXipcziI7lXn5xWlk7rOeZP
5LEmpoZxltpf/lnGe2u9M8lsTVz8uCe385GL3MmMlE+XmI87uF+GF2Lj3CTo7QZt6AJzb1LfQPYd
jXJnofDrsFpk5DvpUcEEEXNZHJdS8x6qMu6JUCEda2NVpQnVYy8dzPPAJSO1eBwS3gb+qyoCtYGZ
oFi8wPP3XNAmrFEqQo28Q8EiLoHNnE/bpBkZLXZwmYmrY1DRnBVMuLUWM6Yec39I7qo+8fswDAol
K7koOjgu7iaqbJvMWOnOS998m4CuZfMBBozvUXE+tAVginQdwpqZhQxmZCMHZpOp3dcO5F6KwqNy
3saFfZoxCUcT1a9puiFBudysfLf/MmYi/AMKjnpbjdGmQmc3GeFCjoUWwgl+fCF3Al+CyjzvbPQE
j5G6wn1vKGQbuWbI+0w+mOX7woFAbZjNFKdrhU3cWUfyPcYCH7WLQ5l4YSbXdubdMshZeyVLDDAR
lUuMhSt95gfT2bvScrkuu/ahFlD59aX0Ljy4rXca56WrF7cPQ8+uebQhpQEElpQHF9w6Wc29uSTL
STv5+OUiPhFLWKc1PLsSZJd7A/7qbHCxGvunrsDVSTtkmjym4ZEp40JVcKv0VJTYytxwbZsPSf5g
50/JQIrH6YIYxcRmGq6RZZ3L/qQVuV+DGhY1EAMne+hU61sUi0s6qv3K48tV4O4QS9nsrSqdlSSE
HVHaquhfHiPrKUXice1Dr2gf7dQF1bxLQHHpNNPqCqCZxQVMHWLI6S1s0fx0P2dS0ZN3qLHXFvpb
LXHlyruy/PDagj9OB+/9mRZUFlmPnraFZrxW7AIfk1UuEBwMKAzd0ema6dSp1XvhiGIFgeZrZt1s
ZLK2IrFqrOocT8SoiQyk3U3m1P7UNfvRtoN0qUV2vlvgKoYW51v0UnSMmuAQKiS5JQ4Sh88k0zUO
C87RVMkVR3QC4gYf32w7I46Ag9fQgfzy66bvQ6xcIkM71z+FJlwaNxsiCyg+hR1jscPFP3rvoxXt
U29+S2Cgq5ENFJhuqYYP2o4hpWBpUWLlZDuPnSKfK55dK/ewcMzfAFzuGh1YdUM61dRl0IJUXKUh
AGR4FqOmPk5p9Ehc913UXA/azFrp1rieU5GsjKkIepYGqrNvyio5dO0TZVAkguNdFGEnN7w7hlTn
Qnq7IsYgPJmrkOT2WAADyp1NSb+F9dmx3js08rTA9/jb+RKtI/sZR/sY1kRzEVNUc1+KI2rFLrTl
huCHQqVJ8WrV+VOsij1lGVRO0k3dfMRWj3P+rkPWpISBdOw50TDYeNZLmLyq1mPXB0Z0y6xjgwh5
st2PlPJTQ1AvYWtPJXb5Uhl8e3C2VZd8VTVoJ8/A1kSZF5cCDxGbY/qKpXY7NhEurpiaJReQIeFw
YhxO+W3Wr7WH2cw8JAbOd2gqXU0rMwW0tV3c1PSd5AqPt0P7oYWxMlNz35iqNYO8VdSWVBvm59rl
5KFp65KStJhnXF1KvC4ACVZSTbdVc8uZjC1hDNSkO0O336EUfUMr2Zil7dNZRkq+fLTT8Rzyw0c5
I9NE705iEYCW9V0jYZYAUtdZsFs3eirT7uI59i2usL21FIWGQEi6eefV1S6jl4z6uJVnSZIb9QUq
LOCTGgkLSbAiTT803gnXICI9gm6JxEGJjP1BnZofspk7yQu+0rXJrlVErIZD5KdJdPQcKgEyC2kf
y0TTzi9TdE16jIkp/ViRF5hUZ2ksopMsaRhlfJZdQl3fVNVVMb5ryV61gTyod/PEAI7v/6ixETT5
mv6RwAXo57YTnrfd2Benws19WkRsvutD4Frl974dT9R07FotfFO17MTs8ZAU0zNu1sBWygMq+5rW
uDVC+IZM+GYMSXKjIuUaVJx42An11RqnoM7sgNI23pfkPXPrtQKuYNVwJFGW4HWaX4yE3LSks6Wb
ryJRbhjBnqK0Os1GsRJh4qdNtqPbMJBDx661uAHsALYWQhi88Lq/iebofnbUO1dhAdfRvbnRnRn2
MKh6HeL7vtf2KWsp9n/HPZf1m9HR0scjQ8x7lZrAJHju6kG7aXR2xNijWptDsjGIk+qYWzmY92Up
PitaPql1Wc1h+2EACrOUPtulPJR9Gr4JqoL9mlBJee/k9ZcTcxp1nPGpYFRpZm6QDMDnaWy42Dad
3iJ9FVQcu5jC4NA76MHNw1QxQaucjzZ1bkIQQ5zbm2pXmRR9awz/SHR4QRd7a9sqVl4hkHiN40gF
weBZj1WT3VdmBvW8ZczelldOGwHHyl07s6KPIcYcp2bgVj2iwkF8H1Z2ND5r8Jt40HyXU12DQZrG
ZAl7w03YAQf2MVUY4dYYUsG2zWUhbIW5rl1bvldaLH0lRscN825XKZAoYu+LP/VoU7xj94D0vfiA
6nhudCIqNM5Vs7XN06cWkv6ceOtCKd8KPAWhnEccKa5fN9wLZj6hBQXfvDjMOVt0QFquUeZKuSC9
xL5Bju9xBcNZ5vDbokm2QU1ndpxuaczYW32zK2S/BcZ27mgpsAn0aw1NSnMIZ+feK13fxUnJmZcO
GgwcOHm1Sm5bMKINNLEaBLvnccYKQyRiigmn7sNJ3hU137gx2xK+m8yFQMSaPlYcjS2+cd7XJLOL
cKrLbOubwWtPk8CZgQBRYk7u5bC1W8albg2MiF1Dym9qJF4rEb13uCqKrLrBXHWkuXznddRx5Doe
KnrUkNc76nlqVjCrvM9Kb2vk2DgaQKx20RubRHkurGGbGuquqybamDPgBPWTdHTOPpLduFH2+NL+
2R1b8R9HRP0lBGRr2zG3jrnJiGiErao9aTkl5CVZoPBLI5Ino+ybCkHTQ4TJp/HaatMnRu+TMtBQ
HSfbKvMOrQn5U2+rIOrsu25QqM+YwHa2tbgRIn8TrcQUjCMry6yNRs6tLcqPatahoA7K29yxaWYF
vFXqjDmJfs2zu241JVzp6pQce7sHWKVlHLxK+fTHg4DfTo24JCPCmgToVUt3f3UzV9GgpCWKnjDe
7cwpZnqd88tPv+IvjXb//3NOAgBnNPZHE9/yb5fPj6b628fn385v71Xzj/+Wv5z/YqH858/4efq7
qPSGRpYV9iHjzn9bKJn+MuHQ8UQaNpRulNAfRFgmvEQ9VDyT1HYyJfk5u4JxB1embWMyoN/uL1Hh
wSj9Zt7CH8YImlEsajD55x+HPCiHauVQzsUAUl0VafLNNbts59KnSFcrqmI9qQ92or94EaK/bHHN
KFNxtPPuLEZKtOJOXjHjzZuksuDBxe0noGauEKN5KX+Cm+XZkzZyjFfKcRdp+dkIOWgoEue58Unt
QoAK9jU184cNY63zsjeSz3djF38ZJpiSsH5QKwnhUVM4jhXWucrxG8YJh+Y6QlFK0T4ICVT0V6c5
Og0DbhMYHOhlM/I+qeXkOKZqrIFMYWbkQ7+I7SfTTfZmUp+0iO97kln4lsWO1jy4zf13RMgbxzDI
a46DHfS15yxtdm+tSXV02nCQEm32nGnll0Ys0VfZyddOBJ0ZFvXZlBjuVCW581QMMzJcN5JQgZX7
ojQDOOZbHPPHpoKnlomjVblAh6HeoP0eNQBG88ggqm65EjU6EGZhr3g3MT1d4CIuyZHWJ84Z5EV4
VnKjX6dWelDj9tYo0++U6fXcLuZPS1NfQ0n9bmfW7w4efas0cLdmtJrwib4rZrevdQYNIREP0wsf
zIIXEjasI61+08Y1SCkjnt51U5EEsWFWjXHOWMNjNN/zs1dtgZs2RKNi3Yb2yMVZ284U4foO+fKN
nvRcUFNInLNjXW3F4rq+UKDm9posY5l4OIiaAy8aaIsnngmKt07BxWw6d/jqtJZ7X+a1H8KZC0qN
8KJRMHvFe/VpGtFZneRjbaLlZkqyq83hNXaNxzSujqZicXFui3WZq7ssrR7byOBEx6ma+e2mSbId
Yce3xOS6BLiUJ6URT16NHV/EIFEbyqvSaY79XnZcY7yn0ZsZvHiryplf09biVGGfwzk58TxeZDwF
nlBuPdn6s1yIie3ZK5gMEoDgaDN6Yjtm45cc0P+ksuA9Y+MlqegpVNPmufG6t05y/FMKFaUB0nfd
T8AGVUyICiehTKmGi0ZecZdOevYdRKh3GAv725xFjBVjwzdCvFpAXD0og2LYjkW4SQeYqK6ym4k5
1WHz3BF70ob8hvqdkyAOpQ8EWq0yujQyus4JY+PBAVyESeGt7/qvhFBVuaSrslC5G3r9AW/ygf14
b8Sjuq8HSqfMsX0VDrCRhsKxtWFgZBVleWvQ4Fyw3xragV6GD8GpPKSexvbEfahwcquS8VrF5taZ
GlBOfbbKyvIxxPT6nlWGEmARx2vnLIEyjA5ci0eIAmtdHS+glMiiMktivA4S/cAtNqgqozlbfYYQ
1RZTsVaZ28lcfZ4KYsLWoA5+FlqbVnc2TgohYJDAC5Oz49ZnDSdus9i5Zdicheq9pLJ70SbhBJ3W
cLqxe9BTU4wtYDx3oiCoy1WmKOgpoMgpXml1eBObHqf+mnmw1pE7ki4N9VNIDqyMZDBRV7UZbT2g
veVBz8lVqBYE0WrKFqsuepVmn6igunW49u6pZoK/XnlxHOihrLdUX8t1m4bq7j9b9/8hQoTd6w82
73/8V/kef85/u38r/vHfzef8y42bvdTWUWf5CT9v3YhWi6WPdMGyPfM//QwTMRydACn+O08zyZ3+
vHV7f6duFlUWoddzdXPBAf28dRN/1oksmKQ36WD5SzARAEa/2bqpNCCa4agIwTb//setW6FQCaxX
A3pqTsLAy5oPJ8/gGZrLcL+za55x7VVOyi4y8SF0Rfau4e7GQaBdRD2fqLrGyT4ql1YBbNrP1czF
gZLNSQ2/dyA//cjK+60xgvS1ALAy3++on20oWSMYv+eL/dzN7YnUbr6yPTquJoi2mY3HqnE8gMdV
xuowcUKPxNWeyI+nmb3KnbY6zzZLZhVFOhAQ3E90gHMf4QPg7igZj8/NN+Hpjq/MGqf3CN8ov/Mb
6iUQ4kHZGAXnXq+MPvJCJlzW6u0gJneTDPNaHcbLoBe3kRbtEm10NwBL34rOcWmqUUDaLTzGka0v
TOcry2Duz23/HmFZofJWf7aNBEKCqlKdpjyEnYK32toYQ/PdTZIjzvrj1ITfpatuEzu+1BFlW61K
NUJuTpesaNZV4a6jVr3RbeWxt8q3Xi23vdl3Vzjd39Jp8M5Krz8xK6IXIk7pdK9LF3YvHeKKpIlC
dZ+GcaQ7gGJVmmMO9BcuDuOEZRDM0aVt61ea5wAhM4vlwld/tfSPjS3dUJFaQGhlfguinFRJUaSk
rtUB51VYQjC37vSqJlk6Dy383PZjruUut9nY6poaCqpNSG5sEi/6pE/SpmCCzsO2xWvSMJaheHSD
G4r5v2ndVHQCWXH0kM3hk5AcqKwE/w+VWLQm7BCVdupAHX1lNUeV8f/KG91tCOAlMwtoLAoFW7Hz
VICeJoBKpzZSSuruS48ZtpLafpeR3FDjYJpEi0wnDprSXUHNHOFdfec+9QAt8yxs556zyDrC219b
M5HX7lYIyH586/ZZFt5wlsbdVvW7yeSuWHZhIGC8V2NLNsXC3NbnT4U2HihJn89WiP5gwDPumzNP
Oqb9WlyoqfFuDSUqoCU78bag6RBfnfkRSnkoBLRcKlgCdqjXJlSujpr4HoeeVeqAiUxRtsrujqDk
Xd54QdlSE2Zqj0rpBBG9uEJOL9kkH/I8P0x0HMZ5wiDJ2Iiof4XaTDSyPDr0IdqJvO/pR4yL9MPV
yrNKb6Ki5Bce4FVLl6KoxRa176TSSbkmD7NVhHWjMwF1jUQLuLpHL7rYh2EBasF4MMz+QdDWqCQD
+aI0GGlxNGGWm7Q6jrkjdq1r0M+od3fRDPjGqLPHKh5xhkvlqjVmQwcxulOrXELSESZ2K+5PH9lS
KJlzdC2N9k0ZpQGuWuCbnO5lTKNTaCjQl+cEPhkb6UYpq6elhq3V5Lseh09xnT6Bumz9pkb3ymA8
ohbNW7OsHnrPGPdewUDQi0dfahEQtdHpH0NDXshFXOxaEEPwzonFN2WYIyhCPMOlxUDI5b6M7Dbf
IASBgDSpqGqoSwMbFN3n6QCEpZwuAM/9ujWvji02k9HQMenRJw8jlC8fFSZroxtvPTXbceq/d5qO
aYDAKdqwpFrFbjAJ1ArjQYuKY6Ij1E3htkMz2M+h9oqPdas2yla3i0fM6/jQKEjOUo2e4PiTy9CH
PorY/882/yfb/HK7xpv8h5s8XInkLar+dl99cDmPuh+3+X//hH+ZpLW/q9x+Fy/0TyCIf+/wGmlF
bEnQjz1NZcL0ww6/bO2kujyCls7CBPv3Dr9s/sBPAecBJwCkqP8VhzTByF/v8LxcDwc3ph0ODb/x
tYAVrB1aklRfzM6uCKu7YVC+RTk1smZZ3CZCvBiA2q1UvkUlgefJOEf1TElkar+bbvWWauNOjLFv
1DSUdh19s5N9J5Ux4MDAg8+g2OVi5YjAiDuOwIDXC5isRo+u7vgJwg15pq3mzMesDFdDYpxGQ+ys
+blUtYuVlvvYZJbbNn6OCMPRYasWz50tVn1Hm3iUb7riBr7ydnQ6OuMU9hquMFP1lMXxmfZYOoI8
ElpIJ81GTnzT3ZdJBQUFCw26z2oQTHNTfAuFA/lHbjEzILqcSSNth+7RAEBlc4LXZoDRQjtOkklC
NGCnze915qlaPJ17hMMo0nwltL5n2nkShD3FtS1j36vQbVW27uFScLqJ8vRQRNzqusOYemApqHPQ
5yM/axM7EsHCDoDLssCGm3Cstqyl1FHi2OpOTvyhsdyM9ns6JyRbKr+y3TXq2Kab7iaL+OmIJOvZ
KGL9MeqK/Th88+zXnLJZUeNVUMMgGrpNUZobW+UVuB2GF7RZVUPL5P9tObuUSWnThneFvu9bGvSA
CcllcUveMmbYlhI/V4joZnzrVtShpvULZlYuSPa+a6YDZWwrfdobqvY0DPbeKKptr4/bJEOfKGEf
abgQusGXVbwj53epHeVxxBjr4EeOSkp0Tbi1SLQhQxXEcLvODrFOAjNz15107/LyajDXnk2Ap43D
fo63WzS+Ju8K9WpFxr6n5rW2jnS7bWwSfoVtb4g2rrPs7OgcQAZwHWl70pgl8ffHAHsn/ZZDGvJd
50dC2+ll/73uIP/XIDUuUYtLkMu+CVdf7wcE4emVUqQzkSM4dFfDrmm/ACQQgWarAX5i8O+ikb6A
OjAWLrTdfvT2lzCAAajeaTKzrQp5f1r6nQcg2TGMizGDehafmalcPK1Z6QyhO5W/thLrjAYntXbu
mThBMOBTbcM9t7+1NNStQrvVOF4cs3sFd7Md1adULuYouc0oD2xQEEsSsqjzivqtHQze331F7ecM
W1O2X/QurO3khXHuSu1vavub1b9Mnr7JWuNklPdMZTapfFH7tybS/TQHmxUCmVxcJnDrYvEt7sbA
0ik26aN2o2jx05Q0OIPZVnvoIvFwkxY43HPno4r0QwWPe90W/dppu2NUlNumjDdtmRB4S53PIpG4
98FNOJY/OcCRW5VasPASJXcioYbBNiF4l54fZ6ilebtpzPye4B5DL4Jknv3AoIR+k4pDmDm8AR7A
Sxlu1VKcdCADkW1zBI/KVROSLBNh+FqM4Us3AOxzVarEWt/G12XPzdnI65vBzk8pnW303Kiv0Szh
RdEQHAGf41Pz+z7bczg+jpjCejDhFQe5zHhxKI4YPQU52Hyb6adIrIc65vUajyaNC5Ej/VRWDy55
jlVpzWtMkTDImOn1pzC6h7i4nZJko9PK0bknrXr3mp3BWiv5Orr9C75QbiL2KsJDKe3rHHY7W+bP
jdP4TcwIYX6WHb6j3BnWlUNWssmaahUXYododmeq0blCwyVrD3QvQ71V09M08N4lk/cIVw9smYXW
ZGy9BZEsF2dfN6VBTjTTEzR4cONhKtZwXLYmAoF2T8KyIwCXSl8ujzB1DSw4K0NBZx8tuRdKe03h
ENrKcMsh+DXX6/pgtgC165HzF6YpCA8EBXvloGrdqbX0g9pXVz2bDn2Fd4F5LLXvOIlGuH4M+9aR
Hl4UHCgkaHzZjAdv4UKnER8yqfun2cVbhFDoNZSgSKf0HQaPugoyUVFWmsTYG+PHKvMLkPEAjiPf
3nLTUf5U5H0ASGfNTck3k4WHpgJtux1gE0bUGYI5prgHebOO1oxLHpS6OIzIQnHeroci9duGnIf7
YanXwiJ1vghiE3C3fkLKbNeq0G7GOtpK96Db8UY6vPclnz1lSbWAOSkGv/TE2pkroj/9kzEofOC7
qZc7LxKPdas8j/T0yRYSCh6O1pmeGm96cEYwQnX+nMfeJZ/F1o3dtcoN12KkNXMSL7wXQCiwNvAr
NLR6jtpKhfnSK/apKuHxhIl+k8D3llF9F2pfhfo5Qz1q2if00hePLCx+x1s1a7dxljykY3EQVbdl
8IZDujyOtbpJxVutN2yPuKli7qgUQC/wNr4QG06//jzNxHidl07tDpmrMKtl/eYWZeYByA4qdKgn
Rje1IixcPcHmbgRDEtNuZXLHX75LfCOsh6LF9hQqrCQqG0WxNbFCK9pen04jsrURB/ZgfIvJgOjR
4zjC/26Dnuuwgirbm/Kmt0amiHeFQTHJIPbAnrc9zylgFk4S9C32ys6BWODi8WRidu+Bu1Tnc0G5
ut14N7QkMBdodznFml04bIGzbscoPZhluXcsb19Ii6tB+lPbTIY9iqbkALubr+jXimbZtp0Ppa2t
wrrdi+yTOwPCHMH5+rZh4AyaT73NeZRFT/1JmNwaUfjhzvG0sqd6lVghzEr5lEzzsc94SCdsEfwd
37qYXJmTgGqd+sBs3D25an8EGVm3I+TLalPk2X6ci61STviOavZLDiD8rYCNvDTERC426Ahrapt8
YOirWL3LWM17EivwV3wmlWVf0+JSbS2QyMyfIFvUm8godoV95wE1JNecNexSZo8FMNrEhnzs8pcS
gyqFEBuCwQBTqVREQRCW48uk2nNhWs0RllX2q5gYXKreuur3vE7vmQQQWQ7XVNsESn8G47duBqyN
1psSfrUUWgqsRVWxb3QReMvM1+SONVTEiaP1aHFi1M3tSPcofD7VuIsKG1+ZidOMpTM+N6Eb5FbD
FrKtzOEQp489tklzNl8MJOQE04vbU5HJ8BdB+CCDoht9ewz3kanfltioLBAFNj4BcuFB6DzUNUMK
aDWGxfpgTY7NwQkk6TS/jkr41DsJl+u3uGpv5RwfVJ4gmqZomoybN1Orr9NUBuCZafoxT0KfN5Y5
36VKfuhUi7nGhLPfsarrJN0bdQaPAUGf1uJXgu6HJqbr3erlh6U9J+wjpPCI76vu0qPg7MhVp4xL
YJZm2G4965yGjBk6Tz5QP+L30ahussxjgKUGhlueFLf3B6fZg//Zg049zF6Mh9jr31rd9TvNe/jP
5fBPLodMcLlB6cuY9g9mwP97PfzV6Pdf/+C/boXAomEKwrIzGLah0f6s2lKYw+CWrIGm4z37dWWO
bfHfYjN2HKpxlmDAv0a/3t+p8YY8bVHZR+ui+peQg+YSwv0xV0GEw0AW9mwN0g7I6x9Hv7VFo1Na
DbMvRa/iNBYtGin/YoUhCzhViJCyUlb9btL8EeXEh51gb6wiZUSms1yWODNsA30mnHXhF2I42AWL
TZuEJMxMhZaM4Q6BKEJY4hk2uqU/Yayg51fJq3SgjFBygUC5EFqsxoC5unjH2tRs7gtNx3Uf29ox
D3FDl6T51TLSt2rIDtobw6OIi++G0FGWy/Cu8pR+oy7G9ErmQD3jfT3ZixzDLTbh4D7MImiU+kg9
HmojB7uBabLHnZcyNObLmnKmXZrTECSwtaLisuvBEorOvLFEdSqIwZehcs7TSd0WjpP7FmzYbRbj
zOny+rE0qtdIsy49Vl4D3sNmEYFnvJsV6UxNa28ESN0wT3ZKRGox1NVL3VrHCpPiSq3TvQJE182T
UxFpVy+GA223jABlcmeEocceLoNuptVPMDF0WiXZqCoouinu1mGZPMUJ06u5w4DLdnvTuvBkyiG8
dzIunS3w/wP5R6aNLZJUl9L2kzf3WHf2amJscZVmdPtxGq7pp16VgyW2seq+q2Qn1k7N74/ThC0A
Gdi24mIfdVxCnVybjjp3SjHkZFOEXlLn1dqHzvbePBldJhmX+BUNCh5d92JNJthogo2JPX61tflp
6t53kVbYWP+HvfNIjhxNs+1WegEPbdDiDR1wLegknSI4gZFBElpr7KiHbw29sXf+zMoKJjOK0Wk9
rUlVZZZFwAUc/yfuPZd0Fiu46VL9puj9Y5/FBztRr6wEfatTbUVIfKmZ11EbermtoaZ3vlEV02k3
j4oUb8xMhVwZHpsYbXQEyLBsr/zGutOKHie31Kwx3FCdJCzZYKWcnaJca2HduqlMTx1HETJBcG25
AVulS7ZGNj6ng72s6dyJZV6pCk0c0A6vlqeD5YySm6XNSPei1I9EWwB3jseLP6c3kSBGFHPp1QIi
Mcuzsqs1UlZ8CBNN1m5ai3tUoCcUGBRjaFYA2VOLzD421m0z3zXteKeASWObisvVAmYxC6oF+2Nn
batsLErBvCgE/SIUHIyhdzhhEN2yagpcrZFST544fiYFcV6Ngx/PSXmO2JJfOyNgdDR7ty3ko1JQ
N+ZwDFeyFl+TGuVTNMLmsIB0SMA6xlxe+8A7xGK4DHKCVqB6oPyL2AZ1V4kgfjSG8l0VDJBe0ED0
EC5Izd4eySVs8SnZYt7SicjOAyQT5mFgIeDlUUHpZIeUg1IGu1yrbpH8QaDsKK3hWN4gUo/ciZe8
yJNpK2vaTeB3B21oznY5kNUcXiK/kxe6QwMaoT4OWPBkSbprs+ohNhucEp0BUkiK4otMFM9QGB4K
wVdH8/VjPBHNLQUnxewOvV5glgmftcnZlbJ2Tszge68p32pCo/TGP+Qqw+M6lG/qSAfsOZxqc9ij
07vxnWIJEGovFRradFSrzHbatUOKzdp3hl1lmvPC6YpT5RPlh+rwEtuc3VWVfU8ga9roq9bVFO+1
VlYpQhCldhlkFWMqzpEpSMjasmv1K9vk8VMhUiaeGU1ZG+M5c/yNWoKPkSPSGzvHrNBZC223DKPP
zCmkajpi0OFgcUCqotoMLlPqnEBgZRsNKiJS9+rRMYJnu8TMxFfmr8ZSEAQM5Qh1KRFwVxKKEqJe
VbSYczEO741lTatmwBsUSuk6L3miV36KDI3N4apvwLiXaUgnJjp3kxArEFrIwllwb+0eheyYZDyu
GAMMYbaKq/IGmm3I09fX91lBD6N2BcWqYhHBZNCY5nc8JXJvHFDEWMwANH8+zw4oKKYfNtuWxpJf
8xAaeCZ8BYPSPiGtZE0IvbNsl0ESvtmMX5oej3upAyx0qJIRgBDpPl3ZDiN7jdkOC0BqqVl6p+im
kM6KfUxfzM8tv8oz/9rs7aMPnyAv/VWR1buJEZQVpEfL57NGzcGXHu3Uinuwbdtv5GmdkpCVIN5/
1CsSz/j5xZf0p1zq9nHZ3ndpApqIUGJUKuR405kxZaslAoE7+06VaKs7K/yWmfahbFBM1In9XjDU
yytWO4I9r1uvDsV9zlBQ9htmlI4nF9KVajZPPdFobqT1D0mg4qXFw4p5PESS4DZl8NZKwNrtKEnB
WeYJKQHasCEidZcN6lNR8RHkfY95LXaeZvCLPqPWFtdfxvg1s5JDZBuXUTfRFKvlPg7aZQGg09X9
Fl14DTIyAVzmtZWteLJkB2eZkGTUBzSzWqZeZHF2BKGhgcQwhj1eku4UokTj51420K3UFN8YR2uQ
cloqSsVwTSNRLwqSbd6mVwFp5jxIUjZ3nTmvGftScat5tB1UVsiogQ2ilq16kbD6AXY2EBGbZtri
30Xur4vc32QKFHz/usi9f077t/r17VOR+8cf/FHkovjTGZX/rkwUe4w/9A0ERhJ4Ypsyy4x/LEZ+
GNMBxpgG0jYDBDXS8o9FLhAXzOQiVVwlTuVvSRMN7SfbD41qmqhJsrUotlnBfPSfZlBxfRVDytJi
F51U83E2mGR0efdS45sj4Wz2ZmvmfLQX0fA2Td0hQB8t5/M6kQIGyJwq0aXJGBFmof+qzKwMUs4t
5z0fpgtTkJ3e0yYrynUoHtFtmkB+DN7YP25Q9V+GCuueZe+srIIkUoHveCtMDqsq2KaFeuxI7qPP
dLuUGIikOvtpvA3neGXgbhjM2ut9ZgtWuRwz5ZDqzkqWw1MXSqtpIE7L1JchB4nWt64uDGh6vbDC
fuPXfrsOU2ws8rxIjXFX6tm5DocHYwo2NQdSG2uaSwzYU8oxFZZsg22segzOEysnj6H0GDVeHH71
fj2sa/BqEfHXMqdOUaDL1hiMyZEb5p03RtKC+B8vnMa1VvdnklYOhfMI/cUN/e82P3kyyFZNBqPs
NiMXO82Z4CXhUpcVNt3xHq/pQikVV86p02tnG7AYHW0MnMW0lDh8hQcwqPlveuQ+6/c2HM3aUTcN
B3Xujzcxp5DM/qZFiF1H1gbRZMOhrmEKoNw8YNnyZLVd+8izKw5+pxKQsnKTBDnqR/rlevK04N4P
qAyH99hQj/LcwOiMvYE4lVGL3HKqD6M6bCMifNlfv4W2ukkK+VauuteRekOh7tAF51FmTVGIgQzx
FAx3VnEGncUw1rGZWc9VqyHmzxH3hTyxffbMqBIAHbLIp1zH+GLoiNayXUiBY8o5psVLE1obhRmC
XKi7TiF+l3fYltrOQS/o64HXNiDBmhTv6FOv4k/D51TIA+4Mie6EmWZ90iEgpIB7JyKlx0TD0Wns
ki4HhahdF1RfMiPbHDpjQhVZxQOJydo2sn4L5rmNfbZxWniXVImHPndfoJ4LxxG75uRhnjghGye0
OT3R9nmN9FjbO6bNG51QGD/KdhPswMmqr/vmpWoxfkbNMbRRGTAWlYaWGypaKVWwYUyzKfrrQaYQ
mXvCEeNdEgVEhhvswGXX4cSWunwTNP5Jn0iH8E++FLpACz19TLcZ87l8clzFAuZjywczZs9gRceE
uERZ0XaIXO6L0Nkm0rxh98i0MPLSNFlTE99NRXLp6650+zT06lZ0aP1L6PtUInXoKsxAcSgflShj
1hjAO+w2fYZFt8uXPT93A+aewTgtcurrlhHwgLSxKrTNYGVHE3JABsx8ZFqUgewLcK1m7AppJ+xX
dSC7RelHfVWWHTmS4/wtlfiJ86MYe/+24sPVFIfKi6GWYAIGFeZvq8BUGy21RnbwuFpMt7X+Kqq1
l8oGk2P5e7qcow8Ok2e5X8TnOgv20yxfhSCgkCZby86ixa40Bn9FDvBRD/U9i5ttLydQa4BsxkNy
IS/ySs/gCSo436TqtezZV7Y3qVQctTC5m0DDzEzu1JF8ZoS2lXY/pwkAy/pAm3SugZmrpXluxDeG
pAJRG5coj6OabNRufBRLCH0iX9u39bUONVXp2A/3CFCU/p7RxCNLiN+DaR5brT3Z+ONiCzR/V61E
ug5rDkbC1kFC+GUS7FN1YKkcY8WrWmg1/KF42mm05nRM4KYrOs98VVUdmiUCz41xnad7UqeOeM+7
nNWirxDyRDFhJC+Zoq9zAmSEzXfkIcBm0nWM7ElOmH+aJzs5dCislMJcwOujcFn1geoZneXiLXV1
YPoKwJ8qdRbI3N1u6tnpwLnlEFDx6ISpv9Kr7NlJbqHWeqa0ynpjTaAsk5F2B/5xEdHWo/pS7Xhh
m3dOUZO/cAVF5VDQxmt5dKRb2wQQTJW2YOf+LcIj17RwiCsL5BSMHoJzwm+5fq3RPJjpXYlWSEtr
lqpsUu0zar01CKYVA1m3YrNEASq28w+S0q4HpLwjflWFsSMDGDyTVv9NxtRtkbtu12tDA0R0yIgF
Gvnd5Ky01ObG0Q/BhKc4f5uybcbiqxkiFk+swgamtBrlaqPdRVXshsbtxNqs0p9TDTC+yTotKb8V
muTVYEIHTlK4j/uO5RvDjCWu/LXNGEIXdDWlswsGuLaGEylhQ2oBEGaaLpdgQq3xWg7aA4zHJ6cP
nyX23qxmWBejL1s6fBphiAy7lPK7MDBbcApRzNeaE2ncGpWbw82dS4bLGVo6AtTorQqAxMG8gLa5
IdqFpZpydMbqG8bj5YCEBAC+eQml8WLUBq8y+oY8/CTZifvv8vN/Vn6aX0pwyCVv3v77/xX1f5yK
7u1nlELx539UoSrqG+SyTBpgBFIE/lGEMoS1mcLCAPk9qAX9648iVMHKoiGklSGw2Px1fwxa7f+0
OHXx4CCXsTT+x99R4CCz+euglUMHJY8iXoVjfRq06orTjH2Zkx6XlOVKkZJb2/dvOglMXQPOQ2n0
5US8wxCkG1I/1to0bIFhbHSgcnWlvfmhvTcCYCl9jNaiHjn0m+mQs+ReNCHbT4mEY7+KyT+1+hUi
pA1uPWqA9uAP/kup9wNDF3lHTsRLHTITaS9jW+yCBA6Y0iUHu1IvqfnWm/muMJoTNAyQcMU6ysgw
iAc304iirjEMc+xiNRmuIJu9Uu0TC0OTaqtHKB/MIMvbxujdsCWJqSX5CUVuD/bDH16sDmvrfNTF
ktp6NMlNq81qryBz4zzAgPOYRK8FzwXLftLHkxq/ppN9DOBixCYVORlMeHR4xOrfWfaxDZdW+Xgv
azsllL1Qmd0I5p81OCu1f4JmKoLXtlX5rvTHCFGr1pwanpJsWqcCNuNwU/p4cghsN980u/YK51mn
GmvKEWgxVAyESD6e1/ixjSsvKzH1dd3SL596DfZ4iR+5VDcx31dHHSoZok5lylg+JeRzO069MLLb
wHG4VMvclRlbvMv9bUzBMmgUnU20VFAPAvBdokz6hq5oSdD0ssC30Eqonwdqh4Yscj2dcB0230BM
73DWu8JjyUPwZMY92L5pPxPJYWOQbqr5NrI4KWghGkvCFMN4iwl7aQUrJ+jdNFc8m5mLjdSRmPn9
MNYnH/kjSohlRJT3ZKrMn54C2eLZOF+RjMOzkdR781anTglzDBJE79QiWhc3dCK3q8InVg9peGlD
8OFUbNJ042BLIRYQinywGudbTZ64G1mtYazsDcJG1N7t9O/ofpYlXAWztLxUKhn0i9xxMscaQPY4
twJpWbOfVUPSeRrS5sKLX1kPbMcRLYmYkweOUAHbXWXotwxVZwhXHPqAgBY93nPk3GP7fxha3CME
5VVzRr5PcS/lQ+oZ+fWQF8u8eQ+k3FVQYNLLbhrWHVFpvpN+s0aUew6rfIt8k43GW1M9lwIKap6g
J50tCVAK7YM0ZhizhmUKST2EXOFILwXfix5TVWJhirPDFEPQ3+eE3XaW5oZjGy3yCHAAdPkhZGgT
oziWGJlsm6wP0Y8FICks/GHqusSk1UIdMOSXgC25b2c3lZkjNLqlc11nIxG6AGxiqXvAfbWYBlLU
8YXYZDIZdvfs9xpT5/5WQ026KGgd66i97tRmUbQ67Vd0RPlHNVOeJr91C9u8Gma2AYEyHlHTPCKf
ifJiPyTJ5I4zf21GG70GmrNOcMHLPsF7CliSSeYz6JjHsWlHelBMLcGLQIT64VnO6FiC2dkL2zjt
/K6u+dp637wURc0aaLJPpY023tRZGTfp01RRNIEevB+yKiBW3VwPSUzU00yO+rhLFaKPZZ0Kj2Jg
DCs62ni8NrTipEblVR1QW7WEOSrZxuiUJ4WBM7ibnIiRlA9elyh8cqzXPu0aKai302R4/izxQ+Xt
mib/JPdsGBR+LW2vPHVGuy8IdZacYO3MwbbPiI9ksOXkLYatbOMMLMUEHqEIDqoJc9QIsl1cKDvy
qJHJJOj4GBTI8nE073LRS2rOoQNYOkc7W3urUGGpAbF1w0aqq3UcGq+WLe2sIN6WI7uW2F/24zcT
fUAVY6wYSUspSjRofbmpUEPRjI/PA8kUILRT8o36OyliJ14P9ka2o0crDU+1Vq07aXw3ovISE9ep
quVhmp2zXfTLCYsTd1V3TTj2YdTtZyYf0hKAPQg6oD9DZu7nQI2WtYkhM2tZl0gm4p9IsbYGSJ24
vFHTykU1Bou1PzRTDJqgONjNAC2gWXKuLFOJjCIjXCt9cYME6mpQxycZL7MV2bTbU7uJR3PJ2uKZ
425mMmk/MV4gKANat9o+YOjsEnhJ8/TdtFOmCsZxjAIEoLl+ZfDwd9r5cRr57A1QEEFNsCstak6s
YKhuFG18DTOeYK36hDnywGZmoO4bd3jJ6EvnNSt+ghA6fVeE1Xkc6t+p2f82Nf8SKy1Ycf96YEjF
1r79NQ/mH54o8Wf/Ua3hWdYI7HbIupb/0D7/KNeYI9qG8VtBJkq5P5VrsoLEDkE1/kT+42O9Zlg6
aEBFUX4fNv6dek2z/2pnNlTiiw1DlhlR/mVmCJt5SkyZk1qbuV9JrDom5KLxWNllTXdfVvV1k2eP
0F5Ostbek3W/yrt8rXec5SpJa5KZX6QZM0heNA8+Z3Y76rFrhgT2jmOxi8lqCxAUWlAU6im7rpoR
0QnwGpzKRyeG0aYlx7ZqH8dGWUu+5rUSlV7dZLfdJMaN8aHIitu0LVbtDD2J3zOTlajektlqYKNh
sxMr9Z1OTGoXITTqevPRL1GLwk/oVs5UnWYRV2eK4LpeIcIuE9SMRDYpuSJsLTp4Oz7lR3OWnJ1W
pumLKuykBLwNZzaurGHxmla22roz7tNZE2Ik9klrrR+fCUR4sP30xrByxk1k6JCwMb6XUVKtSLMC
1iwxAZMznqWZAeLf6BlTWgqPvV5tnrECIXqcFDItJiR9mn2rz+KhmDB5bHhrqjxsGqVhWsKuqBhY
SOTBNeIkkmmhUwyGZLDGS4lwLXt1Y+XSmfHNwTAzk5mTNG+7tLljrXRJgED7RXMNcDte6lbyWpn2
Blpm4Q5athq1im6bb/Bx7NX0AMpEZ901sQMNQ4SIUY4vfZ7x0kYjhi+rIU02it66mmaTUups2bA4
Ake5s/z5IRsYWcGmkgngkBKka5l6RzT0TZcAUvb7kimdXMpXcRKOXj8U/Q1K+XJT2mgMSF1IvGJk
tToD2kC3zgE8jjkmYYXajiU4J2qAgpdwv/YGznDvtWlKDAMKRkyii5k9pjcaJh0HUUQa06BFFrH3
y2Mb6kzBV21X7Vs32k/hDD5Zza3botQep3yCF1QyTjKNeaNCvGHoJKSX9tR5Aaa3hYaiMc/NdFeP
Fvs8M3hq+RVAR7eYO5Qw0FOqPwJ8rhp1XkWa9eKrFY6kiM1b8TIPuidhiWMWejuRNbY253CVm+oD
7AB9EWjWmyn8dHihL61fr5Laf4+E5a4b6UGyQH2eItJeJTlYF2ZyJTN7ivHrBRr/MhJU5DyPPAOQ
VZ0HwtxX8yXh90P+8OgzmnGtYqwZ7w3Wcg6YvgqboIwaGh87g1fZdG4SUX+W7Ju0CkFq6cfFURV+
w2pOlhmSkRanDpZ7PInSbF1mAjSWkUOlb2FcbFSoQp1THyDjPPhmvg0aPI6jcDsqA7A6XTgg+W31
K/bok8f8EfhmQXKIqUOk6oR5UsVF6UuRxPhqPkCGOYcTyeo9jstQWC/rIqabGB5ZcVZMTnt/mYc+
qRRdAYOqGl2jJEq9HNSLzSALEaIOyMmeJTfyA99Tsy44MCq72AJzXgvguRyBPh/FitexGvXNBJDe
5dk7RgN1SYVVkq4CTGogSrARmYKOSBcMRc4gweEaylcpPsjEhLAVV5UVs5JTyj2ji5jCTAQWRiK6
cBQhhnnYTSuNEGhUJvZNpAYQBbq+cS0Gh9Rsh5pURFENIjQqnhhl94t+1Dbcs5uxk1CYysQA5g76
5gKOfJEcJQkJT6LpE3dy1pBgV3v4HL9rheNpM4JDaaKglAh9FxGO9WRsBjIdW1u/JzOlRUxuo88z
AL2BFT07NsvHtMFtbWflMzHKCLQTMpEQ1JIcGesYIJWYOZuOtbVc41ug7TahTaq7qNMeUqInUTU/
EKzFEkDNbttOucPNeC6s+CqJg1UqyAmwAsjAFnGWkLm2DAl2duncF5JEyxi2lJWSapOWAxmTieSy
CM2DU6s7hfwR1knTXeS0zsokSrPnNzETrdnpzjE2rOc5ls/90D2p0GxRJhVPkj7cTMGoEnxIACh/
46MtkjsbIjxjojz/Pbf6H86t0NH96ypo80wo3vF5KuqfLE5N/uiPIgiVnKLZjiUSX+gm/zmzEkwX
9III/ByD1dFv46wPMyv+DZHDBhJR43MRpJo2YcSyQmKH5ih/pwjSfwsB/kRd1rmGbjiqgUFN5fX9
eXEa1XJtdw02W81eTpoaMeFwgHuY9nCqInlcFuBgebZdsrJb1SpEkDkftknUfY8EK6QXAQyl2a3A
1r+nYa1CWasfgmh+UySOqNhKXxBbX/VluvOxi+FCko4tcJLYxBugK9HeVvqFAEAl01OuSyRbaWBD
FB4PSavchfm8ZfGzSxSSC7LgWEFEYSe11wQhZTbYBdIEIVNqcWY6hFDKY7pWODUyho1KYO6qaF5b
ibHCAH3LCHCf9AYO+Hrb40HqIlAlMecdgmVjE1JX9J0zAbGBWzMnwoDmB/eFCkg1jGyGNuXKL/Wz
VY77Llf2Vl+yHnPGO4w9PIwMOVpUToNIPZaf8j5hLWnDjxtjrx/Hg8nKZZFP2rUis1Q1SvXRoM9G
hc4gJRlbnr85Az59COn4C/vW9I0tjlZpOdj+fecDQ0UBBrpuHvwz5CpQq5hsCjZNnkJQwbp1umQH
2aLZ6CkjwcmSGzdrphfDyiSIpMNda8g65omyc2tFzeH+wpBD9ryLYla7espAILL6TSNXb3oebebU
xNDCs7Jt4ocpxgPlDPm7mlkn9M2Z609Wuc0Lm0VGIBVQRfxggw8IhEoHQldCtX6qZek4DPq2rdiO
haol4SXIchpUJXpvnRR7t4IXzclhsWnju6I3V5Eqi9wW64iPvyBjTNpltR14iTZdz2F18dkD1nN7
0huY0twPpHKkdxJWJI5ec18HyjXxDwcEPS8hjDxmp3q5H8D68Y0CS2sbAFzTvELkN0KGxLRWV/I6
HdV97bMAMH1/YKQ5OUQYAqXLrRRNXjtfOPv2sc3NYGnT1hnGeGO0dbzOBqIekpyvamr81yid4D5O
N/XUDQd7Vgyv0qXbqeyVfSc31TI3+2ppKIhgpYioV033sq4lsSEMscHUG9vG7iDmg472oESBl6vN
fT/OFRGNDHTazmK4CuwEtdsyG8dVCnvAlUkCxDviCN6KfcXs4CGhOgEostcDe1mG0Jh9GcFUcHRm
+WUkTywO1Gt0X5dhNN4rvbhSs34nN93RBJiL3ywBxplfhaRTdmZ6VguI5IZBYAYGgybfMjBYdTE0
QwnNmFLAqpNY/jrLOUo2kkqOG0vrcgBs5odsSgUNMmfMF57Qi2Fe73eRM6Cpn9EgojnMijPxG29k
tWwo8vhpDksfIV/HVDTXhwv1qJfXlYuc+RFS7ck3IFSrDIRbjs2WdEZjtG6gZ2+DeNpXzbCdzJIV
LHreNsHMV791MjxepT00cvPKEAuCfLYvpOJApO8aYrDbRupbVARvqCOv5Sx/0PDemEW+pkCEbZ2f
LR/NQ1ReK/PgxnN11bVkkGOALZH+WkWz1Z1uL7Phi9Du5ayNE2cgPmPalnCKplLZ4cQxb1FjlJo3
h5Qu+MTu/TZ/wlrXPqW/NQomLYNkK3em6CGoMM+t6CoM2otc9BkhDcc0KeYm6yjpR6Ysxm99SSda
FLA7yONE2zKIBqank4lFS1PS2xj0OK3VxMs6ly50F9dqJB+G2joiQ7vIzRysbacr1xjpz07iv/hy
4yBA6d50hNluFGFUrZr8PNNs5RaRSi18DISWS412bJhM+rKiRmgCaLbLmitI5tw5NHF95cPcSKpn
2JoVxiw6PZVoOLcPw4c+QuEK/ihsnKsaHJKuS+dRIZvEsh54Tnhk/zwVNbK+cdoQ93Zvjc0JJw0e
ZEFaomd9sQV7qQvz+0HQmCKLhioE0FQBaho0g3oQclOIzCQG5RTb01qqYTsNsbyOi3mjDeY9hL4n
fnlrDjM8lGChNPBQHZgo1Lu3pQ25FwsME/msfm1/g0qpUfceCc5UI4hTGNCoCI2NTY7Q2DCFn1kv
QoekCSUoSNYusyBYKYJl1TI5c+dWsBp9EOKhYF45gn4V6mO/6AQRy4ZHsYCTRCcteFkfyo+fhEP8
ZfkkTAS6ASxGxHHhePnzOV4kxCKlbQ93oLISVFDGrV5SUYNceCzi8tphC+axInv9+qqK2Gl9Kh/w
Q7A0hSwIakQR5oPvzzcRQCOS4f6Pg0RJlshkXerrdpt68SpaZ1vVkzfW9usrCRbOl1fCMPHxSnYV
tE2YcqU+9KTETTbzxobh5MLJX06rBtvRwoVNuUc7u2lPmUe6Ns36w9evguHTVy/ic7UEpnxU81Dt
llIbEBEvXXrNvvr6En9Rsqm6RZkoM5GyWFqan75IHQxkj4uDtBPWFmXeYM/rkZFcf32V376Yv3xx
Py5jQQ38+HGGiVUHTamjrzmglKfmKs8imdfTvSBa9EvZA95KvsmLdO42v7pXxU3x1bXFp/zhpul0
3pKTk9uQg7t1F6jqIzdZff0Gf/ExWmL49+Ea0I7oXxs+xjFHkh3WHkazRTzLv+/1v4//N3grzr+/
6I9hhz/52X38tkR5//Eyba4jCyl5Kw3ZbxtniTp3F26yX9wTf51U/umeEDvsj1cp876pKVA7GJ6L
/nZpTYvyF4mUP/u4sDAZ5AShn8TL9OcrTHVEOOTE+2AJJQR4bU8We/2LX4/6s6fFx6t8+uKjTurM
JnCw4WZLOIivyealvYKivjYP1aN9pbnjaRdvCJXd5GvH+/qG+Nln+PHan54fwKb6fFbRVgUzYX7f
T05Abuzx62v87G74cA3r092Q57USDIlNFmG4pEhTbvQFRdXV8IvPURHfxucf0MfrfLofTK1v+tbi
vbSe7CqHnjnjduZi1Va+1O6wCdrF/+6Nffo1RZEhT5LPBY1RYUT6Nkm3FRrLrniWYPukvf6L6/3i
drQ+fVly0Ixha3I7Ku2Ofbqbm4+VnvzijvjpRUxNp73m7FQd8f9/eET4narV7L540iKJn29KtqjG
+evPTRF39F++qQ/X+PTBAZmoC+LVRHaVtTDXdM9pepcB03LJzs4jt7u0d8635Bc3yK+u+ukMyfQ0
SlqdqyoGvSw6thG979fv7KfnMZXGPz+9T1+RTVq0VElEJ6rr3gtpmbaYkK8M8IkuYOpvi8YL7918
Wd02l+G1vklW8frrV/D1myTo7s9fH5CmKgs7XkDX3Vg48nS1/cV7/Gl18+M9avKnp2Id86BMKz5H
lS6zZdEpT0tNic5p+V6qnVdLVHZqu9MReH793qwvbxsNC+ifbk1FtYd4Eg9K2dq34QmXfRxeE+yg
/uL4+sX9yb7tzxeCbdvNccuHCPbNWQC5rS+6Sz7QUnKZ9XsOQUCEqX395n76u7OZOqkqCVWG/Okp
KeOntBM0F8u8Wwe2wpj2Lcke/3fX+PSELChYZ83mGuyl2YcQ1vlamr/4cf/0SyJiC1MEkGWsB3/+
7EIUg6U5knllE9YRoqZNwzN+mlyy3Szffv1+fnqzf7iWeC0fnlW1StDpBB6fWcLZjECkDubvj9x/
77t/ue8WxOx/Pem9fc7/Y1c0//1fAuN99b14/snAV/wNPzSKKAkJsvrnbvufA19L/k/TNk0UgpaN
7dsRfO8/Br5IEflnYaBxbNFO8Tv8oVJEOcggmKJfJcDB+VucMNP6y52kqeDALUEMtzXsPJ9+GfnQ
YVeO9H6pD7Unp9GyGGED4zBOE6ZIOEycSoWiBZUYmaDOYCcm+V3XK6FU9xSjISAXX24BV6eSViaD
HlAr69KyPCO+01GaGaUrMopG1EV1RiypDwZpJo75m63AAkdqZPF3+O2t1Xzr2toLQ3WZBMAsk7ON
0XzqsBMUa62EenQXFi+VPuOoyd0yePZjoC2soW3Ld3mtQBkIrSnA76q5us/k8mhgODaGnmM1xpoA
7jkYS2Ty02UMZPLo+02sq3hvsAXR2TT6S4FMBqU84F1jo5DzpLNUw+imMMDK9fu61bANABIjkSHP
gO/Ot1kYubhmF0FSXgf9dx3tZdPjHmqFk0jkpZCWAzFTYQckuBlTBeopwd9Xm2up7Nc+TBUL44oP
C8fp10k4rYmeQH5oehry51YK7lGPehXxTZqcrMilmRRSFJrqKqx3VsIIrcsuqrYu4aU1M3CMAKVW
fEJv5pKTshRyMAvkeQNWCt0/Q1Z22Gqz1BtiovTkotjDSmN+XhPfUvmPcaPtp7ZdMCZARQ/DTeVb
05Nh5zdQrEj2BXR3O0d3w4jEqEchqR0VQK8hhvoiGa81JFWDDVSGVZ2GXEAl3cuo05VdMEINn03m
SVr9rKm3duUgh/zehvXKgQWpjOZtwpBTS7yhf2YcBHcNdYO+m/LASzN4AyMlSyEvJfr8Gi1/pjPW
z0t3ntKNJN9WDObZt14r1WMZSrh2RehY7LGjJDAtPwKt4aV05AbLK1bGy2ly0DGVWwm0Y1+6ZWUB
/blD0XSMnD2gnp2MdxhnNqtasZuAIx5dY6g4KwOzBBKaHDKWiwjrkElUcZS4QVIsuybdKhVSCHle
B4a+mImJIz4a5hBpPNGlD521pTvb2ESr5PegUxqoCEisAHQO6kHtXpK8dtF4BDbW2TbaKCqKi24r
kUxjJcqlIhR6iIyzjUq/Jyi6my23lNXn3u4OSesf5jDGQGS5ikMYC9hZU6vXs3WvCNYcrvCDZHVr
RBSkozm7FLtE3GAFnUH/FfWOdB7w1zhYXoEFL3I5X08hn/4UrDC8rJhI4KWqCPvujewe1cxVZLfR
skF9NaPCcix7raLKkoQ6C5VWi1pLQrUVod6aUXHBNHk0UXWZiXk1CZmXj96ryK7MofBkp//eIwXL
knsfYZiP4CZFKFYn5lPZ4jA2K/b++fBgC12Zwk50RGimIzhTEZ7NCNCMWVlICNIKhGkOAjUkNYck
inZj2x7S2CYqpMJ/cCPsVDHytoAUmoVvGEh3hfZNK4cIe525T4UsTujjukB4poke9G3o2q2znMyE
DUVzPQtNnYO4bkZk5weEgEzBUu/M5VDHGKHifC+MIVKqQ9R9KfGpJh3pi7qzLHqU1oQOBlhsKgSz
HVGOpflgkupRdSamEMb8xfUUxdfkTy4S3+d9gvJqMJ6M7znR0ymaSb7EjVqTMacL80nK9P//M3dm
y4kjSxh+Fb8ADqkEErqYiZjGNMbb4HZv54pQA4OFBUIb29vMA5yLE/MIfrHzlRYaBF66yzGtupiI
sd0qVSorKzMr8/9nXZ+qhjrXIqsIXqDIHwPLbNEDt/baWhD2zHD2RddBKornftsGNA20tTmwaP7d
dGm01lTxjucLSNogFDREd2pwb8O+aCLmsBZRZwRufP086MOUtup3JnYE2KPRqdtx27Zhuqk3e8nY
vr63xy3qiVqL/j2MBGDGWfr4ZqI1Ow+N9VXT1c/ceHHrLgI6SSgGgjNmrnOQrN1r276ZcLnn6bSl
CO8iAsHQT2gOMrRFy681gPVaUtq0oR2Fsh49JpAw2tN+3N24kOHR0Ba4nzeQXN7rneUyuvJC0ozi
kzv/Ng++uJugS51HxxRXvvi2SByqsy9hhISUBtNPM/oDbTT1OeDqS7hWHoCfTlrRmsQ8xaFzr96W
YqZqGfaA1ri/wSzqbcOoQ4VGPeIKlnvA+4wZzKANrbuGXJAW64gW5dV1LYi/3MM2bvn6B67fAHyl
VKQvqdL82vKaiK+10sC8NVetWdi4iA3rIhGNm/EDCHeQ9BkUby27FgBS/eUaPYGabwV47MI9C4MP
9UC/A9cp2AQtGrBBgpdE3vjjHrecBPlNNg79Sn1NdMQajqUxLfNfRNI425j9r8Hmr5rfv/GnV3Ma
XqHq46QD/8kgIDP/MieiVxN2253FLWKla5rJuwSJEML+Z2aFlw3IBiECIrlOTbgedIT5dbUGlIFL
QNsS76Hj6oEzPIfACOzg9fiixg0A17ZTG2cUwj6rv+psTHgmOHiNxuTWtOMz2dcKafOXZR0mozn0
UZZJM/imtYKeFaQcsCGizxad9xFVEVYfqMUpiKKwewbhezAMLjbRwFrQEekBleYl2PRYvFtGYavu
0wmoe4Pa2rwQmwmVsdbN5J4aDovuUeEa51MuHKiefi8S+1JbURcnzs0HMj6TfouS8Q6F+lC+ghG5
MbvNjQd0Ju32i0+TBaBlMTRBwCyay6Qzjac9X0w7iXWnJR8WTQEfyRx6e26lBdACwfzcjyBuDW23
NUGlg0DQmsG1Xt1rNSEBA4R9xTV5k89Av8f6vmdPIlgeYi4SsMvhJzBhzw0d6GJwboQR9zagstYX
i48+FxtzT7/s19i1sBPG2vS9YUKvCVAe7W3teGG1rOZXLzC6tEC0Hsb0iAbunwZUcn0ub23vLByf
u8vxpUuxYhRSO1e/nEf+xUzo7ywKwyYL/TaYax9d07y4D6FrSh7eb8b9y1r/obXkLlgD/Yerk3ez
YNqZw2tlPAyTFcYEyNWlGCxpKq250d34AdAyXb/tC7oJgk1cy4LfH4pEfi1TfP6qZ07stIEIjte3
yShcfxhFiRdvCdPlb3s+O+YjnQU/80cFE/vxB52M0oe+UKzSpJEBbA5g/YGSggLoENIqfcX0/Z97
ouewgmQ44tKmeSpAMabAhMjA82fj/Oc10Kz4uTCYEThjOdKwaUdWT0nj+YVmYn3+b5579UxO3SGv
bm55GfbiuR8WAQhctJOZECeVRKCd6g1wlgHUo+KfQcjPTP++CAZ+MoulRo5df7YbkJrZG2X3F1vF
Ovz8pQfsfH7WDtMypUWkGPY+v3ZqaAI8G1QtHaRtfsnanSHAuGcu/FHuIN5de/75ZdZd9fNTE07N
Vr0sAv2UQi0qeZvgVshBXrVaIiC7wOHJa6sJoHlKs6RuU7u//dS7qkDlGgjjiIFezHSwTaolh0IV
ypmdH7YESKLBvTblmkclQUrHAvYPEJNmJolswn/fILy0KWRJoqpOWCAc0iiBhSkpA7aCdBII4Nmo
qjJwnqmKgHYWkyOwJAJORraDYelcI6WjslpAMlBNBPapEIZV5xTMVlr2EejDFqT2yStWTQu45aPO
VnkbIABCHhieJKeDHPu7AYNAUS59bpAwpKNycihMI9dlaqrQPG1apglz7nd3cNcusCnyiudcVaoq
iQOAgp84JCSMa1PTcMDlONwUdZ0ru62gMiWs4CGRefQvOo+lw2bHeeQaA6QFatlZ4q4y4DEAAiZs
uv4yEf0qx7n06gexgyy3UtsWdD1StVW3Gtn+P2IgGgACc8eT/0HllEGGlKC1WQBYoNWURcieATWZ
4EXZBq4zCHHpQMi72oGpAJa4boPAkWlHVUOL10ZXJS3b2yD4D5ZkBMpWWjIVpoQkAUxPWLnRrKon
AR+hsk4AuoLfWPalCDMNoZHRyGOsyh0bOBI6hZPq6wd1RoAWk6cSDjXBBpOmYYEnkI6qxliyVFDN
OmAxLRxr0grZSksuFWcHRyd1Itx+p6NyGpG7VOYbJB6aoF4Rdj/pUpl1usGAlM8kUVWdaCg7Etap
BL7nEMpXWtIJTgxOUGHRr5vZ0arqxEFtyU84lw3cCQ1Iqe3ZuHd2EnHJDkHK1CqqE+SkGrrsR1C1
EoRUZFokv0JJACa2o2GAM5uOqjoPMqGqKgJsA2ZSAp+VRMCRJIRWnCWVtQvZiykEGITfGTVG4V7v
S4KzwqDXttGkdSIdVYwzaJh5g2sam8wkyWjyvVu1L+kEtlGyS+aZy8p6kpnpVtAJogsdXBgDnzEd
JU+KlAx4MYQ0lZUAL6xmGEjFaCY5KVG2jRDQCMu0dXJf6ahcsMnhQOeZsuOECsDog/9oZessBZjS
LNBPD0Jk7mJWzl2QcrDUM1EYBWIqvGkM7Z410E+NukZOQmTncPVyT4230AGsIaRK3+8nd0UgwwgS
EEAc5AazcjqQhxGSoEnNHNinVB/jOwMknY0DZZCqIAuKt0cHE1ZPJw6AyH7CeSZS51rGyMOIQ7tA
KTawHNAHpuMHjohXiGtbKkLPuDdsy3oOdxQdqyV56g+KqojD3+cVEbLsgazU3t/JkpFs6iy9Kf//
972UVPqtd35ZfPt0mvyf5+s7nHlvrmJRxQ/P3VHohIP7dfqLdf6WN86UyhIq6V9Ht/104ct2X7ww
z0lvNAx9WbF/7Qx8uL2j3UKB7aHzXQS/lbsEXjVTj7IgcGB6JPic0gRZyKM6QVbmwBQ3zoBKD2cP
IJllZJf9qrNcOTCgT51ZaQ15mkv16WeJE8ajffHkV3Gqj36JvERdkRD9mU+9ydjfXUBhqTmzVJeQ
tpckzl4RT/F4/MI3efxrulfURXUCkXgUP/7zbV9Li8Vw3Cov5vHv2eB+tDn54Ewf/xuONsUjS8Vf
yvM4bIbHv489Hb9K9enno1Dutejk2g2dJ4SFn646TQ9DvHD3tnTxKTgF1Z8+HIXYo9GeYS0mIAxR
neAVMKOKKpvNkCqtW7zvjiLJbO4bLOI16PaqC3E44JyTj6E7c4fO8OQu3ybF++8uCgdHdVGcFp9H
42OKJbFa3+Dpf3ixMw458I7OQUZHdY6XwdsUv0g7mjuuh1dQvOvuJ3iD3df2Tu5G7rdjZ5JsKlSV
T9tDn6KTnvv4v2OfwCJAUZ3izJk43x7/OXbsyfpN1ce/c/wwGRyTj/UGh+ofm+SoXN5gcxU+ciGC
XHGKlKG6XELYrWfOSS/0F+5ssOeWHa0lV52xOxuO5iP+M2M/PzntQb3B89Mei022AexhxFJUmB/7
Z/vRmPyLgTdywt//DwAA//8=</cx:binary>
              </cx:geoCache>
            </cx:geography>
          </cx:layoutPr>
        </cx:series>
      </cx:plotAreaRegion>
    </cx:plotArea>
  </cx:chart>
  <cx:spPr>
    <a:noFill/>
    <a:ln>
      <a:noFill/>
    </a:ln>
  </cx:spPr>
</cx: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withinLinear" id="14">
  <a:schemeClr val="accent1"/>
</cs:colorStyle>
</file>

<file path=xl/charts/colors4.xml><?xml version="1.0" encoding="utf-8"?>
<cs:colorStyle xmlns:cs="http://schemas.microsoft.com/office/drawing/2012/chartStyle" xmlns:a="http://schemas.openxmlformats.org/drawingml/2006/main" meth="withinLinear" id="14">
  <a:schemeClr val="accent1"/>
</cs:colorStyle>
</file>

<file path=xl/charts/colors5.xml><?xml version="1.0" encoding="utf-8"?>
<cs:colorStyle xmlns:cs="http://schemas.microsoft.com/office/drawing/2012/chartStyle" xmlns:a="http://schemas.openxmlformats.org/drawingml/2006/main" meth="withinLinear" id="14">
  <a:schemeClr val="accent1"/>
</cs:colorStyle>
</file>

<file path=xl/charts/colors6.xml><?xml version="1.0" encoding="utf-8"?>
<cs:colorStyle xmlns:cs="http://schemas.microsoft.com/office/drawing/2012/chartStyle" xmlns:a="http://schemas.openxmlformats.org/drawingml/2006/main" meth="withinLinear" id="14">
  <a:schemeClr val="accent1"/>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withinLinear" id="14">
  <a:schemeClr val="accent1"/>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withinLinear" id="18">
  <a:schemeClr val="accent5"/>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withinLinear" id="14">
  <a:schemeClr val="accent1"/>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5.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6.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accent3_3#1">
  <dgm:title val=""/>
  <dgm:desc val=""/>
  <dgm:catLst>
    <dgm:cat type="accent3" pri="11300"/>
  </dgm:catLst>
  <dgm:styleLbl name="node0">
    <dgm:fillClrLst meth="repeat">
      <a:schemeClr val="accent3">
        <a:shade val="80000"/>
      </a:schemeClr>
    </dgm:fillClrLst>
    <dgm:linClrLst meth="repeat">
      <a:schemeClr val="lt1"/>
    </dgm:linClrLst>
    <dgm:effectClrLst/>
    <dgm:txLinClrLst/>
    <dgm:txFillClrLst/>
    <dgm:txEffectClrLst/>
  </dgm:styleLbl>
  <dgm:styleLbl name="node1">
    <dgm:fillClrLst>
      <a:schemeClr val="accent3">
        <a:shade val="80000"/>
      </a:schemeClr>
      <a:schemeClr val="accent3">
        <a:tint val="70000"/>
      </a:schemeClr>
    </dgm:fillClrLst>
    <dgm:linClrLst meth="repeat">
      <a:schemeClr val="lt1"/>
    </dgm:linClrLst>
    <dgm:effectClrLst/>
    <dgm:txLinClrLst/>
    <dgm:txFillClrLst/>
    <dgm:txEffectClrLst/>
  </dgm:styleLbl>
  <dgm:styleLbl name="alignNode1">
    <dgm:fillClrLst>
      <a:schemeClr val="accent3">
        <a:shade val="80000"/>
      </a:schemeClr>
      <a:schemeClr val="accent3">
        <a:tint val="70000"/>
      </a:schemeClr>
    </dgm:fillClrLst>
    <dgm:linClrLst>
      <a:schemeClr val="accent3">
        <a:shade val="80000"/>
      </a:schemeClr>
      <a:schemeClr val="accent3">
        <a:tint val="70000"/>
      </a:schemeClr>
    </dgm:linClrLst>
    <dgm:effectClrLst/>
    <dgm:txLinClrLst/>
    <dgm:txFillClrLst/>
    <dgm:txEffectClrLst/>
  </dgm:styleLbl>
  <dgm:styleLbl name="lnNode1">
    <dgm:fillClrLst>
      <a:schemeClr val="accent3">
        <a:shade val="80000"/>
      </a:schemeClr>
      <a:schemeClr val="accent3">
        <a:tint val="70000"/>
      </a:schemeClr>
    </dgm:fillClrLst>
    <dgm:linClrLst meth="repeat">
      <a:schemeClr val="lt1"/>
    </dgm:linClrLst>
    <dgm:effectClrLst/>
    <dgm:txLinClrLst/>
    <dgm:txFillClrLst/>
    <dgm:txEffectClrLst/>
  </dgm:styleLbl>
  <dgm:styleLbl name="vennNode1">
    <dgm:fillClrLst>
      <a:schemeClr val="accent3">
        <a:shade val="80000"/>
        <a:alpha val="50000"/>
      </a:schemeClr>
      <a:schemeClr val="accent3">
        <a:tint val="70000"/>
        <a:alpha val="50000"/>
      </a:schemeClr>
    </dgm:fillClrLst>
    <dgm:linClrLst meth="repeat">
      <a:schemeClr val="lt1"/>
    </dgm:linClrLst>
    <dgm:effectClrLst/>
    <dgm:txLinClrLst/>
    <dgm:txFillClrLst/>
    <dgm:txEffectClrLst/>
  </dgm:styleLbl>
  <dgm:styleLbl name="node2">
    <dgm:fillClrLst>
      <a:schemeClr val="accent3">
        <a:tint val="99000"/>
      </a:schemeClr>
    </dgm:fillClrLst>
    <dgm:linClrLst meth="repeat">
      <a:schemeClr val="lt1"/>
    </dgm:linClrLst>
    <dgm:effectClrLst/>
    <dgm:txLinClrLst/>
    <dgm:txFillClrLst/>
    <dgm:txEffectClrLst/>
  </dgm:styleLbl>
  <dgm:styleLbl name="node3">
    <dgm:fillClrLst>
      <a:schemeClr val="accent3">
        <a:tint val="80000"/>
      </a:schemeClr>
    </dgm:fillClrLst>
    <dgm:linClrLst meth="repeat">
      <a:schemeClr val="lt1"/>
    </dgm:linClrLst>
    <dgm:effectClrLst/>
    <dgm:txLinClrLst/>
    <dgm:txFillClrLst/>
    <dgm:txEffectClrLst/>
  </dgm:styleLbl>
  <dgm:styleLbl name="node4">
    <dgm:fillClrLst>
      <a:schemeClr val="accent3">
        <a:tint val="70000"/>
      </a:schemeClr>
    </dgm:fillClrLst>
    <dgm:linClrLst meth="repeat">
      <a:schemeClr val="lt1"/>
    </dgm:linClrLst>
    <dgm:effectClrLst/>
    <dgm:txLinClrLst/>
    <dgm:txFillClrLst/>
    <dgm:txEffectClrLst/>
  </dgm:styleLbl>
  <dgm:styleLbl name="fgImgPlace1">
    <dgm:fillClrLst>
      <a:schemeClr val="accent3">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hade val="90000"/>
      </a:schemeClr>
      <a:schemeClr val="accent3">
        <a:tint val="70000"/>
      </a:schemeClr>
    </dgm:fillClrLst>
    <dgm:linClrLst>
      <a:schemeClr val="accent3">
        <a:shade val="90000"/>
      </a:schemeClr>
      <a:schemeClr val="accent3">
        <a:tint val="70000"/>
      </a:schemeClr>
    </dgm:linClrLst>
    <dgm:effectClrLst/>
    <dgm:txLinClrLst/>
    <dgm:txFillClrLst/>
    <dgm:txEffectClrLst/>
  </dgm:styleLbl>
  <dgm:styleLbl name="fgSibTrans2D1">
    <dgm:fillClrLst>
      <a:schemeClr val="accent3">
        <a:shade val="90000"/>
      </a:schemeClr>
      <a:schemeClr val="accent3">
        <a:tint val="70000"/>
      </a:schemeClr>
    </dgm:fillClrLst>
    <dgm:linClrLst>
      <a:schemeClr val="accent3">
        <a:shade val="90000"/>
      </a:schemeClr>
      <a:schemeClr val="accent3">
        <a:tint val="70000"/>
      </a:schemeClr>
    </dgm:linClrLst>
    <dgm:effectClrLst/>
    <dgm:txLinClrLst/>
    <dgm:txFillClrLst meth="repeat">
      <a:schemeClr val="lt1"/>
    </dgm:txFillClrLst>
    <dgm:txEffectClrLst/>
  </dgm:styleLbl>
  <dgm:styleLbl name="bgSibTrans2D1">
    <dgm:fillClrLst>
      <a:schemeClr val="accent3">
        <a:shade val="90000"/>
      </a:schemeClr>
      <a:schemeClr val="accent3">
        <a:tint val="70000"/>
      </a:schemeClr>
    </dgm:fillClrLst>
    <dgm:linClrLst>
      <a:schemeClr val="accent3">
        <a:shade val="90000"/>
      </a:schemeClr>
      <a:schemeClr val="accent3">
        <a:tint val="70000"/>
      </a:schemeClr>
    </dgm:linClrLst>
    <dgm:effectClrLst/>
    <dgm:txLinClrLst/>
    <dgm:txFillClrLst meth="repeat">
      <a:schemeClr val="lt1"/>
    </dgm:txFillClrLst>
    <dgm:txEffectClrLst/>
  </dgm:styleLbl>
  <dgm:styleLbl name="sibTrans1D1">
    <dgm:fillClrLst>
      <a:schemeClr val="accent3">
        <a:shade val="90000"/>
      </a:schemeClr>
      <a:schemeClr val="accent3">
        <a:tint val="70000"/>
      </a:schemeClr>
    </dgm:fillClrLst>
    <dgm:linClrLst>
      <a:schemeClr val="accent3">
        <a:shade val="90000"/>
      </a:schemeClr>
      <a:schemeClr val="accent3">
        <a:tint val="70000"/>
      </a:schemeClr>
    </dgm:linClrLst>
    <dgm:effectClrLst/>
    <dgm:txLinClrLst/>
    <dgm:txFillClrLst meth="repeat">
      <a:schemeClr val="tx1"/>
    </dgm:txFillClrLst>
    <dgm:txEffectClrLst/>
  </dgm:styleLbl>
  <dgm:styleLbl name="callout">
    <dgm:fillClrLst meth="repeat">
      <a:schemeClr val="accent3"/>
    </dgm:fillClrLst>
    <dgm:linClrLst meth="repeat">
      <a:schemeClr val="accent3"/>
    </dgm:linClrLst>
    <dgm:effectClrLst/>
    <dgm:txLinClrLst/>
    <dgm:txFillClrLst meth="repeat">
      <a:schemeClr val="tx1"/>
    </dgm:txFillClrLst>
    <dgm:txEffectClrLst/>
  </dgm:styleLbl>
  <dgm:styleLbl name="asst0">
    <dgm:fillClrLst meth="repeat">
      <a:schemeClr val="accent3">
        <a:shade val="80000"/>
      </a:schemeClr>
    </dgm:fillClrLst>
    <dgm:linClrLst meth="repeat">
      <a:schemeClr val="lt1"/>
    </dgm:linClrLst>
    <dgm:effectClrLst/>
    <dgm:txLinClrLst/>
    <dgm:txFillClrLst/>
    <dgm:txEffectClrLst/>
  </dgm:styleLbl>
  <dgm:styleLbl name="asst1">
    <dgm:fillClrLst meth="repeat">
      <a:schemeClr val="accent3">
        <a:shade val="80000"/>
      </a:schemeClr>
    </dgm:fillClrLst>
    <dgm:linClrLst meth="repeat">
      <a:schemeClr val="lt1"/>
    </dgm:linClrLst>
    <dgm:effectClrLst/>
    <dgm:txLinClrLst/>
    <dgm:txFillClrLst/>
    <dgm:txEffectClrLst/>
  </dgm:styleLbl>
  <dgm:styleLbl name="asst2">
    <dgm:fillClrLst>
      <a:schemeClr val="accent3">
        <a:tint val="99000"/>
      </a:schemeClr>
    </dgm:fillClrLst>
    <dgm:linClrLst meth="repeat">
      <a:schemeClr val="lt1"/>
    </dgm:linClrLst>
    <dgm:effectClrLst/>
    <dgm:txLinClrLst/>
    <dgm:txFillClrLst/>
    <dgm:txEffectClrLst/>
  </dgm:styleLbl>
  <dgm:styleLbl name="asst3">
    <dgm:fillClrLst>
      <a:schemeClr val="accent3">
        <a:tint val="80000"/>
      </a:schemeClr>
    </dgm:fillClrLst>
    <dgm:linClrLst meth="repeat">
      <a:schemeClr val="lt1"/>
    </dgm:linClrLst>
    <dgm:effectClrLst/>
    <dgm:txLinClrLst/>
    <dgm:txFillClrLst/>
    <dgm:txEffectClrLst/>
  </dgm:styleLbl>
  <dgm:styleLbl name="asst4">
    <dgm:fillClrLst>
      <a:schemeClr val="accent3">
        <a:tint val="70000"/>
      </a:schemeClr>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a:tint val="90000"/>
      </a:schemeClr>
    </dgm:fillClrLst>
    <dgm:linClrLst meth="repeat">
      <a:schemeClr val="accent3">
        <a:tint val="90000"/>
      </a:schemeClr>
    </dgm:linClrLst>
    <dgm:effectClrLst/>
    <dgm:txLinClrLst/>
    <dgm:txFillClrLst/>
    <dgm:txEffectClrLst/>
  </dgm:styleLbl>
  <dgm:styleLbl name="parChTrans2D3">
    <dgm:fillClrLst meth="repeat">
      <a:schemeClr val="accent3">
        <a:tint val="70000"/>
      </a:schemeClr>
    </dgm:fillClrLst>
    <dgm:linClrLst meth="repeat">
      <a:schemeClr val="accent3">
        <a:tint val="70000"/>
      </a:schemeClr>
    </dgm:linClrLst>
    <dgm:effectClrLst/>
    <dgm:txLinClrLst/>
    <dgm:txFillClrLst/>
    <dgm:txEffectClrLst/>
  </dgm:styleLbl>
  <dgm:styleLbl name="parChTrans2D4">
    <dgm:fillClrLst meth="repeat">
      <a:schemeClr val="accent3">
        <a:tint val="50000"/>
      </a:schemeClr>
    </dgm:fillClrLst>
    <dgm:linClrLst meth="repeat">
      <a:schemeClr val="accent3">
        <a:tint val="50000"/>
      </a:schemeClr>
    </dgm:linClrLst>
    <dgm:effectClrLst/>
    <dgm:txLinClrLst/>
    <dgm:txFillClrLst meth="repeat">
      <a:schemeClr val="lt1"/>
    </dgm:txFillClrLst>
    <dgm:txEffectClrLst/>
  </dgm:styleLbl>
  <dgm:styleLbl name="parChTrans1D1">
    <dgm:fillClrLst meth="repeat">
      <a:schemeClr val="accent3">
        <a:shade val="80000"/>
      </a:schemeClr>
    </dgm:fillClrLst>
    <dgm:linClrLst meth="repeat">
      <a:schemeClr val="accent3">
        <a:shade val="80000"/>
      </a:schemeClr>
    </dgm:linClrLst>
    <dgm:effectClrLst/>
    <dgm:txLinClrLst/>
    <dgm:txFillClrLst meth="repeat">
      <a:schemeClr val="tx1"/>
    </dgm:txFillClrLst>
    <dgm:txEffectClrLst/>
  </dgm:styleLbl>
  <dgm:styleLbl name="parChTrans1D2">
    <dgm:fillClrLst meth="repeat">
      <a:schemeClr val="accent3">
        <a:tint val="99000"/>
      </a:schemeClr>
    </dgm:fillClrLst>
    <dgm:linClrLst meth="repeat">
      <a:schemeClr val="accent3">
        <a:tint val="99000"/>
      </a:schemeClr>
    </dgm:linClrLst>
    <dgm:effectClrLst/>
    <dgm:txLinClrLst/>
    <dgm:txFillClrLst meth="repeat">
      <a:schemeClr val="tx1"/>
    </dgm:txFillClrLst>
    <dgm:txEffectClrLst/>
  </dgm:styleLbl>
  <dgm:styleLbl name="parChTrans1D3">
    <dgm:fillClrLst meth="repeat">
      <a:schemeClr val="accent3">
        <a:tint val="80000"/>
      </a:schemeClr>
    </dgm:fillClrLst>
    <dgm:linClrLst meth="repeat">
      <a:schemeClr val="accent3">
        <a:tint val="80000"/>
      </a:schemeClr>
    </dgm:linClrLst>
    <dgm:effectClrLst/>
    <dgm:txLinClrLst/>
    <dgm:txFillClrLst meth="repeat">
      <a:schemeClr val="tx1"/>
    </dgm:txFillClrLst>
    <dgm:txEffectClrLst/>
  </dgm:styleLbl>
  <dgm:styleLbl name="parChTrans1D4">
    <dgm:fillClrLst meth="repeat">
      <a:schemeClr val="accent3">
        <a:tint val="70000"/>
      </a:schemeClr>
    </dgm:fillClrLst>
    <dgm:linClrLst meth="repeat">
      <a:schemeClr val="accent3">
        <a:tint val="7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hade val="80000"/>
      </a:schemeClr>
      <a:schemeClr val="accent3">
        <a:tint val="7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hade val="80000"/>
      </a:schemeClr>
      <a:schemeClr val="accent3">
        <a:tint val="7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hade val="80000"/>
      </a:schemeClr>
      <a:schemeClr val="accent3">
        <a:tint val="70000"/>
      </a:schemeClr>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hade val="80000"/>
      </a:schemeClr>
      <a:schemeClr val="accent3">
        <a:tint val="70000"/>
      </a:schemeClr>
    </dgm:linClrLst>
    <dgm:effectClrLst/>
    <dgm:txLinClrLst/>
    <dgm:txFillClrLst meth="repeat">
      <a:schemeClr val="dk1"/>
    </dgm:txFillClrLst>
    <dgm:txEffectClrLst/>
  </dgm:styleLbl>
  <dgm:styleLbl name="solidFgAcc1">
    <dgm:fillClrLst meth="repeat">
      <a:schemeClr val="lt1"/>
    </dgm:fillClrLst>
    <dgm:linClrLst>
      <a:schemeClr val="accent3">
        <a:shade val="80000"/>
      </a:schemeClr>
      <a:schemeClr val="accent3">
        <a:tint val="7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a:tint val="99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a:tint val="8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a:tint val="70000"/>
      </a:schemeClr>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3_2#1">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4#2">
  <dgm:title val=""/>
  <dgm:desc val=""/>
  <dgm:catLst>
    <dgm:cat type="accent1" pri="11400"/>
  </dgm:catLst>
  <dgm:styleLbl name="node0">
    <dgm:fillClrLst meth="cycle">
      <a:schemeClr val="accent1">
        <a:shade val="60000"/>
      </a:schemeClr>
    </dgm:fillClrLst>
    <dgm:linClrLst meth="repeat">
      <a:schemeClr val="lt1"/>
    </dgm:linClrLst>
    <dgm:effectClrLst/>
    <dgm:txLinClrLst/>
    <dgm:txFillClrLst/>
    <dgm:txEffectClrLst/>
  </dgm:styleLbl>
  <dgm:styleLbl name="node0NoLn">
    <dgm:fillClrLst meth="cycle">
      <a:schemeClr val="accent1">
        <a:shade val="60000"/>
      </a:schemeClr>
    </dgm:fillClrLst>
    <dgm:linClrLst meth="repeat">
      <a:schemeClr val="lt1">
        <a:alpha val="0"/>
      </a:schemeClr>
    </dgm:linClrLst>
    <dgm:effectClrLst/>
    <dgm:txLinClrLst/>
    <dgm:txFillClrLst/>
    <dgm:txEffectClrLst/>
  </dgm:styleLbl>
  <dgm:styleLbl name="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node1NoLn">
    <dgm:fillClrLst meth="cycle">
      <a:schemeClr val="accent1">
        <a:shade val="50000"/>
      </a:schemeClr>
      <a:schemeClr val="accent1">
        <a:tint val="55000"/>
      </a:schemeClr>
    </dgm:fillClrLst>
    <dgm:linClrLst meth="repeat">
      <a:schemeClr val="lt1">
        <a:alpha val="0"/>
      </a:schemeClr>
    </dgm:linClrLst>
    <dgm:effectClrLst/>
    <dgm:txLinClrLst/>
    <dgm:txFillClrLst/>
    <dgm:txEffectClrLst/>
  </dgm:styleLbl>
  <dgm:styleLbl name="ltNode1NoLn">
    <dgm:fillClrLst meth="cycle">
      <a:schemeClr val="accent1">
        <a:tint val="75000"/>
      </a:schemeClr>
      <a:schemeClr val="accent1">
        <a:tint val="75000"/>
      </a:schemeClr>
    </dgm:fillClrLst>
    <dgm:linClrLst meth="repeat">
      <a:schemeClr val="lt1">
        <a:alpha val="0"/>
      </a:schemeClr>
    </dgm:linClrLst>
    <dgm:effectClrLst/>
    <dgm:txLinClrLst/>
    <dgm:txFillClrLst meth="repeat">
      <a:schemeClr val="dk1"/>
    </dgm:txFillClrLst>
    <dgm:txEffectClrLst/>
  </dgm:styleLbl>
  <dgm:styleLbl name="alignNode1">
    <dgm:fillClrLst meth="cycle">
      <a:schemeClr val="accent1">
        <a:shade val="50000"/>
      </a:schemeClr>
      <a:schemeClr val="accent1">
        <a:tint val="55000"/>
      </a:schemeClr>
    </dgm:fillClrLst>
    <dgm:linClrLst meth="cycle">
      <a:schemeClr val="accent1">
        <a:shade val="50000"/>
      </a:schemeClr>
      <a:schemeClr val="accent1">
        <a:tint val="55000"/>
      </a:schemeClr>
    </dgm:linClrLst>
    <dgm:effectClrLst/>
    <dgm:txLinClrLst/>
    <dgm:txFillClrLst/>
    <dgm:txEffectClrLst/>
  </dgm:styleLbl>
  <dgm:styleLbl name="ln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vennNode1">
    <dgm:fillClrLst meth="cycle">
      <a:schemeClr val="accent1">
        <a:shade val="80000"/>
        <a:alpha val="50000"/>
      </a:schemeClr>
      <a:schemeClr val="accent1">
        <a:tint val="50000"/>
        <a:alpha val="50000"/>
      </a:schemeClr>
    </dgm:fillClrLst>
    <dgm:linClrLst meth="repeat">
      <a:schemeClr val="lt1"/>
    </dgm:linClrLst>
    <dgm:effectClrLst/>
    <dgm:txLinClrLst/>
    <dgm:txFillClrLst/>
    <dgm:txEffectClrLst/>
  </dgm:styleLbl>
  <dgm:styleLbl name="node2">
    <dgm:fillClrLst>
      <a:schemeClr val="accent1">
        <a:shade val="80000"/>
      </a:schemeClr>
    </dgm:fillClrLst>
    <dgm:linClrLst meth="repeat">
      <a:schemeClr val="lt1"/>
    </dgm:linClrLst>
    <dgm:effectClrLst/>
    <dgm:txLinClrLst/>
    <dgm:txFillClrLst/>
    <dgm:txEffectClrLst/>
  </dgm:styleLbl>
  <dgm:styleLbl name="node2NoLn">
    <dgm:fillClrLst>
      <a:schemeClr val="accent1">
        <a:shade val="80000"/>
      </a:schemeClr>
    </dgm:fillClrLst>
    <dgm:linClrLst meth="repeat">
      <a:schemeClr val="lt1">
        <a:alpha val="0"/>
      </a:schemeClr>
    </dgm:linClrLst>
    <dgm:effectClrLst/>
    <dgm:txLinClrLst/>
    <dgm:txFillClrLst/>
    <dgm:txEffectClrLst/>
  </dgm:styleLbl>
  <dgm:styleLbl name="node3">
    <dgm:fillClrLst>
      <a:schemeClr val="accent1">
        <a:tint val="99000"/>
      </a:schemeClr>
    </dgm:fillClrLst>
    <dgm:linClrLst meth="repeat">
      <a:schemeClr val="lt1"/>
    </dgm:linClrLst>
    <dgm:effectClrLst/>
    <dgm:txLinClrLst/>
    <dgm:txFillClrLst/>
    <dgm:txEffectClrLst/>
  </dgm:styleLbl>
  <dgm:styleLbl name="node3NoLn">
    <dgm:fillClrLst>
      <a:schemeClr val="accent1">
        <a:tint val="99000"/>
      </a:schemeClr>
    </dgm:fillClrLst>
    <dgm:linClrLst meth="repeat">
      <a:schemeClr val="lt1">
        <a:alpha val="0"/>
      </a:schemeClr>
    </dgm:linClrLst>
    <dgm:effectClrLst/>
    <dgm:txLinClrLst/>
    <dgm:txFillClrLst/>
    <dgm:txEffectClrLst/>
  </dgm:styleLbl>
  <dgm:styleLbl name="node4">
    <dgm:fillClrLst>
      <a:schemeClr val="accent1">
        <a:tint val="70000"/>
      </a:schemeClr>
    </dgm:fillClrLst>
    <dgm:linClrLst meth="repeat">
      <a:schemeClr val="lt1"/>
    </dgm:linClrLst>
    <dgm:effectClrLst/>
    <dgm:txLinClrLst/>
    <dgm:txFillClrLst/>
    <dgm:txEffectClrLst/>
  </dgm:styleLbl>
  <dgm:styleLbl name="node4NoLn">
    <dgm:fillClrLst>
      <a:schemeClr val="accent1">
        <a:tint val="70000"/>
      </a:schemeClr>
    </dgm:fillClrLst>
    <dgm:linClrLst meth="repeat">
      <a:schemeClr val="lt1">
        <a:alpha val="0"/>
      </a:schemeClr>
    </dgm:linClrLst>
    <dgm:effectClrLst/>
    <dgm:txLinClrLst/>
    <dgm:txFillClrLst/>
    <dgm:txEffectClrLst/>
  </dgm:styleLbl>
  <dgm:styleLbl name="f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f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b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sibTrans1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accent1">
        <a:shade val="80000"/>
      </a:schemeClr>
    </dgm:fillClrLst>
    <dgm:linClrLst meth="repeat">
      <a:schemeClr val="lt1"/>
    </dgm:linClrLst>
    <dgm:effectClrLst/>
    <dgm:txLinClrLst/>
    <dgm:txFillClrLst/>
    <dgm:txEffectClrLst/>
  </dgm:styleLbl>
  <dgm:styleLbl name="asst1">
    <dgm:fillClrLst meth="repeat">
      <a:schemeClr val="accent1">
        <a:shade val="80000"/>
      </a:schemeClr>
    </dgm:fillClrLst>
    <dgm:linClrLst meth="repeat">
      <a:schemeClr val="lt1"/>
    </dgm:linClrLst>
    <dgm:effectClrLst/>
    <dgm:txLinClrLst/>
    <dgm:txFillClrLst/>
    <dgm:txEffectClrLst/>
  </dgm:styleLbl>
  <dgm:styleLbl name="asst2">
    <dgm:fillClrLst>
      <a:schemeClr val="accent1">
        <a:tint val="90000"/>
      </a:schemeClr>
    </dgm:fillClrLst>
    <dgm:linClrLst meth="repeat">
      <a:schemeClr val="lt1"/>
    </dgm:linClrLst>
    <dgm:effectClrLst/>
    <dgm:txLinClrLst/>
    <dgm:txFillClrLst/>
    <dgm:txEffectClrLst/>
  </dgm:styleLbl>
  <dgm:styleLbl name="asst3">
    <dgm:fillClrLst>
      <a:schemeClr val="accent1">
        <a:tint val="70000"/>
      </a:schemeClr>
    </dgm:fillClrLst>
    <dgm:linClrLst meth="repeat">
      <a:schemeClr val="lt1"/>
    </dgm:linClrLst>
    <dgm:effectClrLst/>
    <dgm:txLinClrLst/>
    <dgm:txFillClrLst/>
    <dgm:txEffectClrLst/>
  </dgm:styleLbl>
  <dgm:styleLbl name="asst4">
    <dgm:fillClrLst>
      <a:schemeClr val="accent1">
        <a:tint val="50000"/>
      </a:schemeClr>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shade val="80000"/>
      </a:schemeClr>
    </dgm:linClrLst>
    <dgm:effectClrLst/>
    <dgm:txLinClrLst/>
    <dgm:txFillClrLst/>
    <dgm:txEffectClrLst/>
  </dgm:styleLbl>
  <dgm:styleLbl name="parChTrans2D2">
    <dgm:fillClrLst meth="repeat">
      <a:schemeClr val="accent1">
        <a:tint val="90000"/>
      </a:schemeClr>
    </dgm:fillClrLst>
    <dgm:linClrLst meth="repeat">
      <a:schemeClr val="accent1">
        <a:tint val="90000"/>
      </a:schemeClr>
    </dgm:linClrLst>
    <dgm:effectClrLst/>
    <dgm:txLinClrLst/>
    <dgm:txFillClrLst/>
    <dgm:txEffectClrLst/>
  </dgm:styleLbl>
  <dgm:styleLbl name="parChTrans2D3">
    <dgm:fillClrLst meth="repeat">
      <a:schemeClr val="accent1">
        <a:tint val="70000"/>
      </a:schemeClr>
    </dgm:fillClrLst>
    <dgm:linClrLst meth="repeat">
      <a:schemeClr val="accent1">
        <a:tint val="70000"/>
      </a:schemeClr>
    </dgm:linClrLst>
    <dgm:effectClrLst/>
    <dgm:txLinClrLst/>
    <dgm:txFillClrLst/>
    <dgm:txEffectClrLst/>
  </dgm:styleLbl>
  <dgm:styleLbl name="parChTrans2D4">
    <dgm:fillClrLst meth="repeat">
      <a:schemeClr val="accent1">
        <a:tint val="50000"/>
      </a:schemeClr>
    </dgm:fillClrLst>
    <dgm:linClrLst meth="repeat">
      <a:schemeClr val="accent1">
        <a:tint val="50000"/>
      </a:schemeClr>
    </dgm:linClrLst>
    <dgm:effectClrLst/>
    <dgm:txLinClrLst/>
    <dgm:txFillClrLst meth="repeat">
      <a:schemeClr val="dk1"/>
    </dgm:txFillClrLst>
    <dgm:txEffectClrLst/>
  </dgm:styleLbl>
  <dgm:styleLbl name="parChTrans1D1">
    <dgm:fillClrLst meth="repeat">
      <a:schemeClr val="accent1">
        <a:shade val="80000"/>
      </a:schemeClr>
    </dgm:fillClrLst>
    <dgm:linClrLst meth="repeat">
      <a:schemeClr val="accent1">
        <a:shade val="80000"/>
      </a:schemeClr>
    </dgm:linClrLst>
    <dgm:effectClrLst/>
    <dgm:txLinClrLst/>
    <dgm:txFillClrLst meth="repeat">
      <a:schemeClr val="tx1"/>
    </dgm:txFillClrLst>
    <dgm:txEffectClrLst/>
  </dgm:styleLbl>
  <dgm:styleLbl name="parChTrans1D2">
    <dgm:fillClrLst meth="repeat">
      <a:schemeClr val="accent1">
        <a:tint val="90000"/>
      </a:schemeClr>
    </dgm:fillClrLst>
    <dgm:linClrLst meth="repeat">
      <a:schemeClr val="accent1">
        <a:tint val="90000"/>
      </a:schemeClr>
    </dgm:linClrLst>
    <dgm:effectClrLst/>
    <dgm:txLinClrLst/>
    <dgm:txFillClrLst meth="repeat">
      <a:schemeClr val="tx1"/>
    </dgm:txFillClrLst>
    <dgm:txEffectClrLst/>
  </dgm:styleLbl>
  <dgm:styleLbl name="parChTrans1D3">
    <dgm:fillClrLst meth="repeat">
      <a:schemeClr val="accent1">
        <a:tint val="70000"/>
      </a:schemeClr>
    </dgm:fillClrLst>
    <dgm:linClrLst meth="repeat">
      <a:schemeClr val="accent1">
        <a:tint val="70000"/>
      </a:schemeClr>
    </dgm:linClrLst>
    <dgm:effectClrLst/>
    <dgm:txLinClrLst/>
    <dgm:txFillClrLst meth="repeat">
      <a:schemeClr val="tx1"/>
    </dgm:txFillClrLst>
    <dgm:txEffectClrLst/>
  </dgm:styleLbl>
  <dgm:styleLbl name="parChTrans1D4">
    <dgm:fillClrLst meth="repeat">
      <a:schemeClr val="accent1">
        <a:tint val="50000"/>
      </a:schemeClr>
    </dgm:fillClrLst>
    <dgm:linClrLst meth="repeat">
      <a:schemeClr val="accent1">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con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align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trAlignAcc1">
    <dgm:fillClrLst meth="repeat">
      <a:schemeClr val="lt1">
        <a:alpha val="55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FgAcc1">
    <dgm:fillClrLst meth="repeat">
      <a:schemeClr val="lt1"/>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align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bgAccFollowNode1">
    <dgm:fillClrLst meth="repeat">
      <a:schemeClr val="accent1">
        <a:alpha val="90000"/>
        <a:tint val="55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a:tint val="50000"/>
      </a:schemeClr>
    </dgm:linClrLst>
    <dgm:effectClrLst/>
    <dgm:txLinClrLst/>
    <dgm:txFillClrLst meth="repeat">
      <a:schemeClr val="dk1"/>
    </dgm:txFillClrLst>
    <dgm:txEffectClrLst/>
  </dgm:styleLbl>
  <dgm:styleLbl name="bgShp">
    <dgm:fillClrLst meth="repeat">
      <a:schemeClr val="accent1">
        <a:tint val="55000"/>
      </a:schemeClr>
    </dgm:fillClrLst>
    <dgm:linClrLst meth="repeat">
      <a:schemeClr val="dk1"/>
    </dgm:linClrLst>
    <dgm:effectClrLst/>
    <dgm:txLinClrLst/>
    <dgm:txFillClrLst meth="repeat">
      <a:schemeClr val="dk1"/>
    </dgm:txFillClrLst>
    <dgm:txEffectClrLst/>
  </dgm:styleLbl>
  <dgm:styleLbl name="dkBgShp">
    <dgm:fillClrLst meth="repeat">
      <a:schemeClr val="accent1">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55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55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styleLbl name="revTxLt">
    <dgm:fillClrLst meth="repeat">
      <a:schemeClr val="lt1">
        <a:alpha val="0"/>
      </a:schemeClr>
    </dgm:fillClrLst>
    <dgm:linClrLst meth="repeat">
      <a:schemeClr val="dk1">
        <a:alpha val="0"/>
      </a:schemeClr>
    </dgm:linClrLst>
    <dgm:effectClrLst/>
    <dgm:txLinClrLst/>
    <dgm:txFillClrLst/>
    <dgm:txEffectClrLst/>
  </dgm:styleLbl>
</dgm:colorsDef>
</file>

<file path=xl/diagrams/data1.xml><?xml version="1.0" encoding="utf-8"?>
<dgm:dataModel xmlns:dgm="http://schemas.openxmlformats.org/drawingml/2006/diagram" xmlns:a="http://schemas.openxmlformats.org/drawingml/2006/main">
  <dgm:ptLst>
    <dgm:pt modelId="{42719CA6-7F72-4962-928B-65C6B483A84B}" type="doc">
      <dgm:prSet loTypeId="urn:microsoft.com/office/officeart/2005/8/layout/matrix1" loCatId="matrix" qsTypeId="urn:microsoft.com/office/officeart/2005/8/quickstyle/simple3#1" qsCatId="simple" csTypeId="urn:microsoft.com/office/officeart/2005/8/colors/accent3_3#1" csCatId="accent3" phldr="1"/>
      <dgm:spPr/>
      <dgm:t>
        <a:bodyPr/>
        <a:lstStyle/>
        <a:p>
          <a:endParaRPr lang="es-DO"/>
        </a:p>
      </dgm:t>
    </dgm:pt>
    <dgm:pt modelId="{736A628D-F91F-4ECC-99E8-5685B37EB03E}">
      <dgm:prSet phldrT="[Texto]"/>
      <dgm:spPr/>
      <dgm:t>
        <a:bodyPr/>
        <a:lstStyle/>
        <a:p>
          <a:r>
            <a:rPr lang="es-DO" b="1">
              <a:latin typeface="Times New Roman" panose="02020603050405020304" pitchFamily="18" charset="0"/>
              <a:cs typeface="Times New Roman" panose="02020603050405020304" pitchFamily="18" charset="0"/>
            </a:rPr>
            <a:t>Monto total vinculado a la END 2030</a:t>
          </a:r>
        </a:p>
        <a:p>
          <a:r>
            <a:rPr lang="es-DO">
              <a:latin typeface="Times New Roman" panose="02020603050405020304" pitchFamily="18" charset="0"/>
              <a:cs typeface="Times New Roman" panose="02020603050405020304" pitchFamily="18" charset="0"/>
            </a:rPr>
            <a:t>RD$</a:t>
          </a:r>
          <a:r>
            <a:rPr lang="en-US">
              <a:latin typeface="Times New Roman" panose="02020603050405020304" pitchFamily="18" charset="0"/>
              <a:cs typeface="Times New Roman" panose="02020603050405020304" pitchFamily="18" charset="0"/>
            </a:rPr>
            <a:t>500,605.3 </a:t>
          </a:r>
          <a:r>
            <a:rPr lang="es-DO">
              <a:latin typeface="Times New Roman" panose="02020603050405020304" pitchFamily="18" charset="0"/>
              <a:cs typeface="Times New Roman" panose="02020603050405020304" pitchFamily="18" charset="0"/>
            </a:rPr>
            <a:t>MM</a:t>
          </a:r>
        </a:p>
      </dgm:t>
    </dgm:pt>
    <dgm:pt modelId="{7A12810E-44A5-4555-BA2B-7E60A817A4EB}" type="parTrans" cxnId="{B0BA6C57-A70F-4287-94F8-3E178A2478CA}">
      <dgm:prSet/>
      <dgm:spPr/>
      <dgm:t>
        <a:bodyPr/>
        <a:lstStyle/>
        <a:p>
          <a:endParaRPr lang="es-DO">
            <a:latin typeface="Times New Roman" panose="02020603050405020304" pitchFamily="18" charset="0"/>
            <a:cs typeface="Times New Roman" panose="02020603050405020304" pitchFamily="18" charset="0"/>
          </a:endParaRPr>
        </a:p>
      </dgm:t>
    </dgm:pt>
    <dgm:pt modelId="{CAFCE9F3-86FB-407A-877F-9A685D71A55F}" type="sibTrans" cxnId="{B0BA6C57-A70F-4287-94F8-3E178A2478CA}">
      <dgm:prSet/>
      <dgm:spPr/>
      <dgm:t>
        <a:bodyPr/>
        <a:lstStyle/>
        <a:p>
          <a:endParaRPr lang="es-DO">
            <a:latin typeface="Times New Roman" panose="02020603050405020304" pitchFamily="18" charset="0"/>
            <a:cs typeface="Times New Roman" panose="02020603050405020304" pitchFamily="18" charset="0"/>
          </a:endParaRPr>
        </a:p>
      </dgm:t>
    </dgm:pt>
    <dgm:pt modelId="{D1E59D80-FD6C-48DF-9AA8-625E5801D84C}">
      <dgm:prSet phldrT="[Texto]" custT="1"/>
      <dgm:spPr>
        <a:solidFill>
          <a:srgbClr val="0070C0"/>
        </a:solidFill>
      </dgm:spPr>
      <dgm:t>
        <a:bodyPr/>
        <a:lstStyle/>
        <a:p>
          <a:r>
            <a:rPr lang="es-DO" sz="1200" b="1">
              <a:solidFill>
                <a:schemeClr val="bg1"/>
              </a:solidFill>
              <a:latin typeface="Times New Roman" panose="02020603050405020304" pitchFamily="18" charset="0"/>
              <a:cs typeface="Times New Roman" panose="02020603050405020304" pitchFamily="18" charset="0"/>
            </a:rPr>
            <a:t>Eje 1: Desarrollo institucional </a:t>
          </a:r>
        </a:p>
        <a:p>
          <a:r>
            <a:rPr lang="es-DO" sz="1200">
              <a:solidFill>
                <a:schemeClr val="bg1"/>
              </a:solidFill>
              <a:latin typeface="Times New Roman" panose="02020603050405020304" pitchFamily="18" charset="0"/>
              <a:cs typeface="Times New Roman" panose="02020603050405020304" pitchFamily="18" charset="0"/>
            </a:rPr>
            <a:t>RD$</a:t>
          </a:r>
          <a:r>
            <a:rPr lang="en-US" sz="1200">
              <a:solidFill>
                <a:schemeClr val="bg1"/>
              </a:solidFill>
              <a:latin typeface="Times New Roman" panose="02020603050405020304" pitchFamily="18" charset="0"/>
              <a:cs typeface="Times New Roman" panose="02020603050405020304" pitchFamily="18" charset="0"/>
            </a:rPr>
            <a:t>105,920.18 </a:t>
          </a:r>
          <a:r>
            <a:rPr lang="es-DO" sz="1200">
              <a:solidFill>
                <a:schemeClr val="bg1"/>
              </a:solidFill>
              <a:latin typeface="Times New Roman" panose="02020603050405020304" pitchFamily="18" charset="0"/>
              <a:cs typeface="Times New Roman" panose="02020603050405020304" pitchFamily="18" charset="0"/>
            </a:rPr>
            <a:t> MM</a:t>
          </a:r>
        </a:p>
        <a:p>
          <a:r>
            <a:rPr lang="es-DO" sz="1200">
              <a:solidFill>
                <a:schemeClr val="bg1"/>
              </a:solidFill>
              <a:latin typeface="Times New Roman" panose="02020603050405020304" pitchFamily="18" charset="0"/>
              <a:cs typeface="Times New Roman" panose="02020603050405020304" pitchFamily="18" charset="0"/>
            </a:rPr>
            <a:t>21.2%</a:t>
          </a:r>
        </a:p>
      </dgm:t>
    </dgm:pt>
    <dgm:pt modelId="{20B16EF4-B49E-45C8-B715-66ED25413544}" type="parTrans" cxnId="{0BA0EB79-77DA-4BAD-9A42-286EBE5750EA}">
      <dgm:prSet/>
      <dgm:spPr/>
      <dgm:t>
        <a:bodyPr/>
        <a:lstStyle/>
        <a:p>
          <a:endParaRPr lang="es-DO">
            <a:latin typeface="Times New Roman" panose="02020603050405020304" pitchFamily="18" charset="0"/>
            <a:cs typeface="Times New Roman" panose="02020603050405020304" pitchFamily="18" charset="0"/>
          </a:endParaRPr>
        </a:p>
      </dgm:t>
    </dgm:pt>
    <dgm:pt modelId="{029A19F6-E5A6-4619-BC87-16C73347E09E}" type="sibTrans" cxnId="{0BA0EB79-77DA-4BAD-9A42-286EBE5750EA}">
      <dgm:prSet/>
      <dgm:spPr/>
      <dgm:t>
        <a:bodyPr/>
        <a:lstStyle/>
        <a:p>
          <a:endParaRPr lang="es-DO">
            <a:latin typeface="Times New Roman" panose="02020603050405020304" pitchFamily="18" charset="0"/>
            <a:cs typeface="Times New Roman" panose="02020603050405020304" pitchFamily="18" charset="0"/>
          </a:endParaRPr>
        </a:p>
      </dgm:t>
    </dgm:pt>
    <dgm:pt modelId="{05756CCC-2347-4FF6-AFAB-953A4C44A8E8}">
      <dgm:prSet phldrT="[Texto]" custT="1"/>
      <dgm:spPr>
        <a:solidFill>
          <a:srgbClr val="1D3B6C"/>
        </a:solidFill>
      </dgm:spPr>
      <dgm:t>
        <a:bodyPr/>
        <a:lstStyle/>
        <a:p>
          <a:r>
            <a:rPr lang="es-DO" sz="1200" b="1">
              <a:solidFill>
                <a:schemeClr val="bg1"/>
              </a:solidFill>
              <a:latin typeface="Times New Roman" panose="02020603050405020304" pitchFamily="18" charset="0"/>
              <a:cs typeface="Times New Roman" panose="02020603050405020304" pitchFamily="18" charset="0"/>
            </a:rPr>
            <a:t>Eje 2: Desarrollo social </a:t>
          </a:r>
        </a:p>
        <a:p>
          <a:r>
            <a:rPr lang="es-DO" sz="1200">
              <a:solidFill>
                <a:schemeClr val="bg1"/>
              </a:solidFill>
              <a:latin typeface="Times New Roman" panose="02020603050405020304" pitchFamily="18" charset="0"/>
              <a:cs typeface="Times New Roman" panose="02020603050405020304" pitchFamily="18" charset="0"/>
            </a:rPr>
            <a:t>RD$</a:t>
          </a:r>
          <a:r>
            <a:rPr lang="en-US" sz="1200">
              <a:solidFill>
                <a:schemeClr val="bg1"/>
              </a:solidFill>
              <a:latin typeface="Times New Roman" panose="02020603050405020304" pitchFamily="18" charset="0"/>
              <a:cs typeface="Times New Roman" panose="02020603050405020304" pitchFamily="18" charset="0"/>
            </a:rPr>
            <a:t>328,377.05 </a:t>
          </a:r>
          <a:r>
            <a:rPr lang="es-DO" sz="1200">
              <a:solidFill>
                <a:schemeClr val="bg1"/>
              </a:solidFill>
              <a:latin typeface="Times New Roman" panose="02020603050405020304" pitchFamily="18" charset="0"/>
              <a:cs typeface="Times New Roman" panose="02020603050405020304" pitchFamily="18" charset="0"/>
            </a:rPr>
            <a:t> MM</a:t>
          </a:r>
        </a:p>
        <a:p>
          <a:r>
            <a:rPr lang="es-DO" sz="1200">
              <a:solidFill>
                <a:schemeClr val="bg1"/>
              </a:solidFill>
              <a:latin typeface="Times New Roman" panose="02020603050405020304" pitchFamily="18" charset="0"/>
              <a:cs typeface="Times New Roman" panose="02020603050405020304" pitchFamily="18" charset="0"/>
            </a:rPr>
            <a:t>65.6%</a:t>
          </a:r>
          <a:endParaRPr lang="es-DO" sz="1500">
            <a:solidFill>
              <a:schemeClr val="bg1"/>
            </a:solidFill>
            <a:latin typeface="Times New Roman" panose="02020603050405020304" pitchFamily="18" charset="0"/>
            <a:cs typeface="Times New Roman" panose="02020603050405020304" pitchFamily="18" charset="0"/>
          </a:endParaRPr>
        </a:p>
      </dgm:t>
    </dgm:pt>
    <dgm:pt modelId="{4A5E6E6B-6E2A-407F-AC79-4CE1D004DC9C}" type="parTrans" cxnId="{5384AA8A-9E7E-4E1B-97D8-5C63FB852564}">
      <dgm:prSet/>
      <dgm:spPr/>
      <dgm:t>
        <a:bodyPr/>
        <a:lstStyle/>
        <a:p>
          <a:endParaRPr lang="es-DO">
            <a:latin typeface="Times New Roman" panose="02020603050405020304" pitchFamily="18" charset="0"/>
            <a:cs typeface="Times New Roman" panose="02020603050405020304" pitchFamily="18" charset="0"/>
          </a:endParaRPr>
        </a:p>
      </dgm:t>
    </dgm:pt>
    <dgm:pt modelId="{09CFE692-3EB6-40A0-9ABC-B35F2235AA2B}" type="sibTrans" cxnId="{5384AA8A-9E7E-4E1B-97D8-5C63FB852564}">
      <dgm:prSet/>
      <dgm:spPr/>
      <dgm:t>
        <a:bodyPr/>
        <a:lstStyle/>
        <a:p>
          <a:endParaRPr lang="es-DO">
            <a:latin typeface="Times New Roman" panose="02020603050405020304" pitchFamily="18" charset="0"/>
            <a:cs typeface="Times New Roman" panose="02020603050405020304" pitchFamily="18" charset="0"/>
          </a:endParaRPr>
        </a:p>
      </dgm:t>
    </dgm:pt>
    <dgm:pt modelId="{0B9B7A54-05FD-43A3-8B71-6F61137B5EC6}">
      <dgm:prSet phldrT="[Texto]" custT="1"/>
      <dgm:spPr>
        <a:solidFill>
          <a:schemeClr val="tx2">
            <a:lumMod val="25000"/>
            <a:lumOff val="75000"/>
          </a:schemeClr>
        </a:solidFill>
      </dgm:spPr>
      <dgm:t>
        <a:bodyPr/>
        <a:lstStyle/>
        <a:p>
          <a:r>
            <a:rPr lang="es-DO" sz="1200" b="1">
              <a:solidFill>
                <a:schemeClr val="bg1"/>
              </a:solidFill>
              <a:latin typeface="Times New Roman" panose="02020603050405020304" pitchFamily="18" charset="0"/>
              <a:cs typeface="Times New Roman" panose="02020603050405020304" pitchFamily="18" charset="0"/>
            </a:rPr>
            <a:t>Eje 3: Desarrollo productivo </a:t>
          </a:r>
        </a:p>
        <a:p>
          <a:r>
            <a:rPr lang="es-DO" sz="1200">
              <a:solidFill>
                <a:schemeClr val="bg1"/>
              </a:solidFill>
              <a:latin typeface="Times New Roman" panose="02020603050405020304" pitchFamily="18" charset="0"/>
              <a:cs typeface="Times New Roman" panose="02020603050405020304" pitchFamily="18" charset="0"/>
            </a:rPr>
            <a:t>RD$</a:t>
          </a:r>
          <a:r>
            <a:rPr lang="en-US" sz="1200">
              <a:solidFill>
                <a:schemeClr val="bg1"/>
              </a:solidFill>
              <a:latin typeface="Times New Roman" panose="02020603050405020304" pitchFamily="18" charset="0"/>
              <a:cs typeface="Times New Roman" panose="02020603050405020304" pitchFamily="18" charset="0"/>
            </a:rPr>
            <a:t>54,131.51 </a:t>
          </a:r>
          <a:r>
            <a:rPr lang="es-DO" sz="1200">
              <a:solidFill>
                <a:schemeClr val="bg1"/>
              </a:solidFill>
              <a:latin typeface="Times New Roman" panose="02020603050405020304" pitchFamily="18" charset="0"/>
              <a:cs typeface="Times New Roman" panose="02020603050405020304" pitchFamily="18" charset="0"/>
            </a:rPr>
            <a:t>MM</a:t>
          </a:r>
        </a:p>
        <a:p>
          <a:r>
            <a:rPr lang="es-DO" sz="1200">
              <a:solidFill>
                <a:schemeClr val="bg1"/>
              </a:solidFill>
              <a:latin typeface="Times New Roman" panose="02020603050405020304" pitchFamily="18" charset="0"/>
              <a:cs typeface="Times New Roman" panose="02020603050405020304" pitchFamily="18" charset="0"/>
            </a:rPr>
            <a:t>10.8%</a:t>
          </a:r>
        </a:p>
      </dgm:t>
    </dgm:pt>
    <dgm:pt modelId="{B3899570-BD06-47D0-B224-384811F4856F}" type="parTrans" cxnId="{F7F311F8-DE57-4F98-865F-5574C54FAB58}">
      <dgm:prSet/>
      <dgm:spPr/>
      <dgm:t>
        <a:bodyPr/>
        <a:lstStyle/>
        <a:p>
          <a:endParaRPr lang="es-DO">
            <a:latin typeface="Times New Roman" panose="02020603050405020304" pitchFamily="18" charset="0"/>
            <a:cs typeface="Times New Roman" panose="02020603050405020304" pitchFamily="18" charset="0"/>
          </a:endParaRPr>
        </a:p>
      </dgm:t>
    </dgm:pt>
    <dgm:pt modelId="{A7EC9808-CD43-49F2-ADAC-CC5F04AECEDE}" type="sibTrans" cxnId="{F7F311F8-DE57-4F98-865F-5574C54FAB58}">
      <dgm:prSet/>
      <dgm:spPr/>
      <dgm:t>
        <a:bodyPr/>
        <a:lstStyle/>
        <a:p>
          <a:endParaRPr lang="es-DO">
            <a:latin typeface="Times New Roman" panose="02020603050405020304" pitchFamily="18" charset="0"/>
            <a:cs typeface="Times New Roman" panose="02020603050405020304" pitchFamily="18" charset="0"/>
          </a:endParaRPr>
        </a:p>
      </dgm:t>
    </dgm:pt>
    <dgm:pt modelId="{B828667F-7C4E-4E55-B895-651AC2DF0397}">
      <dgm:prSet phldrT="[Texto]" custT="1"/>
      <dgm:spPr>
        <a:solidFill>
          <a:schemeClr val="accent1">
            <a:lumMod val="60000"/>
            <a:lumOff val="40000"/>
          </a:schemeClr>
        </a:solidFill>
      </dgm:spPr>
      <dgm:t>
        <a:bodyPr/>
        <a:lstStyle/>
        <a:p>
          <a:r>
            <a:rPr lang="es-DO" sz="1200" b="1">
              <a:solidFill>
                <a:schemeClr val="bg1"/>
              </a:solidFill>
              <a:latin typeface="Times New Roman" panose="02020603050405020304" pitchFamily="18" charset="0"/>
              <a:cs typeface="Times New Roman" panose="02020603050405020304" pitchFamily="18" charset="0"/>
            </a:rPr>
            <a:t>Eje 4: Desarrollo sostenible </a:t>
          </a:r>
        </a:p>
        <a:p>
          <a:r>
            <a:rPr lang="es-DO" sz="1200">
              <a:solidFill>
                <a:schemeClr val="bg1"/>
              </a:solidFill>
              <a:latin typeface="Times New Roman" panose="02020603050405020304" pitchFamily="18" charset="0"/>
              <a:cs typeface="Times New Roman" panose="02020603050405020304" pitchFamily="18" charset="0"/>
            </a:rPr>
            <a:t>RD$</a:t>
          </a:r>
          <a:r>
            <a:rPr lang="en-US" sz="1200">
              <a:solidFill>
                <a:schemeClr val="bg1"/>
              </a:solidFill>
              <a:latin typeface="Times New Roman" panose="02020603050405020304" pitchFamily="18" charset="0"/>
              <a:cs typeface="Times New Roman" panose="02020603050405020304" pitchFamily="18" charset="0"/>
            </a:rPr>
            <a:t>12,176.5 </a:t>
          </a:r>
          <a:r>
            <a:rPr lang="es-DO" sz="1200">
              <a:solidFill>
                <a:schemeClr val="bg1"/>
              </a:solidFill>
              <a:latin typeface="Times New Roman" panose="02020603050405020304" pitchFamily="18" charset="0"/>
              <a:cs typeface="Times New Roman" panose="02020603050405020304" pitchFamily="18" charset="0"/>
            </a:rPr>
            <a:t>MM</a:t>
          </a:r>
        </a:p>
        <a:p>
          <a:r>
            <a:rPr lang="es-DO" sz="1200">
              <a:solidFill>
                <a:schemeClr val="bg1"/>
              </a:solidFill>
              <a:latin typeface="Times New Roman" panose="02020603050405020304" pitchFamily="18" charset="0"/>
              <a:cs typeface="Times New Roman" panose="02020603050405020304" pitchFamily="18" charset="0"/>
            </a:rPr>
            <a:t>2.4%</a:t>
          </a:r>
        </a:p>
      </dgm:t>
    </dgm:pt>
    <dgm:pt modelId="{BE1279DE-092D-436B-A786-76C20A4136FA}" type="parTrans" cxnId="{25E71FBD-4BF2-475B-B082-BA0E29099BAC}">
      <dgm:prSet/>
      <dgm:spPr/>
      <dgm:t>
        <a:bodyPr/>
        <a:lstStyle/>
        <a:p>
          <a:endParaRPr lang="es-DO">
            <a:latin typeface="Times New Roman" panose="02020603050405020304" pitchFamily="18" charset="0"/>
            <a:cs typeface="Times New Roman" panose="02020603050405020304" pitchFamily="18" charset="0"/>
          </a:endParaRPr>
        </a:p>
      </dgm:t>
    </dgm:pt>
    <dgm:pt modelId="{876241A0-E698-44BC-9491-FF1B94117E21}" type="sibTrans" cxnId="{25E71FBD-4BF2-475B-B082-BA0E29099BAC}">
      <dgm:prSet/>
      <dgm:spPr/>
      <dgm:t>
        <a:bodyPr/>
        <a:lstStyle/>
        <a:p>
          <a:endParaRPr lang="es-DO">
            <a:latin typeface="Times New Roman" panose="02020603050405020304" pitchFamily="18" charset="0"/>
            <a:cs typeface="Times New Roman" panose="02020603050405020304" pitchFamily="18" charset="0"/>
          </a:endParaRPr>
        </a:p>
      </dgm:t>
    </dgm:pt>
    <dgm:pt modelId="{3B446E51-164C-4CFC-8A66-64533122E0ED}" type="pres">
      <dgm:prSet presAssocID="{42719CA6-7F72-4962-928B-65C6B483A84B}" presName="diagram" presStyleCnt="0">
        <dgm:presLayoutVars>
          <dgm:chMax val="1"/>
          <dgm:dir/>
          <dgm:animLvl val="ctr"/>
          <dgm:resizeHandles val="exact"/>
        </dgm:presLayoutVars>
      </dgm:prSet>
      <dgm:spPr/>
    </dgm:pt>
    <dgm:pt modelId="{48D26EE9-377F-4C6A-A383-ED6229194D0F}" type="pres">
      <dgm:prSet presAssocID="{42719CA6-7F72-4962-928B-65C6B483A84B}" presName="matrix" presStyleCnt="0"/>
      <dgm:spPr/>
    </dgm:pt>
    <dgm:pt modelId="{107917EC-5B6F-4C59-8F53-E9578F47E845}" type="pres">
      <dgm:prSet presAssocID="{42719CA6-7F72-4962-928B-65C6B483A84B}" presName="tile1" presStyleLbl="node1" presStyleIdx="0" presStyleCnt="4" custLinFactNeighborX="-635" custLinFactNeighborY="-1163"/>
      <dgm:spPr/>
    </dgm:pt>
    <dgm:pt modelId="{CFC5B1FC-FC8E-49B1-8B25-9CB63B55E672}" type="pres">
      <dgm:prSet presAssocID="{42719CA6-7F72-4962-928B-65C6B483A84B}" presName="tile1text" presStyleLbl="node1" presStyleIdx="0" presStyleCnt="4">
        <dgm:presLayoutVars>
          <dgm:chMax val="0"/>
          <dgm:chPref val="0"/>
          <dgm:bulletEnabled val="1"/>
        </dgm:presLayoutVars>
      </dgm:prSet>
      <dgm:spPr/>
    </dgm:pt>
    <dgm:pt modelId="{696E4CA9-C78A-4AD3-9140-7E0206F645A2}" type="pres">
      <dgm:prSet presAssocID="{42719CA6-7F72-4962-928B-65C6B483A84B}" presName="tile2" presStyleLbl="node1" presStyleIdx="1" presStyleCnt="4" custLinFactNeighborX="873" custLinFactNeighborY="-1207"/>
      <dgm:spPr/>
    </dgm:pt>
    <dgm:pt modelId="{B085206D-E398-4A28-9231-24C58D01DC66}" type="pres">
      <dgm:prSet presAssocID="{42719CA6-7F72-4962-928B-65C6B483A84B}" presName="tile2text" presStyleLbl="node1" presStyleIdx="1" presStyleCnt="4">
        <dgm:presLayoutVars>
          <dgm:chMax val="0"/>
          <dgm:chPref val="0"/>
          <dgm:bulletEnabled val="1"/>
        </dgm:presLayoutVars>
      </dgm:prSet>
      <dgm:spPr/>
    </dgm:pt>
    <dgm:pt modelId="{85F40A4B-A7A9-4347-87FF-1BAC639AADAA}" type="pres">
      <dgm:prSet presAssocID="{42719CA6-7F72-4962-928B-65C6B483A84B}" presName="tile3" presStyleLbl="node1" presStyleIdx="2" presStyleCnt="4"/>
      <dgm:spPr/>
    </dgm:pt>
    <dgm:pt modelId="{B6098A3C-09D9-4417-825B-8D39B3DF1822}" type="pres">
      <dgm:prSet presAssocID="{42719CA6-7F72-4962-928B-65C6B483A84B}" presName="tile3text" presStyleLbl="node1" presStyleIdx="2" presStyleCnt="4">
        <dgm:presLayoutVars>
          <dgm:chMax val="0"/>
          <dgm:chPref val="0"/>
          <dgm:bulletEnabled val="1"/>
        </dgm:presLayoutVars>
      </dgm:prSet>
      <dgm:spPr/>
    </dgm:pt>
    <dgm:pt modelId="{E3761D31-095C-4A0A-A399-9B049707D14F}" type="pres">
      <dgm:prSet presAssocID="{42719CA6-7F72-4962-928B-65C6B483A84B}" presName="tile4" presStyleLbl="node1" presStyleIdx="3" presStyleCnt="4" custLinFactNeighborX="36520" custLinFactNeighborY="67259"/>
      <dgm:spPr/>
    </dgm:pt>
    <dgm:pt modelId="{AE391E9F-7B1F-4D0C-82AD-7F5A06FD7382}" type="pres">
      <dgm:prSet presAssocID="{42719CA6-7F72-4962-928B-65C6B483A84B}" presName="tile4text" presStyleLbl="node1" presStyleIdx="3" presStyleCnt="4">
        <dgm:presLayoutVars>
          <dgm:chMax val="0"/>
          <dgm:chPref val="0"/>
          <dgm:bulletEnabled val="1"/>
        </dgm:presLayoutVars>
      </dgm:prSet>
      <dgm:spPr/>
    </dgm:pt>
    <dgm:pt modelId="{562A46F9-E0C7-4F2D-9714-377677B5D5D9}" type="pres">
      <dgm:prSet presAssocID="{42719CA6-7F72-4962-928B-65C6B483A84B}" presName="centerTile" presStyleLbl="fgShp" presStyleIdx="0" presStyleCnt="1" custScaleX="126355" custScaleY="148610">
        <dgm:presLayoutVars>
          <dgm:chMax val="0"/>
          <dgm:chPref val="0"/>
        </dgm:presLayoutVars>
      </dgm:prSet>
      <dgm:spPr/>
    </dgm:pt>
  </dgm:ptLst>
  <dgm:cxnLst>
    <dgm:cxn modelId="{3010111C-8C4D-4CB1-A024-5C01FB78A32C}" type="presOf" srcId="{D1E59D80-FD6C-48DF-9AA8-625E5801D84C}" destId="{CFC5B1FC-FC8E-49B1-8B25-9CB63B55E672}" srcOrd="1" destOrd="0" presId="urn:microsoft.com/office/officeart/2005/8/layout/matrix1"/>
    <dgm:cxn modelId="{8B37D85D-9F3D-46CB-86F2-26F97F2AF213}" type="presOf" srcId="{D1E59D80-FD6C-48DF-9AA8-625E5801D84C}" destId="{107917EC-5B6F-4C59-8F53-E9578F47E845}" srcOrd="0" destOrd="0" presId="urn:microsoft.com/office/officeart/2005/8/layout/matrix1"/>
    <dgm:cxn modelId="{D5B7D26A-F956-4F8D-8428-275203AAEA46}" type="presOf" srcId="{736A628D-F91F-4ECC-99E8-5685B37EB03E}" destId="{562A46F9-E0C7-4F2D-9714-377677B5D5D9}" srcOrd="0" destOrd="0" presId="urn:microsoft.com/office/officeart/2005/8/layout/matrix1"/>
    <dgm:cxn modelId="{49DA1A4C-831F-49A7-A756-3229CD48DE38}" type="presOf" srcId="{42719CA6-7F72-4962-928B-65C6B483A84B}" destId="{3B446E51-164C-4CFC-8A66-64533122E0ED}" srcOrd="0" destOrd="0" presId="urn:microsoft.com/office/officeart/2005/8/layout/matrix1"/>
    <dgm:cxn modelId="{B0BA6C57-A70F-4287-94F8-3E178A2478CA}" srcId="{42719CA6-7F72-4962-928B-65C6B483A84B}" destId="{736A628D-F91F-4ECC-99E8-5685B37EB03E}" srcOrd="0" destOrd="0" parTransId="{7A12810E-44A5-4555-BA2B-7E60A817A4EB}" sibTransId="{CAFCE9F3-86FB-407A-877F-9A685D71A55F}"/>
    <dgm:cxn modelId="{0BA0EB79-77DA-4BAD-9A42-286EBE5750EA}" srcId="{736A628D-F91F-4ECC-99E8-5685B37EB03E}" destId="{D1E59D80-FD6C-48DF-9AA8-625E5801D84C}" srcOrd="0" destOrd="0" parTransId="{20B16EF4-B49E-45C8-B715-66ED25413544}" sibTransId="{029A19F6-E5A6-4619-BC87-16C73347E09E}"/>
    <dgm:cxn modelId="{E37D357C-7C99-4C68-90DB-136FFE06BA1C}" type="presOf" srcId="{B828667F-7C4E-4E55-B895-651AC2DF0397}" destId="{E3761D31-095C-4A0A-A399-9B049707D14F}" srcOrd="0" destOrd="0" presId="urn:microsoft.com/office/officeart/2005/8/layout/matrix1"/>
    <dgm:cxn modelId="{7369647C-ED69-430D-9081-ABF92C69527B}" type="presOf" srcId="{05756CCC-2347-4FF6-AFAB-953A4C44A8E8}" destId="{B085206D-E398-4A28-9231-24C58D01DC66}" srcOrd="1" destOrd="0" presId="urn:microsoft.com/office/officeart/2005/8/layout/matrix1"/>
    <dgm:cxn modelId="{5384AA8A-9E7E-4E1B-97D8-5C63FB852564}" srcId="{736A628D-F91F-4ECC-99E8-5685B37EB03E}" destId="{05756CCC-2347-4FF6-AFAB-953A4C44A8E8}" srcOrd="1" destOrd="0" parTransId="{4A5E6E6B-6E2A-407F-AC79-4CE1D004DC9C}" sibTransId="{09CFE692-3EB6-40A0-9ABC-B35F2235AA2B}"/>
    <dgm:cxn modelId="{2129D38D-4C93-4B08-80FC-BD91C208E34C}" type="presOf" srcId="{05756CCC-2347-4FF6-AFAB-953A4C44A8E8}" destId="{696E4CA9-C78A-4AD3-9140-7E0206F645A2}" srcOrd="0" destOrd="0" presId="urn:microsoft.com/office/officeart/2005/8/layout/matrix1"/>
    <dgm:cxn modelId="{E082F38D-F48A-4A57-A181-EF554551991E}" type="presOf" srcId="{B828667F-7C4E-4E55-B895-651AC2DF0397}" destId="{AE391E9F-7B1F-4D0C-82AD-7F5A06FD7382}" srcOrd="1" destOrd="0" presId="urn:microsoft.com/office/officeart/2005/8/layout/matrix1"/>
    <dgm:cxn modelId="{4E1D3B94-5F4D-49C9-AD63-4E5B27BDC0EF}" type="presOf" srcId="{0B9B7A54-05FD-43A3-8B71-6F61137B5EC6}" destId="{B6098A3C-09D9-4417-825B-8D39B3DF1822}" srcOrd="1" destOrd="0" presId="urn:microsoft.com/office/officeart/2005/8/layout/matrix1"/>
    <dgm:cxn modelId="{25E71FBD-4BF2-475B-B082-BA0E29099BAC}" srcId="{736A628D-F91F-4ECC-99E8-5685B37EB03E}" destId="{B828667F-7C4E-4E55-B895-651AC2DF0397}" srcOrd="3" destOrd="0" parTransId="{BE1279DE-092D-436B-A786-76C20A4136FA}" sibTransId="{876241A0-E698-44BC-9491-FF1B94117E21}"/>
    <dgm:cxn modelId="{F7F311F8-DE57-4F98-865F-5574C54FAB58}" srcId="{736A628D-F91F-4ECC-99E8-5685B37EB03E}" destId="{0B9B7A54-05FD-43A3-8B71-6F61137B5EC6}" srcOrd="2" destOrd="0" parTransId="{B3899570-BD06-47D0-B224-384811F4856F}" sibTransId="{A7EC9808-CD43-49F2-ADAC-CC5F04AECEDE}"/>
    <dgm:cxn modelId="{5E53CCF8-ED63-40B2-8C7D-738B30044784}" type="presOf" srcId="{0B9B7A54-05FD-43A3-8B71-6F61137B5EC6}" destId="{85F40A4B-A7A9-4347-87FF-1BAC639AADAA}" srcOrd="0" destOrd="0" presId="urn:microsoft.com/office/officeart/2005/8/layout/matrix1"/>
    <dgm:cxn modelId="{6D32F4A3-E981-4C16-A479-F800FEECFAF5}" type="presParOf" srcId="{3B446E51-164C-4CFC-8A66-64533122E0ED}" destId="{48D26EE9-377F-4C6A-A383-ED6229194D0F}" srcOrd="0" destOrd="0" presId="urn:microsoft.com/office/officeart/2005/8/layout/matrix1"/>
    <dgm:cxn modelId="{5DA45347-0E9E-49F6-9EA5-41C59DB5652E}" type="presParOf" srcId="{48D26EE9-377F-4C6A-A383-ED6229194D0F}" destId="{107917EC-5B6F-4C59-8F53-E9578F47E845}" srcOrd="0" destOrd="0" presId="urn:microsoft.com/office/officeart/2005/8/layout/matrix1"/>
    <dgm:cxn modelId="{D207D0D2-C123-43D7-864A-AA87F885B7A4}" type="presParOf" srcId="{48D26EE9-377F-4C6A-A383-ED6229194D0F}" destId="{CFC5B1FC-FC8E-49B1-8B25-9CB63B55E672}" srcOrd="1" destOrd="0" presId="urn:microsoft.com/office/officeart/2005/8/layout/matrix1"/>
    <dgm:cxn modelId="{22872FEC-A454-4D75-91FF-FC31287422D0}" type="presParOf" srcId="{48D26EE9-377F-4C6A-A383-ED6229194D0F}" destId="{696E4CA9-C78A-4AD3-9140-7E0206F645A2}" srcOrd="2" destOrd="0" presId="urn:microsoft.com/office/officeart/2005/8/layout/matrix1"/>
    <dgm:cxn modelId="{EFD7F5B1-1B04-4A33-A3F7-1EDB3F5E0541}" type="presParOf" srcId="{48D26EE9-377F-4C6A-A383-ED6229194D0F}" destId="{B085206D-E398-4A28-9231-24C58D01DC66}" srcOrd="3" destOrd="0" presId="urn:microsoft.com/office/officeart/2005/8/layout/matrix1"/>
    <dgm:cxn modelId="{28860802-ECBF-407E-846B-9CABFF938750}" type="presParOf" srcId="{48D26EE9-377F-4C6A-A383-ED6229194D0F}" destId="{85F40A4B-A7A9-4347-87FF-1BAC639AADAA}" srcOrd="4" destOrd="0" presId="urn:microsoft.com/office/officeart/2005/8/layout/matrix1"/>
    <dgm:cxn modelId="{0A7F0F28-E69F-434A-85EE-5A8C280B9CD8}" type="presParOf" srcId="{48D26EE9-377F-4C6A-A383-ED6229194D0F}" destId="{B6098A3C-09D9-4417-825B-8D39B3DF1822}" srcOrd="5" destOrd="0" presId="urn:microsoft.com/office/officeart/2005/8/layout/matrix1"/>
    <dgm:cxn modelId="{9905B37F-1B6A-425F-BCEF-81BD94D8411D}" type="presParOf" srcId="{48D26EE9-377F-4C6A-A383-ED6229194D0F}" destId="{E3761D31-095C-4A0A-A399-9B049707D14F}" srcOrd="6" destOrd="0" presId="urn:microsoft.com/office/officeart/2005/8/layout/matrix1"/>
    <dgm:cxn modelId="{5E29A71A-D9BF-4650-880C-B3E5A51D2887}" type="presParOf" srcId="{48D26EE9-377F-4C6A-A383-ED6229194D0F}" destId="{AE391E9F-7B1F-4D0C-82AD-7F5A06FD7382}" srcOrd="7" destOrd="0" presId="urn:microsoft.com/office/officeart/2005/8/layout/matrix1"/>
    <dgm:cxn modelId="{55B707B9-B4C7-4493-AC74-CA62F61C3B0C}" type="presParOf" srcId="{3B446E51-164C-4CFC-8A66-64533122E0ED}" destId="{562A46F9-E0C7-4F2D-9714-377677B5D5D9}" srcOrd="1" destOrd="0" presId="urn:microsoft.com/office/officeart/2005/8/layout/matrix1"/>
  </dgm:cxnLst>
  <dgm:bg/>
  <dgm:whole/>
  <dgm:extLst>
    <a:ext uri="http://schemas.microsoft.com/office/drawing/2008/diagram">
      <dsp:dataModelExt xmlns:dsp="http://schemas.microsoft.com/office/drawing/2008/diagram" relId="rId7"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88713F7B-B1B2-40C5-8CEF-5E39C8BB5D58}" type="doc">
      <dgm:prSet loTypeId="urn:microsoft.com/office/officeart/2005/8/layout/hList1" loCatId="list" qsTypeId="urn:microsoft.com/office/officeart/2005/8/quickstyle/simple1#1" qsCatId="simple" csTypeId="urn:microsoft.com/office/officeart/2005/8/colors/accent3_2#1" csCatId="accent3" phldr="1"/>
      <dgm:spPr/>
      <dgm:t>
        <a:bodyPr/>
        <a:lstStyle/>
        <a:p>
          <a:endParaRPr lang="es-DO"/>
        </a:p>
      </dgm:t>
    </dgm:pt>
    <dgm:pt modelId="{689492DC-9375-4357-BBB7-935B741B58F6}">
      <dgm:prSet phldrT="[Texto]" custT="1"/>
      <dgm:spPr>
        <a:solidFill>
          <a:srgbClr val="1D3B6C"/>
        </a:solidFill>
        <a:ln>
          <a:solidFill>
            <a:srgbClr val="1D3B6C"/>
          </a:solidFill>
        </a:ln>
      </dgm:spPr>
      <dgm:t>
        <a:bodyPr/>
        <a:lstStyle/>
        <a:p>
          <a:r>
            <a:rPr lang="es-DO" sz="1200" b="1">
              <a:latin typeface="Times New Roman" panose="02020603050405020304" pitchFamily="18" charset="0"/>
              <a:cs typeface="Times New Roman" panose="02020603050405020304" pitchFamily="18" charset="0"/>
            </a:rPr>
            <a:t>Desarrollo institucional: </a:t>
          </a:r>
        </a:p>
        <a:p>
          <a:r>
            <a:rPr lang="es-DO" sz="1100">
              <a:latin typeface="Times New Roman" panose="02020603050405020304" pitchFamily="18" charset="0"/>
              <a:cs typeface="Times New Roman" panose="02020603050405020304" pitchFamily="18" charset="0"/>
            </a:rPr>
            <a:t>RD$</a:t>
          </a:r>
          <a:r>
            <a:rPr lang="en-US" sz="1100">
              <a:latin typeface="Times New Roman" panose="02020603050405020304" pitchFamily="18" charset="0"/>
              <a:cs typeface="Times New Roman" panose="02020603050405020304" pitchFamily="18" charset="0"/>
            </a:rPr>
            <a:t>105,920.2</a:t>
          </a:r>
          <a:r>
            <a:rPr lang="es-DO" sz="1100">
              <a:latin typeface="Times New Roman" panose="02020603050405020304" pitchFamily="18" charset="0"/>
              <a:cs typeface="Times New Roman" panose="02020603050405020304" pitchFamily="18" charset="0"/>
            </a:rPr>
            <a:t> millones</a:t>
          </a:r>
        </a:p>
      </dgm:t>
    </dgm:pt>
    <dgm:pt modelId="{7A72A27C-B325-4329-B5E6-B299C886D969}" type="parTrans" cxnId="{FF3F913D-2A8B-4ED1-AFBD-589034D2BE90}">
      <dgm:prSet/>
      <dgm:spPr/>
      <dgm:t>
        <a:bodyPr/>
        <a:lstStyle/>
        <a:p>
          <a:endParaRPr lang="es-DO">
            <a:latin typeface="Times New Roman" panose="02020603050405020304" pitchFamily="18" charset="0"/>
            <a:cs typeface="Times New Roman" panose="02020603050405020304" pitchFamily="18" charset="0"/>
          </a:endParaRPr>
        </a:p>
      </dgm:t>
    </dgm:pt>
    <dgm:pt modelId="{8E92D000-04E8-45F0-845A-709D0F9D981F}" type="sibTrans" cxnId="{FF3F913D-2A8B-4ED1-AFBD-589034D2BE90}">
      <dgm:prSet/>
      <dgm:spPr/>
      <dgm:t>
        <a:bodyPr/>
        <a:lstStyle/>
        <a:p>
          <a:endParaRPr lang="es-DO">
            <a:latin typeface="Times New Roman" panose="02020603050405020304" pitchFamily="18" charset="0"/>
            <a:cs typeface="Times New Roman" panose="02020603050405020304" pitchFamily="18" charset="0"/>
          </a:endParaRPr>
        </a:p>
      </dgm:t>
    </dgm:pt>
    <dgm:pt modelId="{C188C1C4-E47E-4430-A075-75C603A71684}">
      <dgm:prSet phldrT="[Texto]" custT="1"/>
      <dgm:spPr>
        <a:solidFill>
          <a:schemeClr val="tx2">
            <a:lumMod val="10000"/>
            <a:lumOff val="90000"/>
            <a:alpha val="90000"/>
          </a:schemeClr>
        </a:solidFill>
      </dgm:spPr>
      <dgm:t>
        <a:bodyPr/>
        <a:lstStyle/>
        <a:p>
          <a:pPr algn="l"/>
          <a:r>
            <a:rPr lang="es-DO" sz="1000">
              <a:latin typeface="Times New Roman" panose="02020603050405020304" pitchFamily="18" charset="0"/>
              <a:cs typeface="Times New Roman" panose="02020603050405020304" pitchFamily="18" charset="0"/>
            </a:rPr>
            <a:t>1.1. Adm. pública transparente, eficiente y orientada; </a:t>
          </a:r>
        </a:p>
      </dgm:t>
    </dgm:pt>
    <dgm:pt modelId="{C65BF176-5699-4043-B3BB-F5A96CD3627D}" type="parTrans" cxnId="{5CECF240-2861-47B7-A3D7-CAECB9B82434}">
      <dgm:prSet/>
      <dgm:spPr/>
      <dgm:t>
        <a:bodyPr/>
        <a:lstStyle/>
        <a:p>
          <a:endParaRPr lang="es-DO">
            <a:latin typeface="Times New Roman" panose="02020603050405020304" pitchFamily="18" charset="0"/>
            <a:cs typeface="Times New Roman" panose="02020603050405020304" pitchFamily="18" charset="0"/>
          </a:endParaRPr>
        </a:p>
      </dgm:t>
    </dgm:pt>
    <dgm:pt modelId="{9989802D-768C-4765-AE7F-C706D70D351A}" type="sibTrans" cxnId="{5CECF240-2861-47B7-A3D7-CAECB9B82434}">
      <dgm:prSet/>
      <dgm:spPr/>
      <dgm:t>
        <a:bodyPr/>
        <a:lstStyle/>
        <a:p>
          <a:endParaRPr lang="es-DO">
            <a:latin typeface="Times New Roman" panose="02020603050405020304" pitchFamily="18" charset="0"/>
            <a:cs typeface="Times New Roman" panose="02020603050405020304" pitchFamily="18" charset="0"/>
          </a:endParaRPr>
        </a:p>
      </dgm:t>
    </dgm:pt>
    <dgm:pt modelId="{00A368D4-56E3-4279-A13C-A8FA7B635E1B}">
      <dgm:prSet phldrT="[Texto]" custT="1"/>
      <dgm:spPr>
        <a:solidFill>
          <a:schemeClr val="tx2">
            <a:lumMod val="10000"/>
            <a:lumOff val="90000"/>
            <a:alpha val="90000"/>
          </a:schemeClr>
        </a:solidFill>
      </dgm:spPr>
      <dgm:t>
        <a:bodyPr/>
        <a:lstStyle/>
        <a:p>
          <a:pPr algn="l"/>
          <a:r>
            <a:rPr lang="es-DO" sz="1000">
              <a:latin typeface="Times New Roman" panose="02020603050405020304" pitchFamily="18" charset="0"/>
              <a:cs typeface="Times New Roman" panose="02020603050405020304" pitchFamily="18" charset="0"/>
            </a:rPr>
            <a:t>1.2. Imperio de la ley y seguridad ciudadana;</a:t>
          </a:r>
        </a:p>
      </dgm:t>
    </dgm:pt>
    <dgm:pt modelId="{C075C366-EFBB-4B41-AEB8-280307D52322}" type="parTrans" cxnId="{BF67D906-A955-41CF-8D40-3072F1495DD5}">
      <dgm:prSet/>
      <dgm:spPr/>
      <dgm:t>
        <a:bodyPr/>
        <a:lstStyle/>
        <a:p>
          <a:endParaRPr lang="es-DO">
            <a:latin typeface="Times New Roman" panose="02020603050405020304" pitchFamily="18" charset="0"/>
            <a:cs typeface="Times New Roman" panose="02020603050405020304" pitchFamily="18" charset="0"/>
          </a:endParaRPr>
        </a:p>
      </dgm:t>
    </dgm:pt>
    <dgm:pt modelId="{43DB1B37-3142-44E5-9928-72F2A1C2DC1C}" type="sibTrans" cxnId="{BF67D906-A955-41CF-8D40-3072F1495DD5}">
      <dgm:prSet/>
      <dgm:spPr/>
      <dgm:t>
        <a:bodyPr/>
        <a:lstStyle/>
        <a:p>
          <a:endParaRPr lang="es-DO">
            <a:latin typeface="Times New Roman" panose="02020603050405020304" pitchFamily="18" charset="0"/>
            <a:cs typeface="Times New Roman" panose="02020603050405020304" pitchFamily="18" charset="0"/>
          </a:endParaRPr>
        </a:p>
      </dgm:t>
    </dgm:pt>
    <dgm:pt modelId="{74045CBD-2D43-4925-9FBD-BCC985747A4C}">
      <dgm:prSet phldrT="[Texto]" custT="1"/>
      <dgm:spPr>
        <a:solidFill>
          <a:srgbClr val="1D3B6C"/>
        </a:solidFill>
        <a:ln>
          <a:solidFill>
            <a:srgbClr val="1D3B6C"/>
          </a:solidFill>
        </a:ln>
      </dgm:spPr>
      <dgm:t>
        <a:bodyPr/>
        <a:lstStyle/>
        <a:p>
          <a:r>
            <a:rPr lang="es-DO" sz="1200" b="1">
              <a:latin typeface="Times New Roman" panose="02020603050405020304" pitchFamily="18" charset="0"/>
              <a:cs typeface="Times New Roman" panose="02020603050405020304" pitchFamily="18" charset="0"/>
            </a:rPr>
            <a:t>Desarrollo social: </a:t>
          </a:r>
        </a:p>
        <a:p>
          <a:r>
            <a:rPr lang="es-DO" sz="1200">
              <a:latin typeface="Times New Roman" panose="02020603050405020304" pitchFamily="18" charset="0"/>
              <a:cs typeface="Times New Roman" panose="02020603050405020304" pitchFamily="18" charset="0"/>
            </a:rPr>
            <a:t>RD$</a:t>
          </a:r>
          <a:r>
            <a:rPr lang="en-US" sz="1200">
              <a:latin typeface="Times New Roman" panose="02020603050405020304" pitchFamily="18" charset="0"/>
              <a:cs typeface="Times New Roman" panose="02020603050405020304" pitchFamily="18" charset="0"/>
            </a:rPr>
            <a:t>328,377.1</a:t>
          </a:r>
          <a:r>
            <a:rPr lang="es-DO" sz="1200">
              <a:latin typeface="Times New Roman" panose="02020603050405020304" pitchFamily="18" charset="0"/>
              <a:cs typeface="Times New Roman" panose="02020603050405020304" pitchFamily="18" charset="0"/>
            </a:rPr>
            <a:t> millones</a:t>
          </a:r>
        </a:p>
      </dgm:t>
    </dgm:pt>
    <dgm:pt modelId="{FC5434C0-1E78-4050-8037-453070AC3317}" type="parTrans" cxnId="{DDD40E48-7726-4EAB-8C98-AF4C0E53F1D7}">
      <dgm:prSet/>
      <dgm:spPr/>
      <dgm:t>
        <a:bodyPr/>
        <a:lstStyle/>
        <a:p>
          <a:endParaRPr lang="es-DO">
            <a:latin typeface="Times New Roman" panose="02020603050405020304" pitchFamily="18" charset="0"/>
            <a:cs typeface="Times New Roman" panose="02020603050405020304" pitchFamily="18" charset="0"/>
          </a:endParaRPr>
        </a:p>
      </dgm:t>
    </dgm:pt>
    <dgm:pt modelId="{58691D04-7EB8-4791-8CB4-D358C9324A64}" type="sibTrans" cxnId="{DDD40E48-7726-4EAB-8C98-AF4C0E53F1D7}">
      <dgm:prSet/>
      <dgm:spPr/>
      <dgm:t>
        <a:bodyPr/>
        <a:lstStyle/>
        <a:p>
          <a:endParaRPr lang="es-DO">
            <a:latin typeface="Times New Roman" panose="02020603050405020304" pitchFamily="18" charset="0"/>
            <a:cs typeface="Times New Roman" panose="02020603050405020304" pitchFamily="18" charset="0"/>
          </a:endParaRPr>
        </a:p>
      </dgm:t>
    </dgm:pt>
    <dgm:pt modelId="{81B3845A-86CD-4BAB-A080-7201C9856DD3}">
      <dgm:prSet phldrT="[Texto]" custT="1"/>
      <dgm:spPr>
        <a:solidFill>
          <a:schemeClr val="tx2">
            <a:lumMod val="10000"/>
            <a:lumOff val="90000"/>
            <a:alpha val="90000"/>
          </a:schemeClr>
        </a:solidFill>
      </dgm:spPr>
      <dgm:t>
        <a:bodyPr/>
        <a:lstStyle/>
        <a:p>
          <a:r>
            <a:rPr lang="es-DO" sz="1000">
              <a:latin typeface="Times New Roman" panose="02020603050405020304" pitchFamily="18" charset="0"/>
              <a:cs typeface="Times New Roman" panose="02020603050405020304" pitchFamily="18" charset="0"/>
            </a:rPr>
            <a:t>2.1. Educación de calidad para todos y todas;</a:t>
          </a:r>
        </a:p>
      </dgm:t>
    </dgm:pt>
    <dgm:pt modelId="{91141B99-553F-4C6A-91B0-32616B725170}" type="parTrans" cxnId="{756570E8-3B7E-4EFE-BC39-85FE99509EA6}">
      <dgm:prSet/>
      <dgm:spPr/>
      <dgm:t>
        <a:bodyPr/>
        <a:lstStyle/>
        <a:p>
          <a:endParaRPr lang="es-DO">
            <a:latin typeface="Times New Roman" panose="02020603050405020304" pitchFamily="18" charset="0"/>
            <a:cs typeface="Times New Roman" panose="02020603050405020304" pitchFamily="18" charset="0"/>
          </a:endParaRPr>
        </a:p>
      </dgm:t>
    </dgm:pt>
    <dgm:pt modelId="{C657C0FD-6035-44A7-9025-51AB2F5B0E1D}" type="sibTrans" cxnId="{756570E8-3B7E-4EFE-BC39-85FE99509EA6}">
      <dgm:prSet/>
      <dgm:spPr/>
      <dgm:t>
        <a:bodyPr/>
        <a:lstStyle/>
        <a:p>
          <a:endParaRPr lang="es-DO">
            <a:latin typeface="Times New Roman" panose="02020603050405020304" pitchFamily="18" charset="0"/>
            <a:cs typeface="Times New Roman" panose="02020603050405020304" pitchFamily="18" charset="0"/>
          </a:endParaRPr>
        </a:p>
      </dgm:t>
    </dgm:pt>
    <dgm:pt modelId="{91FE20A2-92F3-47F6-A267-04F6A4A78FE6}">
      <dgm:prSet phldrT="[Texto]" custT="1"/>
      <dgm:spPr>
        <a:solidFill>
          <a:schemeClr val="tx2">
            <a:lumMod val="10000"/>
            <a:lumOff val="90000"/>
            <a:alpha val="90000"/>
          </a:schemeClr>
        </a:solidFill>
      </dgm:spPr>
      <dgm:t>
        <a:bodyPr/>
        <a:lstStyle/>
        <a:p>
          <a:r>
            <a:rPr lang="es-DO" sz="1000">
              <a:latin typeface="Times New Roman" panose="02020603050405020304" pitchFamily="18" charset="0"/>
              <a:cs typeface="Times New Roman" panose="02020603050405020304" pitchFamily="18" charset="0"/>
            </a:rPr>
            <a:t>2.2. Salud y seguridad social integral;</a:t>
          </a:r>
        </a:p>
      </dgm:t>
    </dgm:pt>
    <dgm:pt modelId="{1F596528-93CB-4616-BCF2-BFE0971F10D5}" type="parTrans" cxnId="{AE8AB2A6-3304-40AD-B21A-8334BFCF5724}">
      <dgm:prSet/>
      <dgm:spPr/>
      <dgm:t>
        <a:bodyPr/>
        <a:lstStyle/>
        <a:p>
          <a:endParaRPr lang="es-DO">
            <a:latin typeface="Times New Roman" panose="02020603050405020304" pitchFamily="18" charset="0"/>
            <a:cs typeface="Times New Roman" panose="02020603050405020304" pitchFamily="18" charset="0"/>
          </a:endParaRPr>
        </a:p>
      </dgm:t>
    </dgm:pt>
    <dgm:pt modelId="{D83C3537-2229-4F41-91B0-0DD924AA04E4}" type="sibTrans" cxnId="{AE8AB2A6-3304-40AD-B21A-8334BFCF5724}">
      <dgm:prSet/>
      <dgm:spPr/>
      <dgm:t>
        <a:bodyPr/>
        <a:lstStyle/>
        <a:p>
          <a:endParaRPr lang="es-DO">
            <a:latin typeface="Times New Roman" panose="02020603050405020304" pitchFamily="18" charset="0"/>
            <a:cs typeface="Times New Roman" panose="02020603050405020304" pitchFamily="18" charset="0"/>
          </a:endParaRPr>
        </a:p>
      </dgm:t>
    </dgm:pt>
    <dgm:pt modelId="{4A41FA8A-B28B-4E51-A8F3-AA6BFA5044FB}">
      <dgm:prSet phldrT="[Texto]" custT="1"/>
      <dgm:spPr>
        <a:solidFill>
          <a:srgbClr val="1D3B6C"/>
        </a:solidFill>
        <a:ln>
          <a:solidFill>
            <a:srgbClr val="1D3B6C"/>
          </a:solidFill>
        </a:ln>
      </dgm:spPr>
      <dgm:t>
        <a:bodyPr/>
        <a:lstStyle/>
        <a:p>
          <a:r>
            <a:rPr lang="es-DO" sz="1200" b="1">
              <a:latin typeface="Times New Roman" panose="02020603050405020304" pitchFamily="18" charset="0"/>
              <a:cs typeface="Times New Roman" panose="02020603050405020304" pitchFamily="18" charset="0"/>
            </a:rPr>
            <a:t>Desarrollo productivo: </a:t>
          </a:r>
        </a:p>
        <a:p>
          <a:r>
            <a:rPr lang="es-DO" sz="1200">
              <a:latin typeface="Times New Roman" panose="02020603050405020304" pitchFamily="18" charset="0"/>
              <a:cs typeface="Times New Roman" panose="02020603050405020304" pitchFamily="18" charset="0"/>
            </a:rPr>
            <a:t>RD$</a:t>
          </a:r>
          <a:r>
            <a:rPr lang="en-US" sz="1200">
              <a:latin typeface="Times New Roman" panose="02020603050405020304" pitchFamily="18" charset="0"/>
              <a:cs typeface="Times New Roman" panose="02020603050405020304" pitchFamily="18" charset="0"/>
            </a:rPr>
            <a:t>54,131.5</a:t>
          </a:r>
          <a:r>
            <a:rPr lang="es-DO" sz="1200">
              <a:latin typeface="Times New Roman" panose="02020603050405020304" pitchFamily="18" charset="0"/>
              <a:cs typeface="Times New Roman" panose="02020603050405020304" pitchFamily="18" charset="0"/>
            </a:rPr>
            <a:t> millones</a:t>
          </a:r>
        </a:p>
      </dgm:t>
    </dgm:pt>
    <dgm:pt modelId="{18502EB0-FA74-45CE-BEBF-96085460EAA2}" type="parTrans" cxnId="{FF21F46C-0FAF-4A9A-B796-3FE41F71CD3D}">
      <dgm:prSet/>
      <dgm:spPr/>
      <dgm:t>
        <a:bodyPr/>
        <a:lstStyle/>
        <a:p>
          <a:endParaRPr lang="es-DO">
            <a:latin typeface="Times New Roman" panose="02020603050405020304" pitchFamily="18" charset="0"/>
            <a:cs typeface="Times New Roman" panose="02020603050405020304" pitchFamily="18" charset="0"/>
          </a:endParaRPr>
        </a:p>
      </dgm:t>
    </dgm:pt>
    <dgm:pt modelId="{13C1CF82-2158-465B-83E1-892E27DDE890}" type="sibTrans" cxnId="{FF21F46C-0FAF-4A9A-B796-3FE41F71CD3D}">
      <dgm:prSet/>
      <dgm:spPr/>
      <dgm:t>
        <a:bodyPr/>
        <a:lstStyle/>
        <a:p>
          <a:endParaRPr lang="es-DO">
            <a:latin typeface="Times New Roman" panose="02020603050405020304" pitchFamily="18" charset="0"/>
            <a:cs typeface="Times New Roman" panose="02020603050405020304" pitchFamily="18" charset="0"/>
          </a:endParaRPr>
        </a:p>
      </dgm:t>
    </dgm:pt>
    <dgm:pt modelId="{52358BBA-FE78-47F3-AEAF-3946681E47A2}">
      <dgm:prSet phldrT="[Texto]" custT="1"/>
      <dgm:spPr>
        <a:solidFill>
          <a:schemeClr val="tx2">
            <a:lumMod val="10000"/>
            <a:lumOff val="90000"/>
            <a:alpha val="90000"/>
          </a:schemeClr>
        </a:solidFill>
      </dgm:spPr>
      <dgm:t>
        <a:bodyPr/>
        <a:lstStyle/>
        <a:p>
          <a:r>
            <a:rPr lang="es-DO" sz="1000">
              <a:latin typeface="Times New Roman" panose="02020603050405020304" pitchFamily="18" charset="0"/>
              <a:cs typeface="Times New Roman" panose="02020603050405020304" pitchFamily="18" charset="0"/>
            </a:rPr>
            <a:t>3.1 Economía articulada, innovadora y ambientalmente sostenible;</a:t>
          </a:r>
        </a:p>
      </dgm:t>
    </dgm:pt>
    <dgm:pt modelId="{30700AB0-445E-4CE4-8500-FF9273AF2F00}" type="parTrans" cxnId="{4B652611-A32E-4391-8F80-F22F4A301979}">
      <dgm:prSet/>
      <dgm:spPr/>
      <dgm:t>
        <a:bodyPr/>
        <a:lstStyle/>
        <a:p>
          <a:endParaRPr lang="es-DO">
            <a:latin typeface="Times New Roman" panose="02020603050405020304" pitchFamily="18" charset="0"/>
            <a:cs typeface="Times New Roman" panose="02020603050405020304" pitchFamily="18" charset="0"/>
          </a:endParaRPr>
        </a:p>
      </dgm:t>
    </dgm:pt>
    <dgm:pt modelId="{47A329AC-F295-4D13-8942-A9E149832F22}" type="sibTrans" cxnId="{4B652611-A32E-4391-8F80-F22F4A301979}">
      <dgm:prSet/>
      <dgm:spPr/>
      <dgm:t>
        <a:bodyPr/>
        <a:lstStyle/>
        <a:p>
          <a:endParaRPr lang="es-DO">
            <a:latin typeface="Times New Roman" panose="02020603050405020304" pitchFamily="18" charset="0"/>
            <a:cs typeface="Times New Roman" panose="02020603050405020304" pitchFamily="18" charset="0"/>
          </a:endParaRPr>
        </a:p>
      </dgm:t>
    </dgm:pt>
    <dgm:pt modelId="{0F7D40D5-E179-4CA7-898B-704DC10D0A17}">
      <dgm:prSet phldrT="[Texto]" custT="1"/>
      <dgm:spPr>
        <a:solidFill>
          <a:schemeClr val="tx2">
            <a:lumMod val="10000"/>
            <a:lumOff val="90000"/>
            <a:alpha val="90000"/>
          </a:schemeClr>
        </a:solidFill>
      </dgm:spPr>
      <dgm:t>
        <a:bodyPr/>
        <a:lstStyle/>
        <a:p>
          <a:r>
            <a:rPr lang="es-DO" sz="1000">
              <a:latin typeface="Times New Roman" panose="02020603050405020304" pitchFamily="18" charset="0"/>
              <a:cs typeface="Times New Roman" panose="02020603050405020304" pitchFamily="18" charset="0"/>
            </a:rPr>
            <a:t>3.2. Energía confiable y ambientalmente sostenible;</a:t>
          </a:r>
        </a:p>
      </dgm:t>
    </dgm:pt>
    <dgm:pt modelId="{A75C5FCB-F3BD-49D1-BD78-8B677F06A801}" type="parTrans" cxnId="{4A9B6B54-EF98-4852-982F-7E90956FA308}">
      <dgm:prSet/>
      <dgm:spPr/>
      <dgm:t>
        <a:bodyPr/>
        <a:lstStyle/>
        <a:p>
          <a:endParaRPr lang="es-DO">
            <a:latin typeface="Times New Roman" panose="02020603050405020304" pitchFamily="18" charset="0"/>
            <a:cs typeface="Times New Roman" panose="02020603050405020304" pitchFamily="18" charset="0"/>
          </a:endParaRPr>
        </a:p>
      </dgm:t>
    </dgm:pt>
    <dgm:pt modelId="{8EFBD600-43DC-42DC-BE81-658B46CB3D14}" type="sibTrans" cxnId="{4A9B6B54-EF98-4852-982F-7E90956FA308}">
      <dgm:prSet/>
      <dgm:spPr/>
      <dgm:t>
        <a:bodyPr/>
        <a:lstStyle/>
        <a:p>
          <a:endParaRPr lang="es-DO">
            <a:latin typeface="Times New Roman" panose="02020603050405020304" pitchFamily="18" charset="0"/>
            <a:cs typeface="Times New Roman" panose="02020603050405020304" pitchFamily="18" charset="0"/>
          </a:endParaRPr>
        </a:p>
      </dgm:t>
    </dgm:pt>
    <dgm:pt modelId="{1621F080-6ACF-4C10-B209-DF48D378E10D}">
      <dgm:prSet phldrT="[Texto]"/>
      <dgm:spPr>
        <a:solidFill>
          <a:schemeClr val="tx2">
            <a:lumMod val="10000"/>
            <a:lumOff val="90000"/>
            <a:alpha val="90000"/>
          </a:schemeClr>
        </a:solidFill>
      </dgm:spPr>
      <dgm:t>
        <a:bodyPr/>
        <a:lstStyle/>
        <a:p>
          <a:endParaRPr lang="es-DO" sz="800">
            <a:latin typeface="Times New Roman" panose="02020603050405020304" pitchFamily="18" charset="0"/>
            <a:cs typeface="Times New Roman" panose="02020603050405020304" pitchFamily="18" charset="0"/>
          </a:endParaRPr>
        </a:p>
      </dgm:t>
    </dgm:pt>
    <dgm:pt modelId="{06B09A8F-256B-415E-B7B3-12066AEF4FEA}" type="parTrans" cxnId="{D1A327DE-599E-4670-9E9B-069CFF384114}">
      <dgm:prSet/>
      <dgm:spPr/>
      <dgm:t>
        <a:bodyPr/>
        <a:lstStyle/>
        <a:p>
          <a:endParaRPr lang="es-DO">
            <a:latin typeface="Times New Roman" panose="02020603050405020304" pitchFamily="18" charset="0"/>
            <a:cs typeface="Times New Roman" panose="02020603050405020304" pitchFamily="18" charset="0"/>
          </a:endParaRPr>
        </a:p>
      </dgm:t>
    </dgm:pt>
    <dgm:pt modelId="{C31B5D8D-80C4-4C0D-BDAC-9ECCE324DEF9}" type="sibTrans" cxnId="{D1A327DE-599E-4670-9E9B-069CFF384114}">
      <dgm:prSet/>
      <dgm:spPr/>
      <dgm:t>
        <a:bodyPr/>
        <a:lstStyle/>
        <a:p>
          <a:endParaRPr lang="es-DO">
            <a:latin typeface="Times New Roman" panose="02020603050405020304" pitchFamily="18" charset="0"/>
            <a:cs typeface="Times New Roman" panose="02020603050405020304" pitchFamily="18" charset="0"/>
          </a:endParaRPr>
        </a:p>
      </dgm:t>
    </dgm:pt>
    <dgm:pt modelId="{8AA4FEF6-7DBC-4E71-A266-82CB99A599FF}">
      <dgm:prSet phldrT="[Texto]" custT="1"/>
      <dgm:spPr>
        <a:solidFill>
          <a:srgbClr val="1D3B6C"/>
        </a:solidFill>
        <a:ln>
          <a:solidFill>
            <a:srgbClr val="1D3B6C"/>
          </a:solidFill>
        </a:ln>
      </dgm:spPr>
      <dgm:t>
        <a:bodyPr/>
        <a:lstStyle/>
        <a:p>
          <a:r>
            <a:rPr lang="es-DO" sz="1200" b="1">
              <a:latin typeface="Times New Roman" panose="02020603050405020304" pitchFamily="18" charset="0"/>
              <a:cs typeface="Times New Roman" panose="02020603050405020304" pitchFamily="18" charset="0"/>
            </a:rPr>
            <a:t>Desarrollo sostenible: </a:t>
          </a:r>
        </a:p>
        <a:p>
          <a:r>
            <a:rPr lang="es-DO" sz="1200">
              <a:latin typeface="Times New Roman" panose="02020603050405020304" pitchFamily="18" charset="0"/>
              <a:cs typeface="Times New Roman" panose="02020603050405020304" pitchFamily="18" charset="0"/>
            </a:rPr>
            <a:t>RD$</a:t>
          </a:r>
          <a:r>
            <a:rPr lang="en-US" sz="1200">
              <a:latin typeface="Times New Roman" panose="02020603050405020304" pitchFamily="18" charset="0"/>
              <a:cs typeface="Times New Roman" panose="02020603050405020304" pitchFamily="18" charset="0"/>
            </a:rPr>
            <a:t>12,176.5 </a:t>
          </a:r>
          <a:r>
            <a:rPr lang="es-DO" sz="1200">
              <a:latin typeface="Times New Roman" panose="02020603050405020304" pitchFamily="18" charset="0"/>
              <a:cs typeface="Times New Roman" panose="02020603050405020304" pitchFamily="18" charset="0"/>
            </a:rPr>
            <a:t>millones</a:t>
          </a:r>
        </a:p>
      </dgm:t>
    </dgm:pt>
    <dgm:pt modelId="{5C537850-4A27-4C80-B475-4ABD6B33B622}" type="parTrans" cxnId="{E28D5190-5E93-4FBE-9358-3683A2026E23}">
      <dgm:prSet/>
      <dgm:spPr/>
      <dgm:t>
        <a:bodyPr/>
        <a:lstStyle/>
        <a:p>
          <a:endParaRPr lang="es-DO">
            <a:latin typeface="Times New Roman" panose="02020603050405020304" pitchFamily="18" charset="0"/>
            <a:cs typeface="Times New Roman" panose="02020603050405020304" pitchFamily="18" charset="0"/>
          </a:endParaRPr>
        </a:p>
      </dgm:t>
    </dgm:pt>
    <dgm:pt modelId="{0084ECFF-AED5-4508-A207-24732EFC5088}" type="sibTrans" cxnId="{E28D5190-5E93-4FBE-9358-3683A2026E23}">
      <dgm:prSet/>
      <dgm:spPr/>
      <dgm:t>
        <a:bodyPr/>
        <a:lstStyle/>
        <a:p>
          <a:endParaRPr lang="es-DO">
            <a:latin typeface="Times New Roman" panose="02020603050405020304" pitchFamily="18" charset="0"/>
            <a:cs typeface="Times New Roman" panose="02020603050405020304" pitchFamily="18" charset="0"/>
          </a:endParaRPr>
        </a:p>
      </dgm:t>
    </dgm:pt>
    <dgm:pt modelId="{9C95CB66-2D3D-4730-9DD1-34DF9D24615A}">
      <dgm:prSet phldrT="[Texto]" custT="1"/>
      <dgm:spPr>
        <a:solidFill>
          <a:schemeClr val="tx2">
            <a:lumMod val="10000"/>
            <a:lumOff val="90000"/>
            <a:alpha val="90000"/>
          </a:schemeClr>
        </a:solidFill>
      </dgm:spPr>
      <dgm:t>
        <a:bodyPr/>
        <a:lstStyle/>
        <a:p>
          <a:r>
            <a:rPr lang="es-DO" sz="1000">
              <a:latin typeface="Times New Roman" panose="02020603050405020304" pitchFamily="18" charset="0"/>
              <a:cs typeface="Times New Roman" panose="02020603050405020304" pitchFamily="18" charset="0"/>
            </a:rPr>
            <a:t>4.1 Manejo sostenible del medio ambiente;</a:t>
          </a:r>
        </a:p>
      </dgm:t>
    </dgm:pt>
    <dgm:pt modelId="{EFA6244F-0D97-4A97-AB29-38ED737B704B}" type="parTrans" cxnId="{2BD91303-44FA-465C-8036-64252C6E494D}">
      <dgm:prSet/>
      <dgm:spPr/>
      <dgm:t>
        <a:bodyPr/>
        <a:lstStyle/>
        <a:p>
          <a:endParaRPr lang="es-DO">
            <a:latin typeface="Times New Roman" panose="02020603050405020304" pitchFamily="18" charset="0"/>
            <a:cs typeface="Times New Roman" panose="02020603050405020304" pitchFamily="18" charset="0"/>
          </a:endParaRPr>
        </a:p>
      </dgm:t>
    </dgm:pt>
    <dgm:pt modelId="{7480B47B-1A6C-41E8-9A73-8214F4CB862B}" type="sibTrans" cxnId="{2BD91303-44FA-465C-8036-64252C6E494D}">
      <dgm:prSet/>
      <dgm:spPr/>
      <dgm:t>
        <a:bodyPr/>
        <a:lstStyle/>
        <a:p>
          <a:endParaRPr lang="es-DO">
            <a:latin typeface="Times New Roman" panose="02020603050405020304" pitchFamily="18" charset="0"/>
            <a:cs typeface="Times New Roman" panose="02020603050405020304" pitchFamily="18" charset="0"/>
          </a:endParaRPr>
        </a:p>
      </dgm:t>
    </dgm:pt>
    <dgm:pt modelId="{2A4D4887-B5B7-43F2-9558-9E02D4A88170}">
      <dgm:prSet phldrT="[Texto]" custT="1"/>
      <dgm:spPr>
        <a:solidFill>
          <a:schemeClr val="tx2">
            <a:lumMod val="10000"/>
            <a:lumOff val="90000"/>
            <a:alpha val="90000"/>
          </a:schemeClr>
        </a:solidFill>
      </dgm:spPr>
      <dgm:t>
        <a:bodyPr/>
        <a:lstStyle/>
        <a:p>
          <a:pPr algn="l"/>
          <a:r>
            <a:rPr lang="es-DO" sz="1000">
              <a:latin typeface="Times New Roman" panose="02020603050405020304" pitchFamily="18" charset="0"/>
              <a:cs typeface="Times New Roman" panose="02020603050405020304" pitchFamily="18" charset="0"/>
            </a:rPr>
            <a:t>1.3 Democracia participativa y ciudadanía responsable; </a:t>
          </a:r>
        </a:p>
      </dgm:t>
    </dgm:pt>
    <dgm:pt modelId="{6ED2AEE6-A9A5-485D-95CB-CBDE86D5B41E}" type="parTrans" cxnId="{BFC4DFC3-637B-4173-82B4-362CD14837A2}">
      <dgm:prSet/>
      <dgm:spPr/>
      <dgm:t>
        <a:bodyPr/>
        <a:lstStyle/>
        <a:p>
          <a:endParaRPr lang="es-DO">
            <a:latin typeface="Times New Roman" panose="02020603050405020304" pitchFamily="18" charset="0"/>
            <a:cs typeface="Times New Roman" panose="02020603050405020304" pitchFamily="18" charset="0"/>
          </a:endParaRPr>
        </a:p>
      </dgm:t>
    </dgm:pt>
    <dgm:pt modelId="{4BA24D63-B885-4E01-B3F3-BA2BB85C330D}" type="sibTrans" cxnId="{BFC4DFC3-637B-4173-82B4-362CD14837A2}">
      <dgm:prSet/>
      <dgm:spPr/>
      <dgm:t>
        <a:bodyPr/>
        <a:lstStyle/>
        <a:p>
          <a:endParaRPr lang="es-DO">
            <a:latin typeface="Times New Roman" panose="02020603050405020304" pitchFamily="18" charset="0"/>
            <a:cs typeface="Times New Roman" panose="02020603050405020304" pitchFamily="18" charset="0"/>
          </a:endParaRPr>
        </a:p>
      </dgm:t>
    </dgm:pt>
    <dgm:pt modelId="{74D3C09A-AF77-4B99-AE10-69EB0F722B0F}">
      <dgm:prSet phldrT="[Texto]" custT="1"/>
      <dgm:spPr>
        <a:solidFill>
          <a:schemeClr val="tx2">
            <a:lumMod val="10000"/>
            <a:lumOff val="90000"/>
            <a:alpha val="90000"/>
          </a:schemeClr>
        </a:solidFill>
      </dgm:spPr>
      <dgm:t>
        <a:bodyPr/>
        <a:lstStyle/>
        <a:p>
          <a:pPr algn="l"/>
          <a:r>
            <a:rPr lang="es-DO" sz="1000">
              <a:latin typeface="Times New Roman" panose="02020603050405020304" pitchFamily="18" charset="0"/>
              <a:cs typeface="Times New Roman" panose="02020603050405020304" pitchFamily="18" charset="0"/>
            </a:rPr>
            <a:t>1.4. Seguridad y convivencia pacífica.</a:t>
          </a:r>
        </a:p>
      </dgm:t>
    </dgm:pt>
    <dgm:pt modelId="{3095EC58-530F-42AB-BBCB-3AA1440DC56E}" type="parTrans" cxnId="{F7EC976F-F89B-41D8-B6D4-ACB58B573CF3}">
      <dgm:prSet/>
      <dgm:spPr/>
      <dgm:t>
        <a:bodyPr/>
        <a:lstStyle/>
        <a:p>
          <a:endParaRPr lang="es-DO">
            <a:latin typeface="Times New Roman" panose="02020603050405020304" pitchFamily="18" charset="0"/>
            <a:cs typeface="Times New Roman" panose="02020603050405020304" pitchFamily="18" charset="0"/>
          </a:endParaRPr>
        </a:p>
      </dgm:t>
    </dgm:pt>
    <dgm:pt modelId="{F873667B-3C82-4CB6-80DD-4257044A43D7}" type="sibTrans" cxnId="{F7EC976F-F89B-41D8-B6D4-ACB58B573CF3}">
      <dgm:prSet/>
      <dgm:spPr/>
      <dgm:t>
        <a:bodyPr/>
        <a:lstStyle/>
        <a:p>
          <a:endParaRPr lang="es-DO">
            <a:latin typeface="Times New Roman" panose="02020603050405020304" pitchFamily="18" charset="0"/>
            <a:cs typeface="Times New Roman" panose="02020603050405020304" pitchFamily="18" charset="0"/>
          </a:endParaRPr>
        </a:p>
      </dgm:t>
    </dgm:pt>
    <dgm:pt modelId="{D43103FD-57C7-482E-9930-CE7443E83D72}">
      <dgm:prSet phldrT="[Texto]" custT="1"/>
      <dgm:spPr>
        <a:solidFill>
          <a:schemeClr val="tx2">
            <a:lumMod val="10000"/>
            <a:lumOff val="90000"/>
            <a:alpha val="90000"/>
          </a:schemeClr>
        </a:solidFill>
      </dgm:spPr>
      <dgm:t>
        <a:bodyPr/>
        <a:lstStyle/>
        <a:p>
          <a:r>
            <a:rPr lang="es-DO" sz="1000">
              <a:latin typeface="Times New Roman" panose="02020603050405020304" pitchFamily="18" charset="0"/>
              <a:cs typeface="Times New Roman" panose="02020603050405020304" pitchFamily="18" charset="0"/>
            </a:rPr>
            <a:t>2.3. Igualdad de derechos y oportunidades;</a:t>
          </a:r>
        </a:p>
      </dgm:t>
    </dgm:pt>
    <dgm:pt modelId="{E3023EAC-D310-4028-BF47-4CF04ACAB70F}" type="parTrans" cxnId="{A907CA17-6F16-47C2-ACE8-088941E0BC45}">
      <dgm:prSet/>
      <dgm:spPr/>
      <dgm:t>
        <a:bodyPr/>
        <a:lstStyle/>
        <a:p>
          <a:endParaRPr lang="es-DO">
            <a:latin typeface="Times New Roman" panose="02020603050405020304" pitchFamily="18" charset="0"/>
            <a:cs typeface="Times New Roman" panose="02020603050405020304" pitchFamily="18" charset="0"/>
          </a:endParaRPr>
        </a:p>
      </dgm:t>
    </dgm:pt>
    <dgm:pt modelId="{3C5EFEAE-2A38-454C-9825-2BFB38A127A9}" type="sibTrans" cxnId="{A907CA17-6F16-47C2-ACE8-088941E0BC45}">
      <dgm:prSet/>
      <dgm:spPr/>
      <dgm:t>
        <a:bodyPr/>
        <a:lstStyle/>
        <a:p>
          <a:endParaRPr lang="es-DO">
            <a:latin typeface="Times New Roman" panose="02020603050405020304" pitchFamily="18" charset="0"/>
            <a:cs typeface="Times New Roman" panose="02020603050405020304" pitchFamily="18" charset="0"/>
          </a:endParaRPr>
        </a:p>
      </dgm:t>
    </dgm:pt>
    <dgm:pt modelId="{30A67CA2-3AD8-4F6E-9F55-26B0F4AFFD58}">
      <dgm:prSet phldrT="[Texto]" custT="1"/>
      <dgm:spPr>
        <a:solidFill>
          <a:schemeClr val="tx2">
            <a:lumMod val="10000"/>
            <a:lumOff val="90000"/>
            <a:alpha val="90000"/>
          </a:schemeClr>
        </a:solidFill>
      </dgm:spPr>
      <dgm:t>
        <a:bodyPr/>
        <a:lstStyle/>
        <a:p>
          <a:r>
            <a:rPr lang="es-DO" sz="1000">
              <a:latin typeface="Times New Roman" panose="02020603050405020304" pitchFamily="18" charset="0"/>
              <a:cs typeface="Times New Roman" panose="02020603050405020304" pitchFamily="18" charset="0"/>
            </a:rPr>
            <a:t>2.4 Cohesión territorial;</a:t>
          </a:r>
        </a:p>
      </dgm:t>
    </dgm:pt>
    <dgm:pt modelId="{E72F8956-8419-4FA4-BA07-7EE1F4ED8BFB}" type="parTrans" cxnId="{67BD150B-EA35-4476-AE58-114116BA376D}">
      <dgm:prSet/>
      <dgm:spPr/>
      <dgm:t>
        <a:bodyPr/>
        <a:lstStyle/>
        <a:p>
          <a:endParaRPr lang="es-DO">
            <a:latin typeface="Times New Roman" panose="02020603050405020304" pitchFamily="18" charset="0"/>
            <a:cs typeface="Times New Roman" panose="02020603050405020304" pitchFamily="18" charset="0"/>
          </a:endParaRPr>
        </a:p>
      </dgm:t>
    </dgm:pt>
    <dgm:pt modelId="{40E35652-02A2-4BF3-85EF-1201AAB5AC4B}" type="sibTrans" cxnId="{67BD150B-EA35-4476-AE58-114116BA376D}">
      <dgm:prSet/>
      <dgm:spPr/>
      <dgm:t>
        <a:bodyPr/>
        <a:lstStyle/>
        <a:p>
          <a:endParaRPr lang="es-DO">
            <a:latin typeface="Times New Roman" panose="02020603050405020304" pitchFamily="18" charset="0"/>
            <a:cs typeface="Times New Roman" panose="02020603050405020304" pitchFamily="18" charset="0"/>
          </a:endParaRPr>
        </a:p>
      </dgm:t>
    </dgm:pt>
    <dgm:pt modelId="{1BF8A138-59EB-4B0D-B376-AFB352C10854}">
      <dgm:prSet phldrT="[Texto]" custT="1"/>
      <dgm:spPr>
        <a:solidFill>
          <a:schemeClr val="tx2">
            <a:lumMod val="10000"/>
            <a:lumOff val="90000"/>
            <a:alpha val="90000"/>
          </a:schemeClr>
        </a:solidFill>
      </dgm:spPr>
      <dgm:t>
        <a:bodyPr/>
        <a:lstStyle/>
        <a:p>
          <a:r>
            <a:rPr lang="es-DO" sz="1000">
              <a:latin typeface="Times New Roman" panose="02020603050405020304" pitchFamily="18" charset="0"/>
              <a:cs typeface="Times New Roman" panose="02020603050405020304" pitchFamily="18" charset="0"/>
            </a:rPr>
            <a:t>2.5. Vivienda digna en entornos saludables;</a:t>
          </a:r>
        </a:p>
      </dgm:t>
    </dgm:pt>
    <dgm:pt modelId="{EC8309B7-DB64-4AEC-9E6A-F8351C11809E}" type="parTrans" cxnId="{4CEB91D2-F759-41DE-8C8A-6C6E1AEA8212}">
      <dgm:prSet/>
      <dgm:spPr/>
      <dgm:t>
        <a:bodyPr/>
        <a:lstStyle/>
        <a:p>
          <a:endParaRPr lang="es-DO">
            <a:latin typeface="Times New Roman" panose="02020603050405020304" pitchFamily="18" charset="0"/>
            <a:cs typeface="Times New Roman" panose="02020603050405020304" pitchFamily="18" charset="0"/>
          </a:endParaRPr>
        </a:p>
      </dgm:t>
    </dgm:pt>
    <dgm:pt modelId="{78430FA7-1811-4918-8127-8F5850B435DA}" type="sibTrans" cxnId="{4CEB91D2-F759-41DE-8C8A-6C6E1AEA8212}">
      <dgm:prSet/>
      <dgm:spPr/>
      <dgm:t>
        <a:bodyPr/>
        <a:lstStyle/>
        <a:p>
          <a:endParaRPr lang="es-DO">
            <a:latin typeface="Times New Roman" panose="02020603050405020304" pitchFamily="18" charset="0"/>
            <a:cs typeface="Times New Roman" panose="02020603050405020304" pitchFamily="18" charset="0"/>
          </a:endParaRPr>
        </a:p>
      </dgm:t>
    </dgm:pt>
    <dgm:pt modelId="{167403C3-68EA-45E3-B173-0B54D2B1F667}">
      <dgm:prSet phldrT="[Texto]" custT="1"/>
      <dgm:spPr>
        <a:solidFill>
          <a:schemeClr val="tx2">
            <a:lumMod val="10000"/>
            <a:lumOff val="90000"/>
            <a:alpha val="90000"/>
          </a:schemeClr>
        </a:solidFill>
      </dgm:spPr>
      <dgm:t>
        <a:bodyPr/>
        <a:lstStyle/>
        <a:p>
          <a:r>
            <a:rPr lang="es-DO" sz="1000">
              <a:latin typeface="Times New Roman" panose="02020603050405020304" pitchFamily="18" charset="0"/>
              <a:cs typeface="Times New Roman" panose="02020603050405020304" pitchFamily="18" charset="0"/>
            </a:rPr>
            <a:t>2.6. Cultura e identidad nacional en un mundo global;</a:t>
          </a:r>
        </a:p>
      </dgm:t>
    </dgm:pt>
    <dgm:pt modelId="{AD862EAC-D38A-482A-9FAB-070E140EEC5E}" type="parTrans" cxnId="{2520E77A-FA04-4D0A-B348-6BC5C72C0BBB}">
      <dgm:prSet/>
      <dgm:spPr/>
      <dgm:t>
        <a:bodyPr/>
        <a:lstStyle/>
        <a:p>
          <a:endParaRPr lang="es-DO">
            <a:latin typeface="Times New Roman" panose="02020603050405020304" pitchFamily="18" charset="0"/>
            <a:cs typeface="Times New Roman" panose="02020603050405020304" pitchFamily="18" charset="0"/>
          </a:endParaRPr>
        </a:p>
      </dgm:t>
    </dgm:pt>
    <dgm:pt modelId="{119614E2-0A11-4372-863A-F9FCCA46CBBD}" type="sibTrans" cxnId="{2520E77A-FA04-4D0A-B348-6BC5C72C0BBB}">
      <dgm:prSet/>
      <dgm:spPr/>
      <dgm:t>
        <a:bodyPr/>
        <a:lstStyle/>
        <a:p>
          <a:endParaRPr lang="es-DO">
            <a:latin typeface="Times New Roman" panose="02020603050405020304" pitchFamily="18" charset="0"/>
            <a:cs typeface="Times New Roman" panose="02020603050405020304" pitchFamily="18" charset="0"/>
          </a:endParaRPr>
        </a:p>
      </dgm:t>
    </dgm:pt>
    <dgm:pt modelId="{7DD02948-A023-4831-B0A4-D9AE32A870A3}">
      <dgm:prSet phldrT="[Texto]" custT="1"/>
      <dgm:spPr>
        <a:solidFill>
          <a:schemeClr val="tx2">
            <a:lumMod val="10000"/>
            <a:lumOff val="90000"/>
            <a:alpha val="90000"/>
          </a:schemeClr>
        </a:solidFill>
      </dgm:spPr>
      <dgm:t>
        <a:bodyPr/>
        <a:lstStyle/>
        <a:p>
          <a:r>
            <a:rPr lang="es-DO" sz="1000">
              <a:latin typeface="Times New Roman" panose="02020603050405020304" pitchFamily="18" charset="0"/>
              <a:cs typeface="Times New Roman" panose="02020603050405020304" pitchFamily="18" charset="0"/>
            </a:rPr>
            <a:t>2.7. Deportes y recreación física para el desarrollo humano.</a:t>
          </a:r>
        </a:p>
      </dgm:t>
    </dgm:pt>
    <dgm:pt modelId="{864A1C8C-BFEB-4339-9B38-84032ABEFE7B}" type="parTrans" cxnId="{3E1388CE-FE72-4B63-8809-FE018349FA3F}">
      <dgm:prSet/>
      <dgm:spPr/>
      <dgm:t>
        <a:bodyPr/>
        <a:lstStyle/>
        <a:p>
          <a:endParaRPr lang="es-DO">
            <a:latin typeface="Times New Roman" panose="02020603050405020304" pitchFamily="18" charset="0"/>
            <a:cs typeface="Times New Roman" panose="02020603050405020304" pitchFamily="18" charset="0"/>
          </a:endParaRPr>
        </a:p>
      </dgm:t>
    </dgm:pt>
    <dgm:pt modelId="{7407ABE7-A62A-4DF0-BAE1-4A7478E2B7E9}" type="sibTrans" cxnId="{3E1388CE-FE72-4B63-8809-FE018349FA3F}">
      <dgm:prSet/>
      <dgm:spPr/>
      <dgm:t>
        <a:bodyPr/>
        <a:lstStyle/>
        <a:p>
          <a:endParaRPr lang="es-DO">
            <a:latin typeface="Times New Roman" panose="02020603050405020304" pitchFamily="18" charset="0"/>
            <a:cs typeface="Times New Roman" panose="02020603050405020304" pitchFamily="18" charset="0"/>
          </a:endParaRPr>
        </a:p>
      </dgm:t>
    </dgm:pt>
    <dgm:pt modelId="{D8817A13-7B88-4BB0-922B-995938B300E0}">
      <dgm:prSet phldrT="[Texto]" custT="1"/>
      <dgm:spPr>
        <a:solidFill>
          <a:schemeClr val="tx2">
            <a:lumMod val="10000"/>
            <a:lumOff val="90000"/>
            <a:alpha val="90000"/>
          </a:schemeClr>
        </a:solidFill>
      </dgm:spPr>
      <dgm:t>
        <a:bodyPr/>
        <a:lstStyle/>
        <a:p>
          <a:r>
            <a:rPr lang="es-DO" sz="1000">
              <a:latin typeface="Times New Roman" panose="02020603050405020304" pitchFamily="18" charset="0"/>
              <a:cs typeface="Times New Roman" panose="02020603050405020304" pitchFamily="18" charset="0"/>
            </a:rPr>
            <a:t>3.3 Competitividad e innovación en un ambiente favorable;</a:t>
          </a:r>
        </a:p>
      </dgm:t>
    </dgm:pt>
    <dgm:pt modelId="{A4744E2B-39DF-47E3-89C5-884FBF605639}" type="parTrans" cxnId="{243BF980-7AD3-4E4D-B0D6-3AE9E01B5EEB}">
      <dgm:prSet/>
      <dgm:spPr/>
      <dgm:t>
        <a:bodyPr/>
        <a:lstStyle/>
        <a:p>
          <a:endParaRPr lang="es-DO">
            <a:latin typeface="Times New Roman" panose="02020603050405020304" pitchFamily="18" charset="0"/>
            <a:cs typeface="Times New Roman" panose="02020603050405020304" pitchFamily="18" charset="0"/>
          </a:endParaRPr>
        </a:p>
      </dgm:t>
    </dgm:pt>
    <dgm:pt modelId="{A9076CC0-F7DC-4245-8970-99FFBCAD3841}" type="sibTrans" cxnId="{243BF980-7AD3-4E4D-B0D6-3AE9E01B5EEB}">
      <dgm:prSet/>
      <dgm:spPr/>
      <dgm:t>
        <a:bodyPr/>
        <a:lstStyle/>
        <a:p>
          <a:endParaRPr lang="es-DO">
            <a:latin typeface="Times New Roman" panose="02020603050405020304" pitchFamily="18" charset="0"/>
            <a:cs typeface="Times New Roman" panose="02020603050405020304" pitchFamily="18" charset="0"/>
          </a:endParaRPr>
        </a:p>
      </dgm:t>
    </dgm:pt>
    <dgm:pt modelId="{7487BB44-98BE-4F84-97FD-A160788933EF}">
      <dgm:prSet phldrT="[Texto]" custT="1"/>
      <dgm:spPr>
        <a:solidFill>
          <a:schemeClr val="tx2">
            <a:lumMod val="10000"/>
            <a:lumOff val="90000"/>
            <a:alpha val="90000"/>
          </a:schemeClr>
        </a:solidFill>
      </dgm:spPr>
      <dgm:t>
        <a:bodyPr/>
        <a:lstStyle/>
        <a:p>
          <a:r>
            <a:rPr lang="es-DO" sz="1000">
              <a:latin typeface="Times New Roman" panose="02020603050405020304" pitchFamily="18" charset="0"/>
              <a:cs typeface="Times New Roman" panose="02020603050405020304" pitchFamily="18" charset="0"/>
            </a:rPr>
            <a:t>3.4 Empleos suficientes;</a:t>
          </a:r>
        </a:p>
      </dgm:t>
    </dgm:pt>
    <dgm:pt modelId="{CBF42B1B-B445-4FB3-A0F3-0052C477C9CF}" type="parTrans" cxnId="{BC5D7FF0-033F-4341-8A7B-11B7E88CEB60}">
      <dgm:prSet/>
      <dgm:spPr/>
      <dgm:t>
        <a:bodyPr/>
        <a:lstStyle/>
        <a:p>
          <a:endParaRPr lang="es-DO">
            <a:latin typeface="Times New Roman" panose="02020603050405020304" pitchFamily="18" charset="0"/>
            <a:cs typeface="Times New Roman" panose="02020603050405020304" pitchFamily="18" charset="0"/>
          </a:endParaRPr>
        </a:p>
      </dgm:t>
    </dgm:pt>
    <dgm:pt modelId="{923302FA-D22D-4939-92CA-C3BF31F24E6E}" type="sibTrans" cxnId="{BC5D7FF0-033F-4341-8A7B-11B7E88CEB60}">
      <dgm:prSet/>
      <dgm:spPr/>
      <dgm:t>
        <a:bodyPr/>
        <a:lstStyle/>
        <a:p>
          <a:endParaRPr lang="es-DO">
            <a:latin typeface="Times New Roman" panose="02020603050405020304" pitchFamily="18" charset="0"/>
            <a:cs typeface="Times New Roman" panose="02020603050405020304" pitchFamily="18" charset="0"/>
          </a:endParaRPr>
        </a:p>
      </dgm:t>
    </dgm:pt>
    <dgm:pt modelId="{36DD3C6C-A7E4-4DC8-81AB-46A865A5B6C7}">
      <dgm:prSet phldrT="[Texto]" custT="1"/>
      <dgm:spPr>
        <a:solidFill>
          <a:schemeClr val="tx2">
            <a:lumMod val="10000"/>
            <a:lumOff val="90000"/>
            <a:alpha val="90000"/>
          </a:schemeClr>
        </a:solidFill>
      </dgm:spPr>
      <dgm:t>
        <a:bodyPr/>
        <a:lstStyle/>
        <a:p>
          <a:r>
            <a:rPr lang="es-DO" sz="1000">
              <a:latin typeface="Times New Roman" panose="02020603050405020304" pitchFamily="18" charset="0"/>
              <a:cs typeface="Times New Roman" panose="02020603050405020304" pitchFamily="18" charset="0"/>
            </a:rPr>
            <a:t>3.5 Estructura productiva competitiva;</a:t>
          </a:r>
        </a:p>
      </dgm:t>
    </dgm:pt>
    <dgm:pt modelId="{80C4FF34-A793-40FE-AAEB-AFAA2BC63EBE}" type="parTrans" cxnId="{B90AC228-35CE-4D97-86FE-53E823D1129D}">
      <dgm:prSet/>
      <dgm:spPr/>
      <dgm:t>
        <a:bodyPr/>
        <a:lstStyle/>
        <a:p>
          <a:endParaRPr lang="es-DO">
            <a:latin typeface="Times New Roman" panose="02020603050405020304" pitchFamily="18" charset="0"/>
            <a:cs typeface="Times New Roman" panose="02020603050405020304" pitchFamily="18" charset="0"/>
          </a:endParaRPr>
        </a:p>
      </dgm:t>
    </dgm:pt>
    <dgm:pt modelId="{68C73117-60D0-4A6A-B9FC-672151AEF176}" type="sibTrans" cxnId="{B90AC228-35CE-4D97-86FE-53E823D1129D}">
      <dgm:prSet/>
      <dgm:spPr/>
      <dgm:t>
        <a:bodyPr/>
        <a:lstStyle/>
        <a:p>
          <a:endParaRPr lang="es-DO">
            <a:latin typeface="Times New Roman" panose="02020603050405020304" pitchFamily="18" charset="0"/>
            <a:cs typeface="Times New Roman" panose="02020603050405020304" pitchFamily="18" charset="0"/>
          </a:endParaRPr>
        </a:p>
      </dgm:t>
    </dgm:pt>
    <dgm:pt modelId="{451F69D6-9EB0-46EE-8831-95949557CA16}">
      <dgm:prSet phldrT="[Texto]" custT="1"/>
      <dgm:spPr>
        <a:solidFill>
          <a:schemeClr val="tx2">
            <a:lumMod val="10000"/>
            <a:lumOff val="90000"/>
            <a:alpha val="90000"/>
          </a:schemeClr>
        </a:solidFill>
      </dgm:spPr>
      <dgm:t>
        <a:bodyPr/>
        <a:lstStyle/>
        <a:p>
          <a:r>
            <a:rPr lang="es-DO" sz="1000">
              <a:latin typeface="Times New Roman" panose="02020603050405020304" pitchFamily="18" charset="0"/>
              <a:cs typeface="Times New Roman" panose="02020603050405020304" pitchFamily="18" charset="0"/>
            </a:rPr>
            <a:t>4.2 Eficaz gestión de riesgos para minimizar pérdidas; </a:t>
          </a:r>
        </a:p>
      </dgm:t>
    </dgm:pt>
    <dgm:pt modelId="{47A47015-526A-4200-9672-3B550F43944D}" type="parTrans" cxnId="{16CD2B4F-3075-4D4B-854A-703FBC47CEA1}">
      <dgm:prSet/>
      <dgm:spPr/>
      <dgm:t>
        <a:bodyPr/>
        <a:lstStyle/>
        <a:p>
          <a:endParaRPr lang="es-DO">
            <a:latin typeface="Times New Roman" panose="02020603050405020304" pitchFamily="18" charset="0"/>
            <a:cs typeface="Times New Roman" panose="02020603050405020304" pitchFamily="18" charset="0"/>
          </a:endParaRPr>
        </a:p>
      </dgm:t>
    </dgm:pt>
    <dgm:pt modelId="{A2D089F9-7B56-4538-89BE-7DE153536260}" type="sibTrans" cxnId="{16CD2B4F-3075-4D4B-854A-703FBC47CEA1}">
      <dgm:prSet/>
      <dgm:spPr/>
      <dgm:t>
        <a:bodyPr/>
        <a:lstStyle/>
        <a:p>
          <a:endParaRPr lang="es-DO">
            <a:latin typeface="Times New Roman" panose="02020603050405020304" pitchFamily="18" charset="0"/>
            <a:cs typeface="Times New Roman" panose="02020603050405020304" pitchFamily="18" charset="0"/>
          </a:endParaRPr>
        </a:p>
      </dgm:t>
    </dgm:pt>
    <dgm:pt modelId="{6519361D-06E9-470C-94D5-EECD44717838}">
      <dgm:prSet phldrT="[Texto]" custT="1"/>
      <dgm:spPr>
        <a:solidFill>
          <a:schemeClr val="tx2">
            <a:lumMod val="10000"/>
            <a:lumOff val="90000"/>
            <a:alpha val="90000"/>
          </a:schemeClr>
        </a:solidFill>
      </dgm:spPr>
      <dgm:t>
        <a:bodyPr/>
        <a:lstStyle/>
        <a:p>
          <a:r>
            <a:rPr lang="es-DO" sz="1000">
              <a:latin typeface="Times New Roman" panose="02020603050405020304" pitchFamily="18" charset="0"/>
              <a:cs typeface="Times New Roman" panose="02020603050405020304" pitchFamily="18" charset="0"/>
            </a:rPr>
            <a:t>4.3 Adecuada adaptación al cambio climático;</a:t>
          </a:r>
        </a:p>
      </dgm:t>
    </dgm:pt>
    <dgm:pt modelId="{4848BA66-648D-4C29-BA9C-56A4768214AF}" type="parTrans" cxnId="{FE0FFDDC-C292-4E7E-B281-0CB2F460B51A}">
      <dgm:prSet/>
      <dgm:spPr/>
      <dgm:t>
        <a:bodyPr/>
        <a:lstStyle/>
        <a:p>
          <a:endParaRPr lang="es-DO">
            <a:latin typeface="Times New Roman" panose="02020603050405020304" pitchFamily="18" charset="0"/>
            <a:cs typeface="Times New Roman" panose="02020603050405020304" pitchFamily="18" charset="0"/>
          </a:endParaRPr>
        </a:p>
      </dgm:t>
    </dgm:pt>
    <dgm:pt modelId="{83B522D4-1704-4F9A-86C4-280CB68461FA}" type="sibTrans" cxnId="{FE0FFDDC-C292-4E7E-B281-0CB2F460B51A}">
      <dgm:prSet/>
      <dgm:spPr/>
      <dgm:t>
        <a:bodyPr/>
        <a:lstStyle/>
        <a:p>
          <a:endParaRPr lang="es-DO">
            <a:latin typeface="Times New Roman" panose="02020603050405020304" pitchFamily="18" charset="0"/>
            <a:cs typeface="Times New Roman" panose="02020603050405020304" pitchFamily="18" charset="0"/>
          </a:endParaRPr>
        </a:p>
      </dgm:t>
    </dgm:pt>
    <dgm:pt modelId="{F33DCB31-A1EF-449C-A0B9-D06D0A17B238}" type="pres">
      <dgm:prSet presAssocID="{88713F7B-B1B2-40C5-8CEF-5E39C8BB5D58}" presName="Name0" presStyleCnt="0">
        <dgm:presLayoutVars>
          <dgm:dir/>
          <dgm:animLvl val="lvl"/>
          <dgm:resizeHandles val="exact"/>
        </dgm:presLayoutVars>
      </dgm:prSet>
      <dgm:spPr/>
    </dgm:pt>
    <dgm:pt modelId="{F51B9449-46B5-4845-9D06-239255B2D506}" type="pres">
      <dgm:prSet presAssocID="{689492DC-9375-4357-BBB7-935B741B58F6}" presName="composite" presStyleCnt="0"/>
      <dgm:spPr/>
    </dgm:pt>
    <dgm:pt modelId="{B26258F7-78E6-4238-AA10-0F65BDB9B9D2}" type="pres">
      <dgm:prSet presAssocID="{689492DC-9375-4357-BBB7-935B741B58F6}" presName="parTx" presStyleLbl="alignNode1" presStyleIdx="0" presStyleCnt="4">
        <dgm:presLayoutVars>
          <dgm:chMax val="0"/>
          <dgm:chPref val="0"/>
          <dgm:bulletEnabled val="1"/>
        </dgm:presLayoutVars>
      </dgm:prSet>
      <dgm:spPr/>
    </dgm:pt>
    <dgm:pt modelId="{58ECB872-85BB-411B-9986-7BD1065497BD}" type="pres">
      <dgm:prSet presAssocID="{689492DC-9375-4357-BBB7-935B741B58F6}" presName="desTx" presStyleLbl="alignAccFollowNode1" presStyleIdx="0" presStyleCnt="4">
        <dgm:presLayoutVars>
          <dgm:bulletEnabled val="1"/>
        </dgm:presLayoutVars>
      </dgm:prSet>
      <dgm:spPr/>
    </dgm:pt>
    <dgm:pt modelId="{B13C9D09-B02E-45AA-A8A1-4581536B515B}" type="pres">
      <dgm:prSet presAssocID="{8E92D000-04E8-45F0-845A-709D0F9D981F}" presName="space" presStyleCnt="0"/>
      <dgm:spPr/>
    </dgm:pt>
    <dgm:pt modelId="{990EAA63-6F39-443C-A850-AB60713714E3}" type="pres">
      <dgm:prSet presAssocID="{74045CBD-2D43-4925-9FBD-BCC985747A4C}" presName="composite" presStyleCnt="0"/>
      <dgm:spPr/>
    </dgm:pt>
    <dgm:pt modelId="{6D110A11-378C-4899-9FE7-A57665AEE595}" type="pres">
      <dgm:prSet presAssocID="{74045CBD-2D43-4925-9FBD-BCC985747A4C}" presName="parTx" presStyleLbl="alignNode1" presStyleIdx="1" presStyleCnt="4">
        <dgm:presLayoutVars>
          <dgm:chMax val="0"/>
          <dgm:chPref val="0"/>
          <dgm:bulletEnabled val="1"/>
        </dgm:presLayoutVars>
      </dgm:prSet>
      <dgm:spPr/>
    </dgm:pt>
    <dgm:pt modelId="{D6E2CBEB-AFFA-4506-9CA6-3EB2BCF5F200}" type="pres">
      <dgm:prSet presAssocID="{74045CBD-2D43-4925-9FBD-BCC985747A4C}" presName="desTx" presStyleLbl="alignAccFollowNode1" presStyleIdx="1" presStyleCnt="4">
        <dgm:presLayoutVars>
          <dgm:bulletEnabled val="1"/>
        </dgm:presLayoutVars>
      </dgm:prSet>
      <dgm:spPr/>
    </dgm:pt>
    <dgm:pt modelId="{DE0007D7-050A-4056-B8E4-9644F048B9EB}" type="pres">
      <dgm:prSet presAssocID="{58691D04-7EB8-4791-8CB4-D358C9324A64}" presName="space" presStyleCnt="0"/>
      <dgm:spPr/>
    </dgm:pt>
    <dgm:pt modelId="{5C03C9D3-16C1-4D8B-8613-95C4D83612D4}" type="pres">
      <dgm:prSet presAssocID="{4A41FA8A-B28B-4E51-A8F3-AA6BFA5044FB}" presName="composite" presStyleCnt="0"/>
      <dgm:spPr/>
    </dgm:pt>
    <dgm:pt modelId="{5EEE8DCB-A8BB-4115-B3A5-9FEC1DD8AD13}" type="pres">
      <dgm:prSet presAssocID="{4A41FA8A-B28B-4E51-A8F3-AA6BFA5044FB}" presName="parTx" presStyleLbl="alignNode1" presStyleIdx="2" presStyleCnt="4">
        <dgm:presLayoutVars>
          <dgm:chMax val="0"/>
          <dgm:chPref val="0"/>
          <dgm:bulletEnabled val="1"/>
        </dgm:presLayoutVars>
      </dgm:prSet>
      <dgm:spPr/>
    </dgm:pt>
    <dgm:pt modelId="{783A0541-D5ED-44B5-8744-A61ADCEE7302}" type="pres">
      <dgm:prSet presAssocID="{4A41FA8A-B28B-4E51-A8F3-AA6BFA5044FB}" presName="desTx" presStyleLbl="alignAccFollowNode1" presStyleIdx="2" presStyleCnt="4">
        <dgm:presLayoutVars>
          <dgm:bulletEnabled val="1"/>
        </dgm:presLayoutVars>
      </dgm:prSet>
      <dgm:spPr/>
    </dgm:pt>
    <dgm:pt modelId="{8C85D851-F211-4BDB-8B2A-57EDA3A48D6E}" type="pres">
      <dgm:prSet presAssocID="{13C1CF82-2158-465B-83E1-892E27DDE890}" presName="space" presStyleCnt="0"/>
      <dgm:spPr/>
    </dgm:pt>
    <dgm:pt modelId="{E4D543E7-3B29-4558-99E1-B4F944720BB8}" type="pres">
      <dgm:prSet presAssocID="{8AA4FEF6-7DBC-4E71-A266-82CB99A599FF}" presName="composite" presStyleCnt="0"/>
      <dgm:spPr/>
    </dgm:pt>
    <dgm:pt modelId="{A3301691-724E-4754-9F54-A85F20F3E083}" type="pres">
      <dgm:prSet presAssocID="{8AA4FEF6-7DBC-4E71-A266-82CB99A599FF}" presName="parTx" presStyleLbl="alignNode1" presStyleIdx="3" presStyleCnt="4">
        <dgm:presLayoutVars>
          <dgm:chMax val="0"/>
          <dgm:chPref val="0"/>
          <dgm:bulletEnabled val="1"/>
        </dgm:presLayoutVars>
      </dgm:prSet>
      <dgm:spPr/>
    </dgm:pt>
    <dgm:pt modelId="{B66B67C5-9AB4-4DC7-988E-75D9DD5C45CD}" type="pres">
      <dgm:prSet presAssocID="{8AA4FEF6-7DBC-4E71-A266-82CB99A599FF}" presName="desTx" presStyleLbl="alignAccFollowNode1" presStyleIdx="3" presStyleCnt="4">
        <dgm:presLayoutVars>
          <dgm:bulletEnabled val="1"/>
        </dgm:presLayoutVars>
      </dgm:prSet>
      <dgm:spPr/>
    </dgm:pt>
  </dgm:ptLst>
  <dgm:cxnLst>
    <dgm:cxn modelId="{2BD91303-44FA-465C-8036-64252C6E494D}" srcId="{8AA4FEF6-7DBC-4E71-A266-82CB99A599FF}" destId="{9C95CB66-2D3D-4730-9DD1-34DF9D24615A}" srcOrd="0" destOrd="0" parTransId="{EFA6244F-0D97-4A97-AB29-38ED737B704B}" sibTransId="{7480B47B-1A6C-41E8-9A73-8214F4CB862B}"/>
    <dgm:cxn modelId="{BF67D906-A955-41CF-8D40-3072F1495DD5}" srcId="{689492DC-9375-4357-BBB7-935B741B58F6}" destId="{00A368D4-56E3-4279-A13C-A8FA7B635E1B}" srcOrd="1" destOrd="0" parTransId="{C075C366-EFBB-4B41-AEB8-280307D52322}" sibTransId="{43DB1B37-3142-44E5-9928-72F2A1C2DC1C}"/>
    <dgm:cxn modelId="{58715B09-2A4B-4A70-8816-2D5FF54EC70C}" type="presOf" srcId="{D8817A13-7B88-4BB0-922B-995938B300E0}" destId="{783A0541-D5ED-44B5-8744-A61ADCEE7302}" srcOrd="0" destOrd="2" presId="urn:microsoft.com/office/officeart/2005/8/layout/hList1"/>
    <dgm:cxn modelId="{67BD150B-EA35-4476-AE58-114116BA376D}" srcId="{74045CBD-2D43-4925-9FBD-BCC985747A4C}" destId="{30A67CA2-3AD8-4F6E-9F55-26B0F4AFFD58}" srcOrd="3" destOrd="0" parTransId="{E72F8956-8419-4FA4-BA07-7EE1F4ED8BFB}" sibTransId="{40E35652-02A2-4BF3-85EF-1201AAB5AC4B}"/>
    <dgm:cxn modelId="{4B652611-A32E-4391-8F80-F22F4A301979}" srcId="{4A41FA8A-B28B-4E51-A8F3-AA6BFA5044FB}" destId="{52358BBA-FE78-47F3-AEAF-3946681E47A2}" srcOrd="0" destOrd="0" parTransId="{30700AB0-445E-4CE4-8500-FF9273AF2F00}" sibTransId="{47A329AC-F295-4D13-8942-A9E149832F22}"/>
    <dgm:cxn modelId="{18126613-CEB7-4AE8-B06A-9E6BF6BF82B5}" type="presOf" srcId="{00A368D4-56E3-4279-A13C-A8FA7B635E1B}" destId="{58ECB872-85BB-411B-9986-7BD1065497BD}" srcOrd="0" destOrd="1" presId="urn:microsoft.com/office/officeart/2005/8/layout/hList1"/>
    <dgm:cxn modelId="{A907CA17-6F16-47C2-ACE8-088941E0BC45}" srcId="{74045CBD-2D43-4925-9FBD-BCC985747A4C}" destId="{D43103FD-57C7-482E-9930-CE7443E83D72}" srcOrd="2" destOrd="0" parTransId="{E3023EAC-D310-4028-BF47-4CF04ACAB70F}" sibTransId="{3C5EFEAE-2A38-454C-9825-2BFB38A127A9}"/>
    <dgm:cxn modelId="{7E7A8B1F-37C4-44D4-9ACB-D538B34D7CCB}" type="presOf" srcId="{91FE20A2-92F3-47F6-A267-04F6A4A78FE6}" destId="{D6E2CBEB-AFFA-4506-9CA6-3EB2BCF5F200}" srcOrd="0" destOrd="1" presId="urn:microsoft.com/office/officeart/2005/8/layout/hList1"/>
    <dgm:cxn modelId="{F3704E27-49BF-4EC6-9A20-209C5C079C1C}" type="presOf" srcId="{1621F080-6ACF-4C10-B209-DF48D378E10D}" destId="{B66B67C5-9AB4-4DC7-988E-75D9DD5C45CD}" srcOrd="0" destOrd="3" presId="urn:microsoft.com/office/officeart/2005/8/layout/hList1"/>
    <dgm:cxn modelId="{B90AC228-35CE-4D97-86FE-53E823D1129D}" srcId="{4A41FA8A-B28B-4E51-A8F3-AA6BFA5044FB}" destId="{36DD3C6C-A7E4-4DC8-81AB-46A865A5B6C7}" srcOrd="4" destOrd="0" parTransId="{80C4FF34-A793-40FE-AAEB-AFAA2BC63EBE}" sibTransId="{68C73117-60D0-4A6A-B9FC-672151AEF176}"/>
    <dgm:cxn modelId="{9F648C2A-7631-4B9D-B8F2-8836884F7779}" type="presOf" srcId="{0F7D40D5-E179-4CA7-898B-704DC10D0A17}" destId="{783A0541-D5ED-44B5-8744-A61ADCEE7302}" srcOrd="0" destOrd="1" presId="urn:microsoft.com/office/officeart/2005/8/layout/hList1"/>
    <dgm:cxn modelId="{5702E33C-9BE8-47A8-97BA-545456FCB5B9}" type="presOf" srcId="{8AA4FEF6-7DBC-4E71-A266-82CB99A599FF}" destId="{A3301691-724E-4754-9F54-A85F20F3E083}" srcOrd="0" destOrd="0" presId="urn:microsoft.com/office/officeart/2005/8/layout/hList1"/>
    <dgm:cxn modelId="{FF3F913D-2A8B-4ED1-AFBD-589034D2BE90}" srcId="{88713F7B-B1B2-40C5-8CEF-5E39C8BB5D58}" destId="{689492DC-9375-4357-BBB7-935B741B58F6}" srcOrd="0" destOrd="0" parTransId="{7A72A27C-B325-4329-B5E6-B299C886D969}" sibTransId="{8E92D000-04E8-45F0-845A-709D0F9D981F}"/>
    <dgm:cxn modelId="{5CECF240-2861-47B7-A3D7-CAECB9B82434}" srcId="{689492DC-9375-4357-BBB7-935B741B58F6}" destId="{C188C1C4-E47E-4430-A075-75C603A71684}" srcOrd="0" destOrd="0" parTransId="{C65BF176-5699-4043-B3BB-F5A96CD3627D}" sibTransId="{9989802D-768C-4765-AE7F-C706D70D351A}"/>
    <dgm:cxn modelId="{DDD40E48-7726-4EAB-8C98-AF4C0E53F1D7}" srcId="{88713F7B-B1B2-40C5-8CEF-5E39C8BB5D58}" destId="{74045CBD-2D43-4925-9FBD-BCC985747A4C}" srcOrd="1" destOrd="0" parTransId="{FC5434C0-1E78-4050-8037-453070AC3317}" sibTransId="{58691D04-7EB8-4791-8CB4-D358C9324A64}"/>
    <dgm:cxn modelId="{D8EE524A-430C-4081-A2E4-C66186294EC3}" type="presOf" srcId="{451F69D6-9EB0-46EE-8831-95949557CA16}" destId="{B66B67C5-9AB4-4DC7-988E-75D9DD5C45CD}" srcOrd="0" destOrd="1" presId="urn:microsoft.com/office/officeart/2005/8/layout/hList1"/>
    <dgm:cxn modelId="{51DA6B4C-189B-4B4D-901A-063CEA2D7E44}" type="presOf" srcId="{6519361D-06E9-470C-94D5-EECD44717838}" destId="{B66B67C5-9AB4-4DC7-988E-75D9DD5C45CD}" srcOrd="0" destOrd="2" presId="urn:microsoft.com/office/officeart/2005/8/layout/hList1"/>
    <dgm:cxn modelId="{FF21F46C-0FAF-4A9A-B796-3FE41F71CD3D}" srcId="{88713F7B-B1B2-40C5-8CEF-5E39C8BB5D58}" destId="{4A41FA8A-B28B-4E51-A8F3-AA6BFA5044FB}" srcOrd="2" destOrd="0" parTransId="{18502EB0-FA74-45CE-BEBF-96085460EAA2}" sibTransId="{13C1CF82-2158-465B-83E1-892E27DDE890}"/>
    <dgm:cxn modelId="{16CD2B4F-3075-4D4B-854A-703FBC47CEA1}" srcId="{8AA4FEF6-7DBC-4E71-A266-82CB99A599FF}" destId="{451F69D6-9EB0-46EE-8831-95949557CA16}" srcOrd="1" destOrd="0" parTransId="{47A47015-526A-4200-9672-3B550F43944D}" sibTransId="{A2D089F9-7B56-4538-89BE-7DE153536260}"/>
    <dgm:cxn modelId="{F7EC976F-F89B-41D8-B6D4-ACB58B573CF3}" srcId="{689492DC-9375-4357-BBB7-935B741B58F6}" destId="{74D3C09A-AF77-4B99-AE10-69EB0F722B0F}" srcOrd="3" destOrd="0" parTransId="{3095EC58-530F-42AB-BBCB-3AA1440DC56E}" sibTransId="{F873667B-3C82-4CB6-80DD-4257044A43D7}"/>
    <dgm:cxn modelId="{37AA4753-9A22-4B09-88A8-389F22A32DCD}" type="presOf" srcId="{C188C1C4-E47E-4430-A075-75C603A71684}" destId="{58ECB872-85BB-411B-9986-7BD1065497BD}" srcOrd="0" destOrd="0" presId="urn:microsoft.com/office/officeart/2005/8/layout/hList1"/>
    <dgm:cxn modelId="{4A9B6B54-EF98-4852-982F-7E90956FA308}" srcId="{4A41FA8A-B28B-4E51-A8F3-AA6BFA5044FB}" destId="{0F7D40D5-E179-4CA7-898B-704DC10D0A17}" srcOrd="1" destOrd="0" parTransId="{A75C5FCB-F3BD-49D1-BD78-8B677F06A801}" sibTransId="{8EFBD600-43DC-42DC-BE81-658B46CB3D14}"/>
    <dgm:cxn modelId="{2520E77A-FA04-4D0A-B348-6BC5C72C0BBB}" srcId="{74045CBD-2D43-4925-9FBD-BCC985747A4C}" destId="{167403C3-68EA-45E3-B173-0B54D2B1F667}" srcOrd="5" destOrd="0" parTransId="{AD862EAC-D38A-482A-9FAB-070E140EEC5E}" sibTransId="{119614E2-0A11-4372-863A-F9FCCA46CBBD}"/>
    <dgm:cxn modelId="{B7FC8180-6426-4B14-BBCE-49595D442B16}" type="presOf" srcId="{74D3C09A-AF77-4B99-AE10-69EB0F722B0F}" destId="{58ECB872-85BB-411B-9986-7BD1065497BD}" srcOrd="0" destOrd="3" presId="urn:microsoft.com/office/officeart/2005/8/layout/hList1"/>
    <dgm:cxn modelId="{D8E08F80-2B24-40DE-A5A9-2AF3E5DC2AE3}" type="presOf" srcId="{4A41FA8A-B28B-4E51-A8F3-AA6BFA5044FB}" destId="{5EEE8DCB-A8BB-4115-B3A5-9FEC1DD8AD13}" srcOrd="0" destOrd="0" presId="urn:microsoft.com/office/officeart/2005/8/layout/hList1"/>
    <dgm:cxn modelId="{243BF980-7AD3-4E4D-B0D6-3AE9E01B5EEB}" srcId="{4A41FA8A-B28B-4E51-A8F3-AA6BFA5044FB}" destId="{D8817A13-7B88-4BB0-922B-995938B300E0}" srcOrd="2" destOrd="0" parTransId="{A4744E2B-39DF-47E3-89C5-884FBF605639}" sibTransId="{A9076CC0-F7DC-4245-8970-99FFBCAD3841}"/>
    <dgm:cxn modelId="{E28D5190-5E93-4FBE-9358-3683A2026E23}" srcId="{88713F7B-B1B2-40C5-8CEF-5E39C8BB5D58}" destId="{8AA4FEF6-7DBC-4E71-A266-82CB99A599FF}" srcOrd="3" destOrd="0" parTransId="{5C537850-4A27-4C80-B475-4ABD6B33B622}" sibTransId="{0084ECFF-AED5-4508-A207-24732EFC5088}"/>
    <dgm:cxn modelId="{AE138593-4C8F-4C38-A876-F0A5B9D7F4B2}" type="presOf" srcId="{81B3845A-86CD-4BAB-A080-7201C9856DD3}" destId="{D6E2CBEB-AFFA-4506-9CA6-3EB2BCF5F200}" srcOrd="0" destOrd="0" presId="urn:microsoft.com/office/officeart/2005/8/layout/hList1"/>
    <dgm:cxn modelId="{48F58498-CA88-4D32-87A9-267BC1A5A95C}" type="presOf" srcId="{88713F7B-B1B2-40C5-8CEF-5E39C8BB5D58}" destId="{F33DCB31-A1EF-449C-A0B9-D06D0A17B238}" srcOrd="0" destOrd="0" presId="urn:microsoft.com/office/officeart/2005/8/layout/hList1"/>
    <dgm:cxn modelId="{3E4221A6-7E95-4C4C-8F16-632494319E78}" type="presOf" srcId="{7487BB44-98BE-4F84-97FD-A160788933EF}" destId="{783A0541-D5ED-44B5-8744-A61ADCEE7302}" srcOrd="0" destOrd="3" presId="urn:microsoft.com/office/officeart/2005/8/layout/hList1"/>
    <dgm:cxn modelId="{EA9679A6-5F9E-4230-BA2C-54EC73F71523}" type="presOf" srcId="{689492DC-9375-4357-BBB7-935B741B58F6}" destId="{B26258F7-78E6-4238-AA10-0F65BDB9B9D2}" srcOrd="0" destOrd="0" presId="urn:microsoft.com/office/officeart/2005/8/layout/hList1"/>
    <dgm:cxn modelId="{AE8AB2A6-3304-40AD-B21A-8334BFCF5724}" srcId="{74045CBD-2D43-4925-9FBD-BCC985747A4C}" destId="{91FE20A2-92F3-47F6-A267-04F6A4A78FE6}" srcOrd="1" destOrd="0" parTransId="{1F596528-93CB-4616-BCF2-BFE0971F10D5}" sibTransId="{D83C3537-2229-4F41-91B0-0DD924AA04E4}"/>
    <dgm:cxn modelId="{571BFAAD-5FE6-4441-B270-6CFDD3330158}" type="presOf" srcId="{167403C3-68EA-45E3-B173-0B54D2B1F667}" destId="{D6E2CBEB-AFFA-4506-9CA6-3EB2BCF5F200}" srcOrd="0" destOrd="5" presId="urn:microsoft.com/office/officeart/2005/8/layout/hList1"/>
    <dgm:cxn modelId="{1816E9AE-6D56-4E6B-B263-BFFC0C22C40D}" type="presOf" srcId="{1BF8A138-59EB-4B0D-B376-AFB352C10854}" destId="{D6E2CBEB-AFFA-4506-9CA6-3EB2BCF5F200}" srcOrd="0" destOrd="4" presId="urn:microsoft.com/office/officeart/2005/8/layout/hList1"/>
    <dgm:cxn modelId="{D7087ABF-3E16-4A76-A656-15416444E704}" type="presOf" srcId="{9C95CB66-2D3D-4730-9DD1-34DF9D24615A}" destId="{B66B67C5-9AB4-4DC7-988E-75D9DD5C45CD}" srcOrd="0" destOrd="0" presId="urn:microsoft.com/office/officeart/2005/8/layout/hList1"/>
    <dgm:cxn modelId="{468BFCC0-512B-4267-8344-209345BFC69C}" type="presOf" srcId="{52358BBA-FE78-47F3-AEAF-3946681E47A2}" destId="{783A0541-D5ED-44B5-8744-A61ADCEE7302}" srcOrd="0" destOrd="0" presId="urn:microsoft.com/office/officeart/2005/8/layout/hList1"/>
    <dgm:cxn modelId="{BFC4DFC3-637B-4173-82B4-362CD14837A2}" srcId="{689492DC-9375-4357-BBB7-935B741B58F6}" destId="{2A4D4887-B5B7-43F2-9558-9E02D4A88170}" srcOrd="2" destOrd="0" parTransId="{6ED2AEE6-A9A5-485D-95CB-CBDE86D5B41E}" sibTransId="{4BA24D63-B885-4E01-B3F3-BA2BB85C330D}"/>
    <dgm:cxn modelId="{F27DDFC6-4A0D-4FCE-81A8-25DD91C55E59}" type="presOf" srcId="{36DD3C6C-A7E4-4DC8-81AB-46A865A5B6C7}" destId="{783A0541-D5ED-44B5-8744-A61ADCEE7302}" srcOrd="0" destOrd="4" presId="urn:microsoft.com/office/officeart/2005/8/layout/hList1"/>
    <dgm:cxn modelId="{3E1388CE-FE72-4B63-8809-FE018349FA3F}" srcId="{74045CBD-2D43-4925-9FBD-BCC985747A4C}" destId="{7DD02948-A023-4831-B0A4-D9AE32A870A3}" srcOrd="6" destOrd="0" parTransId="{864A1C8C-BFEB-4339-9B38-84032ABEFE7B}" sibTransId="{7407ABE7-A62A-4DF0-BAE1-4A7478E2B7E9}"/>
    <dgm:cxn modelId="{4CEB91D2-F759-41DE-8C8A-6C6E1AEA8212}" srcId="{74045CBD-2D43-4925-9FBD-BCC985747A4C}" destId="{1BF8A138-59EB-4B0D-B376-AFB352C10854}" srcOrd="4" destOrd="0" parTransId="{EC8309B7-DB64-4AEC-9E6A-F8351C11809E}" sibTransId="{78430FA7-1811-4918-8127-8F5850B435DA}"/>
    <dgm:cxn modelId="{50532FDC-B3FC-4E7D-A0E7-6A7F03180CB3}" type="presOf" srcId="{30A67CA2-3AD8-4F6E-9F55-26B0F4AFFD58}" destId="{D6E2CBEB-AFFA-4506-9CA6-3EB2BCF5F200}" srcOrd="0" destOrd="3" presId="urn:microsoft.com/office/officeart/2005/8/layout/hList1"/>
    <dgm:cxn modelId="{FE0FFDDC-C292-4E7E-B281-0CB2F460B51A}" srcId="{8AA4FEF6-7DBC-4E71-A266-82CB99A599FF}" destId="{6519361D-06E9-470C-94D5-EECD44717838}" srcOrd="2" destOrd="0" parTransId="{4848BA66-648D-4C29-BA9C-56A4768214AF}" sibTransId="{83B522D4-1704-4F9A-86C4-280CB68461FA}"/>
    <dgm:cxn modelId="{D1A327DE-599E-4670-9E9B-069CFF384114}" srcId="{8AA4FEF6-7DBC-4E71-A266-82CB99A599FF}" destId="{1621F080-6ACF-4C10-B209-DF48D378E10D}" srcOrd="3" destOrd="0" parTransId="{06B09A8F-256B-415E-B7B3-12066AEF4FEA}" sibTransId="{C31B5D8D-80C4-4C0D-BDAC-9ECCE324DEF9}"/>
    <dgm:cxn modelId="{2D9612DF-C33B-473B-A0F7-4855CCC5221B}" type="presOf" srcId="{7DD02948-A023-4831-B0A4-D9AE32A870A3}" destId="{D6E2CBEB-AFFA-4506-9CA6-3EB2BCF5F200}" srcOrd="0" destOrd="6" presId="urn:microsoft.com/office/officeart/2005/8/layout/hList1"/>
    <dgm:cxn modelId="{756570E8-3B7E-4EFE-BC39-85FE99509EA6}" srcId="{74045CBD-2D43-4925-9FBD-BCC985747A4C}" destId="{81B3845A-86CD-4BAB-A080-7201C9856DD3}" srcOrd="0" destOrd="0" parTransId="{91141B99-553F-4C6A-91B0-32616B725170}" sibTransId="{C657C0FD-6035-44A7-9025-51AB2F5B0E1D}"/>
    <dgm:cxn modelId="{D8658AE8-1972-438D-8046-2F747EA2692A}" type="presOf" srcId="{2A4D4887-B5B7-43F2-9558-9E02D4A88170}" destId="{58ECB872-85BB-411B-9986-7BD1065497BD}" srcOrd="0" destOrd="2" presId="urn:microsoft.com/office/officeart/2005/8/layout/hList1"/>
    <dgm:cxn modelId="{BC5D7FF0-033F-4341-8A7B-11B7E88CEB60}" srcId="{4A41FA8A-B28B-4E51-A8F3-AA6BFA5044FB}" destId="{7487BB44-98BE-4F84-97FD-A160788933EF}" srcOrd="3" destOrd="0" parTransId="{CBF42B1B-B445-4FB3-A0F3-0052C477C9CF}" sibTransId="{923302FA-D22D-4939-92CA-C3BF31F24E6E}"/>
    <dgm:cxn modelId="{B1BD47F9-85C5-43C3-BC53-33D685D74B4C}" type="presOf" srcId="{74045CBD-2D43-4925-9FBD-BCC985747A4C}" destId="{6D110A11-378C-4899-9FE7-A57665AEE595}" srcOrd="0" destOrd="0" presId="urn:microsoft.com/office/officeart/2005/8/layout/hList1"/>
    <dgm:cxn modelId="{4B8387F9-67AE-4222-BDF8-8B40EE70ECD1}" type="presOf" srcId="{D43103FD-57C7-482E-9930-CE7443E83D72}" destId="{D6E2CBEB-AFFA-4506-9CA6-3EB2BCF5F200}" srcOrd="0" destOrd="2" presId="urn:microsoft.com/office/officeart/2005/8/layout/hList1"/>
    <dgm:cxn modelId="{FD019B46-215B-4FA1-A0BA-38E095CA8D0B}" type="presParOf" srcId="{F33DCB31-A1EF-449C-A0B9-D06D0A17B238}" destId="{F51B9449-46B5-4845-9D06-239255B2D506}" srcOrd="0" destOrd="0" presId="urn:microsoft.com/office/officeart/2005/8/layout/hList1"/>
    <dgm:cxn modelId="{BB1EB458-60E3-4017-B977-F38157A7D8B9}" type="presParOf" srcId="{F51B9449-46B5-4845-9D06-239255B2D506}" destId="{B26258F7-78E6-4238-AA10-0F65BDB9B9D2}" srcOrd="0" destOrd="0" presId="urn:microsoft.com/office/officeart/2005/8/layout/hList1"/>
    <dgm:cxn modelId="{AE8C17FA-6A6C-40A5-9DC1-D014037572B7}" type="presParOf" srcId="{F51B9449-46B5-4845-9D06-239255B2D506}" destId="{58ECB872-85BB-411B-9986-7BD1065497BD}" srcOrd="1" destOrd="0" presId="urn:microsoft.com/office/officeart/2005/8/layout/hList1"/>
    <dgm:cxn modelId="{66141751-2209-428F-A3F6-336473CBE21E}" type="presParOf" srcId="{F33DCB31-A1EF-449C-A0B9-D06D0A17B238}" destId="{B13C9D09-B02E-45AA-A8A1-4581536B515B}" srcOrd="1" destOrd="0" presId="urn:microsoft.com/office/officeart/2005/8/layout/hList1"/>
    <dgm:cxn modelId="{E4B7136C-D2D6-46D3-A965-4E4397EBA287}" type="presParOf" srcId="{F33DCB31-A1EF-449C-A0B9-D06D0A17B238}" destId="{990EAA63-6F39-443C-A850-AB60713714E3}" srcOrd="2" destOrd="0" presId="urn:microsoft.com/office/officeart/2005/8/layout/hList1"/>
    <dgm:cxn modelId="{5101108F-2380-4C13-9C77-285C79476617}" type="presParOf" srcId="{990EAA63-6F39-443C-A850-AB60713714E3}" destId="{6D110A11-378C-4899-9FE7-A57665AEE595}" srcOrd="0" destOrd="0" presId="urn:microsoft.com/office/officeart/2005/8/layout/hList1"/>
    <dgm:cxn modelId="{74AEFCC6-D908-4103-A7FA-05D70EBDE289}" type="presParOf" srcId="{990EAA63-6F39-443C-A850-AB60713714E3}" destId="{D6E2CBEB-AFFA-4506-9CA6-3EB2BCF5F200}" srcOrd="1" destOrd="0" presId="urn:microsoft.com/office/officeart/2005/8/layout/hList1"/>
    <dgm:cxn modelId="{EB019307-3985-4EE6-A12A-79DAF2C738B4}" type="presParOf" srcId="{F33DCB31-A1EF-449C-A0B9-D06D0A17B238}" destId="{DE0007D7-050A-4056-B8E4-9644F048B9EB}" srcOrd="3" destOrd="0" presId="urn:microsoft.com/office/officeart/2005/8/layout/hList1"/>
    <dgm:cxn modelId="{06709133-37B6-4E38-B09B-B3D2A9B85496}" type="presParOf" srcId="{F33DCB31-A1EF-449C-A0B9-D06D0A17B238}" destId="{5C03C9D3-16C1-4D8B-8613-95C4D83612D4}" srcOrd="4" destOrd="0" presId="urn:microsoft.com/office/officeart/2005/8/layout/hList1"/>
    <dgm:cxn modelId="{66F731E7-2B71-48A7-B7B6-82ABC120E17A}" type="presParOf" srcId="{5C03C9D3-16C1-4D8B-8613-95C4D83612D4}" destId="{5EEE8DCB-A8BB-4115-B3A5-9FEC1DD8AD13}" srcOrd="0" destOrd="0" presId="urn:microsoft.com/office/officeart/2005/8/layout/hList1"/>
    <dgm:cxn modelId="{66238B6D-E747-4C1A-9878-00F72B212560}" type="presParOf" srcId="{5C03C9D3-16C1-4D8B-8613-95C4D83612D4}" destId="{783A0541-D5ED-44B5-8744-A61ADCEE7302}" srcOrd="1" destOrd="0" presId="urn:microsoft.com/office/officeart/2005/8/layout/hList1"/>
    <dgm:cxn modelId="{EC0B83CA-63DE-433D-86A5-FA1F033A3DBA}" type="presParOf" srcId="{F33DCB31-A1EF-449C-A0B9-D06D0A17B238}" destId="{8C85D851-F211-4BDB-8B2A-57EDA3A48D6E}" srcOrd="5" destOrd="0" presId="urn:microsoft.com/office/officeart/2005/8/layout/hList1"/>
    <dgm:cxn modelId="{01DDDA6B-BD02-4D51-8EFB-3D25217A804E}" type="presParOf" srcId="{F33DCB31-A1EF-449C-A0B9-D06D0A17B238}" destId="{E4D543E7-3B29-4558-99E1-B4F944720BB8}" srcOrd="6" destOrd="0" presId="urn:microsoft.com/office/officeart/2005/8/layout/hList1"/>
    <dgm:cxn modelId="{CD5CFFED-7E77-42CA-B263-00C2DFC2A8A4}" type="presParOf" srcId="{E4D543E7-3B29-4558-99E1-B4F944720BB8}" destId="{A3301691-724E-4754-9F54-A85F20F3E083}" srcOrd="0" destOrd="0" presId="urn:microsoft.com/office/officeart/2005/8/layout/hList1"/>
    <dgm:cxn modelId="{0256448E-B04C-4C7A-A898-58EC500EBB33}" type="presParOf" srcId="{E4D543E7-3B29-4558-99E1-B4F944720BB8}" destId="{B66B67C5-9AB4-4DC7-988E-75D9DD5C45CD}" srcOrd="1" destOrd="0" presId="urn:microsoft.com/office/officeart/2005/8/layout/hLis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B783FCFC-246B-48CF-8ABC-8C0D60D54006}" type="doc">
      <dgm:prSet loTypeId="urn:microsoft.com/office/officeart/2005/8/layout/list1" loCatId="list" qsTypeId="urn:microsoft.com/office/officeart/2005/8/quickstyle/simple4#2" qsCatId="simple" csTypeId="urn:microsoft.com/office/officeart/2005/8/colors/accent1_4#2" csCatId="accent1" phldr="1"/>
      <dgm:spPr/>
      <dgm:t>
        <a:bodyPr/>
        <a:lstStyle/>
        <a:p>
          <a:endParaRPr lang="es-DO"/>
        </a:p>
      </dgm:t>
    </dgm:pt>
    <dgm:pt modelId="{173A804C-3CA5-4378-A4AB-694281E82BBF}">
      <dgm:prSet phldrT="[Texto]" custT="1"/>
      <dgm:spPr/>
      <dgm:t>
        <a:bodyPr/>
        <a:lstStyle/>
        <a:p>
          <a:pPr>
            <a:buNone/>
          </a:pPr>
          <a:r>
            <a:rPr lang="es-DO" sz="1400" b="1">
              <a:latin typeface="Times New Roman" panose="02020603050405020304" pitchFamily="18" charset="0"/>
              <a:cs typeface="Times New Roman" panose="02020603050405020304" pitchFamily="18" charset="0"/>
            </a:rPr>
            <a:t>Inversión directa</a:t>
          </a:r>
          <a:endParaRPr lang="es-DO" sz="1400">
            <a:latin typeface="Times New Roman" panose="02020603050405020304" pitchFamily="18" charset="0"/>
            <a:cs typeface="Times New Roman" panose="02020603050405020304" pitchFamily="18" charset="0"/>
          </a:endParaRPr>
        </a:p>
      </dgm:t>
    </dgm:pt>
    <dgm:pt modelId="{57386641-6A51-46FC-B552-CFF28DD32BD1}" type="parTrans" cxnId="{7E9AA887-1AE6-4E34-8FE5-52C451CFB8CC}">
      <dgm:prSet/>
      <dgm:spPr/>
      <dgm:t>
        <a:bodyPr/>
        <a:lstStyle/>
        <a:p>
          <a:endParaRPr lang="es-DO" sz="2000">
            <a:solidFill>
              <a:schemeClr val="tx1"/>
            </a:solidFill>
            <a:latin typeface="Times New Roman" panose="02020603050405020304" pitchFamily="18" charset="0"/>
            <a:cs typeface="Times New Roman" panose="02020603050405020304" pitchFamily="18" charset="0"/>
          </a:endParaRPr>
        </a:p>
      </dgm:t>
    </dgm:pt>
    <dgm:pt modelId="{9FE05485-CDE7-4B20-8FC9-1C4F22BC610A}" type="sibTrans" cxnId="{7E9AA887-1AE6-4E34-8FE5-52C451CFB8CC}">
      <dgm:prSet/>
      <dgm:spPr/>
      <dgm:t>
        <a:bodyPr/>
        <a:lstStyle/>
        <a:p>
          <a:endParaRPr lang="es-DO" sz="2000">
            <a:solidFill>
              <a:schemeClr val="tx1"/>
            </a:solidFill>
            <a:latin typeface="Times New Roman" panose="02020603050405020304" pitchFamily="18" charset="0"/>
            <a:cs typeface="Times New Roman" panose="02020603050405020304" pitchFamily="18" charset="0"/>
          </a:endParaRPr>
        </a:p>
      </dgm:t>
    </dgm:pt>
    <dgm:pt modelId="{FBAF2047-B60B-4880-91B7-D30A0D4CFD4C}">
      <dgm:prSet phldrT="[Texto]" custT="1"/>
      <dgm:spPr/>
      <dgm:t>
        <a:bodyPr/>
        <a:lstStyle/>
        <a:p>
          <a:pPr algn="just">
            <a:buNone/>
          </a:pPr>
          <a:r>
            <a:rPr lang="es-DO" sz="1200">
              <a:latin typeface="Times New Roman" panose="02020603050405020304" pitchFamily="18" charset="0"/>
              <a:cs typeface="Times New Roman" panose="02020603050405020304" pitchFamily="18" charset="0"/>
            </a:rPr>
            <a:t>“Gasto público destinado a financiar programas (o alguno de sus componentes) que han sido diseñados específicamente para promover el bienestar y cumplimiento de los derechos de la niñez y la adolescencia” (UNICEF, 2013).</a:t>
          </a:r>
        </a:p>
      </dgm:t>
    </dgm:pt>
    <dgm:pt modelId="{809C1FB0-CD2B-4731-A043-6A9267621902}" type="parTrans" cxnId="{E96CFA73-2A67-4C71-AB8D-27CD2885C200}">
      <dgm:prSet/>
      <dgm:spPr/>
      <dgm:t>
        <a:bodyPr/>
        <a:lstStyle/>
        <a:p>
          <a:endParaRPr lang="es-DO" sz="2000">
            <a:solidFill>
              <a:schemeClr val="tx1"/>
            </a:solidFill>
            <a:latin typeface="Times New Roman" panose="02020603050405020304" pitchFamily="18" charset="0"/>
            <a:cs typeface="Times New Roman" panose="02020603050405020304" pitchFamily="18" charset="0"/>
          </a:endParaRPr>
        </a:p>
      </dgm:t>
    </dgm:pt>
    <dgm:pt modelId="{2655A4E1-6E55-406F-856F-31E6B10D79BB}" type="sibTrans" cxnId="{E96CFA73-2A67-4C71-AB8D-27CD2885C200}">
      <dgm:prSet/>
      <dgm:spPr/>
      <dgm:t>
        <a:bodyPr/>
        <a:lstStyle/>
        <a:p>
          <a:endParaRPr lang="es-DO" sz="2000">
            <a:solidFill>
              <a:schemeClr val="tx1"/>
            </a:solidFill>
            <a:latin typeface="Times New Roman" panose="02020603050405020304" pitchFamily="18" charset="0"/>
            <a:cs typeface="Times New Roman" panose="02020603050405020304" pitchFamily="18" charset="0"/>
          </a:endParaRPr>
        </a:p>
      </dgm:t>
    </dgm:pt>
    <dgm:pt modelId="{64C9E9E8-5DE0-427C-9BBC-79A02C4E8E6A}">
      <dgm:prSet phldrT="[Texto]" custT="1"/>
      <dgm:spPr/>
      <dgm:t>
        <a:bodyPr/>
        <a:lstStyle/>
        <a:p>
          <a:pPr>
            <a:buNone/>
          </a:pPr>
          <a:r>
            <a:rPr lang="es-DO" sz="1400" b="1">
              <a:latin typeface="Times New Roman" panose="02020603050405020304" pitchFamily="18" charset="0"/>
              <a:cs typeface="Times New Roman" panose="02020603050405020304" pitchFamily="18" charset="0"/>
            </a:rPr>
            <a:t>Inversión indirecta</a:t>
          </a:r>
          <a:endParaRPr lang="es-DO" sz="1400">
            <a:latin typeface="Times New Roman" panose="02020603050405020304" pitchFamily="18" charset="0"/>
            <a:cs typeface="Times New Roman" panose="02020603050405020304" pitchFamily="18" charset="0"/>
          </a:endParaRPr>
        </a:p>
      </dgm:t>
    </dgm:pt>
    <dgm:pt modelId="{1E9824D4-D8AA-4DE2-BB48-B25428CD8AD4}" type="parTrans" cxnId="{D7E81B44-AB27-4143-B9DD-93E3CB22896F}">
      <dgm:prSet/>
      <dgm:spPr/>
      <dgm:t>
        <a:bodyPr/>
        <a:lstStyle/>
        <a:p>
          <a:endParaRPr lang="es-DO" sz="2000">
            <a:solidFill>
              <a:schemeClr val="tx1"/>
            </a:solidFill>
            <a:latin typeface="Times New Roman" panose="02020603050405020304" pitchFamily="18" charset="0"/>
            <a:cs typeface="Times New Roman" panose="02020603050405020304" pitchFamily="18" charset="0"/>
          </a:endParaRPr>
        </a:p>
      </dgm:t>
    </dgm:pt>
    <dgm:pt modelId="{D82475DE-B3E7-492D-92FB-B052FDD7439A}" type="sibTrans" cxnId="{D7E81B44-AB27-4143-B9DD-93E3CB22896F}">
      <dgm:prSet/>
      <dgm:spPr/>
      <dgm:t>
        <a:bodyPr/>
        <a:lstStyle/>
        <a:p>
          <a:endParaRPr lang="es-DO" sz="2000">
            <a:solidFill>
              <a:schemeClr val="tx1"/>
            </a:solidFill>
            <a:latin typeface="Times New Roman" panose="02020603050405020304" pitchFamily="18" charset="0"/>
            <a:cs typeface="Times New Roman" panose="02020603050405020304" pitchFamily="18" charset="0"/>
          </a:endParaRPr>
        </a:p>
      </dgm:t>
    </dgm:pt>
    <dgm:pt modelId="{F30B2940-E99E-4E20-B272-5E6455A82C8E}">
      <dgm:prSet phldrT="[Texto]" custT="1"/>
      <dgm:spPr/>
      <dgm:t>
        <a:bodyPr/>
        <a:lstStyle/>
        <a:p>
          <a:pPr algn="just">
            <a:buNone/>
          </a:pPr>
          <a:r>
            <a:rPr lang="es-DO" sz="1200">
              <a:latin typeface="Times New Roman" panose="02020603050405020304" pitchFamily="18" charset="0"/>
              <a:cs typeface="Times New Roman" panose="02020603050405020304" pitchFamily="18" charset="0"/>
            </a:rPr>
            <a:t>“Gasto público destinado a financiar programas (o alguno de sus componentes) que, sin haber sido diseñados específicamente para la niñez y adolescencia, terminan repercutiendo de manera visible en su bienestar, el cumplimiento de sus derechos y los de su entorno protector más cercano” (UNICEF, 2013).</a:t>
          </a:r>
        </a:p>
      </dgm:t>
    </dgm:pt>
    <dgm:pt modelId="{C0F4FCBD-2104-4927-A645-0565D4A229AE}" type="parTrans" cxnId="{67FBAAFA-BFEA-468D-B7F0-91631502FF6F}">
      <dgm:prSet/>
      <dgm:spPr/>
      <dgm:t>
        <a:bodyPr/>
        <a:lstStyle/>
        <a:p>
          <a:endParaRPr lang="es-DO" sz="2000">
            <a:solidFill>
              <a:schemeClr val="tx1"/>
            </a:solidFill>
            <a:latin typeface="Times New Roman" panose="02020603050405020304" pitchFamily="18" charset="0"/>
            <a:cs typeface="Times New Roman" panose="02020603050405020304" pitchFamily="18" charset="0"/>
          </a:endParaRPr>
        </a:p>
      </dgm:t>
    </dgm:pt>
    <dgm:pt modelId="{CD5F9670-4F51-4C55-BC70-B9414FA20C9C}" type="sibTrans" cxnId="{67FBAAFA-BFEA-468D-B7F0-91631502FF6F}">
      <dgm:prSet/>
      <dgm:spPr/>
      <dgm:t>
        <a:bodyPr/>
        <a:lstStyle/>
        <a:p>
          <a:endParaRPr lang="es-DO" sz="2000">
            <a:solidFill>
              <a:schemeClr val="tx1"/>
            </a:solidFill>
            <a:latin typeface="Times New Roman" panose="02020603050405020304" pitchFamily="18" charset="0"/>
            <a:cs typeface="Times New Roman" panose="02020603050405020304" pitchFamily="18" charset="0"/>
          </a:endParaRPr>
        </a:p>
      </dgm:t>
    </dgm:pt>
    <dgm:pt modelId="{4E090AFF-00C9-414A-84AD-78A55266766E}" type="pres">
      <dgm:prSet presAssocID="{B783FCFC-246B-48CF-8ABC-8C0D60D54006}" presName="linear" presStyleCnt="0">
        <dgm:presLayoutVars>
          <dgm:dir/>
          <dgm:animLvl val="lvl"/>
          <dgm:resizeHandles val="exact"/>
        </dgm:presLayoutVars>
      </dgm:prSet>
      <dgm:spPr/>
    </dgm:pt>
    <dgm:pt modelId="{AB3947F3-5910-481D-B7DC-67F11180E020}" type="pres">
      <dgm:prSet presAssocID="{173A804C-3CA5-4378-A4AB-694281E82BBF}" presName="parentLin" presStyleCnt="0"/>
      <dgm:spPr/>
    </dgm:pt>
    <dgm:pt modelId="{C43490EE-0D03-4BEE-A715-3369F8258C8B}" type="pres">
      <dgm:prSet presAssocID="{173A804C-3CA5-4378-A4AB-694281E82BBF}" presName="parentLeftMargin" presStyleLbl="node1" presStyleIdx="0" presStyleCnt="2"/>
      <dgm:spPr/>
    </dgm:pt>
    <dgm:pt modelId="{905D81A7-2CB1-464D-94AB-05E207E12434}" type="pres">
      <dgm:prSet presAssocID="{173A804C-3CA5-4378-A4AB-694281E82BBF}" presName="parentText" presStyleLbl="node1" presStyleIdx="0" presStyleCnt="2">
        <dgm:presLayoutVars>
          <dgm:chMax val="0"/>
          <dgm:bulletEnabled val="1"/>
        </dgm:presLayoutVars>
      </dgm:prSet>
      <dgm:spPr/>
    </dgm:pt>
    <dgm:pt modelId="{AE4D67D4-FCCB-4EE3-84FF-6B4827702C5B}" type="pres">
      <dgm:prSet presAssocID="{173A804C-3CA5-4378-A4AB-694281E82BBF}" presName="negativeSpace" presStyleCnt="0"/>
      <dgm:spPr/>
    </dgm:pt>
    <dgm:pt modelId="{9DBB1AA3-6908-4075-895B-CF52AC80C5C8}" type="pres">
      <dgm:prSet presAssocID="{173A804C-3CA5-4378-A4AB-694281E82BBF}" presName="childText" presStyleLbl="conFgAcc1" presStyleIdx="0" presStyleCnt="2">
        <dgm:presLayoutVars>
          <dgm:bulletEnabled val="1"/>
        </dgm:presLayoutVars>
      </dgm:prSet>
      <dgm:spPr/>
    </dgm:pt>
    <dgm:pt modelId="{00AD4384-7859-475E-AE0C-5A4001975421}" type="pres">
      <dgm:prSet presAssocID="{9FE05485-CDE7-4B20-8FC9-1C4F22BC610A}" presName="spaceBetweenRectangles" presStyleCnt="0"/>
      <dgm:spPr/>
    </dgm:pt>
    <dgm:pt modelId="{A020776B-E533-4D9F-BD97-B6B0247C800D}" type="pres">
      <dgm:prSet presAssocID="{64C9E9E8-5DE0-427C-9BBC-79A02C4E8E6A}" presName="parentLin" presStyleCnt="0"/>
      <dgm:spPr/>
    </dgm:pt>
    <dgm:pt modelId="{5B88E712-1B0B-4B5A-8782-0C4107A9E423}" type="pres">
      <dgm:prSet presAssocID="{64C9E9E8-5DE0-427C-9BBC-79A02C4E8E6A}" presName="parentLeftMargin" presStyleLbl="node1" presStyleIdx="0" presStyleCnt="2"/>
      <dgm:spPr/>
    </dgm:pt>
    <dgm:pt modelId="{41667505-F2E5-48EA-8631-1450EA8CD56E}" type="pres">
      <dgm:prSet presAssocID="{64C9E9E8-5DE0-427C-9BBC-79A02C4E8E6A}" presName="parentText" presStyleLbl="node1" presStyleIdx="1" presStyleCnt="2">
        <dgm:presLayoutVars>
          <dgm:chMax val="0"/>
          <dgm:bulletEnabled val="1"/>
        </dgm:presLayoutVars>
      </dgm:prSet>
      <dgm:spPr/>
    </dgm:pt>
    <dgm:pt modelId="{C785A7C9-8CFE-4FAB-BD2C-8AAD7D9C79B4}" type="pres">
      <dgm:prSet presAssocID="{64C9E9E8-5DE0-427C-9BBC-79A02C4E8E6A}" presName="negativeSpace" presStyleCnt="0"/>
      <dgm:spPr/>
    </dgm:pt>
    <dgm:pt modelId="{739EF5F3-3FE4-48F1-8884-17F8CC9F7548}" type="pres">
      <dgm:prSet presAssocID="{64C9E9E8-5DE0-427C-9BBC-79A02C4E8E6A}" presName="childText" presStyleLbl="conFgAcc1" presStyleIdx="1" presStyleCnt="2">
        <dgm:presLayoutVars>
          <dgm:bulletEnabled val="1"/>
        </dgm:presLayoutVars>
      </dgm:prSet>
      <dgm:spPr/>
    </dgm:pt>
  </dgm:ptLst>
  <dgm:cxnLst>
    <dgm:cxn modelId="{D5CDE31B-A909-4D72-9E42-E857BE56384C}" type="presOf" srcId="{64C9E9E8-5DE0-427C-9BBC-79A02C4E8E6A}" destId="{5B88E712-1B0B-4B5A-8782-0C4107A9E423}" srcOrd="0" destOrd="0" presId="urn:microsoft.com/office/officeart/2005/8/layout/list1"/>
    <dgm:cxn modelId="{EE243D2E-C0B1-4385-88A3-FB4A688FA741}" type="presOf" srcId="{64C9E9E8-5DE0-427C-9BBC-79A02C4E8E6A}" destId="{41667505-F2E5-48EA-8631-1450EA8CD56E}" srcOrd="1" destOrd="0" presId="urn:microsoft.com/office/officeart/2005/8/layout/list1"/>
    <dgm:cxn modelId="{D7E81B44-AB27-4143-B9DD-93E3CB22896F}" srcId="{B783FCFC-246B-48CF-8ABC-8C0D60D54006}" destId="{64C9E9E8-5DE0-427C-9BBC-79A02C4E8E6A}" srcOrd="1" destOrd="0" parTransId="{1E9824D4-D8AA-4DE2-BB48-B25428CD8AD4}" sibTransId="{D82475DE-B3E7-492D-92FB-B052FDD7439A}"/>
    <dgm:cxn modelId="{4458A770-01E1-4118-98B7-051907C9E39C}" type="presOf" srcId="{B783FCFC-246B-48CF-8ABC-8C0D60D54006}" destId="{4E090AFF-00C9-414A-84AD-78A55266766E}" srcOrd="0" destOrd="0" presId="urn:microsoft.com/office/officeart/2005/8/layout/list1"/>
    <dgm:cxn modelId="{E96CFA73-2A67-4C71-AB8D-27CD2885C200}" srcId="{173A804C-3CA5-4378-A4AB-694281E82BBF}" destId="{FBAF2047-B60B-4880-91B7-D30A0D4CFD4C}" srcOrd="0" destOrd="0" parTransId="{809C1FB0-CD2B-4731-A043-6A9267621902}" sibTransId="{2655A4E1-6E55-406F-856F-31E6B10D79BB}"/>
    <dgm:cxn modelId="{4EDD6982-7915-4340-8BB7-F7CD27ED8875}" type="presOf" srcId="{173A804C-3CA5-4378-A4AB-694281E82BBF}" destId="{C43490EE-0D03-4BEE-A715-3369F8258C8B}" srcOrd="0" destOrd="0" presId="urn:microsoft.com/office/officeart/2005/8/layout/list1"/>
    <dgm:cxn modelId="{7E9AA887-1AE6-4E34-8FE5-52C451CFB8CC}" srcId="{B783FCFC-246B-48CF-8ABC-8C0D60D54006}" destId="{173A804C-3CA5-4378-A4AB-694281E82BBF}" srcOrd="0" destOrd="0" parTransId="{57386641-6A51-46FC-B552-CFF28DD32BD1}" sibTransId="{9FE05485-CDE7-4B20-8FC9-1C4F22BC610A}"/>
    <dgm:cxn modelId="{C8265293-73C0-4D91-9BED-3145E391702C}" type="presOf" srcId="{173A804C-3CA5-4378-A4AB-694281E82BBF}" destId="{905D81A7-2CB1-464D-94AB-05E207E12434}" srcOrd="1" destOrd="0" presId="urn:microsoft.com/office/officeart/2005/8/layout/list1"/>
    <dgm:cxn modelId="{D1B4B0AF-4F1A-489E-B78C-4611AB25F25A}" type="presOf" srcId="{F30B2940-E99E-4E20-B272-5E6455A82C8E}" destId="{739EF5F3-3FE4-48F1-8884-17F8CC9F7548}" srcOrd="0" destOrd="0" presId="urn:microsoft.com/office/officeart/2005/8/layout/list1"/>
    <dgm:cxn modelId="{A79374CF-C1BB-446B-BDBD-F427DEDC968B}" type="presOf" srcId="{FBAF2047-B60B-4880-91B7-D30A0D4CFD4C}" destId="{9DBB1AA3-6908-4075-895B-CF52AC80C5C8}" srcOrd="0" destOrd="0" presId="urn:microsoft.com/office/officeart/2005/8/layout/list1"/>
    <dgm:cxn modelId="{67FBAAFA-BFEA-468D-B7F0-91631502FF6F}" srcId="{64C9E9E8-5DE0-427C-9BBC-79A02C4E8E6A}" destId="{F30B2940-E99E-4E20-B272-5E6455A82C8E}" srcOrd="0" destOrd="0" parTransId="{C0F4FCBD-2104-4927-A645-0565D4A229AE}" sibTransId="{CD5F9670-4F51-4C55-BC70-B9414FA20C9C}"/>
    <dgm:cxn modelId="{911162C0-BE86-409D-AC2A-4F1BACE0C75C}" type="presParOf" srcId="{4E090AFF-00C9-414A-84AD-78A55266766E}" destId="{AB3947F3-5910-481D-B7DC-67F11180E020}" srcOrd="0" destOrd="0" presId="urn:microsoft.com/office/officeart/2005/8/layout/list1"/>
    <dgm:cxn modelId="{B746394B-BCAA-4D97-BAAB-FFE7F78CE81E}" type="presParOf" srcId="{AB3947F3-5910-481D-B7DC-67F11180E020}" destId="{C43490EE-0D03-4BEE-A715-3369F8258C8B}" srcOrd="0" destOrd="0" presId="urn:microsoft.com/office/officeart/2005/8/layout/list1"/>
    <dgm:cxn modelId="{3FB75DD2-D469-495D-9275-F17140212A8E}" type="presParOf" srcId="{AB3947F3-5910-481D-B7DC-67F11180E020}" destId="{905D81A7-2CB1-464D-94AB-05E207E12434}" srcOrd="1" destOrd="0" presId="urn:microsoft.com/office/officeart/2005/8/layout/list1"/>
    <dgm:cxn modelId="{7C5A2642-8682-4C93-8F0E-890A72BE12B8}" type="presParOf" srcId="{4E090AFF-00C9-414A-84AD-78A55266766E}" destId="{AE4D67D4-FCCB-4EE3-84FF-6B4827702C5B}" srcOrd="1" destOrd="0" presId="urn:microsoft.com/office/officeart/2005/8/layout/list1"/>
    <dgm:cxn modelId="{7DF26C88-F92F-455D-8ABC-C6F47C2BE87C}" type="presParOf" srcId="{4E090AFF-00C9-414A-84AD-78A55266766E}" destId="{9DBB1AA3-6908-4075-895B-CF52AC80C5C8}" srcOrd="2" destOrd="0" presId="urn:microsoft.com/office/officeart/2005/8/layout/list1"/>
    <dgm:cxn modelId="{6860F15E-11E8-4117-B532-DAD32D3AFF0B}" type="presParOf" srcId="{4E090AFF-00C9-414A-84AD-78A55266766E}" destId="{00AD4384-7859-475E-AE0C-5A4001975421}" srcOrd="3" destOrd="0" presId="urn:microsoft.com/office/officeart/2005/8/layout/list1"/>
    <dgm:cxn modelId="{6A4C6125-D54F-4929-9AC6-643228496579}" type="presParOf" srcId="{4E090AFF-00C9-414A-84AD-78A55266766E}" destId="{A020776B-E533-4D9F-BD97-B6B0247C800D}" srcOrd="4" destOrd="0" presId="urn:microsoft.com/office/officeart/2005/8/layout/list1"/>
    <dgm:cxn modelId="{432F6275-549B-41F5-9E02-01775C6D9E3B}" type="presParOf" srcId="{A020776B-E533-4D9F-BD97-B6B0247C800D}" destId="{5B88E712-1B0B-4B5A-8782-0C4107A9E423}" srcOrd="0" destOrd="0" presId="urn:microsoft.com/office/officeart/2005/8/layout/list1"/>
    <dgm:cxn modelId="{2D921CF8-4F7A-48E4-A598-0E8272A3AB58}" type="presParOf" srcId="{A020776B-E533-4D9F-BD97-B6B0247C800D}" destId="{41667505-F2E5-48EA-8631-1450EA8CD56E}" srcOrd="1" destOrd="0" presId="urn:microsoft.com/office/officeart/2005/8/layout/list1"/>
    <dgm:cxn modelId="{53352553-B0E9-44AB-B27E-35A532A73FF9}" type="presParOf" srcId="{4E090AFF-00C9-414A-84AD-78A55266766E}" destId="{C785A7C9-8CFE-4FAB-BD2C-8AAD7D9C79B4}" srcOrd="5" destOrd="0" presId="urn:microsoft.com/office/officeart/2005/8/layout/list1"/>
    <dgm:cxn modelId="{C75E8B01-25FF-45CA-ACDC-5E3476611FFD}" type="presParOf" srcId="{4E090AFF-00C9-414A-84AD-78A55266766E}" destId="{739EF5F3-3FE4-48F1-8884-17F8CC9F7548}" srcOrd="6" destOrd="0" presId="urn:microsoft.com/office/officeart/2005/8/layout/lis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07917EC-5B6F-4C59-8F53-E9578F47E845}">
      <dsp:nvSpPr>
        <dsp:cNvPr id="0" name=""/>
        <dsp:cNvSpPr/>
      </dsp:nvSpPr>
      <dsp:spPr>
        <a:xfrm rot="16200000">
          <a:off x="644048" y="-644048"/>
          <a:ext cx="1712277" cy="3000374"/>
        </a:xfrm>
        <a:prstGeom prst="round1Rect">
          <a:avLst/>
        </a:prstGeom>
        <a:solidFill>
          <a:srgbClr val="0070C0"/>
        </a:solidFill>
        <a:ln>
          <a:noFill/>
        </a:ln>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85344" tIns="85344" rIns="85344" bIns="85344" numCol="1" spcCol="1270" anchor="ctr" anchorCtr="0">
          <a:noAutofit/>
        </a:bodyPr>
        <a:lstStyle/>
        <a:p>
          <a:pPr marL="0" lvl="0" indent="0" algn="ctr" defTabSz="533400">
            <a:lnSpc>
              <a:spcPct val="90000"/>
            </a:lnSpc>
            <a:spcBef>
              <a:spcPct val="0"/>
            </a:spcBef>
            <a:spcAft>
              <a:spcPct val="35000"/>
            </a:spcAft>
            <a:buNone/>
          </a:pPr>
          <a:r>
            <a:rPr lang="es-DO" sz="1200" b="1" kern="1200">
              <a:solidFill>
                <a:schemeClr val="bg1"/>
              </a:solidFill>
              <a:latin typeface="Times New Roman" panose="02020603050405020304" pitchFamily="18" charset="0"/>
              <a:cs typeface="Times New Roman" panose="02020603050405020304" pitchFamily="18" charset="0"/>
            </a:rPr>
            <a:t>Eje 1: Desarrollo institucional </a:t>
          </a:r>
        </a:p>
        <a:p>
          <a:pPr marL="0" lvl="0" indent="0" algn="ctr" defTabSz="533400">
            <a:lnSpc>
              <a:spcPct val="90000"/>
            </a:lnSpc>
            <a:spcBef>
              <a:spcPct val="0"/>
            </a:spcBef>
            <a:spcAft>
              <a:spcPct val="35000"/>
            </a:spcAft>
            <a:buNone/>
          </a:pPr>
          <a:r>
            <a:rPr lang="es-DO" sz="1200" kern="1200">
              <a:solidFill>
                <a:schemeClr val="bg1"/>
              </a:solidFill>
              <a:latin typeface="Times New Roman" panose="02020603050405020304" pitchFamily="18" charset="0"/>
              <a:cs typeface="Times New Roman" panose="02020603050405020304" pitchFamily="18" charset="0"/>
            </a:rPr>
            <a:t>RD$</a:t>
          </a:r>
          <a:r>
            <a:rPr lang="en-US" sz="1200" kern="1200">
              <a:solidFill>
                <a:schemeClr val="bg1"/>
              </a:solidFill>
              <a:latin typeface="Times New Roman" panose="02020603050405020304" pitchFamily="18" charset="0"/>
              <a:cs typeface="Times New Roman" panose="02020603050405020304" pitchFamily="18" charset="0"/>
            </a:rPr>
            <a:t>105,920.18 </a:t>
          </a:r>
          <a:r>
            <a:rPr lang="es-DO" sz="1200" kern="1200">
              <a:solidFill>
                <a:schemeClr val="bg1"/>
              </a:solidFill>
              <a:latin typeface="Times New Roman" panose="02020603050405020304" pitchFamily="18" charset="0"/>
              <a:cs typeface="Times New Roman" panose="02020603050405020304" pitchFamily="18" charset="0"/>
            </a:rPr>
            <a:t> MM</a:t>
          </a:r>
        </a:p>
        <a:p>
          <a:pPr marL="0" lvl="0" indent="0" algn="ctr" defTabSz="533400">
            <a:lnSpc>
              <a:spcPct val="90000"/>
            </a:lnSpc>
            <a:spcBef>
              <a:spcPct val="0"/>
            </a:spcBef>
            <a:spcAft>
              <a:spcPct val="35000"/>
            </a:spcAft>
            <a:buNone/>
          </a:pPr>
          <a:r>
            <a:rPr lang="es-DO" sz="1200" kern="1200">
              <a:solidFill>
                <a:schemeClr val="bg1"/>
              </a:solidFill>
              <a:latin typeface="Times New Roman" panose="02020603050405020304" pitchFamily="18" charset="0"/>
              <a:cs typeface="Times New Roman" panose="02020603050405020304" pitchFamily="18" charset="0"/>
            </a:rPr>
            <a:t>21.2%</a:t>
          </a:r>
        </a:p>
      </dsp:txBody>
      <dsp:txXfrm rot="5400000">
        <a:off x="0" y="0"/>
        <a:ext cx="3000374" cy="1284208"/>
      </dsp:txXfrm>
    </dsp:sp>
    <dsp:sp modelId="{696E4CA9-C78A-4AD3-9140-7E0206F645A2}">
      <dsp:nvSpPr>
        <dsp:cNvPr id="0" name=""/>
        <dsp:cNvSpPr/>
      </dsp:nvSpPr>
      <dsp:spPr>
        <a:xfrm>
          <a:off x="3000374" y="0"/>
          <a:ext cx="3000374" cy="1712277"/>
        </a:xfrm>
        <a:prstGeom prst="round1Rect">
          <a:avLst/>
        </a:prstGeom>
        <a:solidFill>
          <a:srgbClr val="1D3B6C"/>
        </a:solidFill>
        <a:ln>
          <a:noFill/>
        </a:ln>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85344" tIns="85344" rIns="85344" bIns="85344" numCol="1" spcCol="1270" anchor="ctr" anchorCtr="0">
          <a:noAutofit/>
        </a:bodyPr>
        <a:lstStyle/>
        <a:p>
          <a:pPr marL="0" lvl="0" indent="0" algn="ctr" defTabSz="533400">
            <a:lnSpc>
              <a:spcPct val="90000"/>
            </a:lnSpc>
            <a:spcBef>
              <a:spcPct val="0"/>
            </a:spcBef>
            <a:spcAft>
              <a:spcPct val="35000"/>
            </a:spcAft>
            <a:buNone/>
          </a:pPr>
          <a:r>
            <a:rPr lang="es-DO" sz="1200" b="1" kern="1200">
              <a:solidFill>
                <a:schemeClr val="bg1"/>
              </a:solidFill>
              <a:latin typeface="Times New Roman" panose="02020603050405020304" pitchFamily="18" charset="0"/>
              <a:cs typeface="Times New Roman" panose="02020603050405020304" pitchFamily="18" charset="0"/>
            </a:rPr>
            <a:t>Eje 2: Desarrollo social </a:t>
          </a:r>
        </a:p>
        <a:p>
          <a:pPr marL="0" lvl="0" indent="0" algn="ctr" defTabSz="533400">
            <a:lnSpc>
              <a:spcPct val="90000"/>
            </a:lnSpc>
            <a:spcBef>
              <a:spcPct val="0"/>
            </a:spcBef>
            <a:spcAft>
              <a:spcPct val="35000"/>
            </a:spcAft>
            <a:buNone/>
          </a:pPr>
          <a:r>
            <a:rPr lang="es-DO" sz="1200" kern="1200">
              <a:solidFill>
                <a:schemeClr val="bg1"/>
              </a:solidFill>
              <a:latin typeface="Times New Roman" panose="02020603050405020304" pitchFamily="18" charset="0"/>
              <a:cs typeface="Times New Roman" panose="02020603050405020304" pitchFamily="18" charset="0"/>
            </a:rPr>
            <a:t>RD$</a:t>
          </a:r>
          <a:r>
            <a:rPr lang="en-US" sz="1200" kern="1200">
              <a:solidFill>
                <a:schemeClr val="bg1"/>
              </a:solidFill>
              <a:latin typeface="Times New Roman" panose="02020603050405020304" pitchFamily="18" charset="0"/>
              <a:cs typeface="Times New Roman" panose="02020603050405020304" pitchFamily="18" charset="0"/>
            </a:rPr>
            <a:t>328,377.05 </a:t>
          </a:r>
          <a:r>
            <a:rPr lang="es-DO" sz="1200" kern="1200">
              <a:solidFill>
                <a:schemeClr val="bg1"/>
              </a:solidFill>
              <a:latin typeface="Times New Roman" panose="02020603050405020304" pitchFamily="18" charset="0"/>
              <a:cs typeface="Times New Roman" panose="02020603050405020304" pitchFamily="18" charset="0"/>
            </a:rPr>
            <a:t> MM</a:t>
          </a:r>
        </a:p>
        <a:p>
          <a:pPr marL="0" lvl="0" indent="0" algn="ctr" defTabSz="533400">
            <a:lnSpc>
              <a:spcPct val="90000"/>
            </a:lnSpc>
            <a:spcBef>
              <a:spcPct val="0"/>
            </a:spcBef>
            <a:spcAft>
              <a:spcPct val="35000"/>
            </a:spcAft>
            <a:buNone/>
          </a:pPr>
          <a:r>
            <a:rPr lang="es-DO" sz="1200" kern="1200">
              <a:solidFill>
                <a:schemeClr val="bg1"/>
              </a:solidFill>
              <a:latin typeface="Times New Roman" panose="02020603050405020304" pitchFamily="18" charset="0"/>
              <a:cs typeface="Times New Roman" panose="02020603050405020304" pitchFamily="18" charset="0"/>
            </a:rPr>
            <a:t>65.6%</a:t>
          </a:r>
          <a:endParaRPr lang="es-DO" sz="1500" kern="1200">
            <a:solidFill>
              <a:schemeClr val="bg1"/>
            </a:solidFill>
            <a:latin typeface="Times New Roman" panose="02020603050405020304" pitchFamily="18" charset="0"/>
            <a:cs typeface="Times New Roman" panose="02020603050405020304" pitchFamily="18" charset="0"/>
          </a:endParaRPr>
        </a:p>
      </dsp:txBody>
      <dsp:txXfrm>
        <a:off x="3000374" y="0"/>
        <a:ext cx="3000374" cy="1284208"/>
      </dsp:txXfrm>
    </dsp:sp>
    <dsp:sp modelId="{85F40A4B-A7A9-4347-87FF-1BAC639AADAA}">
      <dsp:nvSpPr>
        <dsp:cNvPr id="0" name=""/>
        <dsp:cNvSpPr/>
      </dsp:nvSpPr>
      <dsp:spPr>
        <a:xfrm rot="10800000">
          <a:off x="0" y="1712277"/>
          <a:ext cx="3000374" cy="1712277"/>
        </a:xfrm>
        <a:prstGeom prst="round1Rect">
          <a:avLst/>
        </a:prstGeom>
        <a:solidFill>
          <a:schemeClr val="tx2">
            <a:lumMod val="25000"/>
            <a:lumOff val="75000"/>
          </a:schemeClr>
        </a:solidFill>
        <a:ln>
          <a:noFill/>
        </a:ln>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85344" tIns="85344" rIns="85344" bIns="85344" numCol="1" spcCol="1270" anchor="ctr" anchorCtr="0">
          <a:noAutofit/>
        </a:bodyPr>
        <a:lstStyle/>
        <a:p>
          <a:pPr marL="0" lvl="0" indent="0" algn="ctr" defTabSz="533400">
            <a:lnSpc>
              <a:spcPct val="90000"/>
            </a:lnSpc>
            <a:spcBef>
              <a:spcPct val="0"/>
            </a:spcBef>
            <a:spcAft>
              <a:spcPct val="35000"/>
            </a:spcAft>
            <a:buNone/>
          </a:pPr>
          <a:r>
            <a:rPr lang="es-DO" sz="1200" b="1" kern="1200">
              <a:solidFill>
                <a:schemeClr val="bg1"/>
              </a:solidFill>
              <a:latin typeface="Times New Roman" panose="02020603050405020304" pitchFamily="18" charset="0"/>
              <a:cs typeface="Times New Roman" panose="02020603050405020304" pitchFamily="18" charset="0"/>
            </a:rPr>
            <a:t>Eje 3: Desarrollo productivo </a:t>
          </a:r>
        </a:p>
        <a:p>
          <a:pPr marL="0" lvl="0" indent="0" algn="ctr" defTabSz="533400">
            <a:lnSpc>
              <a:spcPct val="90000"/>
            </a:lnSpc>
            <a:spcBef>
              <a:spcPct val="0"/>
            </a:spcBef>
            <a:spcAft>
              <a:spcPct val="35000"/>
            </a:spcAft>
            <a:buNone/>
          </a:pPr>
          <a:r>
            <a:rPr lang="es-DO" sz="1200" kern="1200">
              <a:solidFill>
                <a:schemeClr val="bg1"/>
              </a:solidFill>
              <a:latin typeface="Times New Roman" panose="02020603050405020304" pitchFamily="18" charset="0"/>
              <a:cs typeface="Times New Roman" panose="02020603050405020304" pitchFamily="18" charset="0"/>
            </a:rPr>
            <a:t>RD$</a:t>
          </a:r>
          <a:r>
            <a:rPr lang="en-US" sz="1200" kern="1200">
              <a:solidFill>
                <a:schemeClr val="bg1"/>
              </a:solidFill>
              <a:latin typeface="Times New Roman" panose="02020603050405020304" pitchFamily="18" charset="0"/>
              <a:cs typeface="Times New Roman" panose="02020603050405020304" pitchFamily="18" charset="0"/>
            </a:rPr>
            <a:t>54,131.51 </a:t>
          </a:r>
          <a:r>
            <a:rPr lang="es-DO" sz="1200" kern="1200">
              <a:solidFill>
                <a:schemeClr val="bg1"/>
              </a:solidFill>
              <a:latin typeface="Times New Roman" panose="02020603050405020304" pitchFamily="18" charset="0"/>
              <a:cs typeface="Times New Roman" panose="02020603050405020304" pitchFamily="18" charset="0"/>
            </a:rPr>
            <a:t>MM</a:t>
          </a:r>
        </a:p>
        <a:p>
          <a:pPr marL="0" lvl="0" indent="0" algn="ctr" defTabSz="533400">
            <a:lnSpc>
              <a:spcPct val="90000"/>
            </a:lnSpc>
            <a:spcBef>
              <a:spcPct val="0"/>
            </a:spcBef>
            <a:spcAft>
              <a:spcPct val="35000"/>
            </a:spcAft>
            <a:buNone/>
          </a:pPr>
          <a:r>
            <a:rPr lang="es-DO" sz="1200" kern="1200">
              <a:solidFill>
                <a:schemeClr val="bg1"/>
              </a:solidFill>
              <a:latin typeface="Times New Roman" panose="02020603050405020304" pitchFamily="18" charset="0"/>
              <a:cs typeface="Times New Roman" panose="02020603050405020304" pitchFamily="18" charset="0"/>
            </a:rPr>
            <a:t>10.8%</a:t>
          </a:r>
        </a:p>
      </dsp:txBody>
      <dsp:txXfrm rot="10800000">
        <a:off x="0" y="2140346"/>
        <a:ext cx="3000374" cy="1284208"/>
      </dsp:txXfrm>
    </dsp:sp>
    <dsp:sp modelId="{E3761D31-095C-4A0A-A399-9B049707D14F}">
      <dsp:nvSpPr>
        <dsp:cNvPr id="0" name=""/>
        <dsp:cNvSpPr/>
      </dsp:nvSpPr>
      <dsp:spPr>
        <a:xfrm rot="5400000">
          <a:off x="3644423" y="1068229"/>
          <a:ext cx="1712277" cy="3000374"/>
        </a:xfrm>
        <a:prstGeom prst="round1Rect">
          <a:avLst/>
        </a:prstGeom>
        <a:solidFill>
          <a:schemeClr val="accent1">
            <a:lumMod val="60000"/>
            <a:lumOff val="40000"/>
          </a:schemeClr>
        </a:solidFill>
        <a:ln>
          <a:noFill/>
        </a:ln>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85344" tIns="85344" rIns="85344" bIns="85344" numCol="1" spcCol="1270" anchor="ctr" anchorCtr="0">
          <a:noAutofit/>
        </a:bodyPr>
        <a:lstStyle/>
        <a:p>
          <a:pPr marL="0" lvl="0" indent="0" algn="ctr" defTabSz="533400">
            <a:lnSpc>
              <a:spcPct val="90000"/>
            </a:lnSpc>
            <a:spcBef>
              <a:spcPct val="0"/>
            </a:spcBef>
            <a:spcAft>
              <a:spcPct val="35000"/>
            </a:spcAft>
            <a:buNone/>
          </a:pPr>
          <a:r>
            <a:rPr lang="es-DO" sz="1200" b="1" kern="1200">
              <a:solidFill>
                <a:schemeClr val="bg1"/>
              </a:solidFill>
              <a:latin typeface="Times New Roman" panose="02020603050405020304" pitchFamily="18" charset="0"/>
              <a:cs typeface="Times New Roman" panose="02020603050405020304" pitchFamily="18" charset="0"/>
            </a:rPr>
            <a:t>Eje 4: Desarrollo sostenible </a:t>
          </a:r>
        </a:p>
        <a:p>
          <a:pPr marL="0" lvl="0" indent="0" algn="ctr" defTabSz="533400">
            <a:lnSpc>
              <a:spcPct val="90000"/>
            </a:lnSpc>
            <a:spcBef>
              <a:spcPct val="0"/>
            </a:spcBef>
            <a:spcAft>
              <a:spcPct val="35000"/>
            </a:spcAft>
            <a:buNone/>
          </a:pPr>
          <a:r>
            <a:rPr lang="es-DO" sz="1200" kern="1200">
              <a:solidFill>
                <a:schemeClr val="bg1"/>
              </a:solidFill>
              <a:latin typeface="Times New Roman" panose="02020603050405020304" pitchFamily="18" charset="0"/>
              <a:cs typeface="Times New Roman" panose="02020603050405020304" pitchFamily="18" charset="0"/>
            </a:rPr>
            <a:t>RD$</a:t>
          </a:r>
          <a:r>
            <a:rPr lang="en-US" sz="1200" kern="1200">
              <a:solidFill>
                <a:schemeClr val="bg1"/>
              </a:solidFill>
              <a:latin typeface="Times New Roman" panose="02020603050405020304" pitchFamily="18" charset="0"/>
              <a:cs typeface="Times New Roman" panose="02020603050405020304" pitchFamily="18" charset="0"/>
            </a:rPr>
            <a:t>12,176.5 </a:t>
          </a:r>
          <a:r>
            <a:rPr lang="es-DO" sz="1200" kern="1200">
              <a:solidFill>
                <a:schemeClr val="bg1"/>
              </a:solidFill>
              <a:latin typeface="Times New Roman" panose="02020603050405020304" pitchFamily="18" charset="0"/>
              <a:cs typeface="Times New Roman" panose="02020603050405020304" pitchFamily="18" charset="0"/>
            </a:rPr>
            <a:t>MM</a:t>
          </a:r>
        </a:p>
        <a:p>
          <a:pPr marL="0" lvl="0" indent="0" algn="ctr" defTabSz="533400">
            <a:lnSpc>
              <a:spcPct val="90000"/>
            </a:lnSpc>
            <a:spcBef>
              <a:spcPct val="0"/>
            </a:spcBef>
            <a:spcAft>
              <a:spcPct val="35000"/>
            </a:spcAft>
            <a:buNone/>
          </a:pPr>
          <a:r>
            <a:rPr lang="es-DO" sz="1200" kern="1200">
              <a:solidFill>
                <a:schemeClr val="bg1"/>
              </a:solidFill>
              <a:latin typeface="Times New Roman" panose="02020603050405020304" pitchFamily="18" charset="0"/>
              <a:cs typeface="Times New Roman" panose="02020603050405020304" pitchFamily="18" charset="0"/>
            </a:rPr>
            <a:t>2.4%</a:t>
          </a:r>
        </a:p>
      </dsp:txBody>
      <dsp:txXfrm rot="-5400000">
        <a:off x="3000374" y="2140346"/>
        <a:ext cx="3000374" cy="1284208"/>
      </dsp:txXfrm>
    </dsp:sp>
    <dsp:sp modelId="{562A46F9-E0C7-4F2D-9714-377677B5D5D9}">
      <dsp:nvSpPr>
        <dsp:cNvPr id="0" name=""/>
        <dsp:cNvSpPr/>
      </dsp:nvSpPr>
      <dsp:spPr>
        <a:xfrm>
          <a:off x="1863037" y="1076123"/>
          <a:ext cx="2274673" cy="1272307"/>
        </a:xfrm>
        <a:prstGeom prst="roundRect">
          <a:avLst/>
        </a:prstGeom>
        <a:gradFill rotWithShape="0">
          <a:gsLst>
            <a:gs pos="0">
              <a:schemeClr val="accent3">
                <a:tint val="40000"/>
                <a:hueOff val="0"/>
                <a:satOff val="0"/>
                <a:lumOff val="0"/>
                <a:alphaOff val="0"/>
                <a:lumMod val="110000"/>
                <a:satMod val="105000"/>
                <a:tint val="67000"/>
              </a:schemeClr>
            </a:gs>
            <a:gs pos="50000">
              <a:schemeClr val="accent3">
                <a:tint val="40000"/>
                <a:hueOff val="0"/>
                <a:satOff val="0"/>
                <a:lumOff val="0"/>
                <a:alphaOff val="0"/>
                <a:lumMod val="105000"/>
                <a:satMod val="103000"/>
                <a:tint val="73000"/>
              </a:schemeClr>
            </a:gs>
            <a:gs pos="100000">
              <a:schemeClr val="accent3">
                <a:tint val="40000"/>
                <a:hueOff val="0"/>
                <a:satOff val="0"/>
                <a:lumOff val="0"/>
                <a:alphaOff val="0"/>
                <a:lumMod val="105000"/>
                <a:satMod val="109000"/>
                <a:tint val="81000"/>
              </a:schemeClr>
            </a:gs>
          </a:gsLst>
          <a:lin ang="5400000" scaled="0"/>
        </a:gradFill>
        <a:ln w="6350" cap="flat" cmpd="sng" algn="ctr">
          <a:solidFill>
            <a:schemeClr val="lt1">
              <a:hueOff val="0"/>
              <a:satOff val="0"/>
              <a:lumOff val="0"/>
              <a:alphaOff val="0"/>
            </a:schemeClr>
          </a:solidFill>
          <a:prstDash val="solid"/>
          <a:miter lim="800000"/>
        </a:ln>
        <a:effectLst/>
        <a:scene3d>
          <a:camera prst="orthographicFront"/>
          <a:lightRig rig="flat" dir="t"/>
        </a:scene3d>
        <a:sp3d prstMaterial="dkEdge">
          <a:bevelT w="8200" h="38100"/>
        </a:sp3d>
      </dsp:spPr>
      <dsp:style>
        <a:lnRef idx="1">
          <a:scrgbClr r="0" g="0" b="0"/>
        </a:lnRef>
        <a:fillRef idx="2">
          <a:scrgbClr r="0" g="0" b="0"/>
        </a:fillRef>
        <a:effectRef idx="1">
          <a:scrgbClr r="0" g="0" b="0"/>
        </a:effectRef>
        <a:fontRef idx="minor"/>
      </dsp:style>
      <dsp:txBody>
        <a:bodyPr spcFirstLastPara="0" vert="horz" wrap="square" lIns="64770" tIns="64770" rIns="64770" bIns="64770" numCol="1" spcCol="1270" anchor="ctr" anchorCtr="0">
          <a:noAutofit/>
        </a:bodyPr>
        <a:lstStyle/>
        <a:p>
          <a:pPr marL="0" lvl="0" indent="0" algn="ctr" defTabSz="755650">
            <a:lnSpc>
              <a:spcPct val="90000"/>
            </a:lnSpc>
            <a:spcBef>
              <a:spcPct val="0"/>
            </a:spcBef>
            <a:spcAft>
              <a:spcPct val="35000"/>
            </a:spcAft>
            <a:buNone/>
          </a:pPr>
          <a:r>
            <a:rPr lang="es-DO" sz="1700" b="1" kern="1200">
              <a:latin typeface="Times New Roman" panose="02020603050405020304" pitchFamily="18" charset="0"/>
              <a:cs typeface="Times New Roman" panose="02020603050405020304" pitchFamily="18" charset="0"/>
            </a:rPr>
            <a:t>Monto total vinculado a la END 2030</a:t>
          </a:r>
        </a:p>
        <a:p>
          <a:pPr marL="0" lvl="0" indent="0" algn="ctr" defTabSz="755650">
            <a:lnSpc>
              <a:spcPct val="90000"/>
            </a:lnSpc>
            <a:spcBef>
              <a:spcPct val="0"/>
            </a:spcBef>
            <a:spcAft>
              <a:spcPct val="35000"/>
            </a:spcAft>
            <a:buNone/>
          </a:pPr>
          <a:r>
            <a:rPr lang="es-DO" sz="1700" kern="1200">
              <a:latin typeface="Times New Roman" panose="02020603050405020304" pitchFamily="18" charset="0"/>
              <a:cs typeface="Times New Roman" panose="02020603050405020304" pitchFamily="18" charset="0"/>
            </a:rPr>
            <a:t>RD$</a:t>
          </a:r>
          <a:r>
            <a:rPr lang="en-US" sz="1700" kern="1200">
              <a:latin typeface="Times New Roman" panose="02020603050405020304" pitchFamily="18" charset="0"/>
              <a:cs typeface="Times New Roman" panose="02020603050405020304" pitchFamily="18" charset="0"/>
            </a:rPr>
            <a:t>500,605.3 </a:t>
          </a:r>
          <a:r>
            <a:rPr lang="es-DO" sz="1700" kern="1200">
              <a:latin typeface="Times New Roman" panose="02020603050405020304" pitchFamily="18" charset="0"/>
              <a:cs typeface="Times New Roman" panose="02020603050405020304" pitchFamily="18" charset="0"/>
            </a:rPr>
            <a:t>MM</a:t>
          </a:r>
        </a:p>
      </dsp:txBody>
      <dsp:txXfrm>
        <a:off x="1925146" y="1138232"/>
        <a:ext cx="2150455" cy="1148089"/>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B26258F7-78E6-4238-AA10-0F65BDB9B9D2}">
      <dsp:nvSpPr>
        <dsp:cNvPr id="0" name=""/>
        <dsp:cNvSpPr/>
      </dsp:nvSpPr>
      <dsp:spPr>
        <a:xfrm>
          <a:off x="3146" y="913"/>
          <a:ext cx="1891939" cy="691200"/>
        </a:xfrm>
        <a:prstGeom prst="rect">
          <a:avLst/>
        </a:prstGeom>
        <a:solidFill>
          <a:srgbClr val="1D3B6C"/>
        </a:solidFill>
        <a:ln w="12700" cap="flat" cmpd="sng" algn="ctr">
          <a:solidFill>
            <a:srgbClr val="1D3B6C"/>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85344" tIns="48768" rIns="85344" bIns="48768" numCol="1" spcCol="1270" anchor="ctr" anchorCtr="0">
          <a:noAutofit/>
        </a:bodyPr>
        <a:lstStyle/>
        <a:p>
          <a:pPr marL="0" lvl="0" indent="0" algn="ctr" defTabSz="533400">
            <a:lnSpc>
              <a:spcPct val="90000"/>
            </a:lnSpc>
            <a:spcBef>
              <a:spcPct val="0"/>
            </a:spcBef>
            <a:spcAft>
              <a:spcPct val="35000"/>
            </a:spcAft>
            <a:buNone/>
          </a:pPr>
          <a:r>
            <a:rPr lang="es-DO" sz="1200" b="1" kern="1200">
              <a:latin typeface="Times New Roman" panose="02020603050405020304" pitchFamily="18" charset="0"/>
              <a:cs typeface="Times New Roman" panose="02020603050405020304" pitchFamily="18" charset="0"/>
            </a:rPr>
            <a:t>Desarrollo institucional: </a:t>
          </a:r>
        </a:p>
        <a:p>
          <a:pPr marL="0" lvl="0" indent="0" algn="ctr" defTabSz="533400">
            <a:lnSpc>
              <a:spcPct val="90000"/>
            </a:lnSpc>
            <a:spcBef>
              <a:spcPct val="0"/>
            </a:spcBef>
            <a:spcAft>
              <a:spcPct val="35000"/>
            </a:spcAft>
            <a:buNone/>
          </a:pPr>
          <a:r>
            <a:rPr lang="es-DO" sz="1100" kern="1200">
              <a:latin typeface="Times New Roman" panose="02020603050405020304" pitchFamily="18" charset="0"/>
              <a:cs typeface="Times New Roman" panose="02020603050405020304" pitchFamily="18" charset="0"/>
            </a:rPr>
            <a:t>RD$</a:t>
          </a:r>
          <a:r>
            <a:rPr lang="en-US" sz="1100" kern="1200">
              <a:latin typeface="Times New Roman" panose="02020603050405020304" pitchFamily="18" charset="0"/>
              <a:cs typeface="Times New Roman" panose="02020603050405020304" pitchFamily="18" charset="0"/>
            </a:rPr>
            <a:t>105,920.2</a:t>
          </a:r>
          <a:r>
            <a:rPr lang="es-DO" sz="1100" kern="1200">
              <a:latin typeface="Times New Roman" panose="02020603050405020304" pitchFamily="18" charset="0"/>
              <a:cs typeface="Times New Roman" panose="02020603050405020304" pitchFamily="18" charset="0"/>
            </a:rPr>
            <a:t> millones</a:t>
          </a:r>
        </a:p>
      </dsp:txBody>
      <dsp:txXfrm>
        <a:off x="3146" y="913"/>
        <a:ext cx="1891939" cy="691200"/>
      </dsp:txXfrm>
    </dsp:sp>
    <dsp:sp modelId="{58ECB872-85BB-411B-9986-7BD1065497BD}">
      <dsp:nvSpPr>
        <dsp:cNvPr id="0" name=""/>
        <dsp:cNvSpPr/>
      </dsp:nvSpPr>
      <dsp:spPr>
        <a:xfrm>
          <a:off x="3146" y="692113"/>
          <a:ext cx="1891939" cy="1994928"/>
        </a:xfrm>
        <a:prstGeom prst="rect">
          <a:avLst/>
        </a:prstGeom>
        <a:solidFill>
          <a:schemeClr val="tx2">
            <a:lumMod val="10000"/>
            <a:lumOff val="90000"/>
            <a:alpha val="90000"/>
          </a:schemeClr>
        </a:solidFill>
        <a:ln w="12700" cap="flat" cmpd="sng" algn="ctr">
          <a:solidFill>
            <a:schemeClr val="accent3">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53340" tIns="53340" rIns="71120" bIns="80010" numCol="1" spcCol="1270" anchor="t" anchorCtr="0">
          <a:noAutofit/>
        </a:bodyPr>
        <a:lstStyle/>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1.1. Adm. pública transparente, eficiente y orientada; </a:t>
          </a:r>
        </a:p>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1.2. Imperio de la ley y seguridad ciudadana;</a:t>
          </a:r>
        </a:p>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1.3 Democracia participativa y ciudadanía responsable; </a:t>
          </a:r>
        </a:p>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1.4. Seguridad y convivencia pacífica.</a:t>
          </a:r>
        </a:p>
      </dsp:txBody>
      <dsp:txXfrm>
        <a:off x="3146" y="692113"/>
        <a:ext cx="1891939" cy="1994928"/>
      </dsp:txXfrm>
    </dsp:sp>
    <dsp:sp modelId="{6D110A11-378C-4899-9FE7-A57665AEE595}">
      <dsp:nvSpPr>
        <dsp:cNvPr id="0" name=""/>
        <dsp:cNvSpPr/>
      </dsp:nvSpPr>
      <dsp:spPr>
        <a:xfrm>
          <a:off x="2159957" y="913"/>
          <a:ext cx="1891939" cy="691200"/>
        </a:xfrm>
        <a:prstGeom prst="rect">
          <a:avLst/>
        </a:prstGeom>
        <a:solidFill>
          <a:srgbClr val="1D3B6C"/>
        </a:solidFill>
        <a:ln w="12700" cap="flat" cmpd="sng" algn="ctr">
          <a:solidFill>
            <a:srgbClr val="1D3B6C"/>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85344" tIns="48768" rIns="85344" bIns="48768" numCol="1" spcCol="1270" anchor="ctr" anchorCtr="0">
          <a:noAutofit/>
        </a:bodyPr>
        <a:lstStyle/>
        <a:p>
          <a:pPr marL="0" lvl="0" indent="0" algn="ctr" defTabSz="533400">
            <a:lnSpc>
              <a:spcPct val="90000"/>
            </a:lnSpc>
            <a:spcBef>
              <a:spcPct val="0"/>
            </a:spcBef>
            <a:spcAft>
              <a:spcPct val="35000"/>
            </a:spcAft>
            <a:buNone/>
          </a:pPr>
          <a:r>
            <a:rPr lang="es-DO" sz="1200" b="1" kern="1200">
              <a:latin typeface="Times New Roman" panose="02020603050405020304" pitchFamily="18" charset="0"/>
              <a:cs typeface="Times New Roman" panose="02020603050405020304" pitchFamily="18" charset="0"/>
            </a:rPr>
            <a:t>Desarrollo social: </a:t>
          </a:r>
        </a:p>
        <a:p>
          <a:pPr marL="0" lvl="0" indent="0" algn="ctr" defTabSz="533400">
            <a:lnSpc>
              <a:spcPct val="90000"/>
            </a:lnSpc>
            <a:spcBef>
              <a:spcPct val="0"/>
            </a:spcBef>
            <a:spcAft>
              <a:spcPct val="35000"/>
            </a:spcAft>
            <a:buNone/>
          </a:pPr>
          <a:r>
            <a:rPr lang="es-DO" sz="1200" kern="1200">
              <a:latin typeface="Times New Roman" panose="02020603050405020304" pitchFamily="18" charset="0"/>
              <a:cs typeface="Times New Roman" panose="02020603050405020304" pitchFamily="18" charset="0"/>
            </a:rPr>
            <a:t>RD$</a:t>
          </a:r>
          <a:r>
            <a:rPr lang="en-US" sz="1200" kern="1200">
              <a:latin typeface="Times New Roman" panose="02020603050405020304" pitchFamily="18" charset="0"/>
              <a:cs typeface="Times New Roman" panose="02020603050405020304" pitchFamily="18" charset="0"/>
            </a:rPr>
            <a:t>328,377.1</a:t>
          </a:r>
          <a:r>
            <a:rPr lang="es-DO" sz="1200" kern="1200">
              <a:latin typeface="Times New Roman" panose="02020603050405020304" pitchFamily="18" charset="0"/>
              <a:cs typeface="Times New Roman" panose="02020603050405020304" pitchFamily="18" charset="0"/>
            </a:rPr>
            <a:t> millones</a:t>
          </a:r>
        </a:p>
      </dsp:txBody>
      <dsp:txXfrm>
        <a:off x="2159957" y="913"/>
        <a:ext cx="1891939" cy="691200"/>
      </dsp:txXfrm>
    </dsp:sp>
    <dsp:sp modelId="{D6E2CBEB-AFFA-4506-9CA6-3EB2BCF5F200}">
      <dsp:nvSpPr>
        <dsp:cNvPr id="0" name=""/>
        <dsp:cNvSpPr/>
      </dsp:nvSpPr>
      <dsp:spPr>
        <a:xfrm>
          <a:off x="2159957" y="692113"/>
          <a:ext cx="1891939" cy="1994928"/>
        </a:xfrm>
        <a:prstGeom prst="rect">
          <a:avLst/>
        </a:prstGeom>
        <a:solidFill>
          <a:schemeClr val="tx2">
            <a:lumMod val="10000"/>
            <a:lumOff val="90000"/>
            <a:alpha val="90000"/>
          </a:schemeClr>
        </a:solidFill>
        <a:ln w="12700" cap="flat" cmpd="sng" algn="ctr">
          <a:solidFill>
            <a:schemeClr val="accent3">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53340" tIns="53340" rIns="71120" bIns="80010" numCol="1" spcCol="1270" anchor="t" anchorCtr="0">
          <a:noAutofit/>
        </a:bodyPr>
        <a:lstStyle/>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2.1. Educación de calidad para todos y todas;</a:t>
          </a:r>
        </a:p>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2.2. Salud y seguridad social integral;</a:t>
          </a:r>
        </a:p>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2.3. Igualdad de derechos y oportunidades;</a:t>
          </a:r>
        </a:p>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2.4 Cohesión territorial;</a:t>
          </a:r>
        </a:p>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2.5. Vivienda digna en entornos saludables;</a:t>
          </a:r>
        </a:p>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2.6. Cultura e identidad nacional en un mundo global;</a:t>
          </a:r>
        </a:p>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2.7. Deportes y recreación física para el desarrollo humano.</a:t>
          </a:r>
        </a:p>
      </dsp:txBody>
      <dsp:txXfrm>
        <a:off x="2159957" y="692113"/>
        <a:ext cx="1891939" cy="1994928"/>
      </dsp:txXfrm>
    </dsp:sp>
    <dsp:sp modelId="{5EEE8DCB-A8BB-4115-B3A5-9FEC1DD8AD13}">
      <dsp:nvSpPr>
        <dsp:cNvPr id="0" name=""/>
        <dsp:cNvSpPr/>
      </dsp:nvSpPr>
      <dsp:spPr>
        <a:xfrm>
          <a:off x="4316768" y="913"/>
          <a:ext cx="1891939" cy="691200"/>
        </a:xfrm>
        <a:prstGeom prst="rect">
          <a:avLst/>
        </a:prstGeom>
        <a:solidFill>
          <a:srgbClr val="1D3B6C"/>
        </a:solidFill>
        <a:ln w="12700" cap="flat" cmpd="sng" algn="ctr">
          <a:solidFill>
            <a:srgbClr val="1D3B6C"/>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85344" tIns="48768" rIns="85344" bIns="48768" numCol="1" spcCol="1270" anchor="ctr" anchorCtr="0">
          <a:noAutofit/>
        </a:bodyPr>
        <a:lstStyle/>
        <a:p>
          <a:pPr marL="0" lvl="0" indent="0" algn="ctr" defTabSz="533400">
            <a:lnSpc>
              <a:spcPct val="90000"/>
            </a:lnSpc>
            <a:spcBef>
              <a:spcPct val="0"/>
            </a:spcBef>
            <a:spcAft>
              <a:spcPct val="35000"/>
            </a:spcAft>
            <a:buNone/>
          </a:pPr>
          <a:r>
            <a:rPr lang="es-DO" sz="1200" b="1" kern="1200">
              <a:latin typeface="Times New Roman" panose="02020603050405020304" pitchFamily="18" charset="0"/>
              <a:cs typeface="Times New Roman" panose="02020603050405020304" pitchFamily="18" charset="0"/>
            </a:rPr>
            <a:t>Desarrollo productivo: </a:t>
          </a:r>
        </a:p>
        <a:p>
          <a:pPr marL="0" lvl="0" indent="0" algn="ctr" defTabSz="533400">
            <a:lnSpc>
              <a:spcPct val="90000"/>
            </a:lnSpc>
            <a:spcBef>
              <a:spcPct val="0"/>
            </a:spcBef>
            <a:spcAft>
              <a:spcPct val="35000"/>
            </a:spcAft>
            <a:buNone/>
          </a:pPr>
          <a:r>
            <a:rPr lang="es-DO" sz="1200" kern="1200">
              <a:latin typeface="Times New Roman" panose="02020603050405020304" pitchFamily="18" charset="0"/>
              <a:cs typeface="Times New Roman" panose="02020603050405020304" pitchFamily="18" charset="0"/>
            </a:rPr>
            <a:t>RD$</a:t>
          </a:r>
          <a:r>
            <a:rPr lang="en-US" sz="1200" kern="1200">
              <a:latin typeface="Times New Roman" panose="02020603050405020304" pitchFamily="18" charset="0"/>
              <a:cs typeface="Times New Roman" panose="02020603050405020304" pitchFamily="18" charset="0"/>
            </a:rPr>
            <a:t>54,131.5</a:t>
          </a:r>
          <a:r>
            <a:rPr lang="es-DO" sz="1200" kern="1200">
              <a:latin typeface="Times New Roman" panose="02020603050405020304" pitchFamily="18" charset="0"/>
              <a:cs typeface="Times New Roman" panose="02020603050405020304" pitchFamily="18" charset="0"/>
            </a:rPr>
            <a:t> millones</a:t>
          </a:r>
        </a:p>
      </dsp:txBody>
      <dsp:txXfrm>
        <a:off x="4316768" y="913"/>
        <a:ext cx="1891939" cy="691200"/>
      </dsp:txXfrm>
    </dsp:sp>
    <dsp:sp modelId="{783A0541-D5ED-44B5-8744-A61ADCEE7302}">
      <dsp:nvSpPr>
        <dsp:cNvPr id="0" name=""/>
        <dsp:cNvSpPr/>
      </dsp:nvSpPr>
      <dsp:spPr>
        <a:xfrm>
          <a:off x="4316768" y="692113"/>
          <a:ext cx="1891939" cy="1994928"/>
        </a:xfrm>
        <a:prstGeom prst="rect">
          <a:avLst/>
        </a:prstGeom>
        <a:solidFill>
          <a:schemeClr val="tx2">
            <a:lumMod val="10000"/>
            <a:lumOff val="90000"/>
            <a:alpha val="90000"/>
          </a:schemeClr>
        </a:solidFill>
        <a:ln w="12700" cap="flat" cmpd="sng" algn="ctr">
          <a:solidFill>
            <a:schemeClr val="accent3">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53340" tIns="53340" rIns="71120" bIns="80010" numCol="1" spcCol="1270" anchor="t" anchorCtr="0">
          <a:noAutofit/>
        </a:bodyPr>
        <a:lstStyle/>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3.1 Economía articulada, innovadora y ambientalmente sostenible;</a:t>
          </a:r>
        </a:p>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3.2. Energía confiable y ambientalmente sostenible;</a:t>
          </a:r>
        </a:p>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3.3 Competitividad e innovación en un ambiente favorable;</a:t>
          </a:r>
        </a:p>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3.4 Empleos suficientes;</a:t>
          </a:r>
        </a:p>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3.5 Estructura productiva competitiva;</a:t>
          </a:r>
        </a:p>
      </dsp:txBody>
      <dsp:txXfrm>
        <a:off x="4316768" y="692113"/>
        <a:ext cx="1891939" cy="1994928"/>
      </dsp:txXfrm>
    </dsp:sp>
    <dsp:sp modelId="{A3301691-724E-4754-9F54-A85F20F3E083}">
      <dsp:nvSpPr>
        <dsp:cNvPr id="0" name=""/>
        <dsp:cNvSpPr/>
      </dsp:nvSpPr>
      <dsp:spPr>
        <a:xfrm>
          <a:off x="6473579" y="913"/>
          <a:ext cx="1891939" cy="691200"/>
        </a:xfrm>
        <a:prstGeom prst="rect">
          <a:avLst/>
        </a:prstGeom>
        <a:solidFill>
          <a:srgbClr val="1D3B6C"/>
        </a:solidFill>
        <a:ln w="12700" cap="flat" cmpd="sng" algn="ctr">
          <a:solidFill>
            <a:srgbClr val="1D3B6C"/>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85344" tIns="48768" rIns="85344" bIns="48768" numCol="1" spcCol="1270" anchor="ctr" anchorCtr="0">
          <a:noAutofit/>
        </a:bodyPr>
        <a:lstStyle/>
        <a:p>
          <a:pPr marL="0" lvl="0" indent="0" algn="ctr" defTabSz="533400">
            <a:lnSpc>
              <a:spcPct val="90000"/>
            </a:lnSpc>
            <a:spcBef>
              <a:spcPct val="0"/>
            </a:spcBef>
            <a:spcAft>
              <a:spcPct val="35000"/>
            </a:spcAft>
            <a:buNone/>
          </a:pPr>
          <a:r>
            <a:rPr lang="es-DO" sz="1200" b="1" kern="1200">
              <a:latin typeface="Times New Roman" panose="02020603050405020304" pitchFamily="18" charset="0"/>
              <a:cs typeface="Times New Roman" panose="02020603050405020304" pitchFamily="18" charset="0"/>
            </a:rPr>
            <a:t>Desarrollo sostenible: </a:t>
          </a:r>
        </a:p>
        <a:p>
          <a:pPr marL="0" lvl="0" indent="0" algn="ctr" defTabSz="533400">
            <a:lnSpc>
              <a:spcPct val="90000"/>
            </a:lnSpc>
            <a:spcBef>
              <a:spcPct val="0"/>
            </a:spcBef>
            <a:spcAft>
              <a:spcPct val="35000"/>
            </a:spcAft>
            <a:buNone/>
          </a:pPr>
          <a:r>
            <a:rPr lang="es-DO" sz="1200" kern="1200">
              <a:latin typeface="Times New Roman" panose="02020603050405020304" pitchFamily="18" charset="0"/>
              <a:cs typeface="Times New Roman" panose="02020603050405020304" pitchFamily="18" charset="0"/>
            </a:rPr>
            <a:t>RD$</a:t>
          </a:r>
          <a:r>
            <a:rPr lang="en-US" sz="1200" kern="1200">
              <a:latin typeface="Times New Roman" panose="02020603050405020304" pitchFamily="18" charset="0"/>
              <a:cs typeface="Times New Roman" panose="02020603050405020304" pitchFamily="18" charset="0"/>
            </a:rPr>
            <a:t>12,176.5 </a:t>
          </a:r>
          <a:r>
            <a:rPr lang="es-DO" sz="1200" kern="1200">
              <a:latin typeface="Times New Roman" panose="02020603050405020304" pitchFamily="18" charset="0"/>
              <a:cs typeface="Times New Roman" panose="02020603050405020304" pitchFamily="18" charset="0"/>
            </a:rPr>
            <a:t>millones</a:t>
          </a:r>
        </a:p>
      </dsp:txBody>
      <dsp:txXfrm>
        <a:off x="6473579" y="913"/>
        <a:ext cx="1891939" cy="691200"/>
      </dsp:txXfrm>
    </dsp:sp>
    <dsp:sp modelId="{B66B67C5-9AB4-4DC7-988E-75D9DD5C45CD}">
      <dsp:nvSpPr>
        <dsp:cNvPr id="0" name=""/>
        <dsp:cNvSpPr/>
      </dsp:nvSpPr>
      <dsp:spPr>
        <a:xfrm>
          <a:off x="6473579" y="692113"/>
          <a:ext cx="1891939" cy="1994928"/>
        </a:xfrm>
        <a:prstGeom prst="rect">
          <a:avLst/>
        </a:prstGeom>
        <a:solidFill>
          <a:schemeClr val="tx2">
            <a:lumMod val="10000"/>
            <a:lumOff val="90000"/>
            <a:alpha val="90000"/>
          </a:schemeClr>
        </a:solidFill>
        <a:ln w="12700" cap="flat" cmpd="sng" algn="ctr">
          <a:solidFill>
            <a:schemeClr val="accent3">
              <a:alpha val="90000"/>
              <a:tint val="4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53340" tIns="53340" rIns="71120" bIns="80010" numCol="1" spcCol="1270" anchor="t" anchorCtr="0">
          <a:noAutofit/>
        </a:bodyPr>
        <a:lstStyle/>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4.1 Manejo sostenible del medio ambiente;</a:t>
          </a:r>
        </a:p>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4.2 Eficaz gestión de riesgos para minimizar pérdidas; </a:t>
          </a:r>
        </a:p>
        <a:p>
          <a:pPr marL="57150" lvl="1" indent="-57150" algn="l" defTabSz="444500">
            <a:lnSpc>
              <a:spcPct val="90000"/>
            </a:lnSpc>
            <a:spcBef>
              <a:spcPct val="0"/>
            </a:spcBef>
            <a:spcAft>
              <a:spcPct val="15000"/>
            </a:spcAft>
            <a:buChar char="•"/>
          </a:pPr>
          <a:r>
            <a:rPr lang="es-DO" sz="1000" kern="1200">
              <a:latin typeface="Times New Roman" panose="02020603050405020304" pitchFamily="18" charset="0"/>
              <a:cs typeface="Times New Roman" panose="02020603050405020304" pitchFamily="18" charset="0"/>
            </a:rPr>
            <a:t>4.3 Adecuada adaptación al cambio climático;</a:t>
          </a:r>
        </a:p>
        <a:p>
          <a:pPr marL="57150" lvl="1" indent="-57150" algn="l" defTabSz="355600">
            <a:lnSpc>
              <a:spcPct val="90000"/>
            </a:lnSpc>
            <a:spcBef>
              <a:spcPct val="0"/>
            </a:spcBef>
            <a:spcAft>
              <a:spcPct val="15000"/>
            </a:spcAft>
            <a:buChar char="•"/>
          </a:pPr>
          <a:endParaRPr lang="es-DO" sz="800" kern="1200">
            <a:latin typeface="Times New Roman" panose="02020603050405020304" pitchFamily="18" charset="0"/>
            <a:cs typeface="Times New Roman" panose="02020603050405020304" pitchFamily="18" charset="0"/>
          </a:endParaRPr>
        </a:p>
      </dsp:txBody>
      <dsp:txXfrm>
        <a:off x="6473579" y="692113"/>
        <a:ext cx="1891939" cy="1994928"/>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DBB1AA3-6908-4075-895B-CF52AC80C5C8}">
      <dsp:nvSpPr>
        <dsp:cNvPr id="0" name=""/>
        <dsp:cNvSpPr/>
      </dsp:nvSpPr>
      <dsp:spPr>
        <a:xfrm>
          <a:off x="0" y="136985"/>
          <a:ext cx="5358674" cy="882000"/>
        </a:xfrm>
        <a:prstGeom prst="rect">
          <a:avLst/>
        </a:prstGeom>
        <a:solidFill>
          <a:schemeClr val="lt1">
            <a:alpha val="90000"/>
            <a:hueOff val="0"/>
            <a:satOff val="0"/>
            <a:lumOff val="0"/>
            <a:alphaOff val="0"/>
          </a:schemeClr>
        </a:solidFill>
        <a:ln w="6350" cap="flat" cmpd="sng" algn="ctr">
          <a:solidFill>
            <a:schemeClr val="accent1">
              <a:shade val="50000"/>
              <a:hueOff val="0"/>
              <a:satOff val="0"/>
              <a:lumOff val="0"/>
              <a:alphaOff val="0"/>
            </a:schemeClr>
          </a:solidFill>
          <a:prstDash val="solid"/>
          <a:miter lim="800000"/>
        </a:ln>
        <a:effectLst/>
      </dsp:spPr>
      <dsp:style>
        <a:lnRef idx="1">
          <a:scrgbClr r="0" g="0" b="0"/>
        </a:lnRef>
        <a:fillRef idx="1">
          <a:scrgbClr r="0" g="0" b="0"/>
        </a:fillRef>
        <a:effectRef idx="0">
          <a:scrgbClr r="0" g="0" b="0"/>
        </a:effectRef>
        <a:fontRef idx="minor"/>
      </dsp:style>
      <dsp:txBody>
        <a:bodyPr spcFirstLastPara="0" vert="horz" wrap="square" lIns="415893" tIns="145796" rIns="415893" bIns="85344" numCol="1" spcCol="1270" anchor="t" anchorCtr="0">
          <a:noAutofit/>
        </a:bodyPr>
        <a:lstStyle/>
        <a:p>
          <a:pPr marL="114300" lvl="1" indent="-114300" algn="just" defTabSz="533400">
            <a:lnSpc>
              <a:spcPct val="90000"/>
            </a:lnSpc>
            <a:spcBef>
              <a:spcPct val="0"/>
            </a:spcBef>
            <a:spcAft>
              <a:spcPct val="15000"/>
            </a:spcAft>
            <a:buNone/>
          </a:pPr>
          <a:r>
            <a:rPr lang="es-DO" sz="1200" kern="1200">
              <a:latin typeface="Times New Roman" panose="02020603050405020304" pitchFamily="18" charset="0"/>
              <a:cs typeface="Times New Roman" panose="02020603050405020304" pitchFamily="18" charset="0"/>
            </a:rPr>
            <a:t>“Gasto público destinado a financiar programas (o alguno de sus componentes) que han sido diseñados específicamente para promover el bienestar y cumplimiento de los derechos de la niñez y la adolescencia” (UNICEF, 2013).</a:t>
          </a:r>
        </a:p>
      </dsp:txBody>
      <dsp:txXfrm>
        <a:off x="0" y="136985"/>
        <a:ext cx="5358674" cy="882000"/>
      </dsp:txXfrm>
    </dsp:sp>
    <dsp:sp modelId="{905D81A7-2CB1-464D-94AB-05E207E12434}">
      <dsp:nvSpPr>
        <dsp:cNvPr id="0" name=""/>
        <dsp:cNvSpPr/>
      </dsp:nvSpPr>
      <dsp:spPr>
        <a:xfrm>
          <a:off x="267933" y="33665"/>
          <a:ext cx="3751071" cy="206640"/>
        </a:xfrm>
        <a:prstGeom prst="roundRect">
          <a:avLst/>
        </a:prstGeom>
        <a:gradFill rotWithShape="0">
          <a:gsLst>
            <a:gs pos="0">
              <a:schemeClr val="accent1">
                <a:shade val="50000"/>
                <a:hueOff val="0"/>
                <a:satOff val="0"/>
                <a:lumOff val="0"/>
                <a:alphaOff val="0"/>
                <a:satMod val="103000"/>
                <a:lumMod val="102000"/>
                <a:tint val="94000"/>
              </a:schemeClr>
            </a:gs>
            <a:gs pos="50000">
              <a:schemeClr val="accent1">
                <a:shade val="50000"/>
                <a:hueOff val="0"/>
                <a:satOff val="0"/>
                <a:lumOff val="0"/>
                <a:alphaOff val="0"/>
                <a:satMod val="110000"/>
                <a:lumMod val="100000"/>
                <a:shade val="100000"/>
              </a:schemeClr>
            </a:gs>
            <a:gs pos="100000">
              <a:schemeClr val="accent1">
                <a:shade val="50000"/>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141782" tIns="0" rIns="141782" bIns="0" numCol="1" spcCol="1270" anchor="ctr" anchorCtr="0">
          <a:noAutofit/>
        </a:bodyPr>
        <a:lstStyle/>
        <a:p>
          <a:pPr marL="0" lvl="0" indent="0" algn="l" defTabSz="622300">
            <a:lnSpc>
              <a:spcPct val="90000"/>
            </a:lnSpc>
            <a:spcBef>
              <a:spcPct val="0"/>
            </a:spcBef>
            <a:spcAft>
              <a:spcPct val="35000"/>
            </a:spcAft>
            <a:buNone/>
          </a:pPr>
          <a:r>
            <a:rPr lang="es-DO" sz="1400" b="1" kern="1200">
              <a:latin typeface="Times New Roman" panose="02020603050405020304" pitchFamily="18" charset="0"/>
              <a:cs typeface="Times New Roman" panose="02020603050405020304" pitchFamily="18" charset="0"/>
            </a:rPr>
            <a:t>Inversión directa</a:t>
          </a:r>
          <a:endParaRPr lang="es-DO" sz="1400" kern="1200">
            <a:latin typeface="Times New Roman" panose="02020603050405020304" pitchFamily="18" charset="0"/>
            <a:cs typeface="Times New Roman" panose="02020603050405020304" pitchFamily="18" charset="0"/>
          </a:endParaRPr>
        </a:p>
      </dsp:txBody>
      <dsp:txXfrm>
        <a:off x="278020" y="43752"/>
        <a:ext cx="3730897" cy="186466"/>
      </dsp:txXfrm>
    </dsp:sp>
    <dsp:sp modelId="{739EF5F3-3FE4-48F1-8884-17F8CC9F7548}">
      <dsp:nvSpPr>
        <dsp:cNvPr id="0" name=""/>
        <dsp:cNvSpPr/>
      </dsp:nvSpPr>
      <dsp:spPr>
        <a:xfrm>
          <a:off x="0" y="1160105"/>
          <a:ext cx="5358674" cy="1036350"/>
        </a:xfrm>
        <a:prstGeom prst="rect">
          <a:avLst/>
        </a:prstGeom>
        <a:solidFill>
          <a:schemeClr val="lt1">
            <a:alpha val="90000"/>
            <a:hueOff val="0"/>
            <a:satOff val="0"/>
            <a:lumOff val="0"/>
            <a:alphaOff val="0"/>
          </a:schemeClr>
        </a:solidFill>
        <a:ln w="6350" cap="flat" cmpd="sng" algn="ctr">
          <a:solidFill>
            <a:schemeClr val="accent1">
              <a:shade val="50000"/>
              <a:hueOff val="402493"/>
              <a:satOff val="-9802"/>
              <a:lumOff val="42896"/>
              <a:alphaOff val="0"/>
            </a:schemeClr>
          </a:solidFill>
          <a:prstDash val="solid"/>
          <a:miter lim="800000"/>
        </a:ln>
        <a:effectLst/>
      </dsp:spPr>
      <dsp:style>
        <a:lnRef idx="1">
          <a:scrgbClr r="0" g="0" b="0"/>
        </a:lnRef>
        <a:fillRef idx="1">
          <a:scrgbClr r="0" g="0" b="0"/>
        </a:fillRef>
        <a:effectRef idx="0">
          <a:scrgbClr r="0" g="0" b="0"/>
        </a:effectRef>
        <a:fontRef idx="minor"/>
      </dsp:style>
      <dsp:txBody>
        <a:bodyPr spcFirstLastPara="0" vert="horz" wrap="square" lIns="415893" tIns="145796" rIns="415893" bIns="85344" numCol="1" spcCol="1270" anchor="t" anchorCtr="0">
          <a:noAutofit/>
        </a:bodyPr>
        <a:lstStyle/>
        <a:p>
          <a:pPr marL="114300" lvl="1" indent="-114300" algn="just" defTabSz="533400">
            <a:lnSpc>
              <a:spcPct val="90000"/>
            </a:lnSpc>
            <a:spcBef>
              <a:spcPct val="0"/>
            </a:spcBef>
            <a:spcAft>
              <a:spcPct val="15000"/>
            </a:spcAft>
            <a:buNone/>
          </a:pPr>
          <a:r>
            <a:rPr lang="es-DO" sz="1200" kern="1200">
              <a:latin typeface="Times New Roman" panose="02020603050405020304" pitchFamily="18" charset="0"/>
              <a:cs typeface="Times New Roman" panose="02020603050405020304" pitchFamily="18" charset="0"/>
            </a:rPr>
            <a:t>“Gasto público destinado a financiar programas (o alguno de sus componentes) que, sin haber sido diseñados específicamente para la niñez y adolescencia, terminan repercutiendo de manera visible en su bienestar, el cumplimiento de sus derechos y los de su entorno protector más cercano” (UNICEF, 2013).</a:t>
          </a:r>
        </a:p>
      </dsp:txBody>
      <dsp:txXfrm>
        <a:off x="0" y="1160105"/>
        <a:ext cx="5358674" cy="1036350"/>
      </dsp:txXfrm>
    </dsp:sp>
    <dsp:sp modelId="{41667505-F2E5-48EA-8631-1450EA8CD56E}">
      <dsp:nvSpPr>
        <dsp:cNvPr id="0" name=""/>
        <dsp:cNvSpPr/>
      </dsp:nvSpPr>
      <dsp:spPr>
        <a:xfrm>
          <a:off x="267933" y="1056785"/>
          <a:ext cx="3751071" cy="206640"/>
        </a:xfrm>
        <a:prstGeom prst="roundRect">
          <a:avLst/>
        </a:prstGeom>
        <a:gradFill rotWithShape="0">
          <a:gsLst>
            <a:gs pos="0">
              <a:schemeClr val="accent1">
                <a:shade val="50000"/>
                <a:hueOff val="402493"/>
                <a:satOff val="-9802"/>
                <a:lumOff val="42896"/>
                <a:alphaOff val="0"/>
                <a:satMod val="103000"/>
                <a:lumMod val="102000"/>
                <a:tint val="94000"/>
              </a:schemeClr>
            </a:gs>
            <a:gs pos="50000">
              <a:schemeClr val="accent1">
                <a:shade val="50000"/>
                <a:hueOff val="402493"/>
                <a:satOff val="-9802"/>
                <a:lumOff val="42896"/>
                <a:alphaOff val="0"/>
                <a:satMod val="110000"/>
                <a:lumMod val="100000"/>
                <a:shade val="100000"/>
              </a:schemeClr>
            </a:gs>
            <a:gs pos="100000">
              <a:schemeClr val="accent1">
                <a:shade val="50000"/>
                <a:hueOff val="402493"/>
                <a:satOff val="-9802"/>
                <a:lumOff val="42896"/>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141782" tIns="0" rIns="141782" bIns="0" numCol="1" spcCol="1270" anchor="ctr" anchorCtr="0">
          <a:noAutofit/>
        </a:bodyPr>
        <a:lstStyle/>
        <a:p>
          <a:pPr marL="0" lvl="0" indent="0" algn="l" defTabSz="622300">
            <a:lnSpc>
              <a:spcPct val="90000"/>
            </a:lnSpc>
            <a:spcBef>
              <a:spcPct val="0"/>
            </a:spcBef>
            <a:spcAft>
              <a:spcPct val="35000"/>
            </a:spcAft>
            <a:buNone/>
          </a:pPr>
          <a:r>
            <a:rPr lang="es-DO" sz="1400" b="1" kern="1200">
              <a:latin typeface="Times New Roman" panose="02020603050405020304" pitchFamily="18" charset="0"/>
              <a:cs typeface="Times New Roman" panose="02020603050405020304" pitchFamily="18" charset="0"/>
            </a:rPr>
            <a:t>Inversión indirecta</a:t>
          </a:r>
          <a:endParaRPr lang="es-DO" sz="1400" kern="1200">
            <a:latin typeface="Times New Roman" panose="02020603050405020304" pitchFamily="18" charset="0"/>
            <a:cs typeface="Times New Roman" panose="02020603050405020304" pitchFamily="18" charset="0"/>
          </a:endParaRPr>
        </a:p>
      </dsp:txBody>
      <dsp:txXfrm>
        <a:off x="278020" y="1066872"/>
        <a:ext cx="3730897" cy="186466"/>
      </dsp:txXfrm>
    </dsp:sp>
  </dsp:spTree>
</dsp:drawing>
</file>

<file path=xl/diagrams/layout1.xml><?xml version="1.0" encoding="utf-8"?>
<dgm:layoutDef xmlns:dgm="http://schemas.openxmlformats.org/drawingml/2006/diagram" xmlns:a="http://schemas.openxmlformats.org/drawingml/2006/main" uniqueId="urn:microsoft.com/office/officeart/2005/8/layout/matrix1">
  <dgm:title val=""/>
  <dgm:desc val=""/>
  <dgm:catLst>
    <dgm:cat type="matrix" pri="2000"/>
  </dgm:catLst>
  <dgm:sampData>
    <dgm:dataModel>
      <dgm:ptLst>
        <dgm:pt modelId="0" type="doc"/>
        <dgm:pt modelId="1">
          <dgm:prSet phldr="1"/>
        </dgm:pt>
        <dgm:pt modelId="11">
          <dgm:prSet phldr="1"/>
        </dgm:pt>
        <dgm:pt modelId="12">
          <dgm:prSet phldr="1"/>
        </dgm:pt>
        <dgm:pt modelId="13">
          <dgm:prSet phldr="1"/>
        </dgm:pt>
        <dgm:pt modelId="14">
          <dgm:prSet phldr="1"/>
        </dgm:pt>
      </dgm:ptLst>
      <dgm:cxnLst>
        <dgm:cxn modelId="2" srcId="0" destId="1" srcOrd="0" destOrd="0"/>
        <dgm:cxn modelId="3" srcId="1" destId="11" srcOrd="0" destOrd="0"/>
        <dgm:cxn modelId="4" srcId="1" destId="12" srcOrd="1" destOrd="0"/>
        <dgm:cxn modelId="5" srcId="1" destId="13" srcOrd="2" destOrd="0"/>
        <dgm:cxn modelId="6" srcId="1" destId="14" srcOrd="3" destOrd="0"/>
      </dgm:cxnLst>
      <dgm:bg/>
      <dgm:whole/>
    </dgm:dataModel>
  </dgm:sampData>
  <dgm:styleData>
    <dgm:dataModel>
      <dgm:ptLst>
        <dgm:pt modelId="0" type="doc"/>
        <dgm:pt modelId="1"/>
        <dgm:pt modelId="11"/>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3" destOrd="0"/>
      </dgm:cxnLst>
      <dgm:bg/>
      <dgm:whole/>
    </dgm:dataModel>
  </dgm:styleData>
  <dgm:clrData>
    <dgm:dataModel>
      <dgm:ptLst>
        <dgm:pt modelId="0" type="doc"/>
        <dgm:pt modelId="1"/>
        <dgm:pt modelId="11"/>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3" destOrd="0"/>
      </dgm:cxnLst>
      <dgm:bg/>
      <dgm:whole/>
    </dgm:dataModel>
  </dgm:clrData>
  <dgm:layoutNode name="diagram">
    <dgm:varLst>
      <dgm:chMax val="1"/>
      <dgm:dir/>
      <dgm:animLvl val="ctr"/>
      <dgm:resizeHandles val="exact"/>
    </dgm:varLst>
    <dgm:alg type="composite"/>
    <dgm:shape xmlns:r="http://schemas.openxmlformats.org/officeDocument/2006/relationships" r:blip="">
      <dgm:adjLst/>
    </dgm:shape>
    <dgm:presOf/>
    <dgm:constrLst>
      <dgm:constr type="ctrX" for="ch" forName="matrix" refType="w" fact="0.5"/>
      <dgm:constr type="ctrY" for="ch" forName="matrix" refType="h" fact="0.5"/>
      <dgm:constr type="w" for="ch" forName="matrix" refType="w"/>
      <dgm:constr type="h" for="ch" forName="matrix" refType="h"/>
      <dgm:constr type="ctrX" for="ch" forName="centerTile" refType="w" fact="0.5"/>
      <dgm:constr type="ctrY" for="ch" forName="centerTile" refType="h" fact="0.5"/>
      <dgm:constr type="w" for="ch" forName="centerTile" refType="w" fact="0.3"/>
      <dgm:constr type="h" for="ch" forName="centerTile" refType="h" fact="0.25"/>
      <dgm:constr type="primFontSz" for="des" ptType="node" op="equ" val="65"/>
    </dgm:constrLst>
    <dgm:ruleLst/>
    <dgm:choose name="Name0">
      <dgm:if name="Name1" axis="ch" ptType="node" func="cnt" op="gte" val="1">
        <dgm:layoutNode name="matrix">
          <dgm:alg type="composite"/>
          <dgm:shape xmlns:r="http://schemas.openxmlformats.org/officeDocument/2006/relationships" r:blip="">
            <dgm:adjLst/>
          </dgm:shape>
          <dgm:presOf/>
          <dgm:constrLst>
            <dgm:constr type="l" for="ch" forName="tile1"/>
            <dgm:constr type="t" for="ch" forName="tile1"/>
            <dgm:constr type="r" for="ch" forName="tile1" refType="w" fact="0.5"/>
            <dgm:constr type="b" for="ch" forName="tile1" refType="h" fact="0.5"/>
            <dgm:constr type="l" for="ch" forName="tile1text" refType="l" refFor="ch" refForName="tile1"/>
            <dgm:constr type="t" for="ch" forName="tile1text" refType="t" refFor="ch" refForName="tile1"/>
            <dgm:constr type="w" for="ch" forName="tile1text" refType="w" refFor="ch" refForName="tile1"/>
            <dgm:constr type="h" for="ch" forName="tile1text" refType="h" refFor="ch" refForName="tile1" fact="0.75"/>
            <dgm:constr type="r" for="ch" forName="tile2" refType="w"/>
            <dgm:constr type="t" for="ch" forName="tile2"/>
            <dgm:constr type="l" for="ch" forName="tile2" refType="w" fact="0.5"/>
            <dgm:constr type="b" for="ch" forName="tile2" refType="h" fact="0.5"/>
            <dgm:constr type="r" for="ch" forName="tile2text" refType="r" refFor="ch" refForName="tile2"/>
            <dgm:constr type="t" for="ch" forName="tile2text" refType="t" refFor="ch" refForName="tile2"/>
            <dgm:constr type="w" for="ch" forName="tile2text" refType="w" refFor="ch" refForName="tile2"/>
            <dgm:constr type="h" for="ch" forName="tile2text" refType="h" refFor="ch" refForName="tile2" fact="0.75"/>
            <dgm:constr type="l" for="ch" forName="tile3"/>
            <dgm:constr type="b" for="ch" forName="tile3" refType="h"/>
            <dgm:constr type="r" for="ch" forName="tile3" refType="w" fact="0.5"/>
            <dgm:constr type="t" for="ch" forName="tile3" refType="h" fact="0.5"/>
            <dgm:constr type="l" for="ch" forName="tile3text" refType="l" refFor="ch" refForName="tile3"/>
            <dgm:constr type="b" for="ch" forName="tile3text" refType="b" refFor="ch" refForName="tile3"/>
            <dgm:constr type="w" for="ch" forName="tile3text" refType="w" refFor="ch" refForName="tile3"/>
            <dgm:constr type="h" for="ch" forName="tile3text" refType="h" refFor="ch" refForName="tile3" fact="0.75"/>
            <dgm:constr type="r" for="ch" forName="tile4" refType="w"/>
            <dgm:constr type="b" for="ch" forName="tile4" refType="h"/>
            <dgm:constr type="l" for="ch" forName="tile4" refType="w" fact="0.5"/>
            <dgm:constr type="t" for="ch" forName="tile4" refType="h" fact="0.5"/>
            <dgm:constr type="r" for="ch" forName="tile4text" refType="r" refFor="ch" refForName="tile4"/>
            <dgm:constr type="b" for="ch" forName="tile4text" refType="b" refFor="ch" refForName="tile4"/>
            <dgm:constr type="w" for="ch" forName="tile4text" refType="w" refFor="ch" refForName="tile4"/>
            <dgm:constr type="h" for="ch" forName="tile4text" refType="h" refFor="ch" refForName="tile4" fact="0.75"/>
          </dgm:constrLst>
          <dgm:ruleLst/>
          <dgm:layoutNode name="tile1" styleLbl="node1">
            <dgm:alg type="sp"/>
            <dgm:shape xmlns:r="http://schemas.openxmlformats.org/officeDocument/2006/relationships" rot="270" type="round1Rect" r:blip="">
              <dgm:adjLst/>
            </dgm:shape>
            <dgm:choose name="Name2">
              <dgm:if name="Name3" func="var" arg="dir" op="equ" val="norm">
                <dgm:presOf axis="ch ch desOrSelf" ptType="node node node" st="1 1 1" cnt="1 1 0"/>
              </dgm:if>
              <dgm:else name="Name4">
                <dgm:presOf axis="ch ch desOrSelf" ptType="node node node" st="1 2 1" cnt="1 1 0"/>
              </dgm:else>
            </dgm:choose>
            <dgm:constrLst/>
            <dgm:ruleLst/>
          </dgm:layoutNode>
          <dgm:layoutNode name="tile1text" styleLbl="node1">
            <dgm:varLst>
              <dgm:chMax val="0"/>
              <dgm:chPref val="0"/>
              <dgm:bulletEnabled val="1"/>
            </dgm:varLst>
            <dgm:choose name="Name5">
              <dgm:if name="Name6" axis="root des" func="maxDepth" op="gte" val="3">
                <dgm:alg type="tx">
                  <dgm:param type="txAnchorVert" val="t"/>
                  <dgm:param type="parTxLTRAlign" val="l"/>
                  <dgm:param type="parTxRTLAlign" val="r"/>
                </dgm:alg>
              </dgm:if>
              <dgm:else name="Name7">
                <dgm:alg type="tx"/>
              </dgm:else>
            </dgm:choose>
            <dgm:shape xmlns:r="http://schemas.openxmlformats.org/officeDocument/2006/relationships" rot="270" type="rect" r:blip="" hideGeom="1">
              <dgm:adjLst>
                <dgm:adj idx="1" val="0.2"/>
              </dgm:adjLst>
            </dgm:shape>
            <dgm:choose name="Name8">
              <dgm:if name="Name9" func="var" arg="dir" op="equ" val="norm">
                <dgm:presOf axis="ch ch desOrSelf" ptType="node node node" st="1 1 1" cnt="1 1 0"/>
              </dgm:if>
              <dgm:else name="Name10">
                <dgm:presOf axis="ch ch desOrSelf" ptType="node node node" st="1 2 1" cnt="1 1 0"/>
              </dgm:else>
            </dgm:choose>
            <dgm:constrLst/>
            <dgm:ruleLst>
              <dgm:rule type="primFontSz" val="5" fact="NaN" max="NaN"/>
            </dgm:ruleLst>
          </dgm:layoutNode>
          <dgm:layoutNode name="tile2" styleLbl="node1">
            <dgm:alg type="sp"/>
            <dgm:shape xmlns:r="http://schemas.openxmlformats.org/officeDocument/2006/relationships" type="round1Rect" r:blip="">
              <dgm:adjLst/>
            </dgm:shape>
            <dgm:choose name="Name11">
              <dgm:if name="Name12" func="var" arg="dir" op="equ" val="norm">
                <dgm:presOf axis="ch ch desOrSelf" ptType="node node node" st="1 2 1" cnt="1 1 0"/>
              </dgm:if>
              <dgm:else name="Name13">
                <dgm:presOf axis="ch ch desOrSelf" ptType="node node node" st="1 1 1" cnt="1 1 0"/>
              </dgm:else>
            </dgm:choose>
            <dgm:constrLst/>
            <dgm:ruleLst/>
          </dgm:layoutNode>
          <dgm:layoutNode name="tile2text" styleLbl="node1">
            <dgm:varLst>
              <dgm:chMax val="0"/>
              <dgm:chPref val="0"/>
              <dgm:bulletEnabled val="1"/>
            </dgm:varLst>
            <dgm:choose name="Name14">
              <dgm:if name="Name15" axis="root des" func="maxDepth" op="gte" val="3">
                <dgm:alg type="tx">
                  <dgm:param type="txAnchorVert" val="t"/>
                  <dgm:param type="parTxLTRAlign" val="l"/>
                  <dgm:param type="parTxRTLAlign" val="r"/>
                </dgm:alg>
              </dgm:if>
              <dgm:else name="Name16">
                <dgm:alg type="tx"/>
              </dgm:else>
            </dgm:choose>
            <dgm:shape xmlns:r="http://schemas.openxmlformats.org/officeDocument/2006/relationships" type="rect" r:blip="" hideGeom="1">
              <dgm:adjLst/>
            </dgm:shape>
            <dgm:choose name="Name17">
              <dgm:if name="Name18" func="var" arg="dir" op="equ" val="norm">
                <dgm:presOf axis="ch ch desOrSelf" ptType="node node node" st="1 2 1" cnt="1 1 0"/>
              </dgm:if>
              <dgm:else name="Name19">
                <dgm:presOf axis="ch ch desOrSelf" ptType="node node node" st="1 1 1" cnt="1 1 0"/>
              </dgm:else>
            </dgm:choose>
            <dgm:constrLst/>
            <dgm:ruleLst>
              <dgm:rule type="primFontSz" val="5" fact="NaN" max="NaN"/>
            </dgm:ruleLst>
          </dgm:layoutNode>
          <dgm:layoutNode name="tile3" styleLbl="node1">
            <dgm:alg type="sp"/>
            <dgm:shape xmlns:r="http://schemas.openxmlformats.org/officeDocument/2006/relationships" rot="180" type="round1Rect" r:blip="">
              <dgm:adjLst/>
            </dgm:shape>
            <dgm:choose name="Name20">
              <dgm:if name="Name21" func="var" arg="dir" op="equ" val="norm">
                <dgm:presOf axis="ch ch desOrSelf" ptType="node node node" st="1 3 1" cnt="1 1 0"/>
              </dgm:if>
              <dgm:else name="Name22">
                <dgm:presOf axis="ch ch desOrSelf" ptType="node node node" st="1 4 1" cnt="1 1 0"/>
              </dgm:else>
            </dgm:choose>
            <dgm:constrLst/>
            <dgm:ruleLst/>
          </dgm:layoutNode>
          <dgm:layoutNode name="tile3text" styleLbl="node1">
            <dgm:varLst>
              <dgm:chMax val="0"/>
              <dgm:chPref val="0"/>
              <dgm:bulletEnabled val="1"/>
            </dgm:varLst>
            <dgm:choose name="Name23">
              <dgm:if name="Name24" axis="root des" func="maxDepth" op="gte" val="3">
                <dgm:alg type="tx">
                  <dgm:param type="txAnchorVert" val="t"/>
                  <dgm:param type="parTxLTRAlign" val="l"/>
                  <dgm:param type="parTxRTLAlign" val="r"/>
                </dgm:alg>
              </dgm:if>
              <dgm:else name="Name25">
                <dgm:alg type="tx"/>
              </dgm:else>
            </dgm:choose>
            <dgm:shape xmlns:r="http://schemas.openxmlformats.org/officeDocument/2006/relationships" rot="180" type="rect" r:blip="" hideGeom="1">
              <dgm:adjLst/>
            </dgm:shape>
            <dgm:choose name="Name26">
              <dgm:if name="Name27" func="var" arg="dir" op="equ" val="norm">
                <dgm:presOf axis="ch ch desOrSelf" ptType="node node node" st="1 3 1" cnt="1 1 0"/>
              </dgm:if>
              <dgm:else name="Name28">
                <dgm:presOf axis="ch ch desOrSelf" ptType="node node node" st="1 4 1" cnt="1 1 0"/>
              </dgm:else>
            </dgm:choose>
            <dgm:constrLst/>
            <dgm:ruleLst>
              <dgm:rule type="primFontSz" val="5" fact="NaN" max="NaN"/>
            </dgm:ruleLst>
          </dgm:layoutNode>
          <dgm:layoutNode name="tile4" styleLbl="node1">
            <dgm:alg type="sp"/>
            <dgm:shape xmlns:r="http://schemas.openxmlformats.org/officeDocument/2006/relationships" rot="90" type="round1Rect" r:blip="">
              <dgm:adjLst/>
            </dgm:shape>
            <dgm:choose name="Name29">
              <dgm:if name="Name30" func="var" arg="dir" op="equ" val="norm">
                <dgm:presOf axis="ch ch desOrSelf" ptType="node node node" st="1 4 1" cnt="1 1 0"/>
              </dgm:if>
              <dgm:else name="Name31">
                <dgm:presOf axis="ch ch desOrSelf" ptType="node node node" st="1 3 1" cnt="1 1 0"/>
              </dgm:else>
            </dgm:choose>
            <dgm:constrLst/>
            <dgm:ruleLst/>
          </dgm:layoutNode>
          <dgm:layoutNode name="tile4text" styleLbl="node1">
            <dgm:varLst>
              <dgm:chMax val="0"/>
              <dgm:chPref val="0"/>
              <dgm:bulletEnabled val="1"/>
            </dgm:varLst>
            <dgm:choose name="Name32">
              <dgm:if name="Name33" axis="root des" func="maxDepth" op="gte" val="3">
                <dgm:alg type="tx">
                  <dgm:param type="txAnchorVert" val="t"/>
                  <dgm:param type="parTxLTRAlign" val="l"/>
                  <dgm:param type="parTxRTLAlign" val="r"/>
                </dgm:alg>
              </dgm:if>
              <dgm:else name="Name34">
                <dgm:alg type="tx"/>
              </dgm:else>
            </dgm:choose>
            <dgm:shape xmlns:r="http://schemas.openxmlformats.org/officeDocument/2006/relationships" rot="90" type="rect" r:blip="" hideGeom="1">
              <dgm:adjLst/>
            </dgm:shape>
            <dgm:choose name="Name35">
              <dgm:if name="Name36" func="var" arg="dir" op="equ" val="norm">
                <dgm:presOf axis="ch ch desOrSelf" ptType="node node node" st="1 4 1" cnt="1 1 0"/>
              </dgm:if>
              <dgm:else name="Name37">
                <dgm:presOf axis="ch ch desOrSelf" ptType="node node node" st="1 3 1" cnt="1 1 0"/>
              </dgm:else>
            </dgm:choose>
            <dgm:constrLst/>
            <dgm:ruleLst>
              <dgm:rule type="primFontSz" val="5" fact="NaN" max="NaN"/>
            </dgm:ruleLst>
          </dgm:layoutNode>
        </dgm:layoutNode>
        <dgm:layoutNode name="centerTile" styleLbl="fgShp">
          <dgm:varLst>
            <dgm:chMax val="0"/>
            <dgm:chPref val="0"/>
          </dgm:varLst>
          <dgm:alg type="tx"/>
          <dgm:shape xmlns:r="http://schemas.openxmlformats.org/officeDocument/2006/relationships" type="roundRect" r:blip="">
            <dgm:adjLst/>
          </dgm:shape>
          <dgm:presOf axis="ch" ptType="node" cnt="1"/>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if>
      <dgm:else name="Name38"/>
    </dgm:choose>
  </dgm:layoutNode>
</dgm:layoutDef>
</file>

<file path=xl/diagrams/layout2.xml><?xml version="1.0" encoding="utf-8"?>
<dgm:layoutDef xmlns:dgm="http://schemas.openxmlformats.org/drawingml/2006/diagram" xmlns:a="http://schemas.openxmlformats.org/drawingml/2006/main" uniqueId="urn:microsoft.com/office/officeart/2005/8/layout/hList1">
  <dgm:title val=""/>
  <dgm:desc val=""/>
  <dgm:catLst>
    <dgm:cat type="list" pri="5000"/>
    <dgm:cat type="convert" pri="5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rSet phldr="1"/>
        </dgm:pt>
        <dgm:pt modelId="2">
          <dgm:prSet phldr="1"/>
        </dgm:pt>
      </dgm:ptLst>
      <dgm:cxnLst>
        <dgm:cxn modelId="3" srcId="0" destId="1" srcOrd="0" destOrd="0"/>
        <dgm:cxn modelId="4" srcId="0" destId="2" srcOrd="1" destOrd="0"/>
      </dgm:cxnLst>
      <dgm:bg/>
      <dgm:whole/>
    </dgm:dataModel>
  </dgm:styleData>
  <dgm:clrData>
    <dgm:dataModel>
      <dgm:ptLst>
        <dgm:pt modelId="0" type="doc"/>
        <dgm:pt modelId="1">
          <dgm:prSet phldr="1"/>
        </dgm:pt>
        <dgm:pt modelId="2">
          <dgm:prSet phldr="1"/>
        </dgm:pt>
        <dgm:pt modelId="3">
          <dgm:prSet phldr="1"/>
        </dgm:pt>
        <dgm:pt modelId="4">
          <dgm:prSet phldr="1"/>
        </dgm:pt>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h" for="ch" forName="composite" refType="h"/>
      <dgm:constr type="w" for="ch" forName="composite" refType="w"/>
      <dgm:constr type="w" for="des" forName="parTx"/>
      <dgm:constr type="h" for="des" forName="parTx" op="equ"/>
      <dgm:constr type="w" for="des" forName="desTx"/>
      <dgm:constr type="h" for="des" forName="desTx" op="equ"/>
      <dgm:constr type="primFontSz" for="des" forName="parTx" val="65"/>
      <dgm:constr type="secFontSz" for="des" forName="desTx" refType="primFontSz" refFor="des" refForName="parTx" op="equ"/>
      <dgm:constr type="h" for="des" forName="parTx" refType="primFontSz" refFor="des" refForName="parTx" fact="0.8"/>
      <dgm:constr type="h" for="des" forName="desTx" refType="primFontSz" refFor="des" refForName="parTx" fact="1.22"/>
      <dgm:constr type="w" for="ch" forName="space" refType="w" refFor="ch" refForName="composite" op="equ" fact="0.14"/>
    </dgm:constrLst>
    <dgm:ruleLst>
      <dgm:rule type="w" for="ch" forName="composite" val="0" fact="NaN" max="NaN"/>
      <dgm:rule type="primFontSz" for="des" forName="parTx" val="5" fact="NaN" max="NaN"/>
    </dgm:ruleLst>
    <dgm:forEach name="Name4" axis="ch" ptType="node">
      <dgm:layoutNode name="composite">
        <dgm:alg type="composite"/>
        <dgm:shape xmlns:r="http://schemas.openxmlformats.org/officeDocument/2006/relationships" r:blip="">
          <dgm:adjLst/>
        </dgm:shape>
        <dgm:presOf/>
        <dgm:constrLst>
          <dgm:constr type="l" for="ch" forName="parTx"/>
          <dgm:constr type="w" for="ch" forName="parTx" refType="w"/>
          <dgm:constr type="t" for="ch" forName="parTx"/>
          <dgm:constr type="l" for="ch" forName="desTx"/>
          <dgm:constr type="w" for="ch" forName="desTx" refType="w" refFor="ch" refForName="parTx"/>
          <dgm:constr type="t" for="ch" forName="desTx" refType="h" refFor="ch" refForName="parTx"/>
        </dgm:constrLst>
        <dgm:ruleLst>
          <dgm:rule type="h" val="INF" fact="NaN" max="NaN"/>
        </dgm:ruleLst>
        <dgm:layoutNode name="parTx" styleLbl="alignNode1">
          <dgm:varLst>
            <dgm:chMax val="0"/>
            <dgm:chPref val="0"/>
            <dgm:bulletEnabled val="1"/>
          </dgm:varLst>
          <dgm:alg type="tx"/>
          <dgm:shape xmlns:r="http://schemas.openxmlformats.org/officeDocument/2006/relationships" type="rect" r:blip="">
            <dgm:adjLst/>
          </dgm:shape>
          <dgm:presOf axis="self" ptType="node"/>
          <dgm:constrLst>
            <dgm:constr type="h" refType="w" op="lte" fact="0.4"/>
            <dgm:constr type="h"/>
            <dgm:constr type="tMarg" refType="primFontSz" fact="0.32"/>
            <dgm:constr type="bMarg" refType="primFontSz" fact="0.32"/>
          </dgm:constrLst>
          <dgm:ruleLst>
            <dgm:rule type="h" val="INF" fact="NaN" max="NaN"/>
          </dgm:ruleLst>
        </dgm:layoutNode>
        <dgm:layoutNode name="desTx" styleLbl="alignAccFollowNode1">
          <dgm:varLst>
            <dgm:bulletEnabled val="1"/>
          </dgm:varLst>
          <dgm:alg type="tx">
            <dgm:param type="stBulletLvl" val="1"/>
          </dgm:alg>
          <dgm:shape xmlns:r="http://schemas.openxmlformats.org/officeDocument/2006/relationships" type="rect" r:blip="">
            <dgm:adjLst/>
          </dgm:shape>
          <dgm:presOf axis="des" ptType="node"/>
          <dgm:constrLst>
            <dgm:constr type="secFontSz" val="65"/>
            <dgm:constr type="primFontSz" refType="secFontSz"/>
            <dgm:constr type="h"/>
            <dgm:constr type="lMarg" refType="primFontSz" fact="0.42"/>
            <dgm:constr type="tMarg" refType="primFontSz" fact="0.42"/>
            <dgm:constr type="bMarg" refType="primFontSz" fact="0.63"/>
          </dgm:constrLst>
          <dgm:ruleLst>
            <dgm:rule type="h" val="INF" fact="NaN" max="NaN"/>
          </dgm:ruleLst>
        </dgm:layoutNode>
      </dgm:layoutNode>
      <dgm:forEach name="Name5" axis="followSib" ptType="sibTrans" cnt="1">
        <dgm:layoutNode name="space">
          <dgm:alg type="sp"/>
          <dgm:shape xmlns:r="http://schemas.openxmlformats.org/officeDocument/2006/relationships" r:blip="">
            <dgm:adjLst/>
          </dgm:shape>
          <dgm:presOf/>
          <dgm:constrLst/>
          <dgm:ruleLst/>
        </dgm:layoutNode>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list1">
  <dgm:title val=""/>
  <dgm:desc val=""/>
  <dgm:catLst>
    <dgm:cat type="list" pri="4000"/>
  </dgm:catLst>
  <dgm:sampData>
    <dgm:dataModel>
      <dgm:ptLst>
        <dgm:pt modelId="0" type="doc"/>
        <dgm:pt modelId="1">
          <dgm:prSet phldr="1"/>
        </dgm:pt>
        <dgm:pt modelId="2">
          <dgm:prSet phldr="1"/>
        </dgm:pt>
        <dgm:pt modelId="3">
          <dgm:prSet phldr="1"/>
        </dgm:pt>
      </dgm:ptLst>
      <dgm:cxnLst>
        <dgm:cxn modelId="4" srcId="0" destId="1" srcOrd="0" destOrd="0"/>
        <dgm:cxn modelId="5" srcId="0" destId="2" srcOrd="1" destOrd="0"/>
        <dgm:cxn modelId="6" srcId="0" destId="3" srcOrd="2" destOrd="0"/>
      </dgm:cxnLst>
      <dgm:bg/>
      <dgm:whole/>
    </dgm:dataModel>
  </dgm:sampData>
  <dgm:styleData>
    <dgm:dataModel>
      <dgm:ptLst>
        <dgm:pt modelId="0" type="doc"/>
        <dgm:pt modelId="1"/>
        <dgm:pt modelId="2"/>
      </dgm:ptLst>
      <dgm:cxnLst>
        <dgm:cxn modelId="4" srcId="0" destId="1" srcOrd="0" destOrd="0"/>
        <dgm:cxn modelId="5"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linear">
    <dgm:varLst>
      <dgm:dir/>
      <dgm:animLvl val="lvl"/>
      <dgm:resizeHandles val="exact"/>
    </dgm:varLst>
    <dgm:choose name="Name0">
      <dgm:if name="Name1" func="var" arg="dir" op="equ" val="norm">
        <dgm:alg type="lin">
          <dgm:param type="linDir" val="fromT"/>
          <dgm:param type="vertAlign" val="mid"/>
          <dgm:param type="horzAlign" val="l"/>
          <dgm:param type="nodeHorzAlign" val="l"/>
        </dgm:alg>
      </dgm:if>
      <dgm:else name="Name2">
        <dgm:alg type="lin">
          <dgm:param type="linDir" val="fromT"/>
          <dgm:param type="vertAlign" val="mid"/>
          <dgm:param type="horzAlign" val="r"/>
          <dgm:param type="nodeHorzAlign" val="r"/>
        </dgm:alg>
      </dgm:else>
    </dgm:choose>
    <dgm:shape xmlns:r="http://schemas.openxmlformats.org/officeDocument/2006/relationships" r:blip="">
      <dgm:adjLst/>
    </dgm:shape>
    <dgm:presOf/>
    <dgm:constrLst>
      <dgm:constr type="w" for="ch" forName="parentLin" refType="w"/>
      <dgm:constr type="h" for="ch" forName="parentLin" val="INF"/>
      <dgm:constr type="w" for="des" forName="parentLeftMargin" refType="w" fact="0.05"/>
      <dgm:constr type="w" for="des" forName="parentText" refType="w" fact="0.7"/>
      <dgm:constr type="h" for="des" forName="parentText" refType="primFontSz" refFor="des" refForName="parentText" fact="0.82"/>
      <dgm:constr type="h" for="ch" forName="negativeSpace" refType="primFontSz" refFor="des" refForName="parentText" fact="-0.41"/>
      <dgm:constr type="h" for="ch" forName="negativeSpace" refType="h" refFor="des" refForName="parentText" op="lte" fact="-0.82"/>
      <dgm:constr type="h" for="ch" forName="negativeSpace" refType="h" refFor="des" refForName="parentText" op="gte" fact="-0.82"/>
      <dgm:constr type="w" for="ch" forName="childText" refType="w"/>
      <dgm:constr type="h" for="ch" forName="childText" refType="primFontSz" refFor="des" refForName="parentText" fact="0.7"/>
      <dgm:constr type="primFontSz" for="des" forName="parentText" val="65"/>
      <dgm:constr type="primFontSz" for="ch" forName="childText" refType="primFontSz" refFor="des" refForName="parentText"/>
      <dgm:constr type="tMarg" for="ch" forName="childText" refType="primFontSz" refFor="des" refForName="parentText" fact="1.64"/>
      <dgm:constr type="tMarg" for="ch" forName="childText" refType="h" refFor="des" refForName="parentText" op="lte" fact="3.28"/>
      <dgm:constr type="tMarg" for="ch" forName="childText" refType="h" refFor="des" refForName="parentText" op="gte" fact="3.28"/>
      <dgm:constr type="lMarg" for="ch" forName="childText" refType="w" fact="0.22"/>
      <dgm:constr type="rMarg" for="ch" forName="childText" refType="lMarg" refFor="ch" refForName="childText"/>
      <dgm:constr type="lMarg" for="des" forName="parentText" refType="w" fact="0.075"/>
      <dgm:constr type="rMarg" for="des" forName="parentText" refType="lMarg" refFor="des" refForName="parentText"/>
      <dgm:constr type="h" for="ch" forName="spaceBetweenRectangles" refType="primFontSz" refFor="des" refForName="parentText" fact="0.15"/>
    </dgm:constrLst>
    <dgm:ruleLst>
      <dgm:rule type="primFontSz" for="des" forName="parentText" val="5" fact="NaN" max="NaN"/>
    </dgm:ruleLst>
    <dgm:forEach name="Name3" axis="ch" ptType="node">
      <dgm:layoutNode name="parentLin">
        <dgm:choose name="Name4">
          <dgm:if name="Name5" func="var" arg="dir" op="equ" val="norm">
            <dgm:alg type="lin">
              <dgm:param type="linDir" val="fromL"/>
              <dgm:param type="horzAlign" val="l"/>
              <dgm:param type="nodeHorzAlign" val="l"/>
            </dgm:alg>
          </dgm:if>
          <dgm:else name="Name6">
            <dgm:alg type="lin">
              <dgm:param type="linDir" val="fromR"/>
              <dgm:param type="horzAlign" val="r"/>
              <dgm:param type="nodeHorzAlign" val="r"/>
            </dgm:alg>
          </dgm:else>
        </dgm:choose>
        <dgm:shape xmlns:r="http://schemas.openxmlformats.org/officeDocument/2006/relationships" r:blip="">
          <dgm:adjLst/>
        </dgm:shape>
        <dgm:presOf/>
        <dgm:constrLst/>
        <dgm:ruleLst/>
        <dgm:layoutNode name="parentLeftMargin">
          <dgm:alg type="sp"/>
          <dgm:shape xmlns:r="http://schemas.openxmlformats.org/officeDocument/2006/relationships" type="rect" r:blip="" hideGeom="1">
            <dgm:adjLst/>
          </dgm:shape>
          <dgm:presOf axis="self"/>
          <dgm:constrLst>
            <dgm:constr type="h"/>
          </dgm:constrLst>
          <dgm:ruleLst/>
        </dgm:layoutNode>
        <dgm:layoutNode name="parentText" styleLbl="node1">
          <dgm:varLst>
            <dgm:chMax val="0"/>
            <dgm:bulletEnabled val="1"/>
          </dgm:varLst>
          <dgm:choose name="Name7">
            <dgm:if name="Name8" func="var" arg="dir" op="equ" val="norm">
              <dgm:alg type="tx">
                <dgm:param type="parTxLTRAlign" val="l"/>
                <dgm:param type="parTxRTLAlign" val="l"/>
              </dgm:alg>
            </dgm:if>
            <dgm:else name="Name9">
              <dgm:alg type="tx">
                <dgm:param type="parTxLTRAlign" val="r"/>
                <dgm:param type="parTxRTLAlign" val="r"/>
              </dgm:alg>
            </dgm:else>
          </dgm:choose>
          <dgm:shape xmlns:r="http://schemas.openxmlformats.org/officeDocument/2006/relationships" type="roundRect" r:blip="">
            <dgm:adjLst/>
          </dgm:shape>
          <dgm:presOf axis="self" ptType="node"/>
          <dgm:constrLst>
            <dgm:constr type="tMarg"/>
            <dgm:constr type="bMarg"/>
          </dgm:constrLst>
          <dgm:ruleLst/>
        </dgm:layoutNode>
      </dgm:layoutNode>
      <dgm:layoutNode name="negativeSpace">
        <dgm:alg type="sp"/>
        <dgm:shape xmlns:r="http://schemas.openxmlformats.org/officeDocument/2006/relationships" r:blip="">
          <dgm:adjLst/>
        </dgm:shape>
        <dgm:presOf/>
        <dgm:constrLst/>
        <dgm:ruleLst/>
      </dgm:layoutNode>
      <dgm:layoutNode name="childText" styleLbl="conFgAcc1">
        <dgm:varLst>
          <dgm:bulletEnabled val="1"/>
        </dgm:varLst>
        <dgm:alg type="tx">
          <dgm:param type="stBulletLvl" val="1"/>
        </dgm:alg>
        <dgm:shape xmlns:r="http://schemas.openxmlformats.org/officeDocument/2006/relationships" type="rect" r:blip="" zOrderOff="-2">
          <dgm:adjLst/>
        </dgm:shape>
        <dgm:presOf axis="des" ptType="node"/>
        <dgm:constrLst>
          <dgm:constr type="secFontSz" refType="primFontSz"/>
        </dgm:constrLst>
        <dgm:ruleLst>
          <dgm:rule type="h" val="INF" fact="NaN" max="NaN"/>
        </dgm:ruleLst>
      </dgm:layoutNode>
      <dgm:forEach name="Name10" axis="followSib" ptType="sibTrans" cnt="1">
        <dgm:layoutNode name="spaceBetweenRectangles">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3#1">
  <dgm:title val=""/>
  <dgm:desc val=""/>
  <dgm:catLst>
    <dgm:cat type="simple" pri="10300"/>
  </dgm:catLst>
  <dgm:scene3d>
    <a:camera prst="orthographicFront"/>
    <a:lightRig rig="threePt" dir="t"/>
  </dgm:scene3d>
  <dgm:styleLbl name="node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lnNode1">
    <dgm:scene3d>
      <a:camera prst="orthographicFront"/>
      <a:lightRig rig="flat" dir="t"/>
    </dgm:scene3d>
    <dgm:sp3d prstMaterial="dkEdge">
      <a:bevelT w="8200" h="38100"/>
    </dgm:sp3d>
    <dgm:txPr/>
    <dgm:style>
      <a:lnRef idx="1">
        <a:scrgbClr r="0" g="0" b="0"/>
      </a:lnRef>
      <a:fillRef idx="2">
        <a:scrgbClr r="0" g="0" b="0"/>
      </a:fillRef>
      <a:effectRef idx="0">
        <a:scrgbClr r="0" g="0" b="0"/>
      </a:effectRef>
      <a:fontRef idx="minor">
        <a:schemeClr val="dk1"/>
      </a:fontRef>
    </dgm:style>
  </dgm:styleLbl>
  <dgm:styleLbl name="vennNode1">
    <dgm:scene3d>
      <a:camera prst="orthographicFront"/>
      <a:lightRig rig="flat" dir="t"/>
    </dgm:scene3d>
    <dgm:sp3d prstMaterial="dkEdge">
      <a:bevelT w="8200" h="38100"/>
    </dgm:sp3d>
    <dgm:txPr/>
    <dgm:style>
      <a:lnRef idx="0">
        <a:scrgbClr r="0" g="0" b="0"/>
      </a:lnRef>
      <a:fillRef idx="2">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node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f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f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b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1">
        <a:scrgbClr r="0" g="0" b="0"/>
      </a:lnRef>
      <a:fillRef idx="2">
        <a:scrgbClr r="0" g="0" b="0"/>
      </a:fillRef>
      <a:effectRef idx="1">
        <a:scrgbClr r="0" g="0" b="0"/>
      </a:effectRef>
      <a:fontRef idx="minor"/>
    </dgm:style>
  </dgm:styleLbl>
  <dgm:styleLbl name="asst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parChTrans2D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2">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3">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4">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2">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flat" dir="t"/>
    </dgm:scene3d>
    <dgm:sp3d prstMaterial="dkEdge">
      <a:bevelT w="8200" h="38100"/>
    </dgm:sp3d>
    <dgm:txPr/>
    <dgm:style>
      <a:lnRef idx="1">
        <a:scrgbClr r="0" g="0" b="0"/>
      </a:lnRef>
      <a:fillRef idx="2">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4#2">
  <dgm:title val=""/>
  <dgm:desc val=""/>
  <dgm:catLst>
    <dgm:cat type="simple" pri="104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0NoLn">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l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1NoLn">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ltNode1NoLn">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2NoLn">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3NoLn">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4NoLn">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3">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2D4">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2">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Lbl name="revTxLt">
    <dgm:scene3d>
      <a:camera prst="orthographicFront"/>
      <a:lightRig rig="threePt" dir="t"/>
    </dgm:scene3d>
    <dgm:sp3d/>
    <dgm:txPr/>
    <dgm:style>
      <a:lnRef idx="0">
        <a:scrgbClr r="0" g="0" b="0"/>
      </a:lnRef>
      <a:fillRef idx="0">
        <a:scrgbClr r="0" g="0" b="0"/>
      </a:fillRef>
      <a:effectRef idx="0">
        <a:scrgbClr r="0" g="0" b="0"/>
      </a:effectRef>
      <a:fontRef idx="minor">
        <a:schemeClr val="lt1"/>
      </a:fontRef>
    </dgm:style>
  </dgm:styleLbl>
</dgm:styleDef>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chart" Target="../charts/chart1.xm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chart" Target="../charts/chart2.xm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chart" Target="../charts/chart3.xm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chart" Target="../charts/chart4.xm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chart" Target="../charts/chart5.xml"/><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chart" Target="../charts/chart6.xml"/><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chart" Target="../charts/chart7.xml"/><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chart" Target="../charts/chart8.xml"/><Relationship Id="rId4" Type="http://schemas.openxmlformats.org/officeDocument/2006/relationships/image" Target="../media/image6.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chart" Target="../charts/chart9.xml"/><Relationship Id="rId4" Type="http://schemas.openxmlformats.org/officeDocument/2006/relationships/image" Target="../media/image6.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chart" Target="../charts/chart10.xml"/><Relationship Id="rId4" Type="http://schemas.openxmlformats.org/officeDocument/2006/relationships/image" Target="../media/image2.png"/></Relationships>
</file>

<file path=xl/drawings/_rels/drawing1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chart" Target="../charts/chart11.xml"/><Relationship Id="rId4" Type="http://schemas.openxmlformats.org/officeDocument/2006/relationships/image" Target="../media/image2.png"/></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chart" Target="../charts/chart12.xml"/><Relationship Id="rId4" Type="http://schemas.openxmlformats.org/officeDocument/2006/relationships/image" Target="../media/image2.png"/></Relationships>
</file>

<file path=xl/drawings/_rels/drawing1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chart" Target="../charts/chart13.xml"/><Relationship Id="rId4" Type="http://schemas.openxmlformats.org/officeDocument/2006/relationships/image" Target="../media/image2.png"/></Relationships>
</file>

<file path=xl/drawings/_rels/drawing1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chart" Target="../charts/chart14.xml"/><Relationship Id="rId4" Type="http://schemas.openxmlformats.org/officeDocument/2006/relationships/image" Target="../media/image2.png"/></Relationships>
</file>

<file path=xl/drawings/_rels/drawing1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chart" Target="../charts/chart15.xml"/><Relationship Id="rId4" Type="http://schemas.openxmlformats.org/officeDocument/2006/relationships/image" Target="../media/image2.png"/></Relationships>
</file>

<file path=xl/drawings/_rels/drawing2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chart" Target="../charts/chart16.xml"/><Relationship Id="rId4" Type="http://schemas.openxmlformats.org/officeDocument/2006/relationships/image" Target="../media/image2.png"/></Relationships>
</file>

<file path=xl/drawings/_rels/drawing2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image" Target="../media/image7.png"/></Relationships>
</file>

<file path=xl/drawings/_rels/drawing2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microsoft.com/office/2014/relationships/chartEx" Target="../charts/chartEx1.xml"/><Relationship Id="rId4" Type="http://schemas.openxmlformats.org/officeDocument/2006/relationships/image" Target="../media/image2.png"/></Relationships>
</file>

<file path=xl/drawings/_rels/drawing2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s>
</file>

<file path=xl/drawings/_rels/drawing27.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11.png"/></Relationships>
</file>

<file path=xl/drawings/_rels/drawing28.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12.png"/></Relationships>
</file>

<file path=xl/drawings/_rels/drawing29.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12.png"/></Relationships>
</file>

<file path=xl/drawings/_rels/drawing30.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12.png"/></Relationships>
</file>

<file path=xl/drawings/_rels/drawing31.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13.png"/><Relationship Id="rId4" Type="http://schemas.openxmlformats.org/officeDocument/2006/relationships/image" Target="../media/image14.png"/></Relationships>
</file>

<file path=xl/drawings/_rels/drawing32.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0.png"/><Relationship Id="rId1" Type="http://schemas.openxmlformats.org/officeDocument/2006/relationships/image" Target="../media/image9.png"/></Relationships>
</file>

<file path=xl/drawings/_rels/drawing33.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0.png"/><Relationship Id="rId1" Type="http://schemas.openxmlformats.org/officeDocument/2006/relationships/image" Target="../media/image9.png"/></Relationships>
</file>

<file path=xl/drawings/_rels/drawing3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3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3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3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5.xml.rels><?xml version="1.0" encoding="UTF-8" standalone="yes"?>
<Relationships xmlns="http://schemas.openxmlformats.org/package/2006/relationships"><Relationship Id="rId3" Type="http://schemas.openxmlformats.org/officeDocument/2006/relationships/diagramQuickStyle" Target="../diagrams/quickStyle2.xml"/><Relationship Id="rId7" Type="http://schemas.openxmlformats.org/officeDocument/2006/relationships/image" Target="../media/image2.png"/><Relationship Id="rId2" Type="http://schemas.openxmlformats.org/officeDocument/2006/relationships/diagramLayout" Target="../diagrams/layout2.xml"/><Relationship Id="rId1" Type="http://schemas.openxmlformats.org/officeDocument/2006/relationships/diagramData" Target="../diagrams/data2.xml"/><Relationship Id="rId6" Type="http://schemas.openxmlformats.org/officeDocument/2006/relationships/image" Target="../media/image1.png"/><Relationship Id="rId5" Type="http://schemas.microsoft.com/office/2007/relationships/diagramDrawing" Target="../diagrams/drawing2.xml"/><Relationship Id="rId4" Type="http://schemas.openxmlformats.org/officeDocument/2006/relationships/diagramColors" Target="../diagrams/colors2.xml"/></Relationships>
</file>

<file path=xl/drawings/_rels/drawing5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0.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4.png"/><Relationship Id="rId1" Type="http://schemas.openxmlformats.org/officeDocument/2006/relationships/image" Target="../media/image3.png"/></Relationships>
</file>

<file path=xl/drawings/_rels/drawing61.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4.png"/><Relationship Id="rId1" Type="http://schemas.openxmlformats.org/officeDocument/2006/relationships/image" Target="../media/image3.png"/></Relationships>
</file>

<file path=xl/drawings/_rels/drawing6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12.png"/></Relationships>
</file>

<file path=xl/drawings/_rels/drawing63.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0.png"/></Relationships>
</file>

<file path=xl/drawings/_rels/drawing6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12.png"/></Relationships>
</file>

<file path=xl/drawings/_rels/drawing6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6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6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69.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3.png"/><Relationship Id="rId1" Type="http://schemas.openxmlformats.org/officeDocument/2006/relationships/image" Target="../media/image4.png"/></Relationships>
</file>

<file path=xl/drawings/_rels/drawing7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7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7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7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23.png"/></Relationships>
</file>

<file path=xl/drawings/_rels/drawing7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24.png"/></Relationships>
</file>

<file path=xl/drawings/_rels/drawing75.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3.png"/><Relationship Id="rId1" Type="http://schemas.openxmlformats.org/officeDocument/2006/relationships/image" Target="../media/image4.png"/></Relationships>
</file>

<file path=xl/drawings/_rels/drawing7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7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7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7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26.png"/></Relationships>
</file>

<file path=xl/drawings/_rels/drawing8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27.png"/></Relationships>
</file>

<file path=xl/drawings/_rels/drawing8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image" Target="../media/image2.png"/></Relationships>
</file>

<file path=xl/drawings/_rels/drawing8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image" Target="../media/image2.png"/></Relationships>
</file>

<file path=xl/drawings/_rels/drawing8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image" Target="../media/image2.png"/></Relationships>
</file>

<file path=xl/drawings/_rels/drawing8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image" Target="../media/image2.png"/></Relationships>
</file>

<file path=xl/drawings/_rels/drawing8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image" Target="../media/image2.png"/></Relationships>
</file>

<file path=xl/drawings/_rels/drawing8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image" Target="../media/image2.png"/></Relationships>
</file>

<file path=xl/drawings/_rels/drawing87.xml.rels><?xml version="1.0" encoding="UTF-8" standalone="yes"?>
<Relationships xmlns="http://schemas.openxmlformats.org/package/2006/relationships"><Relationship Id="rId3" Type="http://schemas.openxmlformats.org/officeDocument/2006/relationships/diagramQuickStyle" Target="../diagrams/quickStyle3.xml"/><Relationship Id="rId7" Type="http://schemas.openxmlformats.org/officeDocument/2006/relationships/image" Target="../media/image28.png"/><Relationship Id="rId2" Type="http://schemas.openxmlformats.org/officeDocument/2006/relationships/diagramLayout" Target="../diagrams/layout3.xml"/><Relationship Id="rId1" Type="http://schemas.openxmlformats.org/officeDocument/2006/relationships/diagramData" Target="../diagrams/data3.xml"/><Relationship Id="rId6" Type="http://schemas.openxmlformats.org/officeDocument/2006/relationships/image" Target="../media/image20.png"/><Relationship Id="rId5" Type="http://schemas.microsoft.com/office/2007/relationships/diagramDrawing" Target="../diagrams/drawing3.xml"/><Relationship Id="rId4" Type="http://schemas.openxmlformats.org/officeDocument/2006/relationships/diagramColors" Target="../diagrams/colors3.xml"/></Relationships>
</file>

<file path=xl/drawings/_rels/drawing88.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20.png"/><Relationship Id="rId1" Type="http://schemas.openxmlformats.org/officeDocument/2006/relationships/chart" Target="../charts/chart17.xml"/></Relationships>
</file>

<file path=xl/drawings/_rels/drawing89.xml.rels><?xml version="1.0" encoding="UTF-8" standalone="yes"?>
<Relationships xmlns="http://schemas.openxmlformats.org/package/2006/relationships"><Relationship Id="rId2" Type="http://schemas.openxmlformats.org/officeDocument/2006/relationships/image" Target="../media/image29.png"/><Relationship Id="rId1" Type="http://schemas.openxmlformats.org/officeDocument/2006/relationships/image" Target="../media/image20.png"/></Relationships>
</file>

<file path=xl/drawings/_rels/drawing90.xml.rels><?xml version="1.0" encoding="UTF-8" standalone="yes"?>
<Relationships xmlns="http://schemas.openxmlformats.org/package/2006/relationships"><Relationship Id="rId2" Type="http://schemas.openxmlformats.org/officeDocument/2006/relationships/image" Target="../media/image28.png"/><Relationship Id="rId1" Type="http://schemas.openxmlformats.org/officeDocument/2006/relationships/image" Target="../media/image20.png"/></Relationships>
</file>

<file path=xl/drawings/_rels/drawing91.xml.rels><?xml version="1.0" encoding="UTF-8" standalone="yes"?>
<Relationships xmlns="http://schemas.openxmlformats.org/package/2006/relationships"><Relationship Id="rId2" Type="http://schemas.openxmlformats.org/officeDocument/2006/relationships/image" Target="../media/image30.png"/><Relationship Id="rId1" Type="http://schemas.openxmlformats.org/officeDocument/2006/relationships/image" Target="../media/image20.png"/></Relationships>
</file>

<file path=xl/drawings/_rels/drawing9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19.xml"/><Relationship Id="rId1" Type="http://schemas.openxmlformats.org/officeDocument/2006/relationships/chart" Target="../charts/chart18.xml"/><Relationship Id="rId4" Type="http://schemas.openxmlformats.org/officeDocument/2006/relationships/image" Target="../media/image4.png"/></Relationships>
</file>

<file path=xl/drawings/_rels/drawing102.xml.rels><?xml version="1.0" encoding="UTF-8" standalone="yes"?>
<Relationships xmlns="http://schemas.openxmlformats.org/package/2006/relationships"><Relationship Id="rId2" Type="http://schemas.openxmlformats.org/officeDocument/2006/relationships/image" Target="../media/image31.pn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vmlDrawing9.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vmlDrawing12.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vmlDrawing13.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vmlDrawing14.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vmlDrawing15.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vmlDrawing16.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vmlDrawing17.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vmlDrawing18.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oneCellAnchor>
    <xdr:from>
      <xdr:col>12</xdr:col>
      <xdr:colOff>106142</xdr:colOff>
      <xdr:row>0</xdr:row>
      <xdr:rowOff>57150</xdr:rowOff>
    </xdr:from>
    <xdr:ext cx="1503713" cy="762000"/>
    <xdr:pic>
      <xdr:nvPicPr>
        <xdr:cNvPr id="7" name="Imagen 3">
          <a:extLst>
            <a:ext uri="{FF2B5EF4-FFF2-40B4-BE49-F238E27FC236}">
              <a16:creationId xmlns:a16="http://schemas.microsoft.com/office/drawing/2014/main" id="{C6C68C35-DBCD-4CE6-B95C-8C55F4AE57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1742" y="57150"/>
          <a:ext cx="1503713"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53340</xdr:colOff>
      <xdr:row>0</xdr:row>
      <xdr:rowOff>0</xdr:rowOff>
    </xdr:from>
    <xdr:to>
      <xdr:col>1</xdr:col>
      <xdr:colOff>66815</xdr:colOff>
      <xdr:row>4</xdr:row>
      <xdr:rowOff>2540</xdr:rowOff>
    </xdr:to>
    <xdr:pic>
      <xdr:nvPicPr>
        <xdr:cNvPr id="8" name="Picture 2">
          <a:extLst>
            <a:ext uri="{FF2B5EF4-FFF2-40B4-BE49-F238E27FC236}">
              <a16:creationId xmlns:a16="http://schemas.microsoft.com/office/drawing/2014/main" id="{A40D83F3-B8CD-4374-B406-E75CBA7B9E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340" y="0"/>
          <a:ext cx="1505725" cy="8915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114300</xdr:rowOff>
    </xdr:from>
    <xdr:to>
      <xdr:col>1</xdr:col>
      <xdr:colOff>1504949</xdr:colOff>
      <xdr:row>4</xdr:row>
      <xdr:rowOff>149533</xdr:rowOff>
    </xdr:to>
    <xdr:pic>
      <xdr:nvPicPr>
        <xdr:cNvPr id="2" name="Imagen 1">
          <a:extLst>
            <a:ext uri="{FF2B5EF4-FFF2-40B4-BE49-F238E27FC236}">
              <a16:creationId xmlns:a16="http://schemas.microsoft.com/office/drawing/2014/main" id="{01443318-8DE7-45ED-9487-12FCF0F8F40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771525" y="114300"/>
          <a:ext cx="1520189" cy="797233"/>
        </a:xfrm>
        <a:prstGeom prst="rect">
          <a:avLst/>
        </a:prstGeom>
      </xdr:spPr>
    </xdr:pic>
    <xdr:clientData/>
  </xdr:twoCellAnchor>
  <xdr:twoCellAnchor editAs="oneCell">
    <xdr:from>
      <xdr:col>7</xdr:col>
      <xdr:colOff>1219200</xdr:colOff>
      <xdr:row>0</xdr:row>
      <xdr:rowOff>49530</xdr:rowOff>
    </xdr:from>
    <xdr:to>
      <xdr:col>8</xdr:col>
      <xdr:colOff>1235374</xdr:colOff>
      <xdr:row>4</xdr:row>
      <xdr:rowOff>39205</xdr:rowOff>
    </xdr:to>
    <xdr:pic>
      <xdr:nvPicPr>
        <xdr:cNvPr id="3" name="Imagen 3">
          <a:extLst>
            <a:ext uri="{FF2B5EF4-FFF2-40B4-BE49-F238E27FC236}">
              <a16:creationId xmlns:a16="http://schemas.microsoft.com/office/drawing/2014/main" id="{664D738A-86EF-4ED3-922A-7311CC2A12C8}"/>
            </a:ext>
          </a:extLst>
        </xdr:cNvPr>
        <xdr:cNvPicPr>
          <a:picLocks noChangeAspect="1"/>
        </xdr:cNvPicPr>
      </xdr:nvPicPr>
      <xdr:blipFill>
        <a:blip xmlns:r="http://schemas.openxmlformats.org/officeDocument/2006/relationships" r:embed="rId2"/>
        <a:stretch>
          <a:fillRect/>
        </a:stretch>
      </xdr:blipFill>
      <xdr:spPr>
        <a:xfrm>
          <a:off x="12344400" y="49530"/>
          <a:ext cx="1448734" cy="6754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59528</xdr:colOff>
      <xdr:row>8</xdr:row>
      <xdr:rowOff>97790</xdr:rowOff>
    </xdr:from>
    <xdr:to>
      <xdr:col>9</xdr:col>
      <xdr:colOff>126999</xdr:colOff>
      <xdr:row>24</xdr:row>
      <xdr:rowOff>137583</xdr:rowOff>
    </xdr:to>
    <xdr:graphicFrame macro="">
      <xdr:nvGraphicFramePr>
        <xdr:cNvPr id="2" name="Gráfico 1">
          <a:extLst>
            <a:ext uri="{FF2B5EF4-FFF2-40B4-BE49-F238E27FC236}">
              <a16:creationId xmlns:a16="http://schemas.microsoft.com/office/drawing/2014/main" id="{2259C2EF-42F1-46FB-9143-38BE6731CF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0</xdr:row>
      <xdr:rowOff>15876</xdr:rowOff>
    </xdr:from>
    <xdr:ext cx="222250" cy="1000124"/>
    <xdr:pic>
      <xdr:nvPicPr>
        <xdr:cNvPr id="3" name="Imagen 2">
          <a:extLst>
            <a:ext uri="{FF2B5EF4-FFF2-40B4-BE49-F238E27FC236}">
              <a16:creationId xmlns:a16="http://schemas.microsoft.com/office/drawing/2014/main" id="{A48B6C80-0372-41B4-B036-4D877DA829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380462</xdr:colOff>
      <xdr:row>0</xdr:row>
      <xdr:rowOff>57150</xdr:rowOff>
    </xdr:from>
    <xdr:ext cx="1503713" cy="762000"/>
    <xdr:pic>
      <xdr:nvPicPr>
        <xdr:cNvPr id="4" name="Imagen 3">
          <a:extLst>
            <a:ext uri="{FF2B5EF4-FFF2-40B4-BE49-F238E27FC236}">
              <a16:creationId xmlns:a16="http://schemas.microsoft.com/office/drawing/2014/main" id="{BACAFF9C-E33F-4667-9434-F0AB02507B8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19612" y="57150"/>
          <a:ext cx="1503713"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142100</xdr:colOff>
      <xdr:row>0</xdr:row>
      <xdr:rowOff>47625</xdr:rowOff>
    </xdr:from>
    <xdr:to>
      <xdr:col>1</xdr:col>
      <xdr:colOff>344805</xdr:colOff>
      <xdr:row>3</xdr:row>
      <xdr:rowOff>207645</xdr:rowOff>
    </xdr:to>
    <xdr:pic>
      <xdr:nvPicPr>
        <xdr:cNvPr id="5" name="Picture 4">
          <a:extLst>
            <a:ext uri="{FF2B5EF4-FFF2-40B4-BE49-F238E27FC236}">
              <a16:creationId xmlns:a16="http://schemas.microsoft.com/office/drawing/2014/main" id="{720B0A1B-41A9-4616-A762-9848E354180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2100" y="47625"/>
          <a:ext cx="1469530" cy="7981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15876</xdr:rowOff>
    </xdr:from>
    <xdr:ext cx="222250" cy="1000124"/>
    <xdr:pic>
      <xdr:nvPicPr>
        <xdr:cNvPr id="2" name="Imagen 1">
          <a:extLst>
            <a:ext uri="{FF2B5EF4-FFF2-40B4-BE49-F238E27FC236}">
              <a16:creationId xmlns:a16="http://schemas.microsoft.com/office/drawing/2014/main" id="{138D59E9-63ED-4891-B77A-94F2F1EC67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220898</xdr:colOff>
      <xdr:row>0</xdr:row>
      <xdr:rowOff>0</xdr:rowOff>
    </xdr:from>
    <xdr:to>
      <xdr:col>1</xdr:col>
      <xdr:colOff>132138</xdr:colOff>
      <xdr:row>4</xdr:row>
      <xdr:rowOff>86591</xdr:rowOff>
    </xdr:to>
    <xdr:pic>
      <xdr:nvPicPr>
        <xdr:cNvPr id="3" name="Picture 4">
          <a:extLst>
            <a:ext uri="{FF2B5EF4-FFF2-40B4-BE49-F238E27FC236}">
              <a16:creationId xmlns:a16="http://schemas.microsoft.com/office/drawing/2014/main" id="{3B11FB5E-D986-493C-A3FA-E554F54244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0898" y="0"/>
          <a:ext cx="1429525" cy="955444"/>
        </a:xfrm>
        <a:prstGeom prst="rect">
          <a:avLst/>
        </a:prstGeom>
      </xdr:spPr>
    </xdr:pic>
    <xdr:clientData/>
  </xdr:twoCellAnchor>
  <xdr:oneCellAnchor>
    <xdr:from>
      <xdr:col>8</xdr:col>
      <xdr:colOff>18858</xdr:colOff>
      <xdr:row>0</xdr:row>
      <xdr:rowOff>18357</xdr:rowOff>
    </xdr:from>
    <xdr:ext cx="1637237" cy="695325"/>
    <xdr:pic>
      <xdr:nvPicPr>
        <xdr:cNvPr id="4" name="Imagen 3">
          <a:extLst>
            <a:ext uri="{FF2B5EF4-FFF2-40B4-BE49-F238E27FC236}">
              <a16:creationId xmlns:a16="http://schemas.microsoft.com/office/drawing/2014/main" id="{2692A440-1904-4986-A380-306973FEF79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838883" y="18357"/>
          <a:ext cx="1637237"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xdr:from>
      <xdr:col>2</xdr:col>
      <xdr:colOff>417195</xdr:colOff>
      <xdr:row>9</xdr:row>
      <xdr:rowOff>85725</xdr:rowOff>
    </xdr:from>
    <xdr:to>
      <xdr:col>8</xdr:col>
      <xdr:colOff>363855</xdr:colOff>
      <xdr:row>27</xdr:row>
      <xdr:rowOff>11430</xdr:rowOff>
    </xdr:to>
    <xdr:graphicFrame macro="">
      <xdr:nvGraphicFramePr>
        <xdr:cNvPr id="2" name="Gráfico 1">
          <a:extLst>
            <a:ext uri="{FF2B5EF4-FFF2-40B4-BE49-F238E27FC236}">
              <a16:creationId xmlns:a16="http://schemas.microsoft.com/office/drawing/2014/main" id="{2485534B-9CA3-47C9-97FC-ABBE51B9D5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0</xdr:row>
      <xdr:rowOff>15876</xdr:rowOff>
    </xdr:from>
    <xdr:ext cx="222250" cy="1000124"/>
    <xdr:pic>
      <xdr:nvPicPr>
        <xdr:cNvPr id="3" name="Imagen 2">
          <a:extLst>
            <a:ext uri="{FF2B5EF4-FFF2-40B4-BE49-F238E27FC236}">
              <a16:creationId xmlns:a16="http://schemas.microsoft.com/office/drawing/2014/main" id="{D59CCF2D-D503-44C3-A66B-EF76360FD1C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83282</xdr:colOff>
      <xdr:row>0</xdr:row>
      <xdr:rowOff>114300</xdr:rowOff>
    </xdr:from>
    <xdr:ext cx="1637237" cy="695325"/>
    <xdr:pic>
      <xdr:nvPicPr>
        <xdr:cNvPr id="4" name="Imagen 3">
          <a:extLst>
            <a:ext uri="{FF2B5EF4-FFF2-40B4-BE49-F238E27FC236}">
              <a16:creationId xmlns:a16="http://schemas.microsoft.com/office/drawing/2014/main" id="{9188A5E7-13E8-400B-8008-F623B93FB68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265257" y="114300"/>
          <a:ext cx="1637237"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386715</xdr:colOff>
      <xdr:row>0</xdr:row>
      <xdr:rowOff>0</xdr:rowOff>
    </xdr:from>
    <xdr:to>
      <xdr:col>2</xdr:col>
      <xdr:colOff>36970</xdr:colOff>
      <xdr:row>5</xdr:row>
      <xdr:rowOff>20955</xdr:rowOff>
    </xdr:to>
    <xdr:pic>
      <xdr:nvPicPr>
        <xdr:cNvPr id="5" name="Picture 4">
          <a:extLst>
            <a:ext uri="{FF2B5EF4-FFF2-40B4-BE49-F238E27FC236}">
              <a16:creationId xmlns:a16="http://schemas.microsoft.com/office/drawing/2014/main" id="{A2808736-B23A-402B-AFD6-FB377C3C8E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6715" y="0"/>
          <a:ext cx="1479055" cy="10839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964141</xdr:colOff>
      <xdr:row>8</xdr:row>
      <xdr:rowOff>22434</xdr:rowOff>
    </xdr:from>
    <xdr:to>
      <xdr:col>10</xdr:col>
      <xdr:colOff>257175</xdr:colOff>
      <xdr:row>26</xdr:row>
      <xdr:rowOff>114299</xdr:rowOff>
    </xdr:to>
    <xdr:graphicFrame macro="">
      <xdr:nvGraphicFramePr>
        <xdr:cNvPr id="2" name="Gráfico 1">
          <a:extLst>
            <a:ext uri="{FF2B5EF4-FFF2-40B4-BE49-F238E27FC236}">
              <a16:creationId xmlns:a16="http://schemas.microsoft.com/office/drawing/2014/main" id="{6282327E-5C47-46A1-A62F-27C2D9EFFA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0</xdr:row>
      <xdr:rowOff>15876</xdr:rowOff>
    </xdr:from>
    <xdr:ext cx="222250" cy="1000124"/>
    <xdr:pic>
      <xdr:nvPicPr>
        <xdr:cNvPr id="3" name="Imagen 2">
          <a:extLst>
            <a:ext uri="{FF2B5EF4-FFF2-40B4-BE49-F238E27FC236}">
              <a16:creationId xmlns:a16="http://schemas.microsoft.com/office/drawing/2014/main" id="{EA5C2B56-94E6-4AFE-A524-19D2448A884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31847</xdr:colOff>
      <xdr:row>0</xdr:row>
      <xdr:rowOff>110490</xdr:rowOff>
    </xdr:from>
    <xdr:ext cx="1637237" cy="695325"/>
    <xdr:pic>
      <xdr:nvPicPr>
        <xdr:cNvPr id="4" name="Imagen 3">
          <a:extLst>
            <a:ext uri="{FF2B5EF4-FFF2-40B4-BE49-F238E27FC236}">
              <a16:creationId xmlns:a16="http://schemas.microsoft.com/office/drawing/2014/main" id="{6B48BABE-7E94-4856-8C0E-D92FE984211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204172" y="110490"/>
          <a:ext cx="1637237"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494525</xdr:colOff>
      <xdr:row>0</xdr:row>
      <xdr:rowOff>15240</xdr:rowOff>
    </xdr:from>
    <xdr:to>
      <xdr:col>2</xdr:col>
      <xdr:colOff>398145</xdr:colOff>
      <xdr:row>4</xdr:row>
      <xdr:rowOff>97155</xdr:rowOff>
    </xdr:to>
    <xdr:pic>
      <xdr:nvPicPr>
        <xdr:cNvPr id="5" name="Picture 4">
          <a:extLst>
            <a:ext uri="{FF2B5EF4-FFF2-40B4-BE49-F238E27FC236}">
              <a16:creationId xmlns:a16="http://schemas.microsoft.com/office/drawing/2014/main" id="{F48C4BD5-B332-47B2-B155-F1F3C4F63DC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94525" y="15240"/>
          <a:ext cx="1288555" cy="84010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354119</xdr:colOff>
      <xdr:row>8</xdr:row>
      <xdr:rowOff>1057</xdr:rowOff>
    </xdr:from>
    <xdr:to>
      <xdr:col>7</xdr:col>
      <xdr:colOff>524086</xdr:colOff>
      <xdr:row>24</xdr:row>
      <xdr:rowOff>154728</xdr:rowOff>
    </xdr:to>
    <xdr:graphicFrame macro="">
      <xdr:nvGraphicFramePr>
        <xdr:cNvPr id="2" name="Gráfico 1">
          <a:extLst>
            <a:ext uri="{FF2B5EF4-FFF2-40B4-BE49-F238E27FC236}">
              <a16:creationId xmlns:a16="http://schemas.microsoft.com/office/drawing/2014/main" id="{EE1CD18D-6F5F-4685-8C0B-681DBCEB44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0</xdr:row>
      <xdr:rowOff>15876</xdr:rowOff>
    </xdr:from>
    <xdr:ext cx="222250" cy="1000124"/>
    <xdr:pic>
      <xdr:nvPicPr>
        <xdr:cNvPr id="3" name="Imagen 2">
          <a:extLst>
            <a:ext uri="{FF2B5EF4-FFF2-40B4-BE49-F238E27FC236}">
              <a16:creationId xmlns:a16="http://schemas.microsoft.com/office/drawing/2014/main" id="{CB712C9C-71C5-45E9-86F4-663AA6C7490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391892</xdr:colOff>
      <xdr:row>0</xdr:row>
      <xdr:rowOff>68580</xdr:rowOff>
    </xdr:from>
    <xdr:ext cx="1637237" cy="695325"/>
    <xdr:pic>
      <xdr:nvPicPr>
        <xdr:cNvPr id="4" name="Imagen 3">
          <a:extLst>
            <a:ext uri="{FF2B5EF4-FFF2-40B4-BE49-F238E27FC236}">
              <a16:creationId xmlns:a16="http://schemas.microsoft.com/office/drawing/2014/main" id="{69487ADD-7539-464E-A670-871C5963D86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040342" y="68580"/>
          <a:ext cx="1637237"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283070</xdr:colOff>
      <xdr:row>0</xdr:row>
      <xdr:rowOff>0</xdr:rowOff>
    </xdr:from>
    <xdr:to>
      <xdr:col>2</xdr:col>
      <xdr:colOff>302895</xdr:colOff>
      <xdr:row>4</xdr:row>
      <xdr:rowOff>17145</xdr:rowOff>
    </xdr:to>
    <xdr:pic>
      <xdr:nvPicPr>
        <xdr:cNvPr id="5" name="Picture 4">
          <a:extLst>
            <a:ext uri="{FF2B5EF4-FFF2-40B4-BE49-F238E27FC236}">
              <a16:creationId xmlns:a16="http://schemas.microsoft.com/office/drawing/2014/main" id="{0FAC66E8-CA1A-4599-8DFF-848CE12A987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3070" y="0"/>
          <a:ext cx="1429525" cy="8610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232198</xdr:colOff>
      <xdr:row>8</xdr:row>
      <xdr:rowOff>16296</xdr:rowOff>
    </xdr:from>
    <xdr:to>
      <xdr:col>9</xdr:col>
      <xdr:colOff>95249</xdr:colOff>
      <xdr:row>25</xdr:row>
      <xdr:rowOff>133349</xdr:rowOff>
    </xdr:to>
    <xdr:graphicFrame macro="">
      <xdr:nvGraphicFramePr>
        <xdr:cNvPr id="2" name="Gráfico 1">
          <a:extLst>
            <a:ext uri="{FF2B5EF4-FFF2-40B4-BE49-F238E27FC236}">
              <a16:creationId xmlns:a16="http://schemas.microsoft.com/office/drawing/2014/main" id="{A032AB9E-048F-44F7-9D24-506A491B68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0</xdr:row>
      <xdr:rowOff>15876</xdr:rowOff>
    </xdr:from>
    <xdr:ext cx="222250" cy="1000124"/>
    <xdr:pic>
      <xdr:nvPicPr>
        <xdr:cNvPr id="3" name="Imagen 2">
          <a:extLst>
            <a:ext uri="{FF2B5EF4-FFF2-40B4-BE49-F238E27FC236}">
              <a16:creationId xmlns:a16="http://schemas.microsoft.com/office/drawing/2014/main" id="{C9E782A8-866E-461A-AF65-C644CD756C1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39467</xdr:colOff>
      <xdr:row>0</xdr:row>
      <xdr:rowOff>102870</xdr:rowOff>
    </xdr:from>
    <xdr:ext cx="1637237" cy="695325"/>
    <xdr:pic>
      <xdr:nvPicPr>
        <xdr:cNvPr id="4" name="Imagen 3">
          <a:extLst>
            <a:ext uri="{FF2B5EF4-FFF2-40B4-BE49-F238E27FC236}">
              <a16:creationId xmlns:a16="http://schemas.microsoft.com/office/drawing/2014/main" id="{F02D20AD-23A0-4F83-9041-9FB0E6A2AB3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240367" y="102870"/>
          <a:ext cx="1637237"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191630</xdr:colOff>
      <xdr:row>0</xdr:row>
      <xdr:rowOff>0</xdr:rowOff>
    </xdr:from>
    <xdr:to>
      <xdr:col>2</xdr:col>
      <xdr:colOff>152400</xdr:colOff>
      <xdr:row>4</xdr:row>
      <xdr:rowOff>116205</xdr:rowOff>
    </xdr:to>
    <xdr:pic>
      <xdr:nvPicPr>
        <xdr:cNvPr id="5" name="Picture 4">
          <a:extLst>
            <a:ext uri="{FF2B5EF4-FFF2-40B4-BE49-F238E27FC236}">
              <a16:creationId xmlns:a16="http://schemas.microsoft.com/office/drawing/2014/main" id="{43DA38DB-0A10-4DDC-877F-FACB96D35D1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1630" y="0"/>
          <a:ext cx="1456195" cy="9925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168505</xdr:colOff>
      <xdr:row>9</xdr:row>
      <xdr:rowOff>55244</xdr:rowOff>
    </xdr:from>
    <xdr:to>
      <xdr:col>8</xdr:col>
      <xdr:colOff>1198245</xdr:colOff>
      <xdr:row>31</xdr:row>
      <xdr:rowOff>20955</xdr:rowOff>
    </xdr:to>
    <xdr:graphicFrame macro="">
      <xdr:nvGraphicFramePr>
        <xdr:cNvPr id="6" name="Gráfico 1">
          <a:extLst>
            <a:ext uri="{FF2B5EF4-FFF2-40B4-BE49-F238E27FC236}">
              <a16:creationId xmlns:a16="http://schemas.microsoft.com/office/drawing/2014/main" id="{E15B2505-2970-469E-84A0-41C603A099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0</xdr:row>
      <xdr:rowOff>15876</xdr:rowOff>
    </xdr:from>
    <xdr:ext cx="222250" cy="1000124"/>
    <xdr:pic>
      <xdr:nvPicPr>
        <xdr:cNvPr id="3" name="Imagen 2">
          <a:extLst>
            <a:ext uri="{FF2B5EF4-FFF2-40B4-BE49-F238E27FC236}">
              <a16:creationId xmlns:a16="http://schemas.microsoft.com/office/drawing/2014/main" id="{655AF955-A7FF-45E9-B25C-8CDBF84E6C1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1571087</xdr:colOff>
      <xdr:row>0</xdr:row>
      <xdr:rowOff>66675</xdr:rowOff>
    </xdr:from>
    <xdr:ext cx="1758348" cy="746760"/>
    <xdr:pic>
      <xdr:nvPicPr>
        <xdr:cNvPr id="4" name="Imagen 3">
          <a:extLst>
            <a:ext uri="{FF2B5EF4-FFF2-40B4-BE49-F238E27FC236}">
              <a16:creationId xmlns:a16="http://schemas.microsoft.com/office/drawing/2014/main" id="{17D1E77C-CE47-41A4-9289-9F3D691AAFB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62412" y="66675"/>
          <a:ext cx="1758348"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258305</xdr:colOff>
      <xdr:row>0</xdr:row>
      <xdr:rowOff>0</xdr:rowOff>
    </xdr:from>
    <xdr:to>
      <xdr:col>2</xdr:col>
      <xdr:colOff>152400</xdr:colOff>
      <xdr:row>5</xdr:row>
      <xdr:rowOff>97155</xdr:rowOff>
    </xdr:to>
    <xdr:pic>
      <xdr:nvPicPr>
        <xdr:cNvPr id="5" name="Picture 4">
          <a:extLst>
            <a:ext uri="{FF2B5EF4-FFF2-40B4-BE49-F238E27FC236}">
              <a16:creationId xmlns:a16="http://schemas.microsoft.com/office/drawing/2014/main" id="{4A689F77-30C6-481F-BD45-CF9EB234E27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8305" y="0"/>
          <a:ext cx="1484770" cy="114490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116840</xdr:colOff>
      <xdr:row>7</xdr:row>
      <xdr:rowOff>151765</xdr:rowOff>
    </xdr:from>
    <xdr:to>
      <xdr:col>6</xdr:col>
      <xdr:colOff>1237404</xdr:colOff>
      <xdr:row>30</xdr:row>
      <xdr:rowOff>151129</xdr:rowOff>
    </xdr:to>
    <xdr:graphicFrame macro="">
      <xdr:nvGraphicFramePr>
        <xdr:cNvPr id="2" name="Gráfico 1">
          <a:extLst>
            <a:ext uri="{FF2B5EF4-FFF2-40B4-BE49-F238E27FC236}">
              <a16:creationId xmlns:a16="http://schemas.microsoft.com/office/drawing/2014/main" id="{636D019E-1DF2-4F4B-B87F-68C641C9C5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0</xdr:row>
      <xdr:rowOff>15876</xdr:rowOff>
    </xdr:from>
    <xdr:ext cx="222250" cy="1000124"/>
    <xdr:pic>
      <xdr:nvPicPr>
        <xdr:cNvPr id="3" name="Imagen 2">
          <a:extLst>
            <a:ext uri="{FF2B5EF4-FFF2-40B4-BE49-F238E27FC236}">
              <a16:creationId xmlns:a16="http://schemas.microsoft.com/office/drawing/2014/main" id="{EE69503B-D6A6-43D1-86EA-D3138734358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1121507</xdr:colOff>
      <xdr:row>1</xdr:row>
      <xdr:rowOff>28575</xdr:rowOff>
    </xdr:from>
    <xdr:ext cx="1592381" cy="676275"/>
    <xdr:pic>
      <xdr:nvPicPr>
        <xdr:cNvPr id="4" name="Imagen 3">
          <a:extLst>
            <a:ext uri="{FF2B5EF4-FFF2-40B4-BE49-F238E27FC236}">
              <a16:creationId xmlns:a16="http://schemas.microsoft.com/office/drawing/2014/main" id="{92F738FE-156B-475D-9E08-3D48A3CB2BE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893782" y="200025"/>
          <a:ext cx="1592381"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511670</xdr:colOff>
      <xdr:row>0</xdr:row>
      <xdr:rowOff>0</xdr:rowOff>
    </xdr:from>
    <xdr:to>
      <xdr:col>2</xdr:col>
      <xdr:colOff>742950</xdr:colOff>
      <xdr:row>4</xdr:row>
      <xdr:rowOff>76200</xdr:rowOff>
    </xdr:to>
    <xdr:pic>
      <xdr:nvPicPr>
        <xdr:cNvPr id="5" name="Picture 4">
          <a:extLst>
            <a:ext uri="{FF2B5EF4-FFF2-40B4-BE49-F238E27FC236}">
              <a16:creationId xmlns:a16="http://schemas.microsoft.com/office/drawing/2014/main" id="{3A4E78A2-BE58-4FB5-9728-E9F6819423D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02145" y="0"/>
          <a:ext cx="1446670" cy="952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11431</xdr:colOff>
      <xdr:row>8</xdr:row>
      <xdr:rowOff>111440</xdr:rowOff>
    </xdr:from>
    <xdr:to>
      <xdr:col>10</xdr:col>
      <xdr:colOff>125731</xdr:colOff>
      <xdr:row>30</xdr:row>
      <xdr:rowOff>97155</xdr:rowOff>
    </xdr:to>
    <xdr:graphicFrame macro="">
      <xdr:nvGraphicFramePr>
        <xdr:cNvPr id="2" name="Gráfico 1">
          <a:extLst>
            <a:ext uri="{FF2B5EF4-FFF2-40B4-BE49-F238E27FC236}">
              <a16:creationId xmlns:a16="http://schemas.microsoft.com/office/drawing/2014/main" id="{08D1FFB3-94C4-4B92-B006-FA609B78D5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0</xdr:row>
      <xdr:rowOff>0</xdr:rowOff>
    </xdr:from>
    <xdr:ext cx="212002" cy="954006"/>
    <xdr:pic>
      <xdr:nvPicPr>
        <xdr:cNvPr id="3" name="Imagen 2">
          <a:extLst>
            <a:ext uri="{FF2B5EF4-FFF2-40B4-BE49-F238E27FC236}">
              <a16:creationId xmlns:a16="http://schemas.microsoft.com/office/drawing/2014/main" id="{43C67278-FCD7-4CEA-BA69-7FCEA85486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12002" cy="954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1420914</xdr:colOff>
      <xdr:row>0</xdr:row>
      <xdr:rowOff>131791</xdr:rowOff>
    </xdr:from>
    <xdr:ext cx="1481466" cy="629170"/>
    <xdr:pic>
      <xdr:nvPicPr>
        <xdr:cNvPr id="4" name="Imagen 3">
          <a:extLst>
            <a:ext uri="{FF2B5EF4-FFF2-40B4-BE49-F238E27FC236}">
              <a16:creationId xmlns:a16="http://schemas.microsoft.com/office/drawing/2014/main" id="{EE0B2341-A208-4153-AB00-49C2B3BEE32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221764" y="131791"/>
          <a:ext cx="1481466" cy="629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509591</xdr:colOff>
      <xdr:row>0</xdr:row>
      <xdr:rowOff>60614</xdr:rowOff>
    </xdr:from>
    <xdr:to>
      <xdr:col>2</xdr:col>
      <xdr:colOff>512271</xdr:colOff>
      <xdr:row>4</xdr:row>
      <xdr:rowOff>2523</xdr:rowOff>
    </xdr:to>
    <xdr:pic>
      <xdr:nvPicPr>
        <xdr:cNvPr id="5" name="Picture 4">
          <a:extLst>
            <a:ext uri="{FF2B5EF4-FFF2-40B4-BE49-F238E27FC236}">
              <a16:creationId xmlns:a16="http://schemas.microsoft.com/office/drawing/2014/main" id="{63DF90D9-BA4E-478B-AF9F-0FD0A5290A1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09591" y="60614"/>
          <a:ext cx="1399045" cy="823924"/>
        </a:xfrm>
        <a:prstGeom prst="rect">
          <a:avLst/>
        </a:prstGeom>
      </xdr:spPr>
    </xdr:pic>
    <xdr:clientData/>
  </xdr:twoCellAnchor>
  <xdr:oneCellAnchor>
    <xdr:from>
      <xdr:col>0</xdr:col>
      <xdr:colOff>0</xdr:colOff>
      <xdr:row>0</xdr:row>
      <xdr:rowOff>15876</xdr:rowOff>
    </xdr:from>
    <xdr:ext cx="222250" cy="1000124"/>
    <xdr:pic>
      <xdr:nvPicPr>
        <xdr:cNvPr id="6" name="Imagen 5">
          <a:extLst>
            <a:ext uri="{FF2B5EF4-FFF2-40B4-BE49-F238E27FC236}">
              <a16:creationId xmlns:a16="http://schemas.microsoft.com/office/drawing/2014/main" id="{35B15436-B743-498B-A411-57B6CCCBE2D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twoCellAnchor>
    <xdr:from>
      <xdr:col>2</xdr:col>
      <xdr:colOff>11431</xdr:colOff>
      <xdr:row>7</xdr:row>
      <xdr:rowOff>111440</xdr:rowOff>
    </xdr:from>
    <xdr:to>
      <xdr:col>10</xdr:col>
      <xdr:colOff>125731</xdr:colOff>
      <xdr:row>29</xdr:row>
      <xdr:rowOff>97155</xdr:rowOff>
    </xdr:to>
    <xdr:graphicFrame macro="">
      <xdr:nvGraphicFramePr>
        <xdr:cNvPr id="2" name="Gráfico 1">
          <a:extLst>
            <a:ext uri="{FF2B5EF4-FFF2-40B4-BE49-F238E27FC236}">
              <a16:creationId xmlns:a16="http://schemas.microsoft.com/office/drawing/2014/main" id="{8A1882B7-F346-4C5A-90AE-6011F1C1C2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17319</xdr:colOff>
      <xdr:row>0</xdr:row>
      <xdr:rowOff>0</xdr:rowOff>
    </xdr:from>
    <xdr:ext cx="170113" cy="765508"/>
    <xdr:pic>
      <xdr:nvPicPr>
        <xdr:cNvPr id="3" name="Imagen 2">
          <a:extLst>
            <a:ext uri="{FF2B5EF4-FFF2-40B4-BE49-F238E27FC236}">
              <a16:creationId xmlns:a16="http://schemas.microsoft.com/office/drawing/2014/main" id="{3BD073BD-AD9A-4BAD-86C2-CAE21AD968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319" y="0"/>
          <a:ext cx="170113" cy="7655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1069380</xdr:colOff>
      <xdr:row>0</xdr:row>
      <xdr:rowOff>32731</xdr:rowOff>
    </xdr:from>
    <xdr:ext cx="1283147" cy="544945"/>
    <xdr:pic>
      <xdr:nvPicPr>
        <xdr:cNvPr id="4" name="Imagen 3">
          <a:extLst>
            <a:ext uri="{FF2B5EF4-FFF2-40B4-BE49-F238E27FC236}">
              <a16:creationId xmlns:a16="http://schemas.microsoft.com/office/drawing/2014/main" id="{E79BCF59-C3E6-46A0-A77F-283C7006364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784505" y="32731"/>
          <a:ext cx="1283147" cy="544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291209</xdr:colOff>
      <xdr:row>0</xdr:row>
      <xdr:rowOff>0</xdr:rowOff>
    </xdr:from>
    <xdr:to>
      <xdr:col>2</xdr:col>
      <xdr:colOff>285748</xdr:colOff>
      <xdr:row>4</xdr:row>
      <xdr:rowOff>3463</xdr:rowOff>
    </xdr:to>
    <xdr:pic>
      <xdr:nvPicPr>
        <xdr:cNvPr id="5" name="Picture 4">
          <a:extLst>
            <a:ext uri="{FF2B5EF4-FFF2-40B4-BE49-F238E27FC236}">
              <a16:creationId xmlns:a16="http://schemas.microsoft.com/office/drawing/2014/main" id="{1659CB77-BE01-4ED1-9B26-D3919291768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91209" y="0"/>
          <a:ext cx="1312799" cy="75593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707084</xdr:colOff>
      <xdr:row>8</xdr:row>
      <xdr:rowOff>102581</xdr:rowOff>
    </xdr:from>
    <xdr:to>
      <xdr:col>10</xdr:col>
      <xdr:colOff>762000</xdr:colOff>
      <xdr:row>27</xdr:row>
      <xdr:rowOff>148167</xdr:rowOff>
    </xdr:to>
    <xdr:graphicFrame macro="">
      <xdr:nvGraphicFramePr>
        <xdr:cNvPr id="2" name="Gráfico 1">
          <a:extLst>
            <a:ext uri="{FF2B5EF4-FFF2-40B4-BE49-F238E27FC236}">
              <a16:creationId xmlns:a16="http://schemas.microsoft.com/office/drawing/2014/main" id="{19350717-C8BB-4042-BE46-0BD1ED14CE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0</xdr:row>
      <xdr:rowOff>15876</xdr:rowOff>
    </xdr:from>
    <xdr:ext cx="222250" cy="1000124"/>
    <xdr:pic>
      <xdr:nvPicPr>
        <xdr:cNvPr id="3" name="Imagen 2">
          <a:extLst>
            <a:ext uri="{FF2B5EF4-FFF2-40B4-BE49-F238E27FC236}">
              <a16:creationId xmlns:a16="http://schemas.microsoft.com/office/drawing/2014/main" id="{BB6936FC-AFFD-4DD2-849A-F73FD05ADB1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457296</xdr:colOff>
      <xdr:row>0</xdr:row>
      <xdr:rowOff>121284</xdr:rowOff>
    </xdr:from>
    <xdr:ext cx="1708013" cy="725383"/>
    <xdr:pic>
      <xdr:nvPicPr>
        <xdr:cNvPr id="4" name="Imagen 3">
          <a:extLst>
            <a:ext uri="{FF2B5EF4-FFF2-40B4-BE49-F238E27FC236}">
              <a16:creationId xmlns:a16="http://schemas.microsoft.com/office/drawing/2014/main" id="{B58D4952-321C-437D-A80C-73F34BD8DD1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67771" y="121284"/>
          <a:ext cx="1708013" cy="725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297886</xdr:colOff>
      <xdr:row>0</xdr:row>
      <xdr:rowOff>0</xdr:rowOff>
    </xdr:from>
    <xdr:to>
      <xdr:col>2</xdr:col>
      <xdr:colOff>286596</xdr:colOff>
      <xdr:row>5</xdr:row>
      <xdr:rowOff>17621</xdr:rowOff>
    </xdr:to>
    <xdr:pic>
      <xdr:nvPicPr>
        <xdr:cNvPr id="5" name="Picture 4">
          <a:extLst>
            <a:ext uri="{FF2B5EF4-FFF2-40B4-BE49-F238E27FC236}">
              <a16:creationId xmlns:a16="http://schemas.microsoft.com/office/drawing/2014/main" id="{5D180B9A-0F6E-411D-B8A6-55AA1CC50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97886" y="0"/>
          <a:ext cx="1423175" cy="108484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247649</xdr:colOff>
      <xdr:row>12</xdr:row>
      <xdr:rowOff>60007</xdr:rowOff>
    </xdr:from>
    <xdr:to>
      <xdr:col>15</xdr:col>
      <xdr:colOff>481965</xdr:colOff>
      <xdr:row>26</xdr:row>
      <xdr:rowOff>143827</xdr:rowOff>
    </xdr:to>
    <xdr:graphicFrame macro="">
      <xdr:nvGraphicFramePr>
        <xdr:cNvPr id="2" name="Chart 1">
          <a:extLst>
            <a:ext uri="{FF2B5EF4-FFF2-40B4-BE49-F238E27FC236}">
              <a16:creationId xmlns:a16="http://schemas.microsoft.com/office/drawing/2014/main" id="{D5F07115-40B8-4CFC-86B4-9A489DA08F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0</xdr:row>
      <xdr:rowOff>15876</xdr:rowOff>
    </xdr:from>
    <xdr:ext cx="222250" cy="1000124"/>
    <xdr:pic>
      <xdr:nvPicPr>
        <xdr:cNvPr id="3" name="Imagen 2">
          <a:extLst>
            <a:ext uri="{FF2B5EF4-FFF2-40B4-BE49-F238E27FC236}">
              <a16:creationId xmlns:a16="http://schemas.microsoft.com/office/drawing/2014/main" id="{4EDB6797-A9AA-409F-BC81-6F3A8CA6A2C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xdr:col>
      <xdr:colOff>358236</xdr:colOff>
      <xdr:row>1</xdr:row>
      <xdr:rowOff>56514</xdr:rowOff>
    </xdr:from>
    <xdr:ext cx="1708013" cy="725383"/>
    <xdr:pic>
      <xdr:nvPicPr>
        <xdr:cNvPr id="4" name="Imagen 3">
          <a:extLst>
            <a:ext uri="{FF2B5EF4-FFF2-40B4-BE49-F238E27FC236}">
              <a16:creationId xmlns:a16="http://schemas.microsoft.com/office/drawing/2014/main" id="{E9EDE990-E7A6-4480-8D26-2BC395603A6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054561" y="237489"/>
          <a:ext cx="1708013" cy="725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362656</xdr:colOff>
      <xdr:row>0</xdr:row>
      <xdr:rowOff>24766</xdr:rowOff>
    </xdr:from>
    <xdr:to>
      <xdr:col>3</xdr:col>
      <xdr:colOff>430530</xdr:colOff>
      <xdr:row>5</xdr:row>
      <xdr:rowOff>9526</xdr:rowOff>
    </xdr:to>
    <xdr:pic>
      <xdr:nvPicPr>
        <xdr:cNvPr id="5" name="Picture 4">
          <a:extLst>
            <a:ext uri="{FF2B5EF4-FFF2-40B4-BE49-F238E27FC236}">
              <a16:creationId xmlns:a16="http://schemas.microsoft.com/office/drawing/2014/main" id="{6079BF8A-4EA4-4D7F-93BF-49EA93FD157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2656" y="24766"/>
          <a:ext cx="1849049" cy="10134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15876</xdr:rowOff>
    </xdr:from>
    <xdr:ext cx="222250" cy="1000124"/>
    <xdr:pic>
      <xdr:nvPicPr>
        <xdr:cNvPr id="2" name="Imagen 1">
          <a:extLst>
            <a:ext uri="{FF2B5EF4-FFF2-40B4-BE49-F238E27FC236}">
              <a16:creationId xmlns:a16="http://schemas.microsoft.com/office/drawing/2014/main" id="{9CDE0FD1-5DC4-412B-B146-2539F8F82D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13</xdr:col>
      <xdr:colOff>400146</xdr:colOff>
      <xdr:row>1</xdr:row>
      <xdr:rowOff>45084</xdr:rowOff>
    </xdr:from>
    <xdr:ext cx="1708013" cy="725383"/>
    <xdr:pic>
      <xdr:nvPicPr>
        <xdr:cNvPr id="3" name="Imagen 2">
          <a:extLst>
            <a:ext uri="{FF2B5EF4-FFF2-40B4-BE49-F238E27FC236}">
              <a16:creationId xmlns:a16="http://schemas.microsoft.com/office/drawing/2014/main" id="{858DFF33-3F74-4F56-94C5-CAF2A46A101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29696" y="235584"/>
          <a:ext cx="1708013" cy="725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355036</xdr:colOff>
      <xdr:row>0</xdr:row>
      <xdr:rowOff>28575</xdr:rowOff>
    </xdr:from>
    <xdr:to>
      <xdr:col>1</xdr:col>
      <xdr:colOff>92286</xdr:colOff>
      <xdr:row>6</xdr:row>
      <xdr:rowOff>101441</xdr:rowOff>
    </xdr:to>
    <xdr:pic>
      <xdr:nvPicPr>
        <xdr:cNvPr id="4" name="Picture 4">
          <a:extLst>
            <a:ext uri="{FF2B5EF4-FFF2-40B4-BE49-F238E27FC236}">
              <a16:creationId xmlns:a16="http://schemas.microsoft.com/office/drawing/2014/main" id="{5BBFFE5F-03C0-4BB3-B5FC-FBD79AEF19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5036" y="28575"/>
          <a:ext cx="1423175" cy="122348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9</xdr:col>
      <xdr:colOff>209550</xdr:colOff>
      <xdr:row>23</xdr:row>
      <xdr:rowOff>190500</xdr:rowOff>
    </xdr:from>
    <xdr:ext cx="184731" cy="264560"/>
    <xdr:sp macro="" textlink="">
      <xdr:nvSpPr>
        <xdr:cNvPr id="2" name="CuadroTexto 1">
          <a:extLst>
            <a:ext uri="{FF2B5EF4-FFF2-40B4-BE49-F238E27FC236}">
              <a16:creationId xmlns:a16="http://schemas.microsoft.com/office/drawing/2014/main" id="{68F510B1-AFB7-40C1-8F40-DC369EC01F82}"/>
            </a:ext>
          </a:extLst>
        </xdr:cNvPr>
        <xdr:cNvSpPr txBox="1"/>
      </xdr:nvSpPr>
      <xdr:spPr>
        <a:xfrm>
          <a:off x="10182225" y="5076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DO" sz="1100"/>
        </a:p>
      </xdr:txBody>
    </xdr:sp>
    <xdr:clientData/>
  </xdr:oneCellAnchor>
  <xdr:twoCellAnchor>
    <xdr:from>
      <xdr:col>9</xdr:col>
      <xdr:colOff>660558</xdr:colOff>
      <xdr:row>8</xdr:row>
      <xdr:rowOff>37421</xdr:rowOff>
    </xdr:from>
    <xdr:to>
      <xdr:col>23</xdr:col>
      <xdr:colOff>552723</xdr:colOff>
      <xdr:row>24</xdr:row>
      <xdr:rowOff>214040</xdr:rowOff>
    </xdr:to>
    <xdr:graphicFrame macro="">
      <xdr:nvGraphicFramePr>
        <xdr:cNvPr id="3" name="Gráfico 2">
          <a:extLst>
            <a:ext uri="{FF2B5EF4-FFF2-40B4-BE49-F238E27FC236}">
              <a16:creationId xmlns:a16="http://schemas.microsoft.com/office/drawing/2014/main" id="{1370B7F2-C508-4B31-89D0-85DE364845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5</xdr:col>
      <xdr:colOff>0</xdr:colOff>
      <xdr:row>0</xdr:row>
      <xdr:rowOff>15876</xdr:rowOff>
    </xdr:from>
    <xdr:ext cx="222250" cy="1000124"/>
    <xdr:pic>
      <xdr:nvPicPr>
        <xdr:cNvPr id="4" name="Imagen 3">
          <a:extLst>
            <a:ext uri="{FF2B5EF4-FFF2-40B4-BE49-F238E27FC236}">
              <a16:creationId xmlns:a16="http://schemas.microsoft.com/office/drawing/2014/main" id="{C7C4CE8D-7BFC-4C5B-AECD-7449C78B9D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21</xdr:col>
      <xdr:colOff>54864</xdr:colOff>
      <xdr:row>1</xdr:row>
      <xdr:rowOff>59532</xdr:rowOff>
    </xdr:from>
    <xdr:ext cx="1708013" cy="725383"/>
    <xdr:pic>
      <xdr:nvPicPr>
        <xdr:cNvPr id="5" name="Imagen 4">
          <a:extLst>
            <a:ext uri="{FF2B5EF4-FFF2-40B4-BE49-F238E27FC236}">
              <a16:creationId xmlns:a16="http://schemas.microsoft.com/office/drawing/2014/main" id="{22F542AD-8AEC-4D08-BE0F-F6FAE32247C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176302" y="250032"/>
          <a:ext cx="1708013" cy="725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414567</xdr:colOff>
      <xdr:row>0</xdr:row>
      <xdr:rowOff>0</xdr:rowOff>
    </xdr:from>
    <xdr:to>
      <xdr:col>9</xdr:col>
      <xdr:colOff>209550</xdr:colOff>
      <xdr:row>5</xdr:row>
      <xdr:rowOff>113823</xdr:rowOff>
    </xdr:to>
    <xdr:pic>
      <xdr:nvPicPr>
        <xdr:cNvPr id="7" name="Picture 4">
          <a:extLst>
            <a:ext uri="{FF2B5EF4-FFF2-40B4-BE49-F238E27FC236}">
              <a16:creationId xmlns:a16="http://schemas.microsoft.com/office/drawing/2014/main" id="{5729792A-912D-4A21-8713-9A4F00430E6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339367" y="0"/>
          <a:ext cx="2080983" cy="119014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3</xdr:col>
      <xdr:colOff>2190963</xdr:colOff>
      <xdr:row>10</xdr:row>
      <xdr:rowOff>77576</xdr:rowOff>
    </xdr:from>
    <xdr:to>
      <xdr:col>13</xdr:col>
      <xdr:colOff>444500</xdr:colOff>
      <xdr:row>25</xdr:row>
      <xdr:rowOff>64241</xdr:rowOff>
    </xdr:to>
    <xdr:grpSp>
      <xdr:nvGrpSpPr>
        <xdr:cNvPr id="2" name="Grupo 1">
          <a:extLst>
            <a:ext uri="{FF2B5EF4-FFF2-40B4-BE49-F238E27FC236}">
              <a16:creationId xmlns:a16="http://schemas.microsoft.com/office/drawing/2014/main" id="{E7F0640C-ACF4-4C87-92ED-4D235A0710AE}"/>
            </a:ext>
          </a:extLst>
        </xdr:cNvPr>
        <xdr:cNvGrpSpPr/>
      </xdr:nvGrpSpPr>
      <xdr:grpSpPr>
        <a:xfrm>
          <a:off x="4614546" y="2077826"/>
          <a:ext cx="7344621" cy="3002915"/>
          <a:chOff x="5391149" y="762000"/>
          <a:chExt cx="7077075" cy="3286125"/>
        </a:xfrm>
      </xdr:grpSpPr>
      <xdr:graphicFrame macro="">
        <xdr:nvGraphicFramePr>
          <xdr:cNvPr id="3" name="Gráfico 2">
            <a:extLst>
              <a:ext uri="{FF2B5EF4-FFF2-40B4-BE49-F238E27FC236}">
                <a16:creationId xmlns:a16="http://schemas.microsoft.com/office/drawing/2014/main" id="{531ABC73-CCC4-B709-0A06-E7A4D7CBB0B5}"/>
              </a:ext>
            </a:extLst>
          </xdr:cNvPr>
          <xdr:cNvGraphicFramePr/>
        </xdr:nvGraphicFramePr>
        <xdr:xfrm>
          <a:off x="5391149" y="819150"/>
          <a:ext cx="7077075" cy="3228975"/>
        </xdr:xfrm>
        <a:graphic>
          <a:graphicData uri="http://schemas.openxmlformats.org/drawingml/2006/chart">
            <c:chart xmlns:c="http://schemas.openxmlformats.org/drawingml/2006/chart" xmlns:r="http://schemas.openxmlformats.org/officeDocument/2006/relationships" r:id="rId1"/>
          </a:graphicData>
        </a:graphic>
      </xdr:graphicFrame>
      <xdr:cxnSp macro="">
        <xdr:nvCxnSpPr>
          <xdr:cNvPr id="4" name="Conector recto 3">
            <a:extLst>
              <a:ext uri="{FF2B5EF4-FFF2-40B4-BE49-F238E27FC236}">
                <a16:creationId xmlns:a16="http://schemas.microsoft.com/office/drawing/2014/main" id="{80F50D61-4BF0-5E5C-A6E1-4724C16F2032}"/>
              </a:ext>
            </a:extLst>
          </xdr:cNvPr>
          <xdr:cNvCxnSpPr/>
        </xdr:nvCxnSpPr>
        <xdr:spPr>
          <a:xfrm>
            <a:off x="5781675" y="2771775"/>
            <a:ext cx="6572250" cy="0"/>
          </a:xfrm>
          <a:prstGeom prst="line">
            <a:avLst/>
          </a:prstGeom>
          <a:ln w="25400">
            <a:solidFill>
              <a:srgbClr val="FFC000"/>
            </a:solidFill>
            <a:prstDash val="dash"/>
          </a:ln>
        </xdr:spPr>
        <xdr:style>
          <a:lnRef idx="1">
            <a:schemeClr val="dk1"/>
          </a:lnRef>
          <a:fillRef idx="0">
            <a:schemeClr val="dk1"/>
          </a:fillRef>
          <a:effectRef idx="0">
            <a:schemeClr val="dk1"/>
          </a:effectRef>
          <a:fontRef idx="minor">
            <a:schemeClr val="tx1"/>
          </a:fontRef>
        </xdr:style>
      </xdr:cxnSp>
      <xdr:cxnSp macro="">
        <xdr:nvCxnSpPr>
          <xdr:cNvPr id="5" name="Conector recto 4">
            <a:extLst>
              <a:ext uri="{FF2B5EF4-FFF2-40B4-BE49-F238E27FC236}">
                <a16:creationId xmlns:a16="http://schemas.microsoft.com/office/drawing/2014/main" id="{A5A73953-1D72-156E-3E21-9E602F3E5CC3}"/>
              </a:ext>
            </a:extLst>
          </xdr:cNvPr>
          <xdr:cNvCxnSpPr/>
        </xdr:nvCxnSpPr>
        <xdr:spPr>
          <a:xfrm>
            <a:off x="5781675" y="3352800"/>
            <a:ext cx="6572250" cy="0"/>
          </a:xfrm>
          <a:prstGeom prst="line">
            <a:avLst/>
          </a:prstGeom>
          <a:ln w="25400">
            <a:solidFill>
              <a:srgbClr val="FFC000"/>
            </a:solidFill>
            <a:prstDash val="dash"/>
          </a:ln>
        </xdr:spPr>
        <xdr:style>
          <a:lnRef idx="1">
            <a:schemeClr val="dk1"/>
          </a:lnRef>
          <a:fillRef idx="0">
            <a:schemeClr val="dk1"/>
          </a:fillRef>
          <a:effectRef idx="0">
            <a:schemeClr val="dk1"/>
          </a:effectRef>
          <a:fontRef idx="minor">
            <a:schemeClr val="tx1"/>
          </a:fontRef>
        </xdr:style>
      </xdr:cxnSp>
      <xdr:sp macro="" textlink="">
        <xdr:nvSpPr>
          <xdr:cNvPr id="6" name="CuadroTexto 5">
            <a:extLst>
              <a:ext uri="{FF2B5EF4-FFF2-40B4-BE49-F238E27FC236}">
                <a16:creationId xmlns:a16="http://schemas.microsoft.com/office/drawing/2014/main" id="{64D676F8-51E6-B794-4744-CCEB1A4BCD03}"/>
              </a:ext>
            </a:extLst>
          </xdr:cNvPr>
          <xdr:cNvSpPr txBox="1"/>
        </xdr:nvSpPr>
        <xdr:spPr>
          <a:xfrm>
            <a:off x="10220325" y="762000"/>
            <a:ext cx="1331968" cy="420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DO" sz="1800" b="1">
                <a:solidFill>
                  <a:schemeClr val="accent2">
                    <a:lumMod val="60000"/>
                    <a:lumOff val="40000"/>
                  </a:schemeClr>
                </a:solidFill>
              </a:rPr>
              <a:t>-</a:t>
            </a:r>
            <a:r>
              <a:rPr lang="es-DO" sz="1100" b="1"/>
              <a:t> </a:t>
            </a:r>
            <a:r>
              <a:rPr lang="es-DO" sz="900" b="1" i="0" u="none" strike="noStrike" kern="1200" baseline="0">
                <a:solidFill>
                  <a:schemeClr val="tx1"/>
                </a:solidFill>
                <a:latin typeface="+mn-lt"/>
                <a:ea typeface="+mn-ea"/>
                <a:cs typeface="+mn-cs"/>
              </a:rPr>
              <a:t>Rango</a:t>
            </a:r>
            <a:r>
              <a:rPr lang="es-DO" sz="1100" b="1" baseline="0"/>
              <a:t> </a:t>
            </a:r>
            <a:r>
              <a:rPr lang="es-DO" sz="900" b="1" i="0" u="none" strike="noStrike" kern="1200" baseline="0">
                <a:solidFill>
                  <a:schemeClr val="tx1"/>
                </a:solidFill>
                <a:latin typeface="+mn-lt"/>
                <a:ea typeface="+mn-ea"/>
                <a:cs typeface="+mn-cs"/>
              </a:rPr>
              <a:t>Meta</a:t>
            </a:r>
            <a:r>
              <a:rPr lang="es-DO" sz="1100" b="1" baseline="0"/>
              <a:t> </a:t>
            </a:r>
            <a:r>
              <a:rPr lang="es-DO" sz="900" b="1" i="0" u="none" strike="noStrike" kern="1200" baseline="0">
                <a:solidFill>
                  <a:schemeClr val="tx1"/>
                </a:solidFill>
                <a:latin typeface="+mn-lt"/>
                <a:ea typeface="+mn-ea"/>
                <a:cs typeface="+mn-cs"/>
              </a:rPr>
              <a:t>4 ± 1</a:t>
            </a:r>
          </a:p>
        </xdr:txBody>
      </xdr:sp>
    </xdr:grpSp>
    <xdr:clientData/>
  </xdr:twoCellAnchor>
  <xdr:oneCellAnchor>
    <xdr:from>
      <xdr:col>0</xdr:col>
      <xdr:colOff>0</xdr:colOff>
      <xdr:row>0</xdr:row>
      <xdr:rowOff>15876</xdr:rowOff>
    </xdr:from>
    <xdr:ext cx="222250" cy="1000124"/>
    <xdr:pic>
      <xdr:nvPicPr>
        <xdr:cNvPr id="7" name="Imagen 6">
          <a:extLst>
            <a:ext uri="{FF2B5EF4-FFF2-40B4-BE49-F238E27FC236}">
              <a16:creationId xmlns:a16="http://schemas.microsoft.com/office/drawing/2014/main" id="{BC904EDB-9509-45EC-B4B4-37F552BC54F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24675"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15</xdr:col>
      <xdr:colOff>213614</xdr:colOff>
      <xdr:row>0</xdr:row>
      <xdr:rowOff>91282</xdr:rowOff>
    </xdr:from>
    <xdr:ext cx="1708013" cy="725383"/>
    <xdr:pic>
      <xdr:nvPicPr>
        <xdr:cNvPr id="8" name="Imagen 7">
          <a:extLst>
            <a:ext uri="{FF2B5EF4-FFF2-40B4-BE49-F238E27FC236}">
              <a16:creationId xmlns:a16="http://schemas.microsoft.com/office/drawing/2014/main" id="{1576589B-22A1-48E3-858D-136E8279C75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252281" y="91282"/>
          <a:ext cx="1708013" cy="725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414567</xdr:colOff>
      <xdr:row>0</xdr:row>
      <xdr:rowOff>0</xdr:rowOff>
    </xdr:from>
    <xdr:to>
      <xdr:col>3</xdr:col>
      <xdr:colOff>228017</xdr:colOff>
      <xdr:row>6</xdr:row>
      <xdr:rowOff>65139</xdr:rowOff>
    </xdr:to>
    <xdr:pic>
      <xdr:nvPicPr>
        <xdr:cNvPr id="9" name="Picture 4">
          <a:extLst>
            <a:ext uri="{FF2B5EF4-FFF2-40B4-BE49-F238E27FC236}">
              <a16:creationId xmlns:a16="http://schemas.microsoft.com/office/drawing/2014/main" id="{A6528A92-0DB9-4BA1-B310-56161F3C365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101242" y="0"/>
          <a:ext cx="1423175" cy="121872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1597348</xdr:colOff>
      <xdr:row>15</xdr:row>
      <xdr:rowOff>7666</xdr:rowOff>
    </xdr:from>
    <xdr:to>
      <xdr:col>11</xdr:col>
      <xdr:colOff>1471155</xdr:colOff>
      <xdr:row>30</xdr:row>
      <xdr:rowOff>95697</xdr:rowOff>
    </xdr:to>
    <xdr:graphicFrame macro="">
      <xdr:nvGraphicFramePr>
        <xdr:cNvPr id="2" name="Gráfico 1">
          <a:extLst>
            <a:ext uri="{FF2B5EF4-FFF2-40B4-BE49-F238E27FC236}">
              <a16:creationId xmlns:a16="http://schemas.microsoft.com/office/drawing/2014/main" id="{91C11529-CA4A-490D-B0D4-8CC0D3A398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0</xdr:row>
      <xdr:rowOff>15876</xdr:rowOff>
    </xdr:from>
    <xdr:ext cx="222250" cy="1000124"/>
    <xdr:pic>
      <xdr:nvPicPr>
        <xdr:cNvPr id="3" name="Imagen 2">
          <a:extLst>
            <a:ext uri="{FF2B5EF4-FFF2-40B4-BE49-F238E27FC236}">
              <a16:creationId xmlns:a16="http://schemas.microsoft.com/office/drawing/2014/main" id="{E903E008-E4DA-4D85-A30B-4A500405A24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15</xdr:col>
      <xdr:colOff>213614</xdr:colOff>
      <xdr:row>0</xdr:row>
      <xdr:rowOff>91282</xdr:rowOff>
    </xdr:from>
    <xdr:ext cx="1708013" cy="725383"/>
    <xdr:pic>
      <xdr:nvPicPr>
        <xdr:cNvPr id="4" name="Imagen 3">
          <a:extLst>
            <a:ext uri="{FF2B5EF4-FFF2-40B4-BE49-F238E27FC236}">
              <a16:creationId xmlns:a16="http://schemas.microsoft.com/office/drawing/2014/main" id="{83FA4E6A-C389-4D52-B863-13882EB2483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253339" y="91282"/>
          <a:ext cx="1708013" cy="725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414567</xdr:colOff>
      <xdr:row>0</xdr:row>
      <xdr:rowOff>0</xdr:rowOff>
    </xdr:from>
    <xdr:to>
      <xdr:col>3</xdr:col>
      <xdr:colOff>228017</xdr:colOff>
      <xdr:row>6</xdr:row>
      <xdr:rowOff>130968</xdr:rowOff>
    </xdr:to>
    <xdr:pic>
      <xdr:nvPicPr>
        <xdr:cNvPr id="5" name="Picture 4">
          <a:extLst>
            <a:ext uri="{FF2B5EF4-FFF2-40B4-BE49-F238E27FC236}">
              <a16:creationId xmlns:a16="http://schemas.microsoft.com/office/drawing/2014/main" id="{59FE47E5-A722-41B7-BC76-9BB9D72C45E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33717" y="0"/>
          <a:ext cx="1423175" cy="126634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oneCellAnchor>
    <xdr:from>
      <xdr:col>0</xdr:col>
      <xdr:colOff>26670</xdr:colOff>
      <xdr:row>0</xdr:row>
      <xdr:rowOff>0</xdr:rowOff>
    </xdr:from>
    <xdr:ext cx="392430" cy="1765932"/>
    <xdr:pic>
      <xdr:nvPicPr>
        <xdr:cNvPr id="2" name="Imagen 1">
          <a:extLst>
            <a:ext uri="{FF2B5EF4-FFF2-40B4-BE49-F238E27FC236}">
              <a16:creationId xmlns:a16="http://schemas.microsoft.com/office/drawing/2014/main" id="{2E2CE5A6-F7A4-4CFC-BAD1-4C7B06C057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 y="0"/>
          <a:ext cx="392430" cy="1765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7620</xdr:colOff>
      <xdr:row>1</xdr:row>
      <xdr:rowOff>96519</xdr:rowOff>
    </xdr:from>
    <xdr:ext cx="1410004" cy="695325"/>
    <xdr:pic>
      <xdr:nvPicPr>
        <xdr:cNvPr id="3" name="Imagen 2">
          <a:extLst>
            <a:ext uri="{FF2B5EF4-FFF2-40B4-BE49-F238E27FC236}">
              <a16:creationId xmlns:a16="http://schemas.microsoft.com/office/drawing/2014/main" id="{8AAD7E2A-8390-47E0-89BB-FA38BA5A722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428345" y="287019"/>
          <a:ext cx="1410004"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284975</xdr:colOff>
      <xdr:row>1</xdr:row>
      <xdr:rowOff>152400</xdr:rowOff>
    </xdr:from>
    <xdr:to>
      <xdr:col>1</xdr:col>
      <xdr:colOff>1754505</xdr:colOff>
      <xdr:row>6</xdr:row>
      <xdr:rowOff>36195</xdr:rowOff>
    </xdr:to>
    <xdr:pic>
      <xdr:nvPicPr>
        <xdr:cNvPr id="4" name="Picture 4">
          <a:extLst>
            <a:ext uri="{FF2B5EF4-FFF2-40B4-BE49-F238E27FC236}">
              <a16:creationId xmlns:a16="http://schemas.microsoft.com/office/drawing/2014/main" id="{5E2577F8-6F42-409D-919D-D738C0E404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3625" y="342900"/>
          <a:ext cx="1469530" cy="86487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584201</xdr:colOff>
      <xdr:row>8</xdr:row>
      <xdr:rowOff>116417</xdr:rowOff>
    </xdr:from>
    <xdr:to>
      <xdr:col>5</xdr:col>
      <xdr:colOff>1714501</xdr:colOff>
      <xdr:row>26</xdr:row>
      <xdr:rowOff>1</xdr:rowOff>
    </xdr:to>
    <xdr:graphicFrame macro="">
      <xdr:nvGraphicFramePr>
        <xdr:cNvPr id="2" name="Gráfico 1">
          <a:extLst>
            <a:ext uri="{FF2B5EF4-FFF2-40B4-BE49-F238E27FC236}">
              <a16:creationId xmlns:a16="http://schemas.microsoft.com/office/drawing/2014/main" id="{39AF99EF-1989-44D4-A607-4A30DB5A8A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550333</xdr:colOff>
      <xdr:row>0</xdr:row>
      <xdr:rowOff>0</xdr:rowOff>
    </xdr:from>
    <xdr:ext cx="222250" cy="1000124"/>
    <xdr:pic>
      <xdr:nvPicPr>
        <xdr:cNvPr id="3" name="Imagen 2">
          <a:extLst>
            <a:ext uri="{FF2B5EF4-FFF2-40B4-BE49-F238E27FC236}">
              <a16:creationId xmlns:a16="http://schemas.microsoft.com/office/drawing/2014/main" id="{A3D9A697-9A6B-46EE-B4A9-81E996ACE31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3" y="0"/>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586414</xdr:colOff>
      <xdr:row>0</xdr:row>
      <xdr:rowOff>179917</xdr:rowOff>
    </xdr:from>
    <xdr:ext cx="1417646" cy="695325"/>
    <xdr:pic>
      <xdr:nvPicPr>
        <xdr:cNvPr id="4" name="Imagen 3">
          <a:extLst>
            <a:ext uri="{FF2B5EF4-FFF2-40B4-BE49-F238E27FC236}">
              <a16:creationId xmlns:a16="http://schemas.microsoft.com/office/drawing/2014/main" id="{BEBEF8D8-FAD7-4AC2-B844-590BF1604B8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904914" y="179917"/>
          <a:ext cx="1417646"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260422</xdr:colOff>
      <xdr:row>1</xdr:row>
      <xdr:rowOff>5926</xdr:rowOff>
    </xdr:from>
    <xdr:to>
      <xdr:col>1</xdr:col>
      <xdr:colOff>1735667</xdr:colOff>
      <xdr:row>5</xdr:row>
      <xdr:rowOff>134620</xdr:rowOff>
    </xdr:to>
    <xdr:pic>
      <xdr:nvPicPr>
        <xdr:cNvPr id="5" name="Picture 4">
          <a:extLst>
            <a:ext uri="{FF2B5EF4-FFF2-40B4-BE49-F238E27FC236}">
              <a16:creationId xmlns:a16="http://schemas.microsoft.com/office/drawing/2014/main" id="{D5331A27-D5E7-4575-8411-F645F8EA525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589" y="196426"/>
          <a:ext cx="1475245" cy="86952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1933575</xdr:colOff>
      <xdr:row>10</xdr:row>
      <xdr:rowOff>12380</xdr:rowOff>
    </xdr:from>
    <xdr:to>
      <xdr:col>5</xdr:col>
      <xdr:colOff>238124</xdr:colOff>
      <xdr:row>27</xdr:row>
      <xdr:rowOff>164754</xdr:rowOff>
    </xdr:to>
    <xdr:graphicFrame macro="">
      <xdr:nvGraphicFramePr>
        <xdr:cNvPr id="2" name="Gráfico 1">
          <a:extLst>
            <a:ext uri="{FF2B5EF4-FFF2-40B4-BE49-F238E27FC236}">
              <a16:creationId xmlns:a16="http://schemas.microsoft.com/office/drawing/2014/main" id="{C5DF4CBB-AD01-4436-9DFE-8D2C9999DE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0</xdr:row>
      <xdr:rowOff>15876</xdr:rowOff>
    </xdr:from>
    <xdr:ext cx="222250" cy="1000124"/>
    <xdr:pic>
      <xdr:nvPicPr>
        <xdr:cNvPr id="3" name="Imagen 2">
          <a:extLst>
            <a:ext uri="{FF2B5EF4-FFF2-40B4-BE49-F238E27FC236}">
              <a16:creationId xmlns:a16="http://schemas.microsoft.com/office/drawing/2014/main" id="{EBFDE59F-4144-426D-AC7A-7A155749144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1162050</xdr:colOff>
      <xdr:row>0</xdr:row>
      <xdr:rowOff>87630</xdr:rowOff>
    </xdr:from>
    <xdr:ext cx="1646144" cy="870585"/>
    <xdr:pic>
      <xdr:nvPicPr>
        <xdr:cNvPr id="4" name="Imagen 3">
          <a:extLst>
            <a:ext uri="{FF2B5EF4-FFF2-40B4-BE49-F238E27FC236}">
              <a16:creationId xmlns:a16="http://schemas.microsoft.com/office/drawing/2014/main" id="{AA17E8D3-6866-4F4B-999D-174079CD524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10825" y="87630"/>
          <a:ext cx="1646144" cy="870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969645</xdr:colOff>
      <xdr:row>0</xdr:row>
      <xdr:rowOff>0</xdr:rowOff>
    </xdr:from>
    <xdr:to>
      <xdr:col>2</xdr:col>
      <xdr:colOff>904875</xdr:colOff>
      <xdr:row>5</xdr:row>
      <xdr:rowOff>41702</xdr:rowOff>
    </xdr:to>
    <xdr:pic>
      <xdr:nvPicPr>
        <xdr:cNvPr id="5" name="Picture 4">
          <a:extLst>
            <a:ext uri="{FF2B5EF4-FFF2-40B4-BE49-F238E27FC236}">
              <a16:creationId xmlns:a16="http://schemas.microsoft.com/office/drawing/2014/main" id="{EA4590CF-ECD6-4BCF-92A0-287896BD94E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69645" y="0"/>
          <a:ext cx="1811655" cy="107040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oneCellAnchor>
    <xdr:from>
      <xdr:col>0</xdr:col>
      <xdr:colOff>0</xdr:colOff>
      <xdr:row>0</xdr:row>
      <xdr:rowOff>15876</xdr:rowOff>
    </xdr:from>
    <xdr:ext cx="222250" cy="1000124"/>
    <xdr:pic>
      <xdr:nvPicPr>
        <xdr:cNvPr id="2" name="Imagen 1">
          <a:extLst>
            <a:ext uri="{FF2B5EF4-FFF2-40B4-BE49-F238E27FC236}">
              <a16:creationId xmlns:a16="http://schemas.microsoft.com/office/drawing/2014/main" id="{020A526E-CB51-4501-9B99-B94ABF3C9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5876"/>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631371</xdr:colOff>
      <xdr:row>1</xdr:row>
      <xdr:rowOff>5987</xdr:rowOff>
    </xdr:from>
    <xdr:ext cx="1646144" cy="870585"/>
    <xdr:pic>
      <xdr:nvPicPr>
        <xdr:cNvPr id="3" name="Imagen 2">
          <a:extLst>
            <a:ext uri="{FF2B5EF4-FFF2-40B4-BE49-F238E27FC236}">
              <a16:creationId xmlns:a16="http://schemas.microsoft.com/office/drawing/2014/main" id="{3CCAD4FF-0195-45E7-BF1D-73110C45EE6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452771" y="196487"/>
          <a:ext cx="1646144" cy="870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278946</xdr:colOff>
      <xdr:row>0</xdr:row>
      <xdr:rowOff>1</xdr:rowOff>
    </xdr:from>
    <xdr:to>
      <xdr:col>1</xdr:col>
      <xdr:colOff>2149656</xdr:colOff>
      <xdr:row>5</xdr:row>
      <xdr:rowOff>97065</xdr:rowOff>
    </xdr:to>
    <xdr:pic>
      <xdr:nvPicPr>
        <xdr:cNvPr id="4" name="Picture 4">
          <a:extLst>
            <a:ext uri="{FF2B5EF4-FFF2-40B4-BE49-F238E27FC236}">
              <a16:creationId xmlns:a16="http://schemas.microsoft.com/office/drawing/2014/main" id="{A5F2CDCC-AEFB-40E2-9035-429B7924CB9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0946" y="1"/>
          <a:ext cx="1870710" cy="111306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10702</xdr:colOff>
      <xdr:row>0</xdr:row>
      <xdr:rowOff>0</xdr:rowOff>
    </xdr:from>
    <xdr:to>
      <xdr:col>0</xdr:col>
      <xdr:colOff>434982</xdr:colOff>
      <xdr:row>4</xdr:row>
      <xdr:rowOff>40186</xdr:rowOff>
    </xdr:to>
    <xdr:pic>
      <xdr:nvPicPr>
        <xdr:cNvPr id="2" name="Imagen 12">
          <a:extLst>
            <a:ext uri="{FF2B5EF4-FFF2-40B4-BE49-F238E27FC236}">
              <a16:creationId xmlns:a16="http://schemas.microsoft.com/office/drawing/2014/main" id="{C4E3B6B1-818F-46EA-95E3-6739F94970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02" y="0"/>
          <a:ext cx="428090" cy="9292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624052</xdr:colOff>
      <xdr:row>0</xdr:row>
      <xdr:rowOff>0</xdr:rowOff>
    </xdr:from>
    <xdr:to>
      <xdr:col>2</xdr:col>
      <xdr:colOff>1711237</xdr:colOff>
      <xdr:row>5</xdr:row>
      <xdr:rowOff>55792</xdr:rowOff>
    </xdr:to>
    <xdr:pic>
      <xdr:nvPicPr>
        <xdr:cNvPr id="3" name="Picture 2">
          <a:extLst>
            <a:ext uri="{FF2B5EF4-FFF2-40B4-BE49-F238E27FC236}">
              <a16:creationId xmlns:a16="http://schemas.microsoft.com/office/drawing/2014/main" id="{35ABB183-D3E6-480E-8471-117AFA793E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95577" y="0"/>
          <a:ext cx="1858710" cy="1140635"/>
        </a:xfrm>
        <a:prstGeom prst="rect">
          <a:avLst/>
        </a:prstGeom>
      </xdr:spPr>
    </xdr:pic>
    <xdr:clientData/>
  </xdr:twoCellAnchor>
  <xdr:oneCellAnchor>
    <xdr:from>
      <xdr:col>9</xdr:col>
      <xdr:colOff>1162050</xdr:colOff>
      <xdr:row>0</xdr:row>
      <xdr:rowOff>87630</xdr:rowOff>
    </xdr:from>
    <xdr:ext cx="1646144" cy="870585"/>
    <xdr:pic>
      <xdr:nvPicPr>
        <xdr:cNvPr id="4" name="Imagen 6">
          <a:extLst>
            <a:ext uri="{FF2B5EF4-FFF2-40B4-BE49-F238E27FC236}">
              <a16:creationId xmlns:a16="http://schemas.microsoft.com/office/drawing/2014/main" id="{F0CEA402-6175-49D5-B064-99F5D1323B2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078325" y="87630"/>
          <a:ext cx="1646144" cy="870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4.xml><?xml version="1.0" encoding="utf-8"?>
<xdr:wsDr xmlns:xdr="http://schemas.openxmlformats.org/drawingml/2006/spreadsheetDrawing" xmlns:a="http://schemas.openxmlformats.org/drawingml/2006/main">
  <xdr:twoCellAnchor>
    <xdr:from>
      <xdr:col>5</xdr:col>
      <xdr:colOff>173826</xdr:colOff>
      <xdr:row>3</xdr:row>
      <xdr:rowOff>83015</xdr:rowOff>
    </xdr:from>
    <xdr:to>
      <xdr:col>20</xdr:col>
      <xdr:colOff>689042</xdr:colOff>
      <xdr:row>47</xdr:row>
      <xdr:rowOff>28494</xdr:rowOff>
    </xdr:to>
    <mc:AlternateContent xmlns:mc="http://schemas.openxmlformats.org/markup-compatibility/2006">
      <mc:Choice xmlns:cx4="http://schemas.microsoft.com/office/drawing/2016/5/10/chartex" Requires="cx4">
        <xdr:graphicFrame macro="">
          <xdr:nvGraphicFramePr>
            <xdr:cNvPr id="2" name="Gráfico 4">
              <a:extLst>
                <a:ext uri="{FF2B5EF4-FFF2-40B4-BE49-F238E27FC236}">
                  <a16:creationId xmlns:a16="http://schemas.microsoft.com/office/drawing/2014/main" id="{87E74F39-FD5F-4998-82E9-0F923E507614}"/>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4660101" y="797390"/>
              <a:ext cx="11945216" cy="8337004"/>
            </a:xfrm>
            <a:prstGeom prst="rect">
              <a:avLst/>
            </a:prstGeom>
            <a:solidFill>
              <a:prstClr val="white"/>
            </a:solidFill>
            <a:ln w="1">
              <a:solidFill>
                <a:prstClr val="green"/>
              </a:solidFill>
            </a:ln>
          </xdr:spPr>
          <xdr:txBody>
            <a:bodyPr vertOverflow="clip" horzOverflow="clip"/>
            <a:lstStyle/>
            <a:p>
              <a:r>
                <a:rPr lang="es-DO" sz="1100"/>
                <a:t>Este gráfico no está disponible en su versión de Excel.
Si edita esta forma o guarda el libro en un formato de archivo diferente, el gráfico no se podrá utilizar.</a:t>
              </a:r>
            </a:p>
          </xdr:txBody>
        </xdr:sp>
      </mc:Fallback>
    </mc:AlternateContent>
    <xdr:clientData/>
  </xdr:twoCellAnchor>
  <xdr:twoCellAnchor>
    <xdr:from>
      <xdr:col>7</xdr:col>
      <xdr:colOff>563817</xdr:colOff>
      <xdr:row>8</xdr:row>
      <xdr:rowOff>72398</xdr:rowOff>
    </xdr:from>
    <xdr:to>
      <xdr:col>8</xdr:col>
      <xdr:colOff>743467</xdr:colOff>
      <xdr:row>9</xdr:row>
      <xdr:rowOff>59064</xdr:rowOff>
    </xdr:to>
    <xdr:sp macro="" textlink="">
      <xdr:nvSpPr>
        <xdr:cNvPr id="3" name="CuadroTexto 2">
          <a:extLst>
            <a:ext uri="{FF2B5EF4-FFF2-40B4-BE49-F238E27FC236}">
              <a16:creationId xmlns:a16="http://schemas.microsoft.com/office/drawing/2014/main" id="{40B38D1D-BB51-4B8D-98B9-B96C0E237E82}"/>
            </a:ext>
          </a:extLst>
        </xdr:cNvPr>
        <xdr:cNvSpPr txBox="1"/>
      </xdr:nvSpPr>
      <xdr:spPr>
        <a:xfrm>
          <a:off x="6574092" y="1748798"/>
          <a:ext cx="941650" cy="1771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DO" sz="800" b="1">
              <a:solidFill>
                <a:sysClr val="windowText" lastClr="000000"/>
              </a:solidFill>
              <a:latin typeface="Avenir Next LT Pro" panose="020B0504020202020204" pitchFamily="34" charset="0"/>
              <a:cs typeface="Times New Roman" panose="02020603050405020304" pitchFamily="18" charset="0"/>
            </a:rPr>
            <a:t>Monte Cristi</a:t>
          </a:r>
        </a:p>
      </xdr:txBody>
    </xdr:sp>
    <xdr:clientData/>
  </xdr:twoCellAnchor>
  <xdr:twoCellAnchor>
    <xdr:from>
      <xdr:col>7</xdr:col>
      <xdr:colOff>306765</xdr:colOff>
      <xdr:row>13</xdr:row>
      <xdr:rowOff>19990</xdr:rowOff>
    </xdr:from>
    <xdr:to>
      <xdr:col>8</xdr:col>
      <xdr:colOff>269269</xdr:colOff>
      <xdr:row>14</xdr:row>
      <xdr:rowOff>63305</xdr:rowOff>
    </xdr:to>
    <xdr:sp macro="" textlink="">
      <xdr:nvSpPr>
        <xdr:cNvPr id="4" name="CuadroTexto 3">
          <a:extLst>
            <a:ext uri="{FF2B5EF4-FFF2-40B4-BE49-F238E27FC236}">
              <a16:creationId xmlns:a16="http://schemas.microsoft.com/office/drawing/2014/main" id="{1D8317E1-6106-420F-8515-7B7E60AF9704}"/>
            </a:ext>
          </a:extLst>
        </xdr:cNvPr>
        <xdr:cNvSpPr txBox="1"/>
      </xdr:nvSpPr>
      <xdr:spPr>
        <a:xfrm>
          <a:off x="6317040" y="2648890"/>
          <a:ext cx="724504" cy="2338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ysClr val="windowText" lastClr="000000"/>
              </a:solidFill>
              <a:latin typeface="Avenir Next LT Pro" panose="020B0504020202020204" pitchFamily="34" charset="0"/>
              <a:cs typeface="Times New Roman" panose="02020603050405020304" pitchFamily="18" charset="0"/>
            </a:rPr>
            <a:t>Dajabón</a:t>
          </a:r>
        </a:p>
      </xdr:txBody>
    </xdr:sp>
    <xdr:clientData/>
  </xdr:twoCellAnchor>
  <xdr:twoCellAnchor>
    <xdr:from>
      <xdr:col>9</xdr:col>
      <xdr:colOff>567263</xdr:colOff>
      <xdr:row>15</xdr:row>
      <xdr:rowOff>142349</xdr:rowOff>
    </xdr:from>
    <xdr:to>
      <xdr:col>10</xdr:col>
      <xdr:colOff>452631</xdr:colOff>
      <xdr:row>18</xdr:row>
      <xdr:rowOff>75356</xdr:rowOff>
    </xdr:to>
    <xdr:sp macro="" textlink="">
      <xdr:nvSpPr>
        <xdr:cNvPr id="5" name="CuadroTexto 4">
          <a:extLst>
            <a:ext uri="{FF2B5EF4-FFF2-40B4-BE49-F238E27FC236}">
              <a16:creationId xmlns:a16="http://schemas.microsoft.com/office/drawing/2014/main" id="{FB0D2477-22FA-4D31-AF43-6BE1E1AD20C5}"/>
            </a:ext>
          </a:extLst>
        </xdr:cNvPr>
        <xdr:cNvSpPr txBox="1"/>
      </xdr:nvSpPr>
      <xdr:spPr>
        <a:xfrm>
          <a:off x="8101538" y="3152249"/>
          <a:ext cx="647368" cy="5045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800" b="1">
              <a:solidFill>
                <a:sysClr val="windowText" lastClr="000000"/>
              </a:solidFill>
              <a:latin typeface="Avenir Next LT Pro" panose="020B0504020202020204" pitchFamily="34" charset="0"/>
              <a:cs typeface="Times New Roman" panose="02020603050405020304" pitchFamily="18" charset="0"/>
            </a:rPr>
            <a:t>Santiago</a:t>
          </a:r>
        </a:p>
        <a:p>
          <a:pPr algn="ctr"/>
          <a:r>
            <a:rPr lang="es-DO" sz="800" b="1">
              <a:solidFill>
                <a:sysClr val="windowText" lastClr="000000"/>
              </a:solidFill>
              <a:latin typeface="Avenir Next LT Pro" panose="020B0504020202020204" pitchFamily="34" charset="0"/>
              <a:cs typeface="Times New Roman" panose="02020603050405020304" pitchFamily="18" charset="0"/>
            </a:rPr>
            <a:t>2,126.6</a:t>
          </a:r>
        </a:p>
      </xdr:txBody>
    </xdr:sp>
    <xdr:clientData/>
  </xdr:twoCellAnchor>
  <xdr:twoCellAnchor>
    <xdr:from>
      <xdr:col>8</xdr:col>
      <xdr:colOff>146037</xdr:colOff>
      <xdr:row>14</xdr:row>
      <xdr:rowOff>1308</xdr:rowOff>
    </xdr:from>
    <xdr:to>
      <xdr:col>9</xdr:col>
      <xdr:colOff>238578</xdr:colOff>
      <xdr:row>17</xdr:row>
      <xdr:rowOff>75090</xdr:rowOff>
    </xdr:to>
    <xdr:sp macro="" textlink="">
      <xdr:nvSpPr>
        <xdr:cNvPr id="6" name="CuadroTexto 5">
          <a:extLst>
            <a:ext uri="{FF2B5EF4-FFF2-40B4-BE49-F238E27FC236}">
              <a16:creationId xmlns:a16="http://schemas.microsoft.com/office/drawing/2014/main" id="{7430A964-D283-4134-81D9-C37AC4E5B5A0}"/>
            </a:ext>
          </a:extLst>
        </xdr:cNvPr>
        <xdr:cNvSpPr txBox="1"/>
      </xdr:nvSpPr>
      <xdr:spPr>
        <a:xfrm>
          <a:off x="6918312" y="2820708"/>
          <a:ext cx="854541" cy="645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800" b="1">
              <a:solidFill>
                <a:sysClr val="windowText" lastClr="000000"/>
              </a:solidFill>
              <a:latin typeface="Avenir Next LT Pro" panose="020B0504020202020204" pitchFamily="34" charset="0"/>
              <a:cs typeface="Times New Roman" panose="02020603050405020304" pitchFamily="18" charset="0"/>
            </a:rPr>
            <a:t>Santiago Rodríguez</a:t>
          </a:r>
        </a:p>
        <a:p>
          <a:pPr algn="ctr"/>
          <a:r>
            <a:rPr lang="es-DO" sz="800" b="1">
              <a:solidFill>
                <a:sysClr val="windowText" lastClr="000000"/>
              </a:solidFill>
              <a:latin typeface="Avenir Next LT Pro" panose="020B0504020202020204" pitchFamily="34" charset="0"/>
              <a:cs typeface="Times New Roman" panose="02020603050405020304" pitchFamily="18" charset="0"/>
            </a:rPr>
            <a:t>310.7</a:t>
          </a:r>
        </a:p>
      </xdr:txBody>
    </xdr:sp>
    <xdr:clientData/>
  </xdr:twoCellAnchor>
  <xdr:twoCellAnchor>
    <xdr:from>
      <xdr:col>9</xdr:col>
      <xdr:colOff>220165</xdr:colOff>
      <xdr:row>10</xdr:row>
      <xdr:rowOff>74414</xdr:rowOff>
    </xdr:from>
    <xdr:to>
      <xdr:col>10</xdr:col>
      <xdr:colOff>144488</xdr:colOff>
      <xdr:row>11</xdr:row>
      <xdr:rowOff>138259</xdr:rowOff>
    </xdr:to>
    <xdr:sp macro="" textlink="">
      <xdr:nvSpPr>
        <xdr:cNvPr id="7" name="CuadroTexto 6">
          <a:extLst>
            <a:ext uri="{FF2B5EF4-FFF2-40B4-BE49-F238E27FC236}">
              <a16:creationId xmlns:a16="http://schemas.microsoft.com/office/drawing/2014/main" id="{F2A46CD6-7E80-491F-B360-073EB2AED302}"/>
            </a:ext>
          </a:extLst>
        </xdr:cNvPr>
        <xdr:cNvSpPr txBox="1"/>
      </xdr:nvSpPr>
      <xdr:spPr>
        <a:xfrm>
          <a:off x="7754440" y="2131814"/>
          <a:ext cx="686323" cy="254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ysClr val="windowText" lastClr="000000"/>
              </a:solidFill>
              <a:latin typeface="Avenir Next LT Pro" panose="020B0504020202020204" pitchFamily="34" charset="0"/>
              <a:cs typeface="Times New Roman" panose="02020603050405020304" pitchFamily="18" charset="0"/>
            </a:rPr>
            <a:t>Valverde</a:t>
          </a:r>
        </a:p>
      </xdr:txBody>
    </xdr:sp>
    <xdr:clientData/>
  </xdr:twoCellAnchor>
  <xdr:twoCellAnchor>
    <xdr:from>
      <xdr:col>9</xdr:col>
      <xdr:colOff>714766</xdr:colOff>
      <xdr:row>7</xdr:row>
      <xdr:rowOff>160708</xdr:rowOff>
    </xdr:from>
    <xdr:to>
      <xdr:col>11</xdr:col>
      <xdr:colOff>188703</xdr:colOff>
      <xdr:row>9</xdr:row>
      <xdr:rowOff>48645</xdr:rowOff>
    </xdr:to>
    <xdr:sp macro="" textlink="">
      <xdr:nvSpPr>
        <xdr:cNvPr id="8" name="CuadroTexto 7">
          <a:extLst>
            <a:ext uri="{FF2B5EF4-FFF2-40B4-BE49-F238E27FC236}">
              <a16:creationId xmlns:a16="http://schemas.microsoft.com/office/drawing/2014/main" id="{900018FB-04A9-44B0-B360-C373D72E0C95}"/>
            </a:ext>
          </a:extLst>
        </xdr:cNvPr>
        <xdr:cNvSpPr txBox="1"/>
      </xdr:nvSpPr>
      <xdr:spPr>
        <a:xfrm>
          <a:off x="8249041" y="1646608"/>
          <a:ext cx="997937" cy="268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ysClr val="windowText" lastClr="000000"/>
              </a:solidFill>
              <a:latin typeface="Avenir Next LT Pro" panose="020B0504020202020204" pitchFamily="34" charset="0"/>
              <a:cs typeface="Times New Roman" panose="02020603050405020304" pitchFamily="18" charset="0"/>
            </a:rPr>
            <a:t>Puerto</a:t>
          </a:r>
          <a:r>
            <a:rPr lang="es-DO" sz="800" b="1" baseline="0">
              <a:solidFill>
                <a:sysClr val="windowText" lastClr="000000"/>
              </a:solidFill>
              <a:latin typeface="Avenir Next LT Pro" panose="020B0504020202020204" pitchFamily="34" charset="0"/>
              <a:cs typeface="Times New Roman" panose="02020603050405020304" pitchFamily="18" charset="0"/>
            </a:rPr>
            <a:t> Plata</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8</xdr:col>
      <xdr:colOff>132599</xdr:colOff>
      <xdr:row>22</xdr:row>
      <xdr:rowOff>35301</xdr:rowOff>
    </xdr:from>
    <xdr:to>
      <xdr:col>9</xdr:col>
      <xdr:colOff>208575</xdr:colOff>
      <xdr:row>23</xdr:row>
      <xdr:rowOff>127421</xdr:rowOff>
    </xdr:to>
    <xdr:sp macro="" textlink="">
      <xdr:nvSpPr>
        <xdr:cNvPr id="9" name="CuadroTexto 8">
          <a:extLst>
            <a:ext uri="{FF2B5EF4-FFF2-40B4-BE49-F238E27FC236}">
              <a16:creationId xmlns:a16="http://schemas.microsoft.com/office/drawing/2014/main" id="{86066405-CBBE-4DFA-B325-95AEA08CDD44}"/>
            </a:ext>
          </a:extLst>
        </xdr:cNvPr>
        <xdr:cNvSpPr txBox="1"/>
      </xdr:nvSpPr>
      <xdr:spPr>
        <a:xfrm>
          <a:off x="6904874" y="4378701"/>
          <a:ext cx="837976" cy="2826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ysClr val="windowText" lastClr="000000"/>
              </a:solidFill>
              <a:latin typeface="Avenir Next LT Pro" panose="020B0504020202020204" pitchFamily="34" charset="0"/>
              <a:cs typeface="Times New Roman" panose="02020603050405020304" pitchFamily="18" charset="0"/>
            </a:rPr>
            <a:t>San</a:t>
          </a:r>
          <a:r>
            <a:rPr lang="es-DO" sz="800" b="1" baseline="0">
              <a:solidFill>
                <a:sysClr val="windowText" lastClr="000000"/>
              </a:solidFill>
              <a:latin typeface="Avenir Next LT Pro" panose="020B0504020202020204" pitchFamily="34" charset="0"/>
              <a:cs typeface="Times New Roman" panose="02020603050405020304" pitchFamily="18" charset="0"/>
            </a:rPr>
            <a:t> Juan</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7</xdr:col>
      <xdr:colOff>83529</xdr:colOff>
      <xdr:row>19</xdr:row>
      <xdr:rowOff>125066</xdr:rowOff>
    </xdr:from>
    <xdr:to>
      <xdr:col>8</xdr:col>
      <xdr:colOff>135901</xdr:colOff>
      <xdr:row>21</xdr:row>
      <xdr:rowOff>19615</xdr:rowOff>
    </xdr:to>
    <xdr:sp macro="" textlink="">
      <xdr:nvSpPr>
        <xdr:cNvPr id="10" name="CuadroTexto 9">
          <a:extLst>
            <a:ext uri="{FF2B5EF4-FFF2-40B4-BE49-F238E27FC236}">
              <a16:creationId xmlns:a16="http://schemas.microsoft.com/office/drawing/2014/main" id="{C88D5681-C8D5-4887-8DAF-F0D81505023A}"/>
            </a:ext>
          </a:extLst>
        </xdr:cNvPr>
        <xdr:cNvSpPr txBox="1"/>
      </xdr:nvSpPr>
      <xdr:spPr>
        <a:xfrm>
          <a:off x="6093804" y="3896966"/>
          <a:ext cx="814372" cy="275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DO" sz="800" b="1">
              <a:solidFill>
                <a:sysClr val="windowText" lastClr="000000"/>
              </a:solidFill>
              <a:latin typeface="Avenir Next LT Pro" panose="020B0504020202020204" pitchFamily="34" charset="0"/>
              <a:cs typeface="Times New Roman" panose="02020603050405020304" pitchFamily="18" charset="0"/>
            </a:rPr>
            <a:t>Elías</a:t>
          </a:r>
          <a:r>
            <a:rPr lang="es-DO" sz="800" b="1" baseline="0">
              <a:solidFill>
                <a:sysClr val="windowText" lastClr="000000"/>
              </a:solidFill>
              <a:latin typeface="Avenir Next LT Pro" panose="020B0504020202020204" pitchFamily="34" charset="0"/>
              <a:cs typeface="Times New Roman" panose="02020603050405020304" pitchFamily="18" charset="0"/>
            </a:rPr>
            <a:t> Piña</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10</xdr:col>
      <xdr:colOff>463911</xdr:colOff>
      <xdr:row>19</xdr:row>
      <xdr:rowOff>169488</xdr:rowOff>
    </xdr:from>
    <xdr:to>
      <xdr:col>11</xdr:col>
      <xdr:colOff>520093</xdr:colOff>
      <xdr:row>22</xdr:row>
      <xdr:rowOff>59341</xdr:rowOff>
    </xdr:to>
    <xdr:sp macro="" textlink="">
      <xdr:nvSpPr>
        <xdr:cNvPr id="11" name="CuadroTexto 10">
          <a:extLst>
            <a:ext uri="{FF2B5EF4-FFF2-40B4-BE49-F238E27FC236}">
              <a16:creationId xmlns:a16="http://schemas.microsoft.com/office/drawing/2014/main" id="{05DB374D-B925-4ED0-86C4-27E0406D8CB1}"/>
            </a:ext>
          </a:extLst>
        </xdr:cNvPr>
        <xdr:cNvSpPr txBox="1"/>
      </xdr:nvSpPr>
      <xdr:spPr>
        <a:xfrm>
          <a:off x="8760186" y="3941388"/>
          <a:ext cx="818182" cy="46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800" b="1">
              <a:solidFill>
                <a:sysClr val="windowText" lastClr="000000"/>
              </a:solidFill>
              <a:latin typeface="Avenir Next LT Pro" panose="020B0504020202020204" pitchFamily="34" charset="0"/>
              <a:cs typeface="Times New Roman" panose="02020603050405020304" pitchFamily="18" charset="0"/>
            </a:rPr>
            <a:t>La</a:t>
          </a:r>
          <a:r>
            <a:rPr lang="es-DO" sz="800" b="1" baseline="0">
              <a:solidFill>
                <a:sysClr val="windowText" lastClr="000000"/>
              </a:solidFill>
              <a:latin typeface="Avenir Next LT Pro" panose="020B0504020202020204" pitchFamily="34" charset="0"/>
              <a:cs typeface="Times New Roman" panose="02020603050405020304" pitchFamily="18" charset="0"/>
            </a:rPr>
            <a:t> Vega</a:t>
          </a:r>
        </a:p>
        <a:p>
          <a:pPr algn="ctr"/>
          <a:r>
            <a:rPr lang="es-DO" sz="800" b="1" baseline="0">
              <a:solidFill>
                <a:sysClr val="windowText" lastClr="000000"/>
              </a:solidFill>
              <a:latin typeface="Avenir Next LT Pro" panose="020B0504020202020204" pitchFamily="34" charset="0"/>
              <a:cs typeface="Times New Roman" panose="02020603050405020304" pitchFamily="18" charset="0"/>
            </a:rPr>
            <a:t>1,235.2</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11</xdr:col>
      <xdr:colOff>636003</xdr:colOff>
      <xdr:row>10</xdr:row>
      <xdr:rowOff>128116</xdr:rowOff>
    </xdr:from>
    <xdr:to>
      <xdr:col>12</xdr:col>
      <xdr:colOff>686470</xdr:colOff>
      <xdr:row>12</xdr:row>
      <xdr:rowOff>29213</xdr:rowOff>
    </xdr:to>
    <xdr:sp macro="" textlink="">
      <xdr:nvSpPr>
        <xdr:cNvPr id="12" name="CuadroTexto 11">
          <a:extLst>
            <a:ext uri="{FF2B5EF4-FFF2-40B4-BE49-F238E27FC236}">
              <a16:creationId xmlns:a16="http://schemas.microsoft.com/office/drawing/2014/main" id="{005B1C03-A2FF-468F-A071-39C22AD61ABB}"/>
            </a:ext>
          </a:extLst>
        </xdr:cNvPr>
        <xdr:cNvSpPr txBox="1"/>
      </xdr:nvSpPr>
      <xdr:spPr>
        <a:xfrm>
          <a:off x="9694278" y="2185516"/>
          <a:ext cx="812467" cy="2820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ysClr val="windowText" lastClr="000000"/>
              </a:solidFill>
              <a:latin typeface="Avenir Next LT Pro" panose="020B0504020202020204" pitchFamily="34" charset="0"/>
              <a:cs typeface="Times New Roman" panose="02020603050405020304" pitchFamily="18" charset="0"/>
            </a:rPr>
            <a:t>Espaillat</a:t>
          </a:r>
        </a:p>
      </xdr:txBody>
    </xdr:sp>
    <xdr:clientData/>
  </xdr:twoCellAnchor>
  <xdr:twoCellAnchor>
    <xdr:from>
      <xdr:col>11</xdr:col>
      <xdr:colOff>376817</xdr:colOff>
      <xdr:row>13</xdr:row>
      <xdr:rowOff>79050</xdr:rowOff>
    </xdr:from>
    <xdr:to>
      <xdr:col>12</xdr:col>
      <xdr:colOff>529879</xdr:colOff>
      <xdr:row>16</xdr:row>
      <xdr:rowOff>35943</xdr:rowOff>
    </xdr:to>
    <xdr:sp macro="" textlink="">
      <xdr:nvSpPr>
        <xdr:cNvPr id="13" name="CuadroTexto 12">
          <a:extLst>
            <a:ext uri="{FF2B5EF4-FFF2-40B4-BE49-F238E27FC236}">
              <a16:creationId xmlns:a16="http://schemas.microsoft.com/office/drawing/2014/main" id="{203B1E08-F933-4F0E-B88B-62157F623764}"/>
            </a:ext>
          </a:extLst>
        </xdr:cNvPr>
        <xdr:cNvSpPr txBox="1"/>
      </xdr:nvSpPr>
      <xdr:spPr>
        <a:xfrm>
          <a:off x="9435092" y="2707950"/>
          <a:ext cx="915062" cy="5283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800" b="1">
              <a:solidFill>
                <a:sysClr val="windowText" lastClr="000000"/>
              </a:solidFill>
              <a:latin typeface="Avenir Next LT Pro" panose="020B0504020202020204" pitchFamily="34" charset="0"/>
              <a:cs typeface="Times New Roman" panose="02020603050405020304" pitchFamily="18" charset="0"/>
            </a:rPr>
            <a:t>Hermanas</a:t>
          </a:r>
          <a:r>
            <a:rPr lang="es-DO" sz="800" b="1" baseline="0">
              <a:solidFill>
                <a:sysClr val="windowText" lastClr="000000"/>
              </a:solidFill>
              <a:latin typeface="Avenir Next LT Pro" panose="020B0504020202020204" pitchFamily="34" charset="0"/>
              <a:cs typeface="Times New Roman" panose="02020603050405020304" pitchFamily="18" charset="0"/>
            </a:rPr>
            <a:t> Mirabal</a:t>
          </a:r>
        </a:p>
        <a:p>
          <a:pPr algn="ctr"/>
          <a:r>
            <a:rPr lang="es-DO" sz="800" b="1" baseline="0">
              <a:solidFill>
                <a:sysClr val="windowText" lastClr="000000"/>
              </a:solidFill>
              <a:latin typeface="Avenir Next LT Pro" panose="020B0504020202020204" pitchFamily="34" charset="0"/>
              <a:cs typeface="Times New Roman" panose="02020603050405020304" pitchFamily="18" charset="0"/>
            </a:rPr>
            <a:t>223.0 </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6</xdr:col>
      <xdr:colOff>507976</xdr:colOff>
      <xdr:row>29</xdr:row>
      <xdr:rowOff>20861</xdr:rowOff>
    </xdr:from>
    <xdr:to>
      <xdr:col>8</xdr:col>
      <xdr:colOff>11817</xdr:colOff>
      <xdr:row>30</xdr:row>
      <xdr:rowOff>55994</xdr:rowOff>
    </xdr:to>
    <xdr:sp macro="" textlink="">
      <xdr:nvSpPr>
        <xdr:cNvPr id="14" name="CuadroTexto 13">
          <a:extLst>
            <a:ext uri="{FF2B5EF4-FFF2-40B4-BE49-F238E27FC236}">
              <a16:creationId xmlns:a16="http://schemas.microsoft.com/office/drawing/2014/main" id="{A63CDDE3-BDFC-42EC-B126-57922B3A2F30}"/>
            </a:ext>
          </a:extLst>
        </xdr:cNvPr>
        <xdr:cNvSpPr txBox="1"/>
      </xdr:nvSpPr>
      <xdr:spPr>
        <a:xfrm>
          <a:off x="5756251" y="5697761"/>
          <a:ext cx="1027841" cy="2256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ysClr val="windowText" lastClr="000000"/>
              </a:solidFill>
              <a:latin typeface="Avenir Next LT Pro" panose="020B0504020202020204" pitchFamily="34" charset="0"/>
              <a:cs typeface="Times New Roman" panose="02020603050405020304" pitchFamily="18" charset="0"/>
            </a:rPr>
            <a:t>Independencia</a:t>
          </a:r>
        </a:p>
      </xdr:txBody>
    </xdr:sp>
    <xdr:clientData/>
  </xdr:twoCellAnchor>
  <xdr:twoCellAnchor>
    <xdr:from>
      <xdr:col>7</xdr:col>
      <xdr:colOff>613272</xdr:colOff>
      <xdr:row>28</xdr:row>
      <xdr:rowOff>2556</xdr:rowOff>
    </xdr:from>
    <xdr:to>
      <xdr:col>8</xdr:col>
      <xdr:colOff>741486</xdr:colOff>
      <xdr:row>29</xdr:row>
      <xdr:rowOff>76520</xdr:rowOff>
    </xdr:to>
    <xdr:sp macro="" textlink="">
      <xdr:nvSpPr>
        <xdr:cNvPr id="15" name="CuadroTexto 14">
          <a:extLst>
            <a:ext uri="{FF2B5EF4-FFF2-40B4-BE49-F238E27FC236}">
              <a16:creationId xmlns:a16="http://schemas.microsoft.com/office/drawing/2014/main" id="{1EF7391C-9148-4F91-8AFB-CDBDE4F4F6F8}"/>
            </a:ext>
          </a:extLst>
        </xdr:cNvPr>
        <xdr:cNvSpPr txBox="1"/>
      </xdr:nvSpPr>
      <xdr:spPr>
        <a:xfrm>
          <a:off x="6623547" y="5488956"/>
          <a:ext cx="890214" cy="2644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DO" sz="800" b="1">
              <a:solidFill>
                <a:sysClr val="windowText" lastClr="000000"/>
              </a:solidFill>
              <a:latin typeface="Avenir Next LT Pro" panose="020B0504020202020204" pitchFamily="34" charset="0"/>
              <a:cs typeface="Times New Roman" panose="02020603050405020304" pitchFamily="18" charset="0"/>
            </a:rPr>
            <a:t>Bahoruco</a:t>
          </a:r>
        </a:p>
      </xdr:txBody>
    </xdr:sp>
    <xdr:clientData/>
  </xdr:twoCellAnchor>
  <xdr:twoCellAnchor>
    <xdr:from>
      <xdr:col>7</xdr:col>
      <xdr:colOff>85180</xdr:colOff>
      <xdr:row>36</xdr:row>
      <xdr:rowOff>121207</xdr:rowOff>
    </xdr:from>
    <xdr:to>
      <xdr:col>8</xdr:col>
      <xdr:colOff>217810</xdr:colOff>
      <xdr:row>38</xdr:row>
      <xdr:rowOff>16765</xdr:rowOff>
    </xdr:to>
    <xdr:sp macro="" textlink="">
      <xdr:nvSpPr>
        <xdr:cNvPr id="16" name="CuadroTexto 15">
          <a:extLst>
            <a:ext uri="{FF2B5EF4-FFF2-40B4-BE49-F238E27FC236}">
              <a16:creationId xmlns:a16="http://schemas.microsoft.com/office/drawing/2014/main" id="{4ED9067E-79A1-4FB9-93AE-774529E1411B}"/>
            </a:ext>
          </a:extLst>
        </xdr:cNvPr>
        <xdr:cNvSpPr txBox="1"/>
      </xdr:nvSpPr>
      <xdr:spPr>
        <a:xfrm>
          <a:off x="6095455" y="7131607"/>
          <a:ext cx="894630" cy="276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ysClr val="windowText" lastClr="000000"/>
              </a:solidFill>
              <a:latin typeface="Avenir Next LT Pro" panose="020B0504020202020204" pitchFamily="34" charset="0"/>
              <a:cs typeface="Times New Roman" panose="02020603050405020304" pitchFamily="18" charset="0"/>
            </a:rPr>
            <a:t>Pedernales</a:t>
          </a:r>
        </a:p>
      </xdr:txBody>
    </xdr:sp>
    <xdr:clientData/>
  </xdr:twoCellAnchor>
  <xdr:twoCellAnchor>
    <xdr:from>
      <xdr:col>8</xdr:col>
      <xdr:colOff>343592</xdr:colOff>
      <xdr:row>33</xdr:row>
      <xdr:rowOff>95849</xdr:rowOff>
    </xdr:from>
    <xdr:to>
      <xdr:col>9</xdr:col>
      <xdr:colOff>481937</xdr:colOff>
      <xdr:row>34</xdr:row>
      <xdr:rowOff>189873</xdr:rowOff>
    </xdr:to>
    <xdr:sp macro="" textlink="">
      <xdr:nvSpPr>
        <xdr:cNvPr id="17" name="CuadroTexto 16">
          <a:extLst>
            <a:ext uri="{FF2B5EF4-FFF2-40B4-BE49-F238E27FC236}">
              <a16:creationId xmlns:a16="http://schemas.microsoft.com/office/drawing/2014/main" id="{CD669A7F-AD2A-4854-BBCC-A9CFD6425F82}"/>
            </a:ext>
          </a:extLst>
        </xdr:cNvPr>
        <xdr:cNvSpPr txBox="1"/>
      </xdr:nvSpPr>
      <xdr:spPr>
        <a:xfrm>
          <a:off x="7115867" y="6534749"/>
          <a:ext cx="900345" cy="284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ysClr val="windowText" lastClr="000000"/>
              </a:solidFill>
              <a:latin typeface="Avenir Next LT Pro" panose="020B0504020202020204" pitchFamily="34" charset="0"/>
              <a:cs typeface="Times New Roman" panose="02020603050405020304" pitchFamily="18" charset="0"/>
            </a:rPr>
            <a:t>Barahona</a:t>
          </a:r>
        </a:p>
      </xdr:txBody>
    </xdr:sp>
    <xdr:clientData/>
  </xdr:twoCellAnchor>
  <xdr:twoCellAnchor>
    <xdr:from>
      <xdr:col>10</xdr:col>
      <xdr:colOff>72317</xdr:colOff>
      <xdr:row>26</xdr:row>
      <xdr:rowOff>149409</xdr:rowOff>
    </xdr:from>
    <xdr:to>
      <xdr:col>10</xdr:col>
      <xdr:colOff>586084</xdr:colOff>
      <xdr:row>28</xdr:row>
      <xdr:rowOff>41157</xdr:rowOff>
    </xdr:to>
    <xdr:sp macro="" textlink="">
      <xdr:nvSpPr>
        <xdr:cNvPr id="18" name="CuadroTexto 17">
          <a:extLst>
            <a:ext uri="{FF2B5EF4-FFF2-40B4-BE49-F238E27FC236}">
              <a16:creationId xmlns:a16="http://schemas.microsoft.com/office/drawing/2014/main" id="{484FD059-BB9E-4128-8D3A-6B4634B83994}"/>
            </a:ext>
          </a:extLst>
        </xdr:cNvPr>
        <xdr:cNvSpPr txBox="1"/>
      </xdr:nvSpPr>
      <xdr:spPr>
        <a:xfrm>
          <a:off x="8368592" y="5254809"/>
          <a:ext cx="513767" cy="272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ysClr val="windowText" lastClr="000000"/>
              </a:solidFill>
              <a:latin typeface="Avenir Next LT Pro" panose="020B0504020202020204" pitchFamily="34" charset="0"/>
              <a:cs typeface="Times New Roman" panose="02020603050405020304" pitchFamily="18" charset="0"/>
            </a:rPr>
            <a:t>Azua</a:t>
          </a:r>
        </a:p>
      </xdr:txBody>
    </xdr:sp>
    <xdr:clientData/>
  </xdr:twoCellAnchor>
  <xdr:twoCellAnchor>
    <xdr:from>
      <xdr:col>11</xdr:col>
      <xdr:colOff>258296</xdr:colOff>
      <xdr:row>25</xdr:row>
      <xdr:rowOff>97012</xdr:rowOff>
    </xdr:from>
    <xdr:to>
      <xdr:col>12</xdr:col>
      <xdr:colOff>227011</xdr:colOff>
      <xdr:row>27</xdr:row>
      <xdr:rowOff>176659</xdr:rowOff>
    </xdr:to>
    <xdr:sp macro="" textlink="">
      <xdr:nvSpPr>
        <xdr:cNvPr id="19" name="CuadroTexto 18">
          <a:extLst>
            <a:ext uri="{FF2B5EF4-FFF2-40B4-BE49-F238E27FC236}">
              <a16:creationId xmlns:a16="http://schemas.microsoft.com/office/drawing/2014/main" id="{A2B719F4-0617-430F-942D-EBA88E73505F}"/>
            </a:ext>
          </a:extLst>
        </xdr:cNvPr>
        <xdr:cNvSpPr txBox="1"/>
      </xdr:nvSpPr>
      <xdr:spPr>
        <a:xfrm>
          <a:off x="9316571" y="5011912"/>
          <a:ext cx="730715" cy="4606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800" b="1">
              <a:solidFill>
                <a:sysClr val="windowText" lastClr="000000"/>
              </a:solidFill>
              <a:latin typeface="Avenir Next LT Pro" panose="020B0504020202020204" pitchFamily="34" charset="0"/>
              <a:cs typeface="Times New Roman" panose="02020603050405020304" pitchFamily="18" charset="0"/>
            </a:rPr>
            <a:t>San</a:t>
          </a:r>
          <a:r>
            <a:rPr lang="es-DO" sz="800" b="1" baseline="0">
              <a:solidFill>
                <a:sysClr val="windowText" lastClr="000000"/>
              </a:solidFill>
              <a:latin typeface="Avenir Next LT Pro" panose="020B0504020202020204" pitchFamily="34" charset="0"/>
              <a:cs typeface="Times New Roman" panose="02020603050405020304" pitchFamily="18" charset="0"/>
            </a:rPr>
            <a:t> José de Ocoa</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11</xdr:col>
      <xdr:colOff>338142</xdr:colOff>
      <xdr:row>21</xdr:row>
      <xdr:rowOff>115354</xdr:rowOff>
    </xdr:from>
    <xdr:to>
      <xdr:col>12</xdr:col>
      <xdr:colOff>348542</xdr:colOff>
      <xdr:row>24</xdr:row>
      <xdr:rowOff>75156</xdr:rowOff>
    </xdr:to>
    <xdr:sp macro="" textlink="">
      <xdr:nvSpPr>
        <xdr:cNvPr id="20" name="CuadroTexto 19">
          <a:extLst>
            <a:ext uri="{FF2B5EF4-FFF2-40B4-BE49-F238E27FC236}">
              <a16:creationId xmlns:a16="http://schemas.microsoft.com/office/drawing/2014/main" id="{C4243650-C1AD-4983-BB38-2901339FB984}"/>
            </a:ext>
          </a:extLst>
        </xdr:cNvPr>
        <xdr:cNvSpPr txBox="1"/>
      </xdr:nvSpPr>
      <xdr:spPr>
        <a:xfrm>
          <a:off x="9396417" y="4268254"/>
          <a:ext cx="772400" cy="5313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800" b="1">
              <a:solidFill>
                <a:sysClr val="windowText" lastClr="000000"/>
              </a:solidFill>
              <a:latin typeface="Avenir Next LT Pro" panose="020B0504020202020204" pitchFamily="34" charset="0"/>
              <a:cs typeface="Times New Roman" panose="02020603050405020304" pitchFamily="18" charset="0"/>
            </a:rPr>
            <a:t>Monseñor</a:t>
          </a:r>
          <a:r>
            <a:rPr lang="es-DO" sz="800" b="1" baseline="0">
              <a:solidFill>
                <a:sysClr val="windowText" lastClr="000000"/>
              </a:solidFill>
              <a:latin typeface="Avenir Next LT Pro" panose="020B0504020202020204" pitchFamily="34" charset="0"/>
              <a:cs typeface="Times New Roman" panose="02020603050405020304" pitchFamily="18" charset="0"/>
            </a:rPr>
            <a:t> Nouel</a:t>
          </a:r>
        </a:p>
        <a:p>
          <a:pPr algn="ctr"/>
          <a:r>
            <a:rPr lang="es-DO" sz="800" b="1" baseline="0">
              <a:solidFill>
                <a:sysClr val="windowText" lastClr="000000"/>
              </a:solidFill>
              <a:latin typeface="Avenir Next LT Pro" panose="020B0504020202020204" pitchFamily="34" charset="0"/>
              <a:cs typeface="Times New Roman" panose="02020603050405020304" pitchFamily="18" charset="0"/>
            </a:rPr>
            <a:t>574.5</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13</xdr:col>
      <xdr:colOff>742441</xdr:colOff>
      <xdr:row>22</xdr:row>
      <xdr:rowOff>120459</xdr:rowOff>
    </xdr:from>
    <xdr:to>
      <xdr:col>15</xdr:col>
      <xdr:colOff>55093</xdr:colOff>
      <xdr:row>23</xdr:row>
      <xdr:rowOff>188045</xdr:rowOff>
    </xdr:to>
    <xdr:sp macro="" textlink="">
      <xdr:nvSpPr>
        <xdr:cNvPr id="21" name="CuadroTexto 20">
          <a:extLst>
            <a:ext uri="{FF2B5EF4-FFF2-40B4-BE49-F238E27FC236}">
              <a16:creationId xmlns:a16="http://schemas.microsoft.com/office/drawing/2014/main" id="{4808839E-EDB9-4C09-A933-4E4392816CE5}"/>
            </a:ext>
          </a:extLst>
        </xdr:cNvPr>
        <xdr:cNvSpPr txBox="1"/>
      </xdr:nvSpPr>
      <xdr:spPr>
        <a:xfrm>
          <a:off x="11324716" y="4463859"/>
          <a:ext cx="836652" cy="258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ysClr val="windowText" lastClr="000000"/>
              </a:solidFill>
              <a:latin typeface="Avenir Next LT Pro" panose="020B0504020202020204" pitchFamily="34" charset="0"/>
              <a:cs typeface="Times New Roman" panose="02020603050405020304" pitchFamily="18" charset="0"/>
            </a:rPr>
            <a:t>Monte</a:t>
          </a:r>
          <a:r>
            <a:rPr lang="es-DO" sz="800" b="1" baseline="0">
              <a:solidFill>
                <a:sysClr val="windowText" lastClr="000000"/>
              </a:solidFill>
              <a:latin typeface="Avenir Next LT Pro" panose="020B0504020202020204" pitchFamily="34" charset="0"/>
              <a:cs typeface="Times New Roman" panose="02020603050405020304" pitchFamily="18" charset="0"/>
            </a:rPr>
            <a:t> Plata</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12</xdr:col>
      <xdr:colOff>218802</xdr:colOff>
      <xdr:row>27</xdr:row>
      <xdr:rowOff>72012</xdr:rowOff>
    </xdr:from>
    <xdr:to>
      <xdr:col>13</xdr:col>
      <xdr:colOff>225976</xdr:colOff>
      <xdr:row>29</xdr:row>
      <xdr:rowOff>120926</xdr:rowOff>
    </xdr:to>
    <xdr:sp macro="" textlink="">
      <xdr:nvSpPr>
        <xdr:cNvPr id="22" name="CuadroTexto 21">
          <a:extLst>
            <a:ext uri="{FF2B5EF4-FFF2-40B4-BE49-F238E27FC236}">
              <a16:creationId xmlns:a16="http://schemas.microsoft.com/office/drawing/2014/main" id="{4141DA58-FD74-488C-87EF-C9C8A1B3AE95}"/>
            </a:ext>
          </a:extLst>
        </xdr:cNvPr>
        <xdr:cNvSpPr txBox="1"/>
      </xdr:nvSpPr>
      <xdr:spPr>
        <a:xfrm>
          <a:off x="10039077" y="5367912"/>
          <a:ext cx="769174" cy="429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800" b="1">
              <a:solidFill>
                <a:sysClr val="windowText" lastClr="000000"/>
              </a:solidFill>
              <a:latin typeface="Avenir Next LT Pro" panose="020B0504020202020204" pitchFamily="34" charset="0"/>
              <a:cs typeface="Times New Roman" panose="02020603050405020304" pitchFamily="18" charset="0"/>
            </a:rPr>
            <a:t>San</a:t>
          </a:r>
          <a:r>
            <a:rPr lang="es-DO" sz="800" b="1" baseline="0">
              <a:solidFill>
                <a:sysClr val="windowText" lastClr="000000"/>
              </a:solidFill>
              <a:latin typeface="Avenir Next LT Pro" panose="020B0504020202020204" pitchFamily="34" charset="0"/>
              <a:cs typeface="Times New Roman" panose="02020603050405020304" pitchFamily="18" charset="0"/>
            </a:rPr>
            <a:t> Cristóbal</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13</xdr:col>
      <xdr:colOff>6649</xdr:colOff>
      <xdr:row>15</xdr:row>
      <xdr:rowOff>178605</xdr:rowOff>
    </xdr:from>
    <xdr:to>
      <xdr:col>13</xdr:col>
      <xdr:colOff>570653</xdr:colOff>
      <xdr:row>17</xdr:row>
      <xdr:rowOff>121331</xdr:rowOff>
    </xdr:to>
    <xdr:sp macro="" textlink="">
      <xdr:nvSpPr>
        <xdr:cNvPr id="23" name="CuadroTexto 22">
          <a:extLst>
            <a:ext uri="{FF2B5EF4-FFF2-40B4-BE49-F238E27FC236}">
              <a16:creationId xmlns:a16="http://schemas.microsoft.com/office/drawing/2014/main" id="{5B14CA81-8F5C-4198-A253-2F183176308D}"/>
            </a:ext>
          </a:extLst>
        </xdr:cNvPr>
        <xdr:cNvSpPr txBox="1"/>
      </xdr:nvSpPr>
      <xdr:spPr>
        <a:xfrm>
          <a:off x="10588924" y="3188505"/>
          <a:ext cx="564004" cy="3237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ysClr val="windowText" lastClr="000000"/>
              </a:solidFill>
              <a:latin typeface="Avenir Next LT Pro" panose="020B0504020202020204" pitchFamily="34" charset="0"/>
              <a:cs typeface="Times New Roman" panose="02020603050405020304" pitchFamily="18" charset="0"/>
            </a:rPr>
            <a:t>Duarte</a:t>
          </a:r>
          <a:endParaRPr lang="es-DO" sz="9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13</xdr:col>
      <xdr:colOff>327105</xdr:colOff>
      <xdr:row>11</xdr:row>
      <xdr:rowOff>70655</xdr:rowOff>
    </xdr:from>
    <xdr:to>
      <xdr:col>14</xdr:col>
      <xdr:colOff>213244</xdr:colOff>
      <xdr:row>14</xdr:row>
      <xdr:rowOff>102460</xdr:rowOff>
    </xdr:to>
    <xdr:sp macro="" textlink="">
      <xdr:nvSpPr>
        <xdr:cNvPr id="24" name="CuadroTexto 23">
          <a:extLst>
            <a:ext uri="{FF2B5EF4-FFF2-40B4-BE49-F238E27FC236}">
              <a16:creationId xmlns:a16="http://schemas.microsoft.com/office/drawing/2014/main" id="{FFE3D25B-FD42-4F3B-B4C9-9976EB0BBA40}"/>
            </a:ext>
          </a:extLst>
        </xdr:cNvPr>
        <xdr:cNvSpPr txBox="1"/>
      </xdr:nvSpPr>
      <xdr:spPr>
        <a:xfrm>
          <a:off x="10909380" y="2318555"/>
          <a:ext cx="648139" cy="603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ysClr val="windowText" lastClr="000000"/>
              </a:solidFill>
              <a:latin typeface="Avenir Next LT Pro" panose="020B0504020202020204" pitchFamily="34" charset="0"/>
              <a:cs typeface="Times New Roman" panose="02020603050405020304" pitchFamily="18" charset="0"/>
            </a:rPr>
            <a:t>María</a:t>
          </a:r>
          <a:r>
            <a:rPr lang="es-DO" sz="800" b="1" baseline="0">
              <a:solidFill>
                <a:sysClr val="windowText" lastClr="000000"/>
              </a:solidFill>
              <a:latin typeface="Avenir Next LT Pro" panose="020B0504020202020204" pitchFamily="34" charset="0"/>
              <a:cs typeface="Times New Roman" panose="02020603050405020304" pitchFamily="18" charset="0"/>
            </a:rPr>
            <a:t> Trinidad Sanchez</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15</xdr:col>
      <xdr:colOff>260597</xdr:colOff>
      <xdr:row>16</xdr:row>
      <xdr:rowOff>39828</xdr:rowOff>
    </xdr:from>
    <xdr:to>
      <xdr:col>16</xdr:col>
      <xdr:colOff>281927</xdr:colOff>
      <xdr:row>17</xdr:row>
      <xdr:rowOff>112660</xdr:rowOff>
    </xdr:to>
    <xdr:sp macro="" textlink="">
      <xdr:nvSpPr>
        <xdr:cNvPr id="25" name="CuadroTexto 24">
          <a:extLst>
            <a:ext uri="{FF2B5EF4-FFF2-40B4-BE49-F238E27FC236}">
              <a16:creationId xmlns:a16="http://schemas.microsoft.com/office/drawing/2014/main" id="{F184FDE0-D926-491B-A38D-8939C52F70A5}"/>
            </a:ext>
          </a:extLst>
        </xdr:cNvPr>
        <xdr:cNvSpPr txBox="1"/>
      </xdr:nvSpPr>
      <xdr:spPr>
        <a:xfrm>
          <a:off x="12366872" y="3240228"/>
          <a:ext cx="783330" cy="2633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baseline="0">
              <a:solidFill>
                <a:sysClr val="windowText" lastClr="000000"/>
              </a:solidFill>
              <a:latin typeface="Avenir Next LT Pro" panose="020B0504020202020204" pitchFamily="34" charset="0"/>
              <a:cs typeface="Times New Roman" panose="02020603050405020304" pitchFamily="18" charset="0"/>
            </a:rPr>
            <a:t> Samaná</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15</xdr:col>
      <xdr:colOff>352101</xdr:colOff>
      <xdr:row>21</xdr:row>
      <xdr:rowOff>55897</xdr:rowOff>
    </xdr:from>
    <xdr:to>
      <xdr:col>16</xdr:col>
      <xdr:colOff>430562</xdr:colOff>
      <xdr:row>23</xdr:row>
      <xdr:rowOff>70481</xdr:rowOff>
    </xdr:to>
    <xdr:sp macro="" textlink="">
      <xdr:nvSpPr>
        <xdr:cNvPr id="26" name="CuadroTexto 25">
          <a:extLst>
            <a:ext uri="{FF2B5EF4-FFF2-40B4-BE49-F238E27FC236}">
              <a16:creationId xmlns:a16="http://schemas.microsoft.com/office/drawing/2014/main" id="{4F2777D2-9651-4E0C-A572-11A931F7D80E}"/>
            </a:ext>
          </a:extLst>
        </xdr:cNvPr>
        <xdr:cNvSpPr txBox="1"/>
      </xdr:nvSpPr>
      <xdr:spPr>
        <a:xfrm>
          <a:off x="12458376" y="4208797"/>
          <a:ext cx="840461" cy="3955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800" b="1">
              <a:solidFill>
                <a:sysClr val="windowText" lastClr="000000"/>
              </a:solidFill>
              <a:latin typeface="Avenir Next LT Pro" panose="020B0504020202020204" pitchFamily="34" charset="0"/>
              <a:cs typeface="Times New Roman" panose="02020603050405020304" pitchFamily="18" charset="0"/>
            </a:rPr>
            <a:t>Hato</a:t>
          </a:r>
          <a:r>
            <a:rPr lang="es-DO" sz="800" b="1" baseline="0">
              <a:solidFill>
                <a:sysClr val="windowText" lastClr="000000"/>
              </a:solidFill>
              <a:latin typeface="Avenir Next LT Pro" panose="020B0504020202020204" pitchFamily="34" charset="0"/>
              <a:cs typeface="Times New Roman" panose="02020603050405020304" pitchFamily="18" charset="0"/>
            </a:rPr>
            <a:t> Mayor</a:t>
          </a:r>
        </a:p>
        <a:p>
          <a:pPr algn="ctr"/>
          <a:r>
            <a:rPr lang="es-DO" sz="800" b="1">
              <a:solidFill>
                <a:sysClr val="windowText" lastClr="000000"/>
              </a:solidFill>
              <a:latin typeface="Avenir Next LT Pro" panose="020B0504020202020204" pitchFamily="34" charset="0"/>
              <a:cs typeface="Times New Roman" panose="02020603050405020304" pitchFamily="18" charset="0"/>
            </a:rPr>
            <a:t>1,153.6</a:t>
          </a:r>
        </a:p>
      </xdr:txBody>
    </xdr:sp>
    <xdr:clientData/>
  </xdr:twoCellAnchor>
  <xdr:twoCellAnchor>
    <xdr:from>
      <xdr:col>16</xdr:col>
      <xdr:colOff>583213</xdr:colOff>
      <xdr:row>23</xdr:row>
      <xdr:rowOff>25983</xdr:rowOff>
    </xdr:from>
    <xdr:to>
      <xdr:col>17</xdr:col>
      <xdr:colOff>654055</xdr:colOff>
      <xdr:row>24</xdr:row>
      <xdr:rowOff>92258</xdr:rowOff>
    </xdr:to>
    <xdr:sp macro="" textlink="">
      <xdr:nvSpPr>
        <xdr:cNvPr id="27" name="CuadroTexto 26">
          <a:extLst>
            <a:ext uri="{FF2B5EF4-FFF2-40B4-BE49-F238E27FC236}">
              <a16:creationId xmlns:a16="http://schemas.microsoft.com/office/drawing/2014/main" id="{ECC87071-6F4F-4BE2-88DE-6D98BB266F6D}"/>
            </a:ext>
          </a:extLst>
        </xdr:cNvPr>
        <xdr:cNvSpPr txBox="1"/>
      </xdr:nvSpPr>
      <xdr:spPr>
        <a:xfrm>
          <a:off x="13451488" y="4559883"/>
          <a:ext cx="832842" cy="256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800" b="1">
              <a:solidFill>
                <a:sysClr val="windowText" lastClr="000000"/>
              </a:solidFill>
              <a:latin typeface="Avenir Next LT Pro" panose="020B0504020202020204" pitchFamily="34" charset="0"/>
              <a:cs typeface="Times New Roman" panose="02020603050405020304" pitchFamily="18" charset="0"/>
            </a:rPr>
            <a:t>El</a:t>
          </a:r>
          <a:r>
            <a:rPr lang="es-DO" sz="800" b="1" baseline="0">
              <a:solidFill>
                <a:sysClr val="windowText" lastClr="000000"/>
              </a:solidFill>
              <a:latin typeface="Avenir Next LT Pro" panose="020B0504020202020204" pitchFamily="34" charset="0"/>
              <a:cs typeface="Times New Roman" panose="02020603050405020304" pitchFamily="18" charset="0"/>
            </a:rPr>
            <a:t> Seibo</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18</xdr:col>
      <xdr:colOff>93034</xdr:colOff>
      <xdr:row>27</xdr:row>
      <xdr:rowOff>866</xdr:rowOff>
    </xdr:from>
    <xdr:to>
      <xdr:col>19</xdr:col>
      <xdr:colOff>554292</xdr:colOff>
      <xdr:row>28</xdr:row>
      <xdr:rowOff>73345</xdr:rowOff>
    </xdr:to>
    <xdr:sp macro="" textlink="">
      <xdr:nvSpPr>
        <xdr:cNvPr id="28" name="CuadroTexto 27">
          <a:extLst>
            <a:ext uri="{FF2B5EF4-FFF2-40B4-BE49-F238E27FC236}">
              <a16:creationId xmlns:a16="http://schemas.microsoft.com/office/drawing/2014/main" id="{6E133CA9-930B-4919-9CBA-AA47559FA8C9}"/>
            </a:ext>
          </a:extLst>
        </xdr:cNvPr>
        <xdr:cNvSpPr txBox="1"/>
      </xdr:nvSpPr>
      <xdr:spPr>
        <a:xfrm>
          <a:off x="14485309" y="5296766"/>
          <a:ext cx="1223258" cy="2629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ysClr val="windowText" lastClr="000000"/>
              </a:solidFill>
              <a:latin typeface="Avenir Next LT Pro" panose="020B0504020202020204" pitchFamily="34" charset="0"/>
              <a:cs typeface="Times New Roman" panose="02020603050405020304" pitchFamily="18" charset="0"/>
            </a:rPr>
            <a:t>La</a:t>
          </a:r>
          <a:r>
            <a:rPr lang="es-DO" sz="800" b="1" baseline="0">
              <a:solidFill>
                <a:sysClr val="windowText" lastClr="000000"/>
              </a:solidFill>
              <a:latin typeface="Avenir Next LT Pro" panose="020B0504020202020204" pitchFamily="34" charset="0"/>
              <a:cs typeface="Times New Roman" panose="02020603050405020304" pitchFamily="18" charset="0"/>
            </a:rPr>
            <a:t> Altagracia</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17</xdr:col>
      <xdr:colOff>46243</xdr:colOff>
      <xdr:row>28</xdr:row>
      <xdr:rowOff>70051</xdr:rowOff>
    </xdr:from>
    <xdr:to>
      <xdr:col>18</xdr:col>
      <xdr:colOff>56623</xdr:colOff>
      <xdr:row>29</xdr:row>
      <xdr:rowOff>122992</xdr:rowOff>
    </xdr:to>
    <xdr:sp macro="" textlink="">
      <xdr:nvSpPr>
        <xdr:cNvPr id="29" name="CuadroTexto 28">
          <a:extLst>
            <a:ext uri="{FF2B5EF4-FFF2-40B4-BE49-F238E27FC236}">
              <a16:creationId xmlns:a16="http://schemas.microsoft.com/office/drawing/2014/main" id="{DE1336E6-1688-4965-9897-E1D0E32B8A0D}"/>
            </a:ext>
          </a:extLst>
        </xdr:cNvPr>
        <xdr:cNvSpPr txBox="1"/>
      </xdr:nvSpPr>
      <xdr:spPr>
        <a:xfrm>
          <a:off x="13676518" y="5556451"/>
          <a:ext cx="772380" cy="2434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ysClr val="windowText" lastClr="000000"/>
              </a:solidFill>
              <a:latin typeface="Avenir Next LT Pro" panose="020B0504020202020204" pitchFamily="34" charset="0"/>
              <a:cs typeface="Times New Roman" panose="02020603050405020304" pitchFamily="18" charset="0"/>
            </a:rPr>
            <a:t>La</a:t>
          </a:r>
          <a:r>
            <a:rPr lang="es-DO" sz="800" b="1" baseline="0">
              <a:solidFill>
                <a:sysClr val="windowText" lastClr="000000"/>
              </a:solidFill>
              <a:latin typeface="Avenir Next LT Pro" panose="020B0504020202020204" pitchFamily="34" charset="0"/>
              <a:cs typeface="Times New Roman" panose="02020603050405020304" pitchFamily="18" charset="0"/>
            </a:rPr>
            <a:t> Romana</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15</xdr:col>
      <xdr:colOff>357365</xdr:colOff>
      <xdr:row>28</xdr:row>
      <xdr:rowOff>40668</xdr:rowOff>
    </xdr:from>
    <xdr:to>
      <xdr:col>17</xdr:col>
      <xdr:colOff>129030</xdr:colOff>
      <xdr:row>29</xdr:row>
      <xdr:rowOff>22780</xdr:rowOff>
    </xdr:to>
    <xdr:sp macro="" textlink="">
      <xdr:nvSpPr>
        <xdr:cNvPr id="30" name="CuadroTexto 29">
          <a:extLst>
            <a:ext uri="{FF2B5EF4-FFF2-40B4-BE49-F238E27FC236}">
              <a16:creationId xmlns:a16="http://schemas.microsoft.com/office/drawing/2014/main" id="{A9E23AFF-9113-4F96-941E-8D6B6ECF804D}"/>
            </a:ext>
          </a:extLst>
        </xdr:cNvPr>
        <xdr:cNvSpPr txBox="1"/>
      </xdr:nvSpPr>
      <xdr:spPr>
        <a:xfrm>
          <a:off x="12463640" y="5527068"/>
          <a:ext cx="1295665" cy="1726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800" b="1">
              <a:solidFill>
                <a:sysClr val="windowText" lastClr="000000"/>
              </a:solidFill>
              <a:latin typeface="Avenir Next LT Pro" panose="020B0504020202020204" pitchFamily="34" charset="0"/>
              <a:cs typeface="Times New Roman" panose="02020603050405020304" pitchFamily="18" charset="0"/>
            </a:rPr>
            <a:t>San</a:t>
          </a:r>
          <a:r>
            <a:rPr lang="es-DO" sz="800" b="1" baseline="0">
              <a:solidFill>
                <a:sysClr val="windowText" lastClr="000000"/>
              </a:solidFill>
              <a:latin typeface="Avenir Next LT Pro" panose="020B0504020202020204" pitchFamily="34" charset="0"/>
              <a:cs typeface="Times New Roman" panose="02020603050405020304" pitchFamily="18" charset="0"/>
            </a:rPr>
            <a:t> Pedro de Macorís</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13</xdr:col>
      <xdr:colOff>201782</xdr:colOff>
      <xdr:row>27</xdr:row>
      <xdr:rowOff>70584</xdr:rowOff>
    </xdr:from>
    <xdr:to>
      <xdr:col>14</xdr:col>
      <xdr:colOff>459688</xdr:colOff>
      <xdr:row>28</xdr:row>
      <xdr:rowOff>122932</xdr:rowOff>
    </xdr:to>
    <xdr:sp macro="" textlink="">
      <xdr:nvSpPr>
        <xdr:cNvPr id="31" name="CuadroTexto 30">
          <a:extLst>
            <a:ext uri="{FF2B5EF4-FFF2-40B4-BE49-F238E27FC236}">
              <a16:creationId xmlns:a16="http://schemas.microsoft.com/office/drawing/2014/main" id="{940A11CD-1428-41E4-AE39-6C9C7B9025DD}"/>
            </a:ext>
          </a:extLst>
        </xdr:cNvPr>
        <xdr:cNvSpPr txBox="1"/>
      </xdr:nvSpPr>
      <xdr:spPr>
        <a:xfrm>
          <a:off x="10784057" y="5366484"/>
          <a:ext cx="1019906" cy="2428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chemeClr val="bg1"/>
              </a:solidFill>
              <a:latin typeface="Avenir Next LT Pro" panose="020B0504020202020204" pitchFamily="34" charset="0"/>
              <a:cs typeface="Times New Roman" panose="02020603050405020304" pitchFamily="18" charset="0"/>
            </a:rPr>
            <a:t>Santo</a:t>
          </a:r>
          <a:r>
            <a:rPr lang="es-DO" sz="800" b="1" baseline="0">
              <a:solidFill>
                <a:schemeClr val="bg1"/>
              </a:solidFill>
              <a:latin typeface="Avenir Next LT Pro" panose="020B0504020202020204" pitchFamily="34" charset="0"/>
              <a:cs typeface="Times New Roman" panose="02020603050405020304" pitchFamily="18" charset="0"/>
            </a:rPr>
            <a:t> Domingo</a:t>
          </a:r>
          <a:endParaRPr lang="es-DO" sz="800" b="1">
            <a:solidFill>
              <a:schemeClr val="bg1"/>
            </a:solidFill>
            <a:latin typeface="Avenir Next LT Pro" panose="020B0504020202020204" pitchFamily="34" charset="0"/>
            <a:cs typeface="Times New Roman" panose="02020603050405020304" pitchFamily="18" charset="0"/>
          </a:endParaRPr>
        </a:p>
      </xdr:txBody>
    </xdr:sp>
    <xdr:clientData/>
  </xdr:twoCellAnchor>
  <xdr:twoCellAnchor>
    <xdr:from>
      <xdr:col>11</xdr:col>
      <xdr:colOff>683951</xdr:colOff>
      <xdr:row>30</xdr:row>
      <xdr:rowOff>170894</xdr:rowOff>
    </xdr:from>
    <xdr:to>
      <xdr:col>12</xdr:col>
      <xdr:colOff>572601</xdr:colOff>
      <xdr:row>32</xdr:row>
      <xdr:rowOff>47333</xdr:rowOff>
    </xdr:to>
    <xdr:sp macro="" textlink="">
      <xdr:nvSpPr>
        <xdr:cNvPr id="32" name="CuadroTexto 31">
          <a:extLst>
            <a:ext uri="{FF2B5EF4-FFF2-40B4-BE49-F238E27FC236}">
              <a16:creationId xmlns:a16="http://schemas.microsoft.com/office/drawing/2014/main" id="{E6F8C854-F74E-4F2D-9E2B-A9BE13FAB14F}"/>
            </a:ext>
          </a:extLst>
        </xdr:cNvPr>
        <xdr:cNvSpPr txBox="1"/>
      </xdr:nvSpPr>
      <xdr:spPr>
        <a:xfrm>
          <a:off x="9742226" y="6038294"/>
          <a:ext cx="650650" cy="2574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ysClr val="windowText" lastClr="000000"/>
              </a:solidFill>
              <a:latin typeface="Avenir Next LT Pro" panose="020B0504020202020204" pitchFamily="34" charset="0"/>
              <a:cs typeface="Times New Roman" panose="02020603050405020304" pitchFamily="18" charset="0"/>
            </a:rPr>
            <a:t>Peravia</a:t>
          </a:r>
        </a:p>
      </xdr:txBody>
    </xdr:sp>
    <xdr:clientData/>
  </xdr:twoCellAnchor>
  <xdr:twoCellAnchor>
    <xdr:from>
      <xdr:col>12</xdr:col>
      <xdr:colOff>344190</xdr:colOff>
      <xdr:row>19</xdr:row>
      <xdr:rowOff>146207</xdr:rowOff>
    </xdr:from>
    <xdr:to>
      <xdr:col>14</xdr:col>
      <xdr:colOff>115010</xdr:colOff>
      <xdr:row>21</xdr:row>
      <xdr:rowOff>14561</xdr:rowOff>
    </xdr:to>
    <xdr:sp macro="" textlink="">
      <xdr:nvSpPr>
        <xdr:cNvPr id="33" name="CuadroTexto 32">
          <a:extLst>
            <a:ext uri="{FF2B5EF4-FFF2-40B4-BE49-F238E27FC236}">
              <a16:creationId xmlns:a16="http://schemas.microsoft.com/office/drawing/2014/main" id="{4DB29A69-6DA6-42E4-85FB-95800159D721}"/>
            </a:ext>
          </a:extLst>
        </xdr:cNvPr>
        <xdr:cNvSpPr txBox="1"/>
      </xdr:nvSpPr>
      <xdr:spPr>
        <a:xfrm>
          <a:off x="10164465" y="3918107"/>
          <a:ext cx="1294820" cy="249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800" b="1">
              <a:solidFill>
                <a:sysClr val="windowText" lastClr="000000"/>
              </a:solidFill>
              <a:latin typeface="Avenir Next LT Pro" panose="020B0504020202020204" pitchFamily="34" charset="0"/>
              <a:cs typeface="Times New Roman" panose="02020603050405020304" pitchFamily="18" charset="0"/>
            </a:rPr>
            <a:t>Sanchez</a:t>
          </a:r>
          <a:r>
            <a:rPr lang="es-DO" sz="800" b="1" baseline="0">
              <a:solidFill>
                <a:sysClr val="windowText" lastClr="000000"/>
              </a:solidFill>
              <a:latin typeface="Avenir Next LT Pro" panose="020B0504020202020204" pitchFamily="34" charset="0"/>
              <a:cs typeface="Times New Roman" panose="02020603050405020304" pitchFamily="18" charset="0"/>
            </a:rPr>
            <a:t> Ramírez</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twoCellAnchor>
    <xdr:from>
      <xdr:col>13</xdr:col>
      <xdr:colOff>491288</xdr:colOff>
      <xdr:row>31</xdr:row>
      <xdr:rowOff>12975</xdr:rowOff>
    </xdr:from>
    <xdr:to>
      <xdr:col>14</xdr:col>
      <xdr:colOff>746914</xdr:colOff>
      <xdr:row>33</xdr:row>
      <xdr:rowOff>67622</xdr:rowOff>
    </xdr:to>
    <xdr:sp macro="" textlink="">
      <xdr:nvSpPr>
        <xdr:cNvPr id="34" name="CuadroTexto 33">
          <a:extLst>
            <a:ext uri="{FF2B5EF4-FFF2-40B4-BE49-F238E27FC236}">
              <a16:creationId xmlns:a16="http://schemas.microsoft.com/office/drawing/2014/main" id="{79708465-14BA-4BA7-9322-A42133A59BB1}"/>
            </a:ext>
          </a:extLst>
        </xdr:cNvPr>
        <xdr:cNvSpPr txBox="1"/>
      </xdr:nvSpPr>
      <xdr:spPr>
        <a:xfrm>
          <a:off x="11073563" y="6070875"/>
          <a:ext cx="1017626" cy="4356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800" b="1">
              <a:solidFill>
                <a:sysClr val="windowText" lastClr="000000"/>
              </a:solidFill>
              <a:latin typeface="Avenir Next LT Pro" panose="020B0504020202020204" pitchFamily="34" charset="0"/>
              <a:cs typeface="Times New Roman" panose="02020603050405020304" pitchFamily="18" charset="0"/>
            </a:rPr>
            <a:t>Distrito</a:t>
          </a:r>
          <a:r>
            <a:rPr lang="es-DO" sz="800" b="1" baseline="0">
              <a:solidFill>
                <a:sysClr val="windowText" lastClr="000000"/>
              </a:solidFill>
              <a:latin typeface="Avenir Next LT Pro" panose="020B0504020202020204" pitchFamily="34" charset="0"/>
              <a:cs typeface="Times New Roman" panose="02020603050405020304" pitchFamily="18" charset="0"/>
            </a:rPr>
            <a:t> Nacional</a:t>
          </a:r>
        </a:p>
        <a:p>
          <a:pPr algn="ctr"/>
          <a:r>
            <a:rPr lang="es-DO" sz="800" b="1" baseline="0">
              <a:solidFill>
                <a:sysClr val="windowText" lastClr="000000"/>
              </a:solidFill>
              <a:latin typeface="Avenir Next LT Pro" panose="020B0504020202020204" pitchFamily="34" charset="0"/>
              <a:cs typeface="Times New Roman" panose="02020603050405020304" pitchFamily="18" charset="0"/>
            </a:rPr>
            <a:t>6,639.3 </a:t>
          </a:r>
          <a:endParaRPr lang="es-DO" sz="800" b="1">
            <a:solidFill>
              <a:sysClr val="windowText" lastClr="000000"/>
            </a:solidFill>
            <a:latin typeface="Avenir Next LT Pro" panose="020B0504020202020204" pitchFamily="34" charset="0"/>
            <a:cs typeface="Times New Roman" panose="02020603050405020304" pitchFamily="18" charset="0"/>
          </a:endParaRPr>
        </a:p>
      </xdr:txBody>
    </xdr:sp>
    <xdr:clientData/>
  </xdr:twoCellAnchor>
  <xdr:oneCellAnchor>
    <xdr:from>
      <xdr:col>4</xdr:col>
      <xdr:colOff>539586</xdr:colOff>
      <xdr:row>0</xdr:row>
      <xdr:rowOff>0</xdr:rowOff>
    </xdr:from>
    <xdr:ext cx="222250" cy="1000124"/>
    <xdr:pic>
      <xdr:nvPicPr>
        <xdr:cNvPr id="35" name="Imagen 34">
          <a:extLst>
            <a:ext uri="{FF2B5EF4-FFF2-40B4-BE49-F238E27FC236}">
              <a16:creationId xmlns:a16="http://schemas.microsoft.com/office/drawing/2014/main" id="{123C8DAA-D2EE-4DC7-ABDC-7384A5F0221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63861" y="0"/>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19</xdr:col>
      <xdr:colOff>66608</xdr:colOff>
      <xdr:row>0</xdr:row>
      <xdr:rowOff>0</xdr:rowOff>
    </xdr:from>
    <xdr:ext cx="1637237" cy="695325"/>
    <xdr:pic>
      <xdr:nvPicPr>
        <xdr:cNvPr id="36" name="Imagen 35">
          <a:extLst>
            <a:ext uri="{FF2B5EF4-FFF2-40B4-BE49-F238E27FC236}">
              <a16:creationId xmlns:a16="http://schemas.microsoft.com/office/drawing/2014/main" id="{CBD5593C-905C-437F-BE7D-654AABE2F98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220883" y="0"/>
          <a:ext cx="1637237"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5</xdr:col>
      <xdr:colOff>209246</xdr:colOff>
      <xdr:row>0</xdr:row>
      <xdr:rowOff>12699</xdr:rowOff>
    </xdr:from>
    <xdr:to>
      <xdr:col>7</xdr:col>
      <xdr:colOff>149061</xdr:colOff>
      <xdr:row>3</xdr:row>
      <xdr:rowOff>168909</xdr:rowOff>
    </xdr:to>
    <xdr:pic>
      <xdr:nvPicPr>
        <xdr:cNvPr id="37" name="Picture 4">
          <a:extLst>
            <a:ext uri="{FF2B5EF4-FFF2-40B4-BE49-F238E27FC236}">
              <a16:creationId xmlns:a16="http://schemas.microsoft.com/office/drawing/2014/main" id="{55BDDA21-0A23-4EFD-BA3F-216C0895D21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95521" y="12699"/>
          <a:ext cx="1463815" cy="874395"/>
        </a:xfrm>
        <a:prstGeom prst="rect">
          <a:avLst/>
        </a:prstGeom>
      </xdr:spPr>
    </xdr:pic>
    <xdr:clientData/>
  </xdr:twoCellAnchor>
  <xdr:oneCellAnchor>
    <xdr:from>
      <xdr:col>18</xdr:col>
      <xdr:colOff>676275</xdr:colOff>
      <xdr:row>0</xdr:row>
      <xdr:rowOff>30480</xdr:rowOff>
    </xdr:from>
    <xdr:ext cx="1646144" cy="870585"/>
    <xdr:pic>
      <xdr:nvPicPr>
        <xdr:cNvPr id="38" name="Imagen 6">
          <a:extLst>
            <a:ext uri="{FF2B5EF4-FFF2-40B4-BE49-F238E27FC236}">
              <a16:creationId xmlns:a16="http://schemas.microsoft.com/office/drawing/2014/main" id="{F17433F1-598C-40C8-90BB-DE3A7DDB6E6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068550" y="30480"/>
          <a:ext cx="1646144" cy="870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27940</xdr:colOff>
      <xdr:row>0</xdr:row>
      <xdr:rowOff>23072</xdr:rowOff>
    </xdr:from>
    <xdr:ext cx="222250" cy="1000124"/>
    <xdr:pic>
      <xdr:nvPicPr>
        <xdr:cNvPr id="2" name="Imagen 1">
          <a:extLst>
            <a:ext uri="{FF2B5EF4-FFF2-40B4-BE49-F238E27FC236}">
              <a16:creationId xmlns:a16="http://schemas.microsoft.com/office/drawing/2014/main" id="{7B931C99-002E-46A6-8C86-9961ABE35E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40" y="23072"/>
          <a:ext cx="2222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46663</xdr:colOff>
      <xdr:row>1</xdr:row>
      <xdr:rowOff>0</xdr:rowOff>
    </xdr:from>
    <xdr:ext cx="1637237" cy="695325"/>
    <xdr:pic>
      <xdr:nvPicPr>
        <xdr:cNvPr id="3" name="Imagen 2">
          <a:extLst>
            <a:ext uri="{FF2B5EF4-FFF2-40B4-BE49-F238E27FC236}">
              <a16:creationId xmlns:a16="http://schemas.microsoft.com/office/drawing/2014/main" id="{6A95F788-7532-4839-BFAA-4EEAD2C2FE8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801138" y="190500"/>
          <a:ext cx="1637237"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1204244</xdr:colOff>
      <xdr:row>1</xdr:row>
      <xdr:rowOff>182033</xdr:rowOff>
    </xdr:from>
    <xdr:to>
      <xdr:col>2</xdr:col>
      <xdr:colOff>1370965</xdr:colOff>
      <xdr:row>5</xdr:row>
      <xdr:rowOff>79798</xdr:rowOff>
    </xdr:to>
    <xdr:pic>
      <xdr:nvPicPr>
        <xdr:cNvPr id="4" name="Picture 4">
          <a:extLst>
            <a:ext uri="{FF2B5EF4-FFF2-40B4-BE49-F238E27FC236}">
              <a16:creationId xmlns:a16="http://schemas.microsoft.com/office/drawing/2014/main" id="{2341718C-CC18-4B3F-AB76-3C821CC35D7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18694" y="372533"/>
          <a:ext cx="1481171" cy="879898"/>
        </a:xfrm>
        <a:prstGeom prst="rect">
          <a:avLst/>
        </a:prstGeom>
      </xdr:spPr>
    </xdr:pic>
    <xdr:clientData/>
  </xdr:twoCellAnchor>
  <xdr:oneCellAnchor>
    <xdr:from>
      <xdr:col>16</xdr:col>
      <xdr:colOff>66608</xdr:colOff>
      <xdr:row>1</xdr:row>
      <xdr:rowOff>0</xdr:rowOff>
    </xdr:from>
    <xdr:ext cx="1637237" cy="695325"/>
    <xdr:pic>
      <xdr:nvPicPr>
        <xdr:cNvPr id="5" name="Imagen 4">
          <a:extLst>
            <a:ext uri="{FF2B5EF4-FFF2-40B4-BE49-F238E27FC236}">
              <a16:creationId xmlns:a16="http://schemas.microsoft.com/office/drawing/2014/main" id="{C927FE81-6857-41A3-A01F-9F5D83EDEFD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088533" y="190500"/>
          <a:ext cx="1637237"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15</xdr:col>
      <xdr:colOff>676275</xdr:colOff>
      <xdr:row>1</xdr:row>
      <xdr:rowOff>30480</xdr:rowOff>
    </xdr:from>
    <xdr:ext cx="1646144" cy="870585"/>
    <xdr:pic>
      <xdr:nvPicPr>
        <xdr:cNvPr id="6" name="Imagen 5">
          <a:extLst>
            <a:ext uri="{FF2B5EF4-FFF2-40B4-BE49-F238E27FC236}">
              <a16:creationId xmlns:a16="http://schemas.microsoft.com/office/drawing/2014/main" id="{62425D5A-A4CA-42C4-960A-A0061CC212F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383750" y="220980"/>
          <a:ext cx="1646144" cy="870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11430</xdr:colOff>
      <xdr:row>0</xdr:row>
      <xdr:rowOff>0</xdr:rowOff>
    </xdr:from>
    <xdr:ext cx="207645" cy="1106098"/>
    <xdr:pic>
      <xdr:nvPicPr>
        <xdr:cNvPr id="2" name="Imagen 1">
          <a:extLst>
            <a:ext uri="{FF2B5EF4-FFF2-40B4-BE49-F238E27FC236}">
              <a16:creationId xmlns:a16="http://schemas.microsoft.com/office/drawing/2014/main" id="{28FA923E-63E2-4D97-9A59-5317D5464F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 y="0"/>
          <a:ext cx="207645" cy="11060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782955</xdr:colOff>
      <xdr:row>2</xdr:row>
      <xdr:rowOff>15240</xdr:rowOff>
    </xdr:from>
    <xdr:to>
      <xdr:col>2</xdr:col>
      <xdr:colOff>1160145</xdr:colOff>
      <xdr:row>7</xdr:row>
      <xdr:rowOff>21424</xdr:rowOff>
    </xdr:to>
    <xdr:pic>
      <xdr:nvPicPr>
        <xdr:cNvPr id="3" name="Picture 1">
          <a:extLst>
            <a:ext uri="{FF2B5EF4-FFF2-40B4-BE49-F238E27FC236}">
              <a16:creationId xmlns:a16="http://schemas.microsoft.com/office/drawing/2014/main" id="{9BE79292-50A9-4EC2-9E06-D6E28FD1CF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2955" y="415290"/>
          <a:ext cx="1958340" cy="1034884"/>
        </a:xfrm>
        <a:prstGeom prst="rect">
          <a:avLst/>
        </a:prstGeom>
      </xdr:spPr>
    </xdr:pic>
    <xdr:clientData/>
  </xdr:twoCellAnchor>
  <xdr:oneCellAnchor>
    <xdr:from>
      <xdr:col>7</xdr:col>
      <xdr:colOff>1055370</xdr:colOff>
      <xdr:row>2</xdr:row>
      <xdr:rowOff>153015</xdr:rowOff>
    </xdr:from>
    <xdr:ext cx="1722120" cy="828060"/>
    <xdr:pic>
      <xdr:nvPicPr>
        <xdr:cNvPr id="4" name="Imagen 3">
          <a:extLst>
            <a:ext uri="{FF2B5EF4-FFF2-40B4-BE49-F238E27FC236}">
              <a16:creationId xmlns:a16="http://schemas.microsoft.com/office/drawing/2014/main" id="{2FEAC9F5-661B-4E9A-8BF2-8B492341AAF2}"/>
            </a:ext>
            <a:ext uri="{147F2762-F138-4A5C-976F-8EAC2B608ADB}">
              <a16:predDERef xmlns:a16="http://schemas.microsoft.com/office/drawing/2014/main" pred="{C30CBA88-A264-48FE-91E1-348262E0A87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227945" y="553065"/>
          <a:ext cx="1722120" cy="828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6256</xdr:colOff>
      <xdr:row>0</xdr:row>
      <xdr:rowOff>0</xdr:rowOff>
    </xdr:from>
    <xdr:ext cx="290278" cy="1106098"/>
    <xdr:pic>
      <xdr:nvPicPr>
        <xdr:cNvPr id="2" name="Imagen 1">
          <a:extLst>
            <a:ext uri="{FF2B5EF4-FFF2-40B4-BE49-F238E27FC236}">
              <a16:creationId xmlns:a16="http://schemas.microsoft.com/office/drawing/2014/main" id="{5041FC69-9268-4FB6-904E-2AE68D1A23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56" y="0"/>
          <a:ext cx="290278" cy="11060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279208</xdr:colOff>
      <xdr:row>0</xdr:row>
      <xdr:rowOff>116816</xdr:rowOff>
    </xdr:from>
    <xdr:to>
      <xdr:col>2</xdr:col>
      <xdr:colOff>987294</xdr:colOff>
      <xdr:row>5</xdr:row>
      <xdr:rowOff>98306</xdr:rowOff>
    </xdr:to>
    <xdr:pic>
      <xdr:nvPicPr>
        <xdr:cNvPr id="3" name="Picture 1">
          <a:extLst>
            <a:ext uri="{FF2B5EF4-FFF2-40B4-BE49-F238E27FC236}">
              <a16:creationId xmlns:a16="http://schemas.microsoft.com/office/drawing/2014/main" id="{F47F5A91-8D8E-4762-ADFA-E8EA1FA493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208" y="116816"/>
          <a:ext cx="1470086" cy="1075067"/>
        </a:xfrm>
        <a:prstGeom prst="rect">
          <a:avLst/>
        </a:prstGeom>
      </xdr:spPr>
    </xdr:pic>
    <xdr:clientData/>
  </xdr:twoCellAnchor>
  <xdr:oneCellAnchor>
    <xdr:from>
      <xdr:col>7</xdr:col>
      <xdr:colOff>1008788</xdr:colOff>
      <xdr:row>0</xdr:row>
      <xdr:rowOff>0</xdr:rowOff>
    </xdr:from>
    <xdr:ext cx="2067778" cy="994265"/>
    <xdr:pic>
      <xdr:nvPicPr>
        <xdr:cNvPr id="4" name="Imagen 3">
          <a:extLst>
            <a:ext uri="{FF2B5EF4-FFF2-40B4-BE49-F238E27FC236}">
              <a16:creationId xmlns:a16="http://schemas.microsoft.com/office/drawing/2014/main" id="{9AA2A500-1008-42B6-BE51-2D1C9DFE1EF1}"/>
            </a:ext>
            <a:ext uri="{147F2762-F138-4A5C-976F-8EAC2B608ADB}">
              <a16:predDERef xmlns:a16="http://schemas.microsoft.com/office/drawing/2014/main" pred="{C30CBA88-A264-48FE-91E1-348262E0A87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560746" y="0"/>
          <a:ext cx="2067778" cy="994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13607</xdr:colOff>
      <xdr:row>0</xdr:row>
      <xdr:rowOff>0</xdr:rowOff>
    </xdr:from>
    <xdr:ext cx="340178" cy="1442356"/>
    <xdr:pic>
      <xdr:nvPicPr>
        <xdr:cNvPr id="2" name="Imagen 1">
          <a:extLst>
            <a:ext uri="{FF2B5EF4-FFF2-40B4-BE49-F238E27FC236}">
              <a16:creationId xmlns:a16="http://schemas.microsoft.com/office/drawing/2014/main" id="{5F728FBD-141E-412D-BB14-7EE4E0DF8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07" y="0"/>
          <a:ext cx="340178" cy="14423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397215</xdr:colOff>
      <xdr:row>1</xdr:row>
      <xdr:rowOff>116816</xdr:rowOff>
    </xdr:from>
    <xdr:to>
      <xdr:col>2</xdr:col>
      <xdr:colOff>1107098</xdr:colOff>
      <xdr:row>6</xdr:row>
      <xdr:rowOff>136493</xdr:rowOff>
    </xdr:to>
    <xdr:pic>
      <xdr:nvPicPr>
        <xdr:cNvPr id="3" name="Picture 1">
          <a:extLst>
            <a:ext uri="{FF2B5EF4-FFF2-40B4-BE49-F238E27FC236}">
              <a16:creationId xmlns:a16="http://schemas.microsoft.com/office/drawing/2014/main" id="{A7E9AF75-5EA1-4271-A27A-6F5955CBC9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59215" y="116816"/>
          <a:ext cx="1471883" cy="1069332"/>
        </a:xfrm>
        <a:prstGeom prst="rect">
          <a:avLst/>
        </a:prstGeom>
      </xdr:spPr>
    </xdr:pic>
    <xdr:clientData/>
  </xdr:twoCellAnchor>
  <xdr:oneCellAnchor>
    <xdr:from>
      <xdr:col>12</xdr:col>
      <xdr:colOff>372241</xdr:colOff>
      <xdr:row>1</xdr:row>
      <xdr:rowOff>0</xdr:rowOff>
    </xdr:from>
    <xdr:ext cx="2067778" cy="994265"/>
    <xdr:pic>
      <xdr:nvPicPr>
        <xdr:cNvPr id="4" name="Imagen 3">
          <a:extLst>
            <a:ext uri="{FF2B5EF4-FFF2-40B4-BE49-F238E27FC236}">
              <a16:creationId xmlns:a16="http://schemas.microsoft.com/office/drawing/2014/main" id="{0514A005-EC6F-41C0-A4E8-89DB90FE42C3}"/>
            </a:ext>
            <a:ext uri="{147F2762-F138-4A5C-976F-8EAC2B608ADB}">
              <a16:predDERef xmlns:a16="http://schemas.microsoft.com/office/drawing/2014/main" pred="{C30CBA88-A264-48FE-91E1-348262E0A87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1222466" y="0"/>
          <a:ext cx="2067778" cy="994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485775" cy="1106098"/>
    <xdr:pic>
      <xdr:nvPicPr>
        <xdr:cNvPr id="2" name="Imagen 1">
          <a:extLst>
            <a:ext uri="{FF2B5EF4-FFF2-40B4-BE49-F238E27FC236}">
              <a16:creationId xmlns:a16="http://schemas.microsoft.com/office/drawing/2014/main" id="{5EBA3995-C0FF-4731-82A5-31AD46091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85775" cy="11060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258875</xdr:colOff>
      <xdr:row>1</xdr:row>
      <xdr:rowOff>116816</xdr:rowOff>
    </xdr:from>
    <xdr:to>
      <xdr:col>1</xdr:col>
      <xdr:colOff>1730758</xdr:colOff>
      <xdr:row>7</xdr:row>
      <xdr:rowOff>1510</xdr:rowOff>
    </xdr:to>
    <xdr:pic>
      <xdr:nvPicPr>
        <xdr:cNvPr id="3" name="Picture 1">
          <a:extLst>
            <a:ext uri="{FF2B5EF4-FFF2-40B4-BE49-F238E27FC236}">
              <a16:creationId xmlns:a16="http://schemas.microsoft.com/office/drawing/2014/main" id="{EC4EF79B-7407-4B88-A645-F8ADA7633D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0400" y="116816"/>
          <a:ext cx="1475693" cy="1075319"/>
        </a:xfrm>
        <a:prstGeom prst="rect">
          <a:avLst/>
        </a:prstGeom>
      </xdr:spPr>
    </xdr:pic>
    <xdr:clientData/>
  </xdr:twoCellAnchor>
  <xdr:oneCellAnchor>
    <xdr:from>
      <xdr:col>12</xdr:col>
      <xdr:colOff>397187</xdr:colOff>
      <xdr:row>1</xdr:row>
      <xdr:rowOff>0</xdr:rowOff>
    </xdr:from>
    <xdr:ext cx="2067778" cy="994265"/>
    <xdr:pic>
      <xdr:nvPicPr>
        <xdr:cNvPr id="4" name="Imagen 3">
          <a:extLst>
            <a:ext uri="{FF2B5EF4-FFF2-40B4-BE49-F238E27FC236}">
              <a16:creationId xmlns:a16="http://schemas.microsoft.com/office/drawing/2014/main" id="{8D6C6CCE-0E15-4905-9B7B-232190979C88}"/>
            </a:ext>
            <a:ext uri="{147F2762-F138-4A5C-976F-8EAC2B608ADB}">
              <a16:predDERef xmlns:a16="http://schemas.microsoft.com/office/drawing/2014/main" pred="{C30CBA88-A264-48FE-91E1-348262E0A87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1933212" y="0"/>
          <a:ext cx="2067778" cy="994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0</xdr:row>
      <xdr:rowOff>0</xdr:rowOff>
    </xdr:from>
    <xdr:ext cx="485775" cy="1106098"/>
    <xdr:pic>
      <xdr:nvPicPr>
        <xdr:cNvPr id="2" name="Imagen 1">
          <a:extLst>
            <a:ext uri="{FF2B5EF4-FFF2-40B4-BE49-F238E27FC236}">
              <a16:creationId xmlns:a16="http://schemas.microsoft.com/office/drawing/2014/main" id="{7FA89C95-209B-4953-8903-B35C614C3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85775" cy="11060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464353</xdr:colOff>
      <xdr:row>0</xdr:row>
      <xdr:rowOff>0</xdr:rowOff>
    </xdr:from>
    <xdr:to>
      <xdr:col>1</xdr:col>
      <xdr:colOff>2543735</xdr:colOff>
      <xdr:row>6</xdr:row>
      <xdr:rowOff>160404</xdr:rowOff>
    </xdr:to>
    <xdr:pic>
      <xdr:nvPicPr>
        <xdr:cNvPr id="3" name="Picture 1">
          <a:extLst>
            <a:ext uri="{FF2B5EF4-FFF2-40B4-BE49-F238E27FC236}">
              <a16:creationId xmlns:a16="http://schemas.microsoft.com/office/drawing/2014/main" id="{CBE14CF6-2B0B-4BD9-A78C-0429D6AC97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48765" y="0"/>
          <a:ext cx="2079382" cy="1337022"/>
        </a:xfrm>
        <a:prstGeom prst="rect">
          <a:avLst/>
        </a:prstGeom>
      </xdr:spPr>
    </xdr:pic>
    <xdr:clientData/>
  </xdr:twoCellAnchor>
  <xdr:oneCellAnchor>
    <xdr:from>
      <xdr:col>7</xdr:col>
      <xdr:colOff>1257612</xdr:colOff>
      <xdr:row>0</xdr:row>
      <xdr:rowOff>0</xdr:rowOff>
    </xdr:from>
    <xdr:ext cx="2067778" cy="994265"/>
    <xdr:pic>
      <xdr:nvPicPr>
        <xdr:cNvPr id="4" name="Imagen 3">
          <a:extLst>
            <a:ext uri="{FF2B5EF4-FFF2-40B4-BE49-F238E27FC236}">
              <a16:creationId xmlns:a16="http://schemas.microsoft.com/office/drawing/2014/main" id="{0DB79514-6440-4EF6-97E7-D9C10CA8CB49}"/>
            </a:ext>
            <a:ext uri="{147F2762-F138-4A5C-976F-8EAC2B608ADB}">
              <a16:predDERef xmlns:a16="http://schemas.microsoft.com/office/drawing/2014/main" pred="{C30CBA88-A264-48FE-91E1-348262E0A87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393337" y="0"/>
          <a:ext cx="2067778" cy="994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9525</xdr:colOff>
      <xdr:row>0</xdr:row>
      <xdr:rowOff>0</xdr:rowOff>
    </xdr:from>
    <xdr:ext cx="295275" cy="1106098"/>
    <xdr:pic>
      <xdr:nvPicPr>
        <xdr:cNvPr id="2" name="Imagen 1">
          <a:extLst>
            <a:ext uri="{FF2B5EF4-FFF2-40B4-BE49-F238E27FC236}">
              <a16:creationId xmlns:a16="http://schemas.microsoft.com/office/drawing/2014/main" id="{B34AF073-9060-4014-BB4A-50A85FCE67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0"/>
          <a:ext cx="295275" cy="11060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704849</xdr:colOff>
      <xdr:row>0</xdr:row>
      <xdr:rowOff>114300</xdr:rowOff>
    </xdr:from>
    <xdr:to>
      <xdr:col>1</xdr:col>
      <xdr:colOff>1497329</xdr:colOff>
      <xdr:row>4</xdr:row>
      <xdr:rowOff>123825</xdr:rowOff>
    </xdr:to>
    <xdr:pic>
      <xdr:nvPicPr>
        <xdr:cNvPr id="3" name="Picture 1">
          <a:extLst>
            <a:ext uri="{FF2B5EF4-FFF2-40B4-BE49-F238E27FC236}">
              <a16:creationId xmlns:a16="http://schemas.microsoft.com/office/drawing/2014/main" id="{B4D950B5-4221-4117-8953-F280231E89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04849" y="114300"/>
          <a:ext cx="1573530" cy="923925"/>
        </a:xfrm>
        <a:prstGeom prst="rect">
          <a:avLst/>
        </a:prstGeom>
      </xdr:spPr>
    </xdr:pic>
    <xdr:clientData/>
  </xdr:twoCellAnchor>
  <xdr:oneCellAnchor>
    <xdr:from>
      <xdr:col>7</xdr:col>
      <xdr:colOff>1571625</xdr:colOff>
      <xdr:row>0</xdr:row>
      <xdr:rowOff>0</xdr:rowOff>
    </xdr:from>
    <xdr:ext cx="1881873" cy="904875"/>
    <xdr:pic>
      <xdr:nvPicPr>
        <xdr:cNvPr id="4" name="Imagen 3">
          <a:extLst>
            <a:ext uri="{FF2B5EF4-FFF2-40B4-BE49-F238E27FC236}">
              <a16:creationId xmlns:a16="http://schemas.microsoft.com/office/drawing/2014/main" id="{A668E3E9-1A6D-45F3-B4AC-1DD8BF2AAB00}"/>
            </a:ext>
            <a:ext uri="{147F2762-F138-4A5C-976F-8EAC2B608ADB}">
              <a16:predDERef xmlns:a16="http://schemas.microsoft.com/office/drawing/2014/main" pred="{C30CBA88-A264-48FE-91E1-348262E0A87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134475" y="0"/>
          <a:ext cx="1881873"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xdr:colOff>
      <xdr:row>0</xdr:row>
      <xdr:rowOff>0</xdr:rowOff>
    </xdr:from>
    <xdr:ext cx="285750" cy="1106098"/>
    <xdr:pic>
      <xdr:nvPicPr>
        <xdr:cNvPr id="5" name="Imagen 4">
          <a:extLst>
            <a:ext uri="{FF2B5EF4-FFF2-40B4-BE49-F238E27FC236}">
              <a16:creationId xmlns:a16="http://schemas.microsoft.com/office/drawing/2014/main" id="{6C9BE370-086E-4FD3-880E-6311C0AD4C7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 y="0"/>
          <a:ext cx="285750" cy="11060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2.xml><?xml version="1.0" encoding="utf-8"?>
<xdr:wsDr xmlns:xdr="http://schemas.openxmlformats.org/drawingml/2006/spreadsheetDrawing" xmlns:a="http://schemas.openxmlformats.org/drawingml/2006/main">
  <xdr:twoCellAnchor editAs="oneCell">
    <xdr:from>
      <xdr:col>1</xdr:col>
      <xdr:colOff>333375</xdr:colOff>
      <xdr:row>0</xdr:row>
      <xdr:rowOff>47625</xdr:rowOff>
    </xdr:from>
    <xdr:to>
      <xdr:col>1</xdr:col>
      <xdr:colOff>2306955</xdr:colOff>
      <xdr:row>5</xdr:row>
      <xdr:rowOff>306697</xdr:rowOff>
    </xdr:to>
    <xdr:pic>
      <xdr:nvPicPr>
        <xdr:cNvPr id="2" name="Picture 1">
          <a:extLst>
            <a:ext uri="{FF2B5EF4-FFF2-40B4-BE49-F238E27FC236}">
              <a16:creationId xmlns:a16="http://schemas.microsoft.com/office/drawing/2014/main" id="{F0786AB6-117D-450F-9CA7-4C4F2A7055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52575" y="47625"/>
          <a:ext cx="1973580" cy="1271104"/>
        </a:xfrm>
        <a:prstGeom prst="rect">
          <a:avLst/>
        </a:prstGeom>
      </xdr:spPr>
    </xdr:pic>
    <xdr:clientData/>
  </xdr:twoCellAnchor>
  <xdr:oneCellAnchor>
    <xdr:from>
      <xdr:col>6</xdr:col>
      <xdr:colOff>853440</xdr:colOff>
      <xdr:row>0</xdr:row>
      <xdr:rowOff>125730</xdr:rowOff>
    </xdr:from>
    <xdr:ext cx="1884998" cy="988695"/>
    <xdr:pic>
      <xdr:nvPicPr>
        <xdr:cNvPr id="3" name="Imagen 2">
          <a:extLst>
            <a:ext uri="{FF2B5EF4-FFF2-40B4-BE49-F238E27FC236}">
              <a16:creationId xmlns:a16="http://schemas.microsoft.com/office/drawing/2014/main" id="{4357E76F-5F3B-4803-AA31-F396E543CB6C}"/>
            </a:ext>
            <a:ext uri="{147F2762-F138-4A5C-976F-8EAC2B608ADB}">
              <a16:predDERef xmlns:a16="http://schemas.microsoft.com/office/drawing/2014/main" pred="{C30CBA88-A264-48FE-91E1-348262E0A87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914846" y="125730"/>
          <a:ext cx="1884998" cy="988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0</xdr:row>
      <xdr:rowOff>0</xdr:rowOff>
    </xdr:from>
    <xdr:ext cx="485775" cy="1106098"/>
    <xdr:pic>
      <xdr:nvPicPr>
        <xdr:cNvPr id="4" name="Imagen 3">
          <a:extLst>
            <a:ext uri="{FF2B5EF4-FFF2-40B4-BE49-F238E27FC236}">
              <a16:creationId xmlns:a16="http://schemas.microsoft.com/office/drawing/2014/main" id="{A69E16E1-C4E0-4FBF-8258-CBE8D2FED70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485775" cy="11060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3.xml><?xml version="1.0" encoding="utf-8"?>
<xdr:wsDr xmlns:xdr="http://schemas.openxmlformats.org/drawingml/2006/spreadsheetDrawing" xmlns:a="http://schemas.openxmlformats.org/drawingml/2006/main">
  <xdr:twoCellAnchor editAs="oneCell">
    <xdr:from>
      <xdr:col>1</xdr:col>
      <xdr:colOff>171450</xdr:colOff>
      <xdr:row>0</xdr:row>
      <xdr:rowOff>95250</xdr:rowOff>
    </xdr:from>
    <xdr:to>
      <xdr:col>2</xdr:col>
      <xdr:colOff>363855</xdr:colOff>
      <xdr:row>6</xdr:row>
      <xdr:rowOff>53809</xdr:rowOff>
    </xdr:to>
    <xdr:pic>
      <xdr:nvPicPr>
        <xdr:cNvPr id="2" name="Picture 1">
          <a:extLst>
            <a:ext uri="{FF2B5EF4-FFF2-40B4-BE49-F238E27FC236}">
              <a16:creationId xmlns:a16="http://schemas.microsoft.com/office/drawing/2014/main" id="{C8DEFCC9-4B1B-4574-95F3-A30ABD3C78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3450" y="95250"/>
          <a:ext cx="1950720" cy="1252054"/>
        </a:xfrm>
        <a:prstGeom prst="rect">
          <a:avLst/>
        </a:prstGeom>
      </xdr:spPr>
    </xdr:pic>
    <xdr:clientData/>
  </xdr:twoCellAnchor>
  <xdr:oneCellAnchor>
    <xdr:from>
      <xdr:col>10</xdr:col>
      <xdr:colOff>758190</xdr:colOff>
      <xdr:row>0</xdr:row>
      <xdr:rowOff>158115</xdr:rowOff>
    </xdr:from>
    <xdr:ext cx="2056194" cy="988695"/>
    <xdr:pic>
      <xdr:nvPicPr>
        <xdr:cNvPr id="3" name="Imagen 2">
          <a:extLst>
            <a:ext uri="{FF2B5EF4-FFF2-40B4-BE49-F238E27FC236}">
              <a16:creationId xmlns:a16="http://schemas.microsoft.com/office/drawing/2014/main" id="{E345C8D4-2332-4D91-B622-C7A56E95BA27}"/>
            </a:ext>
            <a:ext uri="{147F2762-F138-4A5C-976F-8EAC2B608ADB}">
              <a16:predDERef xmlns:a16="http://schemas.microsoft.com/office/drawing/2014/main" pred="{C30CBA88-A264-48FE-91E1-348262E0A87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321665" y="158115"/>
          <a:ext cx="2056194" cy="988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0</xdr:row>
      <xdr:rowOff>5715</xdr:rowOff>
    </xdr:from>
    <xdr:ext cx="485775" cy="1106098"/>
    <xdr:pic>
      <xdr:nvPicPr>
        <xdr:cNvPr id="4" name="Imagen 3">
          <a:extLst>
            <a:ext uri="{FF2B5EF4-FFF2-40B4-BE49-F238E27FC236}">
              <a16:creationId xmlns:a16="http://schemas.microsoft.com/office/drawing/2014/main" id="{050A6B7B-916C-4E83-8FF3-8C8F473259D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715"/>
          <a:ext cx="485775" cy="11060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4.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898189</xdr:colOff>
      <xdr:row>3</xdr:row>
      <xdr:rowOff>170650</xdr:rowOff>
    </xdr:to>
    <xdr:pic>
      <xdr:nvPicPr>
        <xdr:cNvPr id="2" name="Imagen 3">
          <a:extLst>
            <a:ext uri="{FF2B5EF4-FFF2-40B4-BE49-F238E27FC236}">
              <a16:creationId xmlns:a16="http://schemas.microsoft.com/office/drawing/2014/main" id="{E1D75705-E615-47EB-BA6A-685A4B090336}"/>
            </a:ext>
          </a:extLst>
        </xdr:cNvPr>
        <xdr:cNvPicPr>
          <a:picLocks noChangeAspect="1"/>
        </xdr:cNvPicPr>
      </xdr:nvPicPr>
      <xdr:blipFill>
        <a:blip xmlns:r="http://schemas.openxmlformats.org/officeDocument/2006/relationships" r:embed="rId1"/>
        <a:stretch>
          <a:fillRect/>
        </a:stretch>
      </xdr:blipFill>
      <xdr:spPr>
        <a:xfrm>
          <a:off x="7324725" y="0"/>
          <a:ext cx="1669714" cy="753580"/>
        </a:xfrm>
        <a:prstGeom prst="rect">
          <a:avLst/>
        </a:prstGeom>
      </xdr:spPr>
    </xdr:pic>
    <xdr:clientData/>
  </xdr:twoCellAnchor>
  <xdr:twoCellAnchor editAs="oneCell">
    <xdr:from>
      <xdr:col>0</xdr:col>
      <xdr:colOff>24766</xdr:colOff>
      <xdr:row>0</xdr:row>
      <xdr:rowOff>0</xdr:rowOff>
    </xdr:from>
    <xdr:to>
      <xdr:col>2</xdr:col>
      <xdr:colOff>20955</xdr:colOff>
      <xdr:row>4</xdr:row>
      <xdr:rowOff>16183</xdr:rowOff>
    </xdr:to>
    <xdr:pic>
      <xdr:nvPicPr>
        <xdr:cNvPr id="3" name="Imagen 2">
          <a:extLst>
            <a:ext uri="{FF2B5EF4-FFF2-40B4-BE49-F238E27FC236}">
              <a16:creationId xmlns:a16="http://schemas.microsoft.com/office/drawing/2014/main" id="{5077AF7B-16AA-4FB0-8F8C-B982BA63505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051"/>
        <a:stretch>
          <a:fillRect/>
        </a:stretch>
      </xdr:blipFill>
      <xdr:spPr>
        <a:xfrm>
          <a:off x="24766" y="0"/>
          <a:ext cx="1520189" cy="795328"/>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8</xdr:col>
      <xdr:colOff>463467</xdr:colOff>
      <xdr:row>0</xdr:row>
      <xdr:rowOff>180975</xdr:rowOff>
    </xdr:from>
    <xdr:to>
      <xdr:col>10</xdr:col>
      <xdr:colOff>246679</xdr:colOff>
      <xdr:row>5</xdr:row>
      <xdr:rowOff>12874</xdr:rowOff>
    </xdr:to>
    <xdr:pic>
      <xdr:nvPicPr>
        <xdr:cNvPr id="2" name="Imagen 3">
          <a:extLst>
            <a:ext uri="{FF2B5EF4-FFF2-40B4-BE49-F238E27FC236}">
              <a16:creationId xmlns:a16="http://schemas.microsoft.com/office/drawing/2014/main" id="{DBCD3002-6F97-42FC-AF5B-FDE23593982B}"/>
            </a:ext>
          </a:extLst>
        </xdr:cNvPr>
        <xdr:cNvPicPr>
          <a:picLocks noChangeAspect="1"/>
        </xdr:cNvPicPr>
      </xdr:nvPicPr>
      <xdr:blipFill>
        <a:blip xmlns:r="http://schemas.openxmlformats.org/officeDocument/2006/relationships" r:embed="rId1"/>
        <a:stretch>
          <a:fillRect/>
        </a:stretch>
      </xdr:blipFill>
      <xdr:spPr>
        <a:xfrm>
          <a:off x="8235867" y="180975"/>
          <a:ext cx="1789177" cy="797734"/>
        </a:xfrm>
        <a:prstGeom prst="rect">
          <a:avLst/>
        </a:prstGeom>
      </xdr:spPr>
    </xdr:pic>
    <xdr:clientData/>
  </xdr:twoCellAnchor>
  <xdr:twoCellAnchor editAs="oneCell">
    <xdr:from>
      <xdr:col>0</xdr:col>
      <xdr:colOff>0</xdr:colOff>
      <xdr:row>0</xdr:row>
      <xdr:rowOff>0</xdr:rowOff>
    </xdr:from>
    <xdr:to>
      <xdr:col>2</xdr:col>
      <xdr:colOff>340966</xdr:colOff>
      <xdr:row>5</xdr:row>
      <xdr:rowOff>19489</xdr:rowOff>
    </xdr:to>
    <xdr:pic>
      <xdr:nvPicPr>
        <xdr:cNvPr id="3" name="Imagen 2">
          <a:extLst>
            <a:ext uri="{FF2B5EF4-FFF2-40B4-BE49-F238E27FC236}">
              <a16:creationId xmlns:a16="http://schemas.microsoft.com/office/drawing/2014/main" id="{DE426E5C-F78D-448C-94EE-2DA8B817234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051"/>
        <a:stretch>
          <a:fillRect/>
        </a:stretch>
      </xdr:blipFill>
      <xdr:spPr>
        <a:xfrm>
          <a:off x="0" y="0"/>
          <a:ext cx="1864966" cy="987229"/>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13</xdr:col>
      <xdr:colOff>606342</xdr:colOff>
      <xdr:row>0</xdr:row>
      <xdr:rowOff>114300</xdr:rowOff>
    </xdr:from>
    <xdr:to>
      <xdr:col>15</xdr:col>
      <xdr:colOff>892474</xdr:colOff>
      <xdr:row>4</xdr:row>
      <xdr:rowOff>111934</xdr:rowOff>
    </xdr:to>
    <xdr:pic>
      <xdr:nvPicPr>
        <xdr:cNvPr id="2" name="Imagen 3">
          <a:extLst>
            <a:ext uri="{FF2B5EF4-FFF2-40B4-BE49-F238E27FC236}">
              <a16:creationId xmlns:a16="http://schemas.microsoft.com/office/drawing/2014/main" id="{FF6BD138-F31C-4824-B72D-D96066A1FDFE}"/>
            </a:ext>
          </a:extLst>
        </xdr:cNvPr>
        <xdr:cNvPicPr>
          <a:picLocks noChangeAspect="1"/>
        </xdr:cNvPicPr>
      </xdr:nvPicPr>
      <xdr:blipFill>
        <a:blip xmlns:r="http://schemas.openxmlformats.org/officeDocument/2006/relationships" r:embed="rId1"/>
        <a:stretch>
          <a:fillRect/>
        </a:stretch>
      </xdr:blipFill>
      <xdr:spPr>
        <a:xfrm>
          <a:off x="13026942" y="114300"/>
          <a:ext cx="1789177" cy="797734"/>
        </a:xfrm>
        <a:prstGeom prst="rect">
          <a:avLst/>
        </a:prstGeom>
      </xdr:spPr>
    </xdr:pic>
    <xdr:clientData/>
  </xdr:twoCellAnchor>
  <xdr:twoCellAnchor editAs="oneCell">
    <xdr:from>
      <xdr:col>0</xdr:col>
      <xdr:colOff>0</xdr:colOff>
      <xdr:row>0</xdr:row>
      <xdr:rowOff>0</xdr:rowOff>
    </xdr:from>
    <xdr:to>
      <xdr:col>0</xdr:col>
      <xdr:colOff>1864966</xdr:colOff>
      <xdr:row>4</xdr:row>
      <xdr:rowOff>187129</xdr:rowOff>
    </xdr:to>
    <xdr:pic>
      <xdr:nvPicPr>
        <xdr:cNvPr id="3" name="Imagen 2">
          <a:extLst>
            <a:ext uri="{FF2B5EF4-FFF2-40B4-BE49-F238E27FC236}">
              <a16:creationId xmlns:a16="http://schemas.microsoft.com/office/drawing/2014/main" id="{37932857-A44D-400C-B774-91D5D7D6F04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051"/>
        <a:stretch>
          <a:fillRect/>
        </a:stretch>
      </xdr:blipFill>
      <xdr:spPr>
        <a:xfrm>
          <a:off x="0" y="0"/>
          <a:ext cx="1864966" cy="987229"/>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7</xdr:col>
      <xdr:colOff>412750</xdr:colOff>
      <xdr:row>0</xdr:row>
      <xdr:rowOff>0</xdr:rowOff>
    </xdr:from>
    <xdr:to>
      <xdr:col>8</xdr:col>
      <xdr:colOff>1206799</xdr:colOff>
      <xdr:row>3</xdr:row>
      <xdr:rowOff>174460</xdr:rowOff>
    </xdr:to>
    <xdr:pic>
      <xdr:nvPicPr>
        <xdr:cNvPr id="2" name="Imagen 3">
          <a:extLst>
            <a:ext uri="{FF2B5EF4-FFF2-40B4-BE49-F238E27FC236}">
              <a16:creationId xmlns:a16="http://schemas.microsoft.com/office/drawing/2014/main" id="{A136A756-0012-41DC-9006-153BFC59E428}"/>
            </a:ext>
          </a:extLst>
        </xdr:cNvPr>
        <xdr:cNvPicPr>
          <a:picLocks noChangeAspect="1"/>
        </xdr:cNvPicPr>
      </xdr:nvPicPr>
      <xdr:blipFill>
        <a:blip xmlns:r="http://schemas.openxmlformats.org/officeDocument/2006/relationships" r:embed="rId1"/>
        <a:stretch>
          <a:fillRect/>
        </a:stretch>
      </xdr:blipFill>
      <xdr:spPr>
        <a:xfrm>
          <a:off x="8905875" y="0"/>
          <a:ext cx="1672889" cy="777393"/>
        </a:xfrm>
        <a:prstGeom prst="rect">
          <a:avLst/>
        </a:prstGeom>
      </xdr:spPr>
    </xdr:pic>
    <xdr:clientData/>
  </xdr:twoCellAnchor>
  <xdr:twoCellAnchor editAs="oneCell">
    <xdr:from>
      <xdr:col>0</xdr:col>
      <xdr:colOff>216854</xdr:colOff>
      <xdr:row>0</xdr:row>
      <xdr:rowOff>0</xdr:rowOff>
    </xdr:from>
    <xdr:to>
      <xdr:col>1</xdr:col>
      <xdr:colOff>104140</xdr:colOff>
      <xdr:row>4</xdr:row>
      <xdr:rowOff>27613</xdr:rowOff>
    </xdr:to>
    <xdr:pic>
      <xdr:nvPicPr>
        <xdr:cNvPr id="3" name="Imagen 2">
          <a:extLst>
            <a:ext uri="{FF2B5EF4-FFF2-40B4-BE49-F238E27FC236}">
              <a16:creationId xmlns:a16="http://schemas.microsoft.com/office/drawing/2014/main" id="{09DDB41A-9E20-441D-A36F-D62B104B9EF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051"/>
        <a:stretch>
          <a:fillRect/>
        </a:stretch>
      </xdr:blipFill>
      <xdr:spPr>
        <a:xfrm>
          <a:off x="216854" y="0"/>
          <a:ext cx="1520189" cy="827078"/>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oneCellAnchor>
    <xdr:from>
      <xdr:col>7</xdr:col>
      <xdr:colOff>88997</xdr:colOff>
      <xdr:row>0</xdr:row>
      <xdr:rowOff>117474</xdr:rowOff>
    </xdr:from>
    <xdr:ext cx="1637237" cy="695325"/>
    <xdr:pic>
      <xdr:nvPicPr>
        <xdr:cNvPr id="2" name="Imagen 1">
          <a:extLst>
            <a:ext uri="{FF2B5EF4-FFF2-40B4-BE49-F238E27FC236}">
              <a16:creationId xmlns:a16="http://schemas.microsoft.com/office/drawing/2014/main" id="{63972D20-5D54-477F-A7E7-CAD1C976AF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37472" y="117474"/>
          <a:ext cx="1637237"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184010</xdr:colOff>
      <xdr:row>0</xdr:row>
      <xdr:rowOff>0</xdr:rowOff>
    </xdr:from>
    <xdr:to>
      <xdr:col>1</xdr:col>
      <xdr:colOff>1636395</xdr:colOff>
      <xdr:row>4</xdr:row>
      <xdr:rowOff>114300</xdr:rowOff>
    </xdr:to>
    <xdr:pic>
      <xdr:nvPicPr>
        <xdr:cNvPr id="3" name="Picture 4">
          <a:extLst>
            <a:ext uri="{FF2B5EF4-FFF2-40B4-BE49-F238E27FC236}">
              <a16:creationId xmlns:a16="http://schemas.microsoft.com/office/drawing/2014/main" id="{66C795BB-0E2F-4154-BB27-D8CA20395E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4560" y="0"/>
          <a:ext cx="1452385" cy="8763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5</xdr:col>
      <xdr:colOff>736697</xdr:colOff>
      <xdr:row>2</xdr:row>
      <xdr:rowOff>20955</xdr:rowOff>
    </xdr:from>
    <xdr:ext cx="1435003" cy="695325"/>
    <xdr:pic>
      <xdr:nvPicPr>
        <xdr:cNvPr id="7" name="Imagen 1">
          <a:extLst>
            <a:ext uri="{FF2B5EF4-FFF2-40B4-BE49-F238E27FC236}">
              <a16:creationId xmlns:a16="http://schemas.microsoft.com/office/drawing/2014/main" id="{F06A7258-43D7-48BF-A26D-9FC8E619F6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47097" y="382905"/>
          <a:ext cx="1435003"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260210</xdr:colOff>
      <xdr:row>1</xdr:row>
      <xdr:rowOff>104775</xdr:rowOff>
    </xdr:from>
    <xdr:to>
      <xdr:col>2</xdr:col>
      <xdr:colOff>1116330</xdr:colOff>
      <xdr:row>6</xdr:row>
      <xdr:rowOff>38100</xdr:rowOff>
    </xdr:to>
    <xdr:pic>
      <xdr:nvPicPr>
        <xdr:cNvPr id="3" name="Picture 4">
          <a:extLst>
            <a:ext uri="{FF2B5EF4-FFF2-40B4-BE49-F238E27FC236}">
              <a16:creationId xmlns:a16="http://schemas.microsoft.com/office/drawing/2014/main" id="{22C9DDAB-C7D4-496F-90E2-20F48ABA79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9810" y="104775"/>
          <a:ext cx="1461910" cy="86677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oneCellAnchor>
    <xdr:from>
      <xdr:col>7</xdr:col>
      <xdr:colOff>177459</xdr:colOff>
      <xdr:row>1</xdr:row>
      <xdr:rowOff>107705</xdr:rowOff>
    </xdr:from>
    <xdr:ext cx="1274884" cy="591228"/>
    <xdr:pic>
      <xdr:nvPicPr>
        <xdr:cNvPr id="2" name="Imagen 1">
          <a:extLst>
            <a:ext uri="{FF2B5EF4-FFF2-40B4-BE49-F238E27FC236}">
              <a16:creationId xmlns:a16="http://schemas.microsoft.com/office/drawing/2014/main" id="{DE0418C0-FEDE-4CE2-904F-0D3164D80B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78209" y="107705"/>
          <a:ext cx="1274884" cy="591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65942</xdr:colOff>
      <xdr:row>1</xdr:row>
      <xdr:rowOff>36634</xdr:rowOff>
    </xdr:from>
    <xdr:to>
      <xdr:col>1</xdr:col>
      <xdr:colOff>941364</xdr:colOff>
      <xdr:row>4</xdr:row>
      <xdr:rowOff>86553</xdr:rowOff>
    </xdr:to>
    <xdr:pic>
      <xdr:nvPicPr>
        <xdr:cNvPr id="3" name="Picture 4">
          <a:extLst>
            <a:ext uri="{FF2B5EF4-FFF2-40B4-BE49-F238E27FC236}">
              <a16:creationId xmlns:a16="http://schemas.microsoft.com/office/drawing/2014/main" id="{28262D59-FDD3-4E92-BF05-00A74278B5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942" y="36634"/>
          <a:ext cx="1128347" cy="617609"/>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7</xdr:col>
      <xdr:colOff>177459</xdr:colOff>
      <xdr:row>1</xdr:row>
      <xdr:rowOff>107705</xdr:rowOff>
    </xdr:from>
    <xdr:ext cx="1274884" cy="591228"/>
    <xdr:pic>
      <xdr:nvPicPr>
        <xdr:cNvPr id="2" name="Imagen 1">
          <a:extLst>
            <a:ext uri="{FF2B5EF4-FFF2-40B4-BE49-F238E27FC236}">
              <a16:creationId xmlns:a16="http://schemas.microsoft.com/office/drawing/2014/main" id="{C9DAF01D-AD6E-4407-BC37-FE61D9EAF0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6284" y="298205"/>
          <a:ext cx="1274884" cy="591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142142</xdr:colOff>
      <xdr:row>0</xdr:row>
      <xdr:rowOff>150934</xdr:rowOff>
    </xdr:from>
    <xdr:to>
      <xdr:col>1</xdr:col>
      <xdr:colOff>1255689</xdr:colOff>
      <xdr:row>4</xdr:row>
      <xdr:rowOff>113223</xdr:rowOff>
    </xdr:to>
    <xdr:pic>
      <xdr:nvPicPr>
        <xdr:cNvPr id="6" name="Picture 4">
          <a:extLst>
            <a:ext uri="{FF2B5EF4-FFF2-40B4-BE49-F238E27FC236}">
              <a16:creationId xmlns:a16="http://schemas.microsoft.com/office/drawing/2014/main" id="{6CF7D116-9198-40FC-9A3D-3E7BA1A059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4142" y="150934"/>
          <a:ext cx="1115452" cy="648089"/>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oneCellAnchor>
    <xdr:from>
      <xdr:col>6</xdr:col>
      <xdr:colOff>923010</xdr:colOff>
      <xdr:row>1</xdr:row>
      <xdr:rowOff>105800</xdr:rowOff>
    </xdr:from>
    <xdr:ext cx="1511641" cy="701024"/>
    <xdr:pic>
      <xdr:nvPicPr>
        <xdr:cNvPr id="2" name="Imagen 1">
          <a:extLst>
            <a:ext uri="{FF2B5EF4-FFF2-40B4-BE49-F238E27FC236}">
              <a16:creationId xmlns:a16="http://schemas.microsoft.com/office/drawing/2014/main" id="{906974BB-5DC1-4F3E-AA78-B4418BF2A9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6657" y="273888"/>
          <a:ext cx="1511641" cy="701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136426</xdr:colOff>
      <xdr:row>0</xdr:row>
      <xdr:rowOff>150934</xdr:rowOff>
    </xdr:from>
    <xdr:to>
      <xdr:col>1</xdr:col>
      <xdr:colOff>1546835</xdr:colOff>
      <xdr:row>5</xdr:row>
      <xdr:rowOff>132342</xdr:rowOff>
    </xdr:to>
    <xdr:pic>
      <xdr:nvPicPr>
        <xdr:cNvPr id="3" name="Picture 4">
          <a:extLst>
            <a:ext uri="{FF2B5EF4-FFF2-40B4-BE49-F238E27FC236}">
              <a16:creationId xmlns:a16="http://schemas.microsoft.com/office/drawing/2014/main" id="{BC530098-8F64-4DDC-B17E-79D6239D0D8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3955" y="150934"/>
          <a:ext cx="1418029" cy="835184"/>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10</xdr:col>
      <xdr:colOff>246039</xdr:colOff>
      <xdr:row>4</xdr:row>
      <xdr:rowOff>15240</xdr:rowOff>
    </xdr:from>
    <xdr:ext cx="1379790" cy="639878"/>
    <xdr:pic>
      <xdr:nvPicPr>
        <xdr:cNvPr id="8" name="Imagen 3">
          <a:extLst>
            <a:ext uri="{FF2B5EF4-FFF2-40B4-BE49-F238E27FC236}">
              <a16:creationId xmlns:a16="http://schemas.microsoft.com/office/drawing/2014/main" id="{FF5FDFBD-451C-47E2-B38D-A875EDA161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51639" y="701040"/>
          <a:ext cx="1379790" cy="6398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409575</xdr:colOff>
      <xdr:row>3</xdr:row>
      <xdr:rowOff>141409</xdr:rowOff>
    </xdr:from>
    <xdr:to>
      <xdr:col>2</xdr:col>
      <xdr:colOff>6009</xdr:colOff>
      <xdr:row>8</xdr:row>
      <xdr:rowOff>103698</xdr:rowOff>
    </xdr:to>
    <xdr:pic>
      <xdr:nvPicPr>
        <xdr:cNvPr id="6" name="Picture 4">
          <a:extLst>
            <a:ext uri="{FF2B5EF4-FFF2-40B4-BE49-F238E27FC236}">
              <a16:creationId xmlns:a16="http://schemas.microsoft.com/office/drawing/2014/main" id="{02B69755-FA47-4D7B-9E69-8F3CB003F1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575" y="655759"/>
          <a:ext cx="1491909" cy="819539"/>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oneCellAnchor>
    <xdr:from>
      <xdr:col>6</xdr:col>
      <xdr:colOff>946601</xdr:colOff>
      <xdr:row>0</xdr:row>
      <xdr:rowOff>152947</xdr:rowOff>
    </xdr:from>
    <xdr:ext cx="2184741" cy="1013175"/>
    <xdr:pic>
      <xdr:nvPicPr>
        <xdr:cNvPr id="13" name="Imagen 3">
          <a:extLst>
            <a:ext uri="{FF2B5EF4-FFF2-40B4-BE49-F238E27FC236}">
              <a16:creationId xmlns:a16="http://schemas.microsoft.com/office/drawing/2014/main" id="{BAEEA463-A878-4455-9B4F-82AA1EB1E5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26320" y="152947"/>
          <a:ext cx="2184741" cy="1013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202406</xdr:colOff>
      <xdr:row>1</xdr:row>
      <xdr:rowOff>46159</xdr:rowOff>
    </xdr:from>
    <xdr:to>
      <xdr:col>1</xdr:col>
      <xdr:colOff>2416493</xdr:colOff>
      <xdr:row>7</xdr:row>
      <xdr:rowOff>17699</xdr:rowOff>
    </xdr:to>
    <xdr:pic>
      <xdr:nvPicPr>
        <xdr:cNvPr id="15" name="Picture 4">
          <a:extLst>
            <a:ext uri="{FF2B5EF4-FFF2-40B4-BE49-F238E27FC236}">
              <a16:creationId xmlns:a16="http://schemas.microsoft.com/office/drawing/2014/main" id="{032CAA3D-CCF2-4A15-867D-B9AA0E65CA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5844" y="236659"/>
          <a:ext cx="2202657" cy="1026433"/>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5</xdr:col>
      <xdr:colOff>707470</xdr:colOff>
      <xdr:row>1</xdr:row>
      <xdr:rowOff>109191</xdr:rowOff>
    </xdr:from>
    <xdr:ext cx="1610244" cy="746752"/>
    <xdr:pic>
      <xdr:nvPicPr>
        <xdr:cNvPr id="15" name="Imagen 1">
          <a:extLst>
            <a:ext uri="{FF2B5EF4-FFF2-40B4-BE49-F238E27FC236}">
              <a16:creationId xmlns:a16="http://schemas.microsoft.com/office/drawing/2014/main" id="{E5ED9D69-C9B5-4827-8C95-E44E5A3FA8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17970" y="277279"/>
          <a:ext cx="1610244" cy="7467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60313</xdr:colOff>
      <xdr:row>1</xdr:row>
      <xdr:rowOff>94567</xdr:rowOff>
    </xdr:from>
    <xdr:to>
      <xdr:col>1</xdr:col>
      <xdr:colOff>1622727</xdr:colOff>
      <xdr:row>7</xdr:row>
      <xdr:rowOff>97042</xdr:rowOff>
    </xdr:to>
    <xdr:pic>
      <xdr:nvPicPr>
        <xdr:cNvPr id="18" name="Picture 4">
          <a:extLst>
            <a:ext uri="{FF2B5EF4-FFF2-40B4-BE49-F238E27FC236}">
              <a16:creationId xmlns:a16="http://schemas.microsoft.com/office/drawing/2014/main" id="{D53B47AE-9C9E-4C1A-9900-789E3717B8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313" y="262655"/>
          <a:ext cx="2036647" cy="1011005"/>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oneCellAnchor>
    <xdr:from>
      <xdr:col>7</xdr:col>
      <xdr:colOff>428019</xdr:colOff>
      <xdr:row>2</xdr:row>
      <xdr:rowOff>69526</xdr:rowOff>
    </xdr:from>
    <xdr:ext cx="2184741" cy="1013175"/>
    <xdr:pic>
      <xdr:nvPicPr>
        <xdr:cNvPr id="7" name="Imagen 1">
          <a:extLst>
            <a:ext uri="{FF2B5EF4-FFF2-40B4-BE49-F238E27FC236}">
              <a16:creationId xmlns:a16="http://schemas.microsoft.com/office/drawing/2014/main" id="{6696B15E-19DC-4291-9355-2D0BFD88B9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9602" y="429359"/>
          <a:ext cx="2184741" cy="1013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393525</xdr:colOff>
      <xdr:row>1</xdr:row>
      <xdr:rowOff>76662</xdr:rowOff>
    </xdr:from>
    <xdr:to>
      <xdr:col>2</xdr:col>
      <xdr:colOff>1054625</xdr:colOff>
      <xdr:row>7</xdr:row>
      <xdr:rowOff>101811</xdr:rowOff>
    </xdr:to>
    <xdr:pic>
      <xdr:nvPicPr>
        <xdr:cNvPr id="6" name="Picture 4">
          <a:extLst>
            <a:ext uri="{FF2B5EF4-FFF2-40B4-BE49-F238E27FC236}">
              <a16:creationId xmlns:a16="http://schemas.microsoft.com/office/drawing/2014/main" id="{EDBEE2F1-1125-4063-AB05-B483EBED34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3525" y="256579"/>
          <a:ext cx="1916495" cy="1055754"/>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oneCellAnchor>
    <xdr:from>
      <xdr:col>6</xdr:col>
      <xdr:colOff>85119</xdr:colOff>
      <xdr:row>1</xdr:row>
      <xdr:rowOff>60001</xdr:rowOff>
    </xdr:from>
    <xdr:ext cx="2184741" cy="1013175"/>
    <xdr:pic>
      <xdr:nvPicPr>
        <xdr:cNvPr id="13" name="Imagen 3">
          <a:extLst>
            <a:ext uri="{FF2B5EF4-FFF2-40B4-BE49-F238E27FC236}">
              <a16:creationId xmlns:a16="http://schemas.microsoft.com/office/drawing/2014/main" id="{13898249-0C36-4137-A716-F2220A0723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43294" y="221926"/>
          <a:ext cx="2184741" cy="1013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136350</xdr:colOff>
      <xdr:row>1</xdr:row>
      <xdr:rowOff>12516</xdr:rowOff>
    </xdr:from>
    <xdr:to>
      <xdr:col>3</xdr:col>
      <xdr:colOff>325755</xdr:colOff>
      <xdr:row>6</xdr:row>
      <xdr:rowOff>16932</xdr:rowOff>
    </xdr:to>
    <xdr:pic>
      <xdr:nvPicPr>
        <xdr:cNvPr id="14" name="Picture 4">
          <a:extLst>
            <a:ext uri="{FF2B5EF4-FFF2-40B4-BE49-F238E27FC236}">
              <a16:creationId xmlns:a16="http://schemas.microsoft.com/office/drawing/2014/main" id="{C203CFE2-FB64-4B14-B582-EAE299B11F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8350" y="174441"/>
          <a:ext cx="1759125" cy="1042641"/>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oneCellAnchor>
    <xdr:from>
      <xdr:col>0</xdr:col>
      <xdr:colOff>103187</xdr:colOff>
      <xdr:row>0</xdr:row>
      <xdr:rowOff>0</xdr:rowOff>
    </xdr:from>
    <xdr:ext cx="1673987" cy="1020552"/>
    <xdr:pic>
      <xdr:nvPicPr>
        <xdr:cNvPr id="2" name="Imagen 2">
          <a:extLst>
            <a:ext uri="{FF2B5EF4-FFF2-40B4-BE49-F238E27FC236}">
              <a16:creationId xmlns:a16="http://schemas.microsoft.com/office/drawing/2014/main" id="{9273D13E-1B1D-4842-ABD2-DAB47BB8370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103187" y="0"/>
          <a:ext cx="1673987" cy="1020552"/>
        </a:xfrm>
        <a:prstGeom prst="rect">
          <a:avLst/>
        </a:prstGeom>
      </xdr:spPr>
    </xdr:pic>
    <xdr:clientData/>
  </xdr:oneCellAnchor>
  <xdr:oneCellAnchor>
    <xdr:from>
      <xdr:col>8</xdr:col>
      <xdr:colOff>295061</xdr:colOff>
      <xdr:row>0</xdr:row>
      <xdr:rowOff>0</xdr:rowOff>
    </xdr:from>
    <xdr:ext cx="1719582" cy="920089"/>
    <xdr:pic>
      <xdr:nvPicPr>
        <xdr:cNvPr id="3" name="Imagen 3">
          <a:extLst>
            <a:ext uri="{FF2B5EF4-FFF2-40B4-BE49-F238E27FC236}">
              <a16:creationId xmlns:a16="http://schemas.microsoft.com/office/drawing/2014/main" id="{C9FE2FC4-34AB-4EFA-AC7E-3A4AC67E2166}"/>
            </a:ext>
          </a:extLst>
        </xdr:cNvPr>
        <xdr:cNvPicPr>
          <a:picLocks noChangeAspect="1"/>
        </xdr:cNvPicPr>
      </xdr:nvPicPr>
      <xdr:blipFill>
        <a:blip xmlns:r="http://schemas.openxmlformats.org/officeDocument/2006/relationships" r:embed="rId2"/>
        <a:stretch>
          <a:fillRect/>
        </a:stretch>
      </xdr:blipFill>
      <xdr:spPr>
        <a:xfrm>
          <a:off x="11953661" y="0"/>
          <a:ext cx="1719582" cy="920089"/>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5</xdr:col>
      <xdr:colOff>140873</xdr:colOff>
      <xdr:row>0</xdr:row>
      <xdr:rowOff>66040</xdr:rowOff>
    </xdr:from>
    <xdr:ext cx="1250434" cy="636840"/>
    <xdr:pic>
      <xdr:nvPicPr>
        <xdr:cNvPr id="2" name="Imagen 1">
          <a:extLst>
            <a:ext uri="{FF2B5EF4-FFF2-40B4-BE49-F238E27FC236}">
              <a16:creationId xmlns:a16="http://schemas.microsoft.com/office/drawing/2014/main" id="{1FDF813F-0CC7-4E34-A70B-09B465B438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33388" y="64135"/>
          <a:ext cx="1250434" cy="636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368532</xdr:colOff>
      <xdr:row>0</xdr:row>
      <xdr:rowOff>27710</xdr:rowOff>
    </xdr:from>
    <xdr:to>
      <xdr:col>1</xdr:col>
      <xdr:colOff>518103</xdr:colOff>
      <xdr:row>4</xdr:row>
      <xdr:rowOff>17319</xdr:rowOff>
    </xdr:to>
    <xdr:pic>
      <xdr:nvPicPr>
        <xdr:cNvPr id="3" name="Picture 4">
          <a:extLst>
            <a:ext uri="{FF2B5EF4-FFF2-40B4-BE49-F238E27FC236}">
              <a16:creationId xmlns:a16="http://schemas.microsoft.com/office/drawing/2014/main" id="{D4B167D4-206B-4104-A8FB-F429F6772C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4722" y="25805"/>
          <a:ext cx="1235421" cy="738274"/>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oneCellAnchor>
    <xdr:from>
      <xdr:col>15</xdr:col>
      <xdr:colOff>315959</xdr:colOff>
      <xdr:row>0</xdr:row>
      <xdr:rowOff>115569</xdr:rowOff>
    </xdr:from>
    <xdr:ext cx="1590946" cy="810261"/>
    <xdr:pic>
      <xdr:nvPicPr>
        <xdr:cNvPr id="2" name="Imagen 1">
          <a:extLst>
            <a:ext uri="{FF2B5EF4-FFF2-40B4-BE49-F238E27FC236}">
              <a16:creationId xmlns:a16="http://schemas.microsoft.com/office/drawing/2014/main" id="{1D1820B8-5DD6-4097-91BC-43538F1FC8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75839" y="115569"/>
          <a:ext cx="1590946" cy="8102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47625</xdr:rowOff>
    </xdr:from>
    <xdr:to>
      <xdr:col>4</xdr:col>
      <xdr:colOff>96754</xdr:colOff>
      <xdr:row>5</xdr:row>
      <xdr:rowOff>118109</xdr:rowOff>
    </xdr:to>
    <xdr:pic>
      <xdr:nvPicPr>
        <xdr:cNvPr id="3" name="Picture 4">
          <a:extLst>
            <a:ext uri="{FF2B5EF4-FFF2-40B4-BE49-F238E27FC236}">
              <a16:creationId xmlns:a16="http://schemas.microsoft.com/office/drawing/2014/main" id="{E6815837-5C50-47D5-985E-6FB86528434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49530"/>
          <a:ext cx="1687429" cy="992504"/>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oneCellAnchor>
    <xdr:from>
      <xdr:col>4</xdr:col>
      <xdr:colOff>540749</xdr:colOff>
      <xdr:row>0</xdr:row>
      <xdr:rowOff>67944</xdr:rowOff>
    </xdr:from>
    <xdr:ext cx="1590946" cy="810261"/>
    <xdr:pic>
      <xdr:nvPicPr>
        <xdr:cNvPr id="2" name="Imagen 1">
          <a:extLst>
            <a:ext uri="{FF2B5EF4-FFF2-40B4-BE49-F238E27FC236}">
              <a16:creationId xmlns:a16="http://schemas.microsoft.com/office/drawing/2014/main" id="{7126B41D-FB42-438C-A966-9B70C97615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81654" y="66039"/>
          <a:ext cx="1590946" cy="8102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381000</xdr:colOff>
      <xdr:row>0</xdr:row>
      <xdr:rowOff>11430</xdr:rowOff>
    </xdr:from>
    <xdr:to>
      <xdr:col>1</xdr:col>
      <xdr:colOff>1159744</xdr:colOff>
      <xdr:row>5</xdr:row>
      <xdr:rowOff>870</xdr:rowOff>
    </xdr:to>
    <xdr:pic>
      <xdr:nvPicPr>
        <xdr:cNvPr id="3" name="Picture 4">
          <a:extLst>
            <a:ext uri="{FF2B5EF4-FFF2-40B4-BE49-F238E27FC236}">
              <a16:creationId xmlns:a16="http://schemas.microsoft.com/office/drawing/2014/main" id="{CBE60CE6-4907-494D-B129-A22E933534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15240"/>
          <a:ext cx="1521694" cy="90003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oneCellAnchor>
    <xdr:from>
      <xdr:col>6</xdr:col>
      <xdr:colOff>361679</xdr:colOff>
      <xdr:row>0</xdr:row>
      <xdr:rowOff>151764</xdr:rowOff>
    </xdr:from>
    <xdr:ext cx="1590946" cy="810261"/>
    <xdr:pic>
      <xdr:nvPicPr>
        <xdr:cNvPr id="2" name="Imagen 1">
          <a:extLst>
            <a:ext uri="{FF2B5EF4-FFF2-40B4-BE49-F238E27FC236}">
              <a16:creationId xmlns:a16="http://schemas.microsoft.com/office/drawing/2014/main" id="{8780080C-73F7-4811-9259-879190459D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81064" y="151764"/>
          <a:ext cx="1590946" cy="8102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381000</xdr:colOff>
      <xdr:row>0</xdr:row>
      <xdr:rowOff>15240</xdr:rowOff>
    </xdr:from>
    <xdr:to>
      <xdr:col>0</xdr:col>
      <xdr:colOff>1906504</xdr:colOff>
      <xdr:row>5</xdr:row>
      <xdr:rowOff>19920</xdr:rowOff>
    </xdr:to>
    <xdr:pic>
      <xdr:nvPicPr>
        <xdr:cNvPr id="3" name="Picture 4">
          <a:extLst>
            <a:ext uri="{FF2B5EF4-FFF2-40B4-BE49-F238E27FC236}">
              <a16:creationId xmlns:a16="http://schemas.microsoft.com/office/drawing/2014/main" id="{C6C6D0AC-8985-4C19-8670-AD044AC9B76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19050"/>
          <a:ext cx="1525504" cy="91146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4</xdr:col>
      <xdr:colOff>632189</xdr:colOff>
      <xdr:row>0</xdr:row>
      <xdr:rowOff>66039</xdr:rowOff>
    </xdr:from>
    <xdr:ext cx="1590946" cy="810261"/>
    <xdr:pic>
      <xdr:nvPicPr>
        <xdr:cNvPr id="2" name="Imagen 1">
          <a:extLst>
            <a:ext uri="{FF2B5EF4-FFF2-40B4-BE49-F238E27FC236}">
              <a16:creationId xmlns:a16="http://schemas.microsoft.com/office/drawing/2014/main" id="{84F43AE6-1C3D-4FA8-A1FF-3A45F8769A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8979" y="64134"/>
          <a:ext cx="1590946" cy="8102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381000</xdr:colOff>
      <xdr:row>0</xdr:row>
      <xdr:rowOff>15240</xdr:rowOff>
    </xdr:from>
    <xdr:to>
      <xdr:col>0</xdr:col>
      <xdr:colOff>1906504</xdr:colOff>
      <xdr:row>5</xdr:row>
      <xdr:rowOff>18015</xdr:rowOff>
    </xdr:to>
    <xdr:pic>
      <xdr:nvPicPr>
        <xdr:cNvPr id="3" name="Picture 4">
          <a:extLst>
            <a:ext uri="{FF2B5EF4-FFF2-40B4-BE49-F238E27FC236}">
              <a16:creationId xmlns:a16="http://schemas.microsoft.com/office/drawing/2014/main" id="{27F730E2-DD1B-417D-8E42-9B05481C67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19050"/>
          <a:ext cx="1525504" cy="917175"/>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oneCellAnchor>
    <xdr:from>
      <xdr:col>11</xdr:col>
      <xdr:colOff>236583</xdr:colOff>
      <xdr:row>0</xdr:row>
      <xdr:rowOff>1</xdr:rowOff>
    </xdr:from>
    <xdr:ext cx="1309163" cy="666750"/>
    <xdr:pic>
      <xdr:nvPicPr>
        <xdr:cNvPr id="2" name="Imagen 1">
          <a:extLst>
            <a:ext uri="{FF2B5EF4-FFF2-40B4-BE49-F238E27FC236}">
              <a16:creationId xmlns:a16="http://schemas.microsoft.com/office/drawing/2014/main" id="{6D3921D8-72B4-4E6D-8BFC-24E62A481F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44088" y="1"/>
          <a:ext cx="1309163"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63500</xdr:colOff>
      <xdr:row>0</xdr:row>
      <xdr:rowOff>15875</xdr:rowOff>
    </xdr:from>
    <xdr:to>
      <xdr:col>2</xdr:col>
      <xdr:colOff>172403</xdr:colOff>
      <xdr:row>4</xdr:row>
      <xdr:rowOff>67813</xdr:rowOff>
    </xdr:to>
    <xdr:pic>
      <xdr:nvPicPr>
        <xdr:cNvPr id="3" name="Picture 4">
          <a:extLst>
            <a:ext uri="{FF2B5EF4-FFF2-40B4-BE49-F238E27FC236}">
              <a16:creationId xmlns:a16="http://schemas.microsoft.com/office/drawing/2014/main" id="{80930F9C-A68C-41E2-94E9-4D61E5FFB5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690" y="19685"/>
          <a:ext cx="1328103" cy="792983"/>
        </a:xfrm>
        <a:prstGeom prst="rect">
          <a:avLst/>
        </a:prstGeom>
      </xdr:spPr>
    </xdr:pic>
    <xdr:clientData/>
  </xdr:twoCellAnchor>
  <xdr:twoCellAnchor>
    <xdr:from>
      <xdr:col>1</xdr:col>
      <xdr:colOff>466725</xdr:colOff>
      <xdr:row>6</xdr:row>
      <xdr:rowOff>104140</xdr:rowOff>
    </xdr:from>
    <xdr:to>
      <xdr:col>11</xdr:col>
      <xdr:colOff>371474</xdr:colOff>
      <xdr:row>24</xdr:row>
      <xdr:rowOff>99695</xdr:rowOff>
    </xdr:to>
    <xdr:graphicFrame macro="">
      <xdr:nvGraphicFramePr>
        <xdr:cNvPr id="4" name="Diagrama 1">
          <a:extLst>
            <a:ext uri="{FF2B5EF4-FFF2-40B4-BE49-F238E27FC236}">
              <a16:creationId xmlns:a16="http://schemas.microsoft.com/office/drawing/2014/main" id="{436D793C-6BFE-45BE-AFA3-63E5BC827756}"/>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0</xdr:col>
      <xdr:colOff>533400</xdr:colOff>
      <xdr:row>7</xdr:row>
      <xdr:rowOff>125729</xdr:rowOff>
    </xdr:from>
    <xdr:to>
      <xdr:col>11</xdr:col>
      <xdr:colOff>201930</xdr:colOff>
      <xdr:row>23</xdr:row>
      <xdr:rowOff>57150</xdr:rowOff>
    </xdr:to>
    <xdr:graphicFrame macro="">
      <xdr:nvGraphicFramePr>
        <xdr:cNvPr id="2" name="Diagrama 1">
          <a:extLst>
            <a:ext uri="{FF2B5EF4-FFF2-40B4-BE49-F238E27FC236}">
              <a16:creationId xmlns:a16="http://schemas.microsoft.com/office/drawing/2014/main" id="{B8A87E3E-EB7B-4BF5-9935-EDCA1C1B72ED}"/>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oneCellAnchor>
    <xdr:from>
      <xdr:col>11</xdr:col>
      <xdr:colOff>236583</xdr:colOff>
      <xdr:row>0</xdr:row>
      <xdr:rowOff>1</xdr:rowOff>
    </xdr:from>
    <xdr:ext cx="1309163" cy="666750"/>
    <xdr:pic>
      <xdr:nvPicPr>
        <xdr:cNvPr id="3" name="Imagen 1">
          <a:extLst>
            <a:ext uri="{FF2B5EF4-FFF2-40B4-BE49-F238E27FC236}">
              <a16:creationId xmlns:a16="http://schemas.microsoft.com/office/drawing/2014/main" id="{BE95900D-F205-45FB-9BD1-5B0123E77713}"/>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934813" y="1"/>
          <a:ext cx="1309163"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63500</xdr:colOff>
      <xdr:row>0</xdr:row>
      <xdr:rowOff>15875</xdr:rowOff>
    </xdr:from>
    <xdr:to>
      <xdr:col>1</xdr:col>
      <xdr:colOff>589598</xdr:colOff>
      <xdr:row>4</xdr:row>
      <xdr:rowOff>134488</xdr:rowOff>
    </xdr:to>
    <xdr:pic>
      <xdr:nvPicPr>
        <xdr:cNvPr id="4" name="Picture 4">
          <a:extLst>
            <a:ext uri="{FF2B5EF4-FFF2-40B4-BE49-F238E27FC236}">
              <a16:creationId xmlns:a16="http://schemas.microsoft.com/office/drawing/2014/main" id="{72390F79-A3B5-4A7E-A622-3D5D4DB5055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9690" y="19685"/>
          <a:ext cx="1324293" cy="853943"/>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342900</xdr:colOff>
      <xdr:row>0</xdr:row>
      <xdr:rowOff>343377</xdr:rowOff>
    </xdr:from>
    <xdr:to>
      <xdr:col>2</xdr:col>
      <xdr:colOff>1069491</xdr:colOff>
      <xdr:row>4</xdr:row>
      <xdr:rowOff>173356</xdr:rowOff>
    </xdr:to>
    <xdr:pic>
      <xdr:nvPicPr>
        <xdr:cNvPr id="2" name="Imagen 3">
          <a:extLst>
            <a:ext uri="{FF2B5EF4-FFF2-40B4-BE49-F238E27FC236}">
              <a16:creationId xmlns:a16="http://schemas.microsoft.com/office/drawing/2014/main" id="{E00CC770-459B-45F8-8755-00C95A269D0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342900" y="343377"/>
          <a:ext cx="1983891" cy="913924"/>
        </a:xfrm>
        <a:prstGeom prst="rect">
          <a:avLst/>
        </a:prstGeom>
      </xdr:spPr>
    </xdr:pic>
    <xdr:clientData/>
  </xdr:twoCellAnchor>
  <xdr:twoCellAnchor editAs="oneCell">
    <xdr:from>
      <xdr:col>6</xdr:col>
      <xdr:colOff>2159639</xdr:colOff>
      <xdr:row>0</xdr:row>
      <xdr:rowOff>389844</xdr:rowOff>
    </xdr:from>
    <xdr:to>
      <xdr:col>7</xdr:col>
      <xdr:colOff>707233</xdr:colOff>
      <xdr:row>4</xdr:row>
      <xdr:rowOff>171450</xdr:rowOff>
    </xdr:to>
    <xdr:pic>
      <xdr:nvPicPr>
        <xdr:cNvPr id="3" name="Imagen 4">
          <a:extLst>
            <a:ext uri="{FF2B5EF4-FFF2-40B4-BE49-F238E27FC236}">
              <a16:creationId xmlns:a16="http://schemas.microsoft.com/office/drawing/2014/main" id="{D697CB63-32DB-49C1-8CC8-A102C48EA659}"/>
            </a:ext>
          </a:extLst>
        </xdr:cNvPr>
        <xdr:cNvPicPr>
          <a:picLocks noChangeAspect="1"/>
        </xdr:cNvPicPr>
      </xdr:nvPicPr>
      <xdr:blipFill>
        <a:blip xmlns:r="http://schemas.openxmlformats.org/officeDocument/2006/relationships" r:embed="rId2"/>
        <a:stretch>
          <a:fillRect/>
        </a:stretch>
      </xdr:blipFill>
      <xdr:spPr>
        <a:xfrm>
          <a:off x="10741664" y="389844"/>
          <a:ext cx="1742279" cy="854121"/>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2002043</xdr:colOff>
      <xdr:row>0</xdr:row>
      <xdr:rowOff>145677</xdr:rowOff>
    </xdr:from>
    <xdr:to>
      <xdr:col>1</xdr:col>
      <xdr:colOff>1772985</xdr:colOff>
      <xdr:row>5</xdr:row>
      <xdr:rowOff>93457</xdr:rowOff>
    </xdr:to>
    <xdr:pic>
      <xdr:nvPicPr>
        <xdr:cNvPr id="2" name="Imagen 3">
          <a:extLst>
            <a:ext uri="{FF2B5EF4-FFF2-40B4-BE49-F238E27FC236}">
              <a16:creationId xmlns:a16="http://schemas.microsoft.com/office/drawing/2014/main" id="{17EAD963-1853-4EC0-801A-D5DB39EC8D2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2002043" y="145677"/>
          <a:ext cx="2066019" cy="1064558"/>
        </a:xfrm>
        <a:prstGeom prst="rect">
          <a:avLst/>
        </a:prstGeom>
      </xdr:spPr>
    </xdr:pic>
    <xdr:clientData/>
  </xdr:twoCellAnchor>
  <xdr:twoCellAnchor editAs="oneCell">
    <xdr:from>
      <xdr:col>4</xdr:col>
      <xdr:colOff>145550</xdr:colOff>
      <xdr:row>0</xdr:row>
      <xdr:rowOff>164502</xdr:rowOff>
    </xdr:from>
    <xdr:to>
      <xdr:col>5</xdr:col>
      <xdr:colOff>225</xdr:colOff>
      <xdr:row>4</xdr:row>
      <xdr:rowOff>211172</xdr:rowOff>
    </xdr:to>
    <xdr:pic>
      <xdr:nvPicPr>
        <xdr:cNvPr id="3" name="Imagen 4">
          <a:extLst>
            <a:ext uri="{FF2B5EF4-FFF2-40B4-BE49-F238E27FC236}">
              <a16:creationId xmlns:a16="http://schemas.microsoft.com/office/drawing/2014/main" id="{5C90F0D8-B720-41F5-BB41-664CA9256875}"/>
            </a:ext>
          </a:extLst>
        </xdr:cNvPr>
        <xdr:cNvPicPr>
          <a:picLocks noChangeAspect="1"/>
        </xdr:cNvPicPr>
      </xdr:nvPicPr>
      <xdr:blipFill>
        <a:blip xmlns:r="http://schemas.openxmlformats.org/officeDocument/2006/relationships" r:embed="rId2"/>
        <a:stretch>
          <a:fillRect/>
        </a:stretch>
      </xdr:blipFill>
      <xdr:spPr>
        <a:xfrm>
          <a:off x="14489079" y="164502"/>
          <a:ext cx="1774467" cy="898317"/>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625928</xdr:colOff>
      <xdr:row>1</xdr:row>
      <xdr:rowOff>133894</xdr:rowOff>
    </xdr:from>
    <xdr:to>
      <xdr:col>4</xdr:col>
      <xdr:colOff>1828609</xdr:colOff>
      <xdr:row>6</xdr:row>
      <xdr:rowOff>17357</xdr:rowOff>
    </xdr:to>
    <xdr:pic>
      <xdr:nvPicPr>
        <xdr:cNvPr id="2" name="Imagen 1">
          <a:extLst>
            <a:ext uri="{FF2B5EF4-FFF2-40B4-BE49-F238E27FC236}">
              <a16:creationId xmlns:a16="http://schemas.microsoft.com/office/drawing/2014/main" id="{F1EAF74B-0BDF-45A8-B671-75395D75F6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2192261" y="303227"/>
          <a:ext cx="2324515" cy="1125523"/>
        </a:xfrm>
        <a:prstGeom prst="rect">
          <a:avLst/>
        </a:prstGeom>
      </xdr:spPr>
    </xdr:pic>
    <xdr:clientData/>
  </xdr:twoCellAnchor>
  <xdr:twoCellAnchor editAs="oneCell">
    <xdr:from>
      <xdr:col>6</xdr:col>
      <xdr:colOff>1712596</xdr:colOff>
      <xdr:row>1</xdr:row>
      <xdr:rowOff>9525</xdr:rowOff>
    </xdr:from>
    <xdr:to>
      <xdr:col>6</xdr:col>
      <xdr:colOff>3885442</xdr:colOff>
      <xdr:row>5</xdr:row>
      <xdr:rowOff>92287</xdr:rowOff>
    </xdr:to>
    <xdr:pic>
      <xdr:nvPicPr>
        <xdr:cNvPr id="3" name="Imagen 2">
          <a:extLst>
            <a:ext uri="{FF2B5EF4-FFF2-40B4-BE49-F238E27FC236}">
              <a16:creationId xmlns:a16="http://schemas.microsoft.com/office/drawing/2014/main" id="{FA1A0053-0D31-46AC-B70B-E32272F27D50}"/>
            </a:ext>
          </a:extLst>
        </xdr:cNvPr>
        <xdr:cNvPicPr>
          <a:picLocks noChangeAspect="1"/>
        </xdr:cNvPicPr>
      </xdr:nvPicPr>
      <xdr:blipFill>
        <a:blip xmlns:r="http://schemas.openxmlformats.org/officeDocument/2006/relationships" r:embed="rId2"/>
        <a:stretch>
          <a:fillRect/>
        </a:stretch>
      </xdr:blipFill>
      <xdr:spPr>
        <a:xfrm>
          <a:off x="15555596" y="178858"/>
          <a:ext cx="2172846" cy="1144059"/>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705274</xdr:colOff>
      <xdr:row>0</xdr:row>
      <xdr:rowOff>49530</xdr:rowOff>
    </xdr:from>
    <xdr:to>
      <xdr:col>3</xdr:col>
      <xdr:colOff>1734563</xdr:colOff>
      <xdr:row>4</xdr:row>
      <xdr:rowOff>174571</xdr:rowOff>
    </xdr:to>
    <xdr:pic>
      <xdr:nvPicPr>
        <xdr:cNvPr id="2" name="Imagen 1">
          <a:extLst>
            <a:ext uri="{FF2B5EF4-FFF2-40B4-BE49-F238E27FC236}">
              <a16:creationId xmlns:a16="http://schemas.microsoft.com/office/drawing/2014/main" id="{6C99B5AB-3011-4C34-B529-EE4D260D38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2263564" y="53340"/>
          <a:ext cx="1814149" cy="1102306"/>
        </a:xfrm>
        <a:prstGeom prst="rect">
          <a:avLst/>
        </a:prstGeom>
      </xdr:spPr>
    </xdr:pic>
    <xdr:clientData/>
  </xdr:twoCellAnchor>
  <xdr:twoCellAnchor editAs="oneCell">
    <xdr:from>
      <xdr:col>8</xdr:col>
      <xdr:colOff>835871</xdr:colOff>
      <xdr:row>0</xdr:row>
      <xdr:rowOff>0</xdr:rowOff>
    </xdr:from>
    <xdr:to>
      <xdr:col>10</xdr:col>
      <xdr:colOff>564363</xdr:colOff>
      <xdr:row>4</xdr:row>
      <xdr:rowOff>18902</xdr:rowOff>
    </xdr:to>
    <xdr:pic>
      <xdr:nvPicPr>
        <xdr:cNvPr id="3" name="Imagen 2">
          <a:extLst>
            <a:ext uri="{FF2B5EF4-FFF2-40B4-BE49-F238E27FC236}">
              <a16:creationId xmlns:a16="http://schemas.microsoft.com/office/drawing/2014/main" id="{217293E1-239E-4BA2-971A-D6A3FAD2885A}"/>
            </a:ext>
          </a:extLst>
        </xdr:cNvPr>
        <xdr:cNvPicPr>
          <a:picLocks noChangeAspect="1"/>
        </xdr:cNvPicPr>
      </xdr:nvPicPr>
      <xdr:blipFill>
        <a:blip xmlns:r="http://schemas.openxmlformats.org/officeDocument/2006/relationships" r:embed="rId2"/>
        <a:stretch>
          <a:fillRect/>
        </a:stretch>
      </xdr:blipFill>
      <xdr:spPr>
        <a:xfrm>
          <a:off x="16237796" y="0"/>
          <a:ext cx="1877060" cy="1007597"/>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1</xdr:col>
      <xdr:colOff>716279</xdr:colOff>
      <xdr:row>0</xdr:row>
      <xdr:rowOff>310516</xdr:rowOff>
    </xdr:from>
    <xdr:to>
      <xdr:col>4</xdr:col>
      <xdr:colOff>559520</xdr:colOff>
      <xdr:row>4</xdr:row>
      <xdr:rowOff>200026</xdr:rowOff>
    </xdr:to>
    <xdr:pic>
      <xdr:nvPicPr>
        <xdr:cNvPr id="2" name="Imagen 1">
          <a:extLst>
            <a:ext uri="{FF2B5EF4-FFF2-40B4-BE49-F238E27FC236}">
              <a16:creationId xmlns:a16="http://schemas.microsoft.com/office/drawing/2014/main" id="{C52C1B28-CCE5-44DD-91EF-46638331389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1495424" y="312421"/>
          <a:ext cx="2190201" cy="1038225"/>
        </a:xfrm>
        <a:prstGeom prst="rect">
          <a:avLst/>
        </a:prstGeom>
      </xdr:spPr>
    </xdr:pic>
    <xdr:clientData/>
  </xdr:twoCellAnchor>
  <xdr:twoCellAnchor editAs="oneCell">
    <xdr:from>
      <xdr:col>13</xdr:col>
      <xdr:colOff>428625</xdr:colOff>
      <xdr:row>0</xdr:row>
      <xdr:rowOff>266700</xdr:rowOff>
    </xdr:from>
    <xdr:to>
      <xdr:col>15</xdr:col>
      <xdr:colOff>570213</xdr:colOff>
      <xdr:row>4</xdr:row>
      <xdr:rowOff>17145</xdr:rowOff>
    </xdr:to>
    <xdr:pic>
      <xdr:nvPicPr>
        <xdr:cNvPr id="3" name="Imagen 2">
          <a:extLst>
            <a:ext uri="{FF2B5EF4-FFF2-40B4-BE49-F238E27FC236}">
              <a16:creationId xmlns:a16="http://schemas.microsoft.com/office/drawing/2014/main" id="{21EBB5FC-67B8-4364-9849-4B418001457B}"/>
            </a:ext>
          </a:extLst>
        </xdr:cNvPr>
        <xdr:cNvPicPr>
          <a:picLocks noChangeAspect="1"/>
        </xdr:cNvPicPr>
      </xdr:nvPicPr>
      <xdr:blipFill>
        <a:blip xmlns:r="http://schemas.openxmlformats.org/officeDocument/2006/relationships" r:embed="rId2"/>
        <a:stretch>
          <a:fillRect/>
        </a:stretch>
      </xdr:blipFill>
      <xdr:spPr>
        <a:xfrm>
          <a:off x="10584180" y="266700"/>
          <a:ext cx="1701783" cy="906780"/>
        </a:xfrm>
        <a:prstGeom prst="rect">
          <a:avLst/>
        </a:prstGeom>
      </xdr:spPr>
    </xdr:pic>
    <xdr:clientData/>
  </xdr:twoCellAnchor>
  <xdr:twoCellAnchor editAs="oneCell">
    <xdr:from>
      <xdr:col>3</xdr:col>
      <xdr:colOff>360045</xdr:colOff>
      <xdr:row>8</xdr:row>
      <xdr:rowOff>150933</xdr:rowOff>
    </xdr:from>
    <xdr:to>
      <xdr:col>13</xdr:col>
      <xdr:colOff>586740</xdr:colOff>
      <xdr:row>36</xdr:row>
      <xdr:rowOff>96265</xdr:rowOff>
    </xdr:to>
    <xdr:pic>
      <xdr:nvPicPr>
        <xdr:cNvPr id="4" name="Imagen 4">
          <a:extLst>
            <a:ext uri="{FF2B5EF4-FFF2-40B4-BE49-F238E27FC236}">
              <a16:creationId xmlns:a16="http://schemas.microsoft.com/office/drawing/2014/main" id="{828ED894-2924-4BF1-B86A-E5CD8504D1BE}"/>
            </a:ext>
          </a:extLst>
        </xdr:cNvPr>
        <xdr:cNvPicPr>
          <a:picLocks noChangeAspect="1"/>
        </xdr:cNvPicPr>
      </xdr:nvPicPr>
      <xdr:blipFill>
        <a:blip xmlns:r="http://schemas.openxmlformats.org/officeDocument/2006/relationships" r:embed="rId3"/>
        <a:stretch>
          <a:fillRect/>
        </a:stretch>
      </xdr:blipFill>
      <xdr:spPr>
        <a:xfrm>
          <a:off x="2707005" y="2141658"/>
          <a:ext cx="8037195" cy="4742122"/>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264715</xdr:colOff>
      <xdr:row>3</xdr:row>
      <xdr:rowOff>134698</xdr:rowOff>
    </xdr:to>
    <xdr:pic>
      <xdr:nvPicPr>
        <xdr:cNvPr id="2" name="Imagen 1">
          <a:extLst>
            <a:ext uri="{FF2B5EF4-FFF2-40B4-BE49-F238E27FC236}">
              <a16:creationId xmlns:a16="http://schemas.microsoft.com/office/drawing/2014/main" id="{F5053142-E76E-470D-9DF0-BA32634618E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0" y="0"/>
          <a:ext cx="1826815" cy="1125298"/>
        </a:xfrm>
        <a:prstGeom prst="rect">
          <a:avLst/>
        </a:prstGeom>
      </xdr:spPr>
    </xdr:pic>
    <xdr:clientData/>
  </xdr:twoCellAnchor>
  <xdr:twoCellAnchor editAs="oneCell">
    <xdr:from>
      <xdr:col>12</xdr:col>
      <xdr:colOff>266700</xdr:colOff>
      <xdr:row>0</xdr:row>
      <xdr:rowOff>0</xdr:rowOff>
    </xdr:from>
    <xdr:to>
      <xdr:col>14</xdr:col>
      <xdr:colOff>545014</xdr:colOff>
      <xdr:row>3</xdr:row>
      <xdr:rowOff>36179</xdr:rowOff>
    </xdr:to>
    <xdr:pic>
      <xdr:nvPicPr>
        <xdr:cNvPr id="3" name="Imagen 2">
          <a:extLst>
            <a:ext uri="{FF2B5EF4-FFF2-40B4-BE49-F238E27FC236}">
              <a16:creationId xmlns:a16="http://schemas.microsoft.com/office/drawing/2014/main" id="{97B351F6-9067-421D-8F49-22D840AC08EF}"/>
            </a:ext>
          </a:extLst>
        </xdr:cNvPr>
        <xdr:cNvPicPr>
          <a:picLocks noChangeAspect="1"/>
        </xdr:cNvPicPr>
      </xdr:nvPicPr>
      <xdr:blipFill>
        <a:blip xmlns:r="http://schemas.openxmlformats.org/officeDocument/2006/relationships" r:embed="rId2"/>
        <a:stretch>
          <a:fillRect/>
        </a:stretch>
      </xdr:blipFill>
      <xdr:spPr>
        <a:xfrm>
          <a:off x="9639300" y="0"/>
          <a:ext cx="1836604" cy="1026779"/>
        </a:xfrm>
        <a:prstGeom prst="rect">
          <a:avLst/>
        </a:prstGeom>
      </xdr:spPr>
    </xdr:pic>
    <xdr:clientData/>
  </xdr:twoCellAnchor>
  <xdr:twoCellAnchor editAs="oneCell">
    <xdr:from>
      <xdr:col>3</xdr:col>
      <xdr:colOff>95250</xdr:colOff>
      <xdr:row>7</xdr:row>
      <xdr:rowOff>152399</xdr:rowOff>
    </xdr:from>
    <xdr:to>
      <xdr:col>13</xdr:col>
      <xdr:colOff>658552</xdr:colOff>
      <xdr:row>37</xdr:row>
      <xdr:rowOff>18249</xdr:rowOff>
    </xdr:to>
    <xdr:pic>
      <xdr:nvPicPr>
        <xdr:cNvPr id="4" name="Imagen 3">
          <a:extLst>
            <a:ext uri="{FF2B5EF4-FFF2-40B4-BE49-F238E27FC236}">
              <a16:creationId xmlns:a16="http://schemas.microsoft.com/office/drawing/2014/main" id="{75983BAA-DA14-4249-B9F2-96D19CE61189}"/>
            </a:ext>
          </a:extLst>
        </xdr:cNvPr>
        <xdr:cNvPicPr>
          <a:picLocks noChangeAspect="1"/>
        </xdr:cNvPicPr>
      </xdr:nvPicPr>
      <xdr:blipFill>
        <a:blip xmlns:r="http://schemas.openxmlformats.org/officeDocument/2006/relationships" r:embed="rId3"/>
        <a:stretch>
          <a:fillRect/>
        </a:stretch>
      </xdr:blipFill>
      <xdr:spPr>
        <a:xfrm>
          <a:off x="2434590" y="1866899"/>
          <a:ext cx="8373802" cy="530272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313055</xdr:colOff>
      <xdr:row>4</xdr:row>
      <xdr:rowOff>143606</xdr:rowOff>
    </xdr:to>
    <xdr:pic>
      <xdr:nvPicPr>
        <xdr:cNvPr id="2" name="Imagen 1">
          <a:extLst>
            <a:ext uri="{FF2B5EF4-FFF2-40B4-BE49-F238E27FC236}">
              <a16:creationId xmlns:a16="http://schemas.microsoft.com/office/drawing/2014/main" id="{BB690340-6159-44B1-8FCC-055DC495210A}"/>
            </a:ext>
          </a:extLst>
        </xdr:cNvPr>
        <xdr:cNvPicPr>
          <a:picLocks noChangeAspect="1"/>
        </xdr:cNvPicPr>
      </xdr:nvPicPr>
      <xdr:blipFill>
        <a:blip xmlns:r="http://schemas.openxmlformats.org/officeDocument/2006/relationships" r:embed="rId1"/>
        <a:stretch>
          <a:fillRect/>
        </a:stretch>
      </xdr:blipFill>
      <xdr:spPr>
        <a:xfrm>
          <a:off x="0" y="0"/>
          <a:ext cx="307975" cy="1359722"/>
        </a:xfrm>
        <a:prstGeom prst="rect">
          <a:avLst/>
        </a:prstGeom>
      </xdr:spPr>
    </xdr:pic>
    <xdr:clientData/>
  </xdr:twoCellAnchor>
  <xdr:twoCellAnchor editAs="oneCell">
    <xdr:from>
      <xdr:col>1</xdr:col>
      <xdr:colOff>258536</xdr:colOff>
      <xdr:row>1</xdr:row>
      <xdr:rowOff>0</xdr:rowOff>
    </xdr:from>
    <xdr:to>
      <xdr:col>2</xdr:col>
      <xdr:colOff>1389199</xdr:colOff>
      <xdr:row>4</xdr:row>
      <xdr:rowOff>56183</xdr:rowOff>
    </xdr:to>
    <xdr:pic>
      <xdr:nvPicPr>
        <xdr:cNvPr id="3" name="Picture 4">
          <a:extLst>
            <a:ext uri="{FF2B5EF4-FFF2-40B4-BE49-F238E27FC236}">
              <a16:creationId xmlns:a16="http://schemas.microsoft.com/office/drawing/2014/main" id="{E9E84D7C-871D-4B52-93E0-2488DDE280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4143" y="0"/>
          <a:ext cx="1902460" cy="1059302"/>
        </a:xfrm>
        <a:prstGeom prst="rect">
          <a:avLst/>
        </a:prstGeom>
      </xdr:spPr>
    </xdr:pic>
    <xdr:clientData/>
  </xdr:twoCellAnchor>
  <xdr:twoCellAnchor editAs="oneCell">
    <xdr:from>
      <xdr:col>7</xdr:col>
      <xdr:colOff>474615</xdr:colOff>
      <xdr:row>1</xdr:row>
      <xdr:rowOff>21499</xdr:rowOff>
    </xdr:from>
    <xdr:to>
      <xdr:col>10</xdr:col>
      <xdr:colOff>124445</xdr:colOff>
      <xdr:row>3</xdr:row>
      <xdr:rowOff>255995</xdr:rowOff>
    </xdr:to>
    <xdr:pic>
      <xdr:nvPicPr>
        <xdr:cNvPr id="4" name="Imagen 3">
          <a:extLst>
            <a:ext uri="{FF2B5EF4-FFF2-40B4-BE49-F238E27FC236}">
              <a16:creationId xmlns:a16="http://schemas.microsoft.com/office/drawing/2014/main" id="{6450D17A-037F-42DB-9041-7A2C7E2E0A25}"/>
            </a:ext>
          </a:extLst>
        </xdr:cNvPr>
        <xdr:cNvPicPr>
          <a:picLocks noChangeAspect="1"/>
        </xdr:cNvPicPr>
      </xdr:nvPicPr>
      <xdr:blipFill>
        <a:blip xmlns:r="http://schemas.openxmlformats.org/officeDocument/2006/relationships" r:embed="rId3"/>
        <a:stretch>
          <a:fillRect/>
        </a:stretch>
      </xdr:blipFill>
      <xdr:spPr>
        <a:xfrm>
          <a:off x="14081758" y="21499"/>
          <a:ext cx="1974111" cy="876572"/>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8</xdr:col>
      <xdr:colOff>358662</xdr:colOff>
      <xdr:row>0</xdr:row>
      <xdr:rowOff>104775</xdr:rowOff>
    </xdr:from>
    <xdr:to>
      <xdr:col>10</xdr:col>
      <xdr:colOff>135541</xdr:colOff>
      <xdr:row>4</xdr:row>
      <xdr:rowOff>167640</xdr:rowOff>
    </xdr:to>
    <xdr:pic>
      <xdr:nvPicPr>
        <xdr:cNvPr id="2" name="Picture 1">
          <a:extLst>
            <a:ext uri="{FF2B5EF4-FFF2-40B4-BE49-F238E27FC236}">
              <a16:creationId xmlns:a16="http://schemas.microsoft.com/office/drawing/2014/main" id="{0547A46A-9AF6-4836-A371-77DEC1358F5C}"/>
            </a:ext>
          </a:extLst>
        </xdr:cNvPr>
        <xdr:cNvPicPr>
          <a:picLocks noChangeAspect="1"/>
        </xdr:cNvPicPr>
      </xdr:nvPicPr>
      <xdr:blipFill>
        <a:blip xmlns:r="http://schemas.openxmlformats.org/officeDocument/2006/relationships" r:embed="rId1"/>
        <a:stretch>
          <a:fillRect/>
        </a:stretch>
      </xdr:blipFill>
      <xdr:spPr>
        <a:xfrm>
          <a:off x="11868672" y="102870"/>
          <a:ext cx="1335169" cy="950595"/>
        </a:xfrm>
        <a:prstGeom prst="rect">
          <a:avLst/>
        </a:prstGeom>
      </xdr:spPr>
    </xdr:pic>
    <xdr:clientData/>
  </xdr:twoCellAnchor>
  <xdr:twoCellAnchor editAs="oneCell">
    <xdr:from>
      <xdr:col>1</xdr:col>
      <xdr:colOff>752506</xdr:colOff>
      <xdr:row>0</xdr:row>
      <xdr:rowOff>91440</xdr:rowOff>
    </xdr:from>
    <xdr:to>
      <xdr:col>2</xdr:col>
      <xdr:colOff>1807298</xdr:colOff>
      <xdr:row>5</xdr:row>
      <xdr:rowOff>17145</xdr:rowOff>
    </xdr:to>
    <xdr:pic>
      <xdr:nvPicPr>
        <xdr:cNvPr id="3" name="Picture 2">
          <a:extLst>
            <a:ext uri="{FF2B5EF4-FFF2-40B4-BE49-F238E27FC236}">
              <a16:creationId xmlns:a16="http://schemas.microsoft.com/office/drawing/2014/main" id="{0C74AD83-A188-4C16-817C-2F9A34A8146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31651" y="95250"/>
          <a:ext cx="1837747" cy="10077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307975</xdr:colOff>
      <xdr:row>4</xdr:row>
      <xdr:rowOff>94802</xdr:rowOff>
    </xdr:to>
    <xdr:pic>
      <xdr:nvPicPr>
        <xdr:cNvPr id="2" name="Imagen 1">
          <a:extLst>
            <a:ext uri="{FF2B5EF4-FFF2-40B4-BE49-F238E27FC236}">
              <a16:creationId xmlns:a16="http://schemas.microsoft.com/office/drawing/2014/main" id="{2B17D5F1-2331-4CFD-9FB7-248BCD97E773}"/>
            </a:ext>
          </a:extLst>
        </xdr:cNvPr>
        <xdr:cNvPicPr>
          <a:picLocks noChangeAspect="1"/>
        </xdr:cNvPicPr>
      </xdr:nvPicPr>
      <xdr:blipFill>
        <a:blip xmlns:r="http://schemas.openxmlformats.org/officeDocument/2006/relationships" r:embed="rId1"/>
        <a:stretch>
          <a:fillRect/>
        </a:stretch>
      </xdr:blipFill>
      <xdr:spPr>
        <a:xfrm>
          <a:off x="0" y="0"/>
          <a:ext cx="307975" cy="1346387"/>
        </a:xfrm>
        <a:prstGeom prst="rect">
          <a:avLst/>
        </a:prstGeom>
      </xdr:spPr>
    </xdr:pic>
    <xdr:clientData/>
  </xdr:twoCellAnchor>
  <xdr:twoCellAnchor editAs="oneCell">
    <xdr:from>
      <xdr:col>9</xdr:col>
      <xdr:colOff>925800</xdr:colOff>
      <xdr:row>1</xdr:row>
      <xdr:rowOff>94434</xdr:rowOff>
    </xdr:from>
    <xdr:to>
      <xdr:col>10</xdr:col>
      <xdr:colOff>1832378</xdr:colOff>
      <xdr:row>5</xdr:row>
      <xdr:rowOff>148590</xdr:rowOff>
    </xdr:to>
    <xdr:pic>
      <xdr:nvPicPr>
        <xdr:cNvPr id="3" name="Imagen 2">
          <a:extLst>
            <a:ext uri="{FF2B5EF4-FFF2-40B4-BE49-F238E27FC236}">
              <a16:creationId xmlns:a16="http://schemas.microsoft.com/office/drawing/2014/main" id="{829B69F7-674A-4E48-98C9-56D37030C0F9}"/>
            </a:ext>
          </a:extLst>
        </xdr:cNvPr>
        <xdr:cNvPicPr>
          <a:picLocks noChangeAspect="1"/>
        </xdr:cNvPicPr>
      </xdr:nvPicPr>
      <xdr:blipFill>
        <a:blip xmlns:r="http://schemas.openxmlformats.org/officeDocument/2006/relationships" r:embed="rId2"/>
        <a:stretch>
          <a:fillRect/>
        </a:stretch>
      </xdr:blipFill>
      <xdr:spPr>
        <a:xfrm>
          <a:off x="29500800" y="456384"/>
          <a:ext cx="2182928" cy="1216206"/>
        </a:xfrm>
        <a:prstGeom prst="rect">
          <a:avLst/>
        </a:prstGeom>
      </xdr:spPr>
    </xdr:pic>
    <xdr:clientData/>
  </xdr:twoCellAnchor>
  <xdr:twoCellAnchor editAs="oneCell">
    <xdr:from>
      <xdr:col>1</xdr:col>
      <xdr:colOff>117020</xdr:colOff>
      <xdr:row>0</xdr:row>
      <xdr:rowOff>344442</xdr:rowOff>
    </xdr:from>
    <xdr:to>
      <xdr:col>2</xdr:col>
      <xdr:colOff>1793053</xdr:colOff>
      <xdr:row>5</xdr:row>
      <xdr:rowOff>205740</xdr:rowOff>
    </xdr:to>
    <xdr:pic>
      <xdr:nvPicPr>
        <xdr:cNvPr id="4" name="Picture 4">
          <a:extLst>
            <a:ext uri="{FF2B5EF4-FFF2-40B4-BE49-F238E27FC236}">
              <a16:creationId xmlns:a16="http://schemas.microsoft.com/office/drawing/2014/main" id="{9C4C2F5D-D7B3-4732-9B00-89260CEC953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7120" y="344442"/>
          <a:ext cx="2476133" cy="1389108"/>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705274</xdr:colOff>
      <xdr:row>0</xdr:row>
      <xdr:rowOff>49530</xdr:rowOff>
    </xdr:from>
    <xdr:to>
      <xdr:col>1</xdr:col>
      <xdr:colOff>1730753</xdr:colOff>
      <xdr:row>4</xdr:row>
      <xdr:rowOff>203570</xdr:rowOff>
    </xdr:to>
    <xdr:pic>
      <xdr:nvPicPr>
        <xdr:cNvPr id="2" name="Imagen 4">
          <a:extLst>
            <a:ext uri="{FF2B5EF4-FFF2-40B4-BE49-F238E27FC236}">
              <a16:creationId xmlns:a16="http://schemas.microsoft.com/office/drawing/2014/main" id="{BE2F9F60-1B9C-445D-A75E-11408BD27D0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701464" y="53340"/>
          <a:ext cx="1810339" cy="1095745"/>
        </a:xfrm>
        <a:prstGeom prst="rect">
          <a:avLst/>
        </a:prstGeom>
      </xdr:spPr>
    </xdr:pic>
    <xdr:clientData/>
  </xdr:twoCellAnchor>
  <xdr:twoCellAnchor editAs="oneCell">
    <xdr:from>
      <xdr:col>5</xdr:col>
      <xdr:colOff>835871</xdr:colOff>
      <xdr:row>0</xdr:row>
      <xdr:rowOff>0</xdr:rowOff>
    </xdr:from>
    <xdr:to>
      <xdr:col>7</xdr:col>
      <xdr:colOff>650240</xdr:colOff>
      <xdr:row>4</xdr:row>
      <xdr:rowOff>54251</xdr:rowOff>
    </xdr:to>
    <xdr:pic>
      <xdr:nvPicPr>
        <xdr:cNvPr id="3" name="Imagen 5">
          <a:extLst>
            <a:ext uri="{FF2B5EF4-FFF2-40B4-BE49-F238E27FC236}">
              <a16:creationId xmlns:a16="http://schemas.microsoft.com/office/drawing/2014/main" id="{118F0FCC-AA8F-4913-9D25-718E102D6FB8}"/>
            </a:ext>
          </a:extLst>
        </xdr:cNvPr>
        <xdr:cNvPicPr>
          <a:picLocks noChangeAspect="1"/>
        </xdr:cNvPicPr>
      </xdr:nvPicPr>
      <xdr:blipFill>
        <a:blip xmlns:r="http://schemas.openxmlformats.org/officeDocument/2006/relationships" r:embed="rId2"/>
        <a:stretch>
          <a:fillRect/>
        </a:stretch>
      </xdr:blipFill>
      <xdr:spPr>
        <a:xfrm>
          <a:off x="12170621" y="0"/>
          <a:ext cx="1862244" cy="997226"/>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10</xdr:col>
      <xdr:colOff>81578</xdr:colOff>
      <xdr:row>0</xdr:row>
      <xdr:rowOff>0</xdr:rowOff>
    </xdr:from>
    <xdr:to>
      <xdr:col>12</xdr:col>
      <xdr:colOff>339738</xdr:colOff>
      <xdr:row>4</xdr:row>
      <xdr:rowOff>48543</xdr:rowOff>
    </xdr:to>
    <xdr:pic>
      <xdr:nvPicPr>
        <xdr:cNvPr id="2" name="Imagen 1">
          <a:extLst>
            <a:ext uri="{FF2B5EF4-FFF2-40B4-BE49-F238E27FC236}">
              <a16:creationId xmlns:a16="http://schemas.microsoft.com/office/drawing/2014/main" id="{5CD1753B-5DB1-40FC-93BE-770B0DDC2AFC}"/>
            </a:ext>
          </a:extLst>
        </xdr:cNvPr>
        <xdr:cNvPicPr>
          <a:picLocks noChangeAspect="1"/>
        </xdr:cNvPicPr>
      </xdr:nvPicPr>
      <xdr:blipFill>
        <a:blip xmlns:r="http://schemas.openxmlformats.org/officeDocument/2006/relationships" r:embed="rId1"/>
        <a:stretch>
          <a:fillRect/>
        </a:stretch>
      </xdr:blipFill>
      <xdr:spPr>
        <a:xfrm>
          <a:off x="10654328" y="0"/>
          <a:ext cx="1477360" cy="839118"/>
        </a:xfrm>
        <a:prstGeom prst="rect">
          <a:avLst/>
        </a:prstGeom>
      </xdr:spPr>
    </xdr:pic>
    <xdr:clientData/>
  </xdr:twoCellAnchor>
  <xdr:twoCellAnchor editAs="oneCell">
    <xdr:from>
      <xdr:col>0</xdr:col>
      <xdr:colOff>0</xdr:colOff>
      <xdr:row>0</xdr:row>
      <xdr:rowOff>0</xdr:rowOff>
    </xdr:from>
    <xdr:to>
      <xdr:col>1</xdr:col>
      <xdr:colOff>1554018</xdr:colOff>
      <xdr:row>4</xdr:row>
      <xdr:rowOff>189430</xdr:rowOff>
    </xdr:to>
    <xdr:pic>
      <xdr:nvPicPr>
        <xdr:cNvPr id="3" name="Imagen 2">
          <a:extLst>
            <a:ext uri="{FF2B5EF4-FFF2-40B4-BE49-F238E27FC236}">
              <a16:creationId xmlns:a16="http://schemas.microsoft.com/office/drawing/2014/main" id="{F7D9E822-0BBD-44DA-BAA8-37855BE7588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051"/>
        <a:stretch>
          <a:fillRect/>
        </a:stretch>
      </xdr:blipFill>
      <xdr:spPr>
        <a:xfrm>
          <a:off x="0" y="0"/>
          <a:ext cx="1687368" cy="980005"/>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10</xdr:col>
      <xdr:colOff>81578</xdr:colOff>
      <xdr:row>0</xdr:row>
      <xdr:rowOff>0</xdr:rowOff>
    </xdr:from>
    <xdr:to>
      <xdr:col>12</xdr:col>
      <xdr:colOff>339738</xdr:colOff>
      <xdr:row>4</xdr:row>
      <xdr:rowOff>19968</xdr:rowOff>
    </xdr:to>
    <xdr:pic>
      <xdr:nvPicPr>
        <xdr:cNvPr id="2" name="Imagen 1">
          <a:extLst>
            <a:ext uri="{FF2B5EF4-FFF2-40B4-BE49-F238E27FC236}">
              <a16:creationId xmlns:a16="http://schemas.microsoft.com/office/drawing/2014/main" id="{C61925EC-4360-4F74-8A2D-C72AF20D68C3}"/>
            </a:ext>
          </a:extLst>
        </xdr:cNvPr>
        <xdr:cNvPicPr>
          <a:picLocks noChangeAspect="1"/>
        </xdr:cNvPicPr>
      </xdr:nvPicPr>
      <xdr:blipFill>
        <a:blip xmlns:r="http://schemas.openxmlformats.org/officeDocument/2006/relationships" r:embed="rId1"/>
        <a:stretch>
          <a:fillRect/>
        </a:stretch>
      </xdr:blipFill>
      <xdr:spPr>
        <a:xfrm>
          <a:off x="11273453" y="0"/>
          <a:ext cx="1477360" cy="810543"/>
        </a:xfrm>
        <a:prstGeom prst="rect">
          <a:avLst/>
        </a:prstGeom>
      </xdr:spPr>
    </xdr:pic>
    <xdr:clientData/>
  </xdr:twoCellAnchor>
  <xdr:twoCellAnchor editAs="oneCell">
    <xdr:from>
      <xdr:col>0</xdr:col>
      <xdr:colOff>135891</xdr:colOff>
      <xdr:row>1</xdr:row>
      <xdr:rowOff>0</xdr:rowOff>
    </xdr:from>
    <xdr:to>
      <xdr:col>0</xdr:col>
      <xdr:colOff>1824990</xdr:colOff>
      <xdr:row>5</xdr:row>
      <xdr:rowOff>142671</xdr:rowOff>
    </xdr:to>
    <xdr:pic>
      <xdr:nvPicPr>
        <xdr:cNvPr id="3" name="Imagen 2">
          <a:extLst>
            <a:ext uri="{FF2B5EF4-FFF2-40B4-BE49-F238E27FC236}">
              <a16:creationId xmlns:a16="http://schemas.microsoft.com/office/drawing/2014/main" id="{AD96B8A4-1F1F-4FAE-90AD-093A2442AD9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051"/>
        <a:stretch>
          <a:fillRect/>
        </a:stretch>
      </xdr:blipFill>
      <xdr:spPr>
        <a:xfrm>
          <a:off x="135891" y="190500"/>
          <a:ext cx="1689099" cy="942771"/>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14</xdr:col>
      <xdr:colOff>137607</xdr:colOff>
      <xdr:row>0</xdr:row>
      <xdr:rowOff>0</xdr:rowOff>
    </xdr:from>
    <xdr:to>
      <xdr:col>16</xdr:col>
      <xdr:colOff>64633</xdr:colOff>
      <xdr:row>4</xdr:row>
      <xdr:rowOff>77118</xdr:rowOff>
    </xdr:to>
    <xdr:pic>
      <xdr:nvPicPr>
        <xdr:cNvPr id="2" name="Imagen 1">
          <a:extLst>
            <a:ext uri="{FF2B5EF4-FFF2-40B4-BE49-F238E27FC236}">
              <a16:creationId xmlns:a16="http://schemas.microsoft.com/office/drawing/2014/main" id="{36A1932D-78E0-4026-BCA1-83FAED5EF6AB}"/>
            </a:ext>
          </a:extLst>
        </xdr:cNvPr>
        <xdr:cNvPicPr>
          <a:picLocks noChangeAspect="1"/>
        </xdr:cNvPicPr>
      </xdr:nvPicPr>
      <xdr:blipFill>
        <a:blip xmlns:r="http://schemas.openxmlformats.org/officeDocument/2006/relationships" r:embed="rId1"/>
        <a:stretch>
          <a:fillRect/>
        </a:stretch>
      </xdr:blipFill>
      <xdr:spPr>
        <a:xfrm>
          <a:off x="12586782" y="0"/>
          <a:ext cx="1479601" cy="867693"/>
        </a:xfrm>
        <a:prstGeom prst="rect">
          <a:avLst/>
        </a:prstGeom>
      </xdr:spPr>
    </xdr:pic>
    <xdr:clientData/>
  </xdr:twoCellAnchor>
  <xdr:twoCellAnchor editAs="oneCell">
    <xdr:from>
      <xdr:col>0</xdr:col>
      <xdr:colOff>0</xdr:colOff>
      <xdr:row>0</xdr:row>
      <xdr:rowOff>0</xdr:rowOff>
    </xdr:from>
    <xdr:to>
      <xdr:col>0</xdr:col>
      <xdr:colOff>1687368</xdr:colOff>
      <xdr:row>5</xdr:row>
      <xdr:rowOff>27505</xdr:rowOff>
    </xdr:to>
    <xdr:pic>
      <xdr:nvPicPr>
        <xdr:cNvPr id="3" name="Imagen 2">
          <a:extLst>
            <a:ext uri="{FF2B5EF4-FFF2-40B4-BE49-F238E27FC236}">
              <a16:creationId xmlns:a16="http://schemas.microsoft.com/office/drawing/2014/main" id="{21374A07-768B-4C28-A2C3-BB41A895B8E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051"/>
        <a:stretch>
          <a:fillRect/>
        </a:stretch>
      </xdr:blipFill>
      <xdr:spPr>
        <a:xfrm>
          <a:off x="0" y="0"/>
          <a:ext cx="1687368" cy="1018105"/>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xdr:from>
      <xdr:col>2</xdr:col>
      <xdr:colOff>295275</xdr:colOff>
      <xdr:row>6</xdr:row>
      <xdr:rowOff>28575</xdr:rowOff>
    </xdr:from>
    <xdr:to>
      <xdr:col>10</xdr:col>
      <xdr:colOff>219075</xdr:colOff>
      <xdr:row>7</xdr:row>
      <xdr:rowOff>142875</xdr:rowOff>
    </xdr:to>
    <xdr:sp macro="" textlink="">
      <xdr:nvSpPr>
        <xdr:cNvPr id="2" name="Text Box 1">
          <a:extLst>
            <a:ext uri="{FF2B5EF4-FFF2-40B4-BE49-F238E27FC236}">
              <a16:creationId xmlns:a16="http://schemas.microsoft.com/office/drawing/2014/main" id="{CB9C9C88-3900-40A3-8DF7-A2699E2C8485}"/>
            </a:ext>
          </a:extLst>
        </xdr:cNvPr>
        <xdr:cNvSpPr txBox="1">
          <a:spLocks noChangeArrowheads="1"/>
        </xdr:cNvSpPr>
      </xdr:nvSpPr>
      <xdr:spPr bwMode="auto">
        <a:xfrm>
          <a:off x="2038350" y="1209675"/>
          <a:ext cx="48006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ES" sz="1200" b="1" i="0" u="none" strike="noStrike" baseline="0">
              <a:solidFill>
                <a:srgbClr val="000000"/>
              </a:solidFill>
              <a:latin typeface="Times New Roman" panose="02020603050405020304" pitchFamily="18" charset="0"/>
              <a:cs typeface="Times New Roman" panose="02020603050405020304" pitchFamily="18" charset="0"/>
            </a:rPr>
            <a:t>Ilustración 4. </a:t>
          </a:r>
          <a:r>
            <a:rPr lang="es-DO" sz="1200" b="1">
              <a:effectLst/>
              <a:latin typeface="Times New Roman" panose="02020603050405020304" pitchFamily="18" charset="0"/>
              <a:ea typeface="+mn-ea"/>
              <a:cs typeface="Times New Roman" panose="02020603050405020304" pitchFamily="18" charset="0"/>
            </a:rPr>
            <a:t>Necesidad de Financiamiento</a:t>
          </a:r>
          <a:endParaRPr lang="es-ES" sz="1200" b="1" i="0" u="none" strike="noStrike" baseline="0">
            <a:solidFill>
              <a:srgbClr val="000000"/>
            </a:solidFill>
            <a:latin typeface="Times New Roman" panose="02020603050405020304" pitchFamily="18" charset="0"/>
            <a:cs typeface="Times New Roman" panose="02020603050405020304" pitchFamily="18" charset="0"/>
          </a:endParaRPr>
        </a:p>
        <a:p>
          <a:pPr algn="l" rtl="0">
            <a:defRPr sz="1000"/>
          </a:pPr>
          <a:endParaRPr lang="es-ES" sz="1000" b="1" i="0" u="none" strike="noStrike" baseline="0">
            <a:solidFill>
              <a:srgbClr val="000000"/>
            </a:solidFill>
            <a:latin typeface="Arial"/>
            <a:cs typeface="Arial"/>
          </a:endParaRPr>
        </a:p>
        <a:p>
          <a:pPr algn="l" rtl="0">
            <a:defRPr sz="1000"/>
          </a:pPr>
          <a:endParaRPr lang="es-ES" sz="9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xdr:txBody>
    </xdr:sp>
    <xdr:clientData/>
  </xdr:twoCellAnchor>
  <xdr:twoCellAnchor editAs="oneCell">
    <xdr:from>
      <xdr:col>12</xdr:col>
      <xdr:colOff>443528</xdr:colOff>
      <xdr:row>0</xdr:row>
      <xdr:rowOff>142875</xdr:rowOff>
    </xdr:from>
    <xdr:to>
      <xdr:col>14</xdr:col>
      <xdr:colOff>396888</xdr:colOff>
      <xdr:row>5</xdr:row>
      <xdr:rowOff>918</xdr:rowOff>
    </xdr:to>
    <xdr:pic>
      <xdr:nvPicPr>
        <xdr:cNvPr id="3" name="Imagen 2">
          <a:extLst>
            <a:ext uri="{FF2B5EF4-FFF2-40B4-BE49-F238E27FC236}">
              <a16:creationId xmlns:a16="http://schemas.microsoft.com/office/drawing/2014/main" id="{366F3446-ABF3-4F28-929F-B1B75782C210}"/>
            </a:ext>
          </a:extLst>
        </xdr:cNvPr>
        <xdr:cNvPicPr>
          <a:picLocks noChangeAspect="1"/>
        </xdr:cNvPicPr>
      </xdr:nvPicPr>
      <xdr:blipFill>
        <a:blip xmlns:r="http://schemas.openxmlformats.org/officeDocument/2006/relationships" r:embed="rId1"/>
        <a:stretch>
          <a:fillRect/>
        </a:stretch>
      </xdr:blipFill>
      <xdr:spPr>
        <a:xfrm>
          <a:off x="8282603" y="142875"/>
          <a:ext cx="1477360" cy="848643"/>
        </a:xfrm>
        <a:prstGeom prst="rect">
          <a:avLst/>
        </a:prstGeom>
      </xdr:spPr>
    </xdr:pic>
    <xdr:clientData/>
  </xdr:twoCellAnchor>
  <xdr:twoCellAnchor editAs="oneCell">
    <xdr:from>
      <xdr:col>0</xdr:col>
      <xdr:colOff>0</xdr:colOff>
      <xdr:row>0</xdr:row>
      <xdr:rowOff>0</xdr:rowOff>
    </xdr:from>
    <xdr:to>
      <xdr:col>2</xdr:col>
      <xdr:colOff>165099</xdr:colOff>
      <xdr:row>4</xdr:row>
      <xdr:rowOff>190296</xdr:rowOff>
    </xdr:to>
    <xdr:pic>
      <xdr:nvPicPr>
        <xdr:cNvPr id="4" name="Imagen 3">
          <a:extLst>
            <a:ext uri="{FF2B5EF4-FFF2-40B4-BE49-F238E27FC236}">
              <a16:creationId xmlns:a16="http://schemas.microsoft.com/office/drawing/2014/main" id="{1C9AFFFA-3DEE-44EE-AB30-12650755E2E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051"/>
        <a:stretch>
          <a:fillRect/>
        </a:stretch>
      </xdr:blipFill>
      <xdr:spPr>
        <a:xfrm>
          <a:off x="0" y="0"/>
          <a:ext cx="1689099" cy="980871"/>
        </a:xfrm>
        <a:prstGeom prst="rect">
          <a:avLst/>
        </a:prstGeom>
      </xdr:spPr>
    </xdr:pic>
    <xdr:clientData/>
  </xdr:twoCellAnchor>
  <xdr:twoCellAnchor editAs="oneCell">
    <xdr:from>
      <xdr:col>1</xdr:col>
      <xdr:colOff>1495425</xdr:colOff>
      <xdr:row>8</xdr:row>
      <xdr:rowOff>171450</xdr:rowOff>
    </xdr:from>
    <xdr:to>
      <xdr:col>9</xdr:col>
      <xdr:colOff>714058</xdr:colOff>
      <xdr:row>21</xdr:row>
      <xdr:rowOff>152400</xdr:rowOff>
    </xdr:to>
    <xdr:pic>
      <xdr:nvPicPr>
        <xdr:cNvPr id="5" name="Imagen 4">
          <a:extLst>
            <a:ext uri="{FF2B5EF4-FFF2-40B4-BE49-F238E27FC236}">
              <a16:creationId xmlns:a16="http://schemas.microsoft.com/office/drawing/2014/main" id="{B2594A61-3C33-441D-8039-E958A5857289}"/>
            </a:ext>
          </a:extLst>
        </xdr:cNvPr>
        <xdr:cNvPicPr>
          <a:picLocks noChangeAspect="1"/>
        </xdr:cNvPicPr>
      </xdr:nvPicPr>
      <xdr:blipFill>
        <a:blip xmlns:r="http://schemas.openxmlformats.org/officeDocument/2006/relationships" r:embed="rId3"/>
        <a:stretch>
          <a:fillRect/>
        </a:stretch>
      </xdr:blipFill>
      <xdr:spPr>
        <a:xfrm>
          <a:off x="1628775" y="1733550"/>
          <a:ext cx="6048058" cy="245745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xdr:from>
      <xdr:col>1</xdr:col>
      <xdr:colOff>57151</xdr:colOff>
      <xdr:row>7</xdr:row>
      <xdr:rowOff>95250</xdr:rowOff>
    </xdr:from>
    <xdr:to>
      <xdr:col>5</xdr:col>
      <xdr:colOff>0</xdr:colOff>
      <xdr:row>11</xdr:row>
      <xdr:rowOff>85725</xdr:rowOff>
    </xdr:to>
    <xdr:sp macro="" textlink="">
      <xdr:nvSpPr>
        <xdr:cNvPr id="2" name="Text Box 2">
          <a:extLst>
            <a:ext uri="{FF2B5EF4-FFF2-40B4-BE49-F238E27FC236}">
              <a16:creationId xmlns:a16="http://schemas.microsoft.com/office/drawing/2014/main" id="{1C025FD3-F8A0-4000-92D0-FE77E05B2819}"/>
            </a:ext>
          </a:extLst>
        </xdr:cNvPr>
        <xdr:cNvSpPr txBox="1">
          <a:spLocks noChangeArrowheads="1"/>
        </xdr:cNvSpPr>
      </xdr:nvSpPr>
      <xdr:spPr bwMode="auto">
        <a:xfrm>
          <a:off x="1743076" y="1466850"/>
          <a:ext cx="6219824"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ES" sz="1200" b="1" i="0" u="none" strike="noStrike" baseline="0">
              <a:solidFill>
                <a:srgbClr val="000000"/>
              </a:solidFill>
              <a:latin typeface="Times New Roman" panose="02020603050405020304" pitchFamily="18" charset="0"/>
              <a:cs typeface="Times New Roman" panose="02020603050405020304" pitchFamily="18" charset="0"/>
            </a:rPr>
            <a:t>Tabla 47. Necesidad Bruta y Fuentes de Financiamiento 2027</a:t>
          </a:r>
        </a:p>
        <a:p>
          <a:pPr algn="ctr" rtl="0">
            <a:defRPr sz="1000"/>
          </a:pPr>
          <a:r>
            <a:rPr lang="es-ES" sz="1200" b="0" i="0" u="none" strike="noStrike" baseline="0">
              <a:solidFill>
                <a:srgbClr val="000000"/>
              </a:solidFill>
              <a:latin typeface="Times New Roman" panose="02020603050405020304" pitchFamily="18" charset="0"/>
              <a:cs typeface="Times New Roman" panose="02020603050405020304" pitchFamily="18" charset="0"/>
            </a:rPr>
            <a:t>Cifras en millones y como % del PIB</a:t>
          </a:r>
        </a:p>
        <a:p>
          <a:pPr algn="l" rtl="0">
            <a:defRPr sz="1000"/>
          </a:pPr>
          <a:endParaRPr lang="es-ES" sz="900" b="0" i="0" u="none" strike="noStrike" baseline="0">
            <a:solidFill>
              <a:srgbClr val="000000"/>
            </a:solidFill>
            <a:latin typeface="Aptos"/>
          </a:endParaRPr>
        </a:p>
      </xdr:txBody>
    </xdr:sp>
    <xdr:clientData/>
  </xdr:twoCellAnchor>
  <xdr:twoCellAnchor editAs="oneCell">
    <xdr:from>
      <xdr:col>10</xdr:col>
      <xdr:colOff>81578</xdr:colOff>
      <xdr:row>0</xdr:row>
      <xdr:rowOff>0</xdr:rowOff>
    </xdr:from>
    <xdr:to>
      <xdr:col>12</xdr:col>
      <xdr:colOff>339738</xdr:colOff>
      <xdr:row>4</xdr:row>
      <xdr:rowOff>29493</xdr:rowOff>
    </xdr:to>
    <xdr:pic>
      <xdr:nvPicPr>
        <xdr:cNvPr id="3" name="Imagen 2">
          <a:extLst>
            <a:ext uri="{FF2B5EF4-FFF2-40B4-BE49-F238E27FC236}">
              <a16:creationId xmlns:a16="http://schemas.microsoft.com/office/drawing/2014/main" id="{B17347B9-3533-4587-ACED-1E763F141351}"/>
            </a:ext>
          </a:extLst>
        </xdr:cNvPr>
        <xdr:cNvPicPr>
          <a:picLocks noChangeAspect="1"/>
        </xdr:cNvPicPr>
      </xdr:nvPicPr>
      <xdr:blipFill>
        <a:blip xmlns:r="http://schemas.openxmlformats.org/officeDocument/2006/relationships" r:embed="rId1"/>
        <a:stretch>
          <a:fillRect/>
        </a:stretch>
      </xdr:blipFill>
      <xdr:spPr>
        <a:xfrm>
          <a:off x="11111528" y="0"/>
          <a:ext cx="1477360" cy="820068"/>
        </a:xfrm>
        <a:prstGeom prst="rect">
          <a:avLst/>
        </a:prstGeom>
      </xdr:spPr>
    </xdr:pic>
    <xdr:clientData/>
  </xdr:twoCellAnchor>
  <xdr:twoCellAnchor editAs="oneCell">
    <xdr:from>
      <xdr:col>0</xdr:col>
      <xdr:colOff>135891</xdr:colOff>
      <xdr:row>1</xdr:row>
      <xdr:rowOff>0</xdr:rowOff>
    </xdr:from>
    <xdr:to>
      <xdr:col>1</xdr:col>
      <xdr:colOff>139065</xdr:colOff>
      <xdr:row>5</xdr:row>
      <xdr:rowOff>142671</xdr:rowOff>
    </xdr:to>
    <xdr:pic>
      <xdr:nvPicPr>
        <xdr:cNvPr id="4" name="Imagen 3">
          <a:extLst>
            <a:ext uri="{FF2B5EF4-FFF2-40B4-BE49-F238E27FC236}">
              <a16:creationId xmlns:a16="http://schemas.microsoft.com/office/drawing/2014/main" id="{865CB6D5-32EB-4C5C-ADA6-126D723090C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051"/>
        <a:stretch>
          <a:fillRect/>
        </a:stretch>
      </xdr:blipFill>
      <xdr:spPr>
        <a:xfrm>
          <a:off x="135891" y="190500"/>
          <a:ext cx="1689099" cy="942771"/>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xdr:from>
      <xdr:col>1</xdr:col>
      <xdr:colOff>21248</xdr:colOff>
      <xdr:row>6</xdr:row>
      <xdr:rowOff>68873</xdr:rowOff>
    </xdr:from>
    <xdr:to>
      <xdr:col>5</xdr:col>
      <xdr:colOff>0</xdr:colOff>
      <xdr:row>8</xdr:row>
      <xdr:rowOff>126023</xdr:rowOff>
    </xdr:to>
    <xdr:sp macro="" textlink="">
      <xdr:nvSpPr>
        <xdr:cNvPr id="2" name="Text Box 2">
          <a:extLst>
            <a:ext uri="{FF2B5EF4-FFF2-40B4-BE49-F238E27FC236}">
              <a16:creationId xmlns:a16="http://schemas.microsoft.com/office/drawing/2014/main" id="{A46B6D40-15BC-4707-A442-7AB477C496B6}"/>
            </a:ext>
          </a:extLst>
        </xdr:cNvPr>
        <xdr:cNvSpPr txBox="1">
          <a:spLocks noChangeArrowheads="1"/>
        </xdr:cNvSpPr>
      </xdr:nvSpPr>
      <xdr:spPr bwMode="auto">
        <a:xfrm>
          <a:off x="1030898" y="1249973"/>
          <a:ext cx="4303102"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ES" sz="1100" b="1" i="0" u="none" strike="noStrike" baseline="0">
              <a:solidFill>
                <a:srgbClr val="000000"/>
              </a:solidFill>
              <a:latin typeface="Times New Roman" panose="02020603050405020304" pitchFamily="18" charset="0"/>
              <a:cs typeface="Times New Roman" panose="02020603050405020304" pitchFamily="18" charset="0"/>
            </a:rPr>
            <a:t>Tabla 48. Servicio de Deuda Pública 2027</a:t>
          </a:r>
        </a:p>
        <a:p>
          <a:pPr algn="ctr" rtl="0">
            <a:defRPr sz="1000"/>
          </a:pPr>
          <a:r>
            <a:rPr lang="es-ES" sz="1100" b="0" i="0" u="none" strike="noStrike" baseline="0">
              <a:solidFill>
                <a:srgbClr val="000000"/>
              </a:solidFill>
              <a:latin typeface="Times New Roman" panose="02020603050405020304" pitchFamily="18" charset="0"/>
              <a:cs typeface="Times New Roman" panose="02020603050405020304" pitchFamily="18" charset="0"/>
            </a:rPr>
            <a:t>Cifras preliminares en millones de US$ y RD$ </a:t>
          </a:r>
        </a:p>
        <a:p>
          <a:pPr algn="l" rtl="0">
            <a:defRPr sz="1000"/>
          </a:pPr>
          <a:endParaRPr lang="es-ES" sz="1200" b="1" i="0" u="none" strike="noStrike" baseline="0">
            <a:solidFill>
              <a:srgbClr val="000000"/>
            </a:solidFill>
            <a:latin typeface="Arial"/>
            <a:cs typeface="Arial"/>
          </a:endParaRPr>
        </a:p>
        <a:p>
          <a:pPr algn="l" rtl="0">
            <a:defRPr sz="1000"/>
          </a:pPr>
          <a:endParaRPr lang="es-ES" sz="1200" b="1" i="0" u="none" strike="noStrike" baseline="0">
            <a:solidFill>
              <a:srgbClr val="000000"/>
            </a:solidFill>
            <a:latin typeface="Arial"/>
            <a:cs typeface="Arial"/>
          </a:endParaRPr>
        </a:p>
        <a:p>
          <a:pPr algn="l" rtl="0">
            <a:defRPr sz="1000"/>
          </a:pPr>
          <a:endParaRPr lang="es-ES" sz="1200" b="1" i="0" u="none" strike="noStrike" baseline="0">
            <a:solidFill>
              <a:srgbClr val="000000"/>
            </a:solidFill>
            <a:latin typeface="Arial"/>
            <a:cs typeface="Arial"/>
          </a:endParaRPr>
        </a:p>
        <a:p>
          <a:pPr algn="l" rtl="0">
            <a:defRPr sz="1000"/>
          </a:pPr>
          <a:endParaRPr lang="es-ES" sz="1200" b="1" i="0" u="none" strike="noStrike" baseline="0">
            <a:solidFill>
              <a:srgbClr val="000000"/>
            </a:solidFill>
            <a:latin typeface="Arial"/>
            <a:cs typeface="Arial"/>
          </a:endParaRPr>
        </a:p>
      </xdr:txBody>
    </xdr:sp>
    <xdr:clientData/>
  </xdr:twoCellAnchor>
  <xdr:twoCellAnchor>
    <xdr:from>
      <xdr:col>0</xdr:col>
      <xdr:colOff>93784</xdr:colOff>
      <xdr:row>21</xdr:row>
      <xdr:rowOff>83527</xdr:rowOff>
    </xdr:from>
    <xdr:to>
      <xdr:col>5</xdr:col>
      <xdr:colOff>240196</xdr:colOff>
      <xdr:row>35</xdr:row>
      <xdr:rowOff>41412</xdr:rowOff>
    </xdr:to>
    <xdr:sp macro="" textlink="">
      <xdr:nvSpPr>
        <xdr:cNvPr id="3" name="Text Box 3">
          <a:extLst>
            <a:ext uri="{FF2B5EF4-FFF2-40B4-BE49-F238E27FC236}">
              <a16:creationId xmlns:a16="http://schemas.microsoft.com/office/drawing/2014/main" id="{85B49884-D3AD-4CC5-8D96-921F08B13F29}"/>
            </a:ext>
          </a:extLst>
        </xdr:cNvPr>
        <xdr:cNvSpPr txBox="1">
          <a:spLocks noChangeArrowheads="1"/>
        </xdr:cNvSpPr>
      </xdr:nvSpPr>
      <xdr:spPr bwMode="auto">
        <a:xfrm>
          <a:off x="93784" y="4474552"/>
          <a:ext cx="5480412" cy="757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s-ES" sz="900" b="0" i="0" u="none" strike="noStrike" baseline="0">
              <a:solidFill>
                <a:srgbClr val="000000"/>
              </a:solidFill>
              <a:latin typeface="Times New Roman" panose="02020603050405020304" pitchFamily="18" charset="0"/>
              <a:cs typeface="Times New Roman" panose="02020603050405020304" pitchFamily="18" charset="0"/>
            </a:rPr>
            <a:t>1/ Tasa de cambio promedio 2027: RD$/US$=62.60.</a:t>
          </a:r>
        </a:p>
        <a:p>
          <a:pPr algn="l" rtl="0">
            <a:defRPr sz="1000"/>
          </a:pPr>
          <a:r>
            <a:rPr lang="es-ES" sz="900" b="0" i="0" u="none" strike="noStrike" baseline="0">
              <a:solidFill>
                <a:srgbClr val="000000"/>
              </a:solidFill>
              <a:latin typeface="Times New Roman" panose="02020603050405020304" pitchFamily="18" charset="0"/>
              <a:cs typeface="Times New Roman" panose="02020603050405020304" pitchFamily="18" charset="0"/>
            </a:rPr>
            <a:t>2/ Incluye intereses y transferencias destinados a la Recapitalización del Banco Central equivalentes al 0.6%.</a:t>
          </a:r>
        </a:p>
        <a:p>
          <a:pPr algn="l" rtl="0">
            <a:defRPr sz="1000"/>
          </a:pPr>
          <a:r>
            <a:rPr lang="es-ES" sz="900" b="0" i="0" u="none" strike="noStrike" baseline="0">
              <a:solidFill>
                <a:srgbClr val="000000"/>
              </a:solidFill>
              <a:latin typeface="Times New Roman" panose="02020603050405020304" pitchFamily="18" charset="0"/>
              <a:cs typeface="Times New Roman" panose="02020603050405020304" pitchFamily="18" charset="0"/>
            </a:rPr>
            <a:t>Fuente: Dirección General de Crédito Público</a:t>
          </a:r>
        </a:p>
        <a:p>
          <a:pPr algn="l" rtl="0">
            <a:defRPr sz="1000"/>
          </a:pPr>
          <a:endParaRPr lang="es-ES" sz="800" b="0" i="0" u="none" strike="noStrike" baseline="0">
            <a:solidFill>
              <a:srgbClr val="000000"/>
            </a:solidFill>
            <a:latin typeface="Aptos"/>
          </a:endParaRPr>
        </a:p>
      </xdr:txBody>
    </xdr:sp>
    <xdr:clientData/>
  </xdr:twoCellAnchor>
  <xdr:twoCellAnchor editAs="oneCell">
    <xdr:from>
      <xdr:col>10</xdr:col>
      <xdr:colOff>81578</xdr:colOff>
      <xdr:row>0</xdr:row>
      <xdr:rowOff>0</xdr:rowOff>
    </xdr:from>
    <xdr:to>
      <xdr:col>12</xdr:col>
      <xdr:colOff>339738</xdr:colOff>
      <xdr:row>4</xdr:row>
      <xdr:rowOff>58068</xdr:rowOff>
    </xdr:to>
    <xdr:pic>
      <xdr:nvPicPr>
        <xdr:cNvPr id="4" name="Imagen 3">
          <a:extLst>
            <a:ext uri="{FF2B5EF4-FFF2-40B4-BE49-F238E27FC236}">
              <a16:creationId xmlns:a16="http://schemas.microsoft.com/office/drawing/2014/main" id="{AE150475-3496-421B-9FE8-4A9D2F9E855E}"/>
            </a:ext>
          </a:extLst>
        </xdr:cNvPr>
        <xdr:cNvPicPr>
          <a:picLocks noChangeAspect="1"/>
        </xdr:cNvPicPr>
      </xdr:nvPicPr>
      <xdr:blipFill>
        <a:blip xmlns:r="http://schemas.openxmlformats.org/officeDocument/2006/relationships" r:embed="rId1"/>
        <a:stretch>
          <a:fillRect/>
        </a:stretch>
      </xdr:blipFill>
      <xdr:spPr>
        <a:xfrm>
          <a:off x="9301778" y="0"/>
          <a:ext cx="1477360" cy="848643"/>
        </a:xfrm>
        <a:prstGeom prst="rect">
          <a:avLst/>
        </a:prstGeom>
      </xdr:spPr>
    </xdr:pic>
    <xdr:clientData/>
  </xdr:twoCellAnchor>
  <xdr:twoCellAnchor editAs="oneCell">
    <xdr:from>
      <xdr:col>0</xdr:col>
      <xdr:colOff>227000</xdr:colOff>
      <xdr:row>0</xdr:row>
      <xdr:rowOff>1</xdr:rowOff>
    </xdr:from>
    <xdr:to>
      <xdr:col>1</xdr:col>
      <xdr:colOff>906449</xdr:colOff>
      <xdr:row>4</xdr:row>
      <xdr:rowOff>82827</xdr:rowOff>
    </xdr:to>
    <xdr:pic>
      <xdr:nvPicPr>
        <xdr:cNvPr id="5" name="Imagen 4">
          <a:extLst>
            <a:ext uri="{FF2B5EF4-FFF2-40B4-BE49-F238E27FC236}">
              <a16:creationId xmlns:a16="http://schemas.microsoft.com/office/drawing/2014/main" id="{819091FD-C414-4625-83A4-F76415E93DF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051"/>
        <a:stretch>
          <a:fillRect/>
        </a:stretch>
      </xdr:blipFill>
      <xdr:spPr>
        <a:xfrm>
          <a:off x="227000" y="1"/>
          <a:ext cx="1689099" cy="873401"/>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654326</xdr:colOff>
      <xdr:row>7</xdr:row>
      <xdr:rowOff>113886</xdr:rowOff>
    </xdr:from>
    <xdr:to>
      <xdr:col>5</xdr:col>
      <xdr:colOff>554935</xdr:colOff>
      <xdr:row>9</xdr:row>
      <xdr:rowOff>173936</xdr:rowOff>
    </xdr:to>
    <xdr:sp macro="" textlink="">
      <xdr:nvSpPr>
        <xdr:cNvPr id="2" name="Text Box 1">
          <a:extLst>
            <a:ext uri="{FF2B5EF4-FFF2-40B4-BE49-F238E27FC236}">
              <a16:creationId xmlns:a16="http://schemas.microsoft.com/office/drawing/2014/main" id="{F6876ECD-DB38-4F2F-B4B5-674023383441}"/>
            </a:ext>
          </a:extLst>
        </xdr:cNvPr>
        <xdr:cNvSpPr txBox="1">
          <a:spLocks noChangeArrowheads="1"/>
        </xdr:cNvSpPr>
      </xdr:nvSpPr>
      <xdr:spPr bwMode="auto">
        <a:xfrm>
          <a:off x="654326" y="1495011"/>
          <a:ext cx="5006009" cy="67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ES" sz="1100" b="1" i="0" u="none" strike="noStrike" baseline="0">
              <a:solidFill>
                <a:srgbClr val="000000"/>
              </a:solidFill>
              <a:latin typeface="Times New Roman" panose="02020603050405020304" pitchFamily="18" charset="0"/>
              <a:cs typeface="Times New Roman" panose="02020603050405020304" pitchFamily="18" charset="0"/>
            </a:rPr>
            <a:t>Tabla 49 Servicio de Deuda Pública 2027 por Moneda de Denominación </a:t>
          </a:r>
        </a:p>
        <a:p>
          <a:pPr algn="ctr" rtl="0">
            <a:defRPr sz="1000"/>
          </a:pPr>
          <a:r>
            <a:rPr lang="es-ES" sz="1100" b="0" i="0" u="none" strike="noStrike" baseline="0">
              <a:solidFill>
                <a:srgbClr val="000000"/>
              </a:solidFill>
              <a:latin typeface="Times New Roman" panose="02020603050405020304" pitchFamily="18" charset="0"/>
              <a:cs typeface="Times New Roman" panose="02020603050405020304" pitchFamily="18" charset="0"/>
            </a:rPr>
            <a:t>Cifras preliminares en millones de US$ y RD$ </a:t>
          </a:r>
        </a:p>
        <a:p>
          <a:pPr algn="l" rtl="0">
            <a:defRPr sz="1000"/>
          </a:pPr>
          <a:endParaRPr lang="es-ES" sz="1100" b="1" i="0" u="none" strike="noStrike" baseline="0">
            <a:solidFill>
              <a:srgbClr val="000000"/>
            </a:solidFill>
            <a:latin typeface="Times New Roman" panose="02020603050405020304" pitchFamily="18" charset="0"/>
            <a:cs typeface="Times New Roman" panose="02020603050405020304" pitchFamily="18" charset="0"/>
          </a:endParaRPr>
        </a:p>
        <a:p>
          <a:pPr algn="l" rtl="0">
            <a:defRPr sz="1000"/>
          </a:pPr>
          <a:endParaRPr lang="es-ES" sz="10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xdr:txBody>
    </xdr:sp>
    <xdr:clientData/>
  </xdr:twoCellAnchor>
  <xdr:twoCellAnchor>
    <xdr:from>
      <xdr:col>0</xdr:col>
      <xdr:colOff>49695</xdr:colOff>
      <xdr:row>21</xdr:row>
      <xdr:rowOff>66261</xdr:rowOff>
    </xdr:from>
    <xdr:to>
      <xdr:col>4</xdr:col>
      <xdr:colOff>1065780</xdr:colOff>
      <xdr:row>24</xdr:row>
      <xdr:rowOff>8283</xdr:rowOff>
    </xdr:to>
    <xdr:sp macro="" textlink="">
      <xdr:nvSpPr>
        <xdr:cNvPr id="3" name="Text Box 3">
          <a:extLst>
            <a:ext uri="{FF2B5EF4-FFF2-40B4-BE49-F238E27FC236}">
              <a16:creationId xmlns:a16="http://schemas.microsoft.com/office/drawing/2014/main" id="{33FEAA75-DABD-4E12-BAD2-10BB40AB0DD2}"/>
            </a:ext>
          </a:extLst>
        </xdr:cNvPr>
        <xdr:cNvSpPr txBox="1">
          <a:spLocks noChangeArrowheads="1"/>
        </xdr:cNvSpPr>
      </xdr:nvSpPr>
      <xdr:spPr bwMode="auto">
        <a:xfrm>
          <a:off x="49695" y="4466811"/>
          <a:ext cx="5045160" cy="7421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s-ES" sz="900" b="1" i="0" u="sng" strike="noStrike" baseline="0">
              <a:solidFill>
                <a:srgbClr val="000000"/>
              </a:solidFill>
              <a:latin typeface="Times New Roman" panose="02020603050405020304" pitchFamily="18" charset="0"/>
              <a:cs typeface="Times New Roman" panose="02020603050405020304" pitchFamily="18" charset="0"/>
            </a:rPr>
            <a:t>Nota:</a:t>
          </a:r>
        </a:p>
        <a:p>
          <a:pPr algn="l" rtl="0">
            <a:defRPr sz="1000"/>
          </a:pPr>
          <a:r>
            <a:rPr lang="es-ES" sz="900" b="0" i="0" u="none" strike="noStrike" baseline="0">
              <a:solidFill>
                <a:srgbClr val="000000"/>
              </a:solidFill>
              <a:latin typeface="Times New Roman" panose="02020603050405020304" pitchFamily="18" charset="0"/>
              <a:cs typeface="Times New Roman" panose="02020603050405020304" pitchFamily="18" charset="0"/>
            </a:rPr>
            <a:t>1/ Considera los primeros 20 días del mes de enero del año siguiente, </a:t>
          </a:r>
          <a:r>
            <a:rPr lang="es-ES" sz="1000" b="0" i="0" u="none" strike="noStrike" baseline="0">
              <a:solidFill>
                <a:srgbClr val="000000"/>
              </a:solidFill>
              <a:latin typeface="Times New Roman" panose="02020603050405020304" pitchFamily="18" charset="0"/>
              <a:cs typeface="Times New Roman" panose="02020603050405020304" pitchFamily="18" charset="0"/>
            </a:rPr>
            <a:t>dada</a:t>
          </a:r>
          <a:r>
            <a:rPr lang="es-ES" sz="900" b="0" i="0" u="none" strike="noStrike" baseline="0">
              <a:solidFill>
                <a:srgbClr val="000000"/>
              </a:solidFill>
              <a:latin typeface="Times New Roman" panose="02020603050405020304" pitchFamily="18" charset="0"/>
              <a:cs typeface="Times New Roman" panose="02020603050405020304" pitchFamily="18" charset="0"/>
            </a:rPr>
            <a:t> la ejecución presupuestaria del servicio de la deuda.</a:t>
          </a:r>
        </a:p>
        <a:p>
          <a:pPr algn="l" rtl="0">
            <a:defRPr sz="1000"/>
          </a:pPr>
          <a:r>
            <a:rPr lang="es-ES" sz="900" b="0" i="0" u="none" strike="noStrike" baseline="0">
              <a:solidFill>
                <a:srgbClr val="000000"/>
              </a:solidFill>
              <a:latin typeface="Times New Roman" panose="02020603050405020304" pitchFamily="18" charset="0"/>
              <a:cs typeface="Times New Roman" panose="02020603050405020304" pitchFamily="18" charset="0"/>
            </a:rPr>
            <a:t>Fuente: Dirección General de Crédito Público</a:t>
          </a:r>
        </a:p>
      </xdr:txBody>
    </xdr:sp>
    <xdr:clientData/>
  </xdr:twoCellAnchor>
  <xdr:twoCellAnchor editAs="oneCell">
    <xdr:from>
      <xdr:col>10</xdr:col>
      <xdr:colOff>81578</xdr:colOff>
      <xdr:row>0</xdr:row>
      <xdr:rowOff>0</xdr:rowOff>
    </xdr:from>
    <xdr:to>
      <xdr:col>12</xdr:col>
      <xdr:colOff>339738</xdr:colOff>
      <xdr:row>4</xdr:row>
      <xdr:rowOff>86643</xdr:rowOff>
    </xdr:to>
    <xdr:pic>
      <xdr:nvPicPr>
        <xdr:cNvPr id="4" name="Imagen 3">
          <a:extLst>
            <a:ext uri="{FF2B5EF4-FFF2-40B4-BE49-F238E27FC236}">
              <a16:creationId xmlns:a16="http://schemas.microsoft.com/office/drawing/2014/main" id="{AACD98CA-32BF-46C2-87EE-EA0D052CD47E}"/>
            </a:ext>
          </a:extLst>
        </xdr:cNvPr>
        <xdr:cNvPicPr>
          <a:picLocks noChangeAspect="1"/>
        </xdr:cNvPicPr>
      </xdr:nvPicPr>
      <xdr:blipFill>
        <a:blip xmlns:r="http://schemas.openxmlformats.org/officeDocument/2006/relationships" r:embed="rId1"/>
        <a:stretch>
          <a:fillRect/>
        </a:stretch>
      </xdr:blipFill>
      <xdr:spPr>
        <a:xfrm>
          <a:off x="8444528" y="0"/>
          <a:ext cx="1477360" cy="877218"/>
        </a:xfrm>
        <a:prstGeom prst="rect">
          <a:avLst/>
        </a:prstGeom>
      </xdr:spPr>
    </xdr:pic>
    <xdr:clientData/>
  </xdr:twoCellAnchor>
  <xdr:twoCellAnchor editAs="oneCell">
    <xdr:from>
      <xdr:col>0</xdr:col>
      <xdr:colOff>227000</xdr:colOff>
      <xdr:row>0</xdr:row>
      <xdr:rowOff>1</xdr:rowOff>
    </xdr:from>
    <xdr:to>
      <xdr:col>2</xdr:col>
      <xdr:colOff>39674</xdr:colOff>
      <xdr:row>4</xdr:row>
      <xdr:rowOff>111402</xdr:rowOff>
    </xdr:to>
    <xdr:pic>
      <xdr:nvPicPr>
        <xdr:cNvPr id="5" name="Imagen 4">
          <a:extLst>
            <a:ext uri="{FF2B5EF4-FFF2-40B4-BE49-F238E27FC236}">
              <a16:creationId xmlns:a16="http://schemas.microsoft.com/office/drawing/2014/main" id="{BD3CF070-A73E-448E-B336-F219B301E12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051"/>
        <a:stretch>
          <a:fillRect/>
        </a:stretch>
      </xdr:blipFill>
      <xdr:spPr>
        <a:xfrm>
          <a:off x="227000" y="1"/>
          <a:ext cx="1689099" cy="901976"/>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xdr:from>
      <xdr:col>1</xdr:col>
      <xdr:colOff>492125</xdr:colOff>
      <xdr:row>5</xdr:row>
      <xdr:rowOff>60325</xdr:rowOff>
    </xdr:from>
    <xdr:to>
      <xdr:col>11</xdr:col>
      <xdr:colOff>571499</xdr:colOff>
      <xdr:row>7</xdr:row>
      <xdr:rowOff>134938</xdr:rowOff>
    </xdr:to>
    <xdr:sp macro="" textlink="">
      <xdr:nvSpPr>
        <xdr:cNvPr id="2" name="Text Box 1">
          <a:extLst>
            <a:ext uri="{FF2B5EF4-FFF2-40B4-BE49-F238E27FC236}">
              <a16:creationId xmlns:a16="http://schemas.microsoft.com/office/drawing/2014/main" id="{D380C8F1-8CF1-4E35-BA83-F5FCF44AFD98}"/>
            </a:ext>
          </a:extLst>
        </xdr:cNvPr>
        <xdr:cNvSpPr txBox="1">
          <a:spLocks noChangeArrowheads="1"/>
        </xdr:cNvSpPr>
      </xdr:nvSpPr>
      <xdr:spPr bwMode="auto">
        <a:xfrm>
          <a:off x="625475" y="1050925"/>
          <a:ext cx="6175374" cy="455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ES" sz="1100" b="1" i="0" u="none" strike="noStrike" baseline="0">
              <a:solidFill>
                <a:srgbClr val="000000"/>
              </a:solidFill>
              <a:latin typeface="Times New Roman" panose="02020603050405020304" pitchFamily="18" charset="0"/>
              <a:cs typeface="Times New Roman" panose="02020603050405020304" pitchFamily="18" charset="0"/>
            </a:rPr>
            <a:t>Gráfico 17 Servicio de Deuda Mensual 2027</a:t>
          </a:r>
        </a:p>
        <a:p>
          <a:pPr algn="ctr" rtl="0">
            <a:defRPr sz="1000"/>
          </a:pPr>
          <a:r>
            <a:rPr lang="es-ES" sz="1100" b="0" i="0" u="none" strike="noStrike" baseline="0">
              <a:solidFill>
                <a:srgbClr val="000000"/>
              </a:solidFill>
              <a:latin typeface="Times New Roman" panose="02020603050405020304" pitchFamily="18" charset="0"/>
              <a:cs typeface="Times New Roman" panose="02020603050405020304" pitchFamily="18" charset="0"/>
            </a:rPr>
            <a:t>Cifras en millones de US$</a:t>
          </a:r>
        </a:p>
        <a:p>
          <a:pPr algn="l" rtl="0">
            <a:defRPr sz="1000"/>
          </a:pPr>
          <a:endParaRPr lang="es-ES" sz="1200" b="1" i="0" u="none" strike="noStrike" baseline="0">
            <a:solidFill>
              <a:srgbClr val="000000"/>
            </a:solidFill>
            <a:latin typeface="Arial"/>
            <a:cs typeface="Arial"/>
          </a:endParaRPr>
        </a:p>
        <a:p>
          <a:pPr algn="l" rtl="0">
            <a:defRPr sz="1000"/>
          </a:pPr>
          <a:endParaRPr lang="es-ES" sz="1200" b="1" i="0" u="none" strike="noStrike" baseline="0">
            <a:solidFill>
              <a:srgbClr val="000000"/>
            </a:solidFill>
            <a:latin typeface="Arial"/>
            <a:cs typeface="Arial"/>
          </a:endParaRPr>
        </a:p>
      </xdr:txBody>
    </xdr:sp>
    <xdr:clientData/>
  </xdr:twoCellAnchor>
  <xdr:twoCellAnchor editAs="oneCell">
    <xdr:from>
      <xdr:col>2</xdr:col>
      <xdr:colOff>198437</xdr:colOff>
      <xdr:row>8</xdr:row>
      <xdr:rowOff>119063</xdr:rowOff>
    </xdr:from>
    <xdr:to>
      <xdr:col>11</xdr:col>
      <xdr:colOff>285750</xdr:colOff>
      <xdr:row>23</xdr:row>
      <xdr:rowOff>15875</xdr:rowOff>
    </xdr:to>
    <xdr:pic>
      <xdr:nvPicPr>
        <xdr:cNvPr id="3" name="Picture 1">
          <a:extLst>
            <a:ext uri="{FF2B5EF4-FFF2-40B4-BE49-F238E27FC236}">
              <a16:creationId xmlns:a16="http://schemas.microsoft.com/office/drawing/2014/main" id="{20A1C4AB-77D9-495C-A50A-6ACC2A0BF1E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46" t="797" r="1279" b="6855"/>
        <a:stretch>
          <a:fillRect/>
        </a:stretch>
      </xdr:blipFill>
      <xdr:spPr bwMode="auto">
        <a:xfrm>
          <a:off x="941387" y="1681163"/>
          <a:ext cx="5573713" cy="2754312"/>
        </a:xfrm>
        <a:prstGeom prst="rect">
          <a:avLst/>
        </a:prstGeom>
        <a:noFill/>
      </xdr:spPr>
    </xdr:pic>
    <xdr:clientData/>
  </xdr:twoCellAnchor>
  <xdr:twoCellAnchor editAs="oneCell">
    <xdr:from>
      <xdr:col>12</xdr:col>
      <xdr:colOff>462579</xdr:colOff>
      <xdr:row>0</xdr:row>
      <xdr:rowOff>0</xdr:rowOff>
    </xdr:from>
    <xdr:to>
      <xdr:col>14</xdr:col>
      <xdr:colOff>428626</xdr:colOff>
      <xdr:row>3</xdr:row>
      <xdr:rowOff>135880</xdr:rowOff>
    </xdr:to>
    <xdr:pic>
      <xdr:nvPicPr>
        <xdr:cNvPr id="4" name="Imagen 3">
          <a:extLst>
            <a:ext uri="{FF2B5EF4-FFF2-40B4-BE49-F238E27FC236}">
              <a16:creationId xmlns:a16="http://schemas.microsoft.com/office/drawing/2014/main" id="{CA31864E-6C03-4977-94CF-F0839AECC88E}"/>
            </a:ext>
          </a:extLst>
        </xdr:cNvPr>
        <xdr:cNvPicPr>
          <a:picLocks noChangeAspect="1"/>
        </xdr:cNvPicPr>
      </xdr:nvPicPr>
      <xdr:blipFill>
        <a:blip xmlns:r="http://schemas.openxmlformats.org/officeDocument/2006/relationships" r:embed="rId2"/>
        <a:stretch>
          <a:fillRect/>
        </a:stretch>
      </xdr:blipFill>
      <xdr:spPr>
        <a:xfrm>
          <a:off x="7301529" y="0"/>
          <a:ext cx="1185247" cy="726430"/>
        </a:xfrm>
        <a:prstGeom prst="rect">
          <a:avLst/>
        </a:prstGeom>
      </xdr:spPr>
    </xdr:pic>
    <xdr:clientData/>
  </xdr:twoCellAnchor>
  <xdr:twoCellAnchor editAs="oneCell">
    <xdr:from>
      <xdr:col>0</xdr:col>
      <xdr:colOff>0</xdr:colOff>
      <xdr:row>0</xdr:row>
      <xdr:rowOff>0</xdr:rowOff>
    </xdr:from>
    <xdr:to>
      <xdr:col>2</xdr:col>
      <xdr:colOff>523875</xdr:colOff>
      <xdr:row>3</xdr:row>
      <xdr:rowOff>106750</xdr:rowOff>
    </xdr:to>
    <xdr:pic>
      <xdr:nvPicPr>
        <xdr:cNvPr id="5" name="Imagen 4">
          <a:extLst>
            <a:ext uri="{FF2B5EF4-FFF2-40B4-BE49-F238E27FC236}">
              <a16:creationId xmlns:a16="http://schemas.microsoft.com/office/drawing/2014/main" id="{23978620-6A72-4439-B7FD-9F8D0917CDC8}"/>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1051"/>
        <a:stretch>
          <a:fillRect/>
        </a:stretch>
      </xdr:blipFill>
      <xdr:spPr>
        <a:xfrm>
          <a:off x="0" y="0"/>
          <a:ext cx="1266825" cy="69730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xdr:from>
      <xdr:col>2</xdr:col>
      <xdr:colOff>295275</xdr:colOff>
      <xdr:row>6</xdr:row>
      <xdr:rowOff>28575</xdr:rowOff>
    </xdr:from>
    <xdr:to>
      <xdr:col>10</xdr:col>
      <xdr:colOff>219075</xdr:colOff>
      <xdr:row>7</xdr:row>
      <xdr:rowOff>142875</xdr:rowOff>
    </xdr:to>
    <xdr:sp macro="" textlink="">
      <xdr:nvSpPr>
        <xdr:cNvPr id="2" name="Text Box 1">
          <a:extLst>
            <a:ext uri="{FF2B5EF4-FFF2-40B4-BE49-F238E27FC236}">
              <a16:creationId xmlns:a16="http://schemas.microsoft.com/office/drawing/2014/main" id="{C648E8C6-53FD-485B-BBA9-4F2F9F107F74}"/>
            </a:ext>
          </a:extLst>
        </xdr:cNvPr>
        <xdr:cNvSpPr txBox="1">
          <a:spLocks noChangeArrowheads="1"/>
        </xdr:cNvSpPr>
      </xdr:nvSpPr>
      <xdr:spPr bwMode="auto">
        <a:xfrm>
          <a:off x="2038350" y="1209675"/>
          <a:ext cx="48006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ES" sz="1100" b="1" i="0" u="none" strike="noStrike" baseline="0">
              <a:solidFill>
                <a:srgbClr val="000000"/>
              </a:solidFill>
              <a:latin typeface="Times New Roman" panose="02020603050405020304" pitchFamily="18" charset="0"/>
              <a:cs typeface="Times New Roman" panose="02020603050405020304" pitchFamily="18" charset="0"/>
            </a:rPr>
            <a:t>Gráfico 18. Evolución Deuda SPNF (%PIB)</a:t>
          </a:r>
        </a:p>
        <a:p>
          <a:pPr algn="l" rtl="0">
            <a:defRPr sz="1000"/>
          </a:pPr>
          <a:endParaRPr lang="es-ES" sz="10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a:p>
          <a:pPr algn="l" rtl="0">
            <a:defRPr sz="1000"/>
          </a:pPr>
          <a:endParaRPr lang="es-ES" sz="9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xdr:txBody>
    </xdr:sp>
    <xdr:clientData/>
  </xdr:twoCellAnchor>
  <xdr:twoCellAnchor editAs="oneCell">
    <xdr:from>
      <xdr:col>1</xdr:col>
      <xdr:colOff>1590675</xdr:colOff>
      <xdr:row>8</xdr:row>
      <xdr:rowOff>47625</xdr:rowOff>
    </xdr:from>
    <xdr:to>
      <xdr:col>10</xdr:col>
      <xdr:colOff>504825</xdr:colOff>
      <xdr:row>21</xdr:row>
      <xdr:rowOff>123825</xdr:rowOff>
    </xdr:to>
    <xdr:pic>
      <xdr:nvPicPr>
        <xdr:cNvPr id="3" name="Picture 5">
          <a:extLst>
            <a:ext uri="{FF2B5EF4-FFF2-40B4-BE49-F238E27FC236}">
              <a16:creationId xmlns:a16="http://schemas.microsoft.com/office/drawing/2014/main" id="{904633CC-8EEE-44F6-A35A-DCBBE72CF27B}"/>
            </a:ext>
          </a:extLst>
        </xdr:cNvPr>
        <xdr:cNvPicPr>
          <a:picLocks noChangeAspect="1"/>
        </xdr:cNvPicPr>
      </xdr:nvPicPr>
      <xdr:blipFill rotWithShape="1">
        <a:blip xmlns:r="http://schemas.openxmlformats.org/officeDocument/2006/relationships" r:embed="rId1"/>
        <a:srcRect l="4644" t="7439" r="1317" b="1929"/>
        <a:stretch>
          <a:fillRect/>
        </a:stretch>
      </xdr:blipFill>
      <xdr:spPr>
        <a:xfrm>
          <a:off x="1724025" y="1609725"/>
          <a:ext cx="5400675" cy="2552700"/>
        </a:xfrm>
        <a:prstGeom prst="rect">
          <a:avLst/>
        </a:prstGeom>
      </xdr:spPr>
    </xdr:pic>
    <xdr:clientData/>
  </xdr:twoCellAnchor>
  <xdr:twoCellAnchor editAs="oneCell">
    <xdr:from>
      <xdr:col>12</xdr:col>
      <xdr:colOff>443528</xdr:colOff>
      <xdr:row>0</xdr:row>
      <xdr:rowOff>142875</xdr:rowOff>
    </xdr:from>
    <xdr:to>
      <xdr:col>15</xdr:col>
      <xdr:colOff>92088</xdr:colOff>
      <xdr:row>5</xdr:row>
      <xdr:rowOff>918</xdr:rowOff>
    </xdr:to>
    <xdr:pic>
      <xdr:nvPicPr>
        <xdr:cNvPr id="4" name="Imagen 3">
          <a:extLst>
            <a:ext uri="{FF2B5EF4-FFF2-40B4-BE49-F238E27FC236}">
              <a16:creationId xmlns:a16="http://schemas.microsoft.com/office/drawing/2014/main" id="{DB1286FD-940A-4866-AF65-6167363E2AC4}"/>
            </a:ext>
          </a:extLst>
        </xdr:cNvPr>
        <xdr:cNvPicPr>
          <a:picLocks noChangeAspect="1"/>
        </xdr:cNvPicPr>
      </xdr:nvPicPr>
      <xdr:blipFill>
        <a:blip xmlns:r="http://schemas.openxmlformats.org/officeDocument/2006/relationships" r:embed="rId2"/>
        <a:stretch>
          <a:fillRect/>
        </a:stretch>
      </xdr:blipFill>
      <xdr:spPr>
        <a:xfrm>
          <a:off x="8282603" y="142875"/>
          <a:ext cx="1477360" cy="848643"/>
        </a:xfrm>
        <a:prstGeom prst="rect">
          <a:avLst/>
        </a:prstGeom>
      </xdr:spPr>
    </xdr:pic>
    <xdr:clientData/>
  </xdr:twoCellAnchor>
  <xdr:twoCellAnchor editAs="oneCell">
    <xdr:from>
      <xdr:col>0</xdr:col>
      <xdr:colOff>0</xdr:colOff>
      <xdr:row>0</xdr:row>
      <xdr:rowOff>0</xdr:rowOff>
    </xdr:from>
    <xdr:to>
      <xdr:col>1</xdr:col>
      <xdr:colOff>1555749</xdr:colOff>
      <xdr:row>4</xdr:row>
      <xdr:rowOff>190296</xdr:rowOff>
    </xdr:to>
    <xdr:pic>
      <xdr:nvPicPr>
        <xdr:cNvPr id="5" name="Imagen 4">
          <a:extLst>
            <a:ext uri="{FF2B5EF4-FFF2-40B4-BE49-F238E27FC236}">
              <a16:creationId xmlns:a16="http://schemas.microsoft.com/office/drawing/2014/main" id="{CCE8BD57-AF27-4D05-8EEF-92AC3E59FDFC}"/>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1051"/>
        <a:stretch>
          <a:fillRect/>
        </a:stretch>
      </xdr:blipFill>
      <xdr:spPr>
        <a:xfrm>
          <a:off x="0" y="0"/>
          <a:ext cx="1689099" cy="980871"/>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xdr:from>
      <xdr:col>2</xdr:col>
      <xdr:colOff>295275</xdr:colOff>
      <xdr:row>6</xdr:row>
      <xdr:rowOff>28575</xdr:rowOff>
    </xdr:from>
    <xdr:to>
      <xdr:col>10</xdr:col>
      <xdr:colOff>219075</xdr:colOff>
      <xdr:row>7</xdr:row>
      <xdr:rowOff>142875</xdr:rowOff>
    </xdr:to>
    <xdr:sp macro="" textlink="">
      <xdr:nvSpPr>
        <xdr:cNvPr id="2" name="Text Box 1">
          <a:extLst>
            <a:ext uri="{FF2B5EF4-FFF2-40B4-BE49-F238E27FC236}">
              <a16:creationId xmlns:a16="http://schemas.microsoft.com/office/drawing/2014/main" id="{562DDB02-EAC1-4D3B-8A05-111C7C924EB1}"/>
            </a:ext>
          </a:extLst>
        </xdr:cNvPr>
        <xdr:cNvSpPr txBox="1">
          <a:spLocks noChangeArrowheads="1"/>
        </xdr:cNvSpPr>
      </xdr:nvSpPr>
      <xdr:spPr bwMode="auto">
        <a:xfrm>
          <a:off x="2038350" y="1209675"/>
          <a:ext cx="48006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ES" sz="1200" b="1" i="0" u="none" strike="noStrike" baseline="0">
              <a:solidFill>
                <a:srgbClr val="000000"/>
              </a:solidFill>
              <a:latin typeface="Times New Roman" panose="02020603050405020304" pitchFamily="18" charset="0"/>
              <a:cs typeface="Times New Roman" panose="02020603050405020304" pitchFamily="18" charset="0"/>
            </a:rPr>
            <a:t>Ilustración 6. </a:t>
          </a:r>
          <a:r>
            <a:rPr lang="es-DO" sz="1200" b="1">
              <a:effectLst/>
              <a:latin typeface="Times New Roman" panose="02020603050405020304" pitchFamily="18" charset="0"/>
              <a:ea typeface="+mn-ea"/>
              <a:cs typeface="Times New Roman" panose="02020603050405020304" pitchFamily="18" charset="0"/>
            </a:rPr>
            <a:t>Necesidad de Financiamiento Total 2028-2030</a:t>
          </a:r>
          <a:endParaRPr lang="es-ES" sz="1200" b="1" i="0" u="none" strike="noStrike" baseline="0">
            <a:solidFill>
              <a:srgbClr val="000000"/>
            </a:solidFill>
            <a:latin typeface="Times New Roman" panose="02020603050405020304" pitchFamily="18" charset="0"/>
            <a:cs typeface="Times New Roman" panose="02020603050405020304" pitchFamily="18" charset="0"/>
          </a:endParaRPr>
        </a:p>
        <a:p>
          <a:pPr algn="l" rtl="0">
            <a:defRPr sz="1000"/>
          </a:pPr>
          <a:endParaRPr lang="es-ES" sz="1000" b="1" i="0" u="none" strike="noStrike" baseline="0">
            <a:solidFill>
              <a:srgbClr val="000000"/>
            </a:solidFill>
            <a:latin typeface="Arial"/>
            <a:cs typeface="Arial"/>
          </a:endParaRPr>
        </a:p>
        <a:p>
          <a:pPr algn="l" rtl="0">
            <a:defRPr sz="1000"/>
          </a:pPr>
          <a:endParaRPr lang="es-ES" sz="9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xdr:txBody>
    </xdr:sp>
    <xdr:clientData/>
  </xdr:twoCellAnchor>
  <xdr:twoCellAnchor editAs="oneCell">
    <xdr:from>
      <xdr:col>12</xdr:col>
      <xdr:colOff>443528</xdr:colOff>
      <xdr:row>0</xdr:row>
      <xdr:rowOff>142875</xdr:rowOff>
    </xdr:from>
    <xdr:to>
      <xdr:col>14</xdr:col>
      <xdr:colOff>396888</xdr:colOff>
      <xdr:row>5</xdr:row>
      <xdr:rowOff>918</xdr:rowOff>
    </xdr:to>
    <xdr:pic>
      <xdr:nvPicPr>
        <xdr:cNvPr id="3" name="Imagen 2">
          <a:extLst>
            <a:ext uri="{FF2B5EF4-FFF2-40B4-BE49-F238E27FC236}">
              <a16:creationId xmlns:a16="http://schemas.microsoft.com/office/drawing/2014/main" id="{A11F974D-99C4-4F4C-8017-12BBAFDF198C}"/>
            </a:ext>
          </a:extLst>
        </xdr:cNvPr>
        <xdr:cNvPicPr>
          <a:picLocks noChangeAspect="1"/>
        </xdr:cNvPicPr>
      </xdr:nvPicPr>
      <xdr:blipFill>
        <a:blip xmlns:r="http://schemas.openxmlformats.org/officeDocument/2006/relationships" r:embed="rId1"/>
        <a:stretch>
          <a:fillRect/>
        </a:stretch>
      </xdr:blipFill>
      <xdr:spPr>
        <a:xfrm>
          <a:off x="8282603" y="142875"/>
          <a:ext cx="1477360" cy="848643"/>
        </a:xfrm>
        <a:prstGeom prst="rect">
          <a:avLst/>
        </a:prstGeom>
      </xdr:spPr>
    </xdr:pic>
    <xdr:clientData/>
  </xdr:twoCellAnchor>
  <xdr:twoCellAnchor editAs="oneCell">
    <xdr:from>
      <xdr:col>0</xdr:col>
      <xdr:colOff>0</xdr:colOff>
      <xdr:row>0</xdr:row>
      <xdr:rowOff>0</xdr:rowOff>
    </xdr:from>
    <xdr:to>
      <xdr:col>2</xdr:col>
      <xdr:colOff>165099</xdr:colOff>
      <xdr:row>4</xdr:row>
      <xdr:rowOff>190296</xdr:rowOff>
    </xdr:to>
    <xdr:pic>
      <xdr:nvPicPr>
        <xdr:cNvPr id="4" name="Imagen 3">
          <a:extLst>
            <a:ext uri="{FF2B5EF4-FFF2-40B4-BE49-F238E27FC236}">
              <a16:creationId xmlns:a16="http://schemas.microsoft.com/office/drawing/2014/main" id="{422D86C8-3BD5-4E8A-A8AA-69A7C972DA2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051"/>
        <a:stretch>
          <a:fillRect/>
        </a:stretch>
      </xdr:blipFill>
      <xdr:spPr>
        <a:xfrm>
          <a:off x="0" y="0"/>
          <a:ext cx="1689099" cy="980871"/>
        </a:xfrm>
        <a:prstGeom prst="rect">
          <a:avLst/>
        </a:prstGeom>
      </xdr:spPr>
    </xdr:pic>
    <xdr:clientData/>
  </xdr:twoCellAnchor>
  <xdr:twoCellAnchor editAs="oneCell">
    <xdr:from>
      <xdr:col>1</xdr:col>
      <xdr:colOff>1304924</xdr:colOff>
      <xdr:row>8</xdr:row>
      <xdr:rowOff>85725</xdr:rowOff>
    </xdr:from>
    <xdr:to>
      <xdr:col>10</xdr:col>
      <xdr:colOff>133350</xdr:colOff>
      <xdr:row>22</xdr:row>
      <xdr:rowOff>93156</xdr:rowOff>
    </xdr:to>
    <xdr:pic>
      <xdr:nvPicPr>
        <xdr:cNvPr id="5" name="Imagen 4">
          <a:extLst>
            <a:ext uri="{FF2B5EF4-FFF2-40B4-BE49-F238E27FC236}">
              <a16:creationId xmlns:a16="http://schemas.microsoft.com/office/drawing/2014/main" id="{E0D4E4FF-F724-406F-B303-B270B268699E}"/>
            </a:ext>
          </a:extLst>
        </xdr:cNvPr>
        <xdr:cNvPicPr>
          <a:picLocks noChangeAspect="1"/>
        </xdr:cNvPicPr>
      </xdr:nvPicPr>
      <xdr:blipFill>
        <a:blip xmlns:r="http://schemas.openxmlformats.org/officeDocument/2006/relationships" r:embed="rId3"/>
        <a:stretch>
          <a:fillRect/>
        </a:stretch>
      </xdr:blipFill>
      <xdr:spPr>
        <a:xfrm>
          <a:off x="1438274" y="1647825"/>
          <a:ext cx="6229351" cy="2674431"/>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xdr:from>
      <xdr:col>1</xdr:col>
      <xdr:colOff>1485901</xdr:colOff>
      <xdr:row>7</xdr:row>
      <xdr:rowOff>164502</xdr:rowOff>
    </xdr:from>
    <xdr:to>
      <xdr:col>9</xdr:col>
      <xdr:colOff>481542</xdr:colOff>
      <xdr:row>10</xdr:row>
      <xdr:rowOff>128058</xdr:rowOff>
    </xdr:to>
    <xdr:sp macro="" textlink="">
      <xdr:nvSpPr>
        <xdr:cNvPr id="2" name="Text Box 2">
          <a:extLst>
            <a:ext uri="{FF2B5EF4-FFF2-40B4-BE49-F238E27FC236}">
              <a16:creationId xmlns:a16="http://schemas.microsoft.com/office/drawing/2014/main" id="{A36F8C29-4E98-441F-B22C-79ECBE7BD15D}"/>
            </a:ext>
          </a:extLst>
        </xdr:cNvPr>
        <xdr:cNvSpPr txBox="1">
          <a:spLocks noChangeArrowheads="1"/>
        </xdr:cNvSpPr>
      </xdr:nvSpPr>
      <xdr:spPr bwMode="auto">
        <a:xfrm>
          <a:off x="2581276" y="1536102"/>
          <a:ext cx="8473016" cy="554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ES" sz="1200" b="1" i="0" u="none" strike="noStrike" baseline="0">
              <a:solidFill>
                <a:srgbClr val="000000"/>
              </a:solidFill>
              <a:latin typeface="Times New Roman" panose="02020603050405020304" pitchFamily="18" charset="0"/>
              <a:cs typeface="Times New Roman" panose="02020603050405020304" pitchFamily="18" charset="0"/>
            </a:rPr>
            <a:t>Tabla 50. Necesidad Bruta y Fuentes de Financiamiento 2028 – 2030</a:t>
          </a:r>
        </a:p>
        <a:p>
          <a:pPr algn="ctr" rtl="0">
            <a:defRPr sz="1000"/>
          </a:pPr>
          <a:r>
            <a:rPr lang="es-ES" sz="1200" b="0" i="0" u="none" strike="noStrike" baseline="0">
              <a:solidFill>
                <a:srgbClr val="000000"/>
              </a:solidFill>
              <a:latin typeface="Times New Roman" panose="02020603050405020304" pitchFamily="18" charset="0"/>
              <a:cs typeface="Times New Roman" panose="02020603050405020304" pitchFamily="18" charset="0"/>
            </a:rPr>
            <a:t>Cifras en millones y como % del PIB</a:t>
          </a:r>
        </a:p>
        <a:p>
          <a:pPr algn="l" rtl="0">
            <a:defRPr sz="1000"/>
          </a:pPr>
          <a:endParaRPr lang="es-ES" sz="900" b="0" i="0" u="none" strike="noStrike" baseline="0">
            <a:solidFill>
              <a:srgbClr val="000000"/>
            </a:solidFill>
            <a:latin typeface="Aptos"/>
          </a:endParaRPr>
        </a:p>
      </xdr:txBody>
    </xdr:sp>
    <xdr:clientData/>
  </xdr:twoCellAnchor>
  <xdr:twoCellAnchor editAs="oneCell">
    <xdr:from>
      <xdr:col>10</xdr:col>
      <xdr:colOff>475701</xdr:colOff>
      <xdr:row>0</xdr:row>
      <xdr:rowOff>183303</xdr:rowOff>
    </xdr:from>
    <xdr:to>
      <xdr:col>12</xdr:col>
      <xdr:colOff>78541</xdr:colOff>
      <xdr:row>4</xdr:row>
      <xdr:rowOff>179987</xdr:rowOff>
    </xdr:to>
    <xdr:pic>
      <xdr:nvPicPr>
        <xdr:cNvPr id="3" name="Imagen 2">
          <a:extLst>
            <a:ext uri="{FF2B5EF4-FFF2-40B4-BE49-F238E27FC236}">
              <a16:creationId xmlns:a16="http://schemas.microsoft.com/office/drawing/2014/main" id="{A095513B-7C67-492A-A610-78B2181F3D96}"/>
            </a:ext>
          </a:extLst>
        </xdr:cNvPr>
        <xdr:cNvPicPr>
          <a:picLocks noChangeAspect="1"/>
        </xdr:cNvPicPr>
      </xdr:nvPicPr>
      <xdr:blipFill>
        <a:blip xmlns:r="http://schemas.openxmlformats.org/officeDocument/2006/relationships" r:embed="rId1"/>
        <a:stretch>
          <a:fillRect/>
        </a:stretch>
      </xdr:blipFill>
      <xdr:spPr>
        <a:xfrm>
          <a:off x="11848551" y="183303"/>
          <a:ext cx="1469740" cy="787259"/>
        </a:xfrm>
        <a:prstGeom prst="rect">
          <a:avLst/>
        </a:prstGeom>
      </xdr:spPr>
    </xdr:pic>
    <xdr:clientData/>
  </xdr:twoCellAnchor>
  <xdr:twoCellAnchor editAs="oneCell">
    <xdr:from>
      <xdr:col>0</xdr:col>
      <xdr:colOff>135891</xdr:colOff>
      <xdr:row>1</xdr:row>
      <xdr:rowOff>0</xdr:rowOff>
    </xdr:from>
    <xdr:to>
      <xdr:col>1</xdr:col>
      <xdr:colOff>720725</xdr:colOff>
      <xdr:row>5</xdr:row>
      <xdr:rowOff>102666</xdr:rowOff>
    </xdr:to>
    <xdr:pic>
      <xdr:nvPicPr>
        <xdr:cNvPr id="4" name="Imagen 3">
          <a:extLst>
            <a:ext uri="{FF2B5EF4-FFF2-40B4-BE49-F238E27FC236}">
              <a16:creationId xmlns:a16="http://schemas.microsoft.com/office/drawing/2014/main" id="{238D5827-6966-4548-B91B-4B5258BFB6A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051"/>
        <a:stretch>
          <a:fillRect/>
        </a:stretch>
      </xdr:blipFill>
      <xdr:spPr>
        <a:xfrm>
          <a:off x="135891" y="190500"/>
          <a:ext cx="1680209" cy="902766"/>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xdr:from>
      <xdr:col>1</xdr:col>
      <xdr:colOff>211748</xdr:colOff>
      <xdr:row>6</xdr:row>
      <xdr:rowOff>192698</xdr:rowOff>
    </xdr:from>
    <xdr:to>
      <xdr:col>9</xdr:col>
      <xdr:colOff>166321</xdr:colOff>
      <xdr:row>9</xdr:row>
      <xdr:rowOff>49823</xdr:rowOff>
    </xdr:to>
    <xdr:sp macro="" textlink="">
      <xdr:nvSpPr>
        <xdr:cNvPr id="2" name="Text Box 2">
          <a:extLst>
            <a:ext uri="{FF2B5EF4-FFF2-40B4-BE49-F238E27FC236}">
              <a16:creationId xmlns:a16="http://schemas.microsoft.com/office/drawing/2014/main" id="{B71C3867-35E0-4CD6-B933-CB548CD99AAB}"/>
            </a:ext>
          </a:extLst>
        </xdr:cNvPr>
        <xdr:cNvSpPr txBox="1">
          <a:spLocks noChangeArrowheads="1"/>
        </xdr:cNvSpPr>
      </xdr:nvSpPr>
      <xdr:spPr bwMode="auto">
        <a:xfrm>
          <a:off x="783248" y="1383323"/>
          <a:ext cx="8488973"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ES" sz="1200" b="1" i="0" u="none" strike="noStrike" baseline="0">
              <a:solidFill>
                <a:srgbClr val="000000"/>
              </a:solidFill>
              <a:latin typeface="Times New Roman" panose="02020603050405020304" pitchFamily="18" charset="0"/>
              <a:cs typeface="Times New Roman" panose="02020603050405020304" pitchFamily="18" charset="0"/>
            </a:rPr>
            <a:t>Tabla 51. Servicio de Deuda Pública 2028 – 2030</a:t>
          </a:r>
        </a:p>
        <a:p>
          <a:pPr algn="ctr" rtl="0">
            <a:defRPr sz="1000"/>
          </a:pPr>
          <a:r>
            <a:rPr lang="es-ES" sz="1200" b="0" i="0" u="none" strike="noStrike" baseline="0">
              <a:solidFill>
                <a:srgbClr val="000000"/>
              </a:solidFill>
              <a:latin typeface="Times New Roman" panose="02020603050405020304" pitchFamily="18" charset="0"/>
              <a:cs typeface="Times New Roman" panose="02020603050405020304" pitchFamily="18" charset="0"/>
            </a:rPr>
            <a:t>Cifras preliminares en millones de US$ y RD$ </a:t>
          </a:r>
        </a:p>
        <a:p>
          <a:pPr algn="l" rtl="0">
            <a:defRPr sz="1000"/>
          </a:pPr>
          <a:endParaRPr lang="es-ES" sz="10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xdr:txBody>
    </xdr:sp>
    <xdr:clientData/>
  </xdr:twoCellAnchor>
  <xdr:twoCellAnchor>
    <xdr:from>
      <xdr:col>0</xdr:col>
      <xdr:colOff>93784</xdr:colOff>
      <xdr:row>22</xdr:row>
      <xdr:rowOff>83528</xdr:rowOff>
    </xdr:from>
    <xdr:to>
      <xdr:col>9</xdr:col>
      <xdr:colOff>8282</xdr:colOff>
      <xdr:row>24</xdr:row>
      <xdr:rowOff>173936</xdr:rowOff>
    </xdr:to>
    <xdr:sp macro="" textlink="">
      <xdr:nvSpPr>
        <xdr:cNvPr id="3" name="Text Box 3">
          <a:extLst>
            <a:ext uri="{FF2B5EF4-FFF2-40B4-BE49-F238E27FC236}">
              <a16:creationId xmlns:a16="http://schemas.microsoft.com/office/drawing/2014/main" id="{07C4CB6F-C4A3-4650-A9B9-30E6AEDEF2A0}"/>
            </a:ext>
          </a:extLst>
        </xdr:cNvPr>
        <xdr:cNvSpPr txBox="1">
          <a:spLocks noChangeArrowheads="1"/>
        </xdr:cNvSpPr>
      </xdr:nvSpPr>
      <xdr:spPr bwMode="auto">
        <a:xfrm>
          <a:off x="93784" y="4560278"/>
          <a:ext cx="9020398" cy="4904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s-ES" sz="900" b="0" i="0" u="none" strike="noStrike" baseline="0">
              <a:solidFill>
                <a:srgbClr val="000000"/>
              </a:solidFill>
              <a:latin typeface="Times New Roman" panose="02020603050405020304" pitchFamily="18" charset="0"/>
              <a:cs typeface="Times New Roman" panose="02020603050405020304" pitchFamily="18" charset="0"/>
            </a:rPr>
            <a:t>1/ Tasa de cambio promedio 2028: RD$/US$=65.10, 2029: RD$/US$=67.71 y 2030: RD$/US$=70.41 </a:t>
          </a:r>
        </a:p>
        <a:p>
          <a:pPr algn="l" rtl="0">
            <a:defRPr sz="1000"/>
          </a:pPr>
          <a:r>
            <a:rPr lang="es-ES" sz="900" b="0" i="0" u="none" strike="noStrike" baseline="0">
              <a:solidFill>
                <a:srgbClr val="000000"/>
              </a:solidFill>
              <a:latin typeface="Times New Roman" panose="02020603050405020304" pitchFamily="18" charset="0"/>
              <a:cs typeface="Times New Roman" panose="02020603050405020304" pitchFamily="18" charset="0"/>
            </a:rPr>
            <a:t>2/ Incluye intereses y transferencias destinados a la Recapitalización del Banco Central equivalentes al 0.6% del PIB.</a:t>
          </a:r>
        </a:p>
        <a:p>
          <a:pPr algn="l" rtl="0">
            <a:defRPr sz="1000"/>
          </a:pPr>
          <a:r>
            <a:rPr lang="es-ES" sz="900" b="0" i="0" u="none" strike="noStrike" baseline="0">
              <a:solidFill>
                <a:srgbClr val="000000"/>
              </a:solidFill>
              <a:latin typeface="Times New Roman" panose="02020603050405020304" pitchFamily="18" charset="0"/>
              <a:cs typeface="Times New Roman" panose="02020603050405020304" pitchFamily="18" charset="0"/>
            </a:rPr>
            <a:t>Fuente: Dirección General de Crédito Público</a:t>
          </a:r>
        </a:p>
        <a:p>
          <a:pPr algn="l" rtl="0">
            <a:defRPr sz="1000"/>
          </a:pPr>
          <a:endParaRPr lang="es-ES" sz="800" b="0" i="0" u="none" strike="noStrike" baseline="0">
            <a:solidFill>
              <a:srgbClr val="000000"/>
            </a:solidFill>
            <a:latin typeface="Aptos"/>
          </a:endParaRPr>
        </a:p>
      </xdr:txBody>
    </xdr:sp>
    <xdr:clientData/>
  </xdr:twoCellAnchor>
  <xdr:twoCellAnchor editAs="oneCell">
    <xdr:from>
      <xdr:col>8</xdr:col>
      <xdr:colOff>324360</xdr:colOff>
      <xdr:row>0</xdr:row>
      <xdr:rowOff>26670</xdr:rowOff>
    </xdr:from>
    <xdr:to>
      <xdr:col>9</xdr:col>
      <xdr:colOff>732591</xdr:colOff>
      <xdr:row>4</xdr:row>
      <xdr:rowOff>60396</xdr:rowOff>
    </xdr:to>
    <xdr:pic>
      <xdr:nvPicPr>
        <xdr:cNvPr id="4" name="Imagen 3">
          <a:extLst>
            <a:ext uri="{FF2B5EF4-FFF2-40B4-BE49-F238E27FC236}">
              <a16:creationId xmlns:a16="http://schemas.microsoft.com/office/drawing/2014/main" id="{9F07A1AD-4778-45F1-B5DB-DA3263DBF374}"/>
            </a:ext>
          </a:extLst>
        </xdr:cNvPr>
        <xdr:cNvPicPr>
          <a:picLocks noChangeAspect="1"/>
        </xdr:cNvPicPr>
      </xdr:nvPicPr>
      <xdr:blipFill>
        <a:blip xmlns:r="http://schemas.openxmlformats.org/officeDocument/2006/relationships" r:embed="rId1"/>
        <a:stretch>
          <a:fillRect/>
        </a:stretch>
      </xdr:blipFill>
      <xdr:spPr>
        <a:xfrm>
          <a:off x="8372985" y="26670"/>
          <a:ext cx="1465506" cy="824301"/>
        </a:xfrm>
        <a:prstGeom prst="rect">
          <a:avLst/>
        </a:prstGeom>
      </xdr:spPr>
    </xdr:pic>
    <xdr:clientData/>
  </xdr:twoCellAnchor>
  <xdr:twoCellAnchor editAs="oneCell">
    <xdr:from>
      <xdr:col>0</xdr:col>
      <xdr:colOff>459741</xdr:colOff>
      <xdr:row>0</xdr:row>
      <xdr:rowOff>0</xdr:rowOff>
    </xdr:from>
    <xdr:to>
      <xdr:col>2</xdr:col>
      <xdr:colOff>511175</xdr:colOff>
      <xdr:row>4</xdr:row>
      <xdr:rowOff>150291</xdr:rowOff>
    </xdr:to>
    <xdr:pic>
      <xdr:nvPicPr>
        <xdr:cNvPr id="5" name="Imagen 4">
          <a:extLst>
            <a:ext uri="{FF2B5EF4-FFF2-40B4-BE49-F238E27FC236}">
              <a16:creationId xmlns:a16="http://schemas.microsoft.com/office/drawing/2014/main" id="{0EB885EA-6EC6-4D24-8A2F-13E8FC3F507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051"/>
        <a:stretch>
          <a:fillRect/>
        </a:stretch>
      </xdr:blipFill>
      <xdr:spPr>
        <a:xfrm>
          <a:off x="459741" y="0"/>
          <a:ext cx="1680209" cy="940866"/>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xdr:from>
      <xdr:col>0</xdr:col>
      <xdr:colOff>1052513</xdr:colOff>
      <xdr:row>6</xdr:row>
      <xdr:rowOff>123825</xdr:rowOff>
    </xdr:from>
    <xdr:to>
      <xdr:col>9</xdr:col>
      <xdr:colOff>681403</xdr:colOff>
      <xdr:row>9</xdr:row>
      <xdr:rowOff>4763</xdr:rowOff>
    </xdr:to>
    <xdr:sp macro="" textlink="">
      <xdr:nvSpPr>
        <xdr:cNvPr id="2" name="Text Box 1">
          <a:extLst>
            <a:ext uri="{FF2B5EF4-FFF2-40B4-BE49-F238E27FC236}">
              <a16:creationId xmlns:a16="http://schemas.microsoft.com/office/drawing/2014/main" id="{B98895A7-83F0-49D1-80BD-AF12A821CB40}"/>
            </a:ext>
          </a:extLst>
        </xdr:cNvPr>
        <xdr:cNvSpPr txBox="1">
          <a:spLocks noChangeArrowheads="1"/>
        </xdr:cNvSpPr>
      </xdr:nvSpPr>
      <xdr:spPr bwMode="auto">
        <a:xfrm>
          <a:off x="1052513" y="1304925"/>
          <a:ext cx="9430115" cy="661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ES" sz="1100" b="1" i="0" u="none" strike="noStrike" baseline="0">
              <a:solidFill>
                <a:srgbClr val="000000"/>
              </a:solidFill>
              <a:latin typeface="Times New Roman" panose="02020603050405020304" pitchFamily="18" charset="0"/>
              <a:cs typeface="Times New Roman" panose="02020603050405020304" pitchFamily="18" charset="0"/>
            </a:rPr>
            <a:t>Tabla 52. </a:t>
          </a:r>
          <a:r>
            <a:rPr lang="es-ES" sz="1200" b="1" i="0" u="none" strike="noStrike" baseline="0">
              <a:solidFill>
                <a:srgbClr val="000000"/>
              </a:solidFill>
              <a:latin typeface="Times New Roman" panose="02020603050405020304" pitchFamily="18" charset="0"/>
              <a:cs typeface="Times New Roman" panose="02020603050405020304" pitchFamily="18" charset="0"/>
            </a:rPr>
            <a:t>Servicio de Deuda Pública 2028 – 2030 por Moneda de </a:t>
          </a:r>
          <a:r>
            <a:rPr lang="es-ES" sz="1400" b="1" i="0" u="none" strike="noStrike" baseline="0">
              <a:solidFill>
                <a:srgbClr val="000000"/>
              </a:solidFill>
              <a:latin typeface="Times New Roman" panose="02020603050405020304" pitchFamily="18" charset="0"/>
              <a:cs typeface="Times New Roman" panose="02020603050405020304" pitchFamily="18" charset="0"/>
            </a:rPr>
            <a:t>Denominación</a:t>
          </a:r>
          <a:r>
            <a:rPr lang="es-ES" sz="1200" b="1" i="0" u="none" strike="noStrike" baseline="0">
              <a:solidFill>
                <a:srgbClr val="000000"/>
              </a:solidFill>
              <a:latin typeface="Times New Roman" panose="02020603050405020304" pitchFamily="18" charset="0"/>
              <a:cs typeface="Times New Roman" panose="02020603050405020304" pitchFamily="18" charset="0"/>
            </a:rPr>
            <a:t> </a:t>
          </a:r>
        </a:p>
        <a:p>
          <a:pPr algn="ctr" rtl="0">
            <a:defRPr sz="1000"/>
          </a:pPr>
          <a:r>
            <a:rPr lang="es-ES" sz="1200" b="0" i="0" u="none" strike="noStrike" baseline="0">
              <a:solidFill>
                <a:srgbClr val="000000"/>
              </a:solidFill>
              <a:latin typeface="Times New Roman" panose="02020603050405020304" pitchFamily="18" charset="0"/>
              <a:cs typeface="Times New Roman" panose="02020603050405020304" pitchFamily="18" charset="0"/>
            </a:rPr>
            <a:t>Cifras preliminares en millones de US$ y RD$ </a:t>
          </a:r>
        </a:p>
        <a:p>
          <a:pPr algn="l" rtl="0">
            <a:defRPr sz="1000"/>
          </a:pPr>
          <a:endParaRPr lang="es-ES" sz="10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xdr:txBody>
    </xdr:sp>
    <xdr:clientData/>
  </xdr:twoCellAnchor>
  <xdr:twoCellAnchor>
    <xdr:from>
      <xdr:col>0</xdr:col>
      <xdr:colOff>1104900</xdr:colOff>
      <xdr:row>21</xdr:row>
      <xdr:rowOff>85725</xdr:rowOff>
    </xdr:from>
    <xdr:to>
      <xdr:col>8</xdr:col>
      <xdr:colOff>857250</xdr:colOff>
      <xdr:row>25</xdr:row>
      <xdr:rowOff>85725</xdr:rowOff>
    </xdr:to>
    <xdr:sp macro="" textlink="">
      <xdr:nvSpPr>
        <xdr:cNvPr id="3" name="Text Box 3">
          <a:extLst>
            <a:ext uri="{FF2B5EF4-FFF2-40B4-BE49-F238E27FC236}">
              <a16:creationId xmlns:a16="http://schemas.microsoft.com/office/drawing/2014/main" id="{304F3DE2-7E38-491E-B585-3C2BE3794C7E}"/>
            </a:ext>
          </a:extLst>
        </xdr:cNvPr>
        <xdr:cNvSpPr txBox="1">
          <a:spLocks noChangeArrowheads="1"/>
        </xdr:cNvSpPr>
      </xdr:nvSpPr>
      <xdr:spPr bwMode="auto">
        <a:xfrm>
          <a:off x="1104900" y="4438650"/>
          <a:ext cx="8477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s-ES" sz="900" b="1" i="0" u="sng" strike="noStrike" baseline="0">
              <a:solidFill>
                <a:srgbClr val="000000"/>
              </a:solidFill>
              <a:latin typeface="Times New Roman" panose="02020603050405020304" pitchFamily="18" charset="0"/>
              <a:cs typeface="Times New Roman" panose="02020603050405020304" pitchFamily="18" charset="0"/>
            </a:rPr>
            <a:t>Nota: </a:t>
          </a:r>
        </a:p>
        <a:p>
          <a:pPr algn="l" rtl="0">
            <a:defRPr sz="1000"/>
          </a:pPr>
          <a:r>
            <a:rPr lang="es-ES" sz="900" b="0" i="0" u="none" strike="noStrike" baseline="0">
              <a:solidFill>
                <a:srgbClr val="000000"/>
              </a:solidFill>
              <a:latin typeface="Times New Roman" panose="02020603050405020304" pitchFamily="18" charset="0"/>
              <a:cs typeface="Times New Roman" panose="02020603050405020304" pitchFamily="18" charset="0"/>
            </a:rPr>
            <a:t>1/ Cada año considera los primeros 20 días del mes de enero del año siguiente, dada la ejecución presupuestaria del servicio de la deuda.</a:t>
          </a:r>
        </a:p>
      </xdr:txBody>
    </xdr:sp>
    <xdr:clientData/>
  </xdr:twoCellAnchor>
  <xdr:twoCellAnchor editAs="oneCell">
    <xdr:from>
      <xdr:col>8</xdr:col>
      <xdr:colOff>324360</xdr:colOff>
      <xdr:row>0</xdr:row>
      <xdr:rowOff>26670</xdr:rowOff>
    </xdr:from>
    <xdr:to>
      <xdr:col>9</xdr:col>
      <xdr:colOff>713541</xdr:colOff>
      <xdr:row>4</xdr:row>
      <xdr:rowOff>88971</xdr:rowOff>
    </xdr:to>
    <xdr:pic>
      <xdr:nvPicPr>
        <xdr:cNvPr id="4" name="Imagen 3">
          <a:extLst>
            <a:ext uri="{FF2B5EF4-FFF2-40B4-BE49-F238E27FC236}">
              <a16:creationId xmlns:a16="http://schemas.microsoft.com/office/drawing/2014/main" id="{5D6CB2A1-F072-4ED1-A77B-5B86CF41896D}"/>
            </a:ext>
          </a:extLst>
        </xdr:cNvPr>
        <xdr:cNvPicPr>
          <a:picLocks noChangeAspect="1"/>
        </xdr:cNvPicPr>
      </xdr:nvPicPr>
      <xdr:blipFill>
        <a:blip xmlns:r="http://schemas.openxmlformats.org/officeDocument/2006/relationships" r:embed="rId1"/>
        <a:stretch>
          <a:fillRect/>
        </a:stretch>
      </xdr:blipFill>
      <xdr:spPr>
        <a:xfrm>
          <a:off x="9049260" y="26670"/>
          <a:ext cx="1465506" cy="852876"/>
        </a:xfrm>
        <a:prstGeom prst="rect">
          <a:avLst/>
        </a:prstGeom>
      </xdr:spPr>
    </xdr:pic>
    <xdr:clientData/>
  </xdr:twoCellAnchor>
  <xdr:twoCellAnchor editAs="oneCell">
    <xdr:from>
      <xdr:col>0</xdr:col>
      <xdr:colOff>450216</xdr:colOff>
      <xdr:row>0</xdr:row>
      <xdr:rowOff>38100</xdr:rowOff>
    </xdr:from>
    <xdr:to>
      <xdr:col>1</xdr:col>
      <xdr:colOff>939800</xdr:colOff>
      <xdr:row>5</xdr:row>
      <xdr:rowOff>16941</xdr:rowOff>
    </xdr:to>
    <xdr:pic>
      <xdr:nvPicPr>
        <xdr:cNvPr id="5" name="Imagen 4">
          <a:extLst>
            <a:ext uri="{FF2B5EF4-FFF2-40B4-BE49-F238E27FC236}">
              <a16:creationId xmlns:a16="http://schemas.microsoft.com/office/drawing/2014/main" id="{F0F11FD3-76B4-4CDC-9E3A-C5EC7783359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051"/>
        <a:stretch>
          <a:fillRect/>
        </a:stretch>
      </xdr:blipFill>
      <xdr:spPr>
        <a:xfrm>
          <a:off x="450216" y="38100"/>
          <a:ext cx="1680209" cy="969441"/>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xdr:from>
      <xdr:col>1</xdr:col>
      <xdr:colOff>175881</xdr:colOff>
      <xdr:row>6</xdr:row>
      <xdr:rowOff>49695</xdr:rowOff>
    </xdr:from>
    <xdr:to>
      <xdr:col>14</xdr:col>
      <xdr:colOff>514113</xdr:colOff>
      <xdr:row>7</xdr:row>
      <xdr:rowOff>305563</xdr:rowOff>
    </xdr:to>
    <xdr:sp macro="" textlink="">
      <xdr:nvSpPr>
        <xdr:cNvPr id="2" name="Text Box 1">
          <a:extLst>
            <a:ext uri="{FF2B5EF4-FFF2-40B4-BE49-F238E27FC236}">
              <a16:creationId xmlns:a16="http://schemas.microsoft.com/office/drawing/2014/main" id="{D8970045-362A-4370-A117-5F729FB3C35F}"/>
            </a:ext>
          </a:extLst>
        </xdr:cNvPr>
        <xdr:cNvSpPr txBox="1">
          <a:spLocks noChangeArrowheads="1"/>
        </xdr:cNvSpPr>
      </xdr:nvSpPr>
      <xdr:spPr bwMode="auto">
        <a:xfrm>
          <a:off x="309231" y="1230795"/>
          <a:ext cx="8729757" cy="6368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ES" sz="1100" b="1" i="0" u="none" strike="noStrike" baseline="0">
              <a:solidFill>
                <a:srgbClr val="000000"/>
              </a:solidFill>
              <a:latin typeface="Times New Roman" panose="02020603050405020304" pitchFamily="18" charset="0"/>
              <a:cs typeface="Times New Roman" panose="02020603050405020304" pitchFamily="18" charset="0"/>
            </a:rPr>
            <a:t>Gráfico 19. Servicio de Deuda Trimestral 2028 – 2030</a:t>
          </a:r>
        </a:p>
        <a:p>
          <a:pPr algn="ctr" rtl="0">
            <a:defRPr sz="1000"/>
          </a:pPr>
          <a:r>
            <a:rPr lang="es-ES" sz="1100" b="0" i="0" u="none" strike="noStrike" baseline="0">
              <a:solidFill>
                <a:srgbClr val="000000"/>
              </a:solidFill>
              <a:latin typeface="Times New Roman" panose="02020603050405020304" pitchFamily="18" charset="0"/>
              <a:cs typeface="Times New Roman" panose="02020603050405020304" pitchFamily="18" charset="0"/>
            </a:rPr>
            <a:t>Cifras en millones de US$</a:t>
          </a:r>
        </a:p>
        <a:p>
          <a:pPr algn="l" rtl="0">
            <a:defRPr sz="1000"/>
          </a:pPr>
          <a:endParaRPr lang="es-ES" sz="1200" b="1" i="0" u="none" strike="noStrike" baseline="0">
            <a:solidFill>
              <a:srgbClr val="000000"/>
            </a:solidFill>
            <a:latin typeface="Arial"/>
            <a:cs typeface="Arial"/>
          </a:endParaRPr>
        </a:p>
        <a:p>
          <a:pPr algn="l" rtl="0">
            <a:defRPr sz="1000"/>
          </a:pPr>
          <a:endParaRPr lang="es-ES" sz="1200" b="1" i="0" u="none" strike="noStrike" baseline="0">
            <a:solidFill>
              <a:srgbClr val="000000"/>
            </a:solidFill>
            <a:latin typeface="Arial"/>
            <a:cs typeface="Arial"/>
          </a:endParaRPr>
        </a:p>
      </xdr:txBody>
    </xdr:sp>
    <xdr:clientData/>
  </xdr:twoCellAnchor>
  <xdr:twoCellAnchor editAs="oneCell">
    <xdr:from>
      <xdr:col>2</xdr:col>
      <xdr:colOff>612912</xdr:colOff>
      <xdr:row>7</xdr:row>
      <xdr:rowOff>74545</xdr:rowOff>
    </xdr:from>
    <xdr:to>
      <xdr:col>12</xdr:col>
      <xdr:colOff>457890</xdr:colOff>
      <xdr:row>24</xdr:row>
      <xdr:rowOff>144029</xdr:rowOff>
    </xdr:to>
    <xdr:pic>
      <xdr:nvPicPr>
        <xdr:cNvPr id="3" name="Picture 5">
          <a:extLst>
            <a:ext uri="{FF2B5EF4-FFF2-40B4-BE49-F238E27FC236}">
              <a16:creationId xmlns:a16="http://schemas.microsoft.com/office/drawing/2014/main" id="{BF9DCA3A-74DB-47FF-835E-93650BB301E1}"/>
            </a:ext>
          </a:extLst>
        </xdr:cNvPr>
        <xdr:cNvPicPr>
          <a:picLocks noChangeAspect="1"/>
        </xdr:cNvPicPr>
      </xdr:nvPicPr>
      <xdr:blipFill>
        <a:blip xmlns:r="http://schemas.openxmlformats.org/officeDocument/2006/relationships" r:embed="rId1"/>
        <a:stretch>
          <a:fillRect/>
        </a:stretch>
      </xdr:blipFill>
      <xdr:spPr>
        <a:xfrm>
          <a:off x="1355862" y="1636645"/>
          <a:ext cx="6407703" cy="3546109"/>
        </a:xfrm>
        <a:prstGeom prst="rect">
          <a:avLst/>
        </a:prstGeom>
      </xdr:spPr>
    </xdr:pic>
    <xdr:clientData/>
  </xdr:twoCellAnchor>
  <xdr:twoCellAnchor editAs="oneCell">
    <xdr:from>
      <xdr:col>11</xdr:col>
      <xdr:colOff>575092</xdr:colOff>
      <xdr:row>0</xdr:row>
      <xdr:rowOff>141890</xdr:rowOff>
    </xdr:from>
    <xdr:to>
      <xdr:col>14</xdr:col>
      <xdr:colOff>216032</xdr:colOff>
      <xdr:row>4</xdr:row>
      <xdr:rowOff>175431</xdr:rowOff>
    </xdr:to>
    <xdr:pic>
      <xdr:nvPicPr>
        <xdr:cNvPr id="4" name="Imagen 3">
          <a:extLst>
            <a:ext uri="{FF2B5EF4-FFF2-40B4-BE49-F238E27FC236}">
              <a16:creationId xmlns:a16="http://schemas.microsoft.com/office/drawing/2014/main" id="{5F85C4D8-15D6-43B6-A3B5-C3E6DEC3CA85}"/>
            </a:ext>
          </a:extLst>
        </xdr:cNvPr>
        <xdr:cNvPicPr>
          <a:picLocks noChangeAspect="1"/>
        </xdr:cNvPicPr>
      </xdr:nvPicPr>
      <xdr:blipFill>
        <a:blip xmlns:r="http://schemas.openxmlformats.org/officeDocument/2006/relationships" r:embed="rId2"/>
        <a:stretch>
          <a:fillRect/>
        </a:stretch>
      </xdr:blipFill>
      <xdr:spPr>
        <a:xfrm>
          <a:off x="7271167" y="141890"/>
          <a:ext cx="1469740" cy="824116"/>
        </a:xfrm>
        <a:prstGeom prst="rect">
          <a:avLst/>
        </a:prstGeom>
      </xdr:spPr>
    </xdr:pic>
    <xdr:clientData/>
  </xdr:twoCellAnchor>
  <xdr:twoCellAnchor editAs="oneCell">
    <xdr:from>
      <xdr:col>0</xdr:col>
      <xdr:colOff>0</xdr:colOff>
      <xdr:row>0</xdr:row>
      <xdr:rowOff>165652</xdr:rowOff>
    </xdr:from>
    <xdr:to>
      <xdr:col>2</xdr:col>
      <xdr:colOff>940572</xdr:colOff>
      <xdr:row>5</xdr:row>
      <xdr:rowOff>115918</xdr:rowOff>
    </xdr:to>
    <xdr:pic>
      <xdr:nvPicPr>
        <xdr:cNvPr id="5" name="Imagen 4">
          <a:extLst>
            <a:ext uri="{FF2B5EF4-FFF2-40B4-BE49-F238E27FC236}">
              <a16:creationId xmlns:a16="http://schemas.microsoft.com/office/drawing/2014/main" id="{38CB2AEC-2CE4-462E-841F-5FD0A89EE5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1051"/>
        <a:stretch>
          <a:fillRect/>
        </a:stretch>
      </xdr:blipFill>
      <xdr:spPr>
        <a:xfrm>
          <a:off x="0" y="165652"/>
          <a:ext cx="1683522" cy="940866"/>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xdr:from>
      <xdr:col>1</xdr:col>
      <xdr:colOff>885825</xdr:colOff>
      <xdr:row>6</xdr:row>
      <xdr:rowOff>123825</xdr:rowOff>
    </xdr:from>
    <xdr:to>
      <xdr:col>8</xdr:col>
      <xdr:colOff>400050</xdr:colOff>
      <xdr:row>8</xdr:row>
      <xdr:rowOff>47625</xdr:rowOff>
    </xdr:to>
    <xdr:sp macro="" textlink="">
      <xdr:nvSpPr>
        <xdr:cNvPr id="2" name="Text Box 1">
          <a:extLst>
            <a:ext uri="{FF2B5EF4-FFF2-40B4-BE49-F238E27FC236}">
              <a16:creationId xmlns:a16="http://schemas.microsoft.com/office/drawing/2014/main" id="{256C9661-1A05-4792-961D-DE347B2AB96A}"/>
            </a:ext>
          </a:extLst>
        </xdr:cNvPr>
        <xdr:cNvSpPr txBox="1">
          <a:spLocks noChangeArrowheads="1"/>
        </xdr:cNvSpPr>
      </xdr:nvSpPr>
      <xdr:spPr bwMode="auto">
        <a:xfrm>
          <a:off x="2514600" y="1304925"/>
          <a:ext cx="48006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ES" sz="1200" b="1" i="0" u="none" strike="noStrike" baseline="0">
              <a:solidFill>
                <a:srgbClr val="000000"/>
              </a:solidFill>
              <a:latin typeface="Times New Roman" panose="02020603050405020304" pitchFamily="18" charset="0"/>
              <a:cs typeface="Times New Roman" panose="02020603050405020304" pitchFamily="18" charset="0"/>
            </a:rPr>
            <a:t>Gráfico 20. Evolución Deuda SPNF (%PIB)</a:t>
          </a:r>
        </a:p>
        <a:p>
          <a:pPr algn="l" rtl="0">
            <a:defRPr sz="1000"/>
          </a:pPr>
          <a:endParaRPr lang="es-ES" sz="10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a:p>
          <a:pPr algn="l" rtl="0">
            <a:defRPr sz="1000"/>
          </a:pPr>
          <a:endParaRPr lang="es-ES" sz="9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a:p>
          <a:pPr algn="l" rtl="0">
            <a:defRPr sz="1000"/>
          </a:pPr>
          <a:endParaRPr lang="es-ES" sz="1000" b="1" i="0" u="none" strike="noStrike" baseline="0">
            <a:solidFill>
              <a:srgbClr val="000000"/>
            </a:solidFill>
            <a:latin typeface="Arial"/>
            <a:cs typeface="Arial"/>
          </a:endParaRPr>
        </a:p>
      </xdr:txBody>
    </xdr:sp>
    <xdr:clientData/>
  </xdr:twoCellAnchor>
  <xdr:twoCellAnchor editAs="oneCell">
    <xdr:from>
      <xdr:col>1</xdr:col>
      <xdr:colOff>438150</xdr:colOff>
      <xdr:row>8</xdr:row>
      <xdr:rowOff>0</xdr:rowOff>
    </xdr:from>
    <xdr:to>
      <xdr:col>8</xdr:col>
      <xdr:colOff>447675</xdr:colOff>
      <xdr:row>21</xdr:row>
      <xdr:rowOff>66675</xdr:rowOff>
    </xdr:to>
    <xdr:pic>
      <xdr:nvPicPr>
        <xdr:cNvPr id="3" name="Picture 5">
          <a:extLst>
            <a:ext uri="{FF2B5EF4-FFF2-40B4-BE49-F238E27FC236}">
              <a16:creationId xmlns:a16="http://schemas.microsoft.com/office/drawing/2014/main" id="{95D8B443-F5D3-48C7-A659-BCC9F4B49DEC}"/>
            </a:ext>
          </a:extLst>
        </xdr:cNvPr>
        <xdr:cNvPicPr>
          <a:picLocks noChangeAspect="1"/>
        </xdr:cNvPicPr>
      </xdr:nvPicPr>
      <xdr:blipFill rotWithShape="1">
        <a:blip xmlns:r="http://schemas.openxmlformats.org/officeDocument/2006/relationships" r:embed="rId1"/>
        <a:srcRect l="5971" t="7440" r="1813" b="2268"/>
        <a:stretch>
          <a:fillRect/>
        </a:stretch>
      </xdr:blipFill>
      <xdr:spPr>
        <a:xfrm>
          <a:off x="2066925" y="1562100"/>
          <a:ext cx="5295900" cy="2543175"/>
        </a:xfrm>
        <a:prstGeom prst="rect">
          <a:avLst/>
        </a:prstGeom>
      </xdr:spPr>
    </xdr:pic>
    <xdr:clientData/>
  </xdr:twoCellAnchor>
  <xdr:twoCellAnchor editAs="oneCell">
    <xdr:from>
      <xdr:col>10</xdr:col>
      <xdr:colOff>584617</xdr:colOff>
      <xdr:row>0</xdr:row>
      <xdr:rowOff>75215</xdr:rowOff>
    </xdr:from>
    <xdr:to>
      <xdr:col>13</xdr:col>
      <xdr:colOff>225557</xdr:colOff>
      <xdr:row>4</xdr:row>
      <xdr:rowOff>146856</xdr:rowOff>
    </xdr:to>
    <xdr:pic>
      <xdr:nvPicPr>
        <xdr:cNvPr id="4" name="Imagen 3">
          <a:extLst>
            <a:ext uri="{FF2B5EF4-FFF2-40B4-BE49-F238E27FC236}">
              <a16:creationId xmlns:a16="http://schemas.microsoft.com/office/drawing/2014/main" id="{D32CE25B-5E48-432F-B3A6-7F0CFA7F5807}"/>
            </a:ext>
          </a:extLst>
        </xdr:cNvPr>
        <xdr:cNvPicPr>
          <a:picLocks noChangeAspect="1"/>
        </xdr:cNvPicPr>
      </xdr:nvPicPr>
      <xdr:blipFill>
        <a:blip xmlns:r="http://schemas.openxmlformats.org/officeDocument/2006/relationships" r:embed="rId2"/>
        <a:stretch>
          <a:fillRect/>
        </a:stretch>
      </xdr:blipFill>
      <xdr:spPr>
        <a:xfrm>
          <a:off x="8718967" y="75215"/>
          <a:ext cx="1469740" cy="862216"/>
        </a:xfrm>
        <a:prstGeom prst="rect">
          <a:avLst/>
        </a:prstGeom>
      </xdr:spPr>
    </xdr:pic>
    <xdr:clientData/>
  </xdr:twoCellAnchor>
  <xdr:twoCellAnchor editAs="oneCell">
    <xdr:from>
      <xdr:col>0</xdr:col>
      <xdr:colOff>0</xdr:colOff>
      <xdr:row>0</xdr:row>
      <xdr:rowOff>165652</xdr:rowOff>
    </xdr:from>
    <xdr:to>
      <xdr:col>1</xdr:col>
      <xdr:colOff>54747</xdr:colOff>
      <xdr:row>5</xdr:row>
      <xdr:rowOff>154018</xdr:rowOff>
    </xdr:to>
    <xdr:pic>
      <xdr:nvPicPr>
        <xdr:cNvPr id="5" name="Imagen 4">
          <a:extLst>
            <a:ext uri="{FF2B5EF4-FFF2-40B4-BE49-F238E27FC236}">
              <a16:creationId xmlns:a16="http://schemas.microsoft.com/office/drawing/2014/main" id="{45017BAA-DD77-4EB5-9DFA-A85B94D3FFB1}"/>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1051"/>
        <a:stretch>
          <a:fillRect/>
        </a:stretch>
      </xdr:blipFill>
      <xdr:spPr>
        <a:xfrm>
          <a:off x="0" y="165652"/>
          <a:ext cx="1683522" cy="978966"/>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1</xdr:col>
      <xdr:colOff>18096</xdr:colOff>
      <xdr:row>0</xdr:row>
      <xdr:rowOff>0</xdr:rowOff>
    </xdr:from>
    <xdr:to>
      <xdr:col>1</xdr:col>
      <xdr:colOff>1920240</xdr:colOff>
      <xdr:row>4</xdr:row>
      <xdr:rowOff>93479</xdr:rowOff>
    </xdr:to>
    <xdr:pic>
      <xdr:nvPicPr>
        <xdr:cNvPr id="2" name="Picture 4">
          <a:extLst>
            <a:ext uri="{FF2B5EF4-FFF2-40B4-BE49-F238E27FC236}">
              <a16:creationId xmlns:a16="http://schemas.microsoft.com/office/drawing/2014/main" id="{FBAAE317-E95B-42C1-A5C5-472F13806D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9146" y="0"/>
          <a:ext cx="1896429" cy="960254"/>
        </a:xfrm>
        <a:prstGeom prst="rect">
          <a:avLst/>
        </a:prstGeom>
      </xdr:spPr>
    </xdr:pic>
    <xdr:clientData/>
  </xdr:twoCellAnchor>
  <xdr:oneCellAnchor>
    <xdr:from>
      <xdr:col>6</xdr:col>
      <xdr:colOff>702384</xdr:colOff>
      <xdr:row>1</xdr:row>
      <xdr:rowOff>29529</xdr:rowOff>
    </xdr:from>
    <xdr:ext cx="1727072" cy="808672"/>
    <xdr:pic>
      <xdr:nvPicPr>
        <xdr:cNvPr id="3" name="Imagen 2">
          <a:extLst>
            <a:ext uri="{FF2B5EF4-FFF2-40B4-BE49-F238E27FC236}">
              <a16:creationId xmlns:a16="http://schemas.microsoft.com/office/drawing/2014/main" id="{4C53E264-DDB2-4ED0-8F46-448B7693161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094284" y="229554"/>
          <a:ext cx="1727072" cy="80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0</xdr:row>
      <xdr:rowOff>0</xdr:rowOff>
    </xdr:from>
    <xdr:ext cx="484189" cy="2178844"/>
    <xdr:pic>
      <xdr:nvPicPr>
        <xdr:cNvPr id="4" name="Imagen 3">
          <a:extLst>
            <a:ext uri="{FF2B5EF4-FFF2-40B4-BE49-F238E27FC236}">
              <a16:creationId xmlns:a16="http://schemas.microsoft.com/office/drawing/2014/main" id="{59B44FF7-A78E-4B22-B521-C3DA9C97B6E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484189" cy="2178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2.xml><?xml version="1.0" encoding="utf-8"?>
<xdr:wsDr xmlns:xdr="http://schemas.openxmlformats.org/drawingml/2006/spreadsheetDrawing" xmlns:a="http://schemas.openxmlformats.org/drawingml/2006/main">
  <xdr:twoCellAnchor editAs="oneCell">
    <xdr:from>
      <xdr:col>1</xdr:col>
      <xdr:colOff>140968</xdr:colOff>
      <xdr:row>0</xdr:row>
      <xdr:rowOff>1</xdr:rowOff>
    </xdr:from>
    <xdr:to>
      <xdr:col>1</xdr:col>
      <xdr:colOff>2072640</xdr:colOff>
      <xdr:row>4</xdr:row>
      <xdr:rowOff>170652</xdr:rowOff>
    </xdr:to>
    <xdr:pic>
      <xdr:nvPicPr>
        <xdr:cNvPr id="2" name="Picture 4">
          <a:extLst>
            <a:ext uri="{FF2B5EF4-FFF2-40B4-BE49-F238E27FC236}">
              <a16:creationId xmlns:a16="http://schemas.microsoft.com/office/drawing/2014/main" id="{C33E96AE-F464-4822-9468-4F7E84E482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2018" y="1"/>
          <a:ext cx="1935482" cy="1041236"/>
        </a:xfrm>
        <a:prstGeom prst="rect">
          <a:avLst/>
        </a:prstGeom>
      </xdr:spPr>
    </xdr:pic>
    <xdr:clientData/>
  </xdr:twoCellAnchor>
  <xdr:oneCellAnchor>
    <xdr:from>
      <xdr:col>6</xdr:col>
      <xdr:colOff>301942</xdr:colOff>
      <xdr:row>0</xdr:row>
      <xdr:rowOff>153353</xdr:rowOff>
    </xdr:from>
    <xdr:ext cx="1869758" cy="839629"/>
    <xdr:pic>
      <xdr:nvPicPr>
        <xdr:cNvPr id="3" name="Imagen 2">
          <a:extLst>
            <a:ext uri="{FF2B5EF4-FFF2-40B4-BE49-F238E27FC236}">
              <a16:creationId xmlns:a16="http://schemas.microsoft.com/office/drawing/2014/main" id="{9FE6B17F-1111-404D-9344-71ADDD31B5C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760392" y="153353"/>
          <a:ext cx="1869758" cy="839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0</xdr:row>
      <xdr:rowOff>0</xdr:rowOff>
    </xdr:from>
    <xdr:ext cx="484189" cy="2178844"/>
    <xdr:pic>
      <xdr:nvPicPr>
        <xdr:cNvPr id="4" name="Imagen 3">
          <a:extLst>
            <a:ext uri="{FF2B5EF4-FFF2-40B4-BE49-F238E27FC236}">
              <a16:creationId xmlns:a16="http://schemas.microsoft.com/office/drawing/2014/main" id="{F426598C-1AFE-468F-8340-99A2C37ED5D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484189" cy="2178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3.xml><?xml version="1.0" encoding="utf-8"?>
<xdr:wsDr xmlns:xdr="http://schemas.openxmlformats.org/drawingml/2006/spreadsheetDrawing" xmlns:a="http://schemas.openxmlformats.org/drawingml/2006/main">
  <xdr:twoCellAnchor editAs="oneCell">
    <xdr:from>
      <xdr:col>0</xdr:col>
      <xdr:colOff>706278</xdr:colOff>
      <xdr:row>0</xdr:row>
      <xdr:rowOff>0</xdr:rowOff>
    </xdr:from>
    <xdr:to>
      <xdr:col>2</xdr:col>
      <xdr:colOff>707451</xdr:colOff>
      <xdr:row>4</xdr:row>
      <xdr:rowOff>114299</xdr:rowOff>
    </xdr:to>
    <xdr:pic>
      <xdr:nvPicPr>
        <xdr:cNvPr id="2" name="Picture 4">
          <a:extLst>
            <a:ext uri="{FF2B5EF4-FFF2-40B4-BE49-F238E27FC236}">
              <a16:creationId xmlns:a16="http://schemas.microsoft.com/office/drawing/2014/main" id="{C963DD35-BFE5-4EF7-A239-8362640EB3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6278" y="0"/>
          <a:ext cx="1854738" cy="981074"/>
        </a:xfrm>
        <a:prstGeom prst="rect">
          <a:avLst/>
        </a:prstGeom>
      </xdr:spPr>
    </xdr:pic>
    <xdr:clientData/>
  </xdr:twoCellAnchor>
  <xdr:oneCellAnchor>
    <xdr:from>
      <xdr:col>4</xdr:col>
      <xdr:colOff>197167</xdr:colOff>
      <xdr:row>0</xdr:row>
      <xdr:rowOff>135256</xdr:rowOff>
    </xdr:from>
    <xdr:ext cx="1467803" cy="769619"/>
    <xdr:pic>
      <xdr:nvPicPr>
        <xdr:cNvPr id="3" name="Imagen 2">
          <a:extLst>
            <a:ext uri="{FF2B5EF4-FFF2-40B4-BE49-F238E27FC236}">
              <a16:creationId xmlns:a16="http://schemas.microsoft.com/office/drawing/2014/main" id="{7D0C4634-CF13-45A1-AA8C-D536B8168CE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84117" y="135256"/>
          <a:ext cx="1467803" cy="769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0</xdr:row>
      <xdr:rowOff>0</xdr:rowOff>
    </xdr:from>
    <xdr:ext cx="419100" cy="1885946"/>
    <xdr:pic>
      <xdr:nvPicPr>
        <xdr:cNvPr id="4" name="Imagen 3">
          <a:extLst>
            <a:ext uri="{FF2B5EF4-FFF2-40B4-BE49-F238E27FC236}">
              <a16:creationId xmlns:a16="http://schemas.microsoft.com/office/drawing/2014/main" id="{3D8C974B-67FF-457F-9D31-8808C00FA72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419100" cy="188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4.xml><?xml version="1.0" encoding="utf-8"?>
<xdr:wsDr xmlns:xdr="http://schemas.openxmlformats.org/drawingml/2006/spreadsheetDrawing" xmlns:a="http://schemas.openxmlformats.org/drawingml/2006/main">
  <xdr:twoCellAnchor editAs="oneCell">
    <xdr:from>
      <xdr:col>1</xdr:col>
      <xdr:colOff>150018</xdr:colOff>
      <xdr:row>0</xdr:row>
      <xdr:rowOff>19050</xdr:rowOff>
    </xdr:from>
    <xdr:to>
      <xdr:col>1</xdr:col>
      <xdr:colOff>2039740</xdr:colOff>
      <xdr:row>5</xdr:row>
      <xdr:rowOff>12065</xdr:rowOff>
    </xdr:to>
    <xdr:pic>
      <xdr:nvPicPr>
        <xdr:cNvPr id="2" name="Picture 4">
          <a:extLst>
            <a:ext uri="{FF2B5EF4-FFF2-40B4-BE49-F238E27FC236}">
              <a16:creationId xmlns:a16="http://schemas.microsoft.com/office/drawing/2014/main" id="{8B95CF49-8B7B-488C-B721-E0BBAD4136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1068" y="19050"/>
          <a:ext cx="1889722" cy="1057275"/>
        </a:xfrm>
        <a:prstGeom prst="rect">
          <a:avLst/>
        </a:prstGeom>
      </xdr:spPr>
    </xdr:pic>
    <xdr:clientData/>
  </xdr:twoCellAnchor>
  <xdr:oneCellAnchor>
    <xdr:from>
      <xdr:col>6</xdr:col>
      <xdr:colOff>674052</xdr:colOff>
      <xdr:row>1</xdr:row>
      <xdr:rowOff>78741</xdr:rowOff>
    </xdr:from>
    <xdr:ext cx="1686695" cy="847089"/>
    <xdr:pic>
      <xdr:nvPicPr>
        <xdr:cNvPr id="3" name="Imagen 2">
          <a:extLst>
            <a:ext uri="{FF2B5EF4-FFF2-40B4-BE49-F238E27FC236}">
              <a16:creationId xmlns:a16="http://schemas.microsoft.com/office/drawing/2014/main" id="{84392819-7836-4972-BFFC-B2608A519D0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190527" y="278766"/>
          <a:ext cx="1686695" cy="847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0</xdr:row>
      <xdr:rowOff>0</xdr:rowOff>
    </xdr:from>
    <xdr:ext cx="419100" cy="1885946"/>
    <xdr:pic>
      <xdr:nvPicPr>
        <xdr:cNvPr id="4" name="Imagen 3">
          <a:extLst>
            <a:ext uri="{FF2B5EF4-FFF2-40B4-BE49-F238E27FC236}">
              <a16:creationId xmlns:a16="http://schemas.microsoft.com/office/drawing/2014/main" id="{57F47AF5-AF85-4E15-BEDD-277443642A8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419100" cy="188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5.xml><?xml version="1.0" encoding="utf-8"?>
<xdr:wsDr xmlns:xdr="http://schemas.openxmlformats.org/drawingml/2006/spreadsheetDrawing" xmlns:a="http://schemas.openxmlformats.org/drawingml/2006/main">
  <xdr:twoCellAnchor editAs="oneCell">
    <xdr:from>
      <xdr:col>2</xdr:col>
      <xdr:colOff>285116</xdr:colOff>
      <xdr:row>0</xdr:row>
      <xdr:rowOff>0</xdr:rowOff>
    </xdr:from>
    <xdr:to>
      <xdr:col>3</xdr:col>
      <xdr:colOff>1126605</xdr:colOff>
      <xdr:row>4</xdr:row>
      <xdr:rowOff>97155</xdr:rowOff>
    </xdr:to>
    <xdr:pic>
      <xdr:nvPicPr>
        <xdr:cNvPr id="2" name="Picture 4">
          <a:extLst>
            <a:ext uri="{FF2B5EF4-FFF2-40B4-BE49-F238E27FC236}">
              <a16:creationId xmlns:a16="http://schemas.microsoft.com/office/drawing/2014/main" id="{6395BB78-C8F5-46C3-B775-0257D70710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47216" y="0"/>
          <a:ext cx="1630159" cy="952500"/>
        </a:xfrm>
        <a:prstGeom prst="rect">
          <a:avLst/>
        </a:prstGeom>
      </xdr:spPr>
    </xdr:pic>
    <xdr:clientData/>
  </xdr:twoCellAnchor>
  <xdr:oneCellAnchor>
    <xdr:from>
      <xdr:col>9</xdr:col>
      <xdr:colOff>535941</xdr:colOff>
      <xdr:row>0</xdr:row>
      <xdr:rowOff>134620</xdr:rowOff>
    </xdr:from>
    <xdr:ext cx="1582571" cy="798830"/>
    <xdr:pic>
      <xdr:nvPicPr>
        <xdr:cNvPr id="3" name="Imagen 2">
          <a:extLst>
            <a:ext uri="{FF2B5EF4-FFF2-40B4-BE49-F238E27FC236}">
              <a16:creationId xmlns:a16="http://schemas.microsoft.com/office/drawing/2014/main" id="{AF66A9D1-E323-4609-A0AC-642A9BEDD13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99566" y="134620"/>
          <a:ext cx="1582571" cy="798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0</xdr:row>
      <xdr:rowOff>12700</xdr:rowOff>
    </xdr:from>
    <xdr:ext cx="537210" cy="2417440"/>
    <xdr:pic>
      <xdr:nvPicPr>
        <xdr:cNvPr id="4" name="Imagen 3">
          <a:extLst>
            <a:ext uri="{FF2B5EF4-FFF2-40B4-BE49-F238E27FC236}">
              <a16:creationId xmlns:a16="http://schemas.microsoft.com/office/drawing/2014/main" id="{E92B57B5-97A5-4629-AB4A-3AE561FC37C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6510"/>
          <a:ext cx="537210" cy="2417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6.xml><?xml version="1.0" encoding="utf-8"?>
<xdr:wsDr xmlns:xdr="http://schemas.openxmlformats.org/drawingml/2006/spreadsheetDrawing" xmlns:a="http://schemas.openxmlformats.org/drawingml/2006/main">
  <xdr:twoCellAnchor editAs="oneCell">
    <xdr:from>
      <xdr:col>0</xdr:col>
      <xdr:colOff>291465</xdr:colOff>
      <xdr:row>0</xdr:row>
      <xdr:rowOff>0</xdr:rowOff>
    </xdr:from>
    <xdr:to>
      <xdr:col>2</xdr:col>
      <xdr:colOff>477019</xdr:colOff>
      <xdr:row>4</xdr:row>
      <xdr:rowOff>53340</xdr:rowOff>
    </xdr:to>
    <xdr:pic>
      <xdr:nvPicPr>
        <xdr:cNvPr id="2" name="Picture 4">
          <a:extLst>
            <a:ext uri="{FF2B5EF4-FFF2-40B4-BE49-F238E27FC236}">
              <a16:creationId xmlns:a16="http://schemas.microsoft.com/office/drawing/2014/main" id="{8511ACE9-3A71-4EA4-BAC1-04A1EF7696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465" y="0"/>
          <a:ext cx="1738129" cy="923925"/>
        </a:xfrm>
        <a:prstGeom prst="rect">
          <a:avLst/>
        </a:prstGeom>
      </xdr:spPr>
    </xdr:pic>
    <xdr:clientData/>
  </xdr:twoCellAnchor>
  <xdr:oneCellAnchor>
    <xdr:from>
      <xdr:col>6</xdr:col>
      <xdr:colOff>66675</xdr:colOff>
      <xdr:row>0</xdr:row>
      <xdr:rowOff>0</xdr:rowOff>
    </xdr:from>
    <xdr:ext cx="1613535" cy="760500"/>
    <xdr:pic>
      <xdr:nvPicPr>
        <xdr:cNvPr id="3" name="Imagen 2">
          <a:extLst>
            <a:ext uri="{FF2B5EF4-FFF2-40B4-BE49-F238E27FC236}">
              <a16:creationId xmlns:a16="http://schemas.microsoft.com/office/drawing/2014/main" id="{2F0AD683-2451-4E59-8E1B-EAB5B0153A4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82000" y="0"/>
          <a:ext cx="1613535" cy="76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0</xdr:row>
      <xdr:rowOff>0</xdr:rowOff>
    </xdr:from>
    <xdr:ext cx="295275" cy="1328735"/>
    <xdr:pic>
      <xdr:nvPicPr>
        <xdr:cNvPr id="4" name="Imagen 3">
          <a:extLst>
            <a:ext uri="{FF2B5EF4-FFF2-40B4-BE49-F238E27FC236}">
              <a16:creationId xmlns:a16="http://schemas.microsoft.com/office/drawing/2014/main" id="{DBB7BA92-319B-481B-80ED-007E908BDAD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295275" cy="1328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7.xml><?xml version="1.0" encoding="utf-8"?>
<xdr:wsDr xmlns:xdr="http://schemas.openxmlformats.org/drawingml/2006/spreadsheetDrawing" xmlns:a="http://schemas.openxmlformats.org/drawingml/2006/main">
  <xdr:twoCellAnchor>
    <xdr:from>
      <xdr:col>2</xdr:col>
      <xdr:colOff>1646464</xdr:colOff>
      <xdr:row>12</xdr:row>
      <xdr:rowOff>122465</xdr:rowOff>
    </xdr:from>
    <xdr:to>
      <xdr:col>5</xdr:col>
      <xdr:colOff>766263</xdr:colOff>
      <xdr:row>25</xdr:row>
      <xdr:rowOff>1815</xdr:rowOff>
    </xdr:to>
    <xdr:graphicFrame macro="">
      <xdr:nvGraphicFramePr>
        <xdr:cNvPr id="2" name="Diagrama 1">
          <a:extLst>
            <a:ext uri="{FF2B5EF4-FFF2-40B4-BE49-F238E27FC236}">
              <a16:creationId xmlns:a16="http://schemas.microsoft.com/office/drawing/2014/main" id="{F440E1E2-6237-498D-A421-8A6DE1799C1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8</xdr:col>
      <xdr:colOff>532353</xdr:colOff>
      <xdr:row>0</xdr:row>
      <xdr:rowOff>142875</xdr:rowOff>
    </xdr:from>
    <xdr:to>
      <xdr:col>11</xdr:col>
      <xdr:colOff>173641</xdr:colOff>
      <xdr:row>6</xdr:row>
      <xdr:rowOff>28575</xdr:rowOff>
    </xdr:to>
    <xdr:pic>
      <xdr:nvPicPr>
        <xdr:cNvPr id="3" name="Picture 1">
          <a:extLst>
            <a:ext uri="{FF2B5EF4-FFF2-40B4-BE49-F238E27FC236}">
              <a16:creationId xmlns:a16="http://schemas.microsoft.com/office/drawing/2014/main" id="{CD227D71-9660-43DC-88D2-9622C7EA1B94}"/>
            </a:ext>
          </a:extLst>
        </xdr:cNvPr>
        <xdr:cNvPicPr>
          <a:picLocks noChangeAspect="1"/>
        </xdr:cNvPicPr>
      </xdr:nvPicPr>
      <xdr:blipFill>
        <a:blip xmlns:r="http://schemas.openxmlformats.org/officeDocument/2006/relationships" r:embed="rId6"/>
        <a:stretch>
          <a:fillRect/>
        </a:stretch>
      </xdr:blipFill>
      <xdr:spPr>
        <a:xfrm>
          <a:off x="13238703" y="142875"/>
          <a:ext cx="1384363" cy="1028700"/>
        </a:xfrm>
        <a:prstGeom prst="rect">
          <a:avLst/>
        </a:prstGeom>
      </xdr:spPr>
    </xdr:pic>
    <xdr:clientData/>
  </xdr:twoCellAnchor>
  <xdr:twoCellAnchor editAs="oneCell">
    <xdr:from>
      <xdr:col>1</xdr:col>
      <xdr:colOff>3826872</xdr:colOff>
      <xdr:row>0</xdr:row>
      <xdr:rowOff>0</xdr:rowOff>
    </xdr:from>
    <xdr:to>
      <xdr:col>2</xdr:col>
      <xdr:colOff>1720290</xdr:colOff>
      <xdr:row>6</xdr:row>
      <xdr:rowOff>26670</xdr:rowOff>
    </xdr:to>
    <xdr:pic>
      <xdr:nvPicPr>
        <xdr:cNvPr id="4" name="Picture 2">
          <a:extLst>
            <a:ext uri="{FF2B5EF4-FFF2-40B4-BE49-F238E27FC236}">
              <a16:creationId xmlns:a16="http://schemas.microsoft.com/office/drawing/2014/main" id="{B8493B16-C8D6-46AD-A26F-0A2D77E88C0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099015" y="0"/>
          <a:ext cx="2029989" cy="1537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14</xdr:col>
      <xdr:colOff>517071</xdr:colOff>
      <xdr:row>9</xdr:row>
      <xdr:rowOff>326571</xdr:rowOff>
    </xdr:from>
    <xdr:to>
      <xdr:col>21</xdr:col>
      <xdr:colOff>569335</xdr:colOff>
      <xdr:row>42</xdr:row>
      <xdr:rowOff>108313</xdr:rowOff>
    </xdr:to>
    <xdr:graphicFrame macro="">
      <xdr:nvGraphicFramePr>
        <xdr:cNvPr id="6" name="Chart 1">
          <a:extLst>
            <a:ext uri="{FF2B5EF4-FFF2-40B4-BE49-F238E27FC236}">
              <a16:creationId xmlns:a16="http://schemas.microsoft.com/office/drawing/2014/main" id="{C1A72463-F38C-48EA-BCEC-9B14C059DF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24</xdr:col>
      <xdr:colOff>151352</xdr:colOff>
      <xdr:row>0</xdr:row>
      <xdr:rowOff>34018</xdr:rowOff>
    </xdr:from>
    <xdr:to>
      <xdr:col>26</xdr:col>
      <xdr:colOff>377747</xdr:colOff>
      <xdr:row>5</xdr:row>
      <xdr:rowOff>119743</xdr:rowOff>
    </xdr:to>
    <xdr:pic>
      <xdr:nvPicPr>
        <xdr:cNvPr id="3" name="Picture 1">
          <a:extLst>
            <a:ext uri="{FF2B5EF4-FFF2-40B4-BE49-F238E27FC236}">
              <a16:creationId xmlns:a16="http://schemas.microsoft.com/office/drawing/2014/main" id="{397708E0-2D61-486E-8DA1-F835E4251EFA}"/>
            </a:ext>
          </a:extLst>
        </xdr:cNvPr>
        <xdr:cNvPicPr>
          <a:picLocks noChangeAspect="1"/>
        </xdr:cNvPicPr>
      </xdr:nvPicPr>
      <xdr:blipFill>
        <a:blip xmlns:r="http://schemas.openxmlformats.org/officeDocument/2006/relationships" r:embed="rId2"/>
        <a:stretch>
          <a:fillRect/>
        </a:stretch>
      </xdr:blipFill>
      <xdr:spPr>
        <a:xfrm>
          <a:off x="21963602" y="34018"/>
          <a:ext cx="1396610" cy="1528082"/>
        </a:xfrm>
        <a:prstGeom prst="rect">
          <a:avLst/>
        </a:prstGeom>
      </xdr:spPr>
    </xdr:pic>
    <xdr:clientData/>
  </xdr:twoCellAnchor>
  <xdr:twoCellAnchor editAs="oneCell">
    <xdr:from>
      <xdr:col>10</xdr:col>
      <xdr:colOff>524417</xdr:colOff>
      <xdr:row>0</xdr:row>
      <xdr:rowOff>27214</xdr:rowOff>
    </xdr:from>
    <xdr:to>
      <xdr:col>13</xdr:col>
      <xdr:colOff>812693</xdr:colOff>
      <xdr:row>5</xdr:row>
      <xdr:rowOff>253909</xdr:rowOff>
    </xdr:to>
    <xdr:pic>
      <xdr:nvPicPr>
        <xdr:cNvPr id="4" name="Picture 2">
          <a:extLst>
            <a:ext uri="{FF2B5EF4-FFF2-40B4-BE49-F238E27FC236}">
              <a16:creationId xmlns:a16="http://schemas.microsoft.com/office/drawing/2014/main" id="{92A1C22C-B5EF-4040-9A7D-9BF42D6F9FE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145167" y="27214"/>
          <a:ext cx="2043597" cy="1669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7</xdr:col>
      <xdr:colOff>521912</xdr:colOff>
      <xdr:row>0</xdr:row>
      <xdr:rowOff>140971</xdr:rowOff>
    </xdr:from>
    <xdr:to>
      <xdr:col>8</xdr:col>
      <xdr:colOff>815626</xdr:colOff>
      <xdr:row>4</xdr:row>
      <xdr:rowOff>159748</xdr:rowOff>
    </xdr:to>
    <xdr:pic>
      <xdr:nvPicPr>
        <xdr:cNvPr id="2" name="Picture 1">
          <a:extLst>
            <a:ext uri="{FF2B5EF4-FFF2-40B4-BE49-F238E27FC236}">
              <a16:creationId xmlns:a16="http://schemas.microsoft.com/office/drawing/2014/main" id="{17400DF7-2402-435A-B5A7-C023C48FF14C}"/>
            </a:ext>
          </a:extLst>
        </xdr:cNvPr>
        <xdr:cNvPicPr>
          <a:picLocks noChangeAspect="1"/>
        </xdr:cNvPicPr>
      </xdr:nvPicPr>
      <xdr:blipFill>
        <a:blip xmlns:r="http://schemas.openxmlformats.org/officeDocument/2006/relationships" r:embed="rId1"/>
        <a:stretch>
          <a:fillRect/>
        </a:stretch>
      </xdr:blipFill>
      <xdr:spPr>
        <a:xfrm>
          <a:off x="13195877" y="139066"/>
          <a:ext cx="1349084" cy="956309"/>
        </a:xfrm>
        <a:prstGeom prst="rect">
          <a:avLst/>
        </a:prstGeom>
      </xdr:spPr>
    </xdr:pic>
    <xdr:clientData/>
  </xdr:twoCellAnchor>
  <xdr:twoCellAnchor editAs="oneCell">
    <xdr:from>
      <xdr:col>1</xdr:col>
      <xdr:colOff>66675</xdr:colOff>
      <xdr:row>0</xdr:row>
      <xdr:rowOff>133350</xdr:rowOff>
    </xdr:from>
    <xdr:to>
      <xdr:col>1</xdr:col>
      <xdr:colOff>2098569</xdr:colOff>
      <xdr:row>5</xdr:row>
      <xdr:rowOff>58783</xdr:rowOff>
    </xdr:to>
    <xdr:pic>
      <xdr:nvPicPr>
        <xdr:cNvPr id="3" name="Picture 2">
          <a:extLst>
            <a:ext uri="{FF2B5EF4-FFF2-40B4-BE49-F238E27FC236}">
              <a16:creationId xmlns:a16="http://schemas.microsoft.com/office/drawing/2014/main" id="{1442E7D1-F0F1-45F9-8CAF-42E4794EE06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5345" y="129540"/>
          <a:ext cx="2033799" cy="1137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7</xdr:col>
      <xdr:colOff>532353</xdr:colOff>
      <xdr:row>0</xdr:row>
      <xdr:rowOff>142875</xdr:rowOff>
    </xdr:from>
    <xdr:to>
      <xdr:col>8</xdr:col>
      <xdr:colOff>893731</xdr:colOff>
      <xdr:row>4</xdr:row>
      <xdr:rowOff>201930</xdr:rowOff>
    </xdr:to>
    <xdr:pic>
      <xdr:nvPicPr>
        <xdr:cNvPr id="2" name="Picture 1">
          <a:extLst>
            <a:ext uri="{FF2B5EF4-FFF2-40B4-BE49-F238E27FC236}">
              <a16:creationId xmlns:a16="http://schemas.microsoft.com/office/drawing/2014/main" id="{76F5CCEC-9A49-40E3-A75C-19B1A0675840}"/>
            </a:ext>
          </a:extLst>
        </xdr:cNvPr>
        <xdr:cNvPicPr>
          <a:picLocks noChangeAspect="1"/>
        </xdr:cNvPicPr>
      </xdr:nvPicPr>
      <xdr:blipFill>
        <a:blip xmlns:r="http://schemas.openxmlformats.org/officeDocument/2006/relationships" r:embed="rId1"/>
        <a:stretch>
          <a:fillRect/>
        </a:stretch>
      </xdr:blipFill>
      <xdr:spPr>
        <a:xfrm>
          <a:off x="13591128" y="140970"/>
          <a:ext cx="1409128" cy="990600"/>
        </a:xfrm>
        <a:prstGeom prst="rect">
          <a:avLst/>
        </a:prstGeom>
      </xdr:spPr>
    </xdr:pic>
    <xdr:clientData/>
  </xdr:twoCellAnchor>
  <xdr:twoCellAnchor editAs="oneCell">
    <xdr:from>
      <xdr:col>1</xdr:col>
      <xdr:colOff>30480</xdr:colOff>
      <xdr:row>0</xdr:row>
      <xdr:rowOff>142875</xdr:rowOff>
    </xdr:from>
    <xdr:to>
      <xdr:col>1</xdr:col>
      <xdr:colOff>2060469</xdr:colOff>
      <xdr:row>5</xdr:row>
      <xdr:rowOff>85725</xdr:rowOff>
    </xdr:to>
    <xdr:pic>
      <xdr:nvPicPr>
        <xdr:cNvPr id="3" name="Picture 2">
          <a:extLst>
            <a:ext uri="{FF2B5EF4-FFF2-40B4-BE49-F238E27FC236}">
              <a16:creationId xmlns:a16="http://schemas.microsoft.com/office/drawing/2014/main" id="{AA37EB62-2BF1-468B-9EBC-9A49B8E2DF8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9150" y="140970"/>
          <a:ext cx="2031894" cy="1141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5</xdr:col>
      <xdr:colOff>180975</xdr:colOff>
      <xdr:row>0</xdr:row>
      <xdr:rowOff>139065</xdr:rowOff>
    </xdr:from>
    <xdr:to>
      <xdr:col>5</xdr:col>
      <xdr:colOff>1392841</xdr:colOff>
      <xdr:row>4</xdr:row>
      <xdr:rowOff>63804</xdr:rowOff>
    </xdr:to>
    <xdr:pic>
      <xdr:nvPicPr>
        <xdr:cNvPr id="2" name="Picture 1">
          <a:extLst>
            <a:ext uri="{FF2B5EF4-FFF2-40B4-BE49-F238E27FC236}">
              <a16:creationId xmlns:a16="http://schemas.microsoft.com/office/drawing/2014/main" id="{0D4F67FD-7B55-4ED4-8F82-3024465BCBDF}"/>
            </a:ext>
          </a:extLst>
        </xdr:cNvPr>
        <xdr:cNvPicPr>
          <a:picLocks noChangeAspect="1"/>
        </xdr:cNvPicPr>
      </xdr:nvPicPr>
      <xdr:blipFill>
        <a:blip xmlns:r="http://schemas.openxmlformats.org/officeDocument/2006/relationships" r:embed="rId1"/>
        <a:stretch>
          <a:fillRect/>
        </a:stretch>
      </xdr:blipFill>
      <xdr:spPr>
        <a:xfrm>
          <a:off x="11828145" y="135255"/>
          <a:ext cx="1209961" cy="863904"/>
        </a:xfrm>
        <a:prstGeom prst="rect">
          <a:avLst/>
        </a:prstGeom>
      </xdr:spPr>
    </xdr:pic>
    <xdr:clientData/>
  </xdr:twoCellAnchor>
  <xdr:twoCellAnchor editAs="oneCell">
    <xdr:from>
      <xdr:col>0</xdr:col>
      <xdr:colOff>735330</xdr:colOff>
      <xdr:row>0</xdr:row>
      <xdr:rowOff>49530</xdr:rowOff>
    </xdr:from>
    <xdr:to>
      <xdr:col>1</xdr:col>
      <xdr:colOff>1997604</xdr:colOff>
      <xdr:row>4</xdr:row>
      <xdr:rowOff>238125</xdr:rowOff>
    </xdr:to>
    <xdr:pic>
      <xdr:nvPicPr>
        <xdr:cNvPr id="3" name="Picture 2">
          <a:extLst>
            <a:ext uri="{FF2B5EF4-FFF2-40B4-BE49-F238E27FC236}">
              <a16:creationId xmlns:a16="http://schemas.microsoft.com/office/drawing/2014/main" id="{08FC4262-5E24-4EFF-8CF8-31AB0EE0A24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9140" y="53340"/>
          <a:ext cx="2043324" cy="1116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1044785</xdr:colOff>
      <xdr:row>0</xdr:row>
      <xdr:rowOff>0</xdr:rowOff>
    </xdr:from>
    <xdr:to>
      <xdr:col>1</xdr:col>
      <xdr:colOff>1883833</xdr:colOff>
      <xdr:row>4</xdr:row>
      <xdr:rowOff>60432</xdr:rowOff>
    </xdr:to>
    <xdr:pic>
      <xdr:nvPicPr>
        <xdr:cNvPr id="2" name="Imagen 1">
          <a:extLst>
            <a:ext uri="{FF2B5EF4-FFF2-40B4-BE49-F238E27FC236}">
              <a16:creationId xmlns:a16="http://schemas.microsoft.com/office/drawing/2014/main" id="{CD3895A0-3338-4118-A49B-3A55063601B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1044785" y="0"/>
          <a:ext cx="1886798" cy="1012932"/>
        </a:xfrm>
        <a:prstGeom prst="rect">
          <a:avLst/>
        </a:prstGeom>
      </xdr:spPr>
    </xdr:pic>
    <xdr:clientData/>
  </xdr:twoCellAnchor>
  <xdr:twoCellAnchor editAs="oneCell">
    <xdr:from>
      <xdr:col>4</xdr:col>
      <xdr:colOff>559644</xdr:colOff>
      <xdr:row>0</xdr:row>
      <xdr:rowOff>0</xdr:rowOff>
    </xdr:from>
    <xdr:to>
      <xdr:col>6</xdr:col>
      <xdr:colOff>632036</xdr:colOff>
      <xdr:row>3</xdr:row>
      <xdr:rowOff>169519</xdr:rowOff>
    </xdr:to>
    <xdr:pic>
      <xdr:nvPicPr>
        <xdr:cNvPr id="3" name="Imagen 2">
          <a:extLst>
            <a:ext uri="{FF2B5EF4-FFF2-40B4-BE49-F238E27FC236}">
              <a16:creationId xmlns:a16="http://schemas.microsoft.com/office/drawing/2014/main" id="{F67BE776-E1EA-45CE-810B-34C3B84939D8}"/>
            </a:ext>
          </a:extLst>
        </xdr:cNvPr>
        <xdr:cNvPicPr>
          <a:picLocks noChangeAspect="1"/>
        </xdr:cNvPicPr>
      </xdr:nvPicPr>
      <xdr:blipFill>
        <a:blip xmlns:r="http://schemas.openxmlformats.org/officeDocument/2006/relationships" r:embed="rId2"/>
        <a:stretch>
          <a:fillRect/>
        </a:stretch>
      </xdr:blipFill>
      <xdr:spPr>
        <a:xfrm>
          <a:off x="13414584" y="0"/>
          <a:ext cx="1762127" cy="941044"/>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704850</xdr:colOff>
      <xdr:row>0</xdr:row>
      <xdr:rowOff>47625</xdr:rowOff>
    </xdr:from>
    <xdr:to>
      <xdr:col>3</xdr:col>
      <xdr:colOff>326000</xdr:colOff>
      <xdr:row>5</xdr:row>
      <xdr:rowOff>93692</xdr:rowOff>
    </xdr:to>
    <xdr:pic>
      <xdr:nvPicPr>
        <xdr:cNvPr id="2" name="Imagen 1">
          <a:extLst>
            <a:ext uri="{FF2B5EF4-FFF2-40B4-BE49-F238E27FC236}">
              <a16:creationId xmlns:a16="http://schemas.microsoft.com/office/drawing/2014/main" id="{1D616D7F-6D68-450D-958A-0D40781B3B8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704850" y="47625"/>
          <a:ext cx="1564250" cy="1027142"/>
        </a:xfrm>
        <a:prstGeom prst="rect">
          <a:avLst/>
        </a:prstGeom>
      </xdr:spPr>
    </xdr:pic>
    <xdr:clientData/>
  </xdr:twoCellAnchor>
  <xdr:twoCellAnchor editAs="oneCell">
    <xdr:from>
      <xdr:col>8</xdr:col>
      <xdr:colOff>782954</xdr:colOff>
      <xdr:row>0</xdr:row>
      <xdr:rowOff>0</xdr:rowOff>
    </xdr:from>
    <xdr:to>
      <xdr:col>10</xdr:col>
      <xdr:colOff>171535</xdr:colOff>
      <xdr:row>4</xdr:row>
      <xdr:rowOff>135255</xdr:rowOff>
    </xdr:to>
    <xdr:pic>
      <xdr:nvPicPr>
        <xdr:cNvPr id="3" name="Imagen 2">
          <a:extLst>
            <a:ext uri="{FF2B5EF4-FFF2-40B4-BE49-F238E27FC236}">
              <a16:creationId xmlns:a16="http://schemas.microsoft.com/office/drawing/2014/main" id="{6410A59E-582F-4E75-AAFF-7F817ECFA23A}"/>
            </a:ext>
          </a:extLst>
        </xdr:cNvPr>
        <xdr:cNvPicPr>
          <a:picLocks noChangeAspect="1"/>
        </xdr:cNvPicPr>
      </xdr:nvPicPr>
      <xdr:blipFill>
        <a:blip xmlns:r="http://schemas.openxmlformats.org/officeDocument/2006/relationships" r:embed="rId2"/>
        <a:stretch>
          <a:fillRect/>
        </a:stretch>
      </xdr:blipFill>
      <xdr:spPr>
        <a:xfrm>
          <a:off x="9517379" y="0"/>
          <a:ext cx="1636481" cy="92583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624416</xdr:colOff>
      <xdr:row>0</xdr:row>
      <xdr:rowOff>47625</xdr:rowOff>
    </xdr:from>
    <xdr:to>
      <xdr:col>2</xdr:col>
      <xdr:colOff>884376</xdr:colOff>
      <xdr:row>5</xdr:row>
      <xdr:rowOff>31250</xdr:rowOff>
    </xdr:to>
    <xdr:pic>
      <xdr:nvPicPr>
        <xdr:cNvPr id="2" name="Imagen 1">
          <a:extLst>
            <a:ext uri="{FF2B5EF4-FFF2-40B4-BE49-F238E27FC236}">
              <a16:creationId xmlns:a16="http://schemas.microsoft.com/office/drawing/2014/main" id="{33EBA95E-349F-4EA7-BF2D-98B9B6F32B7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624416" y="47625"/>
          <a:ext cx="1583935" cy="983750"/>
        </a:xfrm>
        <a:prstGeom prst="rect">
          <a:avLst/>
        </a:prstGeom>
      </xdr:spPr>
    </xdr:pic>
    <xdr:clientData/>
  </xdr:twoCellAnchor>
  <xdr:twoCellAnchor editAs="oneCell">
    <xdr:from>
      <xdr:col>7</xdr:col>
      <xdr:colOff>1454572</xdr:colOff>
      <xdr:row>0</xdr:row>
      <xdr:rowOff>0</xdr:rowOff>
    </xdr:from>
    <xdr:to>
      <xdr:col>9</xdr:col>
      <xdr:colOff>1008464</xdr:colOff>
      <xdr:row>4</xdr:row>
      <xdr:rowOff>96732</xdr:rowOff>
    </xdr:to>
    <xdr:pic>
      <xdr:nvPicPr>
        <xdr:cNvPr id="3" name="Imagen 2">
          <a:extLst>
            <a:ext uri="{FF2B5EF4-FFF2-40B4-BE49-F238E27FC236}">
              <a16:creationId xmlns:a16="http://schemas.microsoft.com/office/drawing/2014/main" id="{FA2FB36A-5BCF-4FB2-AD2F-3E9597400951}"/>
            </a:ext>
          </a:extLst>
        </xdr:cNvPr>
        <xdr:cNvPicPr>
          <a:picLocks noChangeAspect="1"/>
        </xdr:cNvPicPr>
      </xdr:nvPicPr>
      <xdr:blipFill>
        <a:blip xmlns:r="http://schemas.openxmlformats.org/officeDocument/2006/relationships" r:embed="rId2"/>
        <a:stretch>
          <a:fillRect/>
        </a:stretch>
      </xdr:blipFill>
      <xdr:spPr>
        <a:xfrm>
          <a:off x="9446047" y="0"/>
          <a:ext cx="1630342" cy="896832"/>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1</xdr:col>
      <xdr:colOff>200025</xdr:colOff>
      <xdr:row>0</xdr:row>
      <xdr:rowOff>47625</xdr:rowOff>
    </xdr:from>
    <xdr:to>
      <xdr:col>3</xdr:col>
      <xdr:colOff>45965</xdr:colOff>
      <xdr:row>5</xdr:row>
      <xdr:rowOff>44162</xdr:rowOff>
    </xdr:to>
    <xdr:pic>
      <xdr:nvPicPr>
        <xdr:cNvPr id="2" name="Imagen 1">
          <a:extLst>
            <a:ext uri="{FF2B5EF4-FFF2-40B4-BE49-F238E27FC236}">
              <a16:creationId xmlns:a16="http://schemas.microsoft.com/office/drawing/2014/main" id="{83593BD3-50BD-4BE7-9E2A-5717CCFCE2E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962025" y="47625"/>
          <a:ext cx="1569965" cy="996662"/>
        </a:xfrm>
        <a:prstGeom prst="rect">
          <a:avLst/>
        </a:prstGeom>
      </xdr:spPr>
    </xdr:pic>
    <xdr:clientData/>
  </xdr:twoCellAnchor>
  <xdr:twoCellAnchor editAs="oneCell">
    <xdr:from>
      <xdr:col>7</xdr:col>
      <xdr:colOff>1508759</xdr:colOff>
      <xdr:row>0</xdr:row>
      <xdr:rowOff>0</xdr:rowOff>
    </xdr:from>
    <xdr:to>
      <xdr:col>9</xdr:col>
      <xdr:colOff>1072600</xdr:colOff>
      <xdr:row>4</xdr:row>
      <xdr:rowOff>102870</xdr:rowOff>
    </xdr:to>
    <xdr:pic>
      <xdr:nvPicPr>
        <xdr:cNvPr id="3" name="Imagen 2">
          <a:extLst>
            <a:ext uri="{FF2B5EF4-FFF2-40B4-BE49-F238E27FC236}">
              <a16:creationId xmlns:a16="http://schemas.microsoft.com/office/drawing/2014/main" id="{7AA65D04-CD3C-4185-A05E-B6C51915F598}"/>
            </a:ext>
          </a:extLst>
        </xdr:cNvPr>
        <xdr:cNvPicPr>
          <a:picLocks noChangeAspect="1"/>
        </xdr:cNvPicPr>
      </xdr:nvPicPr>
      <xdr:blipFill>
        <a:blip xmlns:r="http://schemas.openxmlformats.org/officeDocument/2006/relationships" r:embed="rId2"/>
        <a:stretch>
          <a:fillRect/>
        </a:stretch>
      </xdr:blipFill>
      <xdr:spPr>
        <a:xfrm>
          <a:off x="9795509" y="0"/>
          <a:ext cx="1649816" cy="90297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2</xdr:col>
      <xdr:colOff>0</xdr:colOff>
      <xdr:row>0</xdr:row>
      <xdr:rowOff>47625</xdr:rowOff>
    </xdr:from>
    <xdr:to>
      <xdr:col>3</xdr:col>
      <xdr:colOff>838445</xdr:colOff>
      <xdr:row>5</xdr:row>
      <xdr:rowOff>82262</xdr:rowOff>
    </xdr:to>
    <xdr:pic>
      <xdr:nvPicPr>
        <xdr:cNvPr id="2" name="Imagen 1">
          <a:extLst>
            <a:ext uri="{FF2B5EF4-FFF2-40B4-BE49-F238E27FC236}">
              <a16:creationId xmlns:a16="http://schemas.microsoft.com/office/drawing/2014/main" id="{0EAABEC4-CAE5-4198-8C00-16396248DEA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1524000" y="47625"/>
          <a:ext cx="1600445" cy="1015712"/>
        </a:xfrm>
        <a:prstGeom prst="rect">
          <a:avLst/>
        </a:prstGeom>
      </xdr:spPr>
    </xdr:pic>
    <xdr:clientData/>
  </xdr:twoCellAnchor>
  <xdr:twoCellAnchor editAs="oneCell">
    <xdr:from>
      <xdr:col>7</xdr:col>
      <xdr:colOff>1135379</xdr:colOff>
      <xdr:row>0</xdr:row>
      <xdr:rowOff>0</xdr:rowOff>
    </xdr:from>
    <xdr:to>
      <xdr:col>9</xdr:col>
      <xdr:colOff>674455</xdr:colOff>
      <xdr:row>4</xdr:row>
      <xdr:rowOff>140970</xdr:rowOff>
    </xdr:to>
    <xdr:pic>
      <xdr:nvPicPr>
        <xdr:cNvPr id="3" name="Imagen 2">
          <a:extLst>
            <a:ext uri="{FF2B5EF4-FFF2-40B4-BE49-F238E27FC236}">
              <a16:creationId xmlns:a16="http://schemas.microsoft.com/office/drawing/2014/main" id="{04BCA59B-56D9-4690-9711-A1B96FFF4BB4}"/>
            </a:ext>
          </a:extLst>
        </xdr:cNvPr>
        <xdr:cNvPicPr>
          <a:picLocks noChangeAspect="1"/>
        </xdr:cNvPicPr>
      </xdr:nvPicPr>
      <xdr:blipFill>
        <a:blip xmlns:r="http://schemas.openxmlformats.org/officeDocument/2006/relationships" r:embed="rId2"/>
        <a:stretch>
          <a:fillRect/>
        </a:stretch>
      </xdr:blipFill>
      <xdr:spPr>
        <a:xfrm>
          <a:off x="10384154" y="0"/>
          <a:ext cx="1634576" cy="92202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1</xdr:col>
      <xdr:colOff>121920</xdr:colOff>
      <xdr:row>0</xdr:row>
      <xdr:rowOff>49530</xdr:rowOff>
    </xdr:from>
    <xdr:to>
      <xdr:col>2</xdr:col>
      <xdr:colOff>958460</xdr:colOff>
      <xdr:row>5</xdr:row>
      <xdr:rowOff>133697</xdr:rowOff>
    </xdr:to>
    <xdr:pic>
      <xdr:nvPicPr>
        <xdr:cNvPr id="2" name="Imagen 3">
          <a:extLst>
            <a:ext uri="{FF2B5EF4-FFF2-40B4-BE49-F238E27FC236}">
              <a16:creationId xmlns:a16="http://schemas.microsoft.com/office/drawing/2014/main" id="{95ECB122-2FDC-49B1-B3DE-D61B16BE8A1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883920" y="49530"/>
          <a:ext cx="1598540" cy="989042"/>
        </a:xfrm>
        <a:prstGeom prst="rect">
          <a:avLst/>
        </a:prstGeom>
      </xdr:spPr>
    </xdr:pic>
    <xdr:clientData/>
  </xdr:twoCellAnchor>
  <xdr:twoCellAnchor editAs="oneCell">
    <xdr:from>
      <xdr:col>6</xdr:col>
      <xdr:colOff>436244</xdr:colOff>
      <xdr:row>0</xdr:row>
      <xdr:rowOff>0</xdr:rowOff>
    </xdr:from>
    <xdr:to>
      <xdr:col>7</xdr:col>
      <xdr:colOff>758275</xdr:colOff>
      <xdr:row>4</xdr:row>
      <xdr:rowOff>110490</xdr:rowOff>
    </xdr:to>
    <xdr:pic>
      <xdr:nvPicPr>
        <xdr:cNvPr id="3" name="Imagen 4">
          <a:extLst>
            <a:ext uri="{FF2B5EF4-FFF2-40B4-BE49-F238E27FC236}">
              <a16:creationId xmlns:a16="http://schemas.microsoft.com/office/drawing/2014/main" id="{6D063991-2280-49B5-97D9-1BBD13021B9F}"/>
            </a:ext>
          </a:extLst>
        </xdr:cNvPr>
        <xdr:cNvPicPr>
          <a:picLocks noChangeAspect="1"/>
        </xdr:cNvPicPr>
      </xdr:nvPicPr>
      <xdr:blipFill>
        <a:blip xmlns:r="http://schemas.openxmlformats.org/officeDocument/2006/relationships" r:embed="rId2"/>
        <a:stretch>
          <a:fillRect/>
        </a:stretch>
      </xdr:blipFill>
      <xdr:spPr>
        <a:xfrm>
          <a:off x="9885044" y="0"/>
          <a:ext cx="1636481" cy="901065"/>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134471</xdr:colOff>
      <xdr:row>0</xdr:row>
      <xdr:rowOff>47625</xdr:rowOff>
    </xdr:from>
    <xdr:to>
      <xdr:col>1</xdr:col>
      <xdr:colOff>1126437</xdr:colOff>
      <xdr:row>5</xdr:row>
      <xdr:rowOff>60074</xdr:rowOff>
    </xdr:to>
    <xdr:pic>
      <xdr:nvPicPr>
        <xdr:cNvPr id="2" name="Imagen 1">
          <a:extLst>
            <a:ext uri="{FF2B5EF4-FFF2-40B4-BE49-F238E27FC236}">
              <a16:creationId xmlns:a16="http://schemas.microsoft.com/office/drawing/2014/main" id="{5A657920-CC0A-4171-9328-DED807FEEE7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134471" y="47625"/>
          <a:ext cx="1601566" cy="1003049"/>
        </a:xfrm>
        <a:prstGeom prst="rect">
          <a:avLst/>
        </a:prstGeom>
      </xdr:spPr>
    </xdr:pic>
    <xdr:clientData/>
  </xdr:twoCellAnchor>
  <xdr:twoCellAnchor editAs="oneCell">
    <xdr:from>
      <xdr:col>2</xdr:col>
      <xdr:colOff>2067933</xdr:colOff>
      <xdr:row>0</xdr:row>
      <xdr:rowOff>0</xdr:rowOff>
    </xdr:from>
    <xdr:to>
      <xdr:col>4</xdr:col>
      <xdr:colOff>22609</xdr:colOff>
      <xdr:row>4</xdr:row>
      <xdr:rowOff>126178</xdr:rowOff>
    </xdr:to>
    <xdr:pic>
      <xdr:nvPicPr>
        <xdr:cNvPr id="3" name="Imagen 2">
          <a:extLst>
            <a:ext uri="{FF2B5EF4-FFF2-40B4-BE49-F238E27FC236}">
              <a16:creationId xmlns:a16="http://schemas.microsoft.com/office/drawing/2014/main" id="{F7520555-1440-4AC3-8358-A802D4D739B4}"/>
            </a:ext>
          </a:extLst>
        </xdr:cNvPr>
        <xdr:cNvPicPr>
          <a:picLocks noChangeAspect="1"/>
        </xdr:cNvPicPr>
      </xdr:nvPicPr>
      <xdr:blipFill>
        <a:blip xmlns:r="http://schemas.openxmlformats.org/officeDocument/2006/relationships" r:embed="rId2"/>
        <a:stretch>
          <a:fillRect/>
        </a:stretch>
      </xdr:blipFill>
      <xdr:spPr>
        <a:xfrm>
          <a:off x="9002133" y="0"/>
          <a:ext cx="1583701" cy="916753"/>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28575</xdr:colOff>
      <xdr:row>0</xdr:row>
      <xdr:rowOff>47625</xdr:rowOff>
    </xdr:from>
    <xdr:to>
      <xdr:col>1</xdr:col>
      <xdr:colOff>867020</xdr:colOff>
      <xdr:row>5</xdr:row>
      <xdr:rowOff>78452</xdr:rowOff>
    </xdr:to>
    <xdr:pic>
      <xdr:nvPicPr>
        <xdr:cNvPr id="2" name="Imagen 1">
          <a:extLst>
            <a:ext uri="{FF2B5EF4-FFF2-40B4-BE49-F238E27FC236}">
              <a16:creationId xmlns:a16="http://schemas.microsoft.com/office/drawing/2014/main" id="{10E71ACB-FD3B-4ABE-A40E-03343932E4A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28575" y="47625"/>
          <a:ext cx="1600445" cy="1011902"/>
        </a:xfrm>
        <a:prstGeom prst="rect">
          <a:avLst/>
        </a:prstGeom>
      </xdr:spPr>
    </xdr:pic>
    <xdr:clientData/>
  </xdr:twoCellAnchor>
  <xdr:twoCellAnchor editAs="oneCell">
    <xdr:from>
      <xdr:col>5</xdr:col>
      <xdr:colOff>1156334</xdr:colOff>
      <xdr:row>0</xdr:row>
      <xdr:rowOff>0</xdr:rowOff>
    </xdr:from>
    <xdr:to>
      <xdr:col>8</xdr:col>
      <xdr:colOff>78190</xdr:colOff>
      <xdr:row>4</xdr:row>
      <xdr:rowOff>125730</xdr:rowOff>
    </xdr:to>
    <xdr:pic>
      <xdr:nvPicPr>
        <xdr:cNvPr id="3" name="Imagen 2">
          <a:extLst>
            <a:ext uri="{FF2B5EF4-FFF2-40B4-BE49-F238E27FC236}">
              <a16:creationId xmlns:a16="http://schemas.microsoft.com/office/drawing/2014/main" id="{E7A2D45D-4627-4355-840E-6D3BCCC56C3A}"/>
            </a:ext>
          </a:extLst>
        </xdr:cNvPr>
        <xdr:cNvPicPr>
          <a:picLocks noChangeAspect="1"/>
        </xdr:cNvPicPr>
      </xdr:nvPicPr>
      <xdr:blipFill>
        <a:blip xmlns:r="http://schemas.openxmlformats.org/officeDocument/2006/relationships" r:embed="rId2"/>
        <a:stretch>
          <a:fillRect/>
        </a:stretch>
      </xdr:blipFill>
      <xdr:spPr>
        <a:xfrm>
          <a:off x="8881109" y="0"/>
          <a:ext cx="1626956" cy="916305"/>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2</xdr:col>
      <xdr:colOff>381001</xdr:colOff>
      <xdr:row>0</xdr:row>
      <xdr:rowOff>0</xdr:rowOff>
    </xdr:from>
    <xdr:to>
      <xdr:col>3</xdr:col>
      <xdr:colOff>1219234</xdr:colOff>
      <xdr:row>4</xdr:row>
      <xdr:rowOff>184709</xdr:rowOff>
    </xdr:to>
    <xdr:pic>
      <xdr:nvPicPr>
        <xdr:cNvPr id="2" name="Imagen 1">
          <a:extLst>
            <a:ext uri="{FF2B5EF4-FFF2-40B4-BE49-F238E27FC236}">
              <a16:creationId xmlns:a16="http://schemas.microsoft.com/office/drawing/2014/main" id="{EDEE9DA3-7BCF-4E76-A0FA-17522260ED5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051"/>
        <a:stretch>
          <a:fillRect/>
        </a:stretch>
      </xdr:blipFill>
      <xdr:spPr>
        <a:xfrm>
          <a:off x="1390651" y="0"/>
          <a:ext cx="1600233" cy="986714"/>
        </a:xfrm>
        <a:prstGeom prst="rect">
          <a:avLst/>
        </a:prstGeom>
      </xdr:spPr>
    </xdr:pic>
    <xdr:clientData/>
  </xdr:twoCellAnchor>
  <xdr:twoCellAnchor editAs="oneCell">
    <xdr:from>
      <xdr:col>7</xdr:col>
      <xdr:colOff>408728</xdr:colOff>
      <xdr:row>0</xdr:row>
      <xdr:rowOff>0</xdr:rowOff>
    </xdr:from>
    <xdr:to>
      <xdr:col>9</xdr:col>
      <xdr:colOff>701549</xdr:colOff>
      <xdr:row>4</xdr:row>
      <xdr:rowOff>96732</xdr:rowOff>
    </xdr:to>
    <xdr:pic>
      <xdr:nvPicPr>
        <xdr:cNvPr id="3" name="Imagen 2">
          <a:extLst>
            <a:ext uri="{FF2B5EF4-FFF2-40B4-BE49-F238E27FC236}">
              <a16:creationId xmlns:a16="http://schemas.microsoft.com/office/drawing/2014/main" id="{74D2AC9F-2FC4-4EC7-B71D-29D3D31BDAFB}"/>
            </a:ext>
          </a:extLst>
        </xdr:cNvPr>
        <xdr:cNvPicPr>
          <a:picLocks noChangeAspect="1"/>
        </xdr:cNvPicPr>
      </xdr:nvPicPr>
      <xdr:blipFill>
        <a:blip xmlns:r="http://schemas.openxmlformats.org/officeDocument/2006/relationships" r:embed="rId2"/>
        <a:stretch>
          <a:fillRect/>
        </a:stretch>
      </xdr:blipFill>
      <xdr:spPr>
        <a:xfrm>
          <a:off x="10200428" y="0"/>
          <a:ext cx="1658706" cy="893022"/>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485775</xdr:colOff>
      <xdr:row>40</xdr:row>
      <xdr:rowOff>66675</xdr:rowOff>
    </xdr:from>
    <xdr:to>
      <xdr:col>2</xdr:col>
      <xdr:colOff>681566</xdr:colOff>
      <xdr:row>57</xdr:row>
      <xdr:rowOff>73024</xdr:rowOff>
    </xdr:to>
    <xdr:graphicFrame macro="">
      <xdr:nvGraphicFramePr>
        <xdr:cNvPr id="2" name="Gráfico 1">
          <a:extLst>
            <a:ext uri="{FF2B5EF4-FFF2-40B4-BE49-F238E27FC236}">
              <a16:creationId xmlns:a16="http://schemas.microsoft.com/office/drawing/2014/main" id="{0C03F7FF-518C-4B71-92DA-B1DA8E36E6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3630011</xdr:colOff>
      <xdr:row>9</xdr:row>
      <xdr:rowOff>88076</xdr:rowOff>
    </xdr:from>
    <xdr:to>
      <xdr:col>8</xdr:col>
      <xdr:colOff>103908</xdr:colOff>
      <xdr:row>22</xdr:row>
      <xdr:rowOff>172935</xdr:rowOff>
    </xdr:to>
    <xdr:graphicFrame macro="">
      <xdr:nvGraphicFramePr>
        <xdr:cNvPr id="12" name="Gráfico 2">
          <a:extLst>
            <a:ext uri="{FF2B5EF4-FFF2-40B4-BE49-F238E27FC236}">
              <a16:creationId xmlns:a16="http://schemas.microsoft.com/office/drawing/2014/main" id="{21AFFA6A-BC42-49FF-BD79-7F9FB71F13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2935431</xdr:colOff>
      <xdr:row>0</xdr:row>
      <xdr:rowOff>47625</xdr:rowOff>
    </xdr:from>
    <xdr:to>
      <xdr:col>1</xdr:col>
      <xdr:colOff>402372</xdr:colOff>
      <xdr:row>5</xdr:row>
      <xdr:rowOff>54207</xdr:rowOff>
    </xdr:to>
    <xdr:pic>
      <xdr:nvPicPr>
        <xdr:cNvPr id="4" name="Imagen 3">
          <a:extLst>
            <a:ext uri="{FF2B5EF4-FFF2-40B4-BE49-F238E27FC236}">
              <a16:creationId xmlns:a16="http://schemas.microsoft.com/office/drawing/2014/main" id="{107140DF-FE87-471E-9E18-0AC165599E01}"/>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1051"/>
        <a:stretch>
          <a:fillRect/>
        </a:stretch>
      </xdr:blipFill>
      <xdr:spPr>
        <a:xfrm>
          <a:off x="2935431" y="47625"/>
          <a:ext cx="1505541" cy="1000992"/>
        </a:xfrm>
        <a:prstGeom prst="rect">
          <a:avLst/>
        </a:prstGeom>
      </xdr:spPr>
    </xdr:pic>
    <xdr:clientData/>
  </xdr:twoCellAnchor>
  <xdr:twoCellAnchor editAs="oneCell">
    <xdr:from>
      <xdr:col>7</xdr:col>
      <xdr:colOff>514521</xdr:colOff>
      <xdr:row>0</xdr:row>
      <xdr:rowOff>0</xdr:rowOff>
    </xdr:from>
    <xdr:to>
      <xdr:col>9</xdr:col>
      <xdr:colOff>659041</xdr:colOff>
      <xdr:row>4</xdr:row>
      <xdr:rowOff>98714</xdr:rowOff>
    </xdr:to>
    <xdr:pic>
      <xdr:nvPicPr>
        <xdr:cNvPr id="5" name="Imagen 4">
          <a:extLst>
            <a:ext uri="{FF2B5EF4-FFF2-40B4-BE49-F238E27FC236}">
              <a16:creationId xmlns:a16="http://schemas.microsoft.com/office/drawing/2014/main" id="{D68D888B-6EBD-4B25-AA65-4E07AF716B53}"/>
            </a:ext>
          </a:extLst>
        </xdr:cNvPr>
        <xdr:cNvPicPr>
          <a:picLocks noChangeAspect="1"/>
        </xdr:cNvPicPr>
      </xdr:nvPicPr>
      <xdr:blipFill>
        <a:blip xmlns:r="http://schemas.openxmlformats.org/officeDocument/2006/relationships" r:embed="rId4"/>
        <a:stretch>
          <a:fillRect/>
        </a:stretch>
      </xdr:blipFill>
      <xdr:spPr>
        <a:xfrm>
          <a:off x="11696871" y="0"/>
          <a:ext cx="1664710" cy="904529"/>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7</xdr:col>
      <xdr:colOff>632034</xdr:colOff>
      <xdr:row>0</xdr:row>
      <xdr:rowOff>9525</xdr:rowOff>
    </xdr:from>
    <xdr:to>
      <xdr:col>10</xdr:col>
      <xdr:colOff>361346</xdr:colOff>
      <xdr:row>3</xdr:row>
      <xdr:rowOff>287655</xdr:rowOff>
    </xdr:to>
    <xdr:pic>
      <xdr:nvPicPr>
        <xdr:cNvPr id="2" name="Imagen 2">
          <a:extLst>
            <a:ext uri="{FF2B5EF4-FFF2-40B4-BE49-F238E27FC236}">
              <a16:creationId xmlns:a16="http://schemas.microsoft.com/office/drawing/2014/main" id="{BF4AB84F-D5F0-4772-AC8C-CECD71BF4F43}"/>
            </a:ext>
          </a:extLst>
        </xdr:cNvPr>
        <xdr:cNvPicPr>
          <a:picLocks noChangeAspect="1"/>
        </xdr:cNvPicPr>
      </xdr:nvPicPr>
      <xdr:blipFill>
        <a:blip xmlns:r="http://schemas.openxmlformats.org/officeDocument/2006/relationships" r:embed="rId1"/>
        <a:stretch>
          <a:fillRect/>
        </a:stretch>
      </xdr:blipFill>
      <xdr:spPr>
        <a:xfrm>
          <a:off x="8833059" y="9525"/>
          <a:ext cx="1969592" cy="963930"/>
        </a:xfrm>
        <a:prstGeom prst="rect">
          <a:avLst/>
        </a:prstGeom>
      </xdr:spPr>
    </xdr:pic>
    <xdr:clientData/>
  </xdr:twoCellAnchor>
  <xdr:twoCellAnchor editAs="oneCell">
    <xdr:from>
      <xdr:col>0</xdr:col>
      <xdr:colOff>289559</xdr:colOff>
      <xdr:row>0</xdr:row>
      <xdr:rowOff>0</xdr:rowOff>
    </xdr:from>
    <xdr:to>
      <xdr:col>3</xdr:col>
      <xdr:colOff>323850</xdr:colOff>
      <xdr:row>3</xdr:row>
      <xdr:rowOff>324554</xdr:rowOff>
    </xdr:to>
    <xdr:pic>
      <xdr:nvPicPr>
        <xdr:cNvPr id="3" name="Picture 2">
          <a:extLst>
            <a:ext uri="{FF2B5EF4-FFF2-40B4-BE49-F238E27FC236}">
              <a16:creationId xmlns:a16="http://schemas.microsoft.com/office/drawing/2014/main" id="{16F69470-4B31-4075-8EF7-AED4E40241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9559" y="0"/>
          <a:ext cx="1813561" cy="1010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ARG\Bop\fev01\ARGBOP%20final%20(2fev01)%20(WE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DNCFP\Recursos\Proyrena\Anual\2002\Alt4_Proy2002.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ocuments%20and%20Settings/enc100115/Desktop/3.1.3.xlsx" TargetMode="External"/><Relationship Id="rId1" Type="http://schemas.openxmlformats.org/officeDocument/2006/relationships/externalLinkPath" Target="/Documents%20and%20Settings/enc100115/Desktop/3.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v2kp-47212\Secto%20publico\DATA\ML\DOM\Macro\2002\DRSHA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el\data\DEMAND\BALANCES\GDP%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cfs1\Departamento\Archivos%20Excel\Boletines\Excel\Otros\FAX.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E/Secto%20publico/PBSECQKaren%2022.xls" TargetMode="External"/><Relationship Id="rId1" Type="http://schemas.openxmlformats.org/officeDocument/2006/relationships/externalLinkPath" Target="/E/Secto%20publico/PBSECQKaren%202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Documents%20and%20Settings\1986061\Local%20Settings\Temporary%20Internet%20Files\OLK7C\Secto%20publico\PBSECQKaren%202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PROMIECO\Politica%20Fiscal\FISCAL\Cr&#233;dito\2013\Credito%20Balance%20Fiscal%20Sin%20inversiones%202013%20(Ejercicio).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72.16.14.158\Dir.%20EESF\E\Secto%20publico\PBSECQKaren%202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ata2\whd\DATA\LC\DOM\Monetary\DRMONEY_curren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Documents%20and%20Settings\1996100\Desktop\My%20Documents\Archivos%20de%20Excel\Archivo%20Monetario%204%20de%20ener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swn05d\WHD\DATA\S1\BLZ\Reports\BLZRedTables6_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v2kp-47212\FISCAL\Cuadros%20Comparativos\CUADROS%20FISC.COMPARA902001-1er%20trimestr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bcfs1\DATA\PA\CHL\SECTORS\BOP\Bop020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ancene\Internacional\04%20BOLIVAR%20-%20Y-O%20-%20HUASCAR%20J\BASE%20CUADROS%20PRESIDENTE%202004\EST.%20SERVICIO%20DEUDA%20SEPTIEMBRE%202004.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FPSFWN03P\STA\respaldo%20Henry%20Rodriguez\Resto%20del%20Sistema%20Bancario\Implementacion%20del%20MEMF\Oferta%20Monetaria\analisis%20pafi%20junio%202007%20y%20gr&#225;ficos%20comparado%20con%20el%20MEMF.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Bancene\deuda\PROYECCIONES%20DEL%20SERVICIO\PROY2004\PROY%20-%20PROY2004B%20CON%20TASAS%20CAMBIO%2004%20SEP01%20ORIGINALE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K:\FPSFWN03P\STA\Documents%20and%20Settings\JMATZ\My%20Local%20Documents\EXCEL\Guyana\2003%20Mission\Final\Other%20Depository%20Corporations%20Balanc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FPSFWN03P\STA\Documents%20and%20Settings\LABREGO\My%20Local%20Documents\Ecuador\ecubopLates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Users\Juliana\AppData\Local\Temp\WIN\TEMP\MFLOW9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2\whd\WINDOWS\TEMP\GeoBop0900_BseLin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O:\DATOS\series\afiliados.xls" TargetMode="External"/></Relationships>
</file>

<file path=xl/externalLinks/_rels/externalLink27.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PROFINAN/Programa/prog2003/prog2003mensualizaci&#243;nenero.xls" TargetMode="External"/><Relationship Id="rId1" Type="http://schemas.openxmlformats.org/officeDocument/2006/relationships/externalLinkPath" Target="/Documents%20and%20Settings/1994738/Local%20Settings/Temporary%20Internet%20Files/OLK1EAE/PROFINAN/Programa/prog2003/prog2003mensualizaci&#243;nener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2\whd\DATA\US\ARM\REP\97ARMRED\TABLES\EDSSARMRED97.xls" TargetMode="External"/></Relationships>
</file>

<file path=xl/externalLinks/_rels/externalLink30.xml.rels><?xml version="1.0" encoding="UTF-8" standalone="yes"?>
<Relationships xmlns="http://schemas.openxmlformats.org/package/2006/relationships"><Relationship Id="rId2" Type="http://schemas.openxmlformats.org/officeDocument/2006/relationships/externalLinkPath" Target="../../../../../../../Data2/whd/DATA/US/ARM/REP/97ARMRED/TABLES/EDSSARMRED97.xls" TargetMode="External"/><Relationship Id="rId1" Type="http://schemas.openxmlformats.org/officeDocument/2006/relationships/externalLinkPath" Target="/Data2/whd/DATA/US/ARM/REP/97ARMRED/TABLES/EDSSARMRED97.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Users\Juliana\AppData\Local\Temp\DATA\DD\GEO\BOP\GeoBop.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172.16.14.158\Dir.%20EESF\Sector%20Files\DR%20Fiscal%20File%20Update%2006-26-2009.xls" TargetMode="External"/></Relationships>
</file>

<file path=xl/externalLinks/_rels/externalLink34.xml.rels><?xml version="1.0" encoding="UTF-8" standalone="yes"?>
<Relationships xmlns="http://schemas.openxmlformats.org/package/2006/relationships"><Relationship Id="rId2" Type="http://schemas.openxmlformats.org/officeDocument/2006/relationships/externalLinkPath" Target="../../../../../../../Sector%20Files/DR%20Fiscal%20File%20Update%2006-26-2009.xls" TargetMode="External"/><Relationship Id="rId1" Type="http://schemas.openxmlformats.org/officeDocument/2006/relationships/externalLinkPath" Target="/Sector%20Files/DR%20Fiscal%20File%20Update%2006-26-2009.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Users\Juliana\AppData\Local\Temp\Documents%20and%20Settings\JMATZ\My%20Local%20Documents\EXCEL\Guyana\2003%20Mission\Final\Other%20Depository%20Corporations%20Balance.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gprd-my.sharepoint.com/Data2/whd/DATA/US/ARM/REP/97ARMRED/TABLES/EDSSARMRED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hacienda365-my.sharepoint.com/Sector%20Files/DR%20Fiscal%20File%20Update%2006-26-2009.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K:\Fpsfwn03p\sta\DOC\AI\SIMS\Workfiles\Guyana\MB\IMD\2003%20Mission\Final\Other%20Depository%20Corporations%20Balance.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Kbcat\data\crude\NWE\Normprice\2003\1Q%202003%20New%20Normprice.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K:\srvadm\users\WIN\TEMP\MFLOW96.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DATA\S1\ECU\rev-jul-00\SR%20Ecubop700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gp1.digepres.local\UAE\Departamento\Archivos%20Excel\Boletines\Excel\Otros\FAX.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ATA1\PDR\TEMP\My%20Documents\Moz\E-Final\BOP9703_stres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ATA1\PDR\DATA\ST\Access%20Note\Tables%20and%20Note\2001\MACC060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bcfs1\My%20Documents\Excel\Otros\FAX.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xls" TargetMode="External"/></Relationships>
</file>

<file path=xl/externalLinks/_rels/externalLink48.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 Id="rId1"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DATA1\PDR\AC\WesternHem\Paraguay\Temporary\Paraguay%20Monetary%20File%20-%20Oct%201.xls" TargetMode="External"/></Relationships>
</file>

<file path=xl/externalLinks/_rels/externalLink51.xml.rels><?xml version="1.0" encoding="UTF-8" standalone="yes"?>
<Relationships xmlns="http://schemas.openxmlformats.org/package/2006/relationships"><Relationship Id="rId2" Type="http://schemas.openxmlformats.org/officeDocument/2006/relationships/externalLinkPath" Target="../../../../../../../promieco/AC/WesternHem/Paraguay/Temporary/Paraguay%20Monetary%20File%20-%20Oct%201.xls" TargetMode="External"/><Relationship Id="rId1" Type="http://schemas.openxmlformats.org/officeDocument/2006/relationships/externalLinkPath" Target="/promieco/AC/WesternHem/Paraguay/Temporary/Paraguay%20Monetary%20File%20-%20Oct%201.xls" TargetMode="External"/></Relationships>
</file>

<file path=xl/externalLinks/_rels/externalLink52.xml.rels><?xml version="1.0" encoding="UTF-8" standalone="yes"?>
<Relationships xmlns="http://schemas.openxmlformats.org/package/2006/relationships"><Relationship Id="rId2" Type="http://schemas.openxmlformats.org/officeDocument/2006/relationships/externalLinkPath" Target="../../../../../../../promieco/DATA/RL/PRY/Monetary/SR%20and%20RED%20Monetary%20tables.xls" TargetMode="External"/><Relationship Id="rId1" Type="http://schemas.openxmlformats.org/officeDocument/2006/relationships/externalLinkPath" Target="/promieco/DATA/RL/PRY/Monetary/SR%20and%20RED%20Monetary%20tables.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IMF1S\VOL1\DATA\EU2\LVA\LVA_RED_2001_tab.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ATA1\PDR\My%20Documents\GHBopbaseline05150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K:\SEGURIDAD\Secto%20publico\DATA\ML\DOM\Macro\2002\DRSHARE.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F:\Nidia%20Cierre%202009\MODELO%20ANEXOS%20CAP3%201AL%205%20Y%20DEL%201-17.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https://mepyd-my.sharepoint.com/personal/melissa_jimenez_economia_gob_do/Documents/Escritorio/Insumos%20taller%20MUCI%20Direcciones/MUCI%202020%20v3.xlsx"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K:\Al_pf\mis%20document\documentos%20de%20trabajo\ARCHIVOS%20DE%20TRABAJO%20DE%20%20EXCEL\SEMANALES\TASAINT2.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K:\Users\Juliana\AppData\Local\Temp\DATA\F1\SRF\Paraguay.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D:\My%20Documents\BCIE\Modelos\Mar\Fuentes\Julio-2001\MESES\Model\MESES\Model\MESES\Model\Deloitte\Joaquin\Banca\DATA%20MASTER\base\Mis%20documentos\RACG"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Data2\whd\DNCFP\Recursos\Proyrena\Anual\2002\Alt4_Proy2002.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DATA1\PDR\Cameroon\DSA\Cam_Relief.xls" TargetMode="External"/></Relationships>
</file>

<file path=xl/externalLinks/_rels/externalLink63.xml.rels><?xml version="1.0" encoding="UTF-8" standalone="yes"?>
<Relationships xmlns="http://schemas.openxmlformats.org/package/2006/relationships"><Relationship Id="rId2" Type="http://schemas.openxmlformats.org/officeDocument/2006/relationships/externalLinkPath" Target="../../../../../../../promieco/DATA/ML/DOM/archives/June%20%202003%20SBA%20Mission/Real/DRGDP_prog.xls" TargetMode="External"/><Relationship Id="rId1" Type="http://schemas.openxmlformats.org/officeDocument/2006/relationships/externalLinkPath" Target="/promieco/DATA/ML/DOM/archives/June%20%202003%20SBA%20Mission/Real/DRGDP_prog.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My%20Documents\BCIE\Modelos\Profis\Fuentes\VALOR-BHV1.xls" TargetMode="External"/></Relationships>
</file>

<file path=xl/externalLinks/_rels/externalLink65.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My%20Documents/BCIE/Modelos/Profis/Fuentes/VALOR-BHV1.xls" TargetMode="External"/><Relationship Id="rId1" Type="http://schemas.openxmlformats.org/officeDocument/2006/relationships/externalLinkPath" Target="/Departamento/Financiero/Subd_Entidades_financieras/Division_Banca_Comercial/Martha%20Soto/My%20Documents/BCIE/Modelos/Profis/Fuentes/VALOR-BHV1.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dgp1\UAE\data\Andrew\GEP10\chap2\KO%20charts%20and%20tables.xlsx" TargetMode="External"/></Relationships>
</file>

<file path=xl/externalLinks/_rels/externalLink67.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sept%202/IN/DR%20WEO%20Short.xls" TargetMode="External"/><Relationship Id="rId1" Type="http://schemas.openxmlformats.org/officeDocument/2006/relationships/externalLinkPath" Target="/Documents%20and%20Settings/1994738/Local%20Settings/Temporary%20Internet%20Files/OLK1EAE/sept%202/IN/DR%20WEO%20Short.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Fpsgwn03p\whd\ARG\Bop\fev01\ARGBOP%20final%20(2fev01)%20(WEO).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K:\PROMIECO\Politica%20Fiscal\Sector%20publico\BKUP%20SPNF\2010\Blance%20Trimestral%20enviado%20a%20Rosa%20Yunes%202009_20enero2010.xlsx" TargetMode="External"/></Relationships>
</file>

<file path=xl/externalLinks/_rels/externalLink70.xml.rels><?xml version="1.0" encoding="UTF-8" standalone="yes"?>
<Relationships xmlns="http://schemas.openxmlformats.org/package/2006/relationships"><Relationship Id="rId2" Type="http://schemas.openxmlformats.org/officeDocument/2006/relationships/externalLinkPath" Target="../../../../../../../Documents%20and%20Settings/1994738/Desktop/CORE%20INFLACION.xls" TargetMode="External"/><Relationship Id="rId1" Type="http://schemas.openxmlformats.org/officeDocument/2006/relationships/externalLinkPath" Target="/Documents%20and%20Settings/1994738/Desktop/CORE%20INFLACION.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Working%20Files\AC%20Fiscal%20File.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D:\Documents%20and%20Settings\mangeli\Local%20Settings\Temporary%20Internet%20Files\OLK81\Corp%20Banca%20Sep-200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Ppd\d\STATISTICS\DEPLOYMENT.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DATA1\PDR\TEMP\DSAtblEmily02-03.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bcfs1\Archivos%20Excel\Boletines\Excel\Otros\FAX.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K:\Bcfs1\Consolidacion%20Estadisticas%20Monetarias\FUNCIONES%20SUBDIRECCION\Propuesta%20Reestructuraci&#243;n\FyU.xlsx"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ATA1\PDR\My%20Documents\Temp\ETHIOPIA\Mission\Temp.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dgp1\UAE\Documents%20and%20Settings\routtm\Local%20Settings\Temporary%20Internet%20Files\OLK13\chartsheets.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http://www-int.imf.org/depts/fad/info_guide/info_resources/databases/WEO%20OECD%20Proj%202000_NEW.Refreshed(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dgp1\UAE\Samuel\QIV%2007-08%20data\daily.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O:\Documents%20and%20Settings\CHAINES\Local%20Settings\Temporary%20Internet%20Files\OLKC5\SECTORS\MONETARY\Col_Prog%20_Mon-Feb8.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DATA1\PDR\Users\BHouse\My%20Documents\DomRep\DomRep-BOP\Active-0312M-DSA\DomRep-BOP-vActive-0312M-DSA.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DATA1\PDR\joe\Guinea%20Bissau\Guinea-Bissau\Guinea%20Bissau_mdb.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Lba01\compartida\Documents%20and%20Settings\Toshiba\My%20Documents\Riesgos\Insumos%20Riesgo%20Importante\Risk\Risk-Managemnet.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L:\Y\Mensual\Recimp2000.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ata2\whd\DRAFTS\ST\RK\Requests\Christoph\debt%20restructuring%20comparison%20countries%2014.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K:\FPSFWN03P\STA\DATA\DH\GEO\BOP\GeoBop.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O:\DATOS\financiero\comunicado%20estad&#237;stico\GENERA%20CUADRO%2016.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A:\EXPED.xls" TargetMode="External"/></Relationships>
</file>

<file path=xl/externalLinks/_rels/externalLink91.xml.rels><?xml version="1.0" encoding="UTF-8" standalone="yes"?>
<Relationships xmlns="http://schemas.openxmlformats.org/package/2006/relationships"><Relationship Id="rId3" Type="http://schemas.openxmlformats.org/officeDocument/2006/relationships/externalLinkPath" Target="../../../../../../../personal/nrodriguez_digepres_gob_do/Documents/Desktop/tabla%205.xlsx" TargetMode="External"/><Relationship Id="rId2" Type="http://schemas.openxmlformats.org/officeDocument/2006/relationships/externalLinkPath" Target="https://dgprd-my.sharepoint.com/personal/nrodriguez_digepres_gob_do/Documents/Desktop/tabla%205.xlsx" TargetMode="External"/><Relationship Id="rId1" Type="http://schemas.openxmlformats.org/officeDocument/2006/relationships/externalLinkPath" Target="/personal/nrodriguez_digepres_gob_do/Documents/Desktop/tabla%205.xlsx"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PEL\data\DEMAND\BALANCES\s&amp;d%20balances.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O:\DATA\ML\DOM\Real\DR_Real%20August%202006.xls" TargetMode="External"/></Relationships>
</file>

<file path=xl/externalLinks/_rels/externalLink94.xml.rels><?xml version="1.0" encoding="UTF-8" standalone="yes"?>
<Relationships xmlns="http://schemas.openxmlformats.org/package/2006/relationships"><Relationship Id="rId2" Type="http://schemas.openxmlformats.org/officeDocument/2006/relationships/externalLinkPath" Target="../../../../../../../promieco/Personal/My%20Documents/Moz/E-Final/BOP9703_stress.xls" TargetMode="External"/><Relationship Id="rId1" Type="http://schemas.openxmlformats.org/officeDocument/2006/relationships/externalLinkPath" Target="/promieco/Personal/My%20Documents/Moz/E-Final/BOP9703_stress.xls" TargetMode="External"/></Relationships>
</file>

<file path=xl/externalLinks/_rels/externalLink95.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Staff%20Report%20Tables/2003%20SR/Tables-SR-03.xls" TargetMode="External"/><Relationship Id="rId1" Type="http://schemas.openxmlformats.org/officeDocument/2006/relationships/externalLinkPath" Target="/Documents%20and%20Settings/1994738/Local%20Settings/Temporary%20Internet%20Files/OLK1EAE/DATA/CA/SLV/Staff%20Report%20Tables/2003%20SR/Tables-SR-03.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D:\HTI_CPI%20&amp;%20Forex.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Acunaam\c\modelo\MODELOMACRO-ESC-4.5.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I:\dbsr\pachi\INFORMEC\Cua298.xls" TargetMode="External"/></Relationships>
</file>

<file path=xl/externalLinks/_rels/externalLink10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Colombia/WEO/GEEColombiaOct2001.xls" TargetMode="External"/><Relationship Id="rId1" Type="http://schemas.openxmlformats.org/officeDocument/2006/relationships/externalLinkPath" Target="/Documents%20and%20Settings/1994738/Local%20Settings/Temporary%20Internet%20Files/OLK1EAE/Colombia/WEO/GEEColombiaOct2001.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F:\USB\Occaisonal%20paper%20on%20access\Analysis\120507_first%20issue_GNI%20per%20capita.xls" TargetMode="External"/></Relationships>
</file>

<file path=xl/externalLinks/_rels/externalLink103.xml.rels><?xml version="1.0" encoding="UTF-8" standalone="yes"?>
<Relationships xmlns="http://schemas.openxmlformats.org/package/2006/relationships"><Relationship Id="rId2" Type="http://schemas.openxmlformats.org/officeDocument/2006/relationships/externalLinkPath" Target="../../../../../../../Users/fbaez/AppData/Local/Microsoft/Windows/INetCache/Content.Outlook/HTMLJ493/Marco%20Macro%20Commoditties%20-%20Fixed.xlsx" TargetMode="External"/><Relationship Id="rId1" Type="http://schemas.openxmlformats.org/officeDocument/2006/relationships/externalLinkPath" Target="/Users/fbaez/AppData/Local/Microsoft/Windows/INetCache/Content.Outlook/HTMLJ493/Marco%20Macro%20Commoditties%20-%20Fixed.xlsx"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172.16.14.158\Dir.%20EESF\Users\fbaez\AppData\Local\Microsoft\Windows\INetCache\Content.Outlook\HTMLJ493\Marco%20Macro%20Commoditties%20-%20Fixed.xlsx"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G:\Archivos%20Excel\Boletines\Archivos%20de%20trabajo%202004\Excel\Otros\FAX.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I:\DATA\WRS\SYSTEM\WRS97TAB.XLS" TargetMode="External"/></Relationships>
</file>

<file path=xl/externalLinks/_rels/externalLink107.xml.rels><?xml version="1.0" encoding="UTF-8" standalone="yes"?>
<Relationships xmlns="http://schemas.openxmlformats.org/package/2006/relationships"><Relationship Id="rId2" Type="http://schemas.openxmlformats.org/officeDocument/2006/relationships/externalLinkPath" Target="../../../../../../../F/DGCP-STRUCTURE/Manual%20Operativo%20DGCP/Manuales%20de%20Soporte/Sistema%20de%20Informacion%20Financiera/Sistema%20de%20Informacion.xls" TargetMode="External"/><Relationship Id="rId1" Type="http://schemas.openxmlformats.org/officeDocument/2006/relationships/externalLinkPath" Target="/F/DGCP-STRUCTURE/Manual%20Operativo%20DGCP/Manuales%20de%20Soporte/Sistema%20de%20Informacion%20Financiera/Sistema%20de%20Informacion.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F:\F\DGCP-STRUCTURE\Manual%20Operativo%20DGCP\Manuales%20de%20Soporte\Sistema%20de%20Informacion%20Financiera\Sistema%20de%20Informacion.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172.16.14.158\Dir.%20EESF\F\DGCP-STRUCTURE\Manual%20Operativo%20DGCP\Manuales%20de%20Soporte\Sistema%20de%20Informacion%20Financiera\Sistema%20de%20Informacion.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ATA1\PDR\WIN\Temporary%20Internet%20Files\OLK70A5\Summary%20of%20shocks%20to%20tourism_2001.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D:\Datos\Mis%20documentos\Siec\Modelo\Calificaci&#243;n%20Mayo%202003\SIECAR-052003%20sin%20ajustes%203.xls" TargetMode="External"/></Relationships>
</file>

<file path=xl/externalLinks/_rels/externalLink112.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 Id="rId1"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V:\Archivos%20Excel\Boletines\Cuadros%20M%20y%20X%20mensuales\Excel\Otros\FAX.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dgp1.digepres.local\UAE\Departamento\My%20Documents\Excel\Otros\FAX.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Archives\Arg%20Public%20Debt%20(Jun%2026%2003).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K:\FPSSWN06p\wrs2\mcd\system\WRSTAB.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Bancene\deuda\PROYECCIONES%20DEL%20SERVICIO\PROY2003\PROY%20-%20PROY2003C%20%20A%20JUN2003%20-%20PARA%20RENG%20CLUB%20DE%20PARIS.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A:\Documents%20and%20Settings\1995063\Local%20Settings\Temporary%20Internet%20Files\OLKCE\PROY2003\EXCEL\PROY%20-%20PROYECCION%20SERVICIO%202000-2003.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dgp1.digepres.local\UAE\Departamento\My%20Documents\Excel\Paises\My%20Documents\Excel\Otros\FAX.XLS" TargetMode="External"/></Relationships>
</file>

<file path=xl/externalLinks/_rels/externalLink120.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Monetary%20Sector/Input/Info/PM99%20Jan%20FMI-2002.xls" TargetMode="External"/><Relationship Id="rId1" Type="http://schemas.openxmlformats.org/officeDocument/2006/relationships/externalLinkPath" Target="/Documents%20and%20Settings/1994738/Local%20Settings/Temporary%20Internet%20Files/OLK1EAE/DATA/CA/SLV/Monetary%20Sector/Input/Info/PM99%20Jan%20FMI-2002.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192.168.0.1\Compartida\My%20Documents\BCIE\Modelos\Mar\Fuentes\Julio-2001\MESES\Model\MESES\Model\MESES\Model\Deloitte\Joaquin\Banca\DATA%20MASTER\base\Mis%20documentos\RACG1024.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F:\Data\Equity%20prices\EM%20equity%20prices%20and%20exchange%20rate%20tables.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K:\Bcfs1\promieco\Politica%20Fiscal\Sector%20publico\Sector%20Publico%202006%20%202010.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D:\DATOS\MACROS\MIMPORTA.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ATA1\PDR\Docs\O-DRIVE\JM\BEN\HIPC\excelfiles\with%20libya\BN-DSA-Kad2.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Hpxp-49253\Archivos%20de%20Trabajo\My%20Documents\Excel\Otros\FAX.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TEMPLATE\IL_TEMPL.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E\Secto%20publico\PBSECQKaren%2022.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F:\Projects\Occaisonal%20paper%20on%20access\Analysis\Concentration%20of%20FDI%20and%20GDP.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K:\FPSFWN03P\STA\ARCHIVOS%20VARIOS%20IPC\BOLETIN\BOLETIN05.xls" TargetMode="External"/></Relationships>
</file>

<file path=xl/externalLinks/_rels/externalLink13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HTI_real%2010-07.xls" TargetMode="External"/><Relationship Id="rId1" Type="http://schemas.openxmlformats.org/officeDocument/2006/relationships/externalLinkPath" Target="/Documents%20and%20Settings/1994738/Local%20Settings/Temporary%20Internet%20Files/OLK1EAE/HTI_real%2010-07.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bcfs1\WINDOWS\TEMP\CRI-BOP-01.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Pel\am\EXCEL\MARTY\ALEX\LONGTERM\LONGGDP.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bcfs1\DATA\CA\CRI\EXTERNAL\Output\CRI-BOP-01.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M:\BOARD\BENIN\Decion%20Pt\HIPC%20tables.xls" TargetMode="External"/></Relationships>
</file>

<file path=xl/externalLinks/_rels/externalLink136.xml.rels><?xml version="1.0" encoding="UTF-8" standalone="yes"?>
<Relationships xmlns="http://schemas.openxmlformats.org/package/2006/relationships"><Relationship Id="rId2" Type="http://schemas.openxmlformats.org/officeDocument/2006/relationships/externalLinkPath" Target="../../../../../../../BOARD/BENIN/Decion%20Pt/HIPC%20tables.xls" TargetMode="External"/><Relationship Id="rId1" Type="http://schemas.openxmlformats.org/officeDocument/2006/relationships/externalLinkPath" Target="/BOARD/BENIN/Decion%20Pt/HIPC%20tables.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https://d.docs.live.net/Users/jenny/Downloads/CONSOLIDACION_U_BD01_Registro%20de%20Demandas%20Territoriales%20V2.0.xlsm" TargetMode="External"/></Relationships>
</file>

<file path=xl/externalLinks/_rels/externalLink138.xml.rels><?xml version="1.0" encoding="UTF-8" standalone="yes"?>
<Relationships xmlns="http://schemas.openxmlformats.org/package/2006/relationships"><Relationship Id="rId2" Type="http://schemas.openxmlformats.org/officeDocument/2006/relationships/externalLinkPath" Target="../../../../../../../Users/jenny/Downloads/CONSOLIDACION_U_BD01_Registro%20de%20Demandas%20Territoriales%20V2.0.xlsm" TargetMode="External"/><Relationship Id="rId1" Type="http://schemas.openxmlformats.org/officeDocument/2006/relationships/externalLinkPath" Target="/Users/jenny/Downloads/CONSOLIDACION_U_BD01_Registro%20de%20Demandas%20Territoriales%20V2.0.xlsm"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DATA1\PDR\TEMP\HIPC\Other%20HIPCs\Burkina%20Faso\BUR%201299.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H:\Documents%20and%20Settings\jmatz\My%20Local%20Documents\Excel\BSA\Final%20versions%20(with%20IIP%20&amp;edits)\Versions%20with%20Summary%20matricies\RSA%20BSA%20rev2.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bcfs1\DATA\CA\CRI\EXTERNAL\Output\Other-2002\CRI-INPUT-ABOP-4.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D:\DATA\CA\CRI\EXTERNAL\Output\CRI-BOP-01.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bcfs1\DATA\CA\CRI\Dbase\Dinput\CRI-INPUT-ABOP.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bcfs1\Departamento\Internacional\BOP%20Y%20PII\Bienes\Nacionales\Tablas\Tablas%20Aperturadas.xlsx"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https://creditopublicogobdo-my.sharepoint.com/personal/mveras_creditopublico_gov_do/Documents/PFP2020re/20200506_Plantilla%20Autom&#225;tica%20Perfil%20Financiamiento%20PreliminarV5.xlsm"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F:\Projects\Occaisonal%20paper%20on%20access\Report\Figures.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F:\GDF%202009\Chapter%202%20Data\CHAPTER%20TABLES%20&amp;%20FIGURES\Net%20capital%20flows%20-%20projections.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F:\GDF%202007\Data\DRS\External%20debt.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F:\GDF%202008\Data\Net%20capital%20flows%20-%20table%202.1%20Nov%2020.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K:\FPSFWN03P\STA\DATA\DH\GEO\BOP\Data\FLOW2004a.xls" TargetMode="External"/></Relationships>
</file>

<file path=xl/externalLinks/_rels/externalLink15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 Id="rId1"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K:\FPSFWN03P\STA\DATA\S1\ECU\SECTORS\External\PERUMF97.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DATA1\PDR\DATA\GHA\WORKING\Ghfis0500m.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DATA1\PDR\BOARD\MALI\1ST-COMP\DSA\MLI-buyback.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ECMON98.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orary%20Internet%20Files\OLKE0E1\Ec-Mon-July.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K:\FPSFWN03P\STA\DATA\S1\ECU\SECTORS\External\ecuredtab.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dgp1\UAE\Users\SM\AppData\Local\Microsoft\Windows\Temporary%20Internet%20Files\Low\Content.IE5\XIZWT4B9\STARTSall.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http://www.bancentral.gov.do/Documents%20and%20Settings/1989644/Desktop/CUADROS%20PARA%20PUBLICAR%20EN%20LA%20WEBB%20-%2002%20JUN2004%20.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DATA1\PDR\Users\BHouse\My%20Documents\DomRep\DomRep-BCRD-0401\DebtService\FMI%20%20OCTUBRE%20%20DE%20%202003%20con%20correcciones%20el%2029%20de%20diciembre%20de%202003%20-%20Res&#250;menes-TPCPMP-031604.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D:\DATA\CA\SLV\External%20Sector\Output\Working%20files%202003\Data\REER04-03.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172.16.14.158\Dir.%20EESF\Users\fperez\Desktop\2022\PRESUPUESTO%202023\SEPTIEMBRE\Copia%20de%20Proyeccion%20Ingresos%20CUT%202023%20-%202026%20Envio%20a%20Presupuesto%20AL%2012%20Agosto%202022.xlsx" TargetMode="External"/></Relationships>
</file>

<file path=xl/externalLinks/_rels/externalLink164.xml.rels><?xml version="1.0" encoding="UTF-8" standalone="yes"?>
<Relationships xmlns="http://schemas.openxmlformats.org/package/2006/relationships"><Relationship Id="rId2" Type="http://schemas.openxmlformats.org/officeDocument/2006/relationships/externalLinkPath" Target="../../../../../../../Users/fperez/Desktop/2022/PRESUPUESTO%202023/SEPTIEMBRE/Copia%20de%20Proyeccion%20Ingresos%20CUT%202023%20-%202026%20Envio%20a%20Presupuesto%20AL%2012%20Agosto%202022.xlsx" TargetMode="External"/><Relationship Id="rId1" Type="http://schemas.openxmlformats.org/officeDocument/2006/relationships/externalLinkPath" Target="/Users/fperez/Desktop/2022/PRESUPUESTO%202023/SEPTIEMBRE/Copia%20de%20Proyeccion%20Ingresos%20CUT%202023%20-%202026%20Envio%20a%20Presupuesto%20AL%2012%20Agosto%202022.xlsx"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FPSSWN06p\wrs2\whd\system\WRSTAB.XLS" TargetMode="External"/></Relationships>
</file>

<file path=xl/externalLinks/_rels/externalLink166.xml.rels><?xml version="1.0" encoding="UTF-8" standalone="yes"?>
<Relationships xmlns="http://schemas.openxmlformats.org/package/2006/relationships"><Relationship Id="rId2" Type="http://schemas.openxmlformats.org/officeDocument/2006/relationships/externalLinkPath" Target="../../../../../../../promieco/DATA/RL/URY/EXTERNAL/XTNL.XLS" TargetMode="External"/><Relationship Id="rId1" Type="http://schemas.openxmlformats.org/officeDocument/2006/relationships/externalLinkPath" Target="/promieco/DATA/RL/URY/EXTERNAL/XTNL.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A:\CPLAZO\IMAE\PR\INF1-ALEX.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D:\Real2001\HTIreal.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DATA1\PDR\My%20Documents\Missions\Uruguay\Mission_ASBA_Review1_July8_15\July17\DSA_URY_July13_PlanC.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K:\El_mnt\c\1Edas\FMI\mision\BCHDIC97.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DATA1\PDR\My%20Documents\Temp\Chad\mission\150dp.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DATA1\PDR\My%20Documents\Temp\Cameroon\mission\DSARept.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R:\DOC\B2\CHIEF\CRI\97RED\CGOVFEB.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K:\FPSFWN03P\STA\DOC\SI\IMSection\DP\MFS%20Workfiles\Generic%20Files\Graduated%20to%20DC\Chile%20EIS.xls" TargetMode="External"/></Relationships>
</file>

<file path=xl/externalLinks/_rels/externalLink175.xml.rels><?xml version="1.0" encoding="UTF-8" standalone="yes"?>
<Relationships xmlns="http://schemas.openxmlformats.org/package/2006/relationships"><Relationship Id="rId2" Type="http://schemas.openxmlformats.org/officeDocument/2006/relationships/externalLinkPath" Target="../../../../../../../promieco/Documents%20and%20Settings/MFIGUEROLA/Local%20Settings/Temporary%20Internet%20Files/OLK22/DomRep-DSA-DRSc-NoDRNBonly/DomRep-DSAExtSusTabs-NoDRNBonly.xls" TargetMode="External"/><Relationship Id="rId1" Type="http://schemas.openxmlformats.org/officeDocument/2006/relationships/externalLinkPath" Target="/promieco/Documents%20and%20Settings/MFIGUEROLA/Local%20Settings/Temporary%20Internet%20Files/OLK22/DomRep-DSA-DRSc-NoDRNBonly/DomRep-DSAExtSusTabs-NoDRNBonly.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K:\Users\fperez\Desktop\Copia%20de%20ESTIMACION%20%20MENSUAL%202018(CON%20NUEVAS%20MEDIDAS%20ajustado%20a%20590%209%20mills%20)22-09-17%20(6).xlsx"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enemar0001.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trimestre9900rev.xls" TargetMode="External"/></Relationships>
</file>

<file path=xl/externalLinks/_rels/externalLink179.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ML/DOM/Vulnerability%20exercise/March%202005/DR%20SVI%20table%20Feb%202005.xls" TargetMode="External"/><Relationship Id="rId1" Type="http://schemas.openxmlformats.org/officeDocument/2006/relationships/externalLinkPath" Target="/Documents%20and%20Settings/1994738/Local%20Settings/Temporary%20Internet%20Files/OLK1EAE/DATA/ML/DOM/Vulnerability%20exercise/March%202005/DR%20SVI%20table%20Feb%202005.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K:\DATA\S1\ECU\SECTORS\External\PERUMF97.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D:\DATA\CA\CRI\Dbase\Dinput\CRI-INPUT-ABOP.xls" TargetMode="External"/></Relationships>
</file>

<file path=xl/externalLinks/_rels/externalLink182.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TRIMALEX/corrts99-2.xls" TargetMode="External"/><Relationship Id="rId1" Type="http://schemas.openxmlformats.org/officeDocument/2006/relationships/externalLinkPath" Target="/Documents%20and%20Settings/1994738/Local%20Settings/Temporary%20Internet%20Files/OLK1EAE/TRIMALEX/corrts99-2.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D:\TRIMALEX\corrts99-2.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https://hacienda365-my.sharepoint.com/personal/mortiz_hacienda_gov_do/Documents/Documentos/Work/Presupuesto%202024/Reestimacion%20-%20sep2023/Ingresos%20adicionales%202023%20mzs.xlsx" TargetMode="External"/></Relationships>
</file>

<file path=xl/externalLinks/_rels/externalLink185.xml.rels><?xml version="1.0" encoding="UTF-8" standalone="yes"?>
<Relationships xmlns="http://schemas.openxmlformats.org/package/2006/relationships"><Relationship Id="rId3" Type="http://schemas.openxmlformats.org/officeDocument/2006/relationships/externalLinkPath" Target="../../Secciones/Luis%20ni&#241;ez/Ni&#241;ez/Grafico_programas_IpNA_2027.xlsx" TargetMode="External"/><Relationship Id="rId2" Type="http://schemas.openxmlformats.org/officeDocument/2006/relationships/externalLinkPath" Target="https://dgprd.sharepoint.com/sites/Depto.deEstudiosEconmicos/Shared%20Documents/Formulaci&#243;n%20PGE/2027/Secciones/Luis%20ni&#241;ez/Ni&#241;ez/Grafico_programas_IpNA_2027.xlsx" TargetMode="External"/><Relationship Id="rId1" Type="http://schemas.openxmlformats.org/officeDocument/2006/relationships/externalLinkPath" Target="/sites/Depto.deEstudiosEconmicos/Shared%20Documents/Formulaci&#243;n%20PGE/2027/Secciones/Luis%20ni&#241;ez/Ni&#241;ez/Grafico_programas_IpNA_2027.xlsx" TargetMode="External"/></Relationships>
</file>

<file path=xl/externalLinks/_rels/externalLink186.xml.rels><?xml version="1.0" encoding="UTF-8" standalone="yes"?>
<Relationships xmlns="http://schemas.openxmlformats.org/package/2006/relationships"><Relationship Id="rId3" Type="http://schemas.openxmlformats.org/officeDocument/2006/relationships/externalLinkPath" Target="../../../../../../../Users/lrodriguez/Downloads/Tablas-gr&#225;ficos-y-figuras-Informe-Explicativo-PGE-2023-1%20(1).xlsx" TargetMode="External"/><Relationship Id="rId2" Type="http://schemas.openxmlformats.org/officeDocument/2006/relationships/externalLinkPath" Target="file:///C:\Users\lrodriguez\Downloads\Tablas-gr&#225;ficos-y-figuras-Informe-Explicativo-PGE-2023-1%20(1).xlsx" TargetMode="External"/><Relationship Id="rId1" Type="http://schemas.openxmlformats.org/officeDocument/2006/relationships/externalLinkPath" Target="/Users/lrodriguez/Downloads/Tablas-gr&#225;ficos-y-figuras-Informe-Explicativo-PGE-2023-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E32">
            <v>-493.67282104492199</v>
          </cell>
          <cell r="F32">
            <v>-472.80181884765602</v>
          </cell>
          <cell r="G32">
            <v>-706.7900390625</v>
          </cell>
          <cell r="H32">
            <v>-1172.18542480469</v>
          </cell>
          <cell r="I32">
            <v>-2174.98486328125</v>
          </cell>
          <cell r="J32">
            <v>-4539.14990234375</v>
          </cell>
          <cell r="K32">
            <v>-5438.3037109375</v>
          </cell>
          <cell r="L32">
            <v>-5422</v>
          </cell>
          <cell r="M32">
            <v>-5537</v>
          </cell>
          <cell r="N32">
            <v>-5132</v>
          </cell>
          <cell r="O32">
            <v>-4290.99951171875</v>
          </cell>
          <cell r="P32">
            <v>-4145</v>
          </cell>
          <cell r="Q32">
            <v>-4678</v>
          </cell>
          <cell r="R32">
            <v>-6023</v>
          </cell>
          <cell r="S32">
            <v>-5610</v>
          </cell>
          <cell r="T32">
            <v>-5183</v>
          </cell>
          <cell r="U32">
            <v>-4167</v>
          </cell>
          <cell r="V32">
            <v>-3591</v>
          </cell>
          <cell r="W32">
            <v>-4757</v>
          </cell>
          <cell r="X32">
            <v>-6338</v>
          </cell>
          <cell r="Y32">
            <v>-7284</v>
          </cell>
          <cell r="Z32">
            <v>-8756</v>
          </cell>
          <cell r="AA32">
            <v>-10284</v>
          </cell>
          <cell r="AB32">
            <v>-11203</v>
          </cell>
          <cell r="AC32">
            <v>-12593.8681640625</v>
          </cell>
          <cell r="AD32">
            <v>-13946.44921875</v>
          </cell>
          <cell r="AE32">
            <v>-15478.31640625</v>
          </cell>
          <cell r="AF32">
            <v>-16821.908203125</v>
          </cell>
          <cell r="AG32">
            <v>-17722.5078125</v>
          </cell>
          <cell r="AH32">
            <v>-18496.873046875</v>
          </cell>
        </row>
        <row r="132">
          <cell r="E132">
            <v>1.3998386894087399E-9</v>
          </cell>
          <cell r="F132">
            <v>4.0763494801865396E-9</v>
          </cell>
          <cell r="G132">
            <v>7.9575297462497507E-9</v>
          </cell>
          <cell r="H132">
            <v>1.31697177607748E-8</v>
          </cell>
          <cell r="I132">
            <v>1.83716544199797E-8</v>
          </cell>
          <cell r="J132">
            <v>4.40270859769498E-8</v>
          </cell>
          <cell r="K132">
            <v>2.5922636837094599E-7</v>
          </cell>
          <cell r="L132">
            <v>1.0529964811212301E-6</v>
          </cell>
          <cell r="M132">
            <v>6.7740002123173301E-6</v>
          </cell>
          <cell r="N132">
            <v>6.0155998653499403E-5</v>
          </cell>
          <cell r="O132">
            <v>9.4149996584747E-5</v>
          </cell>
          <cell r="P132">
            <v>2.1460000425577199E-4</v>
          </cell>
          <cell r="Q132">
            <v>8.72100004926324E-4</v>
          </cell>
          <cell r="R132">
            <v>3.9715748280286803E-2</v>
          </cell>
          <cell r="S132">
            <v>0.48764547705650302</v>
          </cell>
          <cell r="T132">
            <v>0.95413225889205899</v>
          </cell>
          <cell r="U132">
            <v>0.99064999818801902</v>
          </cell>
          <cell r="V132">
            <v>1</v>
          </cell>
          <cell r="W132">
            <v>1</v>
          </cell>
          <cell r="X132">
            <v>1</v>
          </cell>
          <cell r="Y132">
            <v>1</v>
          </cell>
          <cell r="Z132">
            <v>1</v>
          </cell>
          <cell r="AA132">
            <v>1</v>
          </cell>
          <cell r="AB132">
            <v>1</v>
          </cell>
          <cell r="AC132">
            <v>1</v>
          </cell>
          <cell r="AD132">
            <v>1</v>
          </cell>
          <cell r="AE132">
            <v>1</v>
          </cell>
          <cell r="AF132">
            <v>1</v>
          </cell>
          <cell r="AG132">
            <v>1</v>
          </cell>
          <cell r="AH132">
            <v>1</v>
          </cell>
        </row>
        <row r="141">
          <cell r="E141">
            <v>1.00000004749745E-3</v>
          </cell>
          <cell r="F141">
            <v>1.00000004749745E-3</v>
          </cell>
          <cell r="G141">
            <v>1.00000004749745E-3</v>
          </cell>
          <cell r="H141">
            <v>1.00000004749745E-3</v>
          </cell>
          <cell r="I141">
            <v>1.00000004749745E-3</v>
          </cell>
          <cell r="J141">
            <v>1.00000004749745E-3</v>
          </cell>
          <cell r="K141">
            <v>1.00000004749745E-3</v>
          </cell>
          <cell r="L141">
            <v>1.00000004749745E-3</v>
          </cell>
          <cell r="M141">
            <v>1.00000004749745E-3</v>
          </cell>
          <cell r="N141">
            <v>1.00000004749745E-3</v>
          </cell>
          <cell r="O141">
            <v>1.00000004749745E-3</v>
          </cell>
          <cell r="P141">
            <v>1.00000004749745E-3</v>
          </cell>
          <cell r="Q141">
            <v>1.00000004749745E-3</v>
          </cell>
          <cell r="R141">
            <v>1.00000004749745E-3</v>
          </cell>
          <cell r="S141">
            <v>1.00000004749745E-3</v>
          </cell>
          <cell r="T141">
            <v>1.00000004749745E-3</v>
          </cell>
          <cell r="U141">
            <v>1.00000004749745E-3</v>
          </cell>
          <cell r="V141">
            <v>1.00000004749745E-3</v>
          </cell>
          <cell r="W141">
            <v>1.00000004749745E-3</v>
          </cell>
          <cell r="X141">
            <v>1.00000004749745E-3</v>
          </cell>
          <cell r="Y141">
            <v>1.00000004749745E-3</v>
          </cell>
          <cell r="Z141">
            <v>1.00000004749745E-3</v>
          </cell>
          <cell r="AA141">
            <v>1.00000004749745E-3</v>
          </cell>
          <cell r="AB141">
            <v>1.00000004749745E-3</v>
          </cell>
          <cell r="AC141">
            <v>1.00000004749745E-3</v>
          </cell>
          <cell r="AD141">
            <v>1.00000004749745E-3</v>
          </cell>
          <cell r="AE141">
            <v>1.00000004749745E-3</v>
          </cell>
          <cell r="AF141">
            <v>1.00000004749745E-3</v>
          </cell>
          <cell r="AG141">
            <v>1.00000004749745E-3</v>
          </cell>
          <cell r="AH141">
            <v>1.00000004749745E-3</v>
          </cell>
        </row>
      </sheetData>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mp:DSA output"/>
      <sheetName val="MONE(M)"/>
      <sheetName val="BURSAT(M)"/>
      <sheetName val="REAL(T)"/>
      <sheetName val="EXT(T)"/>
      <sheetName val="EXT(A)"/>
      <sheetName val="REAL(A)"/>
      <sheetName val="FISCAL(A)"/>
      <sheetName val="METAS"/>
      <sheetName val="EJECUTIVO"/>
      <sheetName val="EXT(M)"/>
      <sheetName val="FISCAL(M)"/>
      <sheetName val="in_out"/>
      <sheetName val="Input from HUB"/>
      <sheetName val="MSR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Codigos"/>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13">
          <cell r="B13">
            <v>13083.3</v>
          </cell>
          <cell r="C13">
            <v>13083.3</v>
          </cell>
          <cell r="D13">
            <v>13083.3</v>
          </cell>
          <cell r="E13">
            <v>13083.3</v>
          </cell>
          <cell r="F13">
            <v>13083.3</v>
          </cell>
          <cell r="G13">
            <v>13083.3</v>
          </cell>
          <cell r="H13">
            <v>13083.3</v>
          </cell>
          <cell r="I13">
            <v>13083.3</v>
          </cell>
          <cell r="J13">
            <v>13083.3</v>
          </cell>
          <cell r="K13">
            <v>13083.3</v>
          </cell>
          <cell r="L13">
            <v>13083.3</v>
          </cell>
          <cell r="M13">
            <v>13083.699999999983</v>
          </cell>
          <cell r="N13">
            <v>157000</v>
          </cell>
        </row>
        <row r="14">
          <cell r="N14">
            <v>0</v>
          </cell>
        </row>
        <row r="15">
          <cell r="N15">
            <v>0</v>
          </cell>
        </row>
        <row r="16">
          <cell r="B16">
            <v>0</v>
          </cell>
          <cell r="C16">
            <v>0</v>
          </cell>
          <cell r="D16">
            <v>0</v>
          </cell>
          <cell r="E16">
            <v>0</v>
          </cell>
          <cell r="F16">
            <v>0</v>
          </cell>
          <cell r="G16">
            <v>0</v>
          </cell>
          <cell r="H16">
            <v>0</v>
          </cell>
          <cell r="I16">
            <v>0</v>
          </cell>
          <cell r="J16">
            <v>0</v>
          </cell>
          <cell r="K16">
            <v>0</v>
          </cell>
          <cell r="L16">
            <v>0</v>
          </cell>
          <cell r="M16">
            <v>0</v>
          </cell>
          <cell r="N16">
            <v>0</v>
          </cell>
        </row>
        <row r="17">
          <cell r="N17">
            <v>0</v>
          </cell>
        </row>
        <row r="18">
          <cell r="N18">
            <v>0</v>
          </cell>
        </row>
        <row r="19">
          <cell r="N19">
            <v>0</v>
          </cell>
        </row>
        <row r="21">
          <cell r="B21">
            <v>0</v>
          </cell>
          <cell r="C21">
            <v>0</v>
          </cell>
          <cell r="D21">
            <v>0</v>
          </cell>
          <cell r="E21">
            <v>0</v>
          </cell>
          <cell r="F21">
            <v>0</v>
          </cell>
          <cell r="G21">
            <v>0</v>
          </cell>
          <cell r="H21">
            <v>0</v>
          </cell>
          <cell r="I21">
            <v>0</v>
          </cell>
          <cell r="J21">
            <v>0</v>
          </cell>
          <cell r="K21">
            <v>0</v>
          </cell>
          <cell r="L21">
            <v>0</v>
          </cell>
          <cell r="M21">
            <v>0</v>
          </cell>
          <cell r="N21">
            <v>0</v>
          </cell>
        </row>
        <row r="22">
          <cell r="B22">
            <v>0</v>
          </cell>
          <cell r="C22">
            <v>0</v>
          </cell>
          <cell r="D22">
            <v>0</v>
          </cell>
          <cell r="E22">
            <v>0</v>
          </cell>
          <cell r="F22">
            <v>0</v>
          </cell>
          <cell r="G22">
            <v>0</v>
          </cell>
          <cell r="H22">
            <v>0</v>
          </cell>
          <cell r="I22">
            <v>0</v>
          </cell>
          <cell r="J22">
            <v>0</v>
          </cell>
          <cell r="K22">
            <v>0</v>
          </cell>
          <cell r="L22">
            <v>0</v>
          </cell>
          <cell r="M22">
            <v>0</v>
          </cell>
          <cell r="N22">
            <v>0</v>
          </cell>
        </row>
        <row r="23">
          <cell r="B23">
            <v>0</v>
          </cell>
          <cell r="C23">
            <v>0</v>
          </cell>
          <cell r="D23">
            <v>0</v>
          </cell>
          <cell r="E23">
            <v>0</v>
          </cell>
          <cell r="F23">
            <v>0</v>
          </cell>
          <cell r="G23">
            <v>0</v>
          </cell>
          <cell r="H23">
            <v>0</v>
          </cell>
          <cell r="I23">
            <v>0</v>
          </cell>
          <cell r="J23">
            <v>0</v>
          </cell>
          <cell r="K23">
            <v>0</v>
          </cell>
          <cell r="L23">
            <v>0</v>
          </cell>
          <cell r="M23">
            <v>0</v>
          </cell>
          <cell r="N23">
            <v>0</v>
          </cell>
        </row>
        <row r="24">
          <cell r="B24">
            <v>0</v>
          </cell>
          <cell r="C24">
            <v>0</v>
          </cell>
          <cell r="D24">
            <v>0</v>
          </cell>
          <cell r="E24">
            <v>0</v>
          </cell>
          <cell r="F24">
            <v>0</v>
          </cell>
          <cell r="G24">
            <v>0</v>
          </cell>
          <cell r="H24">
            <v>0</v>
          </cell>
          <cell r="I24">
            <v>0</v>
          </cell>
          <cell r="J24">
            <v>0</v>
          </cell>
          <cell r="K24">
            <v>0</v>
          </cell>
          <cell r="L24">
            <v>0</v>
          </cell>
          <cell r="M24">
            <v>0</v>
          </cell>
          <cell r="N24">
            <v>0</v>
          </cell>
        </row>
        <row r="25">
          <cell r="B25">
            <v>452.9</v>
          </cell>
          <cell r="C25">
            <v>582.29999999999995</v>
          </cell>
          <cell r="D25">
            <v>582.29999999999995</v>
          </cell>
          <cell r="E25">
            <v>582.29999999999995</v>
          </cell>
          <cell r="F25">
            <v>582.29999999999995</v>
          </cell>
          <cell r="G25">
            <v>582.29999999999995</v>
          </cell>
          <cell r="H25">
            <v>582.29999999999995</v>
          </cell>
          <cell r="I25">
            <v>625.4</v>
          </cell>
          <cell r="J25">
            <v>582.29999999999995</v>
          </cell>
          <cell r="K25">
            <v>582.29999999999995</v>
          </cell>
          <cell r="L25">
            <v>582.29999999999995</v>
          </cell>
          <cell r="M25">
            <v>668.6</v>
          </cell>
          <cell r="N25">
            <v>6987.6</v>
          </cell>
        </row>
        <row r="26">
          <cell r="B26">
            <v>0</v>
          </cell>
          <cell r="C26">
            <v>0</v>
          </cell>
          <cell r="D26">
            <v>0</v>
          </cell>
          <cell r="E26">
            <v>0</v>
          </cell>
          <cell r="F26">
            <v>0</v>
          </cell>
          <cell r="G26">
            <v>0</v>
          </cell>
          <cell r="H26">
            <v>0</v>
          </cell>
          <cell r="I26">
            <v>0</v>
          </cell>
          <cell r="J26">
            <v>0</v>
          </cell>
          <cell r="K26">
            <v>0</v>
          </cell>
          <cell r="L26">
            <v>0</v>
          </cell>
          <cell r="M26">
            <v>0</v>
          </cell>
          <cell r="N26">
            <v>0</v>
          </cell>
        </row>
        <row r="27">
          <cell r="B27">
            <v>0</v>
          </cell>
          <cell r="C27">
            <v>0</v>
          </cell>
          <cell r="D27">
            <v>0</v>
          </cell>
          <cell r="E27">
            <v>0</v>
          </cell>
          <cell r="F27">
            <v>0</v>
          </cell>
          <cell r="G27">
            <v>0</v>
          </cell>
          <cell r="H27">
            <v>0</v>
          </cell>
          <cell r="I27">
            <v>0</v>
          </cell>
          <cell r="J27">
            <v>0</v>
          </cell>
          <cell r="K27">
            <v>0</v>
          </cell>
          <cell r="L27">
            <v>0</v>
          </cell>
          <cell r="M27">
            <v>0</v>
          </cell>
          <cell r="N27">
            <v>0</v>
          </cell>
        </row>
        <row r="28">
          <cell r="B28">
            <v>0</v>
          </cell>
          <cell r="C28">
            <v>0</v>
          </cell>
          <cell r="D28">
            <v>0</v>
          </cell>
          <cell r="E28">
            <v>0</v>
          </cell>
          <cell r="F28">
            <v>0</v>
          </cell>
          <cell r="G28">
            <v>0</v>
          </cell>
          <cell r="H28">
            <v>0</v>
          </cell>
          <cell r="I28">
            <v>0</v>
          </cell>
          <cell r="J28">
            <v>0</v>
          </cell>
          <cell r="K28">
            <v>0</v>
          </cell>
          <cell r="L28">
            <v>0</v>
          </cell>
          <cell r="M28">
            <v>0</v>
          </cell>
          <cell r="N28">
            <v>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RO 3.1.3"/>
      <sheetName val="3.1.3"/>
    </sheetNames>
    <definedNames>
      <definedName name="____________asd1" refersTo="#¡REF!"/>
      <definedName name="____________tnt1" refersTo="#¡REF!"/>
      <definedName name="__________asd1" refersTo="#¡REF!"/>
      <definedName name="__________tnt1" refersTo="#¡REF!"/>
      <definedName name="_________asd1" refersTo="#¡REF!"/>
      <definedName name="_________tnt1" refersTo="#¡REF!"/>
      <definedName name="________asd1" refersTo="#¡REF!"/>
      <definedName name="________tnt1" refersTo="#¡REF!"/>
      <definedName name="_______asd1" refersTo="#¡REF!"/>
      <definedName name="_______tnt1" refersTo="#¡REF!"/>
      <definedName name="______asd1" refersTo="#¡REF!"/>
      <definedName name="______tnt1" refersTo="#¡REF!"/>
      <definedName name="__asd1" refersTo="#¡REF!"/>
      <definedName name="__tnt1" refersTo="#¡REF!"/>
      <definedName name="adsftreagtrgtqergt" refersTo="#¡REF!"/>
      <definedName name="df" refersTo="#¡REF!"/>
      <definedName name="grafico" refersTo="#¡REF!"/>
      <definedName name="njkg" refersTo="#¡REF!"/>
      <definedName name="prueba" refersTo="#¡REF!"/>
      <definedName name="rjyktuk" refersTo="#¡REF!"/>
    </defined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agrop PUB Proy"/>
      <sheetName val="gas112601"/>
      <sheetName val="GEE102301"/>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row>
        <row r="10">
          <cell r="A10">
            <v>10</v>
          </cell>
          <cell r="B10" t="str">
            <v xml:space="preserve">  (percent change)</v>
          </cell>
          <cell r="E10">
            <v>0</v>
          </cell>
          <cell r="F10">
            <v>7.5231481481481399</v>
          </cell>
          <cell r="G10">
            <v>7.6426264800861121</v>
          </cell>
        </row>
        <row r="11">
          <cell r="A11">
            <v>11</v>
          </cell>
          <cell r="B11" t="str">
            <v>CPI (end of period)</v>
          </cell>
          <cell r="E11">
            <v>64.210409999999996</v>
          </cell>
          <cell r="F11">
            <v>68.939370000000011</v>
          </cell>
          <cell r="G11">
            <v>73.89</v>
          </cell>
        </row>
        <row r="12">
          <cell r="A12">
            <v>12</v>
          </cell>
          <cell r="B12" t="str">
            <v xml:space="preserve">  (percent change)</v>
          </cell>
          <cell r="E12">
            <v>0</v>
          </cell>
          <cell r="F12">
            <v>7.3647871116225838</v>
          </cell>
          <cell r="G12">
            <v>7.1811361200428525</v>
          </cell>
        </row>
        <row r="13">
          <cell r="A13">
            <v>13</v>
          </cell>
        </row>
        <row r="14">
          <cell r="A14">
            <v>14</v>
          </cell>
          <cell r="B14" t="str">
            <v>GDP deflator (percent change)</v>
          </cell>
          <cell r="F14">
            <v>7.2418446087912924</v>
          </cell>
          <cell r="G14">
            <v>7.5124008471695536</v>
          </cell>
        </row>
        <row r="15">
          <cell r="A15">
            <v>15</v>
          </cell>
        </row>
        <row r="16">
          <cell r="A16">
            <v>16</v>
          </cell>
          <cell r="B16" t="str">
            <v>Export price index</v>
          </cell>
        </row>
        <row r="17">
          <cell r="A17">
            <v>17</v>
          </cell>
          <cell r="B17" t="str">
            <v xml:space="preserve">   GEE</v>
          </cell>
          <cell r="E17">
            <v>100</v>
          </cell>
          <cell r="F17">
            <v>93.572859146794414</v>
          </cell>
          <cell r="G17">
            <v>89.998346977137643</v>
          </cell>
        </row>
        <row r="18">
          <cell r="A18">
            <v>18</v>
          </cell>
          <cell r="B18" t="str">
            <v>% change (GEE)</v>
          </cell>
          <cell r="E18" t="str">
            <v xml:space="preserve"> </v>
          </cell>
          <cell r="F18">
            <v>-6.4271408532055823</v>
          </cell>
          <cell r="G18">
            <v>-3.8200309387246278</v>
          </cell>
        </row>
        <row r="19">
          <cell r="A19">
            <v>19</v>
          </cell>
          <cell r="B19" t="str">
            <v xml:space="preserve">Import price index </v>
          </cell>
        </row>
        <row r="20">
          <cell r="A20">
            <v>20</v>
          </cell>
          <cell r="B20" t="str">
            <v>GEE</v>
          </cell>
          <cell r="E20">
            <v>100</v>
          </cell>
          <cell r="F20">
            <v>94.665896963711234</v>
          </cell>
          <cell r="G20">
            <v>90.898558033371728</v>
          </cell>
        </row>
        <row r="21">
          <cell r="A21">
            <v>21</v>
          </cell>
          <cell r="B21" t="str">
            <v>% change (GEE)</v>
          </cell>
          <cell r="F21">
            <v>-5.3341030362887736</v>
          </cell>
          <cell r="G21">
            <v>-3.9796157340416416</v>
          </cell>
        </row>
        <row r="22">
          <cell r="A22">
            <v>22</v>
          </cell>
          <cell r="B22" t="str">
            <v>Terms of trade</v>
          </cell>
        </row>
        <row r="23">
          <cell r="A23">
            <v>23</v>
          </cell>
          <cell r="B23" t="str">
            <v>GEE</v>
          </cell>
          <cell r="E23">
            <v>100</v>
          </cell>
          <cell r="F23">
            <v>98.845373199880186</v>
          </cell>
          <cell r="G23">
            <v>99.009653094932943</v>
          </cell>
        </row>
        <row r="24">
          <cell r="A24">
            <v>24</v>
          </cell>
          <cell r="B24" t="str">
            <v>% change</v>
          </cell>
          <cell r="E24" t="str">
            <v xml:space="preserve"> </v>
          </cell>
          <cell r="F24">
            <v>-1.1546268001198179</v>
          </cell>
          <cell r="G24">
            <v>0.16619887176767545</v>
          </cell>
        </row>
        <row r="25">
          <cell r="A25">
            <v>25</v>
          </cell>
        </row>
        <row r="26">
          <cell r="A26">
            <v>26</v>
          </cell>
          <cell r="B26" t="str">
            <v>Petroleum price from WEO     BOP</v>
          </cell>
          <cell r="E26">
            <v>36.676069577535003</v>
          </cell>
          <cell r="F26">
            <v>35.270429929097496</v>
          </cell>
          <cell r="G26">
            <v>32.445321718851723</v>
          </cell>
        </row>
        <row r="27">
          <cell r="A27">
            <v>27</v>
          </cell>
          <cell r="B27" t="str">
            <v>Non-Fuel Commodity Import Prices</v>
          </cell>
          <cell r="F27">
            <v>-4</v>
          </cell>
          <cell r="G27">
            <v>-10.3</v>
          </cell>
        </row>
        <row r="28">
          <cell r="A28">
            <v>28</v>
          </cell>
          <cell r="B28" t="str">
            <v>Non-Fuel Commodity Export Prices</v>
          </cell>
          <cell r="F28">
            <v>-19.899999999999999</v>
          </cell>
          <cell r="G28">
            <v>-4.2</v>
          </cell>
        </row>
        <row r="29">
          <cell r="A29">
            <v>29</v>
          </cell>
        </row>
        <row r="30">
          <cell r="A30">
            <v>30</v>
          </cell>
          <cell r="B30">
            <v>36279.619530902775</v>
          </cell>
        </row>
        <row r="31">
          <cell r="A31">
            <v>31</v>
          </cell>
          <cell r="B31" t="str">
            <v>Official exchange rate (end of period)</v>
          </cell>
          <cell r="E31">
            <v>0</v>
          </cell>
          <cell r="F31">
            <v>0</v>
          </cell>
          <cell r="G31">
            <v>0</v>
          </cell>
        </row>
        <row r="32">
          <cell r="A32">
            <v>32</v>
          </cell>
        </row>
        <row r="33">
          <cell r="A33">
            <v>33</v>
          </cell>
          <cell r="B33" t="str">
            <v>Official exchange rate (period average)</v>
          </cell>
          <cell r="C33" t="str">
            <v>BOP</v>
          </cell>
          <cell r="E33">
            <v>1</v>
          </cell>
          <cell r="F33">
            <v>1</v>
          </cell>
          <cell r="G33">
            <v>1</v>
          </cell>
        </row>
        <row r="34">
          <cell r="A34">
            <v>34</v>
          </cell>
          <cell r="B34" t="str">
            <v>Market rate (period average)</v>
          </cell>
          <cell r="C34" t="str">
            <v>BOP</v>
          </cell>
          <cell r="E34" t="str">
            <v>...</v>
          </cell>
          <cell r="F34" t="str">
            <v>...</v>
          </cell>
          <cell r="G34" t="str">
            <v>...</v>
          </cell>
        </row>
        <row r="35">
          <cell r="A35">
            <v>35</v>
          </cell>
          <cell r="B35" t="str">
            <v xml:space="preserve">Exchange rate-wtd average </v>
          </cell>
          <cell r="C35" t="str">
            <v>BOP</v>
          </cell>
          <cell r="E35">
            <v>1</v>
          </cell>
          <cell r="F35">
            <v>1</v>
          </cell>
          <cell r="G35">
            <v>1</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row>
        <row r="39">
          <cell r="A39">
            <v>39</v>
          </cell>
          <cell r="B39" t="str">
            <v>Period average</v>
          </cell>
          <cell r="E39">
            <v>346.49409860917154</v>
          </cell>
          <cell r="F39">
            <v>375.53499091233658</v>
          </cell>
          <cell r="G39">
            <v>394.19969572503669</v>
          </cell>
        </row>
        <row r="40">
          <cell r="A40">
            <v>40</v>
          </cell>
          <cell r="B40" t="str">
            <v>Real effective exchange rate</v>
          </cell>
        </row>
        <row r="41">
          <cell r="A41">
            <v>41</v>
          </cell>
          <cell r="B41" t="str">
            <v>End of period</v>
          </cell>
          <cell r="E41">
            <v>168.59847026064799</v>
          </cell>
          <cell r="F41">
            <v>173.43368967423061</v>
          </cell>
          <cell r="G41">
            <v>155.43340893922718</v>
          </cell>
        </row>
        <row r="42">
          <cell r="A42">
            <v>42</v>
          </cell>
          <cell r="B42" t="str">
            <v>Period average</v>
          </cell>
          <cell r="E42">
            <v>169.81552942507381</v>
          </cell>
          <cell r="F42">
            <v>172.54556009525677</v>
          </cell>
          <cell r="G42">
            <v>157.5037089084415</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row>
        <row r="47">
          <cell r="A47">
            <v>47</v>
          </cell>
          <cell r="B47" t="str">
            <v>Commercial bank lending rate</v>
          </cell>
        </row>
        <row r="48">
          <cell r="A48">
            <v>48</v>
          </cell>
          <cell r="B48" t="str">
            <v>Commercial bank deposit rate rate</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row>
        <row r="53">
          <cell r="A53">
            <v>53</v>
          </cell>
          <cell r="B53" t="str">
            <v>GDP in constant 1970 pesos</v>
          </cell>
          <cell r="E53">
            <v>2956.4</v>
          </cell>
          <cell r="F53">
            <v>3082.8999999999996</v>
          </cell>
          <cell r="G53">
            <v>3135.3</v>
          </cell>
        </row>
        <row r="54">
          <cell r="A54">
            <v>54</v>
          </cell>
          <cell r="B54" t="str">
            <v>of which</v>
          </cell>
        </row>
        <row r="55">
          <cell r="A55">
            <v>55</v>
          </cell>
          <cell r="B55" t="str">
            <v>Sugar manufacturing</v>
          </cell>
          <cell r="F55">
            <v>0</v>
          </cell>
          <cell r="G55">
            <v>0</v>
          </cell>
        </row>
        <row r="56">
          <cell r="A56">
            <v>56</v>
          </cell>
          <cell r="B56" t="str">
            <v>Free-trade-zone manufacturing</v>
          </cell>
          <cell r="F56">
            <v>0</v>
          </cell>
          <cell r="G56">
            <v>0</v>
          </cell>
        </row>
        <row r="57">
          <cell r="A57">
            <v>57</v>
          </cell>
        </row>
        <row r="58">
          <cell r="A58">
            <v>58</v>
          </cell>
          <cell r="B58" t="str">
            <v>Savings</v>
          </cell>
        </row>
        <row r="59">
          <cell r="A59">
            <v>59</v>
          </cell>
          <cell r="B59" t="str">
            <v>Public sector savings (from fiscal)</v>
          </cell>
          <cell r="E59">
            <v>46.4</v>
          </cell>
          <cell r="F59">
            <v>0</v>
          </cell>
          <cell r="G59">
            <v>0</v>
          </cell>
        </row>
        <row r="60">
          <cell r="A60">
            <v>60</v>
          </cell>
          <cell r="B60" t="str">
            <v>External current account deficit (in millions of RD$)</v>
          </cell>
          <cell r="E60">
            <v>-669.8</v>
          </cell>
          <cell r="F60">
            <v>0</v>
          </cell>
          <cell r="G60">
            <v>0</v>
          </cell>
        </row>
        <row r="61">
          <cell r="A61">
            <v>61</v>
          </cell>
          <cell r="B61" t="str">
            <v>External current account deficit (in millions of RD$)</v>
          </cell>
          <cell r="E61">
            <v>-719.9</v>
          </cell>
          <cell r="F61">
            <v>-389.4</v>
          </cell>
          <cell r="G61">
            <v>-442.6</v>
          </cell>
        </row>
        <row r="62">
          <cell r="A62">
            <v>62</v>
          </cell>
          <cell r="B62" t="str">
            <v>Employment &amp; demographic data</v>
          </cell>
        </row>
        <row r="63">
          <cell r="A63">
            <v>63</v>
          </cell>
          <cell r="B63" t="str">
            <v>Population (in millions)</v>
          </cell>
          <cell r="E63">
            <v>5.6969999999999992</v>
          </cell>
          <cell r="F63">
            <v>5.8296799999999998</v>
          </cell>
          <cell r="G63">
            <v>5.9630700000000001</v>
          </cell>
        </row>
        <row r="64">
          <cell r="A64">
            <v>64</v>
          </cell>
          <cell r="B64" t="str">
            <v xml:space="preserve">  (percent change)</v>
          </cell>
          <cell r="E64">
            <v>0</v>
          </cell>
          <cell r="F64">
            <v>2.3289450588028782</v>
          </cell>
          <cell r="G64">
            <v>2.2881187303591233</v>
          </cell>
        </row>
        <row r="65">
          <cell r="A65">
            <v>65</v>
          </cell>
          <cell r="B65" t="str">
            <v>Working age population</v>
          </cell>
          <cell r="E65">
            <v>3111222.75</v>
          </cell>
          <cell r="F65">
            <v>3218200.25</v>
          </cell>
          <cell r="G65">
            <v>3327145</v>
          </cell>
        </row>
        <row r="66">
          <cell r="A66">
            <v>66</v>
          </cell>
          <cell r="B66" t="str">
            <v xml:space="preserve">  (percent change)</v>
          </cell>
          <cell r="E66">
            <v>0</v>
          </cell>
          <cell r="F66">
            <v>3.4384391152963989</v>
          </cell>
          <cell r="G66">
            <v>3.3852694530118299</v>
          </cell>
        </row>
        <row r="67">
          <cell r="A67">
            <v>67</v>
          </cell>
          <cell r="B67" t="str">
            <v>Labor force</v>
          </cell>
          <cell r="E67">
            <v>0</v>
          </cell>
          <cell r="F67">
            <v>0</v>
          </cell>
          <cell r="G67">
            <v>0</v>
          </cell>
        </row>
        <row r="68">
          <cell r="A68">
            <v>68</v>
          </cell>
          <cell r="B68" t="str">
            <v xml:space="preserve">  (percent change)</v>
          </cell>
          <cell r="E68">
            <v>0</v>
          </cell>
          <cell r="F68">
            <v>0</v>
          </cell>
          <cell r="G68">
            <v>0</v>
          </cell>
        </row>
        <row r="69">
          <cell r="A69">
            <v>69</v>
          </cell>
          <cell r="B69" t="str">
            <v>Unemployment</v>
          </cell>
          <cell r="E69">
            <v>0</v>
          </cell>
          <cell r="F69">
            <v>0</v>
          </cell>
          <cell r="G69">
            <v>0</v>
          </cell>
        </row>
        <row r="70">
          <cell r="A70">
            <v>70</v>
          </cell>
          <cell r="B70" t="str">
            <v>Unemployment rate</v>
          </cell>
          <cell r="E70">
            <v>0</v>
          </cell>
          <cell r="F70">
            <v>0</v>
          </cell>
          <cell r="G70">
            <v>0</v>
          </cell>
        </row>
        <row r="71">
          <cell r="A71">
            <v>71</v>
          </cell>
          <cell r="B71" t="str">
            <v>Employment</v>
          </cell>
          <cell r="E71">
            <v>0</v>
          </cell>
          <cell r="F71">
            <v>0</v>
          </cell>
          <cell r="G71">
            <v>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WTH"/>
      <sheetName val="ACTUAL GDP"/>
      <sheetName val="POPULATION"/>
      <sheetName val="GDP PER CAPITA"/>
      <sheetName val="ASIA TABLE"/>
      <sheetName val="gdp comparison"/>
      <sheetName val="GDPCAP"/>
      <sheetName val="POPU"/>
      <sheetName val="LTTABLE"/>
      <sheetName val="OLD ASIA"/>
      <sheetName val="go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édito SPNF Sin inversiones"/>
      <sheetName val="Sheet1"/>
      <sheetName val="Crédito SPNF (fiscal)"/>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ssumptions"/>
      <sheetName val="Money Table"/>
      <sheetName val="Sheet2"/>
      <sheetName val="Program BCRD Table"/>
      <sheetName val="Program Money Table"/>
      <sheetName val="Balance sheets"/>
      <sheetName val="older year Balance sheets"/>
      <sheetName val="A-II.5"/>
      <sheetName val="Money Program"/>
      <sheetName val="IN-OUT"/>
      <sheetName val="vencimiento"/>
      <sheetName val="IN-EDSS"/>
      <sheetName val="IN_Cable"/>
      <sheetName val="Cuasi 2005 historical"/>
      <sheetName val="cuasifiscal historical"/>
      <sheetName val="cuasifiscal projections"/>
      <sheetName val="QF Summary"/>
      <sheetName val="OLD QF Summary (2)"/>
      <sheetName val="Summary Money Table"/>
      <sheetName val="Financing NFPS"/>
      <sheetName val="Staff Report Money Table"/>
      <sheetName val="Sheet3"/>
      <sheetName val="Sheet1"/>
      <sheetName val="Cable_old"/>
      <sheetName val="Graphs"/>
      <sheetName val="graph_aggregates"/>
      <sheetName val="Monetary aggregates"/>
      <sheetName val="Table Monetary Aggregates"/>
      <sheetName val="Small Money Table"/>
      <sheetName val="MONPROG"/>
      <sheetName val="QF small table"/>
      <sheetName val="Summary Weekly"/>
      <sheetName val="QF Summary wekly"/>
      <sheetName val="QF SBA Oct 05"/>
      <sheetName val="Sheet1 (2)"/>
      <sheetName val="RED Table 25"/>
      <sheetName val="IN_QuasiFiscal"/>
      <sheetName val="cuasifiscal"/>
      <sheetName val="Mon Table SBA Oct 05"/>
      <sheetName val="PPM BS"/>
      <sheetName val="PPM SMT"/>
      <sheetName val="Out-BOP"/>
      <sheetName val="OUT-Fiscal"/>
      <sheetName val="Small Table"/>
      <sheetName val="Summary Table"/>
      <sheetName val="QF long"/>
      <sheetName val="QF short"/>
      <sheetName val="Mon Table SBA 05 "/>
      <sheetName val="QF Table SBA 05"/>
      <sheetName val="short-annual-table"/>
      <sheetName val="short-monthly-table"/>
      <sheetName val="Real Monetary Aggregates Chart"/>
      <sheetName val="Money Aggregates Chart"/>
      <sheetName val="MT Quasi fiscal"/>
      <sheetName val="Comparativo"/>
      <sheetName val="Scenarios"/>
      <sheetName val="QuasiFiscal"/>
      <sheetName val="Cable"/>
      <sheetName val="Summary Table Reduced"/>
      <sheetName val="Summary QuasiFiscal Table"/>
      <sheetName val="Money_Table"/>
      <sheetName val="Program_BCRD_Table"/>
      <sheetName val="Program_Money_Table"/>
      <sheetName val="Balance_sheets"/>
      <sheetName val="Money_Program"/>
      <sheetName val="QF_Summary"/>
      <sheetName val="OLD_QF_Summary_(2)"/>
      <sheetName val="Summary_Money_Table"/>
      <sheetName val="Financing_NFPS"/>
      <sheetName val="Staff_Report_Money_Table"/>
      <sheetName val="Monetary_aggregates"/>
      <sheetName val="Table_Monetary_Aggregates"/>
      <sheetName val="Small_Money_Table"/>
      <sheetName val="QF_small_table"/>
      <sheetName val="Summary_Weekly"/>
      <sheetName val="QF_Summary_wekly"/>
      <sheetName val="QF_SBA_Oct_05"/>
      <sheetName val="Sheet1_(2)"/>
      <sheetName val="RED_Table_25"/>
      <sheetName val="Mon_Table_SBA_Oct_05"/>
      <sheetName val="PPM_BS"/>
      <sheetName val="PPM_SMT"/>
      <sheetName val="cuasifiscal_projections"/>
      <sheetName val="Cuasi_2005_historical"/>
      <sheetName val="cuasifiscal_historical"/>
      <sheetName val="older_year_Balance_sheets"/>
      <sheetName val="A-II_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as cuantitativas"/>
      <sheetName val="Seguimientos"/>
      <sheetName val="money"/>
      <sheetName val="créditocons"/>
      <sheetName val="QF_BCRD"/>
      <sheetName val="QF_losses FMI"/>
      <sheetName val="cuadro baseQf)"/>
      <sheetName val="cuadro baseQf) (2)"/>
      <sheetName val="cable 1"/>
      <sheetName val="Escenario Base"/>
      <sheetName val="Q-F Base"/>
      <sheetName val="Escenario Alternativo"/>
      <sheetName val="Q-F Alternativo"/>
      <sheetName val="Seasonal Factors"/>
      <sheetName val="Supuestos Macro (3)"/>
      <sheetName val="Cable 2"/>
      <sheetName val="Sheet1"/>
      <sheetName val="Supuestos Mac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
      <sheetName val="TAB1"/>
      <sheetName val="TAB2b"/>
      <sheetName val="TAB3b"/>
      <sheetName val="TAB4b"/>
      <sheetName val="TAB5b"/>
      <sheetName val="TAB6b"/>
      <sheetName val="TAB7b"/>
      <sheetName val="TAB8b"/>
      <sheetName val="TAB9b"/>
      <sheetName val="TAB10b"/>
      <sheetName val="TAB11b"/>
      <sheetName val="TAB12b"/>
      <sheetName val="TAB13b"/>
      <sheetName val="TAB14b"/>
      <sheetName val="TAB15A1"/>
      <sheetName val="TAB15B1"/>
      <sheetName val="TAB15C"/>
      <sheetName val="TAB16b"/>
      <sheetName val="TAB17b"/>
      <sheetName val="TAB18b"/>
      <sheetName val="TAB19b"/>
      <sheetName val="TAB20b"/>
      <sheetName val="TAB21b"/>
      <sheetName val="TAB22b"/>
      <sheetName val="TAB23b"/>
      <sheetName val="TAB24b"/>
      <sheetName val="TAB25b"/>
      <sheetName val="TAB26b"/>
      <sheetName val="TAB27b"/>
      <sheetName val="TAB28b"/>
      <sheetName val="TAB29b"/>
      <sheetName val="TAB30b"/>
      <sheetName val="TAB31b"/>
      <sheetName val="TAB32b"/>
      <sheetName val="TAB33b"/>
      <sheetName val="TAB34b"/>
      <sheetName val="TAB35b"/>
      <sheetName val="TAB36b"/>
      <sheetName val="RED37b"/>
      <sheetName val="TAB38b"/>
      <sheetName val="TAB27A2"/>
      <sheetName val="TAB27B2"/>
      <sheetName val="TAB39"/>
      <sheetName val="TAB40"/>
      <sheetName val="Basic_Dat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A-II.3"/>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out_fiscal"/>
      <sheetName val="out_main"/>
      <sheetName val="Imp"/>
      <sheetName val="DSA output"/>
      <sheetName val="in-out"/>
      <sheetName val="CY BOT CASHFLOW"/>
      <sheetName val="A 11"/>
      <sheetName val="GeoBop"/>
      <sheetName val="Tasas"/>
      <sheetName val="data-diaria"/>
      <sheetName val="Main_Output_Table"/>
      <sheetName val="BoP_Sum_(comp)"/>
      <sheetName val="DS_after2001_(2)"/>
      <sheetName val="Chart1_DS"/>
      <sheetName val="A-II_3"/>
      <sheetName val="NPC_Debt"/>
      <sheetName val="Oil_shock"/>
      <sheetName val="Input-DS-04-Feb_05"/>
      <sheetName val="Input-DS-05-Feb_05"/>
      <sheetName val="Input-Grants-05-Feb_05-2"/>
      <sheetName val="Input-Grants-04-Feb_05"/>
      <sheetName val="Input-Credit-05-Feb_05"/>
      <sheetName val="Input-Credit_04_Feb_05"/>
      <sheetName val="Debt_stocks"/>
      <sheetName val="DSA_output"/>
      <sheetName val="CY_BOT_CASHFLOW"/>
      <sheetName val="A_11"/>
      <sheetName val="Growth&amp;Price Assump"/>
      <sheetName val="GeoBop.xls"/>
      <sheetName val="Prg-A"/>
      <sheetName val="Control"/>
      <sheetName val="A"/>
      <sheetName val="Resumen escenarios"/>
      <sheetName val="Combust. EIA "/>
      <sheetName val="2013-2020"/>
      <sheetName val="Combust. EIA (Con archivo MICM)"/>
      <sheetName val="Combust. EIA  +4"/>
      <sheetName val="Combust. EIA  +8"/>
      <sheetName val="Combust. EIA  +64"/>
      <sheetName val="Combust. EIA  USD100"/>
      <sheetName val="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 val="datos_graf_"/>
      <sheetName val="Gasto_"/>
      <sheetName val="ING_SIN_DIF_"/>
      <sheetName val="ING_SIN_DIF_NI_COMISION"/>
      <sheetName val="ING_"/>
      <sheetName val="FINANCIAMIENTO_(2)"/>
      <sheetName val="Ingresos_Tributarios"/>
      <sheetName val="Ponderación_Impuestos"/>
      <sheetName val="ING_COMBUS"/>
      <sheetName val="LIST_GASTOS"/>
      <sheetName val="LIST_INGRESOS"/>
      <sheetName val="CUADROS_FISC_COMPARA902001-1er_"/>
      <sheetName val="Q6"/>
      <sheetName val="Q5"/>
      <sheetName val="CUADROS FIS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Original"/>
      <sheetName val="Anexo 1"/>
      <sheetName val="Anexo 2"/>
      <sheetName val="Anexo 3"/>
      <sheetName val="pa en se"/>
      <sheetName val="VENC SEPT 04-30 SIN VENC. RENEG"/>
      <sheetName val="ANEXO 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FMON"/>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Base"/>
      <sheetName val="Bilaterales para FMI"/>
      <sheetName val="Bilat para FMI (ODA Y NO ODA)"/>
      <sheetName val="Reestructurable"/>
      <sheetName val="Club x Agencia"/>
      <sheetName val="Club x mes"/>
      <sheetName val="Club x Mes 04-05"/>
      <sheetName val="Club xMes 04-05 tri"/>
      <sheetName val="Sheet1"/>
      <sheetName val="Por Tipo de Deuda"/>
      <sheetName val="EEUU"/>
      <sheetName val="SORTEADO"/>
      <sheetName val="Paises de Club"/>
      <sheetName val="Total Vcto."/>
      <sheetName val="ONAPRES"/>
      <sheetName val="ONAPRES1"/>
      <sheetName val="Bzas.P"/>
      <sheetName val="BOP CP"/>
      <sheetName val="BoP M&amp;L"/>
      <sheetName val="BOP+Resum"/>
      <sheetName val="CCR"/>
      <sheetName val="Cambiarias"/>
      <sheetName val="Compar1"/>
      <sheetName val="Compar2"/>
      <sheetName val="Compar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Depository Corporations B"/>
    </sheetNames>
    <definedNames>
      <definedName name="[Macros Import].qbop"/>
      <definedName name="atrade"/>
      <definedName name="mflowsa"/>
      <definedName name="mflowsq"/>
      <definedName name="mstocksa"/>
      <definedName name="mstocksq"/>
    </defined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Finreq-M"/>
      <sheetName val="BoP-M"/>
      <sheetName val="BoP-Q"/>
      <sheetName val="Tab7SR"/>
      <sheetName val="Tab8S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BoP"/>
      <sheetName val="RES"/>
      <sheetName val="Input"/>
      <sheetName val="OUTPUT"/>
      <sheetName val="Trade"/>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3"/>
      <sheetName val="[MFLOW96.XLS]_WIN_TEMP_MFLOW9_4"/>
      <sheetName val="[MFLOW96.XLS]_WIN_TEMP_MFLOW9_5"/>
      <sheetName val="[MFLOW96.XLS]_WIN_TEMP_MFLOW_12"/>
      <sheetName val="[MFLOW96.XLS]_WIN_TEMP_MFLOW9_6"/>
      <sheetName val="[MFLOW96.XLS]_WIN_TEMP_MFLOW9_7"/>
      <sheetName val="[MFLOW96.XLS]_WIN_TEMP_MFLOW_11"/>
      <sheetName val="[MFLOW96.XLS]_WIN_TEMP_MFLOW9_9"/>
      <sheetName val="[MFLOW96.XLS]_WIN_TEMP_MFLOW9_8"/>
      <sheetName val="[MFLOW96.XLS]_WIN_TEMP_MFLOW_10"/>
      <sheetName val="[MFLOW96.XLS]_WIN_TEMP_MFLOW_13"/>
      <sheetName val="[MFLOW96.XLS]_WIN_TEMP_MFLOW_18"/>
      <sheetName val="[MFLOW96.XLS]_WIN_TEMP_MFLOW_14"/>
      <sheetName val="[MFLOW96.XLS]_WIN_TEMP_MFLOW_15"/>
      <sheetName val="[MFLOW96.XLS]_WIN_TEMP_MFLOW_16"/>
      <sheetName val="[MFLOW96.XLS]_WIN_TEMP_MFLOW_17"/>
      <sheetName val="[MFLOW96.XLS]_WIN_TEMP_MFLOW_21"/>
      <sheetName val="[MFLOW96.XLS]_WIN_TEMP_MFLOW_19"/>
      <sheetName val="[MFLOW96.XLS]_WIN_TEMP_MFLOW_20"/>
      <sheetName val="[MFLOW96.XLS]_WIN_TEMP_MFLOW_24"/>
      <sheetName val="[MFLOW96.XLS]_WIN_TEMP_MFLOW_22"/>
      <sheetName val="[MFLOW96.XLS]_WIN_TEMP_MFLOW_23"/>
      <sheetName val="[MFLOW96.XLS]_WIN_TEMP_MFLOW_25"/>
      <sheetName val="[MFLOW96.XLS]_WIN_TEMP_MFLOW_28"/>
      <sheetName val="[MFLOW96.XLS]_WIN_TEMP_MFLOW_26"/>
      <sheetName val="[MFLOW96.XLS]_WIN_TEMP_MFLOW_27"/>
      <sheetName val="[MFLOW96.XLS]_WIN_TEMP_MFLOW_29"/>
      <sheetName val="[MFLOW96.XLS]_WIN_TEMP_MFLOW_30"/>
      <sheetName val="[MFLOW96.XLS]_WIN_TEMP_MFLOW_32"/>
      <sheetName val="[MFLOW96.XLS]_WIN_TEMP_MFLOW_31"/>
      <sheetName val="[MFLOW96.XLS]_WIN_TEMP_MFLOW_34"/>
      <sheetName val="[MFLOW96.XLS]_WIN_TEMP_MFLOW_33"/>
      <sheetName val="[MFLOW96.XLS]_WIN_TEMP_MFLOW_38"/>
      <sheetName val="[MFLOW96.XLS]_WIN_TEMP_MFLOW_35"/>
      <sheetName val="[MFLOW96.XLS]_WIN_TEMP_MFLOW_36"/>
      <sheetName val="[MFLOW96.XLS]_WIN_TEMP_MFLOW_37"/>
      <sheetName val="[MFLOW96.XLS]_WIN_TEMP_MFLOW_40"/>
      <sheetName val="[MFLOW96.XLS]_WIN_TEMP_MFLOW_39"/>
      <sheetName val="[MFLOW96.XLS]_WIN_TEMP_MFLOW_50"/>
      <sheetName val="[MFLOW96.XLS]_WIN_TEMP_MFLOW_41"/>
      <sheetName val="[MFLOW96.XLS]_WIN_TEMP_MFLOW_42"/>
      <sheetName val="[MFLOW96.XLS]_WIN_TEMP_MFLOW_43"/>
      <sheetName val="[MFLOW96.XLS]_WIN_TEMP_MFLOW_44"/>
      <sheetName val="[MFLOW96.XLS]_WIN_TEMP_MFLOW_45"/>
      <sheetName val="[MFLOW96.XLS]_WIN_TEMP_MFLOW_46"/>
      <sheetName val="[MFLOW96.XLS]_WIN_TEMP_MFLOW_47"/>
      <sheetName val="[MFLOW96.XLS]_WIN_TEMP_MFLOW_48"/>
      <sheetName val="[MFLOW96.XLS]_WIN_TEMP_MFLOW_49"/>
      <sheetName val="[MFLOW96.XLS]_WIN_TEMP_MFLOW_51"/>
      <sheetName val="[MFLOW96.XLS]_WIN_TEMP_MFLOW_52"/>
      <sheetName val="[MFLOW96.XLS]_WIN_TEMP_MFLOW_55"/>
      <sheetName val="[MFLOW96.XLS]_WIN_TEMP_MFLOW_53"/>
      <sheetName val="[MFLOW96.XLS]_WIN_TEMP_MFLOW_54"/>
      <sheetName val="[MFLOW96.XLS]_WIN_TEMP_MFLOW_56"/>
      <sheetName val="[MFLOW96.XLS]_WIN_TEMP_MFLOW_58"/>
      <sheetName val="[MFLOW96.XLS]_WIN_TEMP_MFLOW_57"/>
      <sheetName val="[MFLOW96.XLS]_WIN_TEMP_MFLOW_59"/>
      <sheetName val="[MFLOW96.XLS]_WIN_TEMP_MFLOW_60"/>
      <sheetName val="[MFLOW96.XLS]_WIN_TEMP_MFLOW_62"/>
      <sheetName val="[MFLOW96.XLS]_WIN_TEMP_MFLOW_61"/>
      <sheetName val="[MFLOW96.XLS]_WIN_TEMP_MFLOW_65"/>
      <sheetName val="[MFLOW96.XLS]_WIN_TEMP_MFLOW_63"/>
      <sheetName val="[MFLOW96.XLS]_WIN_TEMP_MFLOW_64"/>
      <sheetName val="[MFLOW96.XLS]_WIN_TEMP_MFLOW_67"/>
      <sheetName val="[MFLOW96.XLS]_WIN_TEMP_MFLOW_66"/>
      <sheetName val="[MFLOW96.XLS]_WIN_TEMP_MFLOW_70"/>
      <sheetName val="[MFLOW96.XLS]_WIN_TEMP_MFLOW_68"/>
      <sheetName val="[MFLOW96.XLS]_WIN_TEMP_MFLOW_69"/>
      <sheetName val="[MFLOW96.XLS]_WIN_TEMP_MFLOW_71"/>
      <sheetName val="[MFLOW96.XLS]_WIN_TEMP_MFLOW_72"/>
      <sheetName val="[MFLOW96.XLS]_WIN_TEMP_MFLOW_73"/>
      <sheetName val="[MFLOW96.XLS]_WIN_TEMP_MFLOW_74"/>
      <sheetName val="[MFLOW96.XLS]_WIN_TEMP_MFLOW_77"/>
      <sheetName val="[MFLOW96.XLS]_WIN_TEMP_MFLOW_75"/>
      <sheetName val="[MFLOW96.XLS]_WIN_TEMP_MFLOW_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Ext_debt"/>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xt_debt1"/>
      <sheetName val="Ext_debt2"/>
      <sheetName val="Ext_debt3"/>
      <sheetName val="Ext_debt4"/>
      <sheetName val="Ext_debt5"/>
      <sheetName val="GeoBop0900_BseLine"/>
      <sheetName val="RECIMP99"/>
      <sheetName val="RECIMP2000"/>
      <sheetName val="RECIMP2000real"/>
      <sheetName val="MACROS"/>
    </sheetNames>
    <sheetDataSet>
      <sheetData sheetId="0" refreshError="1"/>
      <sheetData sheetId="1" refreshError="1"/>
      <sheetData sheetId="2"/>
      <sheetData sheetId="3">
        <row r="174">
          <cell r="G174" t="str">
            <v>Table 2. Georgia: Balance of Payment, Summary</v>
          </cell>
        </row>
      </sheetData>
      <sheetData sheetId="4" refreshError="1"/>
      <sheetData sheetId="5"/>
      <sheetData sheetId="6" refreshError="1"/>
      <sheetData sheetId="7" refreshError="1"/>
      <sheetData sheetId="8"/>
      <sheetData sheetId="9">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sheetData sheetId="24">
        <row r="62">
          <cell r="Q62">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efreshError="1"/>
      <sheetData sheetId="98" refreshError="1"/>
      <sheetData sheetId="99" refreshError="1"/>
      <sheetData sheetId="100" refreshError="1"/>
      <sheetData sheetId="10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iliados"/>
    </sheetNames>
    <sheetDataSet>
      <sheetData sheetId="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m0025"/>
      <sheetName val="bcosdef"/>
      <sheetName val="ca67"/>
      <sheetName val="bcospreli"/>
      <sheetName val="pm0028"/>
      <sheetName val="bccrdef"/>
      <sheetName val="Bancos"/>
      <sheetName val="Central"/>
      <sheetName val="Programa"/>
      <sheetName val="SEMANAL"/>
      <sheetName val="res2002"/>
      <sheetName val="paradoc "/>
      <sheetName val="PROGvrsOBS"/>
      <sheetName val="deficit"/>
      <sheetName val="Metas"/>
      <sheetName val="RFPROMEDIOPIB"/>
      <sheetName val="encaje"/>
      <sheetName val="emision"/>
      <sheetName val="BalanceBCom"/>
      <sheetName val="balanzaresumen"/>
      <sheetName val="base FMI"/>
      <sheetName val="FMI"/>
      <sheetName val="resctasmonet"/>
      <sheetName val="omas"/>
      <sheetName val="minor"/>
      <sheetName val="origen y aplicacion"/>
      <sheetName val="origen y aplicacion 2002"/>
      <sheetName val="origen y aplicacion 2003"/>
      <sheetName val="origen y aplicacion 2004"/>
      <sheetName val="basemonetaria"/>
      <sheetName val="riqueza"/>
      <sheetName val="Crédito"/>
      <sheetName val="comparativofmi"/>
      <sheetName val="evaluacionmetas"/>
      <sheetName val="depbcosme"/>
      <sheetName val="absorcion"/>
      <sheetName val="Módulo1"/>
      <sheetName val="flujos (2)"/>
      <sheetName val="Hoja1"/>
      <sheetName val="indice"/>
      <sheetName val="DB"/>
      <sheetName val="CB"/>
      <sheetName val="CSPPROMEDIOPI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 val="ANT_BS1"/>
      <sheetName val="Progr-Proj-Switch"/>
      <sheetName val="ĨĨ_x0018__x0018_COM"/>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DSSARMRED97"/>
      <sheetName val="DMX_Units"/>
      <sheetName val="MonSurv-BC"/>
      <sheetName val="ER"/>
      <sheetName val="W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 val="ANT_BS1"/>
      <sheetName val="ĨĨ_x0018__x0018_COM"/>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Progr-Proj-Switch"/>
      <sheetName val="EDSSARMRED97"/>
      <sheetName val="DMX_Units"/>
      <sheetName val="MonSurv-BC"/>
      <sheetName val="ER"/>
      <sheetName val="W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GeoBop"/>
      <sheetName val="RES"/>
      <sheetName val="OUTPUT"/>
      <sheetName val="Trade"/>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R"/>
      <sheetName val="WB"/>
      <sheetName val="MFLOW96.XLS"/>
      <sheetName val="A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M1" t="str">
            <v>Ajustes ad hoc</v>
          </cell>
        </row>
      </sheetData>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 val="ER"/>
      <sheetName val="WB"/>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 val="ANT_BS1"/>
      <sheetName val="ĨĨ_x0018__x0018_COM"/>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Progr-Proj-Switch"/>
      <sheetName val="EDSSARMRED97"/>
      <sheetName val="DMX_Units"/>
      <sheetName val="MonSurv-BC"/>
      <sheetName val="ER"/>
      <sheetName val="W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M1" t="str">
            <v>Ajustes ad hoc</v>
          </cell>
        </row>
      </sheetData>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Other Depository Corporations B"/>
    </sheetNames>
    <sheetDataSet>
      <sheetData sheetId="0" refreshError="1"/>
      <sheetData sheetId="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A 11"/>
      <sheetName val="finreq-m02"/>
      <sheetName val="BoP-m02"/>
      <sheetName val="finproj"/>
      <sheetName val="M-Ttab"/>
      <sheetName val="BoP med-t"/>
      <sheetName val="gaps"/>
      <sheetName val="WEO"/>
      <sheetName val="SR_99"/>
      <sheetName val="BoPmonth99"/>
      <sheetName val="Chart1"/>
      <sheetName val="correlations with EMBI"/>
      <sheetName val="BoP_M-T"/>
      <sheetName val="Vulnerability_Indicators"/>
      <sheetName val="BOP_Main"/>
      <sheetName val="BOP_Alt"/>
      <sheetName val="BoP_med-t"/>
      <sheetName val="ecubopLa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TTS PRICES"/>
      <sheetName val="QNEWLOR"/>
      <sheetName val="MONTHLY AVERAGES"/>
      <sheetName val="Tables 1A 1B"/>
      <sheetName val="Table 5"/>
      <sheetName val="NORTH SEA PRICE TABLES"/>
      <sheetName val="NUMBDEAL"/>
      <sheetName val="Comparison of Deals"/>
      <sheetName val="NSEA PLATTS"/>
      <sheetName val="CHT DATA"/>
      <sheetName val="New Indicator-Ch"/>
      <sheetName val="CHT DATA (2)"/>
      <sheetName val="Forward Ch"/>
      <sheetName val="Forward Ch (2)"/>
      <sheetName val="T&amp;G 3"/>
      <sheetName val="c"/>
    </sheetNames>
    <sheetDataSet>
      <sheetData sheetId="0" refreshError="1"/>
      <sheetData sheetId="1" refreshError="1">
        <row r="3">
          <cell r="B3" t="str">
            <v>BRENT PRICE AVERAGES</v>
          </cell>
        </row>
        <row r="4">
          <cell r="B4" t="str">
            <v>DATED</v>
          </cell>
          <cell r="C4" t="str">
            <v>FEB</v>
          </cell>
          <cell r="D4" t="str">
            <v>MAR</v>
          </cell>
          <cell r="E4" t="str">
            <v>APR</v>
          </cell>
          <cell r="F4" t="str">
            <v>AVERAGE</v>
          </cell>
          <cell r="L4" t="str">
            <v>BASIS FOR DATED</v>
          </cell>
          <cell r="X4" t="str">
            <v>FEB</v>
          </cell>
          <cell r="AB4" t="str">
            <v>FEB</v>
          </cell>
          <cell r="AC4" t="str">
            <v>/</v>
          </cell>
          <cell r="AD4" t="str">
            <v>MAR</v>
          </cell>
          <cell r="AF4" t="str">
            <v>MAR</v>
          </cell>
          <cell r="AJ4" t="str">
            <v>MAR</v>
          </cell>
          <cell r="AK4" t="str">
            <v>/</v>
          </cell>
          <cell r="AL4" t="str">
            <v>APR</v>
          </cell>
          <cell r="AN4" t="str">
            <v>APR</v>
          </cell>
          <cell r="AR4" t="str">
            <v>Basis for Dated</v>
          </cell>
        </row>
        <row r="5">
          <cell r="L5" t="str">
            <v>Dated</v>
          </cell>
          <cell r="P5" t="str">
            <v>FEB</v>
          </cell>
          <cell r="T5" t="str">
            <v>MAR</v>
          </cell>
          <cell r="AR5" t="str">
            <v>DTD</v>
          </cell>
          <cell r="AS5" t="str">
            <v>DTD</v>
          </cell>
          <cell r="AT5" t="str">
            <v>FEB</v>
          </cell>
          <cell r="AU5" t="str">
            <v>FEB</v>
          </cell>
        </row>
        <row r="6">
          <cell r="B6">
            <v>30.95</v>
          </cell>
          <cell r="C6">
            <v>29.8</v>
          </cell>
          <cell r="D6">
            <v>28.92</v>
          </cell>
          <cell r="E6">
            <v>28.195</v>
          </cell>
          <cell r="F6">
            <v>30.375</v>
          </cell>
          <cell r="J6">
            <v>0</v>
          </cell>
          <cell r="K6" t="str">
            <v>)</v>
          </cell>
          <cell r="L6">
            <v>0</v>
          </cell>
          <cell r="M6" t="str">
            <v>(</v>
          </cell>
          <cell r="N6">
            <v>0</v>
          </cell>
          <cell r="O6" t="str">
            <v>)</v>
          </cell>
          <cell r="P6">
            <v>1.1499999999999999</v>
          </cell>
          <cell r="Q6" t="str">
            <v>(</v>
          </cell>
          <cell r="R6">
            <v>1</v>
          </cell>
          <cell r="S6" t="str">
            <v>)</v>
          </cell>
          <cell r="T6">
            <v>0</v>
          </cell>
          <cell r="U6" t="str">
            <v>(</v>
          </cell>
          <cell r="V6">
            <v>0</v>
          </cell>
          <cell r="W6" t="str">
            <v>)</v>
          </cell>
          <cell r="X6">
            <v>0</v>
          </cell>
          <cell r="Y6" t="str">
            <v>(</v>
          </cell>
          <cell r="Z6">
            <v>0</v>
          </cell>
          <cell r="AA6" t="str">
            <v>)</v>
          </cell>
          <cell r="AB6">
            <v>0.88</v>
          </cell>
          <cell r="AC6" t="str">
            <v>(</v>
          </cell>
          <cell r="AD6">
            <v>1</v>
          </cell>
          <cell r="AE6" t="str">
            <v>)</v>
          </cell>
          <cell r="AF6">
            <v>0</v>
          </cell>
          <cell r="AG6" t="str">
            <v>(</v>
          </cell>
          <cell r="AH6">
            <v>0</v>
          </cell>
          <cell r="AI6" t="str">
            <v>)</v>
          </cell>
          <cell r="AJ6">
            <v>0</v>
          </cell>
          <cell r="AK6" t="str">
            <v>(</v>
          </cell>
          <cell r="AL6">
            <v>0</v>
          </cell>
          <cell r="AM6" t="str">
            <v>)</v>
          </cell>
          <cell r="AN6">
            <v>0</v>
          </cell>
          <cell r="AO6" t="str">
            <v>(</v>
          </cell>
          <cell r="AP6">
            <v>0</v>
          </cell>
          <cell r="AQ6" t="str">
            <v>)</v>
          </cell>
          <cell r="AT6">
            <v>1.1499999999999999</v>
          </cell>
        </row>
        <row r="7">
          <cell r="B7">
            <v>32.405000000000001</v>
          </cell>
          <cell r="C7">
            <v>31.045000000000002</v>
          </cell>
          <cell r="D7">
            <v>29.885000000000002</v>
          </cell>
          <cell r="E7">
            <v>28.905000000000001</v>
          </cell>
          <cell r="F7">
            <v>31.725000000000001</v>
          </cell>
          <cell r="J7">
            <v>0</v>
          </cell>
          <cell r="K7" t="str">
            <v>)</v>
          </cell>
          <cell r="L7">
            <v>0</v>
          </cell>
          <cell r="M7" t="str">
            <v>(</v>
          </cell>
          <cell r="N7">
            <v>0</v>
          </cell>
          <cell r="O7" t="str">
            <v>)</v>
          </cell>
          <cell r="P7">
            <v>0</v>
          </cell>
          <cell r="Q7" t="str">
            <v>(</v>
          </cell>
          <cell r="R7">
            <v>0</v>
          </cell>
          <cell r="S7" t="str">
            <v>)</v>
          </cell>
          <cell r="T7">
            <v>0</v>
          </cell>
          <cell r="U7" t="str">
            <v>(</v>
          </cell>
          <cell r="V7">
            <v>0</v>
          </cell>
          <cell r="W7" t="str">
            <v>)</v>
          </cell>
          <cell r="X7">
            <v>0</v>
          </cell>
          <cell r="Y7" t="str">
            <v>(</v>
          </cell>
          <cell r="Z7">
            <v>0</v>
          </cell>
          <cell r="AA7" t="str">
            <v>)</v>
          </cell>
          <cell r="AB7">
            <v>1.08</v>
          </cell>
          <cell r="AC7" t="str">
            <v>(</v>
          </cell>
          <cell r="AD7">
            <v>1</v>
          </cell>
          <cell r="AE7" t="str">
            <v>)</v>
          </cell>
          <cell r="AF7">
            <v>0</v>
          </cell>
          <cell r="AG7" t="str">
            <v>(</v>
          </cell>
          <cell r="AH7">
            <v>0</v>
          </cell>
          <cell r="AI7" t="str">
            <v>)</v>
          </cell>
          <cell r="AJ7">
            <v>0</v>
          </cell>
          <cell r="AK7" t="str">
            <v>(</v>
          </cell>
          <cell r="AL7">
            <v>0</v>
          </cell>
          <cell r="AM7" t="str">
            <v>)</v>
          </cell>
          <cell r="AN7">
            <v>0</v>
          </cell>
          <cell r="AO7" t="str">
            <v>(</v>
          </cell>
          <cell r="AP7">
            <v>0</v>
          </cell>
          <cell r="AQ7" t="str">
            <v>)</v>
          </cell>
        </row>
        <row r="8">
          <cell r="B8">
            <v>31.975000000000001</v>
          </cell>
          <cell r="C8">
            <v>30.58</v>
          </cell>
          <cell r="D8">
            <v>29.36</v>
          </cell>
          <cell r="E8">
            <v>28.384999999999998</v>
          </cell>
          <cell r="F8">
            <v>31.2775</v>
          </cell>
        </row>
        <row r="9">
          <cell r="B9">
            <v>30.869999999999997</v>
          </cell>
          <cell r="C9">
            <v>29.77</v>
          </cell>
          <cell r="D9">
            <v>28.57</v>
          </cell>
          <cell r="E9">
            <v>27.72</v>
          </cell>
          <cell r="F9">
            <v>30.32</v>
          </cell>
        </row>
        <row r="10">
          <cell r="B10">
            <v>29.495000000000001</v>
          </cell>
          <cell r="C10">
            <v>28.555</v>
          </cell>
          <cell r="D10">
            <v>27.815000000000001</v>
          </cell>
          <cell r="E10">
            <v>27.200000000000003</v>
          </cell>
          <cell r="F10">
            <v>29.024999999999999</v>
          </cell>
        </row>
        <row r="11">
          <cell r="B11">
            <v>30.23</v>
          </cell>
          <cell r="C11">
            <v>29.424999999999997</v>
          </cell>
          <cell r="D11">
            <v>28.675000000000001</v>
          </cell>
          <cell r="E11">
            <v>27.9</v>
          </cell>
          <cell r="F11">
            <v>29.827500000000001</v>
          </cell>
        </row>
        <row r="12">
          <cell r="B12">
            <v>30.74</v>
          </cell>
          <cell r="C12">
            <v>30</v>
          </cell>
          <cell r="D12">
            <v>29.3</v>
          </cell>
          <cell r="E12">
            <v>28.55</v>
          </cell>
          <cell r="F12">
            <v>30.369999999999997</v>
          </cell>
        </row>
        <row r="13">
          <cell r="B13">
            <v>30.939999999999998</v>
          </cell>
          <cell r="C13">
            <v>30.2</v>
          </cell>
          <cell r="D13">
            <v>29.349999999999998</v>
          </cell>
          <cell r="E13">
            <v>28.574999999999999</v>
          </cell>
          <cell r="F13">
            <v>30.57</v>
          </cell>
        </row>
        <row r="14">
          <cell r="B14">
            <v>31.759999999999998</v>
          </cell>
          <cell r="C14">
            <v>30.89</v>
          </cell>
          <cell r="D14">
            <v>29.950000000000003</v>
          </cell>
          <cell r="E14">
            <v>29.145000000000003</v>
          </cell>
          <cell r="F14">
            <v>31.324999999999999</v>
          </cell>
        </row>
        <row r="15">
          <cell r="B15">
            <v>32.03</v>
          </cell>
          <cell r="C15">
            <v>31.18</v>
          </cell>
          <cell r="D15">
            <v>30.25</v>
          </cell>
          <cell r="E15">
            <v>29.45</v>
          </cell>
          <cell r="F15">
            <v>31.605</v>
          </cell>
        </row>
        <row r="16">
          <cell r="B16">
            <v>32.102499999999999</v>
          </cell>
          <cell r="C16">
            <v>31.709166666666665</v>
          </cell>
          <cell r="D16">
            <v>30.722499999999997</v>
          </cell>
          <cell r="E16">
            <v>29.917499999999997</v>
          </cell>
          <cell r="F16">
            <v>31.905833333333334</v>
          </cell>
        </row>
        <row r="17">
          <cell r="B17">
            <v>31.984999999999999</v>
          </cell>
          <cell r="C17">
            <v>31.3</v>
          </cell>
          <cell r="D17">
            <v>30.450000000000003</v>
          </cell>
          <cell r="E17">
            <v>29.67</v>
          </cell>
          <cell r="F17">
            <v>31.642499999999998</v>
          </cell>
        </row>
        <row r="20">
          <cell r="B20">
            <v>31.905000000000001</v>
          </cell>
          <cell r="C20">
            <v>31.450000000000003</v>
          </cell>
          <cell r="D20">
            <v>30.65</v>
          </cell>
          <cell r="E20">
            <v>29.950000000000003</v>
          </cell>
          <cell r="F20">
            <v>31.677500000000002</v>
          </cell>
        </row>
        <row r="21">
          <cell r="B21">
            <v>30.740000000000002</v>
          </cell>
          <cell r="C21">
            <v>30.39</v>
          </cell>
          <cell r="D21">
            <v>29.79</v>
          </cell>
          <cell r="E21">
            <v>29.270000000000003</v>
          </cell>
          <cell r="F21">
            <v>30.565000000000001</v>
          </cell>
          <cell r="J21">
            <v>0</v>
          </cell>
          <cell r="K21" t="str">
            <v>)</v>
          </cell>
          <cell r="L21">
            <v>0</v>
          </cell>
          <cell r="M21" t="str">
            <v>(</v>
          </cell>
          <cell r="N21">
            <v>0</v>
          </cell>
          <cell r="O21" t="str">
            <v>)</v>
          </cell>
          <cell r="P21">
            <v>0</v>
          </cell>
          <cell r="Q21" t="str">
            <v>(</v>
          </cell>
          <cell r="R21">
            <v>0</v>
          </cell>
          <cell r="S21" t="str">
            <v>)</v>
          </cell>
          <cell r="T21">
            <v>0</v>
          </cell>
          <cell r="U21" t="str">
            <v>(</v>
          </cell>
          <cell r="V21">
            <v>0</v>
          </cell>
          <cell r="W21" t="str">
            <v>)</v>
          </cell>
          <cell r="X21">
            <v>0</v>
          </cell>
          <cell r="Y21" t="str">
            <v>(</v>
          </cell>
          <cell r="Z21">
            <v>0</v>
          </cell>
          <cell r="AA21" t="str">
            <v>)</v>
          </cell>
          <cell r="AB21">
            <v>0.6</v>
          </cell>
          <cell r="AC21" t="str">
            <v>(</v>
          </cell>
          <cell r="AD21">
            <v>1</v>
          </cell>
          <cell r="AE21" t="str">
            <v>)</v>
          </cell>
          <cell r="AF21">
            <v>0</v>
          </cell>
          <cell r="AG21" t="str">
            <v>(</v>
          </cell>
          <cell r="AH21">
            <v>0</v>
          </cell>
          <cell r="AI21" t="str">
            <v>)</v>
          </cell>
          <cell r="AJ21">
            <v>0.52</v>
          </cell>
          <cell r="AK21" t="str">
            <v>(</v>
          </cell>
          <cell r="AL21">
            <v>1</v>
          </cell>
          <cell r="AM21" t="str">
            <v>)</v>
          </cell>
          <cell r="AN21">
            <v>0</v>
          </cell>
          <cell r="AO21" t="str">
            <v>(</v>
          </cell>
          <cell r="AP21">
            <v>0</v>
          </cell>
          <cell r="AQ21" t="str">
            <v>)</v>
          </cell>
        </row>
        <row r="22">
          <cell r="B22">
            <v>30.5</v>
          </cell>
          <cell r="C22">
            <v>30.22</v>
          </cell>
          <cell r="D22">
            <v>29.77</v>
          </cell>
          <cell r="E22">
            <v>29.25</v>
          </cell>
          <cell r="F22">
            <v>30.36</v>
          </cell>
          <cell r="J22">
            <v>0</v>
          </cell>
          <cell r="K22" t="str">
            <v>)</v>
          </cell>
          <cell r="L22">
            <v>0</v>
          </cell>
          <cell r="M22" t="str">
            <v>(</v>
          </cell>
          <cell r="N22">
            <v>0</v>
          </cell>
          <cell r="O22" t="str">
            <v>)</v>
          </cell>
          <cell r="P22">
            <v>0</v>
          </cell>
          <cell r="Q22" t="str">
            <v>(</v>
          </cell>
          <cell r="R22">
            <v>0</v>
          </cell>
          <cell r="S22" t="str">
            <v>)</v>
          </cell>
          <cell r="T22">
            <v>0</v>
          </cell>
          <cell r="U22" t="str">
            <v>(</v>
          </cell>
          <cell r="V22">
            <v>0</v>
          </cell>
          <cell r="W22" t="str">
            <v>)</v>
          </cell>
          <cell r="X22">
            <v>30.22</v>
          </cell>
          <cell r="Y22" t="str">
            <v>(</v>
          </cell>
          <cell r="Z22">
            <v>1</v>
          </cell>
          <cell r="AA22" t="str">
            <v>)</v>
          </cell>
          <cell r="AB22">
            <v>0</v>
          </cell>
          <cell r="AC22" t="str">
            <v>(</v>
          </cell>
          <cell r="AD22">
            <v>0</v>
          </cell>
          <cell r="AE22" t="str">
            <v>)</v>
          </cell>
          <cell r="AF22">
            <v>0</v>
          </cell>
          <cell r="AG22" t="str">
            <v>(</v>
          </cell>
          <cell r="AH22">
            <v>0</v>
          </cell>
          <cell r="AI22" t="str">
            <v>)</v>
          </cell>
          <cell r="AJ22">
            <v>0</v>
          </cell>
          <cell r="AK22" t="str">
            <v>(</v>
          </cell>
          <cell r="AL22">
            <v>0</v>
          </cell>
          <cell r="AM22" t="str">
            <v>)</v>
          </cell>
          <cell r="AN22">
            <v>0</v>
          </cell>
          <cell r="AO22" t="str">
            <v>(</v>
          </cell>
          <cell r="AP22">
            <v>0</v>
          </cell>
          <cell r="AQ22" t="str">
            <v>)</v>
          </cell>
        </row>
        <row r="23">
          <cell r="B23">
            <v>30.774999999999999</v>
          </cell>
          <cell r="C23">
            <v>30.734999999999999</v>
          </cell>
          <cell r="D23">
            <v>30.285</v>
          </cell>
          <cell r="E23">
            <v>29.895</v>
          </cell>
          <cell r="F23">
            <v>30.754999999999999</v>
          </cell>
          <cell r="J23">
            <v>0</v>
          </cell>
          <cell r="K23" t="str">
            <v>)</v>
          </cell>
          <cell r="L23">
            <v>0</v>
          </cell>
          <cell r="M23" t="str">
            <v>(</v>
          </cell>
          <cell r="N23">
            <v>0</v>
          </cell>
          <cell r="O23" t="str">
            <v>)</v>
          </cell>
          <cell r="P23">
            <v>0</v>
          </cell>
          <cell r="Q23" t="str">
            <v>(</v>
          </cell>
          <cell r="R23">
            <v>0</v>
          </cell>
          <cell r="S23" t="str">
            <v>)</v>
          </cell>
          <cell r="T23">
            <v>0</v>
          </cell>
          <cell r="U23" t="str">
            <v>(</v>
          </cell>
          <cell r="V23">
            <v>0</v>
          </cell>
          <cell r="W23" t="str">
            <v>)</v>
          </cell>
          <cell r="X23">
            <v>0</v>
          </cell>
          <cell r="Y23" t="str">
            <v>(</v>
          </cell>
          <cell r="Z23">
            <v>0</v>
          </cell>
          <cell r="AA23" t="str">
            <v>)</v>
          </cell>
          <cell r="AB23">
            <v>0</v>
          </cell>
          <cell r="AC23" t="str">
            <v>(</v>
          </cell>
          <cell r="AD23">
            <v>0</v>
          </cell>
          <cell r="AE23" t="str">
            <v>)</v>
          </cell>
          <cell r="AF23">
            <v>0</v>
          </cell>
          <cell r="AG23" t="str">
            <v>(</v>
          </cell>
          <cell r="AH23">
            <v>0</v>
          </cell>
          <cell r="AI23" t="str">
            <v>)</v>
          </cell>
          <cell r="AJ23">
            <v>0.53500000000000003</v>
          </cell>
          <cell r="AK23" t="str">
            <v>(</v>
          </cell>
          <cell r="AL23">
            <v>2</v>
          </cell>
          <cell r="AM23" t="str">
            <v>)</v>
          </cell>
          <cell r="AN23">
            <v>0</v>
          </cell>
          <cell r="AO23" t="str">
            <v>(</v>
          </cell>
          <cell r="AP23">
            <v>0</v>
          </cell>
          <cell r="AQ23" t="str">
            <v>)</v>
          </cell>
        </row>
        <row r="24">
          <cell r="B24">
            <v>30.69</v>
          </cell>
          <cell r="C24">
            <v>30.6</v>
          </cell>
          <cell r="D24">
            <v>30.23</v>
          </cell>
          <cell r="E24">
            <v>29.84</v>
          </cell>
          <cell r="F24">
            <v>30.645000000000003</v>
          </cell>
          <cell r="J24">
            <v>0</v>
          </cell>
          <cell r="K24" t="str">
            <v>)</v>
          </cell>
          <cell r="L24">
            <v>0</v>
          </cell>
          <cell r="M24" t="str">
            <v>(</v>
          </cell>
          <cell r="N24">
            <v>0</v>
          </cell>
          <cell r="O24" t="str">
            <v>)</v>
          </cell>
          <cell r="P24">
            <v>0</v>
          </cell>
          <cell r="Q24" t="str">
            <v>(</v>
          </cell>
          <cell r="R24">
            <v>0</v>
          </cell>
          <cell r="S24" t="str">
            <v>)</v>
          </cell>
          <cell r="T24">
            <v>0</v>
          </cell>
          <cell r="U24" t="str">
            <v>(</v>
          </cell>
          <cell r="V24">
            <v>0</v>
          </cell>
          <cell r="W24" t="str">
            <v>)</v>
          </cell>
          <cell r="X24">
            <v>0</v>
          </cell>
          <cell r="Y24" t="str">
            <v>(</v>
          </cell>
          <cell r="Z24">
            <v>0</v>
          </cell>
          <cell r="AA24" t="str">
            <v>)</v>
          </cell>
          <cell r="AB24">
            <v>0.37</v>
          </cell>
          <cell r="AC24" t="str">
            <v>(</v>
          </cell>
          <cell r="AD24">
            <v>1</v>
          </cell>
          <cell r="AE24" t="str">
            <v>)</v>
          </cell>
          <cell r="AF24">
            <v>0</v>
          </cell>
          <cell r="AG24" t="str">
            <v>(</v>
          </cell>
          <cell r="AH24">
            <v>0</v>
          </cell>
          <cell r="AI24" t="str">
            <v>)</v>
          </cell>
          <cell r="AJ24">
            <v>0.39</v>
          </cell>
          <cell r="AK24" t="str">
            <v>(</v>
          </cell>
          <cell r="AL24">
            <v>1</v>
          </cell>
          <cell r="AM24" t="str">
            <v>)</v>
          </cell>
          <cell r="AN24">
            <v>0</v>
          </cell>
          <cell r="AO24" t="str">
            <v>(</v>
          </cell>
          <cell r="AP24">
            <v>0</v>
          </cell>
          <cell r="AQ24" t="str">
            <v>)</v>
          </cell>
        </row>
        <row r="25">
          <cell r="B25">
            <v>31.26</v>
          </cell>
          <cell r="C25">
            <v>31.200000000000003</v>
          </cell>
          <cell r="D25">
            <v>30.87</v>
          </cell>
          <cell r="E25">
            <v>30.51</v>
          </cell>
          <cell r="F25">
            <v>31.230000000000004</v>
          </cell>
          <cell r="J25">
            <v>0</v>
          </cell>
          <cell r="K25" t="str">
            <v>)</v>
          </cell>
          <cell r="L25">
            <v>0</v>
          </cell>
          <cell r="M25" t="str">
            <v>(</v>
          </cell>
          <cell r="N25">
            <v>0</v>
          </cell>
          <cell r="O25" t="str">
            <v>)</v>
          </cell>
          <cell r="P25">
            <v>0</v>
          </cell>
          <cell r="Q25" t="str">
            <v>(</v>
          </cell>
          <cell r="R25">
            <v>0</v>
          </cell>
          <cell r="S25" t="str">
            <v>)</v>
          </cell>
          <cell r="T25">
            <v>0</v>
          </cell>
          <cell r="U25" t="str">
            <v>(</v>
          </cell>
          <cell r="V25">
            <v>0</v>
          </cell>
          <cell r="W25" t="str">
            <v>)</v>
          </cell>
          <cell r="X25">
            <v>0</v>
          </cell>
          <cell r="Y25" t="str">
            <v>(</v>
          </cell>
          <cell r="Z25">
            <v>0</v>
          </cell>
          <cell r="AA25" t="str">
            <v>)</v>
          </cell>
          <cell r="AB25">
            <v>0</v>
          </cell>
          <cell r="AC25" t="str">
            <v>(</v>
          </cell>
          <cell r="AD25">
            <v>0</v>
          </cell>
          <cell r="AE25" t="str">
            <v>)</v>
          </cell>
          <cell r="AF25">
            <v>0</v>
          </cell>
          <cell r="AG25" t="str">
            <v>(</v>
          </cell>
          <cell r="AH25">
            <v>0</v>
          </cell>
          <cell r="AI25" t="str">
            <v>)</v>
          </cell>
          <cell r="AJ25">
            <v>0.36</v>
          </cell>
          <cell r="AK25" t="str">
            <v>(</v>
          </cell>
          <cell r="AL25">
            <v>1</v>
          </cell>
          <cell r="AM25" t="str">
            <v>)</v>
          </cell>
          <cell r="AN25">
            <v>0</v>
          </cell>
          <cell r="AO25" t="str">
            <v>(</v>
          </cell>
          <cell r="AP25">
            <v>0</v>
          </cell>
          <cell r="AQ25" t="str">
            <v>)</v>
          </cell>
        </row>
        <row r="26">
          <cell r="B26">
            <v>31.445</v>
          </cell>
          <cell r="C26">
            <v>31.395</v>
          </cell>
          <cell r="D26">
            <v>31.094999999999999</v>
          </cell>
          <cell r="E26">
            <v>30.754999999999999</v>
          </cell>
          <cell r="F26">
            <v>31.42</v>
          </cell>
          <cell r="J26">
            <v>0</v>
          </cell>
          <cell r="K26" t="str">
            <v>)</v>
          </cell>
          <cell r="L26">
            <v>0</v>
          </cell>
          <cell r="M26" t="str">
            <v>(</v>
          </cell>
          <cell r="N26">
            <v>0</v>
          </cell>
          <cell r="O26" t="str">
            <v>)</v>
          </cell>
          <cell r="P26">
            <v>0</v>
          </cell>
          <cell r="Q26" t="str">
            <v>(</v>
          </cell>
          <cell r="R26">
            <v>0</v>
          </cell>
          <cell r="S26" t="str">
            <v>)</v>
          </cell>
          <cell r="T26">
            <v>0</v>
          </cell>
          <cell r="U26" t="str">
            <v>(</v>
          </cell>
          <cell r="V26">
            <v>0</v>
          </cell>
          <cell r="W26" t="str">
            <v>)</v>
          </cell>
          <cell r="X26">
            <v>0</v>
          </cell>
          <cell r="Y26" t="str">
            <v>(</v>
          </cell>
          <cell r="Z26">
            <v>0</v>
          </cell>
          <cell r="AA26" t="str">
            <v>)</v>
          </cell>
          <cell r="AB26">
            <v>0</v>
          </cell>
          <cell r="AC26" t="str">
            <v>(</v>
          </cell>
          <cell r="AD26">
            <v>0</v>
          </cell>
          <cell r="AE26" t="str">
            <v>)</v>
          </cell>
          <cell r="AF26">
            <v>0</v>
          </cell>
          <cell r="AG26" t="str">
            <v>(</v>
          </cell>
          <cell r="AH26">
            <v>0</v>
          </cell>
          <cell r="AI26" t="str">
            <v>)</v>
          </cell>
          <cell r="AJ26">
            <v>0</v>
          </cell>
          <cell r="AK26" t="str">
            <v>(</v>
          </cell>
          <cell r="AL26">
            <v>0</v>
          </cell>
          <cell r="AM26" t="str">
            <v>)</v>
          </cell>
          <cell r="AN26">
            <v>0</v>
          </cell>
          <cell r="AO26" t="str">
            <v>(</v>
          </cell>
          <cell r="AP26">
            <v>0</v>
          </cell>
          <cell r="AQ26" t="str">
            <v>)</v>
          </cell>
        </row>
        <row r="27">
          <cell r="B27">
            <v>31.75</v>
          </cell>
          <cell r="C27">
            <v>31.774999999999999</v>
          </cell>
          <cell r="D27">
            <v>31.4</v>
          </cell>
          <cell r="E27">
            <v>30.97</v>
          </cell>
          <cell r="F27">
            <v>31.762499999999999</v>
          </cell>
          <cell r="J27">
            <v>0</v>
          </cell>
          <cell r="K27" t="str">
            <v>)</v>
          </cell>
          <cell r="L27">
            <v>0</v>
          </cell>
          <cell r="M27" t="str">
            <v>(</v>
          </cell>
          <cell r="N27">
            <v>0</v>
          </cell>
          <cell r="O27" t="str">
            <v>)</v>
          </cell>
          <cell r="P27">
            <v>0</v>
          </cell>
          <cell r="Q27" t="str">
            <v>(</v>
          </cell>
          <cell r="R27">
            <v>0</v>
          </cell>
          <cell r="S27" t="str">
            <v>)</v>
          </cell>
          <cell r="T27">
            <v>0</v>
          </cell>
          <cell r="U27" t="str">
            <v>(</v>
          </cell>
          <cell r="V27">
            <v>0</v>
          </cell>
          <cell r="W27" t="str">
            <v>)</v>
          </cell>
          <cell r="X27">
            <v>0</v>
          </cell>
          <cell r="Y27" t="str">
            <v>(</v>
          </cell>
          <cell r="Z27">
            <v>0</v>
          </cell>
          <cell r="AA27" t="str">
            <v>)</v>
          </cell>
          <cell r="AB27">
            <v>0</v>
          </cell>
          <cell r="AC27" t="str">
            <v>(</v>
          </cell>
          <cell r="AD27">
            <v>0</v>
          </cell>
          <cell r="AE27" t="str">
            <v>)</v>
          </cell>
          <cell r="AF27">
            <v>0</v>
          </cell>
          <cell r="AG27" t="str">
            <v>(</v>
          </cell>
          <cell r="AH27">
            <v>0</v>
          </cell>
          <cell r="AI27" t="str">
            <v>)</v>
          </cell>
          <cell r="AJ27">
            <v>0</v>
          </cell>
          <cell r="AK27" t="str">
            <v>(</v>
          </cell>
          <cell r="AL27">
            <v>0</v>
          </cell>
          <cell r="AM27" t="str">
            <v>)</v>
          </cell>
          <cell r="AN27">
            <v>0</v>
          </cell>
          <cell r="AO27" t="str">
            <v>(</v>
          </cell>
          <cell r="AP27">
            <v>0</v>
          </cell>
          <cell r="AQ27" t="str">
            <v>)</v>
          </cell>
        </row>
        <row r="28">
          <cell r="C28" t="str">
            <v xml:space="preserve">MAR </v>
          </cell>
          <cell r="D28" t="str">
            <v>APR</v>
          </cell>
          <cell r="E28" t="str">
            <v>MAY</v>
          </cell>
        </row>
        <row r="29">
          <cell r="B29">
            <v>30.984999999999999</v>
          </cell>
          <cell r="C29">
            <v>30.814999999999998</v>
          </cell>
          <cell r="D29">
            <v>30.484999999999999</v>
          </cell>
          <cell r="E29">
            <v>29.91</v>
          </cell>
          <cell r="F29">
            <v>30.9</v>
          </cell>
        </row>
        <row r="30">
          <cell r="B30">
            <v>30.92</v>
          </cell>
          <cell r="C30">
            <v>30.865000000000002</v>
          </cell>
          <cell r="D30">
            <v>30.61</v>
          </cell>
          <cell r="E30">
            <v>30.035</v>
          </cell>
          <cell r="F30">
            <v>30.892500000000002</v>
          </cell>
        </row>
        <row r="31">
          <cell r="B31">
            <v>31.364999999999998</v>
          </cell>
          <cell r="C31">
            <v>31.265000000000001</v>
          </cell>
          <cell r="D31">
            <v>31.035</v>
          </cell>
          <cell r="E31">
            <v>30.444999999999997</v>
          </cell>
          <cell r="F31">
            <v>31.314999999999998</v>
          </cell>
          <cell r="T31">
            <v>0.1</v>
          </cell>
          <cell r="U31" t="str">
            <v>(</v>
          </cell>
          <cell r="V31">
            <v>1</v>
          </cell>
          <cell r="W31" t="str">
            <v>)</v>
          </cell>
          <cell r="AJ31">
            <v>0.245</v>
          </cell>
          <cell r="AK31" t="str">
            <v>(</v>
          </cell>
          <cell r="AL31">
            <v>2</v>
          </cell>
          <cell r="AM31" t="str">
            <v>)</v>
          </cell>
        </row>
        <row r="32">
          <cell r="B32">
            <v>31.86</v>
          </cell>
          <cell r="C32">
            <v>31.64</v>
          </cell>
          <cell r="D32">
            <v>31.3</v>
          </cell>
          <cell r="E32">
            <v>30.68</v>
          </cell>
          <cell r="F32">
            <v>31.75</v>
          </cell>
          <cell r="T32">
            <v>0.22</v>
          </cell>
          <cell r="U32" t="str">
            <v>(</v>
          </cell>
          <cell r="V32">
            <v>1</v>
          </cell>
          <cell r="W32" t="str">
            <v>)</v>
          </cell>
          <cell r="AJ32">
            <v>0.29000000000000004</v>
          </cell>
          <cell r="AK32" t="str">
            <v>(</v>
          </cell>
          <cell r="AL32">
            <v>7</v>
          </cell>
          <cell r="AM32" t="str">
            <v>)</v>
          </cell>
        </row>
        <row r="33">
          <cell r="B33">
            <v>32.346666666666671</v>
          </cell>
          <cell r="C33">
            <v>32.196666666666673</v>
          </cell>
          <cell r="D33">
            <v>32.206666666666671</v>
          </cell>
          <cell r="E33">
            <v>31.13666666666667</v>
          </cell>
          <cell r="F33">
            <v>32.271666666666675</v>
          </cell>
          <cell r="T33">
            <v>0.15</v>
          </cell>
          <cell r="U33" t="str">
            <v>(</v>
          </cell>
          <cell r="V33">
            <v>1</v>
          </cell>
          <cell r="W33" t="str">
            <v>)</v>
          </cell>
          <cell r="AJ33">
            <v>0.42666666666666669</v>
          </cell>
          <cell r="AK33" t="str">
            <v>(</v>
          </cell>
          <cell r="AL33">
            <v>3</v>
          </cell>
          <cell r="AM33" t="str">
            <v>)</v>
          </cell>
        </row>
        <row r="34">
          <cell r="B34">
            <v>32.019999999999996</v>
          </cell>
          <cell r="C34">
            <v>31.87</v>
          </cell>
          <cell r="D34">
            <v>31.450000000000003</v>
          </cell>
          <cell r="E34">
            <v>30.734999999999999</v>
          </cell>
          <cell r="F34">
            <v>31.945</v>
          </cell>
        </row>
        <row r="35">
          <cell r="B35">
            <v>32.615000000000002</v>
          </cell>
          <cell r="C35">
            <v>32.445</v>
          </cell>
          <cell r="D35">
            <v>31.985000000000003</v>
          </cell>
          <cell r="E35">
            <v>31.295000000000002</v>
          </cell>
          <cell r="F35">
            <v>32.53</v>
          </cell>
          <cell r="AJ35">
            <v>0.5</v>
          </cell>
          <cell r="AK35" t="str">
            <v>(</v>
          </cell>
          <cell r="AL35">
            <v>1</v>
          </cell>
          <cell r="AM35" t="str">
            <v>)</v>
          </cell>
        </row>
        <row r="36">
          <cell r="B36">
            <v>32.380000000000003</v>
          </cell>
          <cell r="C36">
            <v>32.270000000000003</v>
          </cell>
          <cell r="D36">
            <v>31.750000000000004</v>
          </cell>
          <cell r="E36">
            <v>31.050000000000004</v>
          </cell>
          <cell r="F36">
            <v>32.133333333333333</v>
          </cell>
          <cell r="AJ36">
            <v>0.52</v>
          </cell>
          <cell r="AK36" t="str">
            <v>(</v>
          </cell>
          <cell r="AL36">
            <v>1</v>
          </cell>
          <cell r="AM36" t="str">
            <v>)</v>
          </cell>
        </row>
        <row r="37">
          <cell r="B37">
            <v>33.06</v>
          </cell>
          <cell r="C37">
            <v>32.825000000000003</v>
          </cell>
          <cell r="D37">
            <v>32.260000000000005</v>
          </cell>
          <cell r="E37">
            <v>31.454999999999998</v>
          </cell>
          <cell r="F37">
            <v>32.715000000000003</v>
          </cell>
        </row>
        <row r="38">
          <cell r="B38">
            <v>33.36333333333333</v>
          </cell>
          <cell r="C38">
            <v>33.223333333333329</v>
          </cell>
          <cell r="D38">
            <v>32.513333333333328</v>
          </cell>
          <cell r="E38">
            <v>31.633333333333329</v>
          </cell>
          <cell r="F38">
            <v>33.033333333333331</v>
          </cell>
          <cell r="AJ38">
            <v>0.67333333333333334</v>
          </cell>
          <cell r="AK38" t="str">
            <v>(</v>
          </cell>
          <cell r="AL38">
            <v>3</v>
          </cell>
          <cell r="AM38" t="str">
            <v>)</v>
          </cell>
        </row>
        <row r="39">
          <cell r="B39">
            <v>32.865000000000002</v>
          </cell>
          <cell r="C39">
            <v>32.585000000000001</v>
          </cell>
          <cell r="D39">
            <v>31.855</v>
          </cell>
          <cell r="E39">
            <v>30.975000000000001</v>
          </cell>
          <cell r="F39">
            <v>32.435000000000002</v>
          </cell>
        </row>
        <row r="40">
          <cell r="B40">
            <v>33.055</v>
          </cell>
          <cell r="C40">
            <v>33.024999999999999</v>
          </cell>
          <cell r="D40">
            <v>32.305</v>
          </cell>
          <cell r="E40">
            <v>31.384999999999998</v>
          </cell>
          <cell r="F40">
            <v>32.794999999999995</v>
          </cell>
        </row>
        <row r="41">
          <cell r="B41">
            <v>32.909999999999997</v>
          </cell>
          <cell r="C41">
            <v>32.959999999999994</v>
          </cell>
          <cell r="D41">
            <v>32.36</v>
          </cell>
          <cell r="E41">
            <v>31.56</v>
          </cell>
          <cell r="F41">
            <v>32.743333333333332</v>
          </cell>
        </row>
        <row r="42">
          <cell r="B42">
            <v>32.405000000000001</v>
          </cell>
          <cell r="C42">
            <v>32.445</v>
          </cell>
          <cell r="D42">
            <v>31.905000000000001</v>
          </cell>
          <cell r="E42">
            <v>31.17</v>
          </cell>
          <cell r="F42">
            <v>32.251666666666665</v>
          </cell>
        </row>
        <row r="43">
          <cell r="D43" t="str">
            <v>AGGREGATES</v>
          </cell>
          <cell r="F43" t="str">
            <v>AVERAGES</v>
          </cell>
        </row>
        <row r="44">
          <cell r="G44" t="str">
            <v>BRENT 2 (15 DAY)</v>
          </cell>
          <cell r="J44">
            <v>0</v>
          </cell>
          <cell r="N44">
            <v>0</v>
          </cell>
          <cell r="R44">
            <v>0</v>
          </cell>
          <cell r="V44">
            <v>4</v>
          </cell>
          <cell r="Z44">
            <v>4</v>
          </cell>
          <cell r="AD44">
            <v>8</v>
          </cell>
          <cell r="AH44">
            <v>6</v>
          </cell>
          <cell r="AL44">
            <v>20</v>
          </cell>
          <cell r="AP44">
            <v>0</v>
          </cell>
        </row>
        <row r="45">
          <cell r="B45" t="str">
            <v>FEB 1 - 28</v>
          </cell>
          <cell r="D45">
            <v>653.51499999999999</v>
          </cell>
          <cell r="F45">
            <v>32.675750000000001</v>
          </cell>
          <cell r="G45" t="str">
            <v>BRENT 4 (20 DAY)</v>
          </cell>
          <cell r="J45">
            <v>0</v>
          </cell>
          <cell r="N45">
            <v>0</v>
          </cell>
          <cell r="R45">
            <v>3</v>
          </cell>
          <cell r="V45">
            <v>1</v>
          </cell>
          <cell r="Z45">
            <v>2</v>
          </cell>
          <cell r="AD45">
            <v>2</v>
          </cell>
          <cell r="AH45">
            <v>23</v>
          </cell>
          <cell r="AL45">
            <v>0</v>
          </cell>
          <cell r="AP45">
            <v>0</v>
          </cell>
        </row>
        <row r="46">
          <cell r="G46" t="str">
            <v>BRENT 15-14</v>
          </cell>
          <cell r="J46">
            <v>0</v>
          </cell>
          <cell r="N46">
            <v>0</v>
          </cell>
          <cell r="R46">
            <v>4</v>
          </cell>
          <cell r="V46">
            <v>4</v>
          </cell>
          <cell r="Z46">
            <v>6</v>
          </cell>
          <cell r="AD46">
            <v>6</v>
          </cell>
          <cell r="AH46">
            <v>23</v>
          </cell>
          <cell r="AL46">
            <v>0</v>
          </cell>
          <cell r="AP46">
            <v>0</v>
          </cell>
        </row>
        <row r="47">
          <cell r="B47" t="str">
            <v>FEB 1 - 28</v>
          </cell>
          <cell r="D47">
            <v>652.09999999999991</v>
          </cell>
          <cell r="F47">
            <v>32.604999999999997</v>
          </cell>
          <cell r="G47" t="str">
            <v>BRENT 1 (CALENDAR)</v>
          </cell>
          <cell r="J47">
            <v>0</v>
          </cell>
          <cell r="N47">
            <v>0</v>
          </cell>
          <cell r="R47">
            <v>1</v>
          </cell>
          <cell r="V47">
            <v>4</v>
          </cell>
          <cell r="Z47">
            <v>0</v>
          </cell>
          <cell r="AD47">
            <v>0</v>
          </cell>
          <cell r="AH47">
            <v>0</v>
          </cell>
          <cell r="AL47">
            <v>17</v>
          </cell>
          <cell r="AP47">
            <v>0</v>
          </cell>
        </row>
        <row r="49">
          <cell r="B49" t="str">
            <v>FEB 1 - 28</v>
          </cell>
          <cell r="D49">
            <v>651.22833333333335</v>
          </cell>
          <cell r="F49">
            <v>32.561416666666666</v>
          </cell>
        </row>
        <row r="51">
          <cell r="B51" t="str">
            <v>MARCH ASSESSMENT PERIOD</v>
          </cell>
        </row>
        <row r="52">
          <cell r="B52" t="str">
            <v>BRENT PRICE AVERAGES</v>
          </cell>
        </row>
        <row r="53">
          <cell r="B53" t="str">
            <v>DATED</v>
          </cell>
          <cell r="C53" t="str">
            <v>MAR</v>
          </cell>
          <cell r="D53" t="str">
            <v>APR</v>
          </cell>
          <cell r="E53" t="str">
            <v>MAY</v>
          </cell>
          <cell r="F53" t="str">
            <v>AVERAGE</v>
          </cell>
        </row>
        <row r="55">
          <cell r="B55">
            <v>30.984999999999999</v>
          </cell>
          <cell r="C55">
            <v>30.814999999999998</v>
          </cell>
          <cell r="D55">
            <v>30.484999999999999</v>
          </cell>
          <cell r="E55">
            <v>29.91</v>
          </cell>
          <cell r="F55">
            <v>30.9</v>
          </cell>
        </row>
        <row r="56">
          <cell r="B56">
            <v>30.92</v>
          </cell>
          <cell r="C56">
            <v>30.865000000000002</v>
          </cell>
          <cell r="D56">
            <v>30.61</v>
          </cell>
          <cell r="E56">
            <v>30.035</v>
          </cell>
          <cell r="F56">
            <v>30.892500000000002</v>
          </cell>
        </row>
        <row r="57">
          <cell r="B57">
            <v>31.364999999999998</v>
          </cell>
          <cell r="C57">
            <v>31.265000000000001</v>
          </cell>
          <cell r="D57">
            <v>31.035</v>
          </cell>
          <cell r="E57">
            <v>30.444999999999997</v>
          </cell>
          <cell r="F57">
            <v>31.314999999999998</v>
          </cell>
        </row>
        <row r="58">
          <cell r="B58">
            <v>31.86</v>
          </cell>
          <cell r="C58">
            <v>31.64</v>
          </cell>
          <cell r="D58">
            <v>31.3</v>
          </cell>
          <cell r="E58">
            <v>30.68</v>
          </cell>
          <cell r="F58">
            <v>31.75</v>
          </cell>
        </row>
        <row r="59">
          <cell r="B59">
            <v>32.346666666666671</v>
          </cell>
          <cell r="C59">
            <v>32.196666666666673</v>
          </cell>
          <cell r="D59">
            <v>31.806666666666672</v>
          </cell>
          <cell r="E59">
            <v>31.13666666666667</v>
          </cell>
          <cell r="F59">
            <v>32.271666666666675</v>
          </cell>
          <cell r="L59" t="str">
            <v>BASIS FOR DATED</v>
          </cell>
          <cell r="X59" t="str">
            <v>MAR</v>
          </cell>
          <cell r="AB59" t="str">
            <v>MAR</v>
          </cell>
          <cell r="AC59" t="str">
            <v>/</v>
          </cell>
          <cell r="AD59" t="str">
            <v>APR</v>
          </cell>
          <cell r="AF59" t="str">
            <v>APR</v>
          </cell>
          <cell r="AJ59" t="str">
            <v>APR</v>
          </cell>
          <cell r="AK59" t="str">
            <v>/</v>
          </cell>
          <cell r="AL59" t="str">
            <v>MAY</v>
          </cell>
          <cell r="AN59" t="str">
            <v>MAY</v>
          </cell>
          <cell r="AR59" t="str">
            <v>Basis for Dated</v>
          </cell>
        </row>
        <row r="60">
          <cell r="B60">
            <v>32.019999999999996</v>
          </cell>
          <cell r="C60">
            <v>31.87</v>
          </cell>
          <cell r="D60">
            <v>31.450000000000003</v>
          </cell>
          <cell r="E60">
            <v>30.734999999999999</v>
          </cell>
          <cell r="F60">
            <v>31.945</v>
          </cell>
          <cell r="L60" t="str">
            <v>Dated</v>
          </cell>
          <cell r="P60" t="str">
            <v>MAR</v>
          </cell>
          <cell r="T60" t="str">
            <v>APR</v>
          </cell>
          <cell r="AR60" t="str">
            <v>DTD</v>
          </cell>
          <cell r="AS60" t="str">
            <v>DTD</v>
          </cell>
          <cell r="AT60" t="str">
            <v>MAR</v>
          </cell>
          <cell r="AU60" t="str">
            <v>MAR</v>
          </cell>
        </row>
        <row r="61">
          <cell r="B61">
            <v>32.615000000000002</v>
          </cell>
          <cell r="C61">
            <v>32.445</v>
          </cell>
          <cell r="D61">
            <v>31.985000000000003</v>
          </cell>
          <cell r="E61">
            <v>31.295000000000002</v>
          </cell>
          <cell r="F61">
            <v>32.53</v>
          </cell>
        </row>
        <row r="62">
          <cell r="B62">
            <v>32.380000000000003</v>
          </cell>
          <cell r="C62">
            <v>32.270000000000003</v>
          </cell>
          <cell r="D62">
            <v>31.750000000000004</v>
          </cell>
          <cell r="E62">
            <v>31.050000000000004</v>
          </cell>
          <cell r="F62">
            <v>32.325000000000003</v>
          </cell>
        </row>
        <row r="63">
          <cell r="B63">
            <v>33.06</v>
          </cell>
          <cell r="C63">
            <v>32.825000000000003</v>
          </cell>
          <cell r="D63">
            <v>32.260000000000005</v>
          </cell>
          <cell r="E63">
            <v>31.454999999999998</v>
          </cell>
          <cell r="F63">
            <v>32.942500000000003</v>
          </cell>
          <cell r="P63">
            <v>0.1</v>
          </cell>
          <cell r="Q63" t="str">
            <v>(</v>
          </cell>
          <cell r="R63">
            <v>1</v>
          </cell>
          <cell r="S63" t="str">
            <v>)</v>
          </cell>
          <cell r="AB63">
            <v>0.245</v>
          </cell>
          <cell r="AC63" t="str">
            <v>(</v>
          </cell>
          <cell r="AD63">
            <v>2</v>
          </cell>
          <cell r="AE63" t="str">
            <v>)</v>
          </cell>
          <cell r="AT63">
            <v>0.1</v>
          </cell>
        </row>
        <row r="64">
          <cell r="B64">
            <v>33.36333333333333</v>
          </cell>
          <cell r="C64">
            <v>33.223333333333329</v>
          </cell>
          <cell r="D64">
            <v>32.513333333333328</v>
          </cell>
          <cell r="E64">
            <v>31.633333333333329</v>
          </cell>
          <cell r="F64">
            <v>33.293333333333329</v>
          </cell>
          <cell r="P64">
            <v>0.22</v>
          </cell>
          <cell r="Q64" t="str">
            <v>(</v>
          </cell>
          <cell r="R64">
            <v>1</v>
          </cell>
          <cell r="S64" t="str">
            <v>)</v>
          </cell>
          <cell r="AB64">
            <v>0.29000000000000004</v>
          </cell>
          <cell r="AC64" t="str">
            <v>(</v>
          </cell>
          <cell r="AD64">
            <v>7</v>
          </cell>
          <cell r="AE64" t="str">
            <v>)</v>
          </cell>
          <cell r="AT64">
            <v>0.22</v>
          </cell>
        </row>
        <row r="65">
          <cell r="B65">
            <v>32.865000000000002</v>
          </cell>
          <cell r="C65">
            <v>32.585000000000001</v>
          </cell>
          <cell r="D65">
            <v>31.855</v>
          </cell>
          <cell r="E65">
            <v>30.975000000000001</v>
          </cell>
          <cell r="F65">
            <v>32.725000000000001</v>
          </cell>
          <cell r="P65">
            <v>0.15</v>
          </cell>
          <cell r="Q65" t="str">
            <v>(</v>
          </cell>
          <cell r="R65">
            <v>1</v>
          </cell>
          <cell r="S65" t="str">
            <v>)</v>
          </cell>
          <cell r="AB65">
            <v>0.42666666666666669</v>
          </cell>
          <cell r="AC65" t="str">
            <v>(</v>
          </cell>
          <cell r="AD65">
            <v>3</v>
          </cell>
          <cell r="AE65" t="str">
            <v>)</v>
          </cell>
          <cell r="AT65">
            <v>0.15</v>
          </cell>
        </row>
        <row r="66">
          <cell r="B66">
            <v>33.055</v>
          </cell>
          <cell r="C66">
            <v>33.024999999999999</v>
          </cell>
          <cell r="D66">
            <v>32.305</v>
          </cell>
          <cell r="E66">
            <v>31.384999999999998</v>
          </cell>
          <cell r="F66">
            <v>33.04</v>
          </cell>
        </row>
        <row r="67">
          <cell r="B67">
            <v>32.909999999999997</v>
          </cell>
          <cell r="C67">
            <v>32.959999999999994</v>
          </cell>
          <cell r="D67">
            <v>32.36</v>
          </cell>
          <cell r="E67">
            <v>31.56</v>
          </cell>
          <cell r="F67">
            <v>32.934999999999995</v>
          </cell>
          <cell r="AB67">
            <v>0.5</v>
          </cell>
          <cell r="AC67" t="str">
            <v>(</v>
          </cell>
          <cell r="AD67">
            <v>1</v>
          </cell>
          <cell r="AE67" t="str">
            <v>)</v>
          </cell>
          <cell r="AJ67">
            <v>0.68</v>
          </cell>
          <cell r="AK67" t="str">
            <v>(</v>
          </cell>
          <cell r="AL67">
            <v>1</v>
          </cell>
          <cell r="AM67" t="str">
            <v>)</v>
          </cell>
        </row>
        <row r="68">
          <cell r="B68">
            <v>32.405000000000001</v>
          </cell>
          <cell r="C68">
            <v>32.445</v>
          </cell>
          <cell r="D68">
            <v>31.905000000000001</v>
          </cell>
          <cell r="E68">
            <v>31.17</v>
          </cell>
          <cell r="F68">
            <v>32.424999999999997</v>
          </cell>
          <cell r="AB68">
            <v>0.52</v>
          </cell>
          <cell r="AC68" t="str">
            <v>(</v>
          </cell>
          <cell r="AD68">
            <v>1</v>
          </cell>
          <cell r="AE68" t="str">
            <v>)</v>
          </cell>
        </row>
        <row r="69">
          <cell r="B69">
            <v>32.704999999999998</v>
          </cell>
          <cell r="C69">
            <v>32.664999999999999</v>
          </cell>
          <cell r="D69">
            <v>32.204999999999998</v>
          </cell>
          <cell r="E69">
            <v>31.535</v>
          </cell>
          <cell r="F69">
            <v>32.685000000000002</v>
          </cell>
        </row>
        <row r="70">
          <cell r="B70">
            <v>33.325000000000003</v>
          </cell>
          <cell r="C70">
            <v>33.450000000000003</v>
          </cell>
          <cell r="D70">
            <v>32.92</v>
          </cell>
          <cell r="E70">
            <v>32.245000000000005</v>
          </cell>
          <cell r="F70">
            <v>33.387500000000003</v>
          </cell>
          <cell r="AB70">
            <v>0.67333333333333334</v>
          </cell>
          <cell r="AC70" t="str">
            <v>(</v>
          </cell>
          <cell r="AD70">
            <v>3</v>
          </cell>
          <cell r="AE70" t="str">
            <v>)</v>
          </cell>
        </row>
        <row r="71">
          <cell r="B71">
            <v>33.465000000000003</v>
          </cell>
          <cell r="C71">
            <v>33.695</v>
          </cell>
          <cell r="D71">
            <v>33.045000000000002</v>
          </cell>
          <cell r="E71">
            <v>32.239999999999995</v>
          </cell>
          <cell r="F71">
            <v>33.58</v>
          </cell>
        </row>
        <row r="72">
          <cell r="B72">
            <v>33.505000000000003</v>
          </cell>
          <cell r="C72">
            <v>33.555</v>
          </cell>
          <cell r="D72">
            <v>32.855000000000004</v>
          </cell>
          <cell r="E72">
            <v>31.945000000000004</v>
          </cell>
          <cell r="F72">
            <v>33.53</v>
          </cell>
        </row>
        <row r="73">
          <cell r="B73">
            <v>33.965000000000003</v>
          </cell>
          <cell r="C73">
            <v>34.015000000000001</v>
          </cell>
          <cell r="D73">
            <v>33.114999999999995</v>
          </cell>
          <cell r="E73">
            <v>32.064999999999998</v>
          </cell>
          <cell r="F73">
            <v>33.99</v>
          </cell>
        </row>
        <row r="74">
          <cell r="B74">
            <v>34.4</v>
          </cell>
          <cell r="C74">
            <v>34.29</v>
          </cell>
          <cell r="D74">
            <v>33.39</v>
          </cell>
          <cell r="E74">
            <v>32.409999999999997</v>
          </cell>
          <cell r="F74">
            <v>34.344999999999999</v>
          </cell>
        </row>
        <row r="75">
          <cell r="C75" t="str">
            <v>APR</v>
          </cell>
          <cell r="D75" t="str">
            <v>MAY</v>
          </cell>
          <cell r="E75" t="str">
            <v>JUN</v>
          </cell>
        </row>
        <row r="76">
          <cell r="B76">
            <v>33.394999999999996</v>
          </cell>
          <cell r="C76">
            <v>32.489999999999995</v>
          </cell>
          <cell r="D76">
            <v>31.664999999999999</v>
          </cell>
          <cell r="E76">
            <v>30.79</v>
          </cell>
          <cell r="F76">
            <v>32.942499999999995</v>
          </cell>
        </row>
        <row r="77">
          <cell r="B77">
            <v>34.314999999999998</v>
          </cell>
          <cell r="C77">
            <v>33.36</v>
          </cell>
          <cell r="D77">
            <v>32.299999999999997</v>
          </cell>
          <cell r="E77">
            <v>31.299999999999997</v>
          </cell>
          <cell r="F77">
            <v>33.837499999999999</v>
          </cell>
        </row>
        <row r="78">
          <cell r="B78">
            <v>34.06</v>
          </cell>
          <cell r="C78">
            <v>33.15</v>
          </cell>
          <cell r="D78">
            <v>32.03</v>
          </cell>
          <cell r="E78">
            <v>31.134999999999998</v>
          </cell>
          <cell r="F78">
            <v>33.605000000000004</v>
          </cell>
        </row>
        <row r="79">
          <cell r="B79">
            <v>34.664999999999999</v>
          </cell>
          <cell r="C79">
            <v>33.725000000000001</v>
          </cell>
          <cell r="D79">
            <v>32.704999999999998</v>
          </cell>
          <cell r="E79">
            <v>31.695</v>
          </cell>
          <cell r="F79">
            <v>34.195</v>
          </cell>
        </row>
        <row r="80">
          <cell r="B80">
            <v>34.564999999999998</v>
          </cell>
          <cell r="C80">
            <v>33.82</v>
          </cell>
          <cell r="D80">
            <v>32.93</v>
          </cell>
          <cell r="E80">
            <v>31.895</v>
          </cell>
          <cell r="F80">
            <v>34.192499999999995</v>
          </cell>
        </row>
        <row r="81">
          <cell r="B81">
            <v>34.725000000000001</v>
          </cell>
          <cell r="C81">
            <v>34.150000000000006</v>
          </cell>
          <cell r="D81">
            <v>33.28</v>
          </cell>
          <cell r="E81">
            <v>32.255000000000003</v>
          </cell>
          <cell r="F81">
            <v>34.4375</v>
          </cell>
        </row>
        <row r="82">
          <cell r="B82">
            <v>33.954999999999998</v>
          </cell>
          <cell r="C82">
            <v>33.67</v>
          </cell>
          <cell r="D82">
            <v>32.950000000000003</v>
          </cell>
          <cell r="E82">
            <v>32.075000000000003</v>
          </cell>
          <cell r="F82">
            <v>33.8125</v>
          </cell>
        </row>
        <row r="83">
          <cell r="B83">
            <v>34.39</v>
          </cell>
          <cell r="C83">
            <v>34.049999999999997</v>
          </cell>
          <cell r="D83">
            <v>33.314999999999998</v>
          </cell>
          <cell r="E83">
            <v>32.465000000000003</v>
          </cell>
          <cell r="F83">
            <v>33.918333333333329</v>
          </cell>
        </row>
        <row r="84">
          <cell r="B84">
            <v>34.04</v>
          </cell>
          <cell r="C84">
            <v>33.549999999999997</v>
          </cell>
          <cell r="D84">
            <v>32.65</v>
          </cell>
          <cell r="E84">
            <v>31.824999999999999</v>
          </cell>
          <cell r="F84">
            <v>33.413333333333334</v>
          </cell>
        </row>
        <row r="85">
          <cell r="B85">
            <v>31.240000000000002</v>
          </cell>
          <cell r="C85">
            <v>30.98</v>
          </cell>
          <cell r="D85">
            <v>30.240000000000002</v>
          </cell>
          <cell r="E85">
            <v>29.72</v>
          </cell>
          <cell r="F85">
            <v>30.820000000000004</v>
          </cell>
        </row>
        <row r="86">
          <cell r="B86">
            <v>29.854999999999997</v>
          </cell>
          <cell r="C86">
            <v>29.855</v>
          </cell>
          <cell r="D86">
            <v>29.255000000000003</v>
          </cell>
          <cell r="E86">
            <v>28.785</v>
          </cell>
          <cell r="F86">
            <v>29.655000000000001</v>
          </cell>
        </row>
        <row r="87">
          <cell r="B87">
            <v>28.42</v>
          </cell>
          <cell r="C87">
            <v>28.395</v>
          </cell>
          <cell r="D87">
            <v>27.6</v>
          </cell>
          <cell r="E87">
            <v>27.14</v>
          </cell>
          <cell r="F87">
            <v>28.138333333333332</v>
          </cell>
        </row>
        <row r="90">
          <cell r="B90">
            <v>24.96</v>
          </cell>
          <cell r="C90">
            <v>24.96</v>
          </cell>
          <cell r="D90">
            <v>24.535</v>
          </cell>
          <cell r="E90">
            <v>24.41</v>
          </cell>
          <cell r="F90">
            <v>24.818333333333332</v>
          </cell>
        </row>
        <row r="91">
          <cell r="B91">
            <v>26.365000000000002</v>
          </cell>
          <cell r="C91">
            <v>26.240000000000002</v>
          </cell>
          <cell r="D91">
            <v>25.765000000000001</v>
          </cell>
          <cell r="E91">
            <v>25.490000000000002</v>
          </cell>
          <cell r="F91">
            <v>26.123333333333335</v>
          </cell>
          <cell r="AJ91">
            <v>0.79</v>
          </cell>
          <cell r="AK91" t="str">
            <v>(</v>
          </cell>
          <cell r="AL91">
            <v>5</v>
          </cell>
          <cell r="AM91" t="str">
            <v>)</v>
          </cell>
        </row>
        <row r="92">
          <cell r="B92">
            <v>26.79</v>
          </cell>
          <cell r="C92">
            <v>26.824999999999999</v>
          </cell>
          <cell r="D92">
            <v>26.25</v>
          </cell>
          <cell r="E92">
            <v>25.855</v>
          </cell>
          <cell r="F92">
            <v>26.621666666666666</v>
          </cell>
          <cell r="T92">
            <v>0.05</v>
          </cell>
          <cell r="U92" t="str">
            <v>(</v>
          </cell>
          <cell r="V92">
            <v>4</v>
          </cell>
          <cell r="W92" t="str">
            <v>)</v>
          </cell>
          <cell r="AN92">
            <v>29.33</v>
          </cell>
          <cell r="AO92" t="str">
            <v>(</v>
          </cell>
          <cell r="AP92">
            <v>1</v>
          </cell>
          <cell r="AQ92" t="str">
            <v>)</v>
          </cell>
        </row>
        <row r="93">
          <cell r="B93">
            <v>26.16</v>
          </cell>
          <cell r="C93">
            <v>26.175000000000001</v>
          </cell>
          <cell r="D93">
            <v>25.5</v>
          </cell>
          <cell r="E93">
            <v>25.055</v>
          </cell>
          <cell r="F93">
            <v>25.945000000000004</v>
          </cell>
          <cell r="AJ93">
            <v>0.75</v>
          </cell>
          <cell r="AK93" t="str">
            <v>(</v>
          </cell>
          <cell r="AL93">
            <v>2</v>
          </cell>
          <cell r="AM93" t="str">
            <v>)</v>
          </cell>
        </row>
        <row r="94">
          <cell r="B94">
            <v>27.465</v>
          </cell>
          <cell r="C94">
            <v>0</v>
          </cell>
          <cell r="D94">
            <v>0</v>
          </cell>
          <cell r="E94">
            <v>0</v>
          </cell>
          <cell r="F94">
            <v>9.1549999999999994</v>
          </cell>
          <cell r="AJ94">
            <v>0.75</v>
          </cell>
          <cell r="AK94" t="str">
            <v>(</v>
          </cell>
          <cell r="AL94">
            <v>1</v>
          </cell>
          <cell r="AM94" t="str">
            <v>)</v>
          </cell>
        </row>
        <row r="95">
          <cell r="B95">
            <v>27.96</v>
          </cell>
          <cell r="C95">
            <v>0</v>
          </cell>
          <cell r="D95">
            <v>0</v>
          </cell>
          <cell r="E95">
            <v>0</v>
          </cell>
          <cell r="F95">
            <v>9.32</v>
          </cell>
          <cell r="J95">
            <v>0</v>
          </cell>
          <cell r="K95" t="str">
            <v>)</v>
          </cell>
          <cell r="L95" t="e">
            <v>#DIV/0!</v>
          </cell>
          <cell r="M95" t="str">
            <v>(</v>
          </cell>
          <cell r="N95">
            <v>0</v>
          </cell>
          <cell r="O95" t="str">
            <v>)</v>
          </cell>
          <cell r="P95" t="e">
            <v>#DIV/0!</v>
          </cell>
          <cell r="Q95" t="str">
            <v>(</v>
          </cell>
          <cell r="R95">
            <v>0</v>
          </cell>
          <cell r="S95" t="str">
            <v>)</v>
          </cell>
          <cell r="T95" t="e">
            <v>#DIV/0!</v>
          </cell>
          <cell r="U95" t="str">
            <v>(</v>
          </cell>
          <cell r="V95">
            <v>0</v>
          </cell>
          <cell r="W95" t="str">
            <v>)</v>
          </cell>
          <cell r="X95" t="e">
            <v>#DIV/0!</v>
          </cell>
          <cell r="Y95" t="str">
            <v>(</v>
          </cell>
          <cell r="Z95">
            <v>0</v>
          </cell>
          <cell r="AA95" t="str">
            <v>)</v>
          </cell>
          <cell r="AB95" t="e">
            <v>#DIV/0!</v>
          </cell>
          <cell r="AC95" t="str">
            <v>(</v>
          </cell>
          <cell r="AD95">
            <v>0</v>
          </cell>
          <cell r="AE95" t="str">
            <v>)</v>
          </cell>
          <cell r="AF95" t="e">
            <v>#DIV/0!</v>
          </cell>
          <cell r="AG95" t="str">
            <v>(</v>
          </cell>
          <cell r="AH95">
            <v>0</v>
          </cell>
          <cell r="AI95" t="str">
            <v>)</v>
          </cell>
          <cell r="AJ95" t="e">
            <v>#DIV/0!</v>
          </cell>
          <cell r="AK95" t="str">
            <v>(</v>
          </cell>
          <cell r="AL95">
            <v>0</v>
          </cell>
          <cell r="AM95" t="str">
            <v>)</v>
          </cell>
          <cell r="AN95" t="e">
            <v>#DIV/0!</v>
          </cell>
          <cell r="AO95" t="str">
            <v>(</v>
          </cell>
          <cell r="AP95">
            <v>0</v>
          </cell>
          <cell r="AQ95" t="str">
            <v>)</v>
          </cell>
        </row>
        <row r="96">
          <cell r="B96">
            <v>28.08</v>
          </cell>
          <cell r="C96">
            <v>0</v>
          </cell>
          <cell r="D96">
            <v>0</v>
          </cell>
          <cell r="E96">
            <v>0</v>
          </cell>
          <cell r="F96">
            <v>9.36</v>
          </cell>
          <cell r="J96">
            <v>0</v>
          </cell>
          <cell r="K96" t="str">
            <v>)</v>
          </cell>
          <cell r="L96" t="e">
            <v>#DIV/0!</v>
          </cell>
          <cell r="M96" t="str">
            <v>(</v>
          </cell>
          <cell r="N96">
            <v>0</v>
          </cell>
          <cell r="O96" t="str">
            <v>)</v>
          </cell>
          <cell r="P96" t="e">
            <v>#DIV/0!</v>
          </cell>
          <cell r="Q96" t="str">
            <v>(</v>
          </cell>
          <cell r="R96">
            <v>0</v>
          </cell>
          <cell r="S96" t="str">
            <v>)</v>
          </cell>
          <cell r="T96" t="e">
            <v>#DIV/0!</v>
          </cell>
          <cell r="U96" t="str">
            <v>(</v>
          </cell>
          <cell r="V96">
            <v>0</v>
          </cell>
          <cell r="W96" t="str">
            <v>)</v>
          </cell>
          <cell r="X96" t="e">
            <v>#DIV/0!</v>
          </cell>
          <cell r="Y96" t="str">
            <v>(</v>
          </cell>
          <cell r="Z96">
            <v>0</v>
          </cell>
          <cell r="AA96" t="str">
            <v>)</v>
          </cell>
          <cell r="AB96" t="e">
            <v>#DIV/0!</v>
          </cell>
          <cell r="AC96" t="str">
            <v>(</v>
          </cell>
          <cell r="AD96">
            <v>0</v>
          </cell>
          <cell r="AE96" t="str">
            <v>)</v>
          </cell>
          <cell r="AF96" t="e">
            <v>#DIV/0!</v>
          </cell>
          <cell r="AG96" t="str">
            <v>(</v>
          </cell>
          <cell r="AH96">
            <v>0</v>
          </cell>
          <cell r="AI96" t="str">
            <v>)</v>
          </cell>
          <cell r="AJ96" t="e">
            <v>#DIV/0!</v>
          </cell>
          <cell r="AK96" t="str">
            <v>(</v>
          </cell>
          <cell r="AL96">
            <v>0</v>
          </cell>
          <cell r="AM96" t="str">
            <v>)</v>
          </cell>
          <cell r="AN96" t="e">
            <v>#DIV/0!</v>
          </cell>
          <cell r="AO96" t="str">
            <v>(</v>
          </cell>
          <cell r="AP96">
            <v>0</v>
          </cell>
          <cell r="AQ96" t="str">
            <v>)</v>
          </cell>
        </row>
        <row r="97">
          <cell r="D97" t="str">
            <v>AGGREGATES</v>
          </cell>
          <cell r="F97" t="str">
            <v>AVERAGES</v>
          </cell>
          <cell r="J97">
            <v>0</v>
          </cell>
          <cell r="K97" t="str">
            <v>)</v>
          </cell>
          <cell r="L97" t="e">
            <v>#DIV/0!</v>
          </cell>
          <cell r="M97" t="str">
            <v>(</v>
          </cell>
          <cell r="N97">
            <v>0</v>
          </cell>
          <cell r="O97" t="str">
            <v>)</v>
          </cell>
          <cell r="P97" t="e">
            <v>#DIV/0!</v>
          </cell>
          <cell r="Q97" t="str">
            <v>(</v>
          </cell>
          <cell r="R97">
            <v>0</v>
          </cell>
          <cell r="S97" t="str">
            <v>)</v>
          </cell>
          <cell r="T97" t="e">
            <v>#DIV/0!</v>
          </cell>
          <cell r="U97" t="str">
            <v>(</v>
          </cell>
          <cell r="V97">
            <v>0</v>
          </cell>
          <cell r="W97" t="str">
            <v>)</v>
          </cell>
          <cell r="X97" t="e">
            <v>#DIV/0!</v>
          </cell>
          <cell r="Y97" t="str">
            <v>(</v>
          </cell>
          <cell r="Z97">
            <v>0</v>
          </cell>
          <cell r="AA97" t="str">
            <v>)</v>
          </cell>
          <cell r="AB97" t="e">
            <v>#DIV/0!</v>
          </cell>
          <cell r="AC97" t="str">
            <v>(</v>
          </cell>
          <cell r="AD97">
            <v>0</v>
          </cell>
          <cell r="AE97" t="str">
            <v>)</v>
          </cell>
          <cell r="AF97" t="e">
            <v>#DIV/0!</v>
          </cell>
          <cell r="AG97" t="str">
            <v>(</v>
          </cell>
          <cell r="AH97">
            <v>0</v>
          </cell>
          <cell r="AI97" t="str">
            <v>)</v>
          </cell>
          <cell r="AJ97" t="e">
            <v>#DIV/0!</v>
          </cell>
          <cell r="AK97" t="str">
            <v>(</v>
          </cell>
          <cell r="AL97">
            <v>0</v>
          </cell>
          <cell r="AM97" t="str">
            <v>)</v>
          </cell>
          <cell r="AN97" t="e">
            <v>#DIV/0!</v>
          </cell>
          <cell r="AO97" t="str">
            <v>(</v>
          </cell>
          <cell r="AP97">
            <v>0</v>
          </cell>
          <cell r="AQ97" t="str">
            <v>)</v>
          </cell>
        </row>
        <row r="98">
          <cell r="J98">
            <v>0</v>
          </cell>
          <cell r="K98" t="str">
            <v>)</v>
          </cell>
          <cell r="L98" t="e">
            <v>#DIV/0!</v>
          </cell>
          <cell r="M98" t="str">
            <v>(</v>
          </cell>
          <cell r="N98">
            <v>0</v>
          </cell>
          <cell r="O98" t="str">
            <v>)</v>
          </cell>
          <cell r="P98" t="e">
            <v>#DIV/0!</v>
          </cell>
          <cell r="Q98" t="str">
            <v>(</v>
          </cell>
          <cell r="R98">
            <v>0</v>
          </cell>
          <cell r="S98" t="str">
            <v>)</v>
          </cell>
          <cell r="T98" t="e">
            <v>#DIV/0!</v>
          </cell>
          <cell r="U98" t="str">
            <v>(</v>
          </cell>
          <cell r="V98">
            <v>0</v>
          </cell>
          <cell r="W98" t="str">
            <v>)</v>
          </cell>
          <cell r="X98" t="e">
            <v>#DIV/0!</v>
          </cell>
          <cell r="Y98" t="str">
            <v>(</v>
          </cell>
          <cell r="Z98">
            <v>0</v>
          </cell>
          <cell r="AA98" t="str">
            <v>)</v>
          </cell>
          <cell r="AB98" t="e">
            <v>#DIV/0!</v>
          </cell>
          <cell r="AC98" t="str">
            <v>(</v>
          </cell>
          <cell r="AD98">
            <v>0</v>
          </cell>
          <cell r="AE98" t="str">
            <v>)</v>
          </cell>
          <cell r="AF98" t="e">
            <v>#DIV/0!</v>
          </cell>
          <cell r="AG98" t="str">
            <v>(</v>
          </cell>
          <cell r="AH98">
            <v>0</v>
          </cell>
          <cell r="AI98" t="str">
            <v>)</v>
          </cell>
          <cell r="AJ98" t="e">
            <v>#DIV/0!</v>
          </cell>
          <cell r="AK98" t="str">
            <v>(</v>
          </cell>
          <cell r="AL98">
            <v>0</v>
          </cell>
          <cell r="AM98" t="str">
            <v>)</v>
          </cell>
          <cell r="AN98" t="e">
            <v>#DIV/0!</v>
          </cell>
          <cell r="AO98" t="str">
            <v>(</v>
          </cell>
          <cell r="AP98">
            <v>0</v>
          </cell>
          <cell r="AQ98" t="str">
            <v>)</v>
          </cell>
        </row>
        <row r="99">
          <cell r="B99" t="str">
            <v>March 1-31</v>
          </cell>
          <cell r="D99">
            <v>641.28000000000009</v>
          </cell>
          <cell r="F99">
            <v>30.537142857142861</v>
          </cell>
          <cell r="J99">
            <v>0</v>
          </cell>
          <cell r="K99" t="str">
            <v>)</v>
          </cell>
          <cell r="L99" t="e">
            <v>#DIV/0!</v>
          </cell>
          <cell r="M99" t="str">
            <v>(</v>
          </cell>
          <cell r="N99">
            <v>0</v>
          </cell>
          <cell r="O99" t="str">
            <v>)</v>
          </cell>
          <cell r="P99" t="e">
            <v>#DIV/0!</v>
          </cell>
          <cell r="Q99" t="str">
            <v>(</v>
          </cell>
          <cell r="R99">
            <v>0</v>
          </cell>
          <cell r="S99" t="str">
            <v>)</v>
          </cell>
          <cell r="T99" t="e">
            <v>#DIV/0!</v>
          </cell>
          <cell r="U99" t="str">
            <v>(</v>
          </cell>
          <cell r="V99">
            <v>0</v>
          </cell>
          <cell r="W99" t="str">
            <v>)</v>
          </cell>
          <cell r="X99" t="e">
            <v>#DIV/0!</v>
          </cell>
          <cell r="Y99" t="str">
            <v>(</v>
          </cell>
          <cell r="Z99">
            <v>0</v>
          </cell>
          <cell r="AA99" t="str">
            <v>)</v>
          </cell>
          <cell r="AB99" t="e">
            <v>#DIV/0!</v>
          </cell>
          <cell r="AC99" t="str">
            <v>(</v>
          </cell>
          <cell r="AD99">
            <v>0</v>
          </cell>
          <cell r="AE99" t="str">
            <v>)</v>
          </cell>
          <cell r="AF99" t="e">
            <v>#DIV/0!</v>
          </cell>
          <cell r="AG99" t="str">
            <v>(</v>
          </cell>
          <cell r="AH99">
            <v>0</v>
          </cell>
          <cell r="AI99" t="str">
            <v>)</v>
          </cell>
          <cell r="AJ99" t="e">
            <v>#DIV/0!</v>
          </cell>
          <cell r="AK99" t="str">
            <v>(</v>
          </cell>
          <cell r="AL99">
            <v>0</v>
          </cell>
          <cell r="AM99" t="str">
            <v>)</v>
          </cell>
          <cell r="AN99" t="e">
            <v>#DIV/0!</v>
          </cell>
          <cell r="AO99" t="str">
            <v>(</v>
          </cell>
          <cell r="AP99">
            <v>0</v>
          </cell>
          <cell r="AQ99" t="str">
            <v>)</v>
          </cell>
        </row>
        <row r="100">
          <cell r="J100">
            <v>0</v>
          </cell>
          <cell r="K100" t="str">
            <v>)</v>
          </cell>
          <cell r="L100" t="e">
            <v>#DIV/0!</v>
          </cell>
          <cell r="M100" t="str">
            <v>(</v>
          </cell>
          <cell r="N100">
            <v>0</v>
          </cell>
          <cell r="O100" t="str">
            <v>)</v>
          </cell>
          <cell r="P100" t="e">
            <v>#DIV/0!</v>
          </cell>
          <cell r="Q100" t="str">
            <v>(</v>
          </cell>
          <cell r="R100">
            <v>0</v>
          </cell>
          <cell r="S100" t="str">
            <v>)</v>
          </cell>
          <cell r="T100" t="e">
            <v>#DIV/0!</v>
          </cell>
          <cell r="U100" t="str">
            <v>(</v>
          </cell>
          <cell r="V100">
            <v>0</v>
          </cell>
          <cell r="W100" t="str">
            <v>)</v>
          </cell>
          <cell r="X100" t="e">
            <v>#DIV/0!</v>
          </cell>
          <cell r="Y100" t="str">
            <v>(</v>
          </cell>
          <cell r="Z100">
            <v>0</v>
          </cell>
          <cell r="AA100" t="str">
            <v>)</v>
          </cell>
          <cell r="AB100" t="e">
            <v>#DIV/0!</v>
          </cell>
          <cell r="AC100" t="str">
            <v>(</v>
          </cell>
          <cell r="AD100">
            <v>0</v>
          </cell>
          <cell r="AE100" t="str">
            <v>)</v>
          </cell>
          <cell r="AF100" t="e">
            <v>#DIV/0!</v>
          </cell>
          <cell r="AG100" t="str">
            <v>(</v>
          </cell>
          <cell r="AH100">
            <v>0</v>
          </cell>
          <cell r="AI100" t="str">
            <v>)</v>
          </cell>
          <cell r="AJ100" t="e">
            <v>#DIV/0!</v>
          </cell>
          <cell r="AK100" t="str">
            <v>(</v>
          </cell>
          <cell r="AL100">
            <v>0</v>
          </cell>
          <cell r="AM100" t="str">
            <v>)</v>
          </cell>
          <cell r="AN100" t="e">
            <v>#DIV/0!</v>
          </cell>
          <cell r="AO100" t="str">
            <v>(</v>
          </cell>
          <cell r="AP100">
            <v>0</v>
          </cell>
          <cell r="AQ100" t="str">
            <v>)</v>
          </cell>
        </row>
        <row r="101">
          <cell r="B101" t="str">
            <v>March 1-31</v>
          </cell>
          <cell r="D101">
            <v>551.16</v>
          </cell>
          <cell r="F101">
            <v>26.245714285714286</v>
          </cell>
          <cell r="J101">
            <v>0</v>
          </cell>
          <cell r="K101" t="str">
            <v>)</v>
          </cell>
          <cell r="L101" t="e">
            <v>#DIV/0!</v>
          </cell>
          <cell r="M101" t="str">
            <v>(</v>
          </cell>
          <cell r="N101">
            <v>0</v>
          </cell>
          <cell r="O101" t="str">
            <v>)</v>
          </cell>
          <cell r="P101" t="e">
            <v>#DIV/0!</v>
          </cell>
          <cell r="Q101" t="str">
            <v>(</v>
          </cell>
          <cell r="R101">
            <v>0</v>
          </cell>
          <cell r="S101" t="str">
            <v>)</v>
          </cell>
          <cell r="T101" t="e">
            <v>#DIV/0!</v>
          </cell>
          <cell r="U101" t="str">
            <v>(</v>
          </cell>
          <cell r="V101">
            <v>0</v>
          </cell>
          <cell r="W101" t="str">
            <v>)</v>
          </cell>
          <cell r="X101" t="e">
            <v>#DIV/0!</v>
          </cell>
          <cell r="Y101" t="str">
            <v>(</v>
          </cell>
          <cell r="Z101">
            <v>0</v>
          </cell>
          <cell r="AA101" t="str">
            <v>)</v>
          </cell>
          <cell r="AB101" t="e">
            <v>#DIV/0!</v>
          </cell>
          <cell r="AC101" t="str">
            <v>(</v>
          </cell>
          <cell r="AD101">
            <v>0</v>
          </cell>
          <cell r="AE101" t="str">
            <v>)</v>
          </cell>
          <cell r="AF101" t="e">
            <v>#DIV/0!</v>
          </cell>
          <cell r="AG101" t="str">
            <v>(</v>
          </cell>
          <cell r="AH101">
            <v>0</v>
          </cell>
          <cell r="AI101" t="str">
            <v>)</v>
          </cell>
          <cell r="AJ101" t="e">
            <v>#DIV/0!</v>
          </cell>
          <cell r="AK101" t="str">
            <v>(</v>
          </cell>
          <cell r="AL101">
            <v>0</v>
          </cell>
          <cell r="AM101" t="str">
            <v>)</v>
          </cell>
          <cell r="AN101" t="e">
            <v>#DIV/0!</v>
          </cell>
          <cell r="AO101" t="str">
            <v>(</v>
          </cell>
          <cell r="AP101">
            <v>0</v>
          </cell>
          <cell r="AQ101" t="str">
            <v>)</v>
          </cell>
        </row>
        <row r="102">
          <cell r="J102">
            <v>0</v>
          </cell>
          <cell r="K102" t="str">
            <v>)</v>
          </cell>
          <cell r="L102" t="e">
            <v>#DIV/0!</v>
          </cell>
          <cell r="M102" t="str">
            <v>(</v>
          </cell>
          <cell r="N102">
            <v>0</v>
          </cell>
          <cell r="O102" t="str">
            <v>)</v>
          </cell>
          <cell r="P102" t="e">
            <v>#DIV/0!</v>
          </cell>
          <cell r="Q102" t="str">
            <v>(</v>
          </cell>
          <cell r="R102">
            <v>0</v>
          </cell>
          <cell r="S102" t="str">
            <v>)</v>
          </cell>
          <cell r="T102" t="e">
            <v>#DIV/0!</v>
          </cell>
          <cell r="U102" t="str">
            <v>(</v>
          </cell>
          <cell r="V102">
            <v>0</v>
          </cell>
          <cell r="W102" t="str">
            <v>)</v>
          </cell>
          <cell r="X102" t="e">
            <v>#DIV/0!</v>
          </cell>
          <cell r="Y102" t="str">
            <v>(</v>
          </cell>
          <cell r="Z102">
            <v>0</v>
          </cell>
          <cell r="AA102" t="str">
            <v>)</v>
          </cell>
          <cell r="AB102" t="e">
            <v>#DIV/0!</v>
          </cell>
          <cell r="AC102" t="str">
            <v>(</v>
          </cell>
          <cell r="AD102">
            <v>0</v>
          </cell>
          <cell r="AE102" t="str">
            <v>)</v>
          </cell>
          <cell r="AF102" t="e">
            <v>#DIV/0!</v>
          </cell>
          <cell r="AG102" t="str">
            <v>(</v>
          </cell>
          <cell r="AH102">
            <v>0</v>
          </cell>
          <cell r="AI102" t="str">
            <v>)</v>
          </cell>
          <cell r="AJ102" t="e">
            <v>#DIV/0!</v>
          </cell>
          <cell r="AK102" t="str">
            <v>(</v>
          </cell>
          <cell r="AL102">
            <v>0</v>
          </cell>
          <cell r="AM102" t="str">
            <v>)</v>
          </cell>
          <cell r="AN102" t="e">
            <v>#DIV/0!</v>
          </cell>
          <cell r="AO102" t="str">
            <v>(</v>
          </cell>
          <cell r="AP102">
            <v>0</v>
          </cell>
          <cell r="AQ102" t="str">
            <v>)</v>
          </cell>
        </row>
        <row r="104">
          <cell r="B104" t="str">
            <v>March 1-31</v>
          </cell>
          <cell r="D104">
            <v>579.63750000000005</v>
          </cell>
          <cell r="F104">
            <v>27.601785714285718</v>
          </cell>
          <cell r="G104" t="str">
            <v>BRENT 2 (15 DAY)</v>
          </cell>
          <cell r="J104">
            <v>0</v>
          </cell>
          <cell r="N104">
            <v>0</v>
          </cell>
          <cell r="R104">
            <v>1</v>
          </cell>
          <cell r="V104">
            <v>1</v>
          </cell>
          <cell r="Z104">
            <v>0</v>
          </cell>
          <cell r="AD104">
            <v>4</v>
          </cell>
          <cell r="AH104">
            <v>0</v>
          </cell>
          <cell r="AL104">
            <v>1</v>
          </cell>
          <cell r="AP104">
            <v>2</v>
          </cell>
        </row>
        <row r="105">
          <cell r="G105" t="str">
            <v>BRENT 4 (20 DAY)</v>
          </cell>
          <cell r="J105">
            <v>0</v>
          </cell>
          <cell r="N105">
            <v>0</v>
          </cell>
          <cell r="R105">
            <v>1</v>
          </cell>
          <cell r="V105">
            <v>5</v>
          </cell>
          <cell r="Z105">
            <v>0</v>
          </cell>
          <cell r="AD105">
            <v>1</v>
          </cell>
          <cell r="AH105">
            <v>0</v>
          </cell>
          <cell r="AL105">
            <v>14</v>
          </cell>
          <cell r="AP105">
            <v>3</v>
          </cell>
        </row>
        <row r="106">
          <cell r="G106" t="str">
            <v>BRENT 15-14</v>
          </cell>
          <cell r="J106">
            <v>0</v>
          </cell>
          <cell r="N106">
            <v>0</v>
          </cell>
          <cell r="R106">
            <v>1</v>
          </cell>
          <cell r="V106">
            <v>1</v>
          </cell>
          <cell r="Z106">
            <v>0</v>
          </cell>
          <cell r="AD106">
            <v>1</v>
          </cell>
          <cell r="AH106">
            <v>0</v>
          </cell>
          <cell r="AL106">
            <v>11</v>
          </cell>
          <cell r="AP106">
            <v>2</v>
          </cell>
        </row>
        <row r="107">
          <cell r="G107" t="str">
            <v>BRENT 1 (CALENDAR)</v>
          </cell>
          <cell r="J107">
            <v>0</v>
          </cell>
          <cell r="N107">
            <v>0</v>
          </cell>
          <cell r="R107">
            <v>0</v>
          </cell>
          <cell r="V107">
            <v>4</v>
          </cell>
          <cell r="Z107">
            <v>0</v>
          </cell>
          <cell r="AD107">
            <v>1</v>
          </cell>
          <cell r="AH107">
            <v>0</v>
          </cell>
          <cell r="AL107">
            <v>14</v>
          </cell>
          <cell r="AP107">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P"/>
      <sheetName val="RES"/>
      <sheetName val="A 11"/>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4"/>
      <sheetName val="[MFLOW96.XLS]_WIN_TEMP_MFLOW9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
      <sheetName val="BOP"/>
      <sheetName val="TRADE"/>
      <sheetName val="BOP M-T"/>
      <sheetName val="FINREQ"/>
      <sheetName val="BOPMonthly"/>
      <sheetName val="M-Ttab"/>
      <sheetName val="Chart1"/>
      <sheetName val="monthly"/>
      <sheetName val="monthlytab"/>
      <sheetName val="finproj"/>
      <sheetName val="recon"/>
      <sheetName val="arr"/>
      <sheetName val="PC"/>
      <sheetName val="SER"/>
      <sheetName val="CAP"/>
      <sheetName val="RES"/>
      <sheetName val="INPUT2"/>
      <sheetName val="DEBT"/>
      <sheetName val="PCscen"/>
      <sheetName val="DEBTSERV"/>
      <sheetName val="OUTPUT"/>
      <sheetName val="WEO"/>
      <sheetName val="SR_99"/>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 val="C_basef14.3p10.6"/>
      <sheetName val="Q1"/>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C_basef14_3p10_6"/>
      <sheetName val="B X DEVEN"/>
      <sheetName val="BoP"/>
      <sheetName val="RES"/>
      <sheetName val="Input"/>
      <sheetName val="Trade"/>
      <sheetName val="FAL y UNIVERSAL Dic97"/>
      <sheetName val="PRIVATE"/>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C_basef14_3p10_61"/>
    </sheetNames>
    <sheetDataSet>
      <sheetData sheetId="0" refreshError="1"/>
      <sheetData sheetId="1" refreshError="1">
        <row r="1">
          <cell r="O1" t="str">
            <v>Lyon</v>
          </cell>
        </row>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lly Sheet"/>
      <sheetName val="1987-2000"/>
      <sheetName val="2001"/>
      <sheetName val="2000"/>
      <sheetName val="1999"/>
      <sheetName val="1998"/>
      <sheetName val="1997"/>
      <sheetName val="1996"/>
      <sheetName val="1994-1995"/>
      <sheetName val="1990-1993"/>
      <sheetName val="Arrangements in place"/>
      <sheetName val="Proposed arrangements"/>
      <sheetName val="CCFF"/>
      <sheetName val="STATUS"/>
      <sheetName val="STF"/>
      <sheetName val="EA"/>
      <sheetName val="K"/>
      <sheetName v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PIB EN CORR"/>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row r="47">
          <cell r="E47">
            <v>9.7546879260335104E-5</v>
          </cell>
          <cell r="F47">
            <v>2.75882979622111E-4</v>
          </cell>
          <cell r="G47">
            <v>7.0284225512296005E-4</v>
          </cell>
          <cell r="H47">
            <v>1.8875706009566799E-3</v>
          </cell>
          <cell r="I47">
            <v>3.8400001358240799E-3</v>
          </cell>
          <cell r="J47">
            <v>7.4739996343851098E-3</v>
          </cell>
          <cell r="K47">
            <v>2.1851999685168301E-2</v>
          </cell>
          <cell r="L47">
            <v>0.10949999839067499</v>
          </cell>
          <cell r="M47">
            <v>0.79092001914978005</v>
          </cell>
          <cell r="N47">
            <v>5.3049998283386204</v>
          </cell>
          <cell r="O47">
            <v>9.9840993881225604</v>
          </cell>
          <cell r="P47">
            <v>23.332298278808601</v>
          </cell>
          <cell r="Q47">
            <v>111.06198883056599</v>
          </cell>
          <cell r="R47">
            <v>3245</v>
          </cell>
          <cell r="S47">
            <v>68922.265625</v>
          </cell>
          <cell r="T47">
            <v>180897.96875</v>
          </cell>
          <cell r="U47">
            <v>226637</v>
          </cell>
          <cell r="V47">
            <v>236504.109375</v>
          </cell>
          <cell r="W47">
            <v>257439.90625</v>
          </cell>
          <cell r="X47">
            <v>258030.609375</v>
          </cell>
          <cell r="Y47">
            <v>272150.0625</v>
          </cell>
          <cell r="Z47">
            <v>292855.8125</v>
          </cell>
          <cell r="AA47">
            <v>298118.5</v>
          </cell>
          <cell r="AB47">
            <v>282003.25</v>
          </cell>
          <cell r="AC47">
            <v>294101.46875</v>
          </cell>
          <cell r="AD47">
            <v>306989</v>
          </cell>
          <cell r="AE47">
            <v>321440.78125</v>
          </cell>
          <cell r="AF47">
            <v>336158.15625</v>
          </cell>
          <cell r="AG47">
            <v>351438.84375</v>
          </cell>
          <cell r="AH47">
            <v>367407.78125</v>
          </cell>
        </row>
        <row r="63">
          <cell r="E63">
            <v>1.00000004749745E-3</v>
          </cell>
          <cell r="F63">
            <v>1.00000004749745E-3</v>
          </cell>
          <cell r="G63">
            <v>1.00000004749745E-3</v>
          </cell>
          <cell r="H63">
            <v>1.00000004749745E-3</v>
          </cell>
          <cell r="I63">
            <v>1.00000004749745E-3</v>
          </cell>
          <cell r="J63">
            <v>1.00000004749745E-3</v>
          </cell>
          <cell r="K63">
            <v>1.00000004749745E-3</v>
          </cell>
          <cell r="L63">
            <v>1.00000004749745E-3</v>
          </cell>
          <cell r="M63">
            <v>1.00000004749745E-3</v>
          </cell>
          <cell r="N63">
            <v>1.00000004749745E-3</v>
          </cell>
          <cell r="O63">
            <v>1.00000004749745E-3</v>
          </cell>
          <cell r="P63">
            <v>1.00000004749745E-3</v>
          </cell>
          <cell r="Q63">
            <v>1.00000004749745E-3</v>
          </cell>
          <cell r="R63">
            <v>1.00000004749745E-3</v>
          </cell>
          <cell r="S63">
            <v>1.00000004749745E-3</v>
          </cell>
          <cell r="T63">
            <v>1.00000004749745E-3</v>
          </cell>
          <cell r="U63">
            <v>1.00000004749745E-3</v>
          </cell>
          <cell r="V63">
            <v>1.00000004749745E-3</v>
          </cell>
          <cell r="W63">
            <v>1.00000004749745E-3</v>
          </cell>
          <cell r="X63">
            <v>1.00000004749745E-3</v>
          </cell>
          <cell r="Y63">
            <v>1.00000004749745E-3</v>
          </cell>
          <cell r="Z63">
            <v>1.00000004749745E-3</v>
          </cell>
          <cell r="AA63">
            <v>1.00000004749745E-3</v>
          </cell>
          <cell r="AB63">
            <v>1.00000004749745E-3</v>
          </cell>
          <cell r="AC63">
            <v>1.00000004749745E-3</v>
          </cell>
          <cell r="AD63">
            <v>1.00000004749745E-3</v>
          </cell>
          <cell r="AE63">
            <v>1.00000004749745E-3</v>
          </cell>
          <cell r="AF63">
            <v>1.00000004749745E-3</v>
          </cell>
          <cell r="AG63">
            <v>1.00000004749745E-3</v>
          </cell>
          <cell r="AH63">
            <v>1.00000004749745E-3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Input-Dom.Assum"/>
      <sheetName val="Input-SPNF"/>
      <sheetName val="Input-Consa-EPNF"/>
      <sheetName val="Input-Consa-RGG"/>
      <sheetName val="Input-Consa-GCC"/>
      <sheetName val="Input-Financing Hac"/>
      <sheetName val="IN OUT"/>
      <sheetName val="NFPEntps"/>
      <sheetName val="Rest of GG"/>
      <sheetName val="CGvt Rev"/>
      <sheetName val="CentGovCons"/>
      <sheetName val="Gen Gvt"/>
      <sheetName val="OPS"/>
      <sheetName val="SR-0PS"/>
      <sheetName val="SR-Financing"/>
      <sheetName val="SR-De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 val="q1"/>
      <sheetName val="q3"/>
      <sheetName val="q2"/>
      <sheetName val="q4"/>
    </sheetNames>
    <sheetDataSet>
      <sheetData sheetId="0" refreshError="1">
        <row r="1">
          <cell r="A1" t="str">
            <v>DEPARTAMENTO DEL HEMISFERIO OCCIDENTAL Y BANCO CENTRAL DEL PARAGUAY</v>
          </cell>
        </row>
        <row r="2">
          <cell r="A2" t="str">
            <v>CUENTAS MONETARIAS DEL BANCO CENTRAL DEL PARAGUAY</v>
          </cell>
        </row>
        <row r="4">
          <cell r="A4" t="str">
            <v>en millones de guaraníes</v>
          </cell>
          <cell r="F4" t="str">
            <v>Dic 94</v>
          </cell>
          <cell r="G4" t="str">
            <v>Ene 95</v>
          </cell>
          <cell r="H4" t="str">
            <v>Feb 95</v>
          </cell>
          <cell r="I4" t="str">
            <v>Mar 95</v>
          </cell>
          <cell r="J4" t="str">
            <v>Abr 95</v>
          </cell>
          <cell r="K4" t="str">
            <v>May 95</v>
          </cell>
          <cell r="L4" t="str">
            <v>Jun 95</v>
          </cell>
          <cell r="M4" t="str">
            <v>Jul 95</v>
          </cell>
          <cell r="N4" t="str">
            <v>Ago 95</v>
          </cell>
        </row>
        <row r="6">
          <cell r="A6" t="str">
            <v>BASE CAJA</v>
          </cell>
        </row>
        <row r="8">
          <cell r="A8" t="str">
            <v>Tipo Cambio Especial</v>
          </cell>
          <cell r="F8">
            <v>1924</v>
          </cell>
          <cell r="G8">
            <v>1947</v>
          </cell>
          <cell r="H8">
            <v>1960</v>
          </cell>
          <cell r="I8">
            <v>1968</v>
          </cell>
          <cell r="J8">
            <v>1967</v>
          </cell>
          <cell r="K8">
            <v>1965</v>
          </cell>
          <cell r="L8">
            <v>1965.5</v>
          </cell>
          <cell r="M8">
            <v>1966</v>
          </cell>
          <cell r="N8">
            <v>1966.5</v>
          </cell>
        </row>
        <row r="9">
          <cell r="A9" t="str">
            <v>Tipo de Cambio Contable</v>
          </cell>
          <cell r="F9">
            <v>1924</v>
          </cell>
          <cell r="G9">
            <v>1947</v>
          </cell>
          <cell r="H9">
            <v>1960</v>
          </cell>
          <cell r="I9">
            <v>1968</v>
          </cell>
          <cell r="J9">
            <v>1967</v>
          </cell>
          <cell r="K9">
            <v>1965</v>
          </cell>
          <cell r="L9">
            <v>1965.5</v>
          </cell>
          <cell r="M9">
            <v>1966</v>
          </cell>
          <cell r="N9">
            <v>1966.5</v>
          </cell>
        </row>
        <row r="11">
          <cell r="A11" t="str">
            <v>ACTIVOS EXTERNOS</v>
          </cell>
          <cell r="F11">
            <v>2016584.6834254211</v>
          </cell>
          <cell r="G11">
            <v>2013418.517548264</v>
          </cell>
          <cell r="H11">
            <v>2039536.818358144</v>
          </cell>
          <cell r="I11">
            <v>2131595.0199753842</v>
          </cell>
          <cell r="J11">
            <v>2303668.2328766519</v>
          </cell>
          <cell r="K11">
            <v>2339926.5023862845</v>
          </cell>
          <cell r="L11">
            <v>2215771.1556243473</v>
          </cell>
          <cell r="M11">
            <v>2189572.7823580187</v>
          </cell>
          <cell r="N11">
            <v>2172438.7695636675</v>
          </cell>
        </row>
        <row r="12">
          <cell r="A12" t="str">
            <v>RESERVAS INTERNACIONALES BRUTAS</v>
          </cell>
          <cell r="F12">
            <v>2008925.2394254212</v>
          </cell>
          <cell r="G12">
            <v>2005667.510548264</v>
          </cell>
          <cell r="H12">
            <v>2031734.058358144</v>
          </cell>
          <cell r="I12">
            <v>2124821.1639753841</v>
          </cell>
          <cell r="J12">
            <v>2296897.818876652</v>
          </cell>
          <cell r="K12">
            <v>2333162.9723862847</v>
          </cell>
          <cell r="L12">
            <v>2208534.1846243474</v>
          </cell>
          <cell r="M12">
            <v>2168538.5483580185</v>
          </cell>
          <cell r="N12">
            <v>2165723.1720636673</v>
          </cell>
        </row>
        <row r="13">
          <cell r="A13" t="str">
            <v>OTROS ACTIVOS EXTERNOS</v>
          </cell>
          <cell r="F13">
            <v>7659.4440000000004</v>
          </cell>
          <cell r="G13">
            <v>7751.0070000000005</v>
          </cell>
          <cell r="H13">
            <v>7802.76</v>
          </cell>
          <cell r="I13">
            <v>6773.8560000000007</v>
          </cell>
          <cell r="J13">
            <v>6770.4140000000007</v>
          </cell>
          <cell r="K13">
            <v>6763.53</v>
          </cell>
          <cell r="L13">
            <v>7236.9710000000005</v>
          </cell>
          <cell r="M13">
            <v>21034.234</v>
          </cell>
          <cell r="N13">
            <v>6715.5974999999999</v>
          </cell>
        </row>
        <row r="15">
          <cell r="A15" t="str">
            <v>CREDITO BRUTO ADMINISTRACION CENTRAL</v>
          </cell>
          <cell r="F15">
            <v>1047096.248</v>
          </cell>
          <cell r="G15">
            <v>1057880.594</v>
          </cell>
          <cell r="H15">
            <v>1064298.92</v>
          </cell>
          <cell r="I15">
            <v>1068215.736</v>
          </cell>
          <cell r="J15">
            <v>1082486.061</v>
          </cell>
          <cell r="K15">
            <v>1081950.6399999999</v>
          </cell>
          <cell r="L15">
            <v>1083397.308</v>
          </cell>
          <cell r="M15">
            <v>1065537.0219999999</v>
          </cell>
          <cell r="N15">
            <v>1065123.7889999999</v>
          </cell>
        </row>
        <row r="16">
          <cell r="A16" t="str">
            <v>CREDITO BRUTO ADMINISTRACION CENTRAL EN MN</v>
          </cell>
          <cell r="F16">
            <v>86824</v>
          </cell>
          <cell r="G16">
            <v>86129</v>
          </cell>
          <cell r="H16">
            <v>86059</v>
          </cell>
          <cell r="I16">
            <v>85983</v>
          </cell>
          <cell r="J16">
            <v>103937</v>
          </cell>
          <cell r="K16">
            <v>104371</v>
          </cell>
          <cell r="L16">
            <v>104311</v>
          </cell>
          <cell r="M16">
            <v>86239</v>
          </cell>
          <cell r="N16">
            <v>85677</v>
          </cell>
        </row>
        <row r="17">
          <cell r="A17" t="str">
            <v>CREDITO BRUTO ADMINISTRACION CENTRAL EN ME</v>
          </cell>
          <cell r="F17">
            <v>960272.24800000002</v>
          </cell>
          <cell r="G17">
            <v>971751.59400000004</v>
          </cell>
          <cell r="H17">
            <v>978239.92</v>
          </cell>
          <cell r="I17">
            <v>982232.73600000003</v>
          </cell>
          <cell r="J17">
            <v>978549.06099999999</v>
          </cell>
          <cell r="K17">
            <v>977579.64</v>
          </cell>
          <cell r="L17">
            <v>979086.30799999996</v>
          </cell>
          <cell r="M17">
            <v>979298.022</v>
          </cell>
          <cell r="N17">
            <v>979446.78899999987</v>
          </cell>
        </row>
        <row r="19">
          <cell r="A19" t="str">
            <v>CREDITO BRUTO AL SEGURO SOCIAL</v>
          </cell>
          <cell r="F19">
            <v>0</v>
          </cell>
          <cell r="G19">
            <v>0</v>
          </cell>
          <cell r="H19">
            <v>0</v>
          </cell>
          <cell r="I19">
            <v>0</v>
          </cell>
          <cell r="J19">
            <v>0</v>
          </cell>
          <cell r="K19">
            <v>0</v>
          </cell>
          <cell r="L19">
            <v>0</v>
          </cell>
          <cell r="M19">
            <v>0</v>
          </cell>
          <cell r="N19">
            <v>0</v>
          </cell>
        </row>
        <row r="20">
          <cell r="A20" t="str">
            <v>CREDITO BRUTO AL SEGURO SOCIAL MN</v>
          </cell>
          <cell r="F20">
            <v>0</v>
          </cell>
          <cell r="G20">
            <v>0</v>
          </cell>
          <cell r="H20">
            <v>0</v>
          </cell>
          <cell r="I20">
            <v>0</v>
          </cell>
          <cell r="J20">
            <v>0</v>
          </cell>
          <cell r="K20">
            <v>0</v>
          </cell>
          <cell r="L20">
            <v>0</v>
          </cell>
          <cell r="M20">
            <v>0</v>
          </cell>
          <cell r="N20">
            <v>0</v>
          </cell>
        </row>
        <row r="21">
          <cell r="A21" t="str">
            <v>CREDITO BRUTO AL SEGURO SOCIAL ME</v>
          </cell>
          <cell r="F21">
            <v>0</v>
          </cell>
          <cell r="G21">
            <v>0</v>
          </cell>
          <cell r="H21">
            <v>0</v>
          </cell>
          <cell r="I21">
            <v>0</v>
          </cell>
          <cell r="J21">
            <v>0</v>
          </cell>
          <cell r="K21">
            <v>0</v>
          </cell>
          <cell r="L21">
            <v>0</v>
          </cell>
          <cell r="M21">
            <v>0</v>
          </cell>
          <cell r="N21">
            <v>0</v>
          </cell>
        </row>
        <row r="23">
          <cell r="A23" t="str">
            <v>CREDITO BRUTO A AGENCIAS DESCENTRALIZADAS</v>
          </cell>
          <cell r="F23">
            <v>50</v>
          </cell>
          <cell r="G23">
            <v>50</v>
          </cell>
          <cell r="H23">
            <v>50</v>
          </cell>
          <cell r="I23">
            <v>46</v>
          </cell>
          <cell r="J23">
            <v>46</v>
          </cell>
          <cell r="K23">
            <v>46</v>
          </cell>
          <cell r="L23">
            <v>46</v>
          </cell>
          <cell r="M23">
            <v>46</v>
          </cell>
          <cell r="N23">
            <v>46</v>
          </cell>
        </row>
        <row r="24">
          <cell r="A24" t="str">
            <v>CREDITO BRUTO A AGENCIAS DESCENTRALIZADAS MN</v>
          </cell>
          <cell r="F24">
            <v>50</v>
          </cell>
          <cell r="G24">
            <v>50</v>
          </cell>
          <cell r="H24">
            <v>50</v>
          </cell>
          <cell r="I24">
            <v>46</v>
          </cell>
          <cell r="J24">
            <v>46</v>
          </cell>
          <cell r="K24">
            <v>46</v>
          </cell>
          <cell r="L24">
            <v>46</v>
          </cell>
          <cell r="M24">
            <v>46</v>
          </cell>
          <cell r="N24">
            <v>46</v>
          </cell>
        </row>
        <row r="25">
          <cell r="A25" t="str">
            <v>CREDITO BRUTO A AGENCIAS DESCENTRALIZADAS ME</v>
          </cell>
          <cell r="F25">
            <v>0</v>
          </cell>
          <cell r="G25">
            <v>0</v>
          </cell>
          <cell r="H25">
            <v>0</v>
          </cell>
          <cell r="I25">
            <v>0</v>
          </cell>
          <cell r="J25">
            <v>0</v>
          </cell>
          <cell r="K25">
            <v>0</v>
          </cell>
          <cell r="L25">
            <v>0</v>
          </cell>
          <cell r="M25">
            <v>0</v>
          </cell>
          <cell r="N25">
            <v>0</v>
          </cell>
        </row>
        <row r="27">
          <cell r="A27" t="str">
            <v>CREDITO BRUTO A GOBIERNOS LOCALES</v>
          </cell>
          <cell r="F27">
            <v>822</v>
          </cell>
          <cell r="G27">
            <v>822</v>
          </cell>
          <cell r="H27">
            <v>822</v>
          </cell>
          <cell r="I27">
            <v>718</v>
          </cell>
          <cell r="J27">
            <v>718</v>
          </cell>
          <cell r="K27">
            <v>718</v>
          </cell>
          <cell r="L27">
            <v>718</v>
          </cell>
          <cell r="M27">
            <v>718</v>
          </cell>
          <cell r="N27">
            <v>718</v>
          </cell>
        </row>
        <row r="28">
          <cell r="A28" t="str">
            <v>CREDITO BRUTO A GOBIERNOS LOCALES MN</v>
          </cell>
          <cell r="F28">
            <v>822</v>
          </cell>
          <cell r="G28">
            <v>822</v>
          </cell>
          <cell r="H28">
            <v>822</v>
          </cell>
          <cell r="I28">
            <v>718</v>
          </cell>
          <cell r="J28">
            <v>718</v>
          </cell>
          <cell r="K28">
            <v>718</v>
          </cell>
          <cell r="L28">
            <v>718</v>
          </cell>
          <cell r="M28">
            <v>718</v>
          </cell>
          <cell r="N28">
            <v>718</v>
          </cell>
        </row>
        <row r="29">
          <cell r="A29" t="str">
            <v>CREDITO BRUTO A GOBIERNOS LOCALES ME</v>
          </cell>
          <cell r="F29">
            <v>0</v>
          </cell>
          <cell r="G29">
            <v>0</v>
          </cell>
          <cell r="H29">
            <v>0</v>
          </cell>
          <cell r="I29">
            <v>0</v>
          </cell>
          <cell r="J29">
            <v>0</v>
          </cell>
          <cell r="K29">
            <v>0</v>
          </cell>
          <cell r="L29">
            <v>0</v>
          </cell>
          <cell r="M29">
            <v>0</v>
          </cell>
          <cell r="N29">
            <v>0</v>
          </cell>
        </row>
        <row r="31">
          <cell r="A31" t="str">
            <v>CREDITO BRUTO A EMPRESAS PUBLICAS</v>
          </cell>
          <cell r="F31">
            <v>222353.74799999999</v>
          </cell>
          <cell r="G31">
            <v>221571.92</v>
          </cell>
          <cell r="H31">
            <v>218147.8</v>
          </cell>
          <cell r="I31">
            <v>219986.696</v>
          </cell>
          <cell r="J31">
            <v>219431.98499999999</v>
          </cell>
          <cell r="K31">
            <v>219068.75</v>
          </cell>
          <cell r="L31">
            <v>219532.473</v>
          </cell>
          <cell r="M31">
            <v>238335.26</v>
          </cell>
          <cell r="N31">
            <v>235305.67549999995</v>
          </cell>
        </row>
        <row r="32">
          <cell r="A32" t="str">
            <v>CREDITO BRUTO A EMPRESAS PUBLICAS MN</v>
          </cell>
          <cell r="F32">
            <v>65111</v>
          </cell>
          <cell r="G32">
            <v>65111</v>
          </cell>
          <cell r="H32">
            <v>65111</v>
          </cell>
          <cell r="I32">
            <v>65111</v>
          </cell>
          <cell r="J32">
            <v>65111</v>
          </cell>
          <cell r="K32">
            <v>65111</v>
          </cell>
          <cell r="L32">
            <v>65111</v>
          </cell>
          <cell r="M32">
            <v>65111</v>
          </cell>
          <cell r="N32">
            <v>65111</v>
          </cell>
        </row>
        <row r="33">
          <cell r="A33" t="str">
            <v>CREDITO BRUTO A EMPRESAS PUBLICAS ME</v>
          </cell>
          <cell r="F33">
            <v>157242.74799999999</v>
          </cell>
          <cell r="G33">
            <v>156460.92000000001</v>
          </cell>
          <cell r="H33">
            <v>153036.79999999999</v>
          </cell>
          <cell r="I33">
            <v>154875.696</v>
          </cell>
          <cell r="J33">
            <v>154320.98499999999</v>
          </cell>
          <cell r="K33">
            <v>153957.75</v>
          </cell>
          <cell r="L33">
            <v>154421.473</v>
          </cell>
          <cell r="M33">
            <v>173224.26</v>
          </cell>
          <cell r="N33">
            <v>170194.67549999995</v>
          </cell>
        </row>
        <row r="35">
          <cell r="A35" t="str">
            <v>CREDITO AL SECTOR PRIVADO</v>
          </cell>
          <cell r="F35">
            <v>6643</v>
          </cell>
          <cell r="G35">
            <v>6411</v>
          </cell>
          <cell r="H35">
            <v>6173</v>
          </cell>
          <cell r="I35">
            <v>5946</v>
          </cell>
          <cell r="J35">
            <v>5702</v>
          </cell>
          <cell r="K35">
            <v>5477</v>
          </cell>
          <cell r="L35">
            <v>5268</v>
          </cell>
          <cell r="M35">
            <v>5087</v>
          </cell>
          <cell r="N35">
            <v>4860</v>
          </cell>
        </row>
        <row r="36">
          <cell r="A36" t="str">
            <v>CREDITO AL SECTOR PRIVADO MN</v>
          </cell>
          <cell r="F36">
            <v>6643</v>
          </cell>
          <cell r="G36">
            <v>6411</v>
          </cell>
          <cell r="H36">
            <v>6173</v>
          </cell>
          <cell r="I36">
            <v>5946</v>
          </cell>
          <cell r="J36">
            <v>5702</v>
          </cell>
          <cell r="K36">
            <v>5477</v>
          </cell>
          <cell r="L36">
            <v>5268</v>
          </cell>
          <cell r="M36">
            <v>5087</v>
          </cell>
          <cell r="N36">
            <v>4860</v>
          </cell>
        </row>
        <row r="37">
          <cell r="A37" t="str">
            <v>CREDITO AL SECTOR PRIVADO ME</v>
          </cell>
          <cell r="F37">
            <v>0</v>
          </cell>
          <cell r="G37">
            <v>0</v>
          </cell>
          <cell r="H37">
            <v>0</v>
          </cell>
          <cell r="I37">
            <v>0</v>
          </cell>
          <cell r="J37">
            <v>0</v>
          </cell>
          <cell r="K37">
            <v>0</v>
          </cell>
          <cell r="L37">
            <v>0</v>
          </cell>
          <cell r="M37">
            <v>0</v>
          </cell>
          <cell r="N37">
            <v>0</v>
          </cell>
        </row>
        <row r="39">
          <cell r="A39" t="str">
            <v>CREDITO A BANCOS COMERCIALES</v>
          </cell>
          <cell r="F39">
            <v>96383.504000000001</v>
          </cell>
          <cell r="G39">
            <v>92484.062000000005</v>
          </cell>
          <cell r="H39">
            <v>107827.16</v>
          </cell>
          <cell r="I39">
            <v>130723.52800000001</v>
          </cell>
          <cell r="J39">
            <v>122654.982</v>
          </cell>
          <cell r="K39">
            <v>277621.89</v>
          </cell>
          <cell r="L39">
            <v>504757.163</v>
          </cell>
          <cell r="M39">
            <v>650952.43599999999</v>
          </cell>
          <cell r="N39">
            <v>689324.70900000003</v>
          </cell>
        </row>
        <row r="40">
          <cell r="A40" t="str">
            <v>PRESTAMOS Y REDESCUENTOS</v>
          </cell>
          <cell r="F40">
            <v>88144</v>
          </cell>
          <cell r="G40">
            <v>90201</v>
          </cell>
          <cell r="H40">
            <v>96182</v>
          </cell>
          <cell r="I40">
            <v>99673</v>
          </cell>
          <cell r="J40">
            <v>99671</v>
          </cell>
          <cell r="K40">
            <v>103164</v>
          </cell>
          <cell r="L40">
            <v>104914</v>
          </cell>
          <cell r="M40">
            <v>647422</v>
          </cell>
          <cell r="N40">
            <v>685754</v>
          </cell>
        </row>
        <row r="41">
          <cell r="A41" t="str">
            <v>REDESCUENTOS</v>
          </cell>
          <cell r="F41">
            <v>142</v>
          </cell>
          <cell r="G41">
            <v>135</v>
          </cell>
          <cell r="H41">
            <v>116</v>
          </cell>
          <cell r="I41">
            <v>107</v>
          </cell>
          <cell r="J41">
            <v>105</v>
          </cell>
          <cell r="K41">
            <v>98</v>
          </cell>
          <cell r="L41">
            <v>98</v>
          </cell>
          <cell r="M41">
            <v>91</v>
          </cell>
          <cell r="N41">
            <v>75</v>
          </cell>
        </row>
        <row r="42">
          <cell r="A42" t="str">
            <v>PRESTAMOS A BANCOS</v>
          </cell>
          <cell r="F42">
            <v>88002</v>
          </cell>
          <cell r="G42">
            <v>90066</v>
          </cell>
          <cell r="H42">
            <v>96066</v>
          </cell>
          <cell r="I42">
            <v>99566</v>
          </cell>
          <cell r="J42">
            <v>99566</v>
          </cell>
          <cell r="K42">
            <v>103066</v>
          </cell>
          <cell r="L42">
            <v>104816</v>
          </cell>
          <cell r="M42">
            <v>647331</v>
          </cell>
          <cell r="N42">
            <v>685679</v>
          </cell>
        </row>
        <row r="43">
          <cell r="A43" t="str">
            <v>OTROS PRESTAMOS A BANCOS</v>
          </cell>
          <cell r="F43">
            <v>1889.5040000000001</v>
          </cell>
          <cell r="G43">
            <v>2283.0619999999999</v>
          </cell>
          <cell r="H43">
            <v>2945.16</v>
          </cell>
          <cell r="I43">
            <v>3300.5280000000002</v>
          </cell>
          <cell r="J43">
            <v>3583.982</v>
          </cell>
          <cell r="K43">
            <v>3457.89</v>
          </cell>
          <cell r="L43">
            <v>3383.163</v>
          </cell>
          <cell r="M43">
            <v>3530.4360000000001</v>
          </cell>
          <cell r="N43">
            <v>3570.7089999999998</v>
          </cell>
        </row>
        <row r="44">
          <cell r="A44" t="str">
            <v>OTROS PRESTAMOS A BANCOS MN</v>
          </cell>
          <cell r="F44">
            <v>839</v>
          </cell>
          <cell r="G44">
            <v>1220</v>
          </cell>
          <cell r="H44">
            <v>1875</v>
          </cell>
          <cell r="I44">
            <v>2226</v>
          </cell>
          <cell r="J44">
            <v>2510</v>
          </cell>
          <cell r="K44">
            <v>2385</v>
          </cell>
          <cell r="L44">
            <v>2310</v>
          </cell>
          <cell r="M44">
            <v>2457</v>
          </cell>
          <cell r="N44">
            <v>2497</v>
          </cell>
        </row>
        <row r="45">
          <cell r="A45" t="str">
            <v>OTROS PRESTAMOS A BANCOS ME</v>
          </cell>
          <cell r="F45">
            <v>1050.5040000000001</v>
          </cell>
          <cell r="G45">
            <v>1063.0620000000001</v>
          </cell>
          <cell r="H45">
            <v>1070.1600000000001</v>
          </cell>
          <cell r="I45">
            <v>1074.528</v>
          </cell>
          <cell r="J45">
            <v>1073.982</v>
          </cell>
          <cell r="K45">
            <v>1072.8900000000001</v>
          </cell>
          <cell r="L45">
            <v>1073.163</v>
          </cell>
          <cell r="M45">
            <v>1073.4360000000001</v>
          </cell>
          <cell r="N45">
            <v>1073.7090000000001</v>
          </cell>
        </row>
        <row r="46">
          <cell r="A46" t="str">
            <v>OPERACIONES DE CALL MONEY (ACTIVAS)</v>
          </cell>
          <cell r="F46">
            <v>6350</v>
          </cell>
          <cell r="G46">
            <v>0</v>
          </cell>
          <cell r="H46">
            <v>8700</v>
          </cell>
          <cell r="I46">
            <v>27750</v>
          </cell>
          <cell r="J46">
            <v>19400</v>
          </cell>
          <cell r="K46">
            <v>171000</v>
          </cell>
          <cell r="L46">
            <v>396460</v>
          </cell>
          <cell r="M46">
            <v>0</v>
          </cell>
          <cell r="N46">
            <v>0</v>
          </cell>
        </row>
        <row r="48">
          <cell r="A48" t="str">
            <v>CRÉDITO A SOC. NO MONETARIAS DE DEPÓSITO</v>
          </cell>
          <cell r="F48">
            <v>854</v>
          </cell>
          <cell r="G48">
            <v>1069</v>
          </cell>
          <cell r="H48">
            <v>1461</v>
          </cell>
          <cell r="I48">
            <v>2078</v>
          </cell>
          <cell r="J48">
            <v>2212</v>
          </cell>
          <cell r="K48">
            <v>2352</v>
          </cell>
          <cell r="L48">
            <v>2710</v>
          </cell>
          <cell r="M48">
            <v>6918</v>
          </cell>
          <cell r="N48">
            <v>17065</v>
          </cell>
        </row>
        <row r="49">
          <cell r="A49" t="str">
            <v>CRÉDITO A SOC. NO MONETARIAS DE DEPÓSITO MN</v>
          </cell>
          <cell r="F49">
            <v>854</v>
          </cell>
          <cell r="G49">
            <v>1069</v>
          </cell>
          <cell r="H49">
            <v>1461</v>
          </cell>
          <cell r="I49">
            <v>2078</v>
          </cell>
          <cell r="J49">
            <v>2212</v>
          </cell>
          <cell r="K49">
            <v>2352</v>
          </cell>
          <cell r="L49">
            <v>2710</v>
          </cell>
          <cell r="M49">
            <v>6918</v>
          </cell>
          <cell r="N49">
            <v>17065</v>
          </cell>
        </row>
        <row r="50">
          <cell r="A50" t="str">
            <v>CRÉDITO A SOC. NO MONETARIAS DE DEPÓSITO ME</v>
          </cell>
          <cell r="F50">
            <v>0</v>
          </cell>
          <cell r="G50">
            <v>0</v>
          </cell>
          <cell r="H50">
            <v>0</v>
          </cell>
          <cell r="I50">
            <v>0</v>
          </cell>
          <cell r="J50">
            <v>0</v>
          </cell>
          <cell r="K50">
            <v>0</v>
          </cell>
          <cell r="L50">
            <v>0</v>
          </cell>
          <cell r="M50">
            <v>0</v>
          </cell>
          <cell r="N50">
            <v>0</v>
          </cell>
        </row>
        <row r="52">
          <cell r="A52" t="str">
            <v>CRÉDITO A SOCIEDADES NO DEPOSITARIAS</v>
          </cell>
          <cell r="F52">
            <v>14795.567999999999</v>
          </cell>
          <cell r="G52">
            <v>14796.304</v>
          </cell>
          <cell r="H52">
            <v>14796.72</v>
          </cell>
          <cell r="I52">
            <v>14796.976000000001</v>
          </cell>
          <cell r="J52">
            <v>14796.944</v>
          </cell>
          <cell r="K52">
            <v>14689.88</v>
          </cell>
          <cell r="L52">
            <v>22372.896000000001</v>
          </cell>
          <cell r="M52">
            <v>22372.912</v>
          </cell>
          <cell r="N52">
            <v>22372.928</v>
          </cell>
        </row>
        <row r="53">
          <cell r="A53" t="str">
            <v>CRÉDITO A SOCIEDADES NO DEPOSITARIAS MN</v>
          </cell>
          <cell r="F53">
            <v>14734</v>
          </cell>
          <cell r="G53">
            <v>14734</v>
          </cell>
          <cell r="H53">
            <v>14734</v>
          </cell>
          <cell r="I53">
            <v>14734</v>
          </cell>
          <cell r="J53">
            <v>14734</v>
          </cell>
          <cell r="K53">
            <v>14627</v>
          </cell>
          <cell r="L53">
            <v>22310</v>
          </cell>
          <cell r="M53">
            <v>22310</v>
          </cell>
          <cell r="N53">
            <v>22310</v>
          </cell>
        </row>
        <row r="54">
          <cell r="A54" t="str">
            <v>CRÉDITO A SOCIEDADES NO DEPOSITARIAS ME</v>
          </cell>
          <cell r="F54">
            <v>61.567999999999998</v>
          </cell>
          <cell r="G54">
            <v>62.304000000000002</v>
          </cell>
          <cell r="H54">
            <v>62.72</v>
          </cell>
          <cell r="I54">
            <v>62.976000000000006</v>
          </cell>
          <cell r="J54">
            <v>62.944000000000003</v>
          </cell>
          <cell r="K54">
            <v>62.88</v>
          </cell>
          <cell r="L54">
            <v>62.895999999999994</v>
          </cell>
          <cell r="M54">
            <v>62.911999999999999</v>
          </cell>
          <cell r="N54">
            <v>62.927999999999997</v>
          </cell>
        </row>
        <row r="56">
          <cell r="A56" t="str">
            <v>CRÉDITO A INST. FINANCIERAS EN LIQUIDACIÓN</v>
          </cell>
          <cell r="F56">
            <v>1687</v>
          </cell>
          <cell r="G56">
            <v>8469</v>
          </cell>
          <cell r="H56">
            <v>13262</v>
          </cell>
          <cell r="I56">
            <v>8652</v>
          </cell>
          <cell r="J56">
            <v>628</v>
          </cell>
          <cell r="K56">
            <v>3308</v>
          </cell>
          <cell r="L56">
            <v>1772</v>
          </cell>
          <cell r="M56">
            <v>3019</v>
          </cell>
          <cell r="N56">
            <v>164</v>
          </cell>
        </row>
        <row r="57">
          <cell r="A57" t="str">
            <v>CRÉDITO A INST. FINANCIERAS EN LIQUIDACIÓN MN</v>
          </cell>
          <cell r="F57">
            <v>1687</v>
          </cell>
          <cell r="G57">
            <v>8469</v>
          </cell>
          <cell r="H57">
            <v>13262</v>
          </cell>
          <cell r="I57">
            <v>8652</v>
          </cell>
          <cell r="J57">
            <v>628</v>
          </cell>
          <cell r="K57">
            <v>3308</v>
          </cell>
          <cell r="L57">
            <v>1772</v>
          </cell>
          <cell r="M57">
            <v>3019</v>
          </cell>
          <cell r="N57">
            <v>164</v>
          </cell>
        </row>
        <row r="58">
          <cell r="A58" t="str">
            <v>CRÉDITO A BANCOS COMERCIALES EN LIQ. MN</v>
          </cell>
          <cell r="F58">
            <v>1687</v>
          </cell>
          <cell r="G58">
            <v>8469</v>
          </cell>
          <cell r="H58">
            <v>13262</v>
          </cell>
          <cell r="I58">
            <v>8652</v>
          </cell>
          <cell r="J58">
            <v>628</v>
          </cell>
          <cell r="K58">
            <v>3308</v>
          </cell>
          <cell r="L58">
            <v>1772</v>
          </cell>
          <cell r="M58">
            <v>3019</v>
          </cell>
          <cell r="N58">
            <v>164</v>
          </cell>
        </row>
        <row r="59">
          <cell r="A59" t="str">
            <v>CREDITO A EMP. FINANCIERAS EN LIQ. MN</v>
          </cell>
          <cell r="F59">
            <v>0</v>
          </cell>
          <cell r="G59">
            <v>0</v>
          </cell>
          <cell r="H59">
            <v>0</v>
          </cell>
          <cell r="I59">
            <v>0</v>
          </cell>
          <cell r="J59">
            <v>0</v>
          </cell>
          <cell r="K59">
            <v>0</v>
          </cell>
          <cell r="L59">
            <v>0</v>
          </cell>
          <cell r="M59">
            <v>0</v>
          </cell>
          <cell r="N59">
            <v>0</v>
          </cell>
        </row>
        <row r="60">
          <cell r="A60" t="str">
            <v>CRÉDITO A INST. FINANCIERAS EN LIQUIDACIÓN ME</v>
          </cell>
          <cell r="F60">
            <v>0</v>
          </cell>
          <cell r="G60">
            <v>0</v>
          </cell>
          <cell r="H60">
            <v>0</v>
          </cell>
          <cell r="I60">
            <v>0</v>
          </cell>
          <cell r="J60">
            <v>0</v>
          </cell>
          <cell r="K60">
            <v>0</v>
          </cell>
          <cell r="L60">
            <v>0</v>
          </cell>
          <cell r="M60">
            <v>0</v>
          </cell>
          <cell r="N60">
            <v>0</v>
          </cell>
        </row>
        <row r="61">
          <cell r="A61" t="str">
            <v>CRÉDITO A BANCOS COMERCIALES EN LIQ. ME</v>
          </cell>
          <cell r="F61">
            <v>0</v>
          </cell>
          <cell r="G61">
            <v>0</v>
          </cell>
          <cell r="H61">
            <v>0</v>
          </cell>
          <cell r="I61">
            <v>0</v>
          </cell>
          <cell r="J61">
            <v>0</v>
          </cell>
          <cell r="K61">
            <v>0</v>
          </cell>
          <cell r="L61">
            <v>0</v>
          </cell>
          <cell r="M61">
            <v>0</v>
          </cell>
          <cell r="N61">
            <v>0</v>
          </cell>
        </row>
        <row r="62">
          <cell r="A62" t="str">
            <v>CREDITO A EMP. FINANCIERAS EN LIQ. ME</v>
          </cell>
          <cell r="F62">
            <v>0</v>
          </cell>
          <cell r="G62">
            <v>0</v>
          </cell>
          <cell r="H62">
            <v>0</v>
          </cell>
          <cell r="I62">
            <v>0</v>
          </cell>
          <cell r="J62">
            <v>0</v>
          </cell>
          <cell r="K62">
            <v>0</v>
          </cell>
          <cell r="L62">
            <v>0</v>
          </cell>
          <cell r="M62">
            <v>0</v>
          </cell>
          <cell r="N62">
            <v>0</v>
          </cell>
        </row>
        <row r="64">
          <cell r="A64" t="str">
            <v>ACTIVOS NO CLASIFICADOS</v>
          </cell>
          <cell r="F64">
            <v>388063.84457457793</v>
          </cell>
          <cell r="G64">
            <v>380702.3434517362</v>
          </cell>
          <cell r="H64">
            <v>390037.49764185597</v>
          </cell>
          <cell r="I64">
            <v>398603.2440246162</v>
          </cell>
          <cell r="J64">
            <v>435391.59012334922</v>
          </cell>
          <cell r="K64">
            <v>404658.78761371586</v>
          </cell>
          <cell r="L64">
            <v>430104.40487565263</v>
          </cell>
          <cell r="M64">
            <v>417689.9336419832</v>
          </cell>
          <cell r="N64">
            <v>407944.48843633238</v>
          </cell>
        </row>
        <row r="65">
          <cell r="A65" t="str">
            <v>TOTAL AJUSTES (ACTIVOS)</v>
          </cell>
          <cell r="F65">
            <v>3447.9285745788366</v>
          </cell>
          <cell r="G65">
            <v>4654.7704517358579</v>
          </cell>
          <cell r="H65">
            <v>5672.2216418560347</v>
          </cell>
          <cell r="I65">
            <v>5052.7400246160541</v>
          </cell>
          <cell r="J65">
            <v>6834.8781233480695</v>
          </cell>
          <cell r="K65">
            <v>5383.5276137155961</v>
          </cell>
          <cell r="L65">
            <v>4141.1988756526989</v>
          </cell>
          <cell r="M65">
            <v>4601.1776419811431</v>
          </cell>
          <cell r="N65">
            <v>3977.2394363331841</v>
          </cell>
        </row>
        <row r="66">
          <cell r="A66" t="str">
            <v>AJUSTE VALUACION ORO</v>
          </cell>
          <cell r="F66">
            <v>0</v>
          </cell>
          <cell r="G66">
            <v>0</v>
          </cell>
          <cell r="H66">
            <v>0</v>
          </cell>
          <cell r="I66">
            <v>0</v>
          </cell>
          <cell r="J66">
            <v>0</v>
          </cell>
          <cell r="K66">
            <v>0</v>
          </cell>
          <cell r="L66">
            <v>0</v>
          </cell>
          <cell r="M66">
            <v>0</v>
          </cell>
          <cell r="N66">
            <v>0</v>
          </cell>
        </row>
        <row r="67">
          <cell r="A67" t="str">
            <v>INCLUIDO EN EL BALANCE</v>
          </cell>
          <cell r="F67">
            <v>0</v>
          </cell>
          <cell r="G67">
            <v>0</v>
          </cell>
          <cell r="H67">
            <v>0</v>
          </cell>
          <cell r="I67">
            <v>0</v>
          </cell>
          <cell r="J67">
            <v>0</v>
          </cell>
          <cell r="K67">
            <v>0</v>
          </cell>
          <cell r="L67">
            <v>0</v>
          </cell>
          <cell r="M67">
            <v>0</v>
          </cell>
          <cell r="N67">
            <v>0</v>
          </cell>
        </row>
        <row r="68">
          <cell r="A68" t="str">
            <v>INCLUIDO EN CTAS MONETARIAS</v>
          </cell>
          <cell r="F68">
            <v>0</v>
          </cell>
          <cell r="G68">
            <v>0</v>
          </cell>
          <cell r="H68">
            <v>0</v>
          </cell>
          <cell r="I68">
            <v>0</v>
          </cell>
          <cell r="J68">
            <v>0</v>
          </cell>
          <cell r="K68">
            <v>0</v>
          </cell>
          <cell r="L68">
            <v>0</v>
          </cell>
          <cell r="M68">
            <v>0</v>
          </cell>
          <cell r="N68">
            <v>0</v>
          </cell>
        </row>
        <row r="69">
          <cell r="A69" t="str">
            <v>AJUS.VAL.POR USO T.C.DIF. AL CONTABLE (Activo)</v>
          </cell>
          <cell r="F69">
            <v>0</v>
          </cell>
          <cell r="G69">
            <v>0</v>
          </cell>
          <cell r="H69">
            <v>0</v>
          </cell>
          <cell r="I69">
            <v>0</v>
          </cell>
          <cell r="J69">
            <v>0</v>
          </cell>
          <cell r="K69">
            <v>0</v>
          </cell>
          <cell r="L69">
            <v>0</v>
          </cell>
          <cell r="M69">
            <v>0</v>
          </cell>
          <cell r="N69">
            <v>0</v>
          </cell>
        </row>
        <row r="70">
          <cell r="A70" t="str">
            <v>CTAS.EN ME VALORIZ.AL T.C.CONTABLE</v>
          </cell>
          <cell r="F70">
            <v>3157816.9480000008</v>
          </cell>
          <cell r="G70">
            <v>3164272.1879999992</v>
          </cell>
          <cell r="H70">
            <v>3202185.28</v>
          </cell>
          <cell r="I70">
            <v>3308333.952</v>
          </cell>
          <cell r="J70">
            <v>3505780.1659999993</v>
          </cell>
          <cell r="K70">
            <v>3509281.71</v>
          </cell>
          <cell r="L70">
            <v>3410859.9075000002</v>
          </cell>
          <cell r="M70">
            <v>3390868.33</v>
          </cell>
          <cell r="N70">
            <v>3360921.5519999997</v>
          </cell>
        </row>
        <row r="71">
          <cell r="A71" t="str">
            <v>CTAS.EN ME VALORIZ.AL T.C.ESPECIAL</v>
          </cell>
          <cell r="F71">
            <v>-3157816.9480000008</v>
          </cell>
          <cell r="G71">
            <v>-3164272.1879999992</v>
          </cell>
          <cell r="H71">
            <v>-3202185.28</v>
          </cell>
          <cell r="I71">
            <v>-3308333.952</v>
          </cell>
          <cell r="J71">
            <v>-3505780.1659999993</v>
          </cell>
          <cell r="K71">
            <v>-3509281.71</v>
          </cell>
          <cell r="L71">
            <v>-3410859.9075000002</v>
          </cell>
          <cell r="M71">
            <v>-3390868.33</v>
          </cell>
          <cell r="N71">
            <v>-3360921.5519999997</v>
          </cell>
        </row>
        <row r="72">
          <cell r="A72" t="str">
            <v>AJUSTE DIF.CIFRAS FMI/BCP: POS.RESERVA</v>
          </cell>
          <cell r="F72">
            <v>4872.0790383538115</v>
          </cell>
          <cell r="G72">
            <v>5207.279914323306</v>
          </cell>
          <cell r="H72">
            <v>5484.8974862079995</v>
          </cell>
          <cell r="I72">
            <v>5577.8942888880119</v>
          </cell>
          <cell r="J72">
            <v>5956.651366147169</v>
          </cell>
          <cell r="K72">
            <v>5738.7032939154087</v>
          </cell>
          <cell r="L72">
            <v>5480.4340605304897</v>
          </cell>
          <cell r="M72">
            <v>5542.6230691982564</v>
          </cell>
          <cell r="N72">
            <v>5172.2103780864563</v>
          </cell>
        </row>
        <row r="73">
          <cell r="A73" t="str">
            <v>POSICION RESERVA FMI (Calc.Balance)</v>
          </cell>
          <cell r="F73">
            <v>45669.987999999998</v>
          </cell>
          <cell r="G73">
            <v>46969.428</v>
          </cell>
          <cell r="H73">
            <v>48029.8</v>
          </cell>
          <cell r="I73">
            <v>50185.968000000001</v>
          </cell>
          <cell r="J73">
            <v>50900.059000000001</v>
          </cell>
          <cell r="K73">
            <v>50718.614999999998</v>
          </cell>
          <cell r="L73">
            <v>50267.662499999999</v>
          </cell>
          <cell r="M73">
            <v>50077.952000000005</v>
          </cell>
          <cell r="N73">
            <v>47803.648500000003</v>
          </cell>
        </row>
        <row r="74">
          <cell r="A74" t="str">
            <v>POSICION RESERVA FMI (Cifra FMI)</v>
          </cell>
          <cell r="F74">
            <v>-40797.908961646186</v>
          </cell>
          <cell r="G74">
            <v>-41762.148085676694</v>
          </cell>
          <cell r="H74">
            <v>-42544.902513791996</v>
          </cell>
          <cell r="I74">
            <v>-44608.073711111989</v>
          </cell>
          <cell r="J74">
            <v>-44943.407633852832</v>
          </cell>
          <cell r="K74">
            <v>-44979.911706084589</v>
          </cell>
          <cell r="L74">
            <v>-44787.228439469509</v>
          </cell>
          <cell r="M74">
            <v>-44535.328930801748</v>
          </cell>
          <cell r="N74">
            <v>-42631.438121913547</v>
          </cell>
        </row>
        <row r="75">
          <cell r="A75" t="str">
            <v>AJUSTE DIF.CIFRAS IMF/BCP: TEN.DEG</v>
          </cell>
          <cell r="F75">
            <v>-1424.1504637749749</v>
          </cell>
          <cell r="G75">
            <v>-552.50946258744807</v>
          </cell>
          <cell r="H75">
            <v>187.32415564803523</v>
          </cell>
          <cell r="I75">
            <v>-525.1542642719578</v>
          </cell>
          <cell r="J75">
            <v>878.22675720090047</v>
          </cell>
          <cell r="K75">
            <v>-355.17568019981263</v>
          </cell>
          <cell r="L75">
            <v>-1339.2351848777907</v>
          </cell>
          <cell r="M75">
            <v>-941.44542721711332</v>
          </cell>
          <cell r="N75">
            <v>-1194.9709417532722</v>
          </cell>
        </row>
        <row r="76">
          <cell r="A76" t="str">
            <v>TENENCIA DE DEG (Segun Balance)</v>
          </cell>
          <cell r="F76">
            <v>188532.76</v>
          </cell>
          <cell r="G76">
            <v>193893.94200000001</v>
          </cell>
          <cell r="H76">
            <v>200496.24</v>
          </cell>
          <cell r="I76">
            <v>209497.53599999999</v>
          </cell>
          <cell r="J76">
            <v>212471.40599999999</v>
          </cell>
          <cell r="K76">
            <v>213760.56</v>
          </cell>
          <cell r="L76">
            <v>211859.2795</v>
          </cell>
          <cell r="M76">
            <v>211057.96400000001</v>
          </cell>
          <cell r="N76">
            <v>203904.4185</v>
          </cell>
        </row>
        <row r="77">
          <cell r="A77" t="str">
            <v>TENENCIA DE DEG (Cifra del FMI)</v>
          </cell>
          <cell r="F77">
            <v>-189956.91046377496</v>
          </cell>
          <cell r="G77">
            <v>-194446.45146258746</v>
          </cell>
          <cell r="H77">
            <v>-200308.91584435196</v>
          </cell>
          <cell r="I77">
            <v>-210022.69026427195</v>
          </cell>
          <cell r="J77">
            <v>-211593.17924279909</v>
          </cell>
          <cell r="K77">
            <v>-214115.73568019981</v>
          </cell>
          <cell r="L77">
            <v>-213198.51468487779</v>
          </cell>
          <cell r="M77">
            <v>-211999.40942721712</v>
          </cell>
          <cell r="N77">
            <v>-205099.38944175327</v>
          </cell>
        </row>
        <row r="78">
          <cell r="A78" t="str">
            <v>CUENTAS CAMBIARIAS ACTIVAS DEL BALANCE</v>
          </cell>
          <cell r="F78">
            <v>0</v>
          </cell>
          <cell r="G78">
            <v>-146</v>
          </cell>
          <cell r="H78">
            <v>-233</v>
          </cell>
          <cell r="I78">
            <v>-293</v>
          </cell>
          <cell r="J78">
            <v>59</v>
          </cell>
          <cell r="K78">
            <v>697</v>
          </cell>
          <cell r="L78">
            <v>777</v>
          </cell>
          <cell r="M78">
            <v>1095</v>
          </cell>
          <cell r="N78">
            <v>1086</v>
          </cell>
        </row>
        <row r="79">
          <cell r="A79" t="str">
            <v>INTERESES DEVENGADOS A COBRAR</v>
          </cell>
          <cell r="F79">
            <v>0</v>
          </cell>
          <cell r="G79">
            <v>0</v>
          </cell>
          <cell r="H79">
            <v>0</v>
          </cell>
          <cell r="I79">
            <v>0</v>
          </cell>
          <cell r="J79">
            <v>23281.412</v>
          </cell>
          <cell r="K79">
            <v>17783.25</v>
          </cell>
          <cell r="L79">
            <v>23507.38</v>
          </cell>
          <cell r="M79">
            <v>25972.826000000001</v>
          </cell>
          <cell r="N79">
            <v>26038.426499999998</v>
          </cell>
        </row>
        <row r="80">
          <cell r="A80" t="str">
            <v>INTERESES DEVENGADOS A COBRAR MN</v>
          </cell>
          <cell r="F80">
            <v>0</v>
          </cell>
          <cell r="G80">
            <v>0</v>
          </cell>
          <cell r="H80">
            <v>0</v>
          </cell>
          <cell r="I80">
            <v>0</v>
          </cell>
          <cell r="J80">
            <v>0</v>
          </cell>
          <cell r="K80">
            <v>0</v>
          </cell>
          <cell r="L80">
            <v>0</v>
          </cell>
          <cell r="M80">
            <v>0</v>
          </cell>
          <cell r="N80">
            <v>0</v>
          </cell>
        </row>
        <row r="81">
          <cell r="A81" t="str">
            <v>INTERESES DEVENGADOS A COBRAR ME</v>
          </cell>
          <cell r="F81">
            <v>0</v>
          </cell>
          <cell r="G81">
            <v>0</v>
          </cell>
          <cell r="H81">
            <v>0</v>
          </cell>
          <cell r="I81">
            <v>0</v>
          </cell>
          <cell r="J81">
            <v>23281.412</v>
          </cell>
          <cell r="K81">
            <v>17783.25</v>
          </cell>
          <cell r="L81">
            <v>23507.38</v>
          </cell>
          <cell r="M81">
            <v>25972.826000000001</v>
          </cell>
          <cell r="N81">
            <v>26038.426499999998</v>
          </cell>
        </row>
        <row r="82">
          <cell r="A82" t="str">
            <v>OTROS ACTIVOS</v>
          </cell>
          <cell r="F82">
            <v>384615.9159999991</v>
          </cell>
          <cell r="G82">
            <v>376193.57300000032</v>
          </cell>
          <cell r="H82">
            <v>384598.27599999995</v>
          </cell>
          <cell r="I82">
            <v>393843.50400000013</v>
          </cell>
          <cell r="J82">
            <v>405216.30000000115</v>
          </cell>
          <cell r="K82">
            <v>380795.01</v>
          </cell>
          <cell r="L82">
            <v>401678.82599999994</v>
          </cell>
          <cell r="M82">
            <v>386020.93000000203</v>
          </cell>
          <cell r="N82">
            <v>376842.82249999919</v>
          </cell>
        </row>
        <row r="83">
          <cell r="A83" t="str">
            <v>OTROS ACTIVOS EN MN</v>
          </cell>
          <cell r="F83">
            <v>365459</v>
          </cell>
          <cell r="G83">
            <v>359332.83600000013</v>
          </cell>
          <cell r="H83">
            <v>360031.83600000013</v>
          </cell>
          <cell r="I83">
            <v>360404</v>
          </cell>
          <cell r="J83">
            <v>367228</v>
          </cell>
          <cell r="K83">
            <v>367280</v>
          </cell>
          <cell r="L83">
            <v>368882</v>
          </cell>
          <cell r="M83">
            <v>368958</v>
          </cell>
          <cell r="N83">
            <v>369155</v>
          </cell>
        </row>
        <row r="84">
          <cell r="A84" t="str">
            <v>OTROS ACTIVOS EN ME</v>
          </cell>
          <cell r="F84">
            <v>19156.915999999113</v>
          </cell>
          <cell r="G84">
            <v>16860.737000000179</v>
          </cell>
          <cell r="H84">
            <v>24566.439999999813</v>
          </cell>
          <cell r="I84">
            <v>33439.504000000139</v>
          </cell>
          <cell r="J84">
            <v>37988.300000001116</v>
          </cell>
          <cell r="K84">
            <v>13515.010000000222</v>
          </cell>
          <cell r="L84">
            <v>32796.825999999783</v>
          </cell>
          <cell r="M84">
            <v>17062.930000001692</v>
          </cell>
          <cell r="N84">
            <v>7687.8224999991808</v>
          </cell>
        </row>
        <row r="86">
          <cell r="A86" t="str">
            <v>TOTAL ACTIVOS</v>
          </cell>
          <cell r="F86">
            <v>3795333.5959999994</v>
          </cell>
          <cell r="G86">
            <v>3797674.7409999999</v>
          </cell>
          <cell r="H86">
            <v>3856412.9159999997</v>
          </cell>
          <cell r="I86">
            <v>3981361.2</v>
          </cell>
          <cell r="J86">
            <v>4187735.7950000009</v>
          </cell>
          <cell r="K86">
            <v>4349817.45</v>
          </cell>
          <cell r="L86">
            <v>4486449.4005000005</v>
          </cell>
          <cell r="M86">
            <v>4600248.3460000008</v>
          </cell>
          <cell r="N86">
            <v>4615363.3594999993</v>
          </cell>
        </row>
        <row r="88">
          <cell r="A88" t="str">
            <v>BASE MONETARIA AMPLIADA</v>
          </cell>
          <cell r="F88">
            <v>1757136.7760000001</v>
          </cell>
          <cell r="G88">
            <v>1563146.932</v>
          </cell>
          <cell r="H88">
            <v>1584775.3960000002</v>
          </cell>
          <cell r="I88">
            <v>1623639.0719999999</v>
          </cell>
          <cell r="J88">
            <v>1738535.149</v>
          </cell>
          <cell r="K88">
            <v>1831048.9750000001</v>
          </cell>
          <cell r="L88">
            <v>1809021.6214999999</v>
          </cell>
          <cell r="M88">
            <v>1813959.3020000001</v>
          </cell>
          <cell r="N88">
            <v>1801767.7849999999</v>
          </cell>
        </row>
        <row r="89">
          <cell r="A89" t="str">
            <v>BASE MONETARIA</v>
          </cell>
          <cell r="F89">
            <v>1332560</v>
          </cell>
          <cell r="G89">
            <v>1148108.8360000001</v>
          </cell>
          <cell r="H89">
            <v>1154337.8360000001</v>
          </cell>
          <cell r="I89">
            <v>1209564</v>
          </cell>
          <cell r="J89">
            <v>1327143</v>
          </cell>
          <cell r="K89">
            <v>1431535</v>
          </cell>
          <cell r="L89">
            <v>1419945</v>
          </cell>
          <cell r="M89">
            <v>1437083</v>
          </cell>
          <cell r="N89">
            <v>1421663</v>
          </cell>
        </row>
        <row r="90">
          <cell r="A90" t="str">
            <v>BILLETES Y MONEDAS EMITIDOS</v>
          </cell>
          <cell r="F90">
            <v>870031</v>
          </cell>
          <cell r="G90">
            <v>706516</v>
          </cell>
          <cell r="H90">
            <v>711993</v>
          </cell>
          <cell r="I90">
            <v>750958</v>
          </cell>
          <cell r="J90">
            <v>811746</v>
          </cell>
          <cell r="K90">
            <v>837230</v>
          </cell>
          <cell r="L90">
            <v>842195</v>
          </cell>
          <cell r="M90">
            <v>835466</v>
          </cell>
          <cell r="N90">
            <v>806549</v>
          </cell>
        </row>
        <row r="91">
          <cell r="A91" t="str">
            <v>DEPÓSITOS BANCARIOS EN MN</v>
          </cell>
          <cell r="F91">
            <v>438448</v>
          </cell>
          <cell r="G91">
            <v>416340.83600000001</v>
          </cell>
          <cell r="H91">
            <v>415652.83600000001</v>
          </cell>
          <cell r="I91">
            <v>429711</v>
          </cell>
          <cell r="J91">
            <v>484805</v>
          </cell>
          <cell r="K91">
            <v>561528</v>
          </cell>
          <cell r="L91">
            <v>536707</v>
          </cell>
          <cell r="M91">
            <v>556723</v>
          </cell>
          <cell r="N91">
            <v>568762</v>
          </cell>
        </row>
        <row r="92">
          <cell r="A92" t="str">
            <v>DEPÓSITOS ENCAJE LEGAL MN</v>
          </cell>
          <cell r="F92">
            <v>355403</v>
          </cell>
          <cell r="G92">
            <v>362191.83600000001</v>
          </cell>
          <cell r="H92">
            <v>362050.83600000001</v>
          </cell>
          <cell r="I92">
            <v>373171</v>
          </cell>
          <cell r="J92">
            <v>390332</v>
          </cell>
          <cell r="K92">
            <v>409543</v>
          </cell>
          <cell r="L92">
            <v>398768</v>
          </cell>
          <cell r="M92">
            <v>420331</v>
          </cell>
          <cell r="N92">
            <v>420944</v>
          </cell>
        </row>
        <row r="93">
          <cell r="A93" t="str">
            <v>OTROS DEPÓSITOS ENCAJE MN</v>
          </cell>
          <cell r="F93">
            <v>83045</v>
          </cell>
          <cell r="G93">
            <v>54149</v>
          </cell>
          <cell r="H93">
            <v>53602</v>
          </cell>
          <cell r="I93">
            <v>56540</v>
          </cell>
          <cell r="J93">
            <v>94473</v>
          </cell>
          <cell r="K93">
            <v>151985</v>
          </cell>
          <cell r="L93">
            <v>137939</v>
          </cell>
          <cell r="M93">
            <v>136392</v>
          </cell>
          <cell r="N93">
            <v>147818</v>
          </cell>
        </row>
        <row r="94">
          <cell r="A94" t="str">
            <v>DEPÓSITOS EN CUENTA CORRIENTE MN</v>
          </cell>
          <cell r="F94">
            <v>42616</v>
          </cell>
          <cell r="G94">
            <v>10185</v>
          </cell>
          <cell r="H94">
            <v>13706</v>
          </cell>
          <cell r="I94">
            <v>15037</v>
          </cell>
          <cell r="J94">
            <v>44555</v>
          </cell>
          <cell r="K94">
            <v>96672</v>
          </cell>
          <cell r="L94">
            <v>91629</v>
          </cell>
          <cell r="M94">
            <v>97091</v>
          </cell>
          <cell r="N94">
            <v>99100</v>
          </cell>
        </row>
        <row r="95">
          <cell r="A95" t="str">
            <v>ENCAJE ESPECIAL MN</v>
          </cell>
          <cell r="F95">
            <v>38075</v>
          </cell>
          <cell r="G95">
            <v>41610</v>
          </cell>
          <cell r="H95">
            <v>37542</v>
          </cell>
          <cell r="I95">
            <v>39149</v>
          </cell>
          <cell r="J95">
            <v>47564</v>
          </cell>
          <cell r="K95">
            <v>52959</v>
          </cell>
          <cell r="L95">
            <v>43956</v>
          </cell>
          <cell r="M95">
            <v>36947</v>
          </cell>
          <cell r="N95">
            <v>46364</v>
          </cell>
        </row>
        <row r="96">
          <cell r="A96" t="str">
            <v>OTROS DEPÓSITOS  MN</v>
          </cell>
          <cell r="F96">
            <v>2354</v>
          </cell>
          <cell r="G96">
            <v>2354</v>
          </cell>
          <cell r="H96">
            <v>2354</v>
          </cell>
          <cell r="I96">
            <v>2354</v>
          </cell>
          <cell r="J96">
            <v>2354</v>
          </cell>
          <cell r="K96">
            <v>2354</v>
          </cell>
          <cell r="L96">
            <v>2354</v>
          </cell>
          <cell r="M96">
            <v>2354</v>
          </cell>
          <cell r="N96">
            <v>2354</v>
          </cell>
        </row>
        <row r="97">
          <cell r="A97" t="str">
            <v>DEP. DE SOC. NO MONETARIAS DE DEPÓSITO EN MN</v>
          </cell>
          <cell r="F97">
            <v>24081</v>
          </cell>
          <cell r="G97">
            <v>25252</v>
          </cell>
          <cell r="H97">
            <v>26692</v>
          </cell>
          <cell r="I97">
            <v>28895</v>
          </cell>
          <cell r="J97">
            <v>30592</v>
          </cell>
          <cell r="K97">
            <v>32777</v>
          </cell>
          <cell r="L97">
            <v>41043</v>
          </cell>
          <cell r="M97">
            <v>44894</v>
          </cell>
          <cell r="N97">
            <v>46352</v>
          </cell>
        </row>
        <row r="98">
          <cell r="A98" t="str">
            <v>DEPÓSITOS BANCARIOS EN ME</v>
          </cell>
          <cell r="F98">
            <v>424576.77600000001</v>
          </cell>
          <cell r="G98">
            <v>415038.09600000002</v>
          </cell>
          <cell r="H98">
            <v>430437.56</v>
          </cell>
          <cell r="I98">
            <v>414075.07199999999</v>
          </cell>
          <cell r="J98">
            <v>411392.14899999998</v>
          </cell>
          <cell r="K98">
            <v>399513.97500000003</v>
          </cell>
          <cell r="L98">
            <v>389076.62150000001</v>
          </cell>
          <cell r="M98">
            <v>376876.30200000003</v>
          </cell>
          <cell r="N98">
            <v>379558.098</v>
          </cell>
        </row>
        <row r="99">
          <cell r="A99" t="str">
            <v>DEPÓSITOS EN CUENTA CORRIENTE ME</v>
          </cell>
          <cell r="F99">
            <v>18343.416000000001</v>
          </cell>
          <cell r="G99">
            <v>7542.6779999999999</v>
          </cell>
          <cell r="H99">
            <v>14496.16</v>
          </cell>
          <cell r="I99">
            <v>12475.151999999998</v>
          </cell>
          <cell r="J99">
            <v>12726.49</v>
          </cell>
          <cell r="K99">
            <v>12238.02</v>
          </cell>
          <cell r="L99">
            <v>21056.4015</v>
          </cell>
          <cell r="M99">
            <v>10783.51</v>
          </cell>
          <cell r="N99">
            <v>14135.201999999999</v>
          </cell>
        </row>
        <row r="100">
          <cell r="A100" t="str">
            <v>DEPÓSITOS ENCAJE LEGAL ME</v>
          </cell>
          <cell r="F100">
            <v>406233.36</v>
          </cell>
          <cell r="G100">
            <v>407495.41800000001</v>
          </cell>
          <cell r="H100">
            <v>415941.4</v>
          </cell>
          <cell r="I100">
            <v>401599.92</v>
          </cell>
          <cell r="J100">
            <v>398665.65899999999</v>
          </cell>
          <cell r="K100">
            <v>387275.95500000002</v>
          </cell>
          <cell r="L100">
            <v>368020.22</v>
          </cell>
          <cell r="M100">
            <v>366092.79200000002</v>
          </cell>
          <cell r="N100">
            <v>365422.89600000001</v>
          </cell>
        </row>
        <row r="101">
          <cell r="A101" t="str">
            <v>DEP. DE SOC. NO MONETARIAS DE DEPÓSITO EN ME</v>
          </cell>
          <cell r="F101">
            <v>0</v>
          </cell>
          <cell r="G101">
            <v>0</v>
          </cell>
          <cell r="H101">
            <v>0</v>
          </cell>
          <cell r="I101">
            <v>0</v>
          </cell>
          <cell r="J101">
            <v>0</v>
          </cell>
          <cell r="K101">
            <v>0</v>
          </cell>
          <cell r="L101">
            <v>0</v>
          </cell>
          <cell r="M101">
            <v>0</v>
          </cell>
          <cell r="N101">
            <v>546.68700000000001</v>
          </cell>
        </row>
        <row r="103">
          <cell r="A103" t="str">
            <v>OPERACIONES DE CALL MONEY (PASIVOS)</v>
          </cell>
          <cell r="F103">
            <v>0</v>
          </cell>
          <cell r="G103">
            <v>0</v>
          </cell>
          <cell r="H103">
            <v>0</v>
          </cell>
          <cell r="I103">
            <v>0</v>
          </cell>
          <cell r="J103">
            <v>0</v>
          </cell>
          <cell r="K103">
            <v>0</v>
          </cell>
          <cell r="L103">
            <v>29300</v>
          </cell>
          <cell r="M103">
            <v>0</v>
          </cell>
          <cell r="N103">
            <v>0</v>
          </cell>
        </row>
        <row r="105">
          <cell r="A105" t="str">
            <v>OBLIG./TITULOS,VALORES EMITIDOS Y LRM</v>
          </cell>
          <cell r="F105">
            <v>35416</v>
          </cell>
          <cell r="G105">
            <v>64309</v>
          </cell>
          <cell r="H105">
            <v>53887</v>
          </cell>
          <cell r="I105">
            <v>50087</v>
          </cell>
          <cell r="J105">
            <v>50960</v>
          </cell>
          <cell r="K105">
            <v>80648</v>
          </cell>
          <cell r="L105">
            <v>144960</v>
          </cell>
          <cell r="M105">
            <v>203676</v>
          </cell>
          <cell r="N105">
            <v>252265</v>
          </cell>
        </row>
        <row r="107">
          <cell r="A107" t="str">
            <v>OBLIGACIONES CON SOC. NO MONETARIAS DE DEPÓSITO</v>
          </cell>
          <cell r="F107">
            <v>0</v>
          </cell>
          <cell r="G107">
            <v>0</v>
          </cell>
          <cell r="H107">
            <v>0</v>
          </cell>
          <cell r="I107">
            <v>0</v>
          </cell>
          <cell r="J107">
            <v>0</v>
          </cell>
          <cell r="K107">
            <v>0</v>
          </cell>
          <cell r="L107">
            <v>0</v>
          </cell>
          <cell r="M107">
            <v>0</v>
          </cell>
          <cell r="N107">
            <v>0</v>
          </cell>
        </row>
        <row r="108">
          <cell r="A108" t="str">
            <v>OBLIGACIONES CON SOC. NO MONET. DE DEPÓSITO EN MN</v>
          </cell>
          <cell r="F108">
            <v>0</v>
          </cell>
          <cell r="G108">
            <v>0</v>
          </cell>
          <cell r="H108">
            <v>0</v>
          </cell>
          <cell r="I108">
            <v>0</v>
          </cell>
          <cell r="J108">
            <v>0</v>
          </cell>
          <cell r="K108">
            <v>0</v>
          </cell>
          <cell r="L108">
            <v>0</v>
          </cell>
          <cell r="M108">
            <v>0</v>
          </cell>
          <cell r="N108">
            <v>0</v>
          </cell>
        </row>
        <row r="109">
          <cell r="A109" t="str">
            <v>OBLIGACIONES CON SOC. NO MONET. DE DEPÓSITO EN ME</v>
          </cell>
          <cell r="F109">
            <v>0</v>
          </cell>
          <cell r="G109">
            <v>0</v>
          </cell>
          <cell r="H109">
            <v>0</v>
          </cell>
          <cell r="I109">
            <v>0</v>
          </cell>
          <cell r="J109">
            <v>0</v>
          </cell>
          <cell r="K109">
            <v>0</v>
          </cell>
          <cell r="L109">
            <v>0</v>
          </cell>
          <cell r="M109">
            <v>0</v>
          </cell>
          <cell r="N109">
            <v>0</v>
          </cell>
        </row>
        <row r="111">
          <cell r="A111" t="str">
            <v>OBLIGACIONES CON SOC. NO DEPOSITARIAS</v>
          </cell>
          <cell r="F111">
            <v>18618.268</v>
          </cell>
          <cell r="G111">
            <v>17303.529000000002</v>
          </cell>
          <cell r="H111">
            <v>15642.72</v>
          </cell>
          <cell r="I111">
            <v>17063.464</v>
          </cell>
          <cell r="J111">
            <v>15387.415999999999</v>
          </cell>
          <cell r="K111">
            <v>15608.32</v>
          </cell>
          <cell r="L111">
            <v>21462.894</v>
          </cell>
          <cell r="M111">
            <v>23730.067999999999</v>
          </cell>
          <cell r="N111">
            <v>19986.967000000001</v>
          </cell>
        </row>
        <row r="112">
          <cell r="A112" t="str">
            <v>OBLIGACIONES CON SOC. NO DEPOSITARIAS EN MN</v>
          </cell>
          <cell r="F112">
            <v>17258</v>
          </cell>
          <cell r="G112">
            <v>15927</v>
          </cell>
          <cell r="H112">
            <v>14257</v>
          </cell>
          <cell r="I112">
            <v>16969</v>
          </cell>
          <cell r="J112">
            <v>15293</v>
          </cell>
          <cell r="K112">
            <v>15514</v>
          </cell>
          <cell r="L112">
            <v>21172</v>
          </cell>
          <cell r="M112">
            <v>22751</v>
          </cell>
          <cell r="N112">
            <v>18811</v>
          </cell>
        </row>
        <row r="113">
          <cell r="A113" t="str">
            <v>OBLIGACIONES CON SOC. NO DEPOSITARIAS EN ME</v>
          </cell>
          <cell r="F113">
            <v>1360.268</v>
          </cell>
          <cell r="G113">
            <v>1376.529</v>
          </cell>
          <cell r="H113">
            <v>1385.72</v>
          </cell>
          <cell r="I113">
            <v>94.463999999999999</v>
          </cell>
          <cell r="J113">
            <v>94.415999999999997</v>
          </cell>
          <cell r="K113">
            <v>94.32</v>
          </cell>
          <cell r="L113">
            <v>290.89400000000001</v>
          </cell>
          <cell r="M113">
            <v>979.06799999999998</v>
          </cell>
          <cell r="N113">
            <v>1175.9669999999999</v>
          </cell>
        </row>
        <row r="115">
          <cell r="A115" t="str">
            <v>OBLIGACIONES CON INST. FIN. EN LIQUIDACIÓN</v>
          </cell>
          <cell r="F115">
            <v>0</v>
          </cell>
          <cell r="G115">
            <v>0</v>
          </cell>
          <cell r="H115">
            <v>0</v>
          </cell>
          <cell r="I115">
            <v>0</v>
          </cell>
          <cell r="J115">
            <v>0</v>
          </cell>
          <cell r="K115">
            <v>0</v>
          </cell>
          <cell r="L115">
            <v>0</v>
          </cell>
          <cell r="M115">
            <v>0</v>
          </cell>
          <cell r="N115">
            <v>0</v>
          </cell>
        </row>
        <row r="116">
          <cell r="A116" t="str">
            <v>OBLIGACIONES CON INST. FIN. EN LIQUIDACIÓN EN MN</v>
          </cell>
          <cell r="F116">
            <v>0</v>
          </cell>
          <cell r="G116">
            <v>0</v>
          </cell>
          <cell r="H116">
            <v>0</v>
          </cell>
          <cell r="I116">
            <v>0</v>
          </cell>
          <cell r="J116">
            <v>0</v>
          </cell>
          <cell r="K116">
            <v>0</v>
          </cell>
          <cell r="L116">
            <v>0</v>
          </cell>
          <cell r="M116">
            <v>0</v>
          </cell>
          <cell r="N116">
            <v>0</v>
          </cell>
        </row>
        <row r="117">
          <cell r="A117" t="str">
            <v>OBLIG. CON BANCOS COMERCIALES. EN LIQUIDACIÓN MN</v>
          </cell>
          <cell r="F117">
            <v>0</v>
          </cell>
          <cell r="G117">
            <v>0</v>
          </cell>
          <cell r="H117">
            <v>0</v>
          </cell>
          <cell r="I117">
            <v>0</v>
          </cell>
          <cell r="J117">
            <v>0</v>
          </cell>
          <cell r="K117">
            <v>0</v>
          </cell>
          <cell r="L117">
            <v>0</v>
          </cell>
          <cell r="M117">
            <v>0</v>
          </cell>
          <cell r="N117">
            <v>0</v>
          </cell>
        </row>
        <row r="118">
          <cell r="A118" t="str">
            <v>OBLIG. CON  EMPRESAS FIN.. EN LIQUIDACIÓN MN</v>
          </cell>
          <cell r="F118">
            <v>0</v>
          </cell>
          <cell r="G118">
            <v>0</v>
          </cell>
          <cell r="H118">
            <v>0</v>
          </cell>
          <cell r="I118">
            <v>0</v>
          </cell>
          <cell r="J118">
            <v>0</v>
          </cell>
          <cell r="K118">
            <v>0</v>
          </cell>
          <cell r="L118">
            <v>0</v>
          </cell>
          <cell r="M118">
            <v>0</v>
          </cell>
          <cell r="N118">
            <v>0</v>
          </cell>
        </row>
        <row r="119">
          <cell r="A119" t="str">
            <v>OBLIGACIONES CON INST. FIN. EN LIQUIDACIÓN EN ME</v>
          </cell>
          <cell r="F119">
            <v>0</v>
          </cell>
          <cell r="G119">
            <v>0</v>
          </cell>
          <cell r="H119">
            <v>0</v>
          </cell>
          <cell r="I119">
            <v>0</v>
          </cell>
          <cell r="J119">
            <v>0</v>
          </cell>
          <cell r="K119">
            <v>0</v>
          </cell>
          <cell r="L119">
            <v>0</v>
          </cell>
          <cell r="M119">
            <v>0</v>
          </cell>
          <cell r="N119">
            <v>0</v>
          </cell>
        </row>
        <row r="120">
          <cell r="A120" t="str">
            <v>OBLIG. CON BANCOS COMERCIALES. EN LIQUIDACIÓN ME</v>
          </cell>
          <cell r="F120">
            <v>0</v>
          </cell>
          <cell r="G120">
            <v>0</v>
          </cell>
          <cell r="H120">
            <v>0</v>
          </cell>
          <cell r="I120">
            <v>0</v>
          </cell>
          <cell r="J120">
            <v>0</v>
          </cell>
          <cell r="K120">
            <v>0</v>
          </cell>
          <cell r="L120">
            <v>0</v>
          </cell>
          <cell r="M120">
            <v>0</v>
          </cell>
          <cell r="N120">
            <v>0</v>
          </cell>
        </row>
        <row r="121">
          <cell r="A121" t="str">
            <v>OBLIG. CON  EMPRESAS FIN.. EN LIQUIDACIÓN ME</v>
          </cell>
          <cell r="F121">
            <v>0</v>
          </cell>
          <cell r="G121">
            <v>0</v>
          </cell>
          <cell r="H121">
            <v>0</v>
          </cell>
          <cell r="I121">
            <v>0</v>
          </cell>
          <cell r="J121">
            <v>0</v>
          </cell>
          <cell r="K121">
            <v>0</v>
          </cell>
          <cell r="L121">
            <v>0</v>
          </cell>
          <cell r="M121">
            <v>0</v>
          </cell>
          <cell r="N121">
            <v>0</v>
          </cell>
        </row>
        <row r="123">
          <cell r="A123" t="str">
            <v>DEPÓSITOS DE LA ADMINISTRACION CENTRAL</v>
          </cell>
          <cell r="F123">
            <v>392274.96</v>
          </cell>
          <cell r="G123">
            <v>453865.53</v>
          </cell>
          <cell r="H123">
            <v>470877.68</v>
          </cell>
          <cell r="I123">
            <v>476381.304</v>
          </cell>
          <cell r="J123">
            <v>505314.88600000006</v>
          </cell>
          <cell r="K123">
            <v>637217.51</v>
          </cell>
          <cell r="L123">
            <v>652644.59200000006</v>
          </cell>
          <cell r="M123">
            <v>722191.1</v>
          </cell>
          <cell r="N123">
            <v>732167.21850000008</v>
          </cell>
        </row>
        <row r="124">
          <cell r="A124" t="str">
            <v>DEPÓSITOS DE LA ADMINIST.CENTRAL EN MN</v>
          </cell>
          <cell r="F124">
            <v>209899</v>
          </cell>
          <cell r="G124">
            <v>278655</v>
          </cell>
          <cell r="H124">
            <v>293972</v>
          </cell>
          <cell r="I124">
            <v>286365</v>
          </cell>
          <cell r="J124">
            <v>329351</v>
          </cell>
          <cell r="K124">
            <v>420647</v>
          </cell>
          <cell r="L124">
            <v>472479</v>
          </cell>
          <cell r="M124">
            <v>530801</v>
          </cell>
          <cell r="N124">
            <v>518037</v>
          </cell>
        </row>
        <row r="125">
          <cell r="A125" t="str">
            <v>DEPÓSITOS DE LA ADMINIST.CENTRAL EN ME</v>
          </cell>
          <cell r="F125">
            <v>182375.96</v>
          </cell>
          <cell r="G125">
            <v>175210.53</v>
          </cell>
          <cell r="H125">
            <v>176905.68</v>
          </cell>
          <cell r="I125">
            <v>190016.30400000003</v>
          </cell>
          <cell r="J125">
            <v>175963.88600000003</v>
          </cell>
          <cell r="K125">
            <v>216570.51</v>
          </cell>
          <cell r="L125">
            <v>180165.59200000003</v>
          </cell>
          <cell r="M125">
            <v>191390.1</v>
          </cell>
          <cell r="N125">
            <v>214130.21850000002</v>
          </cell>
        </row>
        <row r="127">
          <cell r="A127" t="str">
            <v>DEPÓSITOS DEL SEGURO SOCIAL</v>
          </cell>
          <cell r="F127">
            <v>2643</v>
          </cell>
          <cell r="G127">
            <v>2543</v>
          </cell>
          <cell r="H127">
            <v>1935</v>
          </cell>
          <cell r="I127">
            <v>1460</v>
          </cell>
          <cell r="J127">
            <v>1151</v>
          </cell>
          <cell r="K127">
            <v>3173</v>
          </cell>
          <cell r="L127">
            <v>1921</v>
          </cell>
          <cell r="M127">
            <v>1954</v>
          </cell>
          <cell r="N127">
            <v>2385</v>
          </cell>
        </row>
        <row r="128">
          <cell r="A128" t="str">
            <v>DEPÓSITOS DEL SEGURO SOCIAL EN MN</v>
          </cell>
          <cell r="F128">
            <v>2643</v>
          </cell>
          <cell r="G128">
            <v>2543</v>
          </cell>
          <cell r="H128">
            <v>1935</v>
          </cell>
          <cell r="I128">
            <v>1460</v>
          </cell>
          <cell r="J128">
            <v>1151</v>
          </cell>
          <cell r="K128">
            <v>3173</v>
          </cell>
          <cell r="L128">
            <v>1921</v>
          </cell>
          <cell r="M128">
            <v>1954</v>
          </cell>
          <cell r="N128">
            <v>2385</v>
          </cell>
        </row>
        <row r="129">
          <cell r="A129" t="str">
            <v>DEPÓSITOS DEL SEGURO SOCIAL EN ME</v>
          </cell>
          <cell r="F129">
            <v>0</v>
          </cell>
          <cell r="G129">
            <v>0</v>
          </cell>
          <cell r="H129">
            <v>0</v>
          </cell>
          <cell r="I129">
            <v>0</v>
          </cell>
          <cell r="J129">
            <v>0</v>
          </cell>
          <cell r="K129">
            <v>0</v>
          </cell>
          <cell r="L129">
            <v>0</v>
          </cell>
          <cell r="M129">
            <v>0</v>
          </cell>
          <cell r="N129">
            <v>0</v>
          </cell>
        </row>
        <row r="131">
          <cell r="A131" t="str">
            <v>DEPÓSITOS DE AGENCIAS DESCENTRALIZADAS</v>
          </cell>
          <cell r="F131">
            <v>34619.96</v>
          </cell>
          <cell r="G131">
            <v>27504.965</v>
          </cell>
          <cell r="H131">
            <v>30036.959999999999</v>
          </cell>
          <cell r="I131">
            <v>31581.704000000002</v>
          </cell>
          <cell r="J131">
            <v>35588.436000000002</v>
          </cell>
          <cell r="K131">
            <v>38605.71</v>
          </cell>
          <cell r="L131">
            <v>43733.857000000004</v>
          </cell>
          <cell r="M131">
            <v>41582.97</v>
          </cell>
          <cell r="N131">
            <v>44775.1175</v>
          </cell>
        </row>
        <row r="132">
          <cell r="A132" t="str">
            <v>DEPÓSITOS DE AGENCIAS DESCENTRALIZ. EN MN</v>
          </cell>
          <cell r="F132">
            <v>34543</v>
          </cell>
          <cell r="G132">
            <v>27320</v>
          </cell>
          <cell r="H132">
            <v>29839</v>
          </cell>
          <cell r="I132">
            <v>31379</v>
          </cell>
          <cell r="J132">
            <v>35376</v>
          </cell>
          <cell r="K132">
            <v>38028</v>
          </cell>
          <cell r="L132">
            <v>43156</v>
          </cell>
          <cell r="M132">
            <v>41003</v>
          </cell>
          <cell r="N132">
            <v>44195</v>
          </cell>
        </row>
        <row r="133">
          <cell r="A133" t="str">
            <v>DEPÓSITOS DE AGENCIAS DESCENTRALIZ. EN ME</v>
          </cell>
          <cell r="F133">
            <v>76.959999999999994</v>
          </cell>
          <cell r="G133">
            <v>184.965</v>
          </cell>
          <cell r="H133">
            <v>197.96</v>
          </cell>
          <cell r="I133">
            <v>202.70400000000001</v>
          </cell>
          <cell r="J133">
            <v>212.43600000000004</v>
          </cell>
          <cell r="K133">
            <v>577.71</v>
          </cell>
          <cell r="L133">
            <v>577.85700000000008</v>
          </cell>
          <cell r="M133">
            <v>579.97</v>
          </cell>
          <cell r="N133">
            <v>580.11749999999995</v>
          </cell>
        </row>
        <row r="135">
          <cell r="A135" t="str">
            <v>DEPÓSITOS DE GOBIERNOS LOCALES</v>
          </cell>
          <cell r="F135">
            <v>47</v>
          </cell>
          <cell r="G135">
            <v>38</v>
          </cell>
          <cell r="H135">
            <v>78</v>
          </cell>
          <cell r="I135">
            <v>94</v>
          </cell>
          <cell r="J135">
            <v>82</v>
          </cell>
          <cell r="K135">
            <v>93</v>
          </cell>
          <cell r="L135">
            <v>130</v>
          </cell>
          <cell r="M135">
            <v>110</v>
          </cell>
          <cell r="N135">
            <v>116</v>
          </cell>
        </row>
        <row r="136">
          <cell r="A136" t="str">
            <v>DEPÓSITOS DE GOBIERNOS LOCALES EN MN</v>
          </cell>
          <cell r="F136">
            <v>47</v>
          </cell>
          <cell r="G136">
            <v>38</v>
          </cell>
          <cell r="H136">
            <v>78</v>
          </cell>
          <cell r="I136">
            <v>94</v>
          </cell>
          <cell r="J136">
            <v>82</v>
          </cell>
          <cell r="K136">
            <v>93</v>
          </cell>
          <cell r="L136">
            <v>130</v>
          </cell>
          <cell r="M136">
            <v>110</v>
          </cell>
          <cell r="N136">
            <v>116</v>
          </cell>
        </row>
        <row r="137">
          <cell r="A137" t="str">
            <v>DEPÓSITOS DE GOBIERNOS LOCALES EN ME</v>
          </cell>
          <cell r="F137">
            <v>0</v>
          </cell>
          <cell r="G137">
            <v>0</v>
          </cell>
          <cell r="H137">
            <v>0</v>
          </cell>
          <cell r="I137">
            <v>0</v>
          </cell>
          <cell r="J137">
            <v>0</v>
          </cell>
          <cell r="K137">
            <v>0</v>
          </cell>
          <cell r="L137">
            <v>0</v>
          </cell>
          <cell r="M137">
            <v>0</v>
          </cell>
          <cell r="N137">
            <v>0</v>
          </cell>
        </row>
        <row r="139">
          <cell r="A139" t="str">
            <v>DEPÓSITOS DE EMPRESAS PUBLICAS</v>
          </cell>
          <cell r="F139">
            <v>58612.88</v>
          </cell>
          <cell r="G139">
            <v>68135.61</v>
          </cell>
          <cell r="H139">
            <v>75443.039999999994</v>
          </cell>
          <cell r="I139">
            <v>63143.023999999998</v>
          </cell>
          <cell r="J139">
            <v>79123.75</v>
          </cell>
          <cell r="K139">
            <v>70247.175000000003</v>
          </cell>
          <cell r="L139">
            <v>89905.185499999992</v>
          </cell>
          <cell r="M139">
            <v>87761.671999999991</v>
          </cell>
          <cell r="N139">
            <v>105929.07949999999</v>
          </cell>
        </row>
        <row r="140">
          <cell r="A140" t="str">
            <v>DEPÓSITOS DE EMPRESAS PUBLICAS EN MN</v>
          </cell>
          <cell r="F140">
            <v>29041</v>
          </cell>
          <cell r="G140">
            <v>43545</v>
          </cell>
          <cell r="H140">
            <v>51484</v>
          </cell>
          <cell r="I140">
            <v>39344</v>
          </cell>
          <cell r="J140">
            <v>43226</v>
          </cell>
          <cell r="K140">
            <v>41961</v>
          </cell>
          <cell r="L140">
            <v>44225</v>
          </cell>
          <cell r="M140">
            <v>49637</v>
          </cell>
          <cell r="N140">
            <v>72650</v>
          </cell>
        </row>
        <row r="141">
          <cell r="A141" t="str">
            <v>DEPÓSITOS DE EMPRESAS PUBLICAS EN ME</v>
          </cell>
          <cell r="F141">
            <v>29571.88</v>
          </cell>
          <cell r="G141">
            <v>24590.61</v>
          </cell>
          <cell r="H141">
            <v>23959.040000000001</v>
          </cell>
          <cell r="I141">
            <v>23799.023999999998</v>
          </cell>
          <cell r="J141">
            <v>35897.75</v>
          </cell>
          <cell r="K141">
            <v>28286.175000000003</v>
          </cell>
          <cell r="L141">
            <v>45680.1855</v>
          </cell>
          <cell r="M141">
            <v>38124.671999999999</v>
          </cell>
          <cell r="N141">
            <v>33279.0795</v>
          </cell>
        </row>
        <row r="143">
          <cell r="A143" t="str">
            <v>DEPÓSITOS DEL SECTOR PRIVADO</v>
          </cell>
          <cell r="F143">
            <v>26767.556</v>
          </cell>
          <cell r="G143">
            <v>23393.432000000001</v>
          </cell>
          <cell r="H143">
            <v>23639.759999999998</v>
          </cell>
          <cell r="I143">
            <v>21452.552</v>
          </cell>
          <cell r="J143">
            <v>22266.288</v>
          </cell>
          <cell r="K143">
            <v>31753.119999999999</v>
          </cell>
          <cell r="L143">
            <v>24818.1005</v>
          </cell>
          <cell r="M143">
            <v>24136.083999999999</v>
          </cell>
          <cell r="N143">
            <v>24789.534500000002</v>
          </cell>
        </row>
        <row r="144">
          <cell r="A144" t="str">
            <v>DEPÓSITOS DEL SECTOR PRIVADO MN</v>
          </cell>
          <cell r="F144">
            <v>298</v>
          </cell>
          <cell r="G144">
            <v>232</v>
          </cell>
          <cell r="H144">
            <v>146</v>
          </cell>
          <cell r="I144">
            <v>133</v>
          </cell>
          <cell r="J144">
            <v>130</v>
          </cell>
          <cell r="K144">
            <v>136</v>
          </cell>
          <cell r="L144">
            <v>83</v>
          </cell>
          <cell r="M144">
            <v>78</v>
          </cell>
          <cell r="N144">
            <v>24</v>
          </cell>
        </row>
        <row r="145">
          <cell r="A145" t="str">
            <v>DEPÓSITOS DEL SECTOR PRIVADO ME</v>
          </cell>
          <cell r="F145">
            <v>0</v>
          </cell>
          <cell r="G145">
            <v>0</v>
          </cell>
          <cell r="H145">
            <v>0</v>
          </cell>
          <cell r="I145">
            <v>0</v>
          </cell>
          <cell r="J145">
            <v>0</v>
          </cell>
          <cell r="K145">
            <v>0</v>
          </cell>
          <cell r="L145">
            <v>0</v>
          </cell>
          <cell r="M145">
            <v>0</v>
          </cell>
          <cell r="N145">
            <v>0</v>
          </cell>
        </row>
        <row r="146">
          <cell r="A146" t="str">
            <v>DEP.RESTRING.,ESPEC.Y DE IMPORT. MN</v>
          </cell>
          <cell r="F146">
            <v>25952</v>
          </cell>
          <cell r="G146">
            <v>22663</v>
          </cell>
          <cell r="H146">
            <v>22992</v>
          </cell>
          <cell r="I146">
            <v>20800</v>
          </cell>
          <cell r="J146">
            <v>21617</v>
          </cell>
          <cell r="K146">
            <v>31287</v>
          </cell>
          <cell r="L146">
            <v>24399</v>
          </cell>
          <cell r="M146">
            <v>23716</v>
          </cell>
          <cell r="N146">
            <v>24386</v>
          </cell>
        </row>
        <row r="147">
          <cell r="A147" t="str">
            <v>DEP.RESTRING.,ESPEC.Y DE IMPORT. ME</v>
          </cell>
          <cell r="F147">
            <v>517.55600000000004</v>
          </cell>
          <cell r="G147">
            <v>498.43200000000002</v>
          </cell>
          <cell r="H147">
            <v>501.76</v>
          </cell>
          <cell r="I147">
            <v>519.55200000000002</v>
          </cell>
          <cell r="J147">
            <v>519.28800000000001</v>
          </cell>
          <cell r="K147">
            <v>330.12</v>
          </cell>
          <cell r="L147">
            <v>336.10050000000001</v>
          </cell>
          <cell r="M147">
            <v>342.084</v>
          </cell>
          <cell r="N147">
            <v>379.53450000000004</v>
          </cell>
        </row>
        <row r="149">
          <cell r="A149" t="str">
            <v>PASIVOS EXTERNOS TOTALES DE C/P</v>
          </cell>
          <cell r="F149">
            <v>902.35600000000011</v>
          </cell>
          <cell r="G149">
            <v>913.14300000000014</v>
          </cell>
          <cell r="H149">
            <v>6028.96</v>
          </cell>
          <cell r="I149">
            <v>936.76799999999992</v>
          </cell>
          <cell r="J149">
            <v>936.29200000000003</v>
          </cell>
          <cell r="K149">
            <v>899.97</v>
          </cell>
          <cell r="L149">
            <v>939.50900000000001</v>
          </cell>
          <cell r="M149">
            <v>939.74800000000005</v>
          </cell>
          <cell r="N149">
            <v>938.02049999999997</v>
          </cell>
        </row>
        <row r="150">
          <cell r="A150" t="str">
            <v>PASIVOS EXTERNOS EXIGIBLES ME</v>
          </cell>
          <cell r="F150">
            <v>21.163999999999998</v>
          </cell>
          <cell r="G150">
            <v>21.416999999999998</v>
          </cell>
          <cell r="H150">
            <v>5131.28</v>
          </cell>
          <cell r="I150">
            <v>35.423999999999999</v>
          </cell>
          <cell r="J150">
            <v>35.405999999999999</v>
          </cell>
          <cell r="K150">
            <v>0</v>
          </cell>
          <cell r="L150">
            <v>39.31</v>
          </cell>
          <cell r="M150">
            <v>39.32</v>
          </cell>
          <cell r="N150">
            <v>37.363500000000002</v>
          </cell>
        </row>
        <row r="151">
          <cell r="A151" t="str">
            <v>OTROS PASIVOS EXTERNOS DE C/P ME</v>
          </cell>
          <cell r="F151">
            <v>881.19200000000012</v>
          </cell>
          <cell r="G151">
            <v>891.72600000000011</v>
          </cell>
          <cell r="H151">
            <v>897.68</v>
          </cell>
          <cell r="I151">
            <v>901.34399999999994</v>
          </cell>
          <cell r="J151">
            <v>900.88600000000008</v>
          </cell>
          <cell r="K151">
            <v>899.97</v>
          </cell>
          <cell r="L151">
            <v>900.19900000000007</v>
          </cell>
          <cell r="M151">
            <v>900.428</v>
          </cell>
          <cell r="N151">
            <v>900.65699999999993</v>
          </cell>
        </row>
        <row r="153">
          <cell r="A153" t="str">
            <v>PASIVOS EXTERNOS DE MEDIANO Y LARGO PLAZO</v>
          </cell>
          <cell r="F153">
            <v>150413.764</v>
          </cell>
          <cell r="G153">
            <v>152402.85999999999</v>
          </cell>
          <cell r="H153">
            <v>156122.79999999999</v>
          </cell>
          <cell r="I153">
            <v>153717.84</v>
          </cell>
          <cell r="J153">
            <v>152489.821</v>
          </cell>
          <cell r="K153">
            <v>153703.29500000001</v>
          </cell>
          <cell r="L153">
            <v>154766.71100000001</v>
          </cell>
          <cell r="M153">
            <v>155717.18</v>
          </cell>
          <cell r="N153">
            <v>158504.54500000001</v>
          </cell>
        </row>
        <row r="154">
          <cell r="A154" t="str">
            <v>PASIVOS EXT. MED.Y LARGO PZO. MN</v>
          </cell>
          <cell r="F154">
            <v>0</v>
          </cell>
          <cell r="G154">
            <v>0</v>
          </cell>
          <cell r="H154">
            <v>0</v>
          </cell>
          <cell r="I154">
            <v>0</v>
          </cell>
          <cell r="J154">
            <v>0</v>
          </cell>
          <cell r="K154">
            <v>0</v>
          </cell>
          <cell r="L154">
            <v>0</v>
          </cell>
          <cell r="M154">
            <v>0</v>
          </cell>
          <cell r="N154">
            <v>0</v>
          </cell>
        </row>
        <row r="155">
          <cell r="A155" t="str">
            <v>PASIVOS EXT. MED.Y LARGO PZO. ME</v>
          </cell>
          <cell r="F155">
            <v>96990.763999999996</v>
          </cell>
          <cell r="G155">
            <v>98089.86</v>
          </cell>
          <cell r="H155">
            <v>98744.8</v>
          </cell>
          <cell r="I155">
            <v>99147.839999999997</v>
          </cell>
          <cell r="J155">
            <v>95916.820999999996</v>
          </cell>
          <cell r="K155">
            <v>95819.295000000013</v>
          </cell>
          <cell r="L155">
            <v>95841.71100000001</v>
          </cell>
          <cell r="M155">
            <v>95803.18</v>
          </cell>
          <cell r="N155">
            <v>95827.545000000013</v>
          </cell>
        </row>
        <row r="156">
          <cell r="A156" t="str">
            <v>DEPÓSITOS DE ORGANISMOS INTERNACIONALES MN</v>
          </cell>
          <cell r="F156">
            <v>53423</v>
          </cell>
          <cell r="G156">
            <v>54313</v>
          </cell>
          <cell r="H156">
            <v>57378</v>
          </cell>
          <cell r="I156">
            <v>54570</v>
          </cell>
          <cell r="J156">
            <v>56573</v>
          </cell>
          <cell r="K156">
            <v>57884</v>
          </cell>
          <cell r="L156">
            <v>58925</v>
          </cell>
          <cell r="M156">
            <v>59914</v>
          </cell>
          <cell r="N156">
            <v>62677</v>
          </cell>
        </row>
        <row r="158">
          <cell r="A158" t="str">
            <v>CAPITAL Y RESERVAS</v>
          </cell>
          <cell r="F158">
            <v>395464.70399999991</v>
          </cell>
          <cell r="G158">
            <v>396705.04300000001</v>
          </cell>
          <cell r="H158">
            <v>400536.48</v>
          </cell>
          <cell r="I158">
            <v>401425.72799999994</v>
          </cell>
          <cell r="J158">
            <v>421005.07799999992</v>
          </cell>
          <cell r="K158">
            <v>431341.7</v>
          </cell>
          <cell r="L158">
            <v>443535.321</v>
          </cell>
          <cell r="M158">
            <v>462815.93599999999</v>
          </cell>
          <cell r="N158">
            <v>467422.14600000001</v>
          </cell>
        </row>
        <row r="159">
          <cell r="A159" t="str">
            <v>CAPITAL Y RESERVAS MN</v>
          </cell>
          <cell r="F159">
            <v>357281</v>
          </cell>
          <cell r="G159">
            <v>357436</v>
          </cell>
          <cell r="H159">
            <v>360380</v>
          </cell>
          <cell r="I159">
            <v>359466</v>
          </cell>
          <cell r="J159">
            <v>378451</v>
          </cell>
          <cell r="K159">
            <v>388937</v>
          </cell>
          <cell r="L159">
            <v>401509</v>
          </cell>
          <cell r="M159">
            <v>420948</v>
          </cell>
          <cell r="N159">
            <v>427455</v>
          </cell>
        </row>
        <row r="160">
          <cell r="A160" t="str">
            <v>CAPITAL Y RESERVAS ME</v>
          </cell>
          <cell r="F160">
            <v>38183.703999999998</v>
          </cell>
          <cell r="G160">
            <v>39269.042999999998</v>
          </cell>
          <cell r="H160">
            <v>40156.480000000003</v>
          </cell>
          <cell r="I160">
            <v>41959.728000000003</v>
          </cell>
          <cell r="J160">
            <v>42554.078000000001</v>
          </cell>
          <cell r="K160">
            <v>42404.7</v>
          </cell>
          <cell r="L160">
            <v>42026.321000000004</v>
          </cell>
          <cell r="M160">
            <v>41867.936000000002</v>
          </cell>
          <cell r="N160">
            <v>39967.146000000001</v>
          </cell>
        </row>
        <row r="162">
          <cell r="A162" t="str">
            <v>PREVISIONES Y PROVISIONES</v>
          </cell>
          <cell r="F162">
            <v>1530</v>
          </cell>
          <cell r="G162">
            <v>1515</v>
          </cell>
          <cell r="H162">
            <v>1436</v>
          </cell>
          <cell r="I162">
            <v>1362</v>
          </cell>
          <cell r="J162">
            <v>1279</v>
          </cell>
          <cell r="K162">
            <v>1279</v>
          </cell>
          <cell r="L162">
            <v>1279</v>
          </cell>
          <cell r="M162">
            <v>1279</v>
          </cell>
          <cell r="N162">
            <v>1244</v>
          </cell>
        </row>
        <row r="163">
          <cell r="A163" t="str">
            <v>PREVISIONES Y PROVISIONES MN</v>
          </cell>
          <cell r="F163">
            <v>1530</v>
          </cell>
          <cell r="G163">
            <v>1515</v>
          </cell>
          <cell r="H163">
            <v>1436</v>
          </cell>
          <cell r="I163">
            <v>1362</v>
          </cell>
          <cell r="J163">
            <v>1279</v>
          </cell>
          <cell r="K163">
            <v>1279</v>
          </cell>
          <cell r="L163">
            <v>1279</v>
          </cell>
          <cell r="M163">
            <v>1279</v>
          </cell>
          <cell r="N163">
            <v>1244</v>
          </cell>
        </row>
        <row r="164">
          <cell r="A164" t="str">
            <v>PREVISIONES Y PROVISIONES ME</v>
          </cell>
          <cell r="F164">
            <v>0</v>
          </cell>
          <cell r="G164">
            <v>0</v>
          </cell>
          <cell r="H164">
            <v>0</v>
          </cell>
          <cell r="I164">
            <v>0</v>
          </cell>
          <cell r="J164">
            <v>0</v>
          </cell>
          <cell r="K164">
            <v>0</v>
          </cell>
          <cell r="L164">
            <v>0</v>
          </cell>
          <cell r="M164">
            <v>0</v>
          </cell>
          <cell r="N164">
            <v>0</v>
          </cell>
        </row>
        <row r="166">
          <cell r="A166" t="str">
            <v>PASIVOS NO CLASIFICADOS</v>
          </cell>
          <cell r="F166">
            <v>920886.37199999997</v>
          </cell>
          <cell r="G166">
            <v>1025898.6969999999</v>
          </cell>
          <cell r="H166">
            <v>1035973.12</v>
          </cell>
          <cell r="I166">
            <v>1139016.7439999999</v>
          </cell>
          <cell r="J166">
            <v>1163616.679</v>
          </cell>
          <cell r="K166">
            <v>1054198.675</v>
          </cell>
          <cell r="L166">
            <v>1068031.6089999999</v>
          </cell>
          <cell r="M166">
            <v>1060395.2860000001</v>
          </cell>
          <cell r="N166">
            <v>1003072.946</v>
          </cell>
        </row>
        <row r="167">
          <cell r="A167" t="str">
            <v>AJUSTES VALUACION (PASIVOS)</v>
          </cell>
          <cell r="F167">
            <v>0</v>
          </cell>
          <cell r="G167">
            <v>0</v>
          </cell>
          <cell r="H167">
            <v>0</v>
          </cell>
          <cell r="I167">
            <v>0</v>
          </cell>
          <cell r="J167">
            <v>0</v>
          </cell>
          <cell r="K167">
            <v>0</v>
          </cell>
          <cell r="L167">
            <v>0</v>
          </cell>
          <cell r="M167">
            <v>0</v>
          </cell>
          <cell r="N167">
            <v>0</v>
          </cell>
        </row>
        <row r="168">
          <cell r="A168" t="str">
            <v>CTAS.EN ME VALORIZ.AL T.C.CONTABLE</v>
          </cell>
          <cell r="F168">
            <v>789280.5959999999</v>
          </cell>
          <cell r="G168">
            <v>831592.90500000003</v>
          </cell>
          <cell r="H168">
            <v>835054.07999999996</v>
          </cell>
          <cell r="I168">
            <v>856129.2</v>
          </cell>
          <cell r="J168">
            <v>867220.79499999993</v>
          </cell>
          <cell r="K168">
            <v>800403.45</v>
          </cell>
          <cell r="L168">
            <v>775922.40050000011</v>
          </cell>
          <cell r="M168">
            <v>765621.34600000002</v>
          </cell>
          <cell r="N168">
            <v>785111.35950000002</v>
          </cell>
        </row>
        <row r="169">
          <cell r="A169" t="str">
            <v>CTAS.EN ME VALORIZ.AL T.C.ESPECIAL</v>
          </cell>
          <cell r="F169">
            <v>-789280.5959999999</v>
          </cell>
          <cell r="G169">
            <v>-831592.90500000003</v>
          </cell>
          <cell r="H169">
            <v>-835054.07999999996</v>
          </cell>
          <cell r="I169">
            <v>-856129.2</v>
          </cell>
          <cell r="J169">
            <v>-867220.79499999993</v>
          </cell>
          <cell r="K169">
            <v>-800403.45</v>
          </cell>
          <cell r="L169">
            <v>-775922.40050000011</v>
          </cell>
          <cell r="M169">
            <v>-765621.34600000002</v>
          </cell>
          <cell r="N169">
            <v>-785111.35950000002</v>
          </cell>
        </row>
        <row r="170">
          <cell r="A170" t="str">
            <v>CUENTAS CAMBIARIAS PASIVAS DEL BALANCE</v>
          </cell>
          <cell r="F170">
            <v>730617</v>
          </cell>
          <cell r="G170">
            <v>775401</v>
          </cell>
          <cell r="H170">
            <v>806853</v>
          </cell>
          <cell r="I170">
            <v>878363</v>
          </cell>
          <cell r="J170">
            <v>876981</v>
          </cell>
          <cell r="K170">
            <v>863714</v>
          </cell>
          <cell r="L170">
            <v>872338</v>
          </cell>
          <cell r="M170">
            <v>845279</v>
          </cell>
          <cell r="N170">
            <v>789072</v>
          </cell>
        </row>
        <row r="171">
          <cell r="A171" t="str">
            <v>INTERESES DEVENGADOS A PAGAR</v>
          </cell>
          <cell r="F171">
            <v>0</v>
          </cell>
          <cell r="G171">
            <v>0</v>
          </cell>
          <cell r="H171">
            <v>0</v>
          </cell>
          <cell r="I171">
            <v>0</v>
          </cell>
          <cell r="J171">
            <v>0</v>
          </cell>
          <cell r="K171">
            <v>0</v>
          </cell>
          <cell r="L171">
            <v>0</v>
          </cell>
          <cell r="M171">
            <v>0</v>
          </cell>
          <cell r="N171">
            <v>0</v>
          </cell>
        </row>
        <row r="172">
          <cell r="A172" t="str">
            <v>INTERESES DEVENGADOS A PAGAR MN</v>
          </cell>
          <cell r="F172">
            <v>0</v>
          </cell>
          <cell r="G172">
            <v>0</v>
          </cell>
          <cell r="H172">
            <v>0</v>
          </cell>
          <cell r="I172">
            <v>0</v>
          </cell>
          <cell r="J172">
            <v>0</v>
          </cell>
          <cell r="K172">
            <v>0</v>
          </cell>
          <cell r="L172">
            <v>0</v>
          </cell>
          <cell r="M172">
            <v>0</v>
          </cell>
          <cell r="N172">
            <v>0</v>
          </cell>
        </row>
        <row r="173">
          <cell r="A173" t="str">
            <v>INTERESES DEVENGADOS A PAGAR ME</v>
          </cell>
          <cell r="F173">
            <v>0</v>
          </cell>
          <cell r="G173">
            <v>0</v>
          </cell>
          <cell r="H173">
            <v>0</v>
          </cell>
          <cell r="I173">
            <v>0</v>
          </cell>
          <cell r="J173">
            <v>0</v>
          </cell>
          <cell r="K173">
            <v>0</v>
          </cell>
          <cell r="L173">
            <v>0</v>
          </cell>
          <cell r="M173">
            <v>0</v>
          </cell>
          <cell r="N173">
            <v>0</v>
          </cell>
        </row>
        <row r="174">
          <cell r="A174" t="str">
            <v>OTROS PASIVOS</v>
          </cell>
          <cell r="F174">
            <v>190269.372</v>
          </cell>
          <cell r="G174">
            <v>250497.69699999999</v>
          </cell>
          <cell r="H174">
            <v>229120.12</v>
          </cell>
          <cell r="I174">
            <v>260653.74399999998</v>
          </cell>
          <cell r="J174">
            <v>286635.679</v>
          </cell>
          <cell r="K174">
            <v>190484.67499999996</v>
          </cell>
          <cell r="L174">
            <v>195693.609</v>
          </cell>
          <cell r="M174">
            <v>215116.28599999999</v>
          </cell>
          <cell r="N174">
            <v>214000.946</v>
          </cell>
        </row>
        <row r="175">
          <cell r="A175" t="str">
            <v>OTROS PASIVOS EN MN</v>
          </cell>
          <cell r="F175">
            <v>175545</v>
          </cell>
          <cell r="G175">
            <v>174076</v>
          </cell>
          <cell r="H175">
            <v>172384</v>
          </cell>
          <cell r="I175">
            <v>175276</v>
          </cell>
          <cell r="J175">
            <v>182902</v>
          </cell>
          <cell r="K175">
            <v>174578</v>
          </cell>
          <cell r="L175">
            <v>174706</v>
          </cell>
          <cell r="M175">
            <v>196398</v>
          </cell>
          <cell r="N175">
            <v>195272</v>
          </cell>
        </row>
        <row r="176">
          <cell r="A176" t="str">
            <v>OTROS PASIVOS EN ME</v>
          </cell>
          <cell r="F176">
            <v>14724.372000000001</v>
          </cell>
          <cell r="G176">
            <v>76421.697</v>
          </cell>
          <cell r="H176">
            <v>56736.12</v>
          </cell>
          <cell r="I176">
            <v>85377.744000000006</v>
          </cell>
          <cell r="J176">
            <v>103733.67899999999</v>
          </cell>
          <cell r="K176">
            <v>15906.674999999999</v>
          </cell>
          <cell r="L176">
            <v>20987.609</v>
          </cell>
          <cell r="M176">
            <v>18718.286</v>
          </cell>
          <cell r="N176">
            <v>18728.946</v>
          </cell>
        </row>
        <row r="178">
          <cell r="A178" t="str">
            <v>TOTAL PASIVOS</v>
          </cell>
          <cell r="F178">
            <v>3795333.5959999999</v>
          </cell>
          <cell r="G178">
            <v>3797674.7409999995</v>
          </cell>
          <cell r="H178">
            <v>3856412.9159999997</v>
          </cell>
          <cell r="I178">
            <v>3981361.2</v>
          </cell>
          <cell r="J178">
            <v>4187735.7949999999</v>
          </cell>
          <cell r="K178">
            <v>4349817.45</v>
          </cell>
          <cell r="L178">
            <v>4486449.4005000005</v>
          </cell>
          <cell r="M178">
            <v>4600248.3460000008</v>
          </cell>
          <cell r="N178">
            <v>4615363.3595000003</v>
          </cell>
        </row>
        <row r="180">
          <cell r="A180" t="str">
            <v xml:space="preserve">PRUEBA DE CONSITENCIA VERTICAL </v>
          </cell>
          <cell r="F180">
            <v>0</v>
          </cell>
          <cell r="G180">
            <v>0</v>
          </cell>
          <cell r="H180">
            <v>0</v>
          </cell>
          <cell r="I180">
            <v>0</v>
          </cell>
          <cell r="J180">
            <v>0</v>
          </cell>
          <cell r="K180">
            <v>0</v>
          </cell>
          <cell r="L180">
            <v>0</v>
          </cell>
          <cell r="M180">
            <v>0</v>
          </cell>
          <cell r="N180">
            <v>0</v>
          </cell>
        </row>
        <row r="181">
          <cell r="A181" t="str">
            <v>*/A partir de dic/97 a Nov/98 se procediò a corregir con el FMI, los Bonos emitidos por el Tesoro Nacioanal (USD 425 millones) en virtud de la ley 1093/97 por su valor Actual para uniformar la registraciòn del mismo.</v>
          </cell>
        </row>
        <row r="186">
          <cell r="A186" t="str">
            <v>DEPARTAMENTO DEL HEMISFERIO OCCIDENTAL Y BANCO CENTRAL DEL PARAGUAY</v>
          </cell>
        </row>
        <row r="187">
          <cell r="A187" t="str">
            <v>CUENTAS MONETARIAS DE LOS BANCOS COMERCIALES</v>
          </cell>
        </row>
        <row r="189">
          <cell r="A189" t="str">
            <v>en millones de guaraníes</v>
          </cell>
          <cell r="F189" t="str">
            <v>Dic 94</v>
          </cell>
          <cell r="G189" t="str">
            <v>Ene 95</v>
          </cell>
          <cell r="H189" t="str">
            <v>Feb 95</v>
          </cell>
          <cell r="I189" t="str">
            <v>Mar 95</v>
          </cell>
          <cell r="J189" t="str">
            <v>Abr 95</v>
          </cell>
          <cell r="K189" t="str">
            <v>May 95</v>
          </cell>
          <cell r="L189" t="str">
            <v>Jun 95</v>
          </cell>
          <cell r="M189" t="str">
            <v>Jul 95</v>
          </cell>
          <cell r="N189" t="str">
            <v>Ago 95</v>
          </cell>
        </row>
        <row r="191">
          <cell r="A191" t="str">
            <v>BASE CAJA</v>
          </cell>
          <cell r="G191" t="str">
            <v xml:space="preserve"> </v>
          </cell>
        </row>
        <row r="193">
          <cell r="A193" t="str">
            <v>TIPO DE CAMBIO (Cuentas Monetarias)</v>
          </cell>
          <cell r="G193">
            <v>1947</v>
          </cell>
          <cell r="H193">
            <v>1960</v>
          </cell>
          <cell r="I193">
            <v>1968</v>
          </cell>
          <cell r="J193">
            <v>1967</v>
          </cell>
          <cell r="K193">
            <v>1965</v>
          </cell>
          <cell r="L193">
            <v>1965.5</v>
          </cell>
          <cell r="M193">
            <v>1966</v>
          </cell>
          <cell r="N193">
            <v>1966.5</v>
          </cell>
        </row>
        <row r="194">
          <cell r="A194" t="str">
            <v>TIPO DE CAMBIO CONTABLE BCP</v>
          </cell>
          <cell r="G194">
            <v>1947</v>
          </cell>
          <cell r="H194">
            <v>1960</v>
          </cell>
          <cell r="I194">
            <v>1968</v>
          </cell>
          <cell r="J194">
            <v>1967</v>
          </cell>
          <cell r="K194">
            <v>1965</v>
          </cell>
          <cell r="L194">
            <v>1965.5</v>
          </cell>
          <cell r="M194">
            <v>1966</v>
          </cell>
          <cell r="N194">
            <v>1966.5</v>
          </cell>
        </row>
        <row r="195">
          <cell r="A195" t="str">
            <v>TIPO DE CAMBIO (Balance de BCOM)</v>
          </cell>
          <cell r="G195">
            <v>1947</v>
          </cell>
          <cell r="H195">
            <v>1960</v>
          </cell>
          <cell r="I195">
            <v>1968</v>
          </cell>
          <cell r="J195">
            <v>1967</v>
          </cell>
          <cell r="K195">
            <v>1965</v>
          </cell>
          <cell r="L195">
            <v>1965.5</v>
          </cell>
          <cell r="M195">
            <v>1966</v>
          </cell>
          <cell r="N195">
            <v>1966.5</v>
          </cell>
        </row>
        <row r="197">
          <cell r="A197" t="str">
            <v>ACTIVO EXTERNO NETO</v>
          </cell>
          <cell r="G197">
            <v>274188.13100000005</v>
          </cell>
          <cell r="H197">
            <v>225749.59300000023</v>
          </cell>
          <cell r="I197">
            <v>148943.94200000016</v>
          </cell>
          <cell r="J197">
            <v>88096.527000000118</v>
          </cell>
          <cell r="K197">
            <v>92886.013999999734</v>
          </cell>
          <cell r="L197">
            <v>182976.54300000024</v>
          </cell>
          <cell r="M197">
            <v>201895.18099999998</v>
          </cell>
          <cell r="N197">
            <v>172071.66400000005</v>
          </cell>
        </row>
        <row r="198">
          <cell r="A198" t="str">
            <v xml:space="preserve">  ACTIVOS CON EL EXTERIOR</v>
          </cell>
          <cell r="G198">
            <v>584593.0780000001</v>
          </cell>
          <cell r="H198">
            <v>702061.65600000019</v>
          </cell>
          <cell r="I198">
            <v>725172.86699999997</v>
          </cell>
          <cell r="J198">
            <v>667126.12199999997</v>
          </cell>
          <cell r="K198">
            <v>637510.72299999988</v>
          </cell>
          <cell r="L198">
            <v>648944.63800000015</v>
          </cell>
          <cell r="M198">
            <v>680837.81799999997</v>
          </cell>
          <cell r="N198">
            <v>659045.14899999998</v>
          </cell>
        </row>
        <row r="199">
          <cell r="A199" t="str">
            <v xml:space="preserve">    ACTIVOS CON EL EXTERIOR MN</v>
          </cell>
          <cell r="G199">
            <v>5820.9960000000001</v>
          </cell>
          <cell r="H199">
            <v>5799.023000000001</v>
          </cell>
          <cell r="I199">
            <v>7279.08</v>
          </cell>
          <cell r="J199">
            <v>6996.4780000000001</v>
          </cell>
          <cell r="K199">
            <v>689.19500000000005</v>
          </cell>
          <cell r="L199">
            <v>924.35599999999999</v>
          </cell>
          <cell r="M199">
            <v>931.82100000000003</v>
          </cell>
          <cell r="N199">
            <v>653.46699999999998</v>
          </cell>
        </row>
        <row r="200">
          <cell r="A200" t="str">
            <v xml:space="preserve">    ACTIVOS CON EL EXTERIOR ME</v>
          </cell>
          <cell r="G200">
            <v>578772.08200000005</v>
          </cell>
          <cell r="H200">
            <v>696262.63300000015</v>
          </cell>
          <cell r="I200">
            <v>717893.78700000001</v>
          </cell>
          <cell r="J200">
            <v>660129.64399999997</v>
          </cell>
          <cell r="K200">
            <v>636821.52799999993</v>
          </cell>
          <cell r="L200">
            <v>648020.28200000012</v>
          </cell>
          <cell r="M200">
            <v>679905.99699999997</v>
          </cell>
          <cell r="N200">
            <v>658391.68200000003</v>
          </cell>
        </row>
        <row r="201">
          <cell r="A201" t="str">
            <v xml:space="preserve">  PASIVOS EXTERNOS DE CORTO PLAZO </v>
          </cell>
          <cell r="G201">
            <v>310404.94700000004</v>
          </cell>
          <cell r="H201">
            <v>476312.06299999997</v>
          </cell>
          <cell r="I201">
            <v>576228.92499999981</v>
          </cell>
          <cell r="J201">
            <v>579029.59499999986</v>
          </cell>
          <cell r="K201">
            <v>544624.70900000015</v>
          </cell>
          <cell r="L201">
            <v>465968.09499999991</v>
          </cell>
          <cell r="M201">
            <v>478942.63699999999</v>
          </cell>
          <cell r="N201">
            <v>486973.48499999993</v>
          </cell>
        </row>
        <row r="202">
          <cell r="A202" t="str">
            <v xml:space="preserve">    PASIVOS EXTERNOS CORTO PLAZO MN</v>
          </cell>
          <cell r="G202">
            <v>262.04000000000002</v>
          </cell>
          <cell r="H202">
            <v>210.553</v>
          </cell>
          <cell r="I202">
            <v>378.42599999999999</v>
          </cell>
          <cell r="J202">
            <v>2276.6999999999998</v>
          </cell>
          <cell r="K202">
            <v>657.85899999999992</v>
          </cell>
          <cell r="L202">
            <v>2438.4629999999997</v>
          </cell>
          <cell r="M202">
            <v>2179.1320000000001</v>
          </cell>
          <cell r="N202">
            <v>2233.64</v>
          </cell>
        </row>
        <row r="203">
          <cell r="A203" t="str">
            <v xml:space="preserve">    PASIVOS EXTERNOS CORTO PLAZO ME</v>
          </cell>
          <cell r="G203">
            <v>310142.90700000006</v>
          </cell>
          <cell r="H203">
            <v>476101.51</v>
          </cell>
          <cell r="I203">
            <v>575850.49899999984</v>
          </cell>
          <cell r="J203">
            <v>576752.8949999999</v>
          </cell>
          <cell r="K203">
            <v>543966.85</v>
          </cell>
          <cell r="L203">
            <v>463529.63199999993</v>
          </cell>
          <cell r="M203">
            <v>476763.505</v>
          </cell>
          <cell r="N203">
            <v>484739.84499999991</v>
          </cell>
        </row>
        <row r="205">
          <cell r="A205" t="str">
            <v>DISPONIBILIDADES EN EL BCP</v>
          </cell>
          <cell r="G205">
            <v>924041.40099999995</v>
          </cell>
          <cell r="H205">
            <v>924506.875</v>
          </cell>
          <cell r="I205">
            <v>909511.60200000007</v>
          </cell>
          <cell r="J205">
            <v>964042.81499999994</v>
          </cell>
          <cell r="K205">
            <v>1103886.9329999997</v>
          </cell>
          <cell r="L205">
            <v>1099860.8600000001</v>
          </cell>
          <cell r="M205">
            <v>1178892.166</v>
          </cell>
          <cell r="N205">
            <v>1196143.1669999999</v>
          </cell>
        </row>
        <row r="206">
          <cell r="A206" t="str">
            <v xml:space="preserve">  DISPONIBILIDADES EN EL BCP EN MN</v>
          </cell>
          <cell r="G206">
            <v>449947.64199999993</v>
          </cell>
          <cell r="H206">
            <v>449657.549</v>
          </cell>
          <cell r="I206">
            <v>448540.39299999998</v>
          </cell>
          <cell r="J206">
            <v>505930.5469999999</v>
          </cell>
          <cell r="K206">
            <v>632787.35099999991</v>
          </cell>
          <cell r="L206">
            <v>606378.14800000016</v>
          </cell>
          <cell r="M206">
            <v>638185.54700000002</v>
          </cell>
          <cell r="N206">
            <v>627006.23499999999</v>
          </cell>
        </row>
        <row r="207">
          <cell r="A207" t="str">
            <v xml:space="preserve">  DISPONIBILIDADES EN EL BCP EN ME</v>
          </cell>
          <cell r="G207">
            <v>409296.49599999998</v>
          </cell>
          <cell r="H207">
            <v>420686.89199999999</v>
          </cell>
          <cell r="I207">
            <v>409549.12699999998</v>
          </cell>
          <cell r="J207">
            <v>405262.84200000006</v>
          </cell>
          <cell r="K207">
            <v>395775.22899999999</v>
          </cell>
          <cell r="L207">
            <v>378925.41800000001</v>
          </cell>
          <cell r="M207">
            <v>375431.29099999997</v>
          </cell>
          <cell r="N207">
            <v>365886.12400000001</v>
          </cell>
        </row>
        <row r="208">
          <cell r="A208" t="str">
            <v xml:space="preserve">  OPERACIONES DE CALL MONEY C/BCP (ACTIVOS)</v>
          </cell>
          <cell r="G208">
            <v>0</v>
          </cell>
          <cell r="H208">
            <v>0</v>
          </cell>
          <cell r="I208">
            <v>0</v>
          </cell>
          <cell r="J208">
            <v>0</v>
          </cell>
          <cell r="K208">
            <v>0</v>
          </cell>
          <cell r="L208">
            <v>0</v>
          </cell>
          <cell r="M208">
            <v>0</v>
          </cell>
          <cell r="N208">
            <v>0</v>
          </cell>
        </row>
        <row r="209">
          <cell r="A209" t="str">
            <v xml:space="preserve">  TENENCIA DE LETRAS DE REG.MONET.</v>
          </cell>
          <cell r="G209">
            <v>64797.262999999999</v>
          </cell>
          <cell r="H209">
            <v>54162.434000000001</v>
          </cell>
          <cell r="I209">
            <v>51422.082000000002</v>
          </cell>
          <cell r="J209">
            <v>52849.426000000007</v>
          </cell>
          <cell r="K209">
            <v>75324.353000000003</v>
          </cell>
          <cell r="L209">
            <v>114557.29399999999</v>
          </cell>
          <cell r="M209">
            <v>165275.32800000001</v>
          </cell>
          <cell r="N209">
            <v>203250.80799999999</v>
          </cell>
        </row>
        <row r="211">
          <cell r="A211" t="str">
            <v>ACTIVO INTERNO NETO</v>
          </cell>
          <cell r="G211">
            <v>3767390.997</v>
          </cell>
          <cell r="H211">
            <v>3979121.0629999978</v>
          </cell>
          <cell r="I211">
            <v>4045511.5859999992</v>
          </cell>
          <cell r="J211">
            <v>4238166.7830000017</v>
          </cell>
          <cell r="K211">
            <v>4306332.0840000026</v>
          </cell>
          <cell r="L211">
            <v>4170618.7689999985</v>
          </cell>
          <cell r="M211">
            <v>4081308.438000001</v>
          </cell>
          <cell r="N211">
            <v>4010935.7310000001</v>
          </cell>
        </row>
        <row r="212">
          <cell r="A212" t="str">
            <v xml:space="preserve">  CRÉDITO NETO AL SECTOR PÚBLICO</v>
          </cell>
          <cell r="G212">
            <v>-34060.392999999996</v>
          </cell>
          <cell r="H212">
            <v>-22404.91</v>
          </cell>
          <cell r="I212">
            <v>-58468.062000000013</v>
          </cell>
          <cell r="J212">
            <v>-52502.673999999992</v>
          </cell>
          <cell r="K212">
            <v>-87391.920999999973</v>
          </cell>
          <cell r="L212">
            <v>-230409.70300000004</v>
          </cell>
          <cell r="M212">
            <v>-246729.04</v>
          </cell>
          <cell r="N212">
            <v>-194425.628</v>
          </cell>
        </row>
        <row r="213">
          <cell r="A213" t="str">
            <v xml:space="preserve">    CRÉDITO NETO AL GOBIERNO CENTRAL</v>
          </cell>
          <cell r="G213">
            <v>-75639.398000000001</v>
          </cell>
          <cell r="H213">
            <v>-61768.157999999996</v>
          </cell>
          <cell r="I213">
            <v>-80977.719000000012</v>
          </cell>
          <cell r="J213">
            <v>-94701.777000000002</v>
          </cell>
          <cell r="K213">
            <v>-129899.55799999999</v>
          </cell>
          <cell r="L213">
            <v>-177082.99400000004</v>
          </cell>
          <cell r="M213">
            <v>-199173.54600000003</v>
          </cell>
          <cell r="N213">
            <v>-147748</v>
          </cell>
        </row>
        <row r="214">
          <cell r="A214" t="str">
            <v xml:space="preserve">      CRÉDITO BRUTO AL GOBIERNO CENTRAL</v>
          </cell>
          <cell r="G214">
            <v>56301.745999999999</v>
          </cell>
          <cell r="H214">
            <v>66258.311000000002</v>
          </cell>
          <cell r="I214">
            <v>60013.451999999997</v>
          </cell>
          <cell r="J214">
            <v>48824.716999999997</v>
          </cell>
          <cell r="K214">
            <v>25774.315000000002</v>
          </cell>
          <cell r="L214">
            <v>25337.840999999997</v>
          </cell>
          <cell r="M214">
            <v>34212.506999999998</v>
          </cell>
          <cell r="N214">
            <v>46406.659</v>
          </cell>
        </row>
        <row r="215">
          <cell r="A215" t="str">
            <v xml:space="preserve">        CRÉDITO A ADMINISTRACIÓN CENTRAL MN</v>
          </cell>
          <cell r="G215">
            <v>57554.815999999999</v>
          </cell>
          <cell r="H215">
            <v>67399.023000000001</v>
          </cell>
          <cell r="I215">
            <v>60984.210999999996</v>
          </cell>
          <cell r="J215">
            <v>48824.716999999997</v>
          </cell>
          <cell r="K215">
            <v>25692.898000000001</v>
          </cell>
          <cell r="L215">
            <v>25256.402999999998</v>
          </cell>
          <cell r="M215">
            <v>34131.047999999995</v>
          </cell>
          <cell r="N215">
            <v>46325.18</v>
          </cell>
        </row>
        <row r="216">
          <cell r="A216" t="str">
            <v xml:space="preserve">        CRÉDITO A ADMINISTRACIÓN CENTRAL ME</v>
          </cell>
          <cell r="G216">
            <v>0</v>
          </cell>
          <cell r="H216">
            <v>0</v>
          </cell>
          <cell r="I216">
            <v>0</v>
          </cell>
          <cell r="J216">
            <v>0</v>
          </cell>
          <cell r="K216">
            <v>81.417000000000002</v>
          </cell>
          <cell r="L216">
            <v>81.438000000000002</v>
          </cell>
          <cell r="M216">
            <v>81.459000000000003</v>
          </cell>
          <cell r="N216">
            <v>81.478999999999999</v>
          </cell>
        </row>
        <row r="217">
          <cell r="A217" t="str">
            <v xml:space="preserve">        CRÉDITO AL SEGURO SOCIAL  MN</v>
          </cell>
          <cell r="G217">
            <v>0</v>
          </cell>
          <cell r="H217">
            <v>0</v>
          </cell>
          <cell r="I217">
            <v>0</v>
          </cell>
          <cell r="J217">
            <v>0</v>
          </cell>
          <cell r="K217">
            <v>0</v>
          </cell>
          <cell r="L217">
            <v>0</v>
          </cell>
          <cell r="M217">
            <v>0</v>
          </cell>
          <cell r="N217">
            <v>0</v>
          </cell>
        </row>
        <row r="218">
          <cell r="A218" t="str">
            <v xml:space="preserve">        CRÉDITO AL SEGURO SOCIAL  ME</v>
          </cell>
          <cell r="G218">
            <v>-1253.07</v>
          </cell>
          <cell r="H218">
            <v>-1140.712</v>
          </cell>
          <cell r="I218">
            <v>-970.75900000000001</v>
          </cell>
          <cell r="J218">
            <v>0</v>
          </cell>
          <cell r="K218">
            <v>0</v>
          </cell>
          <cell r="L218">
            <v>0</v>
          </cell>
          <cell r="M218">
            <v>0</v>
          </cell>
          <cell r="N218">
            <v>0</v>
          </cell>
        </row>
        <row r="219">
          <cell r="A219" t="str">
            <v xml:space="preserve">        CRÉDITO A AGENCIAS DESCENTRALIZADAS  MN</v>
          </cell>
          <cell r="G219">
            <v>0</v>
          </cell>
          <cell r="H219">
            <v>0</v>
          </cell>
          <cell r="I219">
            <v>0</v>
          </cell>
          <cell r="J219">
            <v>0</v>
          </cell>
          <cell r="K219">
            <v>0</v>
          </cell>
          <cell r="L219">
            <v>0</v>
          </cell>
          <cell r="M219">
            <v>0</v>
          </cell>
          <cell r="N219">
            <v>0</v>
          </cell>
        </row>
        <row r="220">
          <cell r="A220" t="str">
            <v xml:space="preserve">        CRÉDITO A AGENCIAS DESCENTRALIZADAS  ME</v>
          </cell>
          <cell r="G220">
            <v>0</v>
          </cell>
          <cell r="H220">
            <v>0</v>
          </cell>
          <cell r="I220">
            <v>0</v>
          </cell>
          <cell r="J220">
            <v>0</v>
          </cell>
          <cell r="K220">
            <v>0</v>
          </cell>
          <cell r="L220">
            <v>0</v>
          </cell>
          <cell r="M220">
            <v>0</v>
          </cell>
          <cell r="N220">
            <v>0</v>
          </cell>
        </row>
        <row r="221">
          <cell r="A221" t="str">
            <v xml:space="preserve">      DEPÓSITOS DEL GOBIERNO CENTRAL</v>
          </cell>
          <cell r="G221">
            <v>131941.144</v>
          </cell>
          <cell r="H221">
            <v>128026.469</v>
          </cell>
          <cell r="I221">
            <v>140991.171</v>
          </cell>
          <cell r="J221">
            <v>143526.49400000001</v>
          </cell>
          <cell r="K221">
            <v>155673.87299999999</v>
          </cell>
          <cell r="L221">
            <v>202420.83500000002</v>
          </cell>
          <cell r="M221">
            <v>233386.05300000001</v>
          </cell>
          <cell r="N221">
            <v>194154.65900000001</v>
          </cell>
        </row>
        <row r="222">
          <cell r="A222" t="str">
            <v xml:space="preserve">        DEPOS. DE LA ADMINISTRACIÓN CENTRAL MN</v>
          </cell>
          <cell r="G222">
            <v>12176.776999999998</v>
          </cell>
          <cell r="H222">
            <v>12113.954</v>
          </cell>
          <cell r="I222">
            <v>14645.869000000001</v>
          </cell>
          <cell r="J222">
            <v>15233.266</v>
          </cell>
          <cell r="K222">
            <v>15857.878000000001</v>
          </cell>
          <cell r="L222">
            <v>16468.841999999997</v>
          </cell>
          <cell r="M222">
            <v>18724.688000000002</v>
          </cell>
          <cell r="N222">
            <v>14315.789000000001</v>
          </cell>
        </row>
        <row r="223">
          <cell r="A223" t="str">
            <v xml:space="preserve">        DEPOS. DE LA ADMINISTRACIÓN CENTRAL ME</v>
          </cell>
          <cell r="G223">
            <v>0</v>
          </cell>
          <cell r="H223">
            <v>0</v>
          </cell>
          <cell r="I223">
            <v>0</v>
          </cell>
          <cell r="J223">
            <v>0</v>
          </cell>
          <cell r="K223">
            <v>0</v>
          </cell>
          <cell r="L223">
            <v>0</v>
          </cell>
          <cell r="M223">
            <v>0</v>
          </cell>
          <cell r="N223">
            <v>0</v>
          </cell>
        </row>
        <row r="224">
          <cell r="A224" t="str">
            <v xml:space="preserve">        DEPOS. DEL SEGURO SOCIAL MN</v>
          </cell>
          <cell r="G224">
            <v>115769.073</v>
          </cell>
          <cell r="H224">
            <v>113598.821</v>
          </cell>
          <cell r="I224">
            <v>121581.727</v>
          </cell>
          <cell r="J224">
            <v>120315.329</v>
          </cell>
          <cell r="K224">
            <v>127499.807</v>
          </cell>
          <cell r="L224">
            <v>172937.71</v>
          </cell>
          <cell r="M224">
            <v>203790.53599999999</v>
          </cell>
          <cell r="N224">
            <v>165380.49300000002</v>
          </cell>
        </row>
        <row r="225">
          <cell r="A225" t="str">
            <v xml:space="preserve">        DEPOS. DEL SEGURO SOCIAL ME</v>
          </cell>
          <cell r="G225">
            <v>0</v>
          </cell>
          <cell r="H225">
            <v>0</v>
          </cell>
          <cell r="I225">
            <v>0</v>
          </cell>
          <cell r="J225">
            <v>0</v>
          </cell>
          <cell r="K225">
            <v>0</v>
          </cell>
          <cell r="L225">
            <v>793.21</v>
          </cell>
          <cell r="M225">
            <v>932.38199999999995</v>
          </cell>
          <cell r="N225">
            <v>928.20600000000002</v>
          </cell>
        </row>
        <row r="226">
          <cell r="A226" t="str">
            <v xml:space="preserve">        DEPÓSITOS DE AGENCIAS DESCENTRALIZADAS MN</v>
          </cell>
          <cell r="G226">
            <v>3995.2940000000003</v>
          </cell>
          <cell r="H226">
            <v>2313.694</v>
          </cell>
          <cell r="I226">
            <v>4763.5749999999998</v>
          </cell>
          <cell r="J226">
            <v>7977.8990000000003</v>
          </cell>
          <cell r="K226">
            <v>12316.188</v>
          </cell>
          <cell r="L226">
            <v>12221.073</v>
          </cell>
          <cell r="M226">
            <v>9938.4470000000001</v>
          </cell>
          <cell r="N226">
            <v>13530.171</v>
          </cell>
        </row>
        <row r="227">
          <cell r="A227" t="str">
            <v xml:space="preserve">        DEPÓSITOS DE AGENCIAS DESCENTRALIZADAS ME</v>
          </cell>
          <cell r="G227">
            <v>0</v>
          </cell>
          <cell r="H227">
            <v>0</v>
          </cell>
          <cell r="I227">
            <v>0</v>
          </cell>
          <cell r="J227">
            <v>0</v>
          </cell>
          <cell r="K227">
            <v>0</v>
          </cell>
          <cell r="L227">
            <v>0</v>
          </cell>
          <cell r="M227">
            <v>0</v>
          </cell>
          <cell r="N227">
            <v>0</v>
          </cell>
        </row>
        <row r="228">
          <cell r="A228" t="str">
            <v xml:space="preserve">    CRÉDITO NETO AL RESTO DEL SECTOR PÚBLICO</v>
          </cell>
          <cell r="G228">
            <v>41579.005000000005</v>
          </cell>
          <cell r="H228">
            <v>39363.248</v>
          </cell>
          <cell r="I228">
            <v>22509.656999999999</v>
          </cell>
          <cell r="J228">
            <v>42199.10300000001</v>
          </cell>
          <cell r="K228">
            <v>42507.63700000001</v>
          </cell>
          <cell r="L228">
            <v>-53326.709000000003</v>
          </cell>
          <cell r="M228">
            <v>-47555.493999999984</v>
          </cell>
          <cell r="N228">
            <v>-46677.627999999997</v>
          </cell>
        </row>
        <row r="229">
          <cell r="A229" t="str">
            <v xml:space="preserve">      CRÉDITO BRUTO AL RESTO DEL SECTOR PÚBLICO</v>
          </cell>
          <cell r="G229">
            <v>67847.785000000003</v>
          </cell>
          <cell r="H229">
            <v>67296.131999999998</v>
          </cell>
          <cell r="I229">
            <v>53047.273000000001</v>
          </cell>
          <cell r="J229">
            <v>74766.009999999995</v>
          </cell>
          <cell r="K229">
            <v>85830.994000000006</v>
          </cell>
          <cell r="L229">
            <v>25970.587</v>
          </cell>
          <cell r="M229">
            <v>29136.972000000002</v>
          </cell>
          <cell r="N229">
            <v>26142.210999999999</v>
          </cell>
        </row>
        <row r="230">
          <cell r="A230" t="str">
            <v xml:space="preserve">        CRÉDITO A GOBIERNOS LOCALES MN</v>
          </cell>
          <cell r="G230">
            <v>45198.772000000004</v>
          </cell>
          <cell r="H230">
            <v>36811.483999999997</v>
          </cell>
          <cell r="I230">
            <v>23857.261999999999</v>
          </cell>
          <cell r="J230">
            <v>22261.277999999998</v>
          </cell>
          <cell r="K230">
            <v>27208.03</v>
          </cell>
          <cell r="L230">
            <v>25403.998</v>
          </cell>
          <cell r="M230">
            <v>28701.402000000002</v>
          </cell>
          <cell r="N230">
            <v>25966.305</v>
          </cell>
        </row>
        <row r="231">
          <cell r="A231" t="str">
            <v xml:space="preserve">        CRÉDITO A GOBIERNOS LOCALES ME</v>
          </cell>
          <cell r="G231">
            <v>22649.012999999999</v>
          </cell>
          <cell r="H231">
            <v>30484.648000000001</v>
          </cell>
          <cell r="I231">
            <v>29190.010999999999</v>
          </cell>
          <cell r="J231">
            <v>52504.732000000004</v>
          </cell>
          <cell r="K231">
            <v>58622.964</v>
          </cell>
          <cell r="L231">
            <v>566.58900000000006</v>
          </cell>
          <cell r="M231">
            <v>435.57</v>
          </cell>
          <cell r="N231">
            <v>175.90600000000001</v>
          </cell>
        </row>
        <row r="232">
          <cell r="A232" t="str">
            <v xml:space="preserve">        CRÉDITO A EMPRESAS PÚBLICAS MN</v>
          </cell>
          <cell r="G232">
            <v>0</v>
          </cell>
          <cell r="H232">
            <v>0</v>
          </cell>
          <cell r="I232">
            <v>0</v>
          </cell>
          <cell r="J232">
            <v>0</v>
          </cell>
          <cell r="K232">
            <v>0</v>
          </cell>
          <cell r="L232">
            <v>0</v>
          </cell>
          <cell r="M232">
            <v>0</v>
          </cell>
          <cell r="N232">
            <v>0</v>
          </cell>
        </row>
        <row r="513">
          <cell r="A513" t="str">
            <v xml:space="preserve">    PASIVOS NO CLASIFICADOS MN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 tables"/>
      <sheetName val="RED table 40"/>
      <sheetName val="RED Table 41"/>
      <sheetName val="RED tables"/>
      <sheetName val="#REF"/>
      <sheetName val="debt"/>
    </sheetNames>
    <sheetDataSet>
      <sheetData sheetId="0" refreshError="1"/>
      <sheetData sheetId="1" refreshError="1"/>
      <sheetData sheetId="2" refreshError="1">
        <row r="8">
          <cell r="A8" t="str">
            <v>(Situation as of December 31, 1995)</v>
          </cell>
        </row>
        <row r="9">
          <cell r="A9" t="str">
            <v>Local currency deposits 2/</v>
          </cell>
        </row>
        <row r="10">
          <cell r="A10" t="str">
            <v>Sight deposits and time deposits</v>
          </cell>
        </row>
        <row r="11">
          <cell r="A11" t="str">
            <v xml:space="preserve">  of less than 30 days</v>
          </cell>
          <cell r="B11">
            <v>10</v>
          </cell>
          <cell r="C11">
            <v>10</v>
          </cell>
          <cell r="D11" t="str">
            <v>--</v>
          </cell>
          <cell r="F11" t="str">
            <v>--</v>
          </cell>
          <cell r="G11" t="str">
            <v>--</v>
          </cell>
          <cell r="H11" t="str">
            <v>--</v>
          </cell>
          <cell r="I11">
            <v>20</v>
          </cell>
        </row>
        <row r="12">
          <cell r="A12" t="str">
            <v>Time deposits of more than 30 days</v>
          </cell>
        </row>
        <row r="13">
          <cell r="A13" t="str">
            <v xml:space="preserve">  but less than 180 days</v>
          </cell>
          <cell r="B13">
            <v>4</v>
          </cell>
          <cell r="C13">
            <v>10</v>
          </cell>
          <cell r="D13" t="str">
            <v>--</v>
          </cell>
          <cell r="F13" t="str">
            <v>--</v>
          </cell>
          <cell r="G13" t="str">
            <v>--</v>
          </cell>
          <cell r="H13" t="str">
            <v>--</v>
          </cell>
          <cell r="I13">
            <v>14</v>
          </cell>
        </row>
        <row r="14">
          <cell r="A14" t="str">
            <v>Time deposits of more than 180 days</v>
          </cell>
          <cell r="B14">
            <v>2</v>
          </cell>
          <cell r="C14">
            <v>10</v>
          </cell>
          <cell r="D14" t="str">
            <v>--</v>
          </cell>
          <cell r="F14" t="str">
            <v>--</v>
          </cell>
          <cell r="G14" t="str">
            <v>--</v>
          </cell>
          <cell r="H14" t="str">
            <v>--</v>
          </cell>
          <cell r="I14">
            <v>12</v>
          </cell>
        </row>
        <row r="16">
          <cell r="A16" t="str">
            <v>Foreign currency deposits 3/</v>
          </cell>
        </row>
        <row r="17">
          <cell r="A17" t="str">
            <v>Sight deposits and time deposits</v>
          </cell>
        </row>
        <row r="18">
          <cell r="A18" t="str">
            <v xml:space="preserve">  of less than 30 days</v>
          </cell>
          <cell r="B18" t="str">
            <v>--</v>
          </cell>
          <cell r="C18" t="str">
            <v>--</v>
          </cell>
          <cell r="D18">
            <v>10</v>
          </cell>
          <cell r="F18">
            <v>11.5</v>
          </cell>
          <cell r="G18" t="str">
            <v>--</v>
          </cell>
          <cell r="H18" t="str">
            <v>--</v>
          </cell>
          <cell r="I18">
            <v>21.5</v>
          </cell>
        </row>
        <row r="19">
          <cell r="A19" t="str">
            <v>Time deposits of more than 30 days</v>
          </cell>
        </row>
        <row r="20">
          <cell r="A20" t="str">
            <v xml:space="preserve">  but less than 180 days</v>
          </cell>
          <cell r="B20" t="str">
            <v>--</v>
          </cell>
          <cell r="C20" t="str">
            <v>--</v>
          </cell>
          <cell r="D20">
            <v>10</v>
          </cell>
          <cell r="F20">
            <v>11.5</v>
          </cell>
          <cell r="G20" t="str">
            <v>--</v>
          </cell>
          <cell r="H20" t="str">
            <v>--</v>
          </cell>
          <cell r="I20">
            <v>21.5</v>
          </cell>
        </row>
        <row r="21">
          <cell r="A21" t="str">
            <v>Time deposits of more than 180 days</v>
          </cell>
          <cell r="B21" t="str">
            <v>--</v>
          </cell>
          <cell r="C21" t="str">
            <v>--</v>
          </cell>
          <cell r="D21">
            <v>4</v>
          </cell>
          <cell r="F21">
            <v>11.5</v>
          </cell>
          <cell r="G21" t="str">
            <v>--</v>
          </cell>
          <cell r="H21" t="str">
            <v>--</v>
          </cell>
          <cell r="I21">
            <v>15.5</v>
          </cell>
        </row>
        <row r="22">
          <cell r="A22" t="str">
            <v>Credits from correspondents</v>
          </cell>
        </row>
        <row r="23">
          <cell r="A23" t="str">
            <v xml:space="preserve">  subject to confirmation</v>
          </cell>
          <cell r="B23" t="str">
            <v>--</v>
          </cell>
          <cell r="C23" t="str">
            <v>--</v>
          </cell>
          <cell r="D23">
            <v>10</v>
          </cell>
          <cell r="F23">
            <v>11.5</v>
          </cell>
          <cell r="G23" t="str">
            <v>--</v>
          </cell>
          <cell r="H23" t="str">
            <v>--</v>
          </cell>
          <cell r="I23">
            <v>21.5</v>
          </cell>
        </row>
        <row r="25">
          <cell r="A25" t="str">
            <v>(Situation as of December 31, 1996)</v>
          </cell>
        </row>
        <row r="26">
          <cell r="A26" t="str">
            <v>Local currency deposits 2/</v>
          </cell>
        </row>
        <row r="27">
          <cell r="A27" t="str">
            <v>Sight deposits and time deposits</v>
          </cell>
        </row>
        <row r="28">
          <cell r="A28" t="str">
            <v xml:space="preserve">  of less than 30 days</v>
          </cell>
          <cell r="B28">
            <v>10</v>
          </cell>
          <cell r="C28">
            <v>10</v>
          </cell>
          <cell r="D28" t="str">
            <v>--</v>
          </cell>
          <cell r="F28" t="str">
            <v>--</v>
          </cell>
          <cell r="G28" t="str">
            <v>--</v>
          </cell>
          <cell r="H28" t="str">
            <v>--</v>
          </cell>
          <cell r="I28">
            <v>20</v>
          </cell>
        </row>
        <row r="29">
          <cell r="A29" t="str">
            <v>Time deposits of more than 30 days</v>
          </cell>
        </row>
        <row r="30">
          <cell r="A30" t="str">
            <v xml:space="preserve">  but less than 180 days</v>
          </cell>
          <cell r="B30">
            <v>4</v>
          </cell>
          <cell r="C30">
            <v>10</v>
          </cell>
          <cell r="D30" t="str">
            <v>--</v>
          </cell>
          <cell r="F30" t="str">
            <v>--</v>
          </cell>
          <cell r="G30" t="str">
            <v>--</v>
          </cell>
          <cell r="H30" t="str">
            <v>--</v>
          </cell>
          <cell r="I30">
            <v>14</v>
          </cell>
        </row>
        <row r="31">
          <cell r="A31" t="str">
            <v>Time deposits of more than 180 days</v>
          </cell>
          <cell r="B31">
            <v>2</v>
          </cell>
          <cell r="C31">
            <v>10</v>
          </cell>
          <cell r="D31" t="str">
            <v>--</v>
          </cell>
          <cell r="F31" t="str">
            <v>--</v>
          </cell>
          <cell r="G31" t="str">
            <v>--</v>
          </cell>
          <cell r="H31" t="str">
            <v>--</v>
          </cell>
          <cell r="I31">
            <v>12</v>
          </cell>
        </row>
        <row r="33">
          <cell r="A33" t="str">
            <v>Foreign currency deposits 3/</v>
          </cell>
        </row>
        <row r="34">
          <cell r="A34" t="str">
            <v>Sight deposits and time deposits</v>
          </cell>
        </row>
        <row r="35">
          <cell r="A35" t="str">
            <v xml:space="preserve">  of less than 30 days</v>
          </cell>
          <cell r="B35" t="str">
            <v>--</v>
          </cell>
          <cell r="C35" t="str">
            <v>--</v>
          </cell>
          <cell r="D35">
            <v>10</v>
          </cell>
          <cell r="F35">
            <v>11.5</v>
          </cell>
          <cell r="G35" t="str">
            <v>--</v>
          </cell>
          <cell r="H35" t="str">
            <v>--</v>
          </cell>
          <cell r="I35">
            <v>21.5</v>
          </cell>
        </row>
        <row r="36">
          <cell r="A36" t="str">
            <v>Time deposits of more than 30 days</v>
          </cell>
        </row>
        <row r="37">
          <cell r="A37" t="str">
            <v xml:space="preserve">  but less than 180 days</v>
          </cell>
          <cell r="B37" t="str">
            <v>--</v>
          </cell>
          <cell r="C37" t="str">
            <v>--</v>
          </cell>
          <cell r="D37">
            <v>10</v>
          </cell>
          <cell r="F37">
            <v>11.5</v>
          </cell>
          <cell r="G37" t="str">
            <v>--</v>
          </cell>
          <cell r="H37" t="str">
            <v>--</v>
          </cell>
          <cell r="I37">
            <v>21.5</v>
          </cell>
        </row>
        <row r="38">
          <cell r="A38" t="str">
            <v>Time deposits of more than 180 days</v>
          </cell>
          <cell r="B38" t="str">
            <v>--</v>
          </cell>
          <cell r="C38" t="str">
            <v>--</v>
          </cell>
          <cell r="D38">
            <v>4</v>
          </cell>
          <cell r="F38">
            <v>11.5</v>
          </cell>
          <cell r="G38" t="str">
            <v>--</v>
          </cell>
          <cell r="H38" t="str">
            <v>--</v>
          </cell>
          <cell r="I38">
            <v>15.5</v>
          </cell>
        </row>
        <row r="39">
          <cell r="A39" t="str">
            <v>Credits from correspondents</v>
          </cell>
        </row>
        <row r="40">
          <cell r="A40" t="str">
            <v xml:space="preserve">  subject to confirmation</v>
          </cell>
          <cell r="B40" t="str">
            <v>--</v>
          </cell>
          <cell r="C40" t="str">
            <v>--</v>
          </cell>
          <cell r="D40">
            <v>10</v>
          </cell>
          <cell r="F40">
            <v>11.5</v>
          </cell>
          <cell r="G40" t="str">
            <v>--</v>
          </cell>
          <cell r="H40" t="str">
            <v>--</v>
          </cell>
          <cell r="I40">
            <v>21.5</v>
          </cell>
        </row>
        <row r="42">
          <cell r="A42" t="str">
            <v>(Situation as of December 31, 1997)</v>
          </cell>
        </row>
        <row r="43">
          <cell r="A43" t="str">
            <v>Local currency deposits 2/</v>
          </cell>
        </row>
        <row r="44">
          <cell r="A44" t="str">
            <v>Sight deposits and time deposits</v>
          </cell>
        </row>
        <row r="45">
          <cell r="A45" t="str">
            <v xml:space="preserve">  of less than 30 days</v>
          </cell>
          <cell r="B45">
            <v>10</v>
          </cell>
          <cell r="C45">
            <v>10</v>
          </cell>
          <cell r="D45" t="str">
            <v>--</v>
          </cell>
          <cell r="F45" t="str">
            <v>--</v>
          </cell>
          <cell r="G45" t="str">
            <v>--</v>
          </cell>
          <cell r="H45" t="str">
            <v>--</v>
          </cell>
          <cell r="I45">
            <v>20</v>
          </cell>
        </row>
        <row r="46">
          <cell r="A46" t="str">
            <v>Time deposits of more than 30 days</v>
          </cell>
        </row>
        <row r="47">
          <cell r="A47" t="str">
            <v xml:space="preserve">  but less than 180 days</v>
          </cell>
          <cell r="B47">
            <v>4</v>
          </cell>
          <cell r="C47">
            <v>10</v>
          </cell>
          <cell r="D47" t="str">
            <v>--</v>
          </cell>
          <cell r="F47" t="str">
            <v>--</v>
          </cell>
          <cell r="G47" t="str">
            <v>--</v>
          </cell>
          <cell r="H47" t="str">
            <v>--</v>
          </cell>
          <cell r="I47">
            <v>14</v>
          </cell>
        </row>
        <row r="48">
          <cell r="A48" t="str">
            <v>Time deposits of more than 180 days</v>
          </cell>
          <cell r="B48">
            <v>2</v>
          </cell>
          <cell r="C48">
            <v>10</v>
          </cell>
          <cell r="D48" t="str">
            <v>--</v>
          </cell>
          <cell r="F48" t="str">
            <v>--</v>
          </cell>
          <cell r="G48" t="str">
            <v>--</v>
          </cell>
          <cell r="H48" t="str">
            <v>--</v>
          </cell>
          <cell r="I48">
            <v>12</v>
          </cell>
        </row>
        <row r="50">
          <cell r="A50" t="str">
            <v>Foreign currency deposits 3/</v>
          </cell>
        </row>
        <row r="51">
          <cell r="A51" t="str">
            <v>Sight deposits and time deposits</v>
          </cell>
        </row>
        <row r="52">
          <cell r="A52" t="str">
            <v xml:space="preserve">  of less than 30 days</v>
          </cell>
          <cell r="B52" t="str">
            <v>--</v>
          </cell>
          <cell r="C52" t="str">
            <v>--</v>
          </cell>
          <cell r="D52">
            <v>10</v>
          </cell>
          <cell r="F52">
            <v>11.5</v>
          </cell>
          <cell r="G52" t="str">
            <v>--</v>
          </cell>
          <cell r="H52" t="str">
            <v>--</v>
          </cell>
          <cell r="I52">
            <v>21.5</v>
          </cell>
        </row>
        <row r="53">
          <cell r="A53" t="str">
            <v>Time deposits of more than 30 days</v>
          </cell>
        </row>
        <row r="54">
          <cell r="A54" t="str">
            <v xml:space="preserve">  but less than 180 days</v>
          </cell>
          <cell r="B54" t="str">
            <v>--</v>
          </cell>
          <cell r="C54" t="str">
            <v>--</v>
          </cell>
          <cell r="D54">
            <v>10</v>
          </cell>
          <cell r="F54">
            <v>11.5</v>
          </cell>
          <cell r="G54" t="str">
            <v>--</v>
          </cell>
          <cell r="H54" t="str">
            <v>--</v>
          </cell>
          <cell r="I54">
            <v>21.5</v>
          </cell>
        </row>
        <row r="55">
          <cell r="A55" t="str">
            <v>Time deposits of more than 180 days</v>
          </cell>
          <cell r="B55" t="str">
            <v>--</v>
          </cell>
          <cell r="C55" t="str">
            <v>--</v>
          </cell>
          <cell r="D55">
            <v>4</v>
          </cell>
          <cell r="F55">
            <v>11.5</v>
          </cell>
          <cell r="G55" t="str">
            <v>--</v>
          </cell>
          <cell r="H55" t="str">
            <v>--</v>
          </cell>
          <cell r="I55">
            <v>15.5</v>
          </cell>
        </row>
        <row r="56">
          <cell r="A56" t="str">
            <v>Credits from correspondents</v>
          </cell>
        </row>
        <row r="57">
          <cell r="A57" t="str">
            <v xml:space="preserve">  subject to confirmation</v>
          </cell>
          <cell r="B57" t="str">
            <v>--</v>
          </cell>
          <cell r="C57" t="str">
            <v>--</v>
          </cell>
          <cell r="D57">
            <v>10</v>
          </cell>
          <cell r="F57">
            <v>11.5</v>
          </cell>
          <cell r="G57" t="str">
            <v>--</v>
          </cell>
          <cell r="H57" t="str">
            <v>--</v>
          </cell>
          <cell r="I57">
            <v>21.5</v>
          </cell>
        </row>
        <row r="59">
          <cell r="A59" t="str">
            <v>(Situation as of December 31, 1998)</v>
          </cell>
        </row>
        <row r="60">
          <cell r="A60" t="str">
            <v>Local currency deposits 2/</v>
          </cell>
        </row>
        <row r="61">
          <cell r="A61" t="str">
            <v>Sight deposits and time deposits</v>
          </cell>
        </row>
        <row r="62">
          <cell r="A62" t="str">
            <v xml:space="preserve">  of less than 30 days</v>
          </cell>
          <cell r="B62">
            <v>10</v>
          </cell>
          <cell r="C62">
            <v>10</v>
          </cell>
          <cell r="D62" t="str">
            <v>--</v>
          </cell>
          <cell r="F62" t="str">
            <v>--</v>
          </cell>
          <cell r="G62" t="str">
            <v>--</v>
          </cell>
          <cell r="H62" t="str">
            <v>--</v>
          </cell>
          <cell r="I62">
            <v>20</v>
          </cell>
        </row>
        <row r="63">
          <cell r="A63" t="str">
            <v>Time deposits of more than 30 days</v>
          </cell>
        </row>
        <row r="64">
          <cell r="A64" t="str">
            <v xml:space="preserve">  but less than 180 days</v>
          </cell>
          <cell r="B64">
            <v>4</v>
          </cell>
          <cell r="C64">
            <v>10</v>
          </cell>
          <cell r="D64" t="str">
            <v>--</v>
          </cell>
          <cell r="F64" t="str">
            <v>--</v>
          </cell>
          <cell r="G64" t="str">
            <v>--</v>
          </cell>
          <cell r="H64" t="str">
            <v>--</v>
          </cell>
          <cell r="I64">
            <v>14</v>
          </cell>
        </row>
        <row r="65">
          <cell r="A65" t="str">
            <v>Time deposits of more than 180 days</v>
          </cell>
          <cell r="B65">
            <v>2</v>
          </cell>
          <cell r="C65">
            <v>10</v>
          </cell>
          <cell r="D65" t="str">
            <v>--</v>
          </cell>
          <cell r="F65" t="str">
            <v>--</v>
          </cell>
          <cell r="G65" t="str">
            <v>--</v>
          </cell>
          <cell r="H65" t="str">
            <v>--</v>
          </cell>
          <cell r="I65">
            <v>12</v>
          </cell>
        </row>
        <row r="67">
          <cell r="A67" t="str">
            <v>Foreign currency deposits 3/</v>
          </cell>
        </row>
        <row r="68">
          <cell r="A68" t="str">
            <v>Sight deposits and time deposits</v>
          </cell>
        </row>
        <row r="69">
          <cell r="A69" t="str">
            <v xml:space="preserve">  of less than 30 days</v>
          </cell>
          <cell r="B69" t="str">
            <v>--</v>
          </cell>
          <cell r="C69" t="str">
            <v>--</v>
          </cell>
          <cell r="D69">
            <v>10</v>
          </cell>
          <cell r="F69">
            <v>11.5</v>
          </cell>
          <cell r="G69" t="str">
            <v>--</v>
          </cell>
          <cell r="H69" t="str">
            <v>--</v>
          </cell>
          <cell r="I69">
            <v>21.5</v>
          </cell>
        </row>
        <row r="70">
          <cell r="A70" t="str">
            <v>Time deposits of more than 30 days</v>
          </cell>
        </row>
        <row r="71">
          <cell r="A71" t="str">
            <v xml:space="preserve">  but less than 180 days</v>
          </cell>
          <cell r="B71" t="str">
            <v>--</v>
          </cell>
          <cell r="C71" t="str">
            <v>--</v>
          </cell>
          <cell r="D71">
            <v>10</v>
          </cell>
          <cell r="F71">
            <v>11.5</v>
          </cell>
          <cell r="G71" t="str">
            <v>--</v>
          </cell>
          <cell r="H71" t="str">
            <v>--</v>
          </cell>
          <cell r="I71">
            <v>21.5</v>
          </cell>
        </row>
        <row r="72">
          <cell r="A72" t="str">
            <v>Time deposits of more than 180 days</v>
          </cell>
          <cell r="B72" t="str">
            <v>--</v>
          </cell>
          <cell r="C72" t="str">
            <v>--</v>
          </cell>
          <cell r="D72">
            <v>4</v>
          </cell>
          <cell r="F72">
            <v>11.5</v>
          </cell>
          <cell r="G72" t="str">
            <v>--</v>
          </cell>
          <cell r="H72" t="str">
            <v>--</v>
          </cell>
          <cell r="I72">
            <v>15.5</v>
          </cell>
        </row>
        <row r="73">
          <cell r="A73" t="str">
            <v>Credits from correspondents</v>
          </cell>
        </row>
        <row r="74">
          <cell r="A74" t="str">
            <v xml:space="preserve">  subject to confirmation</v>
          </cell>
          <cell r="B74" t="str">
            <v>--</v>
          </cell>
          <cell r="C74" t="str">
            <v>--</v>
          </cell>
          <cell r="D74">
            <v>10</v>
          </cell>
          <cell r="F74">
            <v>11.5</v>
          </cell>
          <cell r="G74" t="str">
            <v>--</v>
          </cell>
          <cell r="H74" t="str">
            <v>--</v>
          </cell>
          <cell r="I74">
            <v>21.5</v>
          </cell>
        </row>
        <row r="76">
          <cell r="A76" t="str">
            <v>(Situation as of December 31, 1999)</v>
          </cell>
        </row>
        <row r="77">
          <cell r="A77" t="str">
            <v>Local currency deposits 2/</v>
          </cell>
        </row>
        <row r="78">
          <cell r="A78" t="str">
            <v>Sight deposits and time deposits</v>
          </cell>
        </row>
        <row r="79">
          <cell r="A79" t="str">
            <v xml:space="preserve">  of less than 30 days</v>
          </cell>
          <cell r="B79">
            <v>10</v>
          </cell>
          <cell r="C79">
            <v>10</v>
          </cell>
          <cell r="D79" t="str">
            <v>--</v>
          </cell>
          <cell r="F79" t="str">
            <v>--</v>
          </cell>
          <cell r="G79" t="str">
            <v>--</v>
          </cell>
          <cell r="H79" t="str">
            <v>--</v>
          </cell>
          <cell r="I79">
            <v>20</v>
          </cell>
        </row>
        <row r="80">
          <cell r="A80" t="str">
            <v>Time deposits of more than 30 days</v>
          </cell>
        </row>
        <row r="81">
          <cell r="A81" t="str">
            <v xml:space="preserve">  but less than 180 days</v>
          </cell>
          <cell r="B81">
            <v>4</v>
          </cell>
          <cell r="C81">
            <v>10</v>
          </cell>
          <cell r="D81" t="str">
            <v>--</v>
          </cell>
          <cell r="F81" t="str">
            <v>--</v>
          </cell>
          <cell r="G81" t="str">
            <v>--</v>
          </cell>
          <cell r="H81" t="str">
            <v>--</v>
          </cell>
          <cell r="I81">
            <v>14</v>
          </cell>
        </row>
        <row r="82">
          <cell r="A82" t="str">
            <v>Time deposits of more than 180 days</v>
          </cell>
          <cell r="B82">
            <v>2</v>
          </cell>
          <cell r="C82">
            <v>10</v>
          </cell>
          <cell r="D82" t="str">
            <v>--</v>
          </cell>
          <cell r="F82" t="str">
            <v>--</v>
          </cell>
          <cell r="G82" t="str">
            <v>--</v>
          </cell>
          <cell r="H82" t="str">
            <v>--</v>
          </cell>
          <cell r="I82">
            <v>12</v>
          </cell>
        </row>
        <row r="84">
          <cell r="A84" t="str">
            <v>Foreign currency deposits 3/</v>
          </cell>
        </row>
        <row r="85">
          <cell r="A85" t="str">
            <v>Sight deposits and time deposits</v>
          </cell>
        </row>
        <row r="86">
          <cell r="A86" t="str">
            <v xml:space="preserve">  of less than 30 days</v>
          </cell>
          <cell r="B86" t="str">
            <v>--</v>
          </cell>
          <cell r="C86" t="str">
            <v>--</v>
          </cell>
          <cell r="D86">
            <v>10</v>
          </cell>
          <cell r="F86">
            <v>11.5</v>
          </cell>
          <cell r="G86" t="str">
            <v>--</v>
          </cell>
          <cell r="H86" t="str">
            <v>--</v>
          </cell>
          <cell r="I86">
            <v>21.5</v>
          </cell>
        </row>
        <row r="87">
          <cell r="A87" t="str">
            <v>Time deposits of more than 30 days</v>
          </cell>
        </row>
        <row r="88">
          <cell r="A88" t="str">
            <v xml:space="preserve">  but less than 180 days</v>
          </cell>
          <cell r="B88" t="str">
            <v>--</v>
          </cell>
          <cell r="C88" t="str">
            <v>--</v>
          </cell>
          <cell r="D88">
            <v>10</v>
          </cell>
          <cell r="F88">
            <v>11.5</v>
          </cell>
          <cell r="G88" t="str">
            <v>--</v>
          </cell>
          <cell r="H88" t="str">
            <v>--</v>
          </cell>
          <cell r="I88">
            <v>21.5</v>
          </cell>
        </row>
        <row r="89">
          <cell r="A89" t="str">
            <v>Time deposits of more than 180 days</v>
          </cell>
          <cell r="B89" t="str">
            <v>--</v>
          </cell>
          <cell r="C89" t="str">
            <v>--</v>
          </cell>
          <cell r="D89">
            <v>4</v>
          </cell>
          <cell r="F89">
            <v>11.5</v>
          </cell>
          <cell r="G89" t="str">
            <v>--</v>
          </cell>
          <cell r="H89" t="str">
            <v>--</v>
          </cell>
          <cell r="I89">
            <v>15.5</v>
          </cell>
        </row>
        <row r="90">
          <cell r="A90" t="str">
            <v>Credits from correspondents</v>
          </cell>
        </row>
        <row r="91">
          <cell r="A91" t="str">
            <v xml:space="preserve">  subject to confirmation</v>
          </cell>
          <cell r="B91" t="str">
            <v>--</v>
          </cell>
          <cell r="C91" t="str">
            <v>--</v>
          </cell>
          <cell r="D91">
            <v>10</v>
          </cell>
          <cell r="F91">
            <v>11.5</v>
          </cell>
          <cell r="G91" t="str">
            <v>--</v>
          </cell>
          <cell r="H91" t="str">
            <v>--</v>
          </cell>
          <cell r="I91">
            <v>21.5</v>
          </cell>
        </row>
        <row r="93">
          <cell r="A93" t="str">
            <v>(Situation as of June 30, 2000)</v>
          </cell>
        </row>
        <row r="94">
          <cell r="A94" t="str">
            <v>Local currency deposits 2/</v>
          </cell>
        </row>
        <row r="95">
          <cell r="A95" t="str">
            <v>Sight deposits and time deposits</v>
          </cell>
          <cell r="B95">
            <v>10</v>
          </cell>
          <cell r="C95">
            <v>10</v>
          </cell>
          <cell r="D95" t="str">
            <v>--</v>
          </cell>
          <cell r="F95" t="str">
            <v>--</v>
          </cell>
          <cell r="G95" t="str">
            <v>--</v>
          </cell>
          <cell r="H95" t="str">
            <v>--</v>
          </cell>
          <cell r="I95">
            <v>20</v>
          </cell>
        </row>
        <row r="96">
          <cell r="A96" t="str">
            <v xml:space="preserve">  of less than 30 days</v>
          </cell>
        </row>
        <row r="97">
          <cell r="A97" t="str">
            <v>Time deposits of more than 30 days</v>
          </cell>
          <cell r="B97">
            <v>4</v>
          </cell>
          <cell r="C97">
            <v>10</v>
          </cell>
          <cell r="D97" t="str">
            <v>--</v>
          </cell>
          <cell r="F97" t="str">
            <v>--</v>
          </cell>
          <cell r="G97" t="str">
            <v>--</v>
          </cell>
          <cell r="H97" t="str">
            <v>--</v>
          </cell>
          <cell r="I97">
            <v>14</v>
          </cell>
        </row>
        <row r="98">
          <cell r="A98" t="str">
            <v xml:space="preserve">  but less than 180 days</v>
          </cell>
          <cell r="B98">
            <v>2</v>
          </cell>
          <cell r="C98">
            <v>10</v>
          </cell>
          <cell r="D98" t="str">
            <v>--</v>
          </cell>
          <cell r="F98" t="str">
            <v>--</v>
          </cell>
          <cell r="G98" t="str">
            <v>--</v>
          </cell>
          <cell r="H98" t="str">
            <v>--</v>
          </cell>
          <cell r="I98">
            <v>12</v>
          </cell>
        </row>
        <row r="99">
          <cell r="A99" t="str">
            <v>Time deposits of more than 180 days</v>
          </cell>
        </row>
        <row r="101">
          <cell r="A101" t="str">
            <v>Foreign currency deposits 3/</v>
          </cell>
        </row>
        <row r="102">
          <cell r="A102" t="str">
            <v>Sight deposits and time deposits</v>
          </cell>
          <cell r="B102" t="str">
            <v>--</v>
          </cell>
          <cell r="C102" t="str">
            <v>--</v>
          </cell>
          <cell r="D102">
            <v>10</v>
          </cell>
          <cell r="F102">
            <v>11.5</v>
          </cell>
          <cell r="G102" t="str">
            <v>--</v>
          </cell>
          <cell r="H102" t="str">
            <v>--</v>
          </cell>
          <cell r="I102">
            <v>21.5</v>
          </cell>
        </row>
        <row r="103">
          <cell r="A103" t="str">
            <v xml:space="preserve">  of less than 30 days</v>
          </cell>
        </row>
        <row r="104">
          <cell r="A104" t="str">
            <v>Time deposits of more than 30 days</v>
          </cell>
          <cell r="B104" t="str">
            <v>--</v>
          </cell>
          <cell r="C104" t="str">
            <v>--</v>
          </cell>
          <cell r="D104">
            <v>10</v>
          </cell>
          <cell r="F104">
            <v>11.5</v>
          </cell>
          <cell r="G104" t="str">
            <v>--</v>
          </cell>
          <cell r="H104" t="str">
            <v>--</v>
          </cell>
          <cell r="I104">
            <v>21.5</v>
          </cell>
        </row>
        <row r="105">
          <cell r="A105" t="str">
            <v xml:space="preserve">  but less than 180 days</v>
          </cell>
          <cell r="B105" t="str">
            <v>--</v>
          </cell>
          <cell r="C105" t="str">
            <v>--</v>
          </cell>
          <cell r="D105">
            <v>4</v>
          </cell>
          <cell r="F105">
            <v>11.5</v>
          </cell>
          <cell r="G105" t="str">
            <v>--</v>
          </cell>
          <cell r="H105" t="str">
            <v>--</v>
          </cell>
          <cell r="I105">
            <v>15.5</v>
          </cell>
        </row>
        <row r="106">
          <cell r="A106" t="str">
            <v>Time deposits of more than 180 days</v>
          </cell>
        </row>
        <row r="107">
          <cell r="A107" t="str">
            <v>Credits from correspondents</v>
          </cell>
          <cell r="B107" t="str">
            <v>--</v>
          </cell>
          <cell r="C107" t="str">
            <v>--</v>
          </cell>
          <cell r="D107">
            <v>10</v>
          </cell>
          <cell r="F107">
            <v>11.5</v>
          </cell>
          <cell r="G107" t="str">
            <v>--</v>
          </cell>
          <cell r="H107" t="str">
            <v>--</v>
          </cell>
          <cell r="I107">
            <v>21.5</v>
          </cell>
        </row>
        <row r="108">
          <cell r="A108" t="str">
            <v xml:space="preserve">  subject to confirmation</v>
          </cell>
        </row>
        <row r="110">
          <cell r="A110" t="str">
            <v>Source:  Central Bank of Uruguay.</v>
          </cell>
        </row>
        <row r="112">
          <cell r="A112" t="str">
            <v xml:space="preserve">  1/  Excluding financial houses, which are subject to reserve requirements very similar to those of commercial banks. </v>
          </cell>
        </row>
        <row r="113">
          <cell r="A113" t="str">
            <v xml:space="preserve">  2/  Applies to all liabilities in local currency to the private sector.</v>
          </cell>
        </row>
        <row r="114">
          <cell r="A114" t="str">
            <v xml:space="preserve">  3/  Excludes foreign currency deposits of nonresidents that are used to provide credit to nonresidents (offshore operations).  It also excludes public securities after December 1997</v>
          </cell>
        </row>
      </sheetData>
      <sheetData sheetId="3" refreshError="1"/>
      <sheetData sheetId="4" refreshError="1"/>
      <sheetData sheetId="5"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Contents"/>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 val="Ex rate bloom"/>
    </sheetNames>
    <sheetDataSet>
      <sheetData sheetId="0"/>
      <sheetData sheetId="1"/>
      <sheetData sheetId="2"/>
      <sheetData sheetId="3"/>
      <sheetData sheetId="4"/>
      <sheetData sheetId="5"/>
      <sheetData sheetId="6"/>
      <sheetData sheetId="7"/>
      <sheetData sheetId="8" refreshError="1">
        <row r="1">
          <cell r="A1" t="str">
            <v>Table 7. Latvia: Gross Domestic Product by Expenditure at Constant Prices, 1996-2000</v>
          </cell>
        </row>
        <row r="4">
          <cell r="B4">
            <v>1995</v>
          </cell>
          <cell r="C4">
            <v>1996</v>
          </cell>
          <cell r="D4">
            <v>1997</v>
          </cell>
          <cell r="E4">
            <v>1998</v>
          </cell>
          <cell r="F4">
            <v>1999</v>
          </cell>
          <cell r="G4">
            <v>2000</v>
          </cell>
        </row>
        <row r="6">
          <cell r="C6" t="str">
            <v>(In thousands of 1995 lats)</v>
          </cell>
        </row>
        <row r="7">
          <cell r="A7" t="str">
            <v>Final consumption</v>
          </cell>
          <cell r="B7">
            <v>1992317</v>
          </cell>
          <cell r="C7">
            <v>2153374.6165267015</v>
          </cell>
          <cell r="D7">
            <v>2236061</v>
          </cell>
          <cell r="E7">
            <v>2374749</v>
          </cell>
          <cell r="F7">
            <v>2466123</v>
          </cell>
          <cell r="G7">
            <v>2559601</v>
          </cell>
        </row>
        <row r="8">
          <cell r="A8" t="str">
            <v xml:space="preserve">Households and of non-profit </v>
          </cell>
        </row>
        <row r="9">
          <cell r="A9" t="str">
            <v xml:space="preserve">institutions serving households (NPISH)  </v>
          </cell>
          <cell r="B9">
            <v>1470541</v>
          </cell>
          <cell r="C9">
            <v>1622275.6261519773</v>
          </cell>
          <cell r="D9">
            <v>1703541</v>
          </cell>
          <cell r="E9">
            <v>1809935</v>
          </cell>
          <cell r="F9">
            <v>1901359</v>
          </cell>
          <cell r="G9">
            <v>2007234</v>
          </cell>
        </row>
        <row r="10">
          <cell r="A10" t="str">
            <v>General government</v>
          </cell>
          <cell r="B10">
            <v>521776</v>
          </cell>
          <cell r="C10">
            <v>531098.99037472392</v>
          </cell>
          <cell r="D10">
            <v>532520</v>
          </cell>
          <cell r="E10">
            <v>564814</v>
          </cell>
          <cell r="F10">
            <v>564764</v>
          </cell>
          <cell r="G10">
            <v>552367</v>
          </cell>
        </row>
        <row r="11">
          <cell r="A11" t="str">
            <v>Gross capital formation</v>
          </cell>
          <cell r="B11">
            <v>413625.12625088287</v>
          </cell>
          <cell r="C11">
            <v>438258.3834732984</v>
          </cell>
          <cell r="D11">
            <v>491880</v>
          </cell>
          <cell r="E11">
            <v>684786</v>
          </cell>
          <cell r="F11">
            <v>624870</v>
          </cell>
          <cell r="G11">
            <v>617163</v>
          </cell>
        </row>
        <row r="12">
          <cell r="A12" t="str">
            <v>Gross fixed capital formation</v>
          </cell>
          <cell r="B12">
            <v>354876</v>
          </cell>
          <cell r="C12">
            <v>434026.3834732984</v>
          </cell>
          <cell r="D12">
            <v>523996</v>
          </cell>
          <cell r="E12">
            <v>754489</v>
          </cell>
          <cell r="F12">
            <v>724215</v>
          </cell>
          <cell r="G12">
            <v>802305</v>
          </cell>
        </row>
        <row r="13">
          <cell r="A13" t="str">
            <v xml:space="preserve">Changes in inventories </v>
          </cell>
          <cell r="B13">
            <v>58749</v>
          </cell>
          <cell r="C13">
            <v>4232</v>
          </cell>
          <cell r="D13">
            <v>-32116</v>
          </cell>
          <cell r="E13">
            <v>-69703</v>
          </cell>
          <cell r="F13">
            <v>-99345</v>
          </cell>
          <cell r="G13">
            <v>-185142</v>
          </cell>
        </row>
        <row r="14">
          <cell r="A14" t="str">
            <v>Exports of goods and services</v>
          </cell>
          <cell r="B14">
            <v>1101039.8737491171</v>
          </cell>
          <cell r="C14">
            <v>1323911</v>
          </cell>
          <cell r="D14">
            <v>1497675</v>
          </cell>
          <cell r="E14">
            <v>1570381</v>
          </cell>
          <cell r="F14">
            <v>1470475</v>
          </cell>
          <cell r="G14">
            <v>1658408</v>
          </cell>
        </row>
        <row r="15">
          <cell r="A15" t="str">
            <v>Imports of goods and services</v>
          </cell>
          <cell r="B15">
            <v>1157759</v>
          </cell>
          <cell r="C15">
            <v>1487839</v>
          </cell>
          <cell r="D15">
            <v>1588862</v>
          </cell>
          <cell r="E15">
            <v>1890795</v>
          </cell>
          <cell r="F15">
            <v>1792902</v>
          </cell>
          <cell r="G15">
            <v>1884456</v>
          </cell>
        </row>
        <row r="16">
          <cell r="A16" t="str">
            <v>GDP at purchasers'  prices</v>
          </cell>
          <cell r="B16">
            <v>2349223</v>
          </cell>
          <cell r="C16">
            <v>2427705</v>
          </cell>
          <cell r="D16">
            <v>2636754</v>
          </cell>
          <cell r="E16">
            <v>2739121</v>
          </cell>
          <cell r="F16">
            <v>2768566</v>
          </cell>
          <cell r="G16">
            <v>2950716</v>
          </cell>
        </row>
        <row r="18">
          <cell r="C18" t="str">
            <v>(Percentage growth)</v>
          </cell>
        </row>
        <row r="19">
          <cell r="A19" t="str">
            <v>Final consumption</v>
          </cell>
          <cell r="C19" t="str">
            <v>...</v>
          </cell>
          <cell r="D19">
            <v>3.8398513123865108</v>
          </cell>
          <cell r="E19">
            <v>6.2023352672400334</v>
          </cell>
          <cell r="F19">
            <v>3.8477329604096999</v>
          </cell>
          <cell r="G19">
            <v>3.7904840918315807</v>
          </cell>
        </row>
        <row r="20">
          <cell r="A20" t="str">
            <v xml:space="preserve">Households and of non-profit </v>
          </cell>
        </row>
        <row r="21">
          <cell r="A21" t="str">
            <v xml:space="preserve">institutions serving households (NPISH)  </v>
          </cell>
          <cell r="C21" t="str">
            <v>...</v>
          </cell>
          <cell r="D21">
            <v>5.0093444380215013</v>
          </cell>
          <cell r="E21">
            <v>6.2454616589797451</v>
          </cell>
          <cell r="F21">
            <v>5.0512311215596073</v>
          </cell>
          <cell r="G21">
            <v>5.5683855600126009</v>
          </cell>
        </row>
        <row r="22">
          <cell r="A22" t="str">
            <v>General government</v>
          </cell>
          <cell r="C22" t="str">
            <v>...</v>
          </cell>
          <cell r="D22">
            <v>0.26756021966327648</v>
          </cell>
          <cell r="E22">
            <v>6.0643731690828595</v>
          </cell>
          <cell r="F22">
            <v>-8.8524717871685255E-3</v>
          </cell>
          <cell r="G22">
            <v>-2.1950761734104818</v>
          </cell>
        </row>
        <row r="23">
          <cell r="A23" t="str">
            <v>Gross capital formation</v>
          </cell>
          <cell r="C23" t="str">
            <v>...</v>
          </cell>
          <cell r="D23">
            <v>12.235160478103801</v>
          </cell>
          <cell r="E23">
            <v>39.218101976091724</v>
          </cell>
          <cell r="F23">
            <v>-8.7495947639116505</v>
          </cell>
          <cell r="G23">
            <v>-1.2333765423208076</v>
          </cell>
        </row>
        <row r="24">
          <cell r="A24" t="str">
            <v>Gross fixed capital formation</v>
          </cell>
          <cell r="C24" t="str">
            <v>...</v>
          </cell>
          <cell r="D24">
            <v>20.729066239411374</v>
          </cell>
          <cell r="E24">
            <v>43.987549523278815</v>
          </cell>
          <cell r="F24">
            <v>-4.0125170810972772</v>
          </cell>
          <cell r="G24">
            <v>10.782709554483127</v>
          </cell>
        </row>
        <row r="25">
          <cell r="A25" t="str">
            <v xml:space="preserve">Changes in inventories </v>
          </cell>
          <cell r="C25" t="str">
            <v>...</v>
          </cell>
          <cell r="D25">
            <v>-858.8846880907372</v>
          </cell>
          <cell r="E25">
            <v>117.03512268028398</v>
          </cell>
          <cell r="F25">
            <v>42.526146650789777</v>
          </cell>
          <cell r="G25">
            <v>86.362675524686708</v>
          </cell>
        </row>
        <row r="26">
          <cell r="A26" t="str">
            <v>Exports of goods and services</v>
          </cell>
          <cell r="C26" t="str">
            <v>...</v>
          </cell>
          <cell r="D26">
            <v>13.125051457386494</v>
          </cell>
          <cell r="E26">
            <v>4.8545912831555516</v>
          </cell>
          <cell r="F26">
            <v>-6.3618956164141043</v>
          </cell>
          <cell r="G26">
            <v>12.78042809296316</v>
          </cell>
        </row>
        <row r="27">
          <cell r="A27" t="str">
            <v>Imports of goods and services</v>
          </cell>
          <cell r="C27" t="str">
            <v>...</v>
          </cell>
          <cell r="D27">
            <v>6.7899147690039019</v>
          </cell>
          <cell r="E27">
            <v>19.003097814662318</v>
          </cell>
          <cell r="F27">
            <v>-5.1773460369844422</v>
          </cell>
          <cell r="G27">
            <v>5.1064698460930869</v>
          </cell>
        </row>
        <row r="28">
          <cell r="A28" t="str">
            <v>GDP at purchasers'  prices</v>
          </cell>
          <cell r="C28" t="str">
            <v>...</v>
          </cell>
          <cell r="D28">
            <v>8.6109720909253831</v>
          </cell>
          <cell r="E28">
            <v>3.8823113570700896</v>
          </cell>
          <cell r="F28">
            <v>1.0749798931847021</v>
          </cell>
          <cell r="G28">
            <v>6.5792182667850474</v>
          </cell>
        </row>
        <row r="30">
          <cell r="A30" t="str">
            <v xml:space="preserve">   Source:  Central Statistical Bureau of Latvia.</v>
          </cell>
        </row>
      </sheetData>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e"/>
      <sheetName val="TC"/>
      <sheetName val="Asp"/>
      <sheetName val="Out"/>
      <sheetName val="Weta"/>
      <sheetName val="New WETA"/>
      <sheetName val="T-BOP"/>
      <sheetName val="T-Rq"/>
      <sheetName val="T-IMF"/>
      <sheetName val="T-DSvc"/>
      <sheetName val="T-DSA"/>
      <sheetName val="CAPACITY"/>
      <sheetName val="Main"/>
      <sheetName val="Ind"/>
      <sheetName val="X"/>
      <sheetName val="X-Id"/>
      <sheetName val="M"/>
      <sheetName val="M-Id"/>
      <sheetName val="Dbt"/>
      <sheetName val="Svc"/>
      <sheetName val="Tr"/>
      <sheetName val="IMF"/>
      <sheetName val="Amt"/>
      <sheetName val="NEW-BIL"/>
      <sheetName val="Dsb"/>
      <sheetName val="Int"/>
      <sheetName val="Req"/>
      <sheetName val="BOG"/>
      <sheetName val="hipc2"/>
      <sheetName val="hipc1"/>
      <sheetName val="NEWDSA"/>
      <sheetName val="Nul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gas112601"/>
      <sheetName val="GEE102301"/>
      <sheetName val="agrop PUB Proy"/>
      <sheetName val="BoP"/>
      <sheetName val="RES"/>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cell r="S9">
            <v>853.39166666666677</v>
          </cell>
        </row>
        <row r="10">
          <cell r="A10">
            <v>10</v>
          </cell>
          <cell r="B10" t="str">
            <v xml:space="preserve">  (percent change)</v>
          </cell>
          <cell r="E10">
            <v>0</v>
          </cell>
          <cell r="F10">
            <v>7.5231481481481399</v>
          </cell>
          <cell r="G10">
            <v>7.6426264800861121</v>
          </cell>
          <cell r="S10">
            <v>8.2607679857579228</v>
          </cell>
        </row>
        <row r="11">
          <cell r="A11">
            <v>11</v>
          </cell>
          <cell r="B11" t="str">
            <v>CPI (end of period)</v>
          </cell>
          <cell r="E11">
            <v>64.210409999999996</v>
          </cell>
          <cell r="F11">
            <v>68.939370000000011</v>
          </cell>
          <cell r="G11">
            <v>73.89</v>
          </cell>
          <cell r="S11">
            <v>915.35</v>
          </cell>
        </row>
        <row r="12">
          <cell r="A12">
            <v>12</v>
          </cell>
          <cell r="B12" t="str">
            <v xml:space="preserve">  (percent change)</v>
          </cell>
          <cell r="E12">
            <v>0</v>
          </cell>
          <cell r="F12">
            <v>7.3647871116225838</v>
          </cell>
          <cell r="G12">
            <v>7.1811361200428525</v>
          </cell>
          <cell r="S12">
            <v>14.314438075256319</v>
          </cell>
        </row>
        <row r="13">
          <cell r="A13">
            <v>13</v>
          </cell>
        </row>
        <row r="14">
          <cell r="A14">
            <v>14</v>
          </cell>
          <cell r="B14" t="str">
            <v>GDP deflator (percent change)</v>
          </cell>
          <cell r="F14">
            <v>7.2418446087912924</v>
          </cell>
          <cell r="G14">
            <v>7.5124008471695536</v>
          </cell>
          <cell r="S14">
            <v>7.8835926501797271</v>
          </cell>
        </row>
        <row r="15">
          <cell r="A15">
            <v>15</v>
          </cell>
        </row>
        <row r="16">
          <cell r="A16">
            <v>16</v>
          </cell>
          <cell r="B16" t="str">
            <v>Export price index</v>
          </cell>
        </row>
        <row r="17">
          <cell r="A17">
            <v>17</v>
          </cell>
          <cell r="B17" t="str">
            <v xml:space="preserve">   GEE</v>
          </cell>
          <cell r="E17">
            <v>100</v>
          </cell>
          <cell r="F17">
            <v>93.572859146794414</v>
          </cell>
          <cell r="G17">
            <v>89.998346977137643</v>
          </cell>
          <cell r="S17">
            <v>131.54779881487329</v>
          </cell>
        </row>
        <row r="18">
          <cell r="A18">
            <v>18</v>
          </cell>
          <cell r="B18" t="str">
            <v>% change (GEE)</v>
          </cell>
          <cell r="E18" t="str">
            <v xml:space="preserve"> </v>
          </cell>
          <cell r="F18">
            <v>-6.4271408532055823</v>
          </cell>
          <cell r="G18">
            <v>-3.8200309387246278</v>
          </cell>
          <cell r="S18">
            <v>4.9408769562917509</v>
          </cell>
        </row>
        <row r="19">
          <cell r="A19">
            <v>19</v>
          </cell>
          <cell r="B19" t="str">
            <v xml:space="preserve">Import price index </v>
          </cell>
        </row>
        <row r="20">
          <cell r="A20">
            <v>20</v>
          </cell>
          <cell r="B20" t="str">
            <v>GEE</v>
          </cell>
          <cell r="E20">
            <v>100</v>
          </cell>
          <cell r="F20">
            <v>94.665896963711234</v>
          </cell>
          <cell r="G20">
            <v>90.898558033371728</v>
          </cell>
          <cell r="S20">
            <v>118.47655629709996</v>
          </cell>
        </row>
        <row r="21">
          <cell r="A21">
            <v>21</v>
          </cell>
          <cell r="B21" t="str">
            <v>% change (GEE)</v>
          </cell>
          <cell r="F21">
            <v>-5.3341030362887736</v>
          </cell>
          <cell r="G21">
            <v>-3.9796157340416416</v>
          </cell>
          <cell r="S21">
            <v>1.6656036175849431</v>
          </cell>
        </row>
        <row r="22">
          <cell r="A22">
            <v>22</v>
          </cell>
          <cell r="B22" t="str">
            <v>Terms of trade</v>
          </cell>
        </row>
        <row r="23">
          <cell r="A23">
            <v>23</v>
          </cell>
          <cell r="B23" t="str">
            <v>GEE</v>
          </cell>
          <cell r="E23">
            <v>100</v>
          </cell>
          <cell r="F23">
            <v>98.845373199880186</v>
          </cell>
          <cell r="G23">
            <v>99.009653094932943</v>
          </cell>
          <cell r="S23">
            <v>111.03276709444101</v>
          </cell>
        </row>
        <row r="24">
          <cell r="A24">
            <v>24</v>
          </cell>
          <cell r="B24" t="str">
            <v>% change</v>
          </cell>
          <cell r="E24" t="str">
            <v xml:space="preserve"> </v>
          </cell>
          <cell r="F24">
            <v>-1.1546268001198179</v>
          </cell>
          <cell r="G24">
            <v>0.16619887176767545</v>
          </cell>
          <cell r="S24">
            <v>3.2216140190607145</v>
          </cell>
        </row>
        <row r="25">
          <cell r="A25">
            <v>25</v>
          </cell>
        </row>
        <row r="26">
          <cell r="A26">
            <v>26</v>
          </cell>
          <cell r="B26" t="str">
            <v>Petroleum price from WEO     BOP</v>
          </cell>
          <cell r="E26">
            <v>36.676069577535003</v>
          </cell>
          <cell r="F26">
            <v>35.270429929097496</v>
          </cell>
          <cell r="G26">
            <v>32.445321718851723</v>
          </cell>
          <cell r="S26">
            <v>15.946896711985271</v>
          </cell>
        </row>
        <row r="27">
          <cell r="A27">
            <v>27</v>
          </cell>
          <cell r="B27" t="str">
            <v>Non-Fuel Commodity Import Prices</v>
          </cell>
          <cell r="F27">
            <v>-4</v>
          </cell>
          <cell r="G27">
            <v>-10.3</v>
          </cell>
          <cell r="S27">
            <v>7.1</v>
          </cell>
        </row>
        <row r="28">
          <cell r="A28">
            <v>28</v>
          </cell>
          <cell r="B28" t="str">
            <v>Non-Fuel Commodity Export Prices</v>
          </cell>
          <cell r="F28">
            <v>-19.899999999999999</v>
          </cell>
          <cell r="G28">
            <v>-4.2</v>
          </cell>
          <cell r="S28">
            <v>26.5</v>
          </cell>
        </row>
        <row r="29">
          <cell r="A29">
            <v>29</v>
          </cell>
        </row>
        <row r="30">
          <cell r="A30">
            <v>30</v>
          </cell>
          <cell r="B30">
            <v>36279.619530902775</v>
          </cell>
        </row>
        <row r="31">
          <cell r="A31">
            <v>31</v>
          </cell>
          <cell r="B31" t="str">
            <v>Official exchange rate (end of period)</v>
          </cell>
          <cell r="E31">
            <v>0</v>
          </cell>
          <cell r="F31">
            <v>0</v>
          </cell>
          <cell r="G31">
            <v>0</v>
          </cell>
          <cell r="S31">
            <v>12.87</v>
          </cell>
        </row>
        <row r="32">
          <cell r="A32">
            <v>32</v>
          </cell>
        </row>
        <row r="33">
          <cell r="A33">
            <v>33</v>
          </cell>
          <cell r="B33" t="str">
            <v>Official exchange rate (period average)</v>
          </cell>
          <cell r="C33" t="str">
            <v>BOP</v>
          </cell>
          <cell r="E33">
            <v>1</v>
          </cell>
          <cell r="F33">
            <v>1</v>
          </cell>
          <cell r="G33">
            <v>1</v>
          </cell>
          <cell r="S33">
            <v>12.616666666666667</v>
          </cell>
        </row>
        <row r="34">
          <cell r="A34">
            <v>34</v>
          </cell>
          <cell r="B34" t="str">
            <v>Market rate (period average)</v>
          </cell>
          <cell r="C34" t="str">
            <v>BOP</v>
          </cell>
          <cell r="E34" t="str">
            <v>...</v>
          </cell>
          <cell r="F34" t="str">
            <v>...</v>
          </cell>
          <cell r="G34" t="str">
            <v>...</v>
          </cell>
          <cell r="S34">
            <v>12.858333333333334</v>
          </cell>
        </row>
        <row r="35">
          <cell r="A35">
            <v>35</v>
          </cell>
          <cell r="B35" t="str">
            <v xml:space="preserve">Exchange rate-wtd average </v>
          </cell>
          <cell r="C35" t="str">
            <v>BOP</v>
          </cell>
          <cell r="E35">
            <v>1</v>
          </cell>
          <cell r="F35">
            <v>1</v>
          </cell>
          <cell r="G35">
            <v>1</v>
          </cell>
          <cell r="S35">
            <v>12.810000000000002</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cell r="S38">
            <v>88.800912009611906</v>
          </cell>
        </row>
        <row r="39">
          <cell r="A39">
            <v>39</v>
          </cell>
          <cell r="B39" t="str">
            <v>Period average</v>
          </cell>
          <cell r="E39">
            <v>346.49409860917154</v>
          </cell>
          <cell r="F39">
            <v>375.53499091233658</v>
          </cell>
          <cell r="G39">
            <v>394.19969572503669</v>
          </cell>
          <cell r="S39">
            <v>89.7983574300372</v>
          </cell>
        </row>
        <row r="40">
          <cell r="A40">
            <v>40</v>
          </cell>
          <cell r="B40" t="str">
            <v>Real effective exchange rate</v>
          </cell>
        </row>
        <row r="41">
          <cell r="A41">
            <v>41</v>
          </cell>
          <cell r="B41" t="str">
            <v>End of period</v>
          </cell>
          <cell r="E41">
            <v>168.59847026064799</v>
          </cell>
          <cell r="F41">
            <v>173.43368967423061</v>
          </cell>
          <cell r="G41">
            <v>155.43340893922718</v>
          </cell>
          <cell r="S41">
            <v>113.39592399220169</v>
          </cell>
        </row>
        <row r="42">
          <cell r="A42">
            <v>42</v>
          </cell>
          <cell r="B42" t="str">
            <v>Period average</v>
          </cell>
          <cell r="E42">
            <v>169.81552942507381</v>
          </cell>
          <cell r="F42">
            <v>172.54556009525677</v>
          </cell>
          <cell r="G42">
            <v>157.5037089084415</v>
          </cell>
          <cell r="S42">
            <v>110.54701398741891</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cell r="S46">
            <v>5.0732499999999998</v>
          </cell>
        </row>
        <row r="47">
          <cell r="A47">
            <v>47</v>
          </cell>
          <cell r="B47" t="str">
            <v>Commercial bank lending rate</v>
          </cell>
          <cell r="S47">
            <v>27.993749999999999</v>
          </cell>
        </row>
        <row r="48">
          <cell r="A48">
            <v>48</v>
          </cell>
          <cell r="B48" t="str">
            <v>Commercial bank deposit rate rate</v>
          </cell>
          <cell r="S48">
            <v>13.59</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cell r="S52">
            <v>137566.39999999999</v>
          </cell>
        </row>
        <row r="53">
          <cell r="A53">
            <v>53</v>
          </cell>
          <cell r="B53" t="str">
            <v>GDP in constant 1970 pesos</v>
          </cell>
          <cell r="E53">
            <v>2956.4</v>
          </cell>
          <cell r="F53">
            <v>3082.8999999999996</v>
          </cell>
          <cell r="G53">
            <v>3135.3</v>
          </cell>
          <cell r="S53">
            <v>4390.0629464718004</v>
          </cell>
        </row>
        <row r="54">
          <cell r="A54">
            <v>54</v>
          </cell>
          <cell r="B54" t="str">
            <v>of which</v>
          </cell>
        </row>
        <row r="55">
          <cell r="A55">
            <v>55</v>
          </cell>
          <cell r="B55" t="str">
            <v>Sugar manufacturing</v>
          </cell>
          <cell r="F55">
            <v>0</v>
          </cell>
          <cell r="G55">
            <v>0</v>
          </cell>
          <cell r="S55">
            <v>1493.5013004609864</v>
          </cell>
        </row>
        <row r="56">
          <cell r="A56">
            <v>56</v>
          </cell>
          <cell r="B56" t="str">
            <v>Free-trade-zone manufacturing</v>
          </cell>
          <cell r="F56">
            <v>0</v>
          </cell>
          <cell r="G56">
            <v>0</v>
          </cell>
          <cell r="S56">
            <v>5132.4250946541915</v>
          </cell>
        </row>
        <row r="57">
          <cell r="A57">
            <v>57</v>
          </cell>
        </row>
        <row r="58">
          <cell r="A58">
            <v>58</v>
          </cell>
          <cell r="B58" t="str">
            <v>Savings</v>
          </cell>
        </row>
        <row r="59">
          <cell r="A59">
            <v>59</v>
          </cell>
          <cell r="B59" t="str">
            <v>Public sector savings (from fiscal)</v>
          </cell>
          <cell r="E59">
            <v>46.4</v>
          </cell>
          <cell r="F59">
            <v>0</v>
          </cell>
          <cell r="G59">
            <v>0</v>
          </cell>
          <cell r="S59">
            <v>8600.9861474592726</v>
          </cell>
        </row>
        <row r="60">
          <cell r="A60">
            <v>60</v>
          </cell>
          <cell r="B60" t="str">
            <v>External current account deficit (in millions of RD$)</v>
          </cell>
          <cell r="E60">
            <v>-669.8</v>
          </cell>
          <cell r="F60">
            <v>0</v>
          </cell>
          <cell r="G60">
            <v>0</v>
          </cell>
          <cell r="S60">
            <v>-3625.2299999999991</v>
          </cell>
        </row>
        <row r="61">
          <cell r="A61">
            <v>61</v>
          </cell>
          <cell r="B61" t="str">
            <v>External current account deficit (in millions of RD$)</v>
          </cell>
          <cell r="E61">
            <v>-719.9</v>
          </cell>
          <cell r="F61">
            <v>-389.4</v>
          </cell>
          <cell r="G61">
            <v>-442.6</v>
          </cell>
          <cell r="S61">
            <v>-3625.2299999999891</v>
          </cell>
        </row>
        <row r="62">
          <cell r="A62">
            <v>62</v>
          </cell>
          <cell r="B62" t="str">
            <v>Employment &amp; demographic data</v>
          </cell>
        </row>
        <row r="63">
          <cell r="A63">
            <v>63</v>
          </cell>
          <cell r="B63" t="str">
            <v>Population (in millions)</v>
          </cell>
          <cell r="E63">
            <v>5.6969999999999992</v>
          </cell>
          <cell r="F63">
            <v>5.8296799999999998</v>
          </cell>
          <cell r="G63">
            <v>5.9630700000000001</v>
          </cell>
          <cell r="S63">
            <v>7.6854799999999992</v>
          </cell>
        </row>
        <row r="64">
          <cell r="A64">
            <v>64</v>
          </cell>
          <cell r="B64" t="str">
            <v xml:space="preserve">  (percent change)</v>
          </cell>
          <cell r="E64">
            <v>0</v>
          </cell>
          <cell r="F64">
            <v>2.3289450588028782</v>
          </cell>
          <cell r="G64">
            <v>2.2881187303591233</v>
          </cell>
          <cell r="S64">
            <v>1.8594652480126372</v>
          </cell>
        </row>
        <row r="65">
          <cell r="A65">
            <v>65</v>
          </cell>
          <cell r="B65" t="str">
            <v>Working age population</v>
          </cell>
          <cell r="E65">
            <v>3111222.75</v>
          </cell>
          <cell r="F65">
            <v>3218200.25</v>
          </cell>
          <cell r="G65">
            <v>3327145</v>
          </cell>
          <cell r="S65">
            <v>4658771.5</v>
          </cell>
        </row>
        <row r="66">
          <cell r="A66">
            <v>66</v>
          </cell>
          <cell r="B66" t="str">
            <v xml:space="preserve">  (percent change)</v>
          </cell>
          <cell r="E66">
            <v>0</v>
          </cell>
          <cell r="F66">
            <v>3.4384391152963989</v>
          </cell>
          <cell r="G66">
            <v>3.3852694530118299</v>
          </cell>
          <cell r="S66">
            <v>2.3473715822396768</v>
          </cell>
        </row>
        <row r="67">
          <cell r="A67">
            <v>67</v>
          </cell>
          <cell r="B67" t="str">
            <v>Labor force</v>
          </cell>
          <cell r="E67">
            <v>0</v>
          </cell>
          <cell r="F67">
            <v>0</v>
          </cell>
          <cell r="G67">
            <v>0</v>
          </cell>
          <cell r="S67">
            <v>2857209</v>
          </cell>
        </row>
        <row r="68">
          <cell r="A68">
            <v>68</v>
          </cell>
          <cell r="B68" t="str">
            <v xml:space="preserve">  (percent change)</v>
          </cell>
          <cell r="E68">
            <v>0</v>
          </cell>
          <cell r="F68">
            <v>0</v>
          </cell>
          <cell r="G68">
            <v>0</v>
          </cell>
          <cell r="S68">
            <v>-5.2632573660138515</v>
          </cell>
        </row>
        <row r="69">
          <cell r="A69">
            <v>69</v>
          </cell>
          <cell r="B69" t="str">
            <v>Unemployment</v>
          </cell>
          <cell r="E69">
            <v>0</v>
          </cell>
          <cell r="F69">
            <v>0</v>
          </cell>
          <cell r="G69">
            <v>0</v>
          </cell>
          <cell r="S69">
            <v>456622.99999999994</v>
          </cell>
        </row>
        <row r="70">
          <cell r="A70">
            <v>70</v>
          </cell>
          <cell r="B70" t="str">
            <v>Unemployment rate</v>
          </cell>
          <cell r="E70">
            <v>0</v>
          </cell>
          <cell r="F70">
            <v>0</v>
          </cell>
          <cell r="G70">
            <v>0</v>
          </cell>
          <cell r="S70">
            <v>15.98143502977906</v>
          </cell>
        </row>
        <row r="71">
          <cell r="A71">
            <v>71</v>
          </cell>
          <cell r="B71" t="str">
            <v>Employment</v>
          </cell>
          <cell r="E71">
            <v>0</v>
          </cell>
          <cell r="F71">
            <v>0</v>
          </cell>
          <cell r="G71">
            <v>0</v>
          </cell>
          <cell r="S71">
            <v>2400586</v>
          </cell>
        </row>
        <row r="72">
          <cell r="A72">
            <v>72</v>
          </cell>
          <cell r="B72" t="str">
            <v xml:space="preserve">  (percent change)</v>
          </cell>
          <cell r="S72">
            <v>-0.66472182566775784</v>
          </cell>
        </row>
        <row r="73">
          <cell r="A73">
            <v>73</v>
          </cell>
        </row>
        <row r="74">
          <cell r="A74">
            <v>74</v>
          </cell>
          <cell r="B74" t="str">
            <v>From the external sector</v>
          </cell>
        </row>
        <row r="75">
          <cell r="A75">
            <v>75</v>
          </cell>
          <cell r="B75">
            <v>36279.540543055555</v>
          </cell>
        </row>
        <row r="76">
          <cell r="A76">
            <v>76</v>
          </cell>
          <cell r="B76" t="str">
            <v>External CA (mill US$)</v>
          </cell>
          <cell r="S76">
            <v>-282.99999999999989</v>
          </cell>
        </row>
        <row r="77">
          <cell r="A77">
            <v>77</v>
          </cell>
          <cell r="B77" t="str">
            <v>External CA (mill US$)</v>
          </cell>
          <cell r="S77">
            <v>-282.99999999999909</v>
          </cell>
        </row>
        <row r="78">
          <cell r="B78" t="str">
            <v>Exports of goods and services</v>
          </cell>
          <cell r="S78">
            <v>5315.9</v>
          </cell>
        </row>
        <row r="79">
          <cell r="B79" t="str">
            <v xml:space="preserve">   Goods</v>
          </cell>
          <cell r="S79">
            <v>3452.5</v>
          </cell>
        </row>
        <row r="80">
          <cell r="B80" t="str">
            <v>Domestic</v>
          </cell>
          <cell r="S80">
            <v>736.39999999999986</v>
          </cell>
        </row>
        <row r="81">
          <cell r="B81" t="str">
            <v>Free trade zones</v>
          </cell>
          <cell r="S81">
            <v>2716.1000000000004</v>
          </cell>
        </row>
        <row r="82">
          <cell r="B82" t="str">
            <v xml:space="preserve">   Services</v>
          </cell>
          <cell r="S82">
            <v>1863.4</v>
          </cell>
        </row>
        <row r="83">
          <cell r="B83" t="str">
            <v xml:space="preserve">      Tourism receipts</v>
          </cell>
          <cell r="S83">
            <v>1428.8</v>
          </cell>
        </row>
        <row r="84">
          <cell r="B84" t="str">
            <v>Total exports of goods</v>
          </cell>
          <cell r="S84">
            <v>0</v>
          </cell>
        </row>
        <row r="85">
          <cell r="B85" t="str">
            <v>Imports of goods and services</v>
          </cell>
          <cell r="S85">
            <v>5899.8</v>
          </cell>
        </row>
        <row r="86">
          <cell r="B86" t="str">
            <v xml:space="preserve">   Goods (including free trade zones)</v>
          </cell>
          <cell r="S86">
            <v>4903.2</v>
          </cell>
        </row>
        <row r="87">
          <cell r="B87" t="str">
            <v xml:space="preserve">      Consumer Goods</v>
          </cell>
          <cell r="S87">
            <v>1092.5999999999999</v>
          </cell>
        </row>
        <row r="88">
          <cell r="B88" t="str">
            <v xml:space="preserve">         Durable</v>
          </cell>
          <cell r="S88">
            <v>517.9</v>
          </cell>
        </row>
        <row r="89">
          <cell r="B89" t="str">
            <v xml:space="preserve">         Non durable</v>
          </cell>
          <cell r="S89">
            <v>574.69999999999993</v>
          </cell>
        </row>
        <row r="90">
          <cell r="B90" t="str">
            <v xml:space="preserve">      Primary/Intermediate goods</v>
          </cell>
          <cell r="S90">
            <v>1284.8999999999999</v>
          </cell>
        </row>
        <row r="91">
          <cell r="B91" t="str">
            <v xml:space="preserve">         of which: Petroleum products</v>
          </cell>
          <cell r="S91">
            <v>521.6</v>
          </cell>
        </row>
        <row r="92">
          <cell r="B92" t="str">
            <v xml:space="preserve">      Capital goods</v>
          </cell>
          <cell r="S92">
            <v>614.19999999999993</v>
          </cell>
        </row>
        <row r="93">
          <cell r="B93" t="str">
            <v xml:space="preserve">         of which: Related to privatization</v>
          </cell>
          <cell r="S93">
            <v>0</v>
          </cell>
        </row>
        <row r="94">
          <cell r="B94" t="str">
            <v xml:space="preserve">   Services</v>
          </cell>
          <cell r="S94">
            <v>996.60000000000014</v>
          </cell>
        </row>
        <row r="95">
          <cell r="B95" t="str">
            <v>Total imports of goods</v>
          </cell>
          <cell r="S95">
            <v>0</v>
          </cell>
        </row>
        <row r="96">
          <cell r="B96" t="str">
            <v>Foreign direct investment (net)</v>
          </cell>
          <cell r="S96">
            <v>206.8</v>
          </cell>
        </row>
        <row r="97">
          <cell r="B97" t="str">
            <v xml:space="preserve">   of which: Related to privatization</v>
          </cell>
          <cell r="S97">
            <v>0</v>
          </cell>
        </row>
        <row r="98">
          <cell r="B98" t="str">
            <v>Imports net of FTZ imports</v>
          </cell>
        </row>
        <row r="99">
          <cell r="B99" t="str">
            <v>Commercial banks (net capital flow)</v>
          </cell>
          <cell r="S99">
            <v>18</v>
          </cell>
        </row>
        <row r="101">
          <cell r="B101" t="str">
            <v>Net official international reserves (increase +)</v>
          </cell>
          <cell r="S101">
            <v>-469.60264180264187</v>
          </cell>
        </row>
        <row r="102">
          <cell r="B102" t="str">
            <v xml:space="preserve">   Gross reserves (increase +)</v>
          </cell>
          <cell r="S102">
            <v>-386.6</v>
          </cell>
        </row>
        <row r="103">
          <cell r="B103" t="str">
            <v xml:space="preserve">   Liabilities (increase -)</v>
          </cell>
          <cell r="S103">
            <v>-83.002641802641847</v>
          </cell>
        </row>
        <row r="104">
          <cell r="B104" t="str">
            <v xml:space="preserve">      of which: Use of Fund credits (increase -)</v>
          </cell>
          <cell r="S104">
            <v>8.1999999999999993</v>
          </cell>
        </row>
        <row r="106">
          <cell r="B106" t="str">
            <v>Valuation adjustment</v>
          </cell>
          <cell r="S106">
            <v>0</v>
          </cell>
        </row>
        <row r="107">
          <cell r="B107" t="str">
            <v>Domestic imports</v>
          </cell>
          <cell r="S107">
            <v>2991.7</v>
          </cell>
        </row>
        <row r="108">
          <cell r="B108" t="str">
            <v>External public sector debt</v>
          </cell>
          <cell r="S108">
            <v>3946.42</v>
          </cell>
        </row>
        <row r="110">
          <cell r="B110" t="str">
            <v>Interest due</v>
          </cell>
        </row>
        <row r="111">
          <cell r="B111" t="str">
            <v xml:space="preserve">   Nonfinancial public sector</v>
          </cell>
        </row>
        <row r="112">
          <cell r="B112" t="str">
            <v xml:space="preserve">      Government</v>
          </cell>
        </row>
        <row r="113">
          <cell r="B113" t="str">
            <v xml:space="preserve">      Public enterprises</v>
          </cell>
        </row>
        <row r="114">
          <cell r="B114" t="str">
            <v xml:space="preserve">   Financial public sector</v>
          </cell>
        </row>
        <row r="115">
          <cell r="B115" t="str">
            <v xml:space="preserve">      BCRD (on nonreserve liabilities)</v>
          </cell>
        </row>
        <row r="116">
          <cell r="B116" t="str">
            <v xml:space="preserve">      BCRD (on reserve liabilities)</v>
          </cell>
        </row>
        <row r="117">
          <cell r="B117" t="str">
            <v xml:space="preserve">      Other (eg, Banco de Reservas)</v>
          </cell>
        </row>
        <row r="118">
          <cell r="B118" t="str">
            <v xml:space="preserve">   Interest on arrears</v>
          </cell>
        </row>
        <row r="119">
          <cell r="B119" t="str">
            <v xml:space="preserve">      Of which: on reserve liabilities</v>
          </cell>
        </row>
        <row r="121">
          <cell r="B121" t="str">
            <v>Reprogramed or forgiven interest</v>
          </cell>
        </row>
        <row r="122">
          <cell r="B122" t="str">
            <v>New arrears on interest due</v>
          </cell>
        </row>
        <row r="124">
          <cell r="B124" t="str">
            <v>Net use of Fund credit</v>
          </cell>
        </row>
        <row r="125">
          <cell r="B125" t="str">
            <v xml:space="preserve">   Purchase</v>
          </cell>
        </row>
        <row r="126">
          <cell r="B126" t="str">
            <v xml:space="preserve">   Repurchase</v>
          </cell>
        </row>
        <row r="128">
          <cell r="B128" t="str">
            <v>Disbursements (medium/long-term debt)</v>
          </cell>
        </row>
        <row r="129">
          <cell r="B129" t="str">
            <v xml:space="preserve">   Nonfinancial public sector</v>
          </cell>
        </row>
        <row r="130">
          <cell r="B130" t="str">
            <v xml:space="preserve">      Government</v>
          </cell>
        </row>
        <row r="131">
          <cell r="B131" t="str">
            <v xml:space="preserve">      Public enterprises</v>
          </cell>
        </row>
        <row r="132">
          <cell r="B132" t="str">
            <v xml:space="preserve">   Financial public sector</v>
          </cell>
        </row>
        <row r="133">
          <cell r="B133" t="str">
            <v xml:space="preserve">      BCRD</v>
          </cell>
        </row>
        <row r="134">
          <cell r="B134" t="str">
            <v xml:space="preserve">      Other (eg, Banco de Reservas)</v>
          </cell>
        </row>
        <row r="136">
          <cell r="B136" t="str">
            <v>Amortization due (medium/long-term debt)</v>
          </cell>
        </row>
        <row r="137">
          <cell r="B137" t="str">
            <v xml:space="preserve">   Nonfinancial public sector</v>
          </cell>
        </row>
        <row r="138">
          <cell r="B138" t="str">
            <v xml:space="preserve">      Government</v>
          </cell>
        </row>
        <row r="139">
          <cell r="B139" t="str">
            <v xml:space="preserve">      Public enterprises</v>
          </cell>
        </row>
        <row r="140">
          <cell r="B140" t="str">
            <v xml:space="preserve">   Financial public sector</v>
          </cell>
        </row>
        <row r="141">
          <cell r="B141" t="str">
            <v xml:space="preserve">      BCRD</v>
          </cell>
        </row>
        <row r="142">
          <cell r="B142" t="str">
            <v xml:space="preserve">      Other (eg, Banco de Reservas)</v>
          </cell>
        </row>
        <row r="144">
          <cell r="B144" t="str">
            <v>Debt rescheduled (medium/long-term debt)</v>
          </cell>
        </row>
        <row r="145">
          <cell r="B145" t="str">
            <v>Debt forgiven (medium/long-term debt)</v>
          </cell>
        </row>
        <row r="146">
          <cell r="B146" t="str">
            <v>New arrears (amortization on med/long-term debt)</v>
          </cell>
        </row>
        <row r="147">
          <cell r="B147" t="str">
            <v>Reduction in outstanding arrears</v>
          </cell>
        </row>
        <row r="149">
          <cell r="B149" t="str">
            <v>From fiscal sector</v>
          </cell>
        </row>
        <row r="150">
          <cell r="B150">
            <v>36262.378366666664</v>
          </cell>
        </row>
        <row r="152">
          <cell r="B152" t="str">
            <v>Public sector consumption (from 1995: GG)</v>
          </cell>
          <cell r="S152">
            <v>6692.02</v>
          </cell>
        </row>
        <row r="153">
          <cell r="B153" t="str">
            <v xml:space="preserve">Public sector investment </v>
          </cell>
          <cell r="S153">
            <v>13490</v>
          </cell>
        </row>
        <row r="154">
          <cell r="B154" t="str">
            <v>Public saving</v>
          </cell>
          <cell r="S154">
            <v>8600.9861474592726</v>
          </cell>
        </row>
        <row r="155">
          <cell r="B155" t="str">
            <v>PS current account balance</v>
          </cell>
          <cell r="S155">
            <v>8934.586147459273</v>
          </cell>
        </row>
        <row r="156">
          <cell r="B156" t="str">
            <v>Quasi-fiscal operations</v>
          </cell>
        </row>
        <row r="157">
          <cell r="B157" t="str">
            <v>Grants</v>
          </cell>
        </row>
        <row r="159">
          <cell r="B159" t="str">
            <v>Overall balance of the consolidated public sector</v>
          </cell>
        </row>
        <row r="160">
          <cell r="B160" t="str">
            <v>Residual</v>
          </cell>
        </row>
        <row r="165">
          <cell r="B165" t="str">
            <v>From monetary sector (stocks)</v>
          </cell>
        </row>
        <row r="166">
          <cell r="B166">
            <v>36283.028455092594</v>
          </cell>
        </row>
        <row r="167">
          <cell r="B167" t="str">
            <v>Net international assets/liabilities</v>
          </cell>
        </row>
        <row r="169">
          <cell r="B169" t="str">
            <v>BCRD</v>
          </cell>
        </row>
        <row r="170">
          <cell r="B170" t="str">
            <v>Official net international reserves</v>
          </cell>
        </row>
        <row r="171">
          <cell r="B171" t="str">
            <v xml:space="preserve">   Assets</v>
          </cell>
        </row>
        <row r="172">
          <cell r="B172" t="str">
            <v xml:space="preserve">   Liabilities</v>
          </cell>
        </row>
        <row r="174">
          <cell r="B174" t="str">
            <v>Medium&amp;long-term liabilities</v>
          </cell>
        </row>
        <row r="175">
          <cell r="B175" t="str">
            <v>Restructured commercial bank debt</v>
          </cell>
        </row>
        <row r="176">
          <cell r="B176" t="str">
            <v xml:space="preserve">   less collateral bonds</v>
          </cell>
        </row>
        <row r="177">
          <cell r="B177" t="str">
            <v>Other</v>
          </cell>
        </row>
        <row r="179">
          <cell r="B179" t="str">
            <v>Commercial banks</v>
          </cell>
        </row>
        <row r="180">
          <cell r="B180" t="str">
            <v>Net foreign assets</v>
          </cell>
        </row>
        <row r="181">
          <cell r="B181" t="str">
            <v xml:space="preserve">   Assets</v>
          </cell>
        </row>
        <row r="182">
          <cell r="B182" t="str">
            <v xml:space="preserve">   Liabilities</v>
          </cell>
        </row>
        <row r="184">
          <cell r="B184" t="str">
            <v>Banco de Reservas</v>
          </cell>
        </row>
        <row r="185">
          <cell r="B185" t="str">
            <v>Net foreign assets</v>
          </cell>
        </row>
        <row r="186">
          <cell r="B186" t="str">
            <v xml:space="preserve">   Assets</v>
          </cell>
        </row>
        <row r="187">
          <cell r="B187" t="str">
            <v xml:space="preserve">   Liabilities</v>
          </cell>
        </row>
        <row r="189">
          <cell r="B189" t="str">
            <v>Private commercial banks</v>
          </cell>
        </row>
        <row r="190">
          <cell r="B190" t="str">
            <v>Net foreign assets</v>
          </cell>
        </row>
        <row r="191">
          <cell r="B191" t="str">
            <v xml:space="preserve">   Assets</v>
          </cell>
        </row>
        <row r="192">
          <cell r="B192" t="str">
            <v xml:space="preserve">   Liabilities</v>
          </cell>
        </row>
        <row r="194">
          <cell r="B194" t="str">
            <v>Net credit to the nonfinancial public sector</v>
          </cell>
        </row>
        <row r="195">
          <cell r="B195" t="str">
            <v xml:space="preserve">   Central government (direct)</v>
          </cell>
        </row>
        <row r="196">
          <cell r="B196" t="str">
            <v xml:space="preserve">   Rest of NFPS</v>
          </cell>
        </row>
        <row r="198">
          <cell r="B198" t="str">
            <v>BCRD</v>
          </cell>
        </row>
        <row r="199">
          <cell r="B199" t="str">
            <v>Central government (direct)</v>
          </cell>
        </row>
        <row r="200">
          <cell r="B200" t="str">
            <v>Losses, interest less forex commision</v>
          </cell>
        </row>
        <row r="201">
          <cell r="B201" t="str">
            <v>Rest of Public sector</v>
          </cell>
        </row>
        <row r="202">
          <cell r="B202" t="str">
            <v>Credit to public enterprises</v>
          </cell>
        </row>
        <row r="203">
          <cell r="B203" t="str">
            <v>Banco de Reservas</v>
          </cell>
        </row>
        <row r="204">
          <cell r="B204" t="str">
            <v>Central government</v>
          </cell>
        </row>
        <row r="205">
          <cell r="B205" t="str">
            <v>Municipalities &amp; other government</v>
          </cell>
        </row>
        <row r="206">
          <cell r="B206" t="str">
            <v>Rest of NFPS</v>
          </cell>
        </row>
        <row r="207">
          <cell r="B207" t="str">
            <v>Credit to public enterprises</v>
          </cell>
        </row>
        <row r="208">
          <cell r="B208" t="str">
            <v>Private commercial banks</v>
          </cell>
        </row>
        <row r="209">
          <cell r="B209" t="str">
            <v>Central government</v>
          </cell>
        </row>
        <row r="210">
          <cell r="B210" t="str">
            <v>Municipalities &amp; other government</v>
          </cell>
        </row>
        <row r="211">
          <cell r="B211" t="str">
            <v>Rest of NFPS</v>
          </cell>
        </row>
        <row r="212">
          <cell r="B212" t="str">
            <v>Credit to public enterprises</v>
          </cell>
        </row>
        <row r="213">
          <cell r="B213" t="str">
            <v>Monetary aggregates (Banking system)</v>
          </cell>
        </row>
        <row r="214">
          <cell r="B214" t="str">
            <v>Currency in circulation</v>
          </cell>
        </row>
        <row r="215">
          <cell r="B215" t="str">
            <v>Base money (M0)</v>
          </cell>
        </row>
        <row r="216">
          <cell r="B216" t="str">
            <v>M1</v>
          </cell>
        </row>
        <row r="217">
          <cell r="B217" t="str">
            <v>M2</v>
          </cell>
        </row>
        <row r="218">
          <cell r="B218" t="str">
            <v>Liabilities to the private sector</v>
          </cell>
        </row>
        <row r="220">
          <cell r="B220" t="str">
            <v>Monetary aggregates (Financial system)</v>
          </cell>
        </row>
        <row r="221">
          <cell r="B221" t="str">
            <v>Currency in circulation</v>
          </cell>
        </row>
        <row r="222">
          <cell r="B222" t="str">
            <v>M1</v>
          </cell>
        </row>
        <row r="223">
          <cell r="B223" t="str">
            <v>M2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1 del Cap3"/>
      <sheetName val="Anexo 2 cap3"/>
      <sheetName val="Anex4 cap3"/>
      <sheetName val="Anex 5 Cap3"/>
      <sheetName val="Anexo No.3"/>
      <sheetName val="Anexo No. 4"/>
      <sheetName val="Anexo#5"/>
      <sheetName val="Anexos 6"/>
      <sheetName val="anex7"/>
      <sheetName val="anex8"/>
      <sheetName val="Anexo No. 9"/>
      <sheetName val="Anexo No. 10"/>
      <sheetName val="Anexo 11"/>
      <sheetName val="Anexo 12"/>
      <sheetName val="anexo#13"/>
      <sheetName val="ANEXO14"/>
      <sheetName val="Anexo No.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ía de llenado "/>
      <sheetName val="UE"/>
      <sheetName val="data"/>
      <sheetName val="CyB"/>
      <sheetName val="Oferta"/>
      <sheetName val="TasaCambio"/>
      <sheetName val="Pendiente integrar 2021"/>
      <sheetName val="Valoración nivel de riesgo"/>
      <sheetName val="Lista de opciones"/>
      <sheetName val="TCF problem"/>
      <sheetName val="Probando 1 22"/>
      <sheetName val="Temáticas"/>
      <sheetName val="MUCI 2020 v3"/>
      <sheetName val="[MUCI 2020 v3.xlsx]__mepyd_my_2"/>
      <sheetName val="ListaOpciones(R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INT2"/>
      <sheetName val="shared data"/>
    </sheetNames>
    <definedNames>
      <definedName name="[Macros Import].qbop"/>
    </definedNames>
    <sheetDataSet>
      <sheetData sheetId="0" refreshError="1"/>
      <sheetData sheetId="1"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
      <sheetName val="Tasas de Interés"/>
      <sheetName val="BCP"/>
      <sheetName val="Soc. Mon. de Dep."/>
      <sheetName val="Panorama Monetario"/>
      <sheetName val="Soc. no Mon. de Dep."/>
      <sheetName val="Panorama Soc. de Dep."/>
      <sheetName val="ControlSheet"/>
      <sheetName val="Cuentas FMI"/>
      <sheetName val="ponder a y p "/>
      <sheetName val="Paragua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Serie Pre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F5" t="str">
            <v>BANCOS</v>
          </cell>
          <cell r="G5" t="str">
            <v xml:space="preserve"> DE</v>
          </cell>
          <cell r="J5" t="str">
            <v xml:space="preserve"> DE</v>
          </cell>
          <cell r="M5" t="str">
            <v>DE</v>
          </cell>
          <cell r="P5" t="str">
            <v>FINANCIERO</v>
          </cell>
          <cell r="S5" t="str">
            <v>PATRIMONIAL</v>
          </cell>
          <cell r="V5" t="str">
            <v>DE ACTIVOS INMOVILIZADOS</v>
          </cell>
          <cell r="Y5" t="str">
            <v>DE LOS ACREEDORES</v>
          </cell>
          <cell r="AB5" t="str">
            <v>ENDOGENA DE FONDOS</v>
          </cell>
          <cell r="AE5" t="str">
            <v>VULNERABILIDAD</v>
          </cell>
          <cell r="AH5" t="str">
            <v>EXPANSION</v>
          </cell>
        </row>
        <row r="6">
          <cell r="G6" t="str">
            <v>CAPITALIZACION</v>
          </cell>
          <cell r="J6" t="str">
            <v>INMOVILIZACION</v>
          </cell>
          <cell r="M6" t="str">
            <v>CAPITAL</v>
          </cell>
          <cell r="S6" t="str">
            <v>ACT. INMOV</v>
          </cell>
          <cell r="V6" t="str">
            <v>AJUSTADA</v>
          </cell>
          <cell r="Y6" t="str">
            <v>FINANCIEROS AJUSTADA</v>
          </cell>
          <cell r="AE6" t="str">
            <v>PATRIMONIAL</v>
          </cell>
        </row>
        <row r="7">
          <cell r="E7" t="str">
            <v>NIVEL</v>
          </cell>
          <cell r="G7" t="str">
            <v>INDICE</v>
          </cell>
          <cell r="H7" t="str">
            <v>RK</v>
          </cell>
          <cell r="I7" t="str">
            <v>VALORACION</v>
          </cell>
          <cell r="J7" t="str">
            <v>INDICE</v>
          </cell>
          <cell r="K7" t="str">
            <v>RK</v>
          </cell>
          <cell r="L7" t="str">
            <v>VALORACION</v>
          </cell>
          <cell r="M7" t="str">
            <v>INDICE</v>
          </cell>
          <cell r="N7" t="str">
            <v>RK</v>
          </cell>
          <cell r="O7" t="str">
            <v>VALORACION</v>
          </cell>
          <cell r="P7" t="str">
            <v>INDICE</v>
          </cell>
          <cell r="Q7" t="str">
            <v>RK</v>
          </cell>
          <cell r="R7" t="str">
            <v>VALORACION</v>
          </cell>
          <cell r="S7" t="str">
            <v>INDICE</v>
          </cell>
          <cell r="T7" t="str">
            <v>RK</v>
          </cell>
          <cell r="U7" t="str">
            <v>VALORACION</v>
          </cell>
          <cell r="V7" t="str">
            <v>INDICE</v>
          </cell>
          <cell r="W7" t="str">
            <v>RK</v>
          </cell>
          <cell r="X7" t="str">
            <v>VALORACION</v>
          </cell>
          <cell r="Y7" t="str">
            <v>INDICE</v>
          </cell>
          <cell r="Z7" t="str">
            <v>RK</v>
          </cell>
          <cell r="AA7" t="str">
            <v>VALORACION</v>
          </cell>
          <cell r="AB7" t="str">
            <v>INDICE</v>
          </cell>
          <cell r="AC7" t="str">
            <v>RK</v>
          </cell>
          <cell r="AD7" t="str">
            <v>VALORACION</v>
          </cell>
          <cell r="AE7" t="str">
            <v>INDICE</v>
          </cell>
          <cell r="AF7" t="str">
            <v>RK</v>
          </cell>
          <cell r="AG7" t="str">
            <v>VALORACION</v>
          </cell>
          <cell r="AH7" t="str">
            <v>INDICE</v>
          </cell>
          <cell r="AI7" t="str">
            <v>RK</v>
          </cell>
          <cell r="AJ7" t="str">
            <v>VALORACION</v>
          </cell>
          <cell r="AK7" t="str">
            <v>INDICE</v>
          </cell>
          <cell r="AL7" t="str">
            <v>RK</v>
          </cell>
          <cell r="AM7" t="str">
            <v>VALORACION</v>
          </cell>
        </row>
        <row r="8">
          <cell r="B8" t="str">
            <v>BANCOS</v>
          </cell>
          <cell r="C8" t="str">
            <v>INDICE</v>
          </cell>
          <cell r="D8" t="str">
            <v>Rk</v>
          </cell>
          <cell r="E8" t="str">
            <v>DE RIESGO</v>
          </cell>
          <cell r="I8" t="str">
            <v>DE RIESGO</v>
          </cell>
          <cell r="L8" t="str">
            <v>DE RIESGO</v>
          </cell>
          <cell r="O8" t="str">
            <v>DE RIESGO</v>
          </cell>
          <cell r="R8" t="str">
            <v>DE RIESGO</v>
          </cell>
          <cell r="U8" t="str">
            <v>DE RIESGO</v>
          </cell>
          <cell r="X8" t="str">
            <v>DE RIESGO</v>
          </cell>
          <cell r="AA8" t="str">
            <v>DE RIESGO</v>
          </cell>
          <cell r="AD8" t="str">
            <v>DE RIESGO</v>
          </cell>
          <cell r="AG8" t="str">
            <v>DE RIESGO</v>
          </cell>
          <cell r="AJ8" t="str">
            <v>DE RIESGO</v>
          </cell>
          <cell r="AM8" t="str">
            <v>DE RIESGO</v>
          </cell>
        </row>
        <row r="10">
          <cell r="B10" t="str">
            <v>ABN AMRO BANK</v>
          </cell>
          <cell r="C10">
            <v>4.32</v>
          </cell>
          <cell r="D10">
            <v>35</v>
          </cell>
          <cell r="E10" t="str">
            <v>MEDIO-ALTO</v>
          </cell>
          <cell r="F10" t="str">
            <v>ABN AMRO BANK</v>
          </cell>
          <cell r="G10">
            <v>3.1350266117182217E-2</v>
          </cell>
          <cell r="H10">
            <v>39</v>
          </cell>
          <cell r="I10" t="str">
            <v>Muy Alto</v>
          </cell>
          <cell r="J10">
            <v>1.0643818488817034</v>
          </cell>
          <cell r="K10">
            <v>8</v>
          </cell>
          <cell r="L10" t="str">
            <v>Bajo</v>
          </cell>
          <cell r="M10">
            <v>2.94539653697782E-2</v>
          </cell>
          <cell r="N10">
            <v>39</v>
          </cell>
          <cell r="O10" t="str">
            <v>Muy Alto</v>
          </cell>
          <cell r="P10">
            <v>33.951285928585627</v>
          </cell>
          <cell r="Q10">
            <v>39</v>
          </cell>
          <cell r="R10" t="str">
            <v>Muy Alto</v>
          </cell>
          <cell r="S10">
            <v>1.0378855192322383</v>
          </cell>
          <cell r="T10">
            <v>30</v>
          </cell>
          <cell r="U10" t="str">
            <v>Bajo</v>
          </cell>
          <cell r="V10">
            <v>0.48694261910349684</v>
          </cell>
          <cell r="W10">
            <v>37</v>
          </cell>
          <cell r="X10" t="str">
            <v>Muy Alto</v>
          </cell>
          <cell r="Y10">
            <v>3.474098162923922E-2</v>
          </cell>
          <cell r="Z10">
            <v>28</v>
          </cell>
          <cell r="AA10" t="str">
            <v>Alto</v>
          </cell>
          <cell r="AB10">
            <v>3.9078891392144793E-2</v>
          </cell>
          <cell r="AC10">
            <v>13</v>
          </cell>
          <cell r="AD10" t="str">
            <v xml:space="preserve">Muy bajo </v>
          </cell>
          <cell r="AE10">
            <v>-7.2517102724814639E-2</v>
          </cell>
          <cell r="AF10">
            <v>11</v>
          </cell>
          <cell r="AG10" t="str">
            <v xml:space="preserve">Muy bajo </v>
          </cell>
          <cell r="AH10">
            <v>19.510335236649027</v>
          </cell>
          <cell r="AI10">
            <v>41</v>
          </cell>
          <cell r="AJ10" t="str">
            <v>Alto</v>
          </cell>
          <cell r="AK10">
            <v>19.50113889039536</v>
          </cell>
          <cell r="AL10">
            <v>41</v>
          </cell>
          <cell r="AM10" t="str">
            <v>Alto</v>
          </cell>
        </row>
        <row r="11">
          <cell r="B11" t="str">
            <v xml:space="preserve">BANCOEX </v>
          </cell>
          <cell r="C11">
            <v>10</v>
          </cell>
          <cell r="D11">
            <v>1</v>
          </cell>
          <cell r="E11" t="str">
            <v>MUY BAJO</v>
          </cell>
          <cell r="F11" t="str">
            <v xml:space="preserve">BANCOEX </v>
          </cell>
          <cell r="G11">
            <v>0.97204244574407994</v>
          </cell>
          <cell r="H11">
            <v>1</v>
          </cell>
          <cell r="I11" t="str">
            <v xml:space="preserve">Muy bajo </v>
          </cell>
          <cell r="J11">
            <v>1.0115037622627572</v>
          </cell>
          <cell r="K11">
            <v>1</v>
          </cell>
          <cell r="L11" t="str">
            <v xml:space="preserve">Muy bajo </v>
          </cell>
          <cell r="M11">
            <v>0.96098747430221976</v>
          </cell>
          <cell r="N11">
            <v>1</v>
          </cell>
          <cell r="O11" t="str">
            <v xml:space="preserve">Muy bajo </v>
          </cell>
          <cell r="P11">
            <v>1.04059628948453</v>
          </cell>
          <cell r="Q11">
            <v>1</v>
          </cell>
          <cell r="R11" t="str">
            <v xml:space="preserve">Muy bajo </v>
          </cell>
          <cell r="S11">
            <v>22.875772569254117</v>
          </cell>
          <cell r="T11">
            <v>2</v>
          </cell>
          <cell r="U11" t="str">
            <v xml:space="preserve">Muy bajo </v>
          </cell>
          <cell r="V11">
            <v>84.49778633647685</v>
          </cell>
          <cell r="W11">
            <v>1</v>
          </cell>
          <cell r="X11" t="str">
            <v xml:space="preserve">Muy bajo </v>
          </cell>
          <cell r="Y11">
            <v>-35.086239558951981</v>
          </cell>
          <cell r="Z11">
            <v>1</v>
          </cell>
          <cell r="AA11" t="str">
            <v xml:space="preserve">Muy bajo </v>
          </cell>
          <cell r="AB11">
            <v>0</v>
          </cell>
          <cell r="AC11">
            <v>41</v>
          </cell>
          <cell r="AD11" t="str">
            <v xml:space="preserve">Muy bajo </v>
          </cell>
          <cell r="AE11">
            <v>-3.8552428256658365E-3</v>
          </cell>
          <cell r="AF11">
            <v>33</v>
          </cell>
          <cell r="AG11" t="str">
            <v xml:space="preserve">Muy bajo </v>
          </cell>
          <cell r="AH11">
            <v>2.8761553428249206E-2</v>
          </cell>
          <cell r="AI11">
            <v>1</v>
          </cell>
          <cell r="AJ11" t="str">
            <v xml:space="preserve">Muy bajo </v>
          </cell>
          <cell r="AK11">
            <v>2.8163900801591469E-2</v>
          </cell>
          <cell r="AL11">
            <v>1</v>
          </cell>
          <cell r="AM11" t="str">
            <v xml:space="preserve">Muy bajo </v>
          </cell>
        </row>
        <row r="12">
          <cell r="B12" t="str">
            <v xml:space="preserve">BANESCO               </v>
          </cell>
          <cell r="C12">
            <v>4.42</v>
          </cell>
          <cell r="D12">
            <v>34</v>
          </cell>
          <cell r="E12" t="str">
            <v>MEDIO-ALTO</v>
          </cell>
          <cell r="F12" t="str">
            <v xml:space="preserve">BANESCO               </v>
          </cell>
          <cell r="G12">
            <v>0.11202063485123646</v>
          </cell>
          <cell r="H12">
            <v>20</v>
          </cell>
          <cell r="I12" t="str">
            <v xml:space="preserve">Muy bajo </v>
          </cell>
          <cell r="J12">
            <v>1.2056339982479751</v>
          </cell>
          <cell r="K12">
            <v>34</v>
          </cell>
          <cell r="L12" t="str">
            <v>Muy Alto</v>
          </cell>
          <cell r="M12">
            <v>9.2914296556023318E-2</v>
          </cell>
          <cell r="N12">
            <v>22</v>
          </cell>
          <cell r="O12" t="str">
            <v xml:space="preserve">Muy bajo </v>
          </cell>
          <cell r="P12">
            <v>10.762606370237577</v>
          </cell>
          <cell r="Q12">
            <v>22</v>
          </cell>
          <cell r="R12" t="str">
            <v>Mediano</v>
          </cell>
          <cell r="S12">
            <v>0.61458332684913797</v>
          </cell>
          <cell r="T12">
            <v>38</v>
          </cell>
          <cell r="U12" t="str">
            <v>Alto</v>
          </cell>
          <cell r="V12">
            <v>0.54475736408213116</v>
          </cell>
          <cell r="W12">
            <v>34</v>
          </cell>
          <cell r="X12" t="str">
            <v>Alto</v>
          </cell>
          <cell r="Y12">
            <v>0.10735971786604907</v>
          </cell>
          <cell r="Z12">
            <v>36</v>
          </cell>
          <cell r="AA12" t="str">
            <v>Muy Alto</v>
          </cell>
          <cell r="AB12">
            <v>0.39778098017190766</v>
          </cell>
          <cell r="AC12">
            <v>37</v>
          </cell>
          <cell r="AD12" t="str">
            <v>Muy Alto</v>
          </cell>
          <cell r="AE12">
            <v>5.022962397415686E-2</v>
          </cell>
          <cell r="AF12">
            <v>38</v>
          </cell>
          <cell r="AG12" t="str">
            <v>Mediano</v>
          </cell>
          <cell r="AH12">
            <v>7.2703617446114679</v>
          </cell>
          <cell r="AI12">
            <v>25</v>
          </cell>
          <cell r="AJ12" t="str">
            <v xml:space="preserve">Muy bajo </v>
          </cell>
          <cell r="AK12">
            <v>7.2114232027272482</v>
          </cell>
          <cell r="AL12">
            <v>25</v>
          </cell>
          <cell r="AM12" t="str">
            <v xml:space="preserve">Muy bajo </v>
          </cell>
        </row>
        <row r="13">
          <cell r="B13" t="str">
            <v xml:space="preserve">BANFOANDES            </v>
          </cell>
          <cell r="C13">
            <v>5.76</v>
          </cell>
          <cell r="D13">
            <v>28</v>
          </cell>
          <cell r="E13" t="str">
            <v>MEDIO</v>
          </cell>
          <cell r="F13" t="str">
            <v xml:space="preserve">BANFOANDES            </v>
          </cell>
          <cell r="G13">
            <v>6.0738654412564465E-2</v>
          </cell>
          <cell r="H13">
            <v>34</v>
          </cell>
          <cell r="I13" t="str">
            <v>Mediano</v>
          </cell>
          <cell r="J13">
            <v>1.0716035290620671</v>
          </cell>
          <cell r="K13">
            <v>12</v>
          </cell>
          <cell r="L13" t="str">
            <v>Bajo</v>
          </cell>
          <cell r="M13">
            <v>5.668015526761716E-2</v>
          </cell>
          <cell r="N13">
            <v>35</v>
          </cell>
          <cell r="O13" t="str">
            <v>Alto</v>
          </cell>
          <cell r="P13">
            <v>17.642859220806084</v>
          </cell>
          <cell r="Q13">
            <v>35</v>
          </cell>
          <cell r="R13" t="str">
            <v>Muy Alto</v>
          </cell>
          <cell r="S13">
            <v>1.729242666558698</v>
          </cell>
          <cell r="T13">
            <v>17</v>
          </cell>
          <cell r="U13" t="str">
            <v xml:space="preserve">Muy bajo </v>
          </cell>
          <cell r="V13">
            <v>0.84826341952943574</v>
          </cell>
          <cell r="W13">
            <v>27</v>
          </cell>
          <cell r="X13" t="str">
            <v>Mediano</v>
          </cell>
          <cell r="Y13">
            <v>1.2355596477918215E-2</v>
          </cell>
          <cell r="Z13">
            <v>26</v>
          </cell>
          <cell r="AA13" t="str">
            <v>Alto</v>
          </cell>
          <cell r="AB13">
            <v>5.615141847738557E-2</v>
          </cell>
          <cell r="AC13">
            <v>17</v>
          </cell>
          <cell r="AD13" t="str">
            <v xml:space="preserve">Muy bajo </v>
          </cell>
          <cell r="AE13">
            <v>6.1042339328068337E-2</v>
          </cell>
          <cell r="AF13">
            <v>39</v>
          </cell>
          <cell r="AG13" t="str">
            <v>Mediano</v>
          </cell>
          <cell r="AH13">
            <v>10.925810764299444</v>
          </cell>
          <cell r="AI13">
            <v>33</v>
          </cell>
          <cell r="AJ13" t="str">
            <v>Bajo</v>
          </cell>
          <cell r="AK13">
            <v>10.486943247084385</v>
          </cell>
          <cell r="AL13">
            <v>33</v>
          </cell>
          <cell r="AM13" t="str">
            <v>Bajo</v>
          </cell>
        </row>
        <row r="14">
          <cell r="B14" t="str">
            <v xml:space="preserve">BANFOCORO             </v>
          </cell>
          <cell r="C14">
            <v>5.44</v>
          </cell>
          <cell r="D14">
            <v>32</v>
          </cell>
          <cell r="E14" t="str">
            <v>MEDIO</v>
          </cell>
          <cell r="F14" t="str">
            <v xml:space="preserve">BANFOCORO             </v>
          </cell>
          <cell r="G14">
            <v>8.4539297144908515E-2</v>
          </cell>
          <cell r="H14">
            <v>28</v>
          </cell>
          <cell r="I14" t="str">
            <v>Bajo</v>
          </cell>
          <cell r="J14">
            <v>1.1407577365272143</v>
          </cell>
          <cell r="K14">
            <v>28</v>
          </cell>
          <cell r="L14" t="str">
            <v>Muy Alto</v>
          </cell>
          <cell r="M14">
            <v>7.4108019992281435E-2</v>
          </cell>
          <cell r="N14">
            <v>30</v>
          </cell>
          <cell r="O14" t="str">
            <v>Bajo</v>
          </cell>
          <cell r="P14">
            <v>13.493816190260553</v>
          </cell>
          <cell r="Q14">
            <v>30</v>
          </cell>
          <cell r="R14" t="str">
            <v>Alto</v>
          </cell>
          <cell r="S14">
            <v>1.0058327411632684</v>
          </cell>
          <cell r="T14">
            <v>31</v>
          </cell>
          <cell r="U14" t="str">
            <v>Bajo</v>
          </cell>
          <cell r="V14">
            <v>0.60060142504894276</v>
          </cell>
          <cell r="W14">
            <v>32</v>
          </cell>
          <cell r="X14" t="str">
            <v>Alto</v>
          </cell>
          <cell r="Y14">
            <v>6.4697154209666624E-2</v>
          </cell>
          <cell r="Z14">
            <v>33</v>
          </cell>
          <cell r="AA14" t="str">
            <v>Alto</v>
          </cell>
          <cell r="AB14">
            <v>0.22570876079332056</v>
          </cell>
          <cell r="AC14">
            <v>34</v>
          </cell>
          <cell r="AD14" t="str">
            <v>Muy Alto</v>
          </cell>
          <cell r="AE14">
            <v>-7.9110150663167289E-2</v>
          </cell>
          <cell r="AF14">
            <v>10</v>
          </cell>
          <cell r="AG14" t="str">
            <v xml:space="preserve">Muy bajo </v>
          </cell>
          <cell r="AH14">
            <v>7.8514275119318953</v>
          </cell>
          <cell r="AI14">
            <v>28</v>
          </cell>
          <cell r="AJ14" t="str">
            <v xml:space="preserve">Muy bajo </v>
          </cell>
          <cell r="AK14">
            <v>7.6914298135970869</v>
          </cell>
          <cell r="AL14">
            <v>28</v>
          </cell>
          <cell r="AM14" t="str">
            <v xml:space="preserve">Muy bajo </v>
          </cell>
        </row>
        <row r="15">
          <cell r="B15" t="str">
            <v xml:space="preserve">BRASIL                </v>
          </cell>
          <cell r="C15">
            <v>9</v>
          </cell>
          <cell r="D15">
            <v>9</v>
          </cell>
          <cell r="E15" t="str">
            <v>MUY BAJO</v>
          </cell>
          <cell r="F15" t="str">
            <v xml:space="preserve">BRASIL                </v>
          </cell>
          <cell r="G15">
            <v>0.32149615871464204</v>
          </cell>
          <cell r="H15">
            <v>4</v>
          </cell>
          <cell r="I15" t="str">
            <v xml:space="preserve">Muy bajo </v>
          </cell>
          <cell r="J15">
            <v>1.2290797207705129</v>
          </cell>
          <cell r="K15">
            <v>37</v>
          </cell>
          <cell r="L15" t="str">
            <v>Muy Alto</v>
          </cell>
          <cell r="M15">
            <v>0.26157469957530127</v>
          </cell>
          <cell r="N15">
            <v>4</v>
          </cell>
          <cell r="O15" t="str">
            <v xml:space="preserve">Muy bajo </v>
          </cell>
          <cell r="P15">
            <v>3.8229997076308342</v>
          </cell>
          <cell r="Q15">
            <v>4</v>
          </cell>
          <cell r="R15" t="str">
            <v xml:space="preserve">Muy bajo </v>
          </cell>
          <cell r="S15">
            <v>17.239983392152794</v>
          </cell>
          <cell r="T15">
            <v>3</v>
          </cell>
          <cell r="U15" t="str">
            <v xml:space="preserve">Muy bajo </v>
          </cell>
          <cell r="V15">
            <v>1.4034247886861617</v>
          </cell>
          <cell r="W15">
            <v>13</v>
          </cell>
          <cell r="X15" t="str">
            <v xml:space="preserve">Muy bajo </v>
          </cell>
          <cell r="Y15">
            <v>-0.19577987375463815</v>
          </cell>
          <cell r="Z15">
            <v>5</v>
          </cell>
          <cell r="AA15" t="str">
            <v>Bajo</v>
          </cell>
          <cell r="AB15">
            <v>-0.2744229470422313</v>
          </cell>
          <cell r="AC15">
            <v>2</v>
          </cell>
          <cell r="AD15" t="str">
            <v xml:space="preserve">Muy bajo </v>
          </cell>
          <cell r="AE15">
            <v>2.1072912276476479E-4</v>
          </cell>
          <cell r="AF15">
            <v>35</v>
          </cell>
          <cell r="AG15" t="str">
            <v xml:space="preserve">Muy bajo </v>
          </cell>
          <cell r="AH15">
            <v>0.92162682882774394</v>
          </cell>
          <cell r="AI15">
            <v>3</v>
          </cell>
          <cell r="AJ15" t="str">
            <v xml:space="preserve">Muy bajo </v>
          </cell>
          <cell r="AK15">
            <v>0.90709254018905405</v>
          </cell>
          <cell r="AL15">
            <v>3</v>
          </cell>
          <cell r="AM15" t="str">
            <v xml:space="preserve">Muy bajo </v>
          </cell>
        </row>
        <row r="16">
          <cell r="B16" t="str">
            <v xml:space="preserve">CANARIAS DE VENEZUELA </v>
          </cell>
          <cell r="C16">
            <v>3.84</v>
          </cell>
          <cell r="D16">
            <v>38</v>
          </cell>
          <cell r="E16" t="str">
            <v>ALTO</v>
          </cell>
          <cell r="F16" t="str">
            <v xml:space="preserve">CANARIAS DE VENEZUELA </v>
          </cell>
          <cell r="G16">
            <v>7.0415770885390597E-2</v>
          </cell>
          <cell r="H16">
            <v>33</v>
          </cell>
          <cell r="I16" t="str">
            <v>Mediano</v>
          </cell>
          <cell r="J16">
            <v>1.1344249593925073</v>
          </cell>
          <cell r="K16">
            <v>27</v>
          </cell>
          <cell r="L16" t="str">
            <v>Muy Alto</v>
          </cell>
          <cell r="M16">
            <v>6.2071775045480969E-2</v>
          </cell>
          <cell r="N16">
            <v>33</v>
          </cell>
          <cell r="O16" t="str">
            <v>Mediano</v>
          </cell>
          <cell r="P16">
            <v>16.110381880770838</v>
          </cell>
          <cell r="Q16">
            <v>33</v>
          </cell>
          <cell r="R16" t="str">
            <v>Alto</v>
          </cell>
          <cell r="S16">
            <v>0.68852356972567863</v>
          </cell>
          <cell r="T16">
            <v>36</v>
          </cell>
          <cell r="U16" t="str">
            <v>Alto</v>
          </cell>
          <cell r="V16">
            <v>0.52382958643702182</v>
          </cell>
          <cell r="W16">
            <v>36</v>
          </cell>
          <cell r="X16" t="str">
            <v>Alto</v>
          </cell>
          <cell r="Y16">
            <v>7.074095865202859E-2</v>
          </cell>
          <cell r="Z16">
            <v>34</v>
          </cell>
          <cell r="AA16" t="str">
            <v>Alto</v>
          </cell>
          <cell r="AB16">
            <v>8.9435736391494908E-2</v>
          </cell>
          <cell r="AC16">
            <v>25</v>
          </cell>
          <cell r="AD16" t="str">
            <v xml:space="preserve">Muy bajo </v>
          </cell>
          <cell r="AE16">
            <v>0.10483642522209764</v>
          </cell>
          <cell r="AF16">
            <v>40</v>
          </cell>
          <cell r="AG16" t="str">
            <v>Alto</v>
          </cell>
          <cell r="AH16">
            <v>10.972145879289769</v>
          </cell>
          <cell r="AI16">
            <v>34</v>
          </cell>
          <cell r="AJ16" t="str">
            <v>Bajo</v>
          </cell>
          <cell r="AK16">
            <v>10.832866235128195</v>
          </cell>
          <cell r="AL16">
            <v>34</v>
          </cell>
          <cell r="AM16" t="str">
            <v>Bajo</v>
          </cell>
        </row>
        <row r="17">
          <cell r="B17" t="str">
            <v>CAPITAL</v>
          </cell>
          <cell r="C17">
            <v>5.52</v>
          </cell>
          <cell r="D17">
            <v>30</v>
          </cell>
          <cell r="E17" t="str">
            <v>MEDIO</v>
          </cell>
          <cell r="F17" t="str">
            <v>CAPITAL</v>
          </cell>
          <cell r="G17">
            <v>5.2465556161453999E-2</v>
          </cell>
          <cell r="H17">
            <v>38</v>
          </cell>
          <cell r="I17" t="str">
            <v>Alto</v>
          </cell>
          <cell r="J17">
            <v>1.0708226670822816</v>
          </cell>
          <cell r="K17">
            <v>11</v>
          </cell>
          <cell r="L17" t="str">
            <v>Bajo</v>
          </cell>
          <cell r="M17">
            <v>4.8995559931887929E-2</v>
          </cell>
          <cell r="N17">
            <v>37</v>
          </cell>
          <cell r="O17" t="str">
            <v>Muy Alto</v>
          </cell>
          <cell r="P17">
            <v>20.410012690745209</v>
          </cell>
          <cell r="Q17">
            <v>37</v>
          </cell>
          <cell r="R17" t="str">
            <v>Muy Alto</v>
          </cell>
          <cell r="S17">
            <v>1.2666200124006131</v>
          </cell>
          <cell r="T17">
            <v>25</v>
          </cell>
          <cell r="U17" t="str">
            <v>Bajo</v>
          </cell>
          <cell r="V17">
            <v>0.74080175631482026</v>
          </cell>
          <cell r="W17">
            <v>28</v>
          </cell>
          <cell r="X17" t="str">
            <v>Alto</v>
          </cell>
          <cell r="Y17">
            <v>1.9852391309857151E-2</v>
          </cell>
          <cell r="Z17">
            <v>27</v>
          </cell>
          <cell r="AA17" t="str">
            <v>Alto</v>
          </cell>
          <cell r="AB17">
            <v>7.6578344338919052E-2</v>
          </cell>
          <cell r="AC17">
            <v>20</v>
          </cell>
          <cell r="AD17" t="str">
            <v xml:space="preserve">Muy bajo </v>
          </cell>
          <cell r="AE17">
            <v>-8.6845879877836971E-2</v>
          </cell>
          <cell r="AF17">
            <v>8</v>
          </cell>
          <cell r="AG17" t="str">
            <v xml:space="preserve">Muy bajo </v>
          </cell>
          <cell r="AH17">
            <v>13.514790758947614</v>
          </cell>
          <cell r="AI17">
            <v>38</v>
          </cell>
          <cell r="AJ17" t="str">
            <v>Bajo</v>
          </cell>
          <cell r="AK17">
            <v>13.421537979775074</v>
          </cell>
          <cell r="AL17">
            <v>39</v>
          </cell>
          <cell r="AM17" t="str">
            <v>Bajo</v>
          </cell>
        </row>
        <row r="18">
          <cell r="B18" t="str">
            <v>CARACAS</v>
          </cell>
          <cell r="C18">
            <v>8.84</v>
          </cell>
          <cell r="D18">
            <v>11</v>
          </cell>
          <cell r="E18" t="str">
            <v>MUY BAJO</v>
          </cell>
          <cell r="F18" t="str">
            <v>CARACAS</v>
          </cell>
          <cell r="G18">
            <v>0.10727135916160617</v>
          </cell>
          <cell r="H18">
            <v>22</v>
          </cell>
          <cell r="I18" t="str">
            <v xml:space="preserve">Muy bajo </v>
          </cell>
          <cell r="J18">
            <v>1.0783062264904708</v>
          </cell>
          <cell r="K18">
            <v>14</v>
          </cell>
          <cell r="L18" t="str">
            <v>Bajo</v>
          </cell>
          <cell r="M18">
            <v>9.9481350034246643E-2</v>
          </cell>
          <cell r="N18">
            <v>19</v>
          </cell>
          <cell r="O18" t="str">
            <v xml:space="preserve">Muy bajo </v>
          </cell>
          <cell r="P18">
            <v>10.052135396792949</v>
          </cell>
          <cell r="Q18">
            <v>19</v>
          </cell>
          <cell r="R18" t="str">
            <v>Mediano</v>
          </cell>
          <cell r="S18">
            <v>1.9944180566836054</v>
          </cell>
          <cell r="T18">
            <v>14</v>
          </cell>
          <cell r="U18" t="str">
            <v xml:space="preserve">Muy bajo </v>
          </cell>
          <cell r="V18">
            <v>1.3698956515885783</v>
          </cell>
          <cell r="W18">
            <v>14</v>
          </cell>
          <cell r="X18" t="str">
            <v xml:space="preserve">Muy bajo </v>
          </cell>
          <cell r="Y18">
            <v>-3.3575086345974163E-2</v>
          </cell>
          <cell r="Z18">
            <v>15</v>
          </cell>
          <cell r="AA18" t="str">
            <v>Mediano</v>
          </cell>
          <cell r="AB18">
            <v>7.0346034812561645E-2</v>
          </cell>
          <cell r="AC18">
            <v>19</v>
          </cell>
          <cell r="AD18" t="str">
            <v xml:space="preserve">Muy bajo </v>
          </cell>
          <cell r="AE18">
            <v>-5.3878678338441087E-2</v>
          </cell>
          <cell r="AF18">
            <v>18</v>
          </cell>
          <cell r="AG18" t="str">
            <v xml:space="preserve">Muy bajo </v>
          </cell>
          <cell r="AH18">
            <v>7.0904134312100098</v>
          </cell>
          <cell r="AI18">
            <v>23</v>
          </cell>
          <cell r="AJ18" t="str">
            <v xml:space="preserve">Muy bajo </v>
          </cell>
          <cell r="AK18">
            <v>6.9795769394181413</v>
          </cell>
          <cell r="AL18">
            <v>23</v>
          </cell>
          <cell r="AM18" t="str">
            <v xml:space="preserve">Muy bajo </v>
          </cell>
        </row>
        <row r="19">
          <cell r="B19" t="str">
            <v xml:space="preserve">CARIBE                </v>
          </cell>
          <cell r="C19">
            <v>8.36</v>
          </cell>
          <cell r="D19">
            <v>15</v>
          </cell>
          <cell r="E19" t="str">
            <v>MUY BAJO</v>
          </cell>
          <cell r="F19" t="str">
            <v xml:space="preserve">CARIBE                </v>
          </cell>
          <cell r="G19">
            <v>0.12656015225894776</v>
          </cell>
          <cell r="H19">
            <v>13</v>
          </cell>
          <cell r="I19" t="str">
            <v xml:space="preserve">Muy bajo </v>
          </cell>
          <cell r="J19">
            <v>1.0957234690949662</v>
          </cell>
          <cell r="K19">
            <v>20</v>
          </cell>
          <cell r="L19" t="str">
            <v>Mediano</v>
          </cell>
          <cell r="M19">
            <v>0.11550373413419952</v>
          </cell>
          <cell r="N19">
            <v>13</v>
          </cell>
          <cell r="O19" t="str">
            <v xml:space="preserve">Muy bajo </v>
          </cell>
          <cell r="P19">
            <v>8.6577287521989277</v>
          </cell>
          <cell r="Q19">
            <v>13</v>
          </cell>
          <cell r="R19" t="str">
            <v xml:space="preserve">Muy bajo </v>
          </cell>
          <cell r="S19">
            <v>1.3924102211719516</v>
          </cell>
          <cell r="T19">
            <v>20</v>
          </cell>
          <cell r="U19" t="str">
            <v xml:space="preserve">Muy bajo </v>
          </cell>
          <cell r="V19">
            <v>1.3221433934178561</v>
          </cell>
          <cell r="W19">
            <v>15</v>
          </cell>
          <cell r="X19" t="str">
            <v xml:space="preserve">Muy bajo </v>
          </cell>
          <cell r="Y19">
            <v>-3.6135035551093951E-2</v>
          </cell>
          <cell r="Z19">
            <v>14</v>
          </cell>
          <cell r="AA19" t="str">
            <v>Mediano</v>
          </cell>
          <cell r="AB19">
            <v>0.15625086996196902</v>
          </cell>
          <cell r="AC19">
            <v>31</v>
          </cell>
          <cell r="AD19" t="str">
            <v>Alto</v>
          </cell>
          <cell r="AE19">
            <v>-2.7618406285072936E-2</v>
          </cell>
          <cell r="AF19">
            <v>26</v>
          </cell>
          <cell r="AG19" t="str">
            <v xml:space="preserve">Muy bajo </v>
          </cell>
          <cell r="AH19">
            <v>6.7296705324853479</v>
          </cell>
          <cell r="AI19">
            <v>19</v>
          </cell>
          <cell r="AJ19" t="str">
            <v xml:space="preserve">Muy bajo </v>
          </cell>
          <cell r="AK19">
            <v>6.5962962962962965</v>
          </cell>
          <cell r="AL19">
            <v>18</v>
          </cell>
          <cell r="AM19" t="str">
            <v xml:space="preserve">Muy bajo </v>
          </cell>
        </row>
        <row r="20">
          <cell r="B20" t="str">
            <v xml:space="preserve">CARONI                </v>
          </cell>
          <cell r="C20">
            <v>9</v>
          </cell>
          <cell r="D20">
            <v>10</v>
          </cell>
          <cell r="E20" t="str">
            <v>MUY BAJO</v>
          </cell>
          <cell r="F20" t="str">
            <v xml:space="preserve">CARONI                </v>
          </cell>
          <cell r="G20">
            <v>0.11619219782415349</v>
          </cell>
          <cell r="H20">
            <v>18</v>
          </cell>
          <cell r="I20" t="str">
            <v xml:space="preserve">Muy bajo </v>
          </cell>
          <cell r="J20">
            <v>1.0926656792780878</v>
          </cell>
          <cell r="K20">
            <v>19</v>
          </cell>
          <cell r="L20" t="str">
            <v>Mediano</v>
          </cell>
          <cell r="M20">
            <v>0.10633828812205431</v>
          </cell>
          <cell r="N20">
            <v>17</v>
          </cell>
          <cell r="O20" t="str">
            <v xml:space="preserve">Muy bajo </v>
          </cell>
          <cell r="P20">
            <v>9.4039505211162258</v>
          </cell>
          <cell r="Q20">
            <v>17</v>
          </cell>
          <cell r="R20" t="str">
            <v xml:space="preserve">Muy bajo </v>
          </cell>
          <cell r="S20">
            <v>1.6141882723006684</v>
          </cell>
          <cell r="T20">
            <v>18</v>
          </cell>
          <cell r="U20" t="str">
            <v xml:space="preserve">Muy bajo </v>
          </cell>
          <cell r="V20">
            <v>1.2538859988870648</v>
          </cell>
          <cell r="W20">
            <v>17</v>
          </cell>
          <cell r="X20" t="str">
            <v xml:space="preserve">Muy bajo </v>
          </cell>
          <cell r="Y20">
            <v>-2.7413157421174623E-2</v>
          </cell>
          <cell r="Z20">
            <v>16</v>
          </cell>
          <cell r="AA20" t="str">
            <v>Mediano</v>
          </cell>
          <cell r="AB20">
            <v>9.5146821923945663E-2</v>
          </cell>
          <cell r="AC20">
            <v>27</v>
          </cell>
          <cell r="AD20" t="str">
            <v xml:space="preserve">Muy bajo </v>
          </cell>
          <cell r="AE20">
            <v>-8.7410283750019899E-2</v>
          </cell>
          <cell r="AF20">
            <v>7</v>
          </cell>
          <cell r="AG20" t="str">
            <v xml:space="preserve">Muy bajo </v>
          </cell>
          <cell r="AH20">
            <v>6.7541074526154983</v>
          </cell>
          <cell r="AI20">
            <v>20</v>
          </cell>
          <cell r="AJ20" t="str">
            <v xml:space="preserve">Muy bajo </v>
          </cell>
          <cell r="AK20">
            <v>6.654729697471236</v>
          </cell>
          <cell r="AL20">
            <v>20</v>
          </cell>
          <cell r="AM20" t="str">
            <v xml:space="preserve">Muy bajo </v>
          </cell>
        </row>
        <row r="21">
          <cell r="B21" t="str">
            <v xml:space="preserve">CITIBANK              </v>
          </cell>
          <cell r="C21">
            <v>9.24</v>
          </cell>
          <cell r="D21">
            <v>6</v>
          </cell>
          <cell r="E21" t="str">
            <v>MUY BAJO</v>
          </cell>
          <cell r="F21" t="str">
            <v xml:space="preserve">CITIBANK              </v>
          </cell>
          <cell r="G21">
            <v>0.12879694924240878</v>
          </cell>
          <cell r="H21">
            <v>12</v>
          </cell>
          <cell r="I21" t="str">
            <v xml:space="preserve">Muy bajo </v>
          </cell>
          <cell r="J21">
            <v>1.0678251605930216</v>
          </cell>
          <cell r="K21">
            <v>10</v>
          </cell>
          <cell r="L21" t="str">
            <v>Bajo</v>
          </cell>
          <cell r="M21">
            <v>0.12061614016556868</v>
          </cell>
          <cell r="N21">
            <v>12</v>
          </cell>
          <cell r="O21" t="str">
            <v xml:space="preserve">Muy bajo </v>
          </cell>
          <cell r="P21">
            <v>8.2907643921228882</v>
          </cell>
          <cell r="Q21">
            <v>12</v>
          </cell>
          <cell r="R21" t="str">
            <v xml:space="preserve">Muy bajo </v>
          </cell>
          <cell r="S21">
            <v>2.5696107079453627</v>
          </cell>
          <cell r="T21">
            <v>11</v>
          </cell>
          <cell r="U21" t="str">
            <v xml:space="preserve">Muy bajo </v>
          </cell>
          <cell r="V21">
            <v>1.8989553156422672</v>
          </cell>
          <cell r="W21">
            <v>10</v>
          </cell>
          <cell r="X21" t="str">
            <v xml:space="preserve">Muy bajo </v>
          </cell>
          <cell r="Y21">
            <v>-7.1316107340288093E-2</v>
          </cell>
          <cell r="Z21">
            <v>10</v>
          </cell>
          <cell r="AA21" t="str">
            <v>Mediano</v>
          </cell>
          <cell r="AB21">
            <v>6.2252414401760006E-2</v>
          </cell>
          <cell r="AC21">
            <v>18</v>
          </cell>
          <cell r="AD21" t="str">
            <v xml:space="preserve">Muy bajo </v>
          </cell>
          <cell r="AE21">
            <v>-2.210500302909299E-3</v>
          </cell>
          <cell r="AF21">
            <v>34</v>
          </cell>
          <cell r="AG21" t="str">
            <v xml:space="preserve">Muy bajo </v>
          </cell>
          <cell r="AH21">
            <v>6.065146479935601</v>
          </cell>
          <cell r="AI21">
            <v>15</v>
          </cell>
          <cell r="AJ21" t="str">
            <v xml:space="preserve">Muy bajo </v>
          </cell>
          <cell r="AK21">
            <v>6.0403551738478152</v>
          </cell>
          <cell r="AL21">
            <v>15</v>
          </cell>
          <cell r="AM21" t="str">
            <v xml:space="preserve">Muy bajo </v>
          </cell>
        </row>
        <row r="22">
          <cell r="B22" t="str">
            <v xml:space="preserve">CONFEDERADO           </v>
          </cell>
          <cell r="C22">
            <v>5.66</v>
          </cell>
          <cell r="D22">
            <v>29</v>
          </cell>
          <cell r="E22" t="str">
            <v>MEDIO</v>
          </cell>
          <cell r="F22" t="str">
            <v xml:space="preserve">CONFEDERADO           </v>
          </cell>
          <cell r="G22">
            <v>8.1420611132344958E-2</v>
          </cell>
          <cell r="H22">
            <v>30</v>
          </cell>
          <cell r="I22" t="str">
            <v>Bajo</v>
          </cell>
          <cell r="J22">
            <v>1.1515819929760052</v>
          </cell>
          <cell r="K22">
            <v>30</v>
          </cell>
          <cell r="L22" t="str">
            <v>Muy Alto</v>
          </cell>
          <cell r="M22">
            <v>7.070326874592027E-2</v>
          </cell>
          <cell r="N22">
            <v>31</v>
          </cell>
          <cell r="O22" t="str">
            <v>Bajo</v>
          </cell>
          <cell r="P22">
            <v>14.143617653571386</v>
          </cell>
          <cell r="Q22">
            <v>31</v>
          </cell>
          <cell r="R22" t="str">
            <v>Alto</v>
          </cell>
          <cell r="S22">
            <v>0.96846672075059093</v>
          </cell>
          <cell r="T22">
            <v>32</v>
          </cell>
          <cell r="U22" t="str">
            <v>Mediano</v>
          </cell>
          <cell r="V22">
            <v>0.53713907261552873</v>
          </cell>
          <cell r="W22">
            <v>35</v>
          </cell>
          <cell r="X22" t="str">
            <v>Alto</v>
          </cell>
          <cell r="Y22">
            <v>8.2765342905332037E-2</v>
          </cell>
          <cell r="Z22">
            <v>35</v>
          </cell>
          <cell r="AA22" t="str">
            <v>Muy Alto</v>
          </cell>
          <cell r="AB22">
            <v>2.8422460125202966E-2</v>
          </cell>
          <cell r="AC22">
            <v>10</v>
          </cell>
          <cell r="AD22" t="str">
            <v xml:space="preserve">Muy bajo </v>
          </cell>
          <cell r="AE22">
            <v>-1.2214139795448766E-2</v>
          </cell>
          <cell r="AF22">
            <v>28</v>
          </cell>
          <cell r="AG22" t="str">
            <v xml:space="preserve">Muy bajo </v>
          </cell>
          <cell r="AH22">
            <v>7.7233359931396866</v>
          </cell>
          <cell r="AI22">
            <v>27</v>
          </cell>
          <cell r="AJ22" t="str">
            <v xml:space="preserve">Muy bajo </v>
          </cell>
          <cell r="AK22">
            <v>7.3948984693421451</v>
          </cell>
          <cell r="AL22">
            <v>26</v>
          </cell>
          <cell r="AM22" t="str">
            <v xml:space="preserve">Muy bajo </v>
          </cell>
        </row>
        <row r="23">
          <cell r="B23" t="str">
            <v>CORP BANCA</v>
          </cell>
          <cell r="C23">
            <v>5.44</v>
          </cell>
          <cell r="D23">
            <v>33</v>
          </cell>
          <cell r="E23" t="str">
            <v>MEDIO</v>
          </cell>
          <cell r="F23" t="str">
            <v>CORP BANCA</v>
          </cell>
          <cell r="G23">
            <v>0.1088696892878345</v>
          </cell>
          <cell r="H23">
            <v>21</v>
          </cell>
          <cell r="I23" t="str">
            <v xml:space="preserve">Muy bajo </v>
          </cell>
          <cell r="J23">
            <v>1.2502264334494031</v>
          </cell>
          <cell r="K23">
            <v>38</v>
          </cell>
          <cell r="L23" t="str">
            <v>Muy Alto</v>
          </cell>
          <cell r="M23">
            <v>8.7079977174583129E-2</v>
          </cell>
          <cell r="N23">
            <v>23</v>
          </cell>
          <cell r="O23" t="str">
            <v>Bajo</v>
          </cell>
          <cell r="P23">
            <v>11.483696165826277</v>
          </cell>
          <cell r="Q23">
            <v>23</v>
          </cell>
          <cell r="R23" t="str">
            <v>Mediano</v>
          </cell>
          <cell r="S23">
            <v>0.89834344139364009</v>
          </cell>
          <cell r="T23">
            <v>35</v>
          </cell>
          <cell r="U23" t="str">
            <v>Alto</v>
          </cell>
          <cell r="V23">
            <v>0.4350846862461813</v>
          </cell>
          <cell r="W23">
            <v>38</v>
          </cell>
          <cell r="X23" t="str">
            <v>Muy Alto</v>
          </cell>
          <cell r="Y23">
            <v>0.17198162217364307</v>
          </cell>
          <cell r="Z23">
            <v>39</v>
          </cell>
          <cell r="AA23" t="str">
            <v>Muy Alto</v>
          </cell>
          <cell r="AB23">
            <v>-1.4637990397548468</v>
          </cell>
          <cell r="AC23">
            <v>1</v>
          </cell>
          <cell r="AD23" t="str">
            <v xml:space="preserve">Muy bajo </v>
          </cell>
          <cell r="AE23">
            <v>-1.5393782642051594E-2</v>
          </cell>
          <cell r="AF23">
            <v>27</v>
          </cell>
          <cell r="AG23" t="str">
            <v xml:space="preserve">Muy bajo </v>
          </cell>
          <cell r="AH23">
            <v>4.8846638919905505</v>
          </cell>
          <cell r="AI23">
            <v>11</v>
          </cell>
          <cell r="AJ23" t="str">
            <v xml:space="preserve">Muy bajo </v>
          </cell>
          <cell r="AK23">
            <v>4.8367780769118083</v>
          </cell>
          <cell r="AL23">
            <v>11</v>
          </cell>
          <cell r="AM23" t="str">
            <v xml:space="preserve">Muy bajo </v>
          </cell>
        </row>
        <row r="24">
          <cell r="B24" t="str">
            <v>EUROBANK</v>
          </cell>
          <cell r="C24">
            <v>9.24</v>
          </cell>
          <cell r="D24">
            <v>7</v>
          </cell>
          <cell r="E24" t="str">
            <v>MUY BAJO</v>
          </cell>
          <cell r="F24" t="str">
            <v>EUROBANK</v>
          </cell>
          <cell r="G24">
            <v>0.40193537393612727</v>
          </cell>
          <cell r="H24">
            <v>3</v>
          </cell>
          <cell r="I24" t="str">
            <v xml:space="preserve">Muy bajo </v>
          </cell>
          <cell r="J24">
            <v>1.2136325181086309</v>
          </cell>
          <cell r="K24">
            <v>35</v>
          </cell>
          <cell r="L24" t="str">
            <v>Muy Alto</v>
          </cell>
          <cell r="M24">
            <v>0.33118375450463206</v>
          </cell>
          <cell r="N24">
            <v>3</v>
          </cell>
          <cell r="O24" t="str">
            <v xml:space="preserve">Muy bajo </v>
          </cell>
          <cell r="P24">
            <v>3.0194717778224041</v>
          </cell>
          <cell r="Q24">
            <v>3</v>
          </cell>
          <cell r="R24" t="str">
            <v xml:space="preserve">Muy bajo </v>
          </cell>
          <cell r="S24">
            <v>1.8814334891270885</v>
          </cell>
          <cell r="T24">
            <v>16</v>
          </cell>
          <cell r="U24" t="str">
            <v xml:space="preserve">Muy bajo </v>
          </cell>
          <cell r="V24">
            <v>1.8814334891270885</v>
          </cell>
          <cell r="W24">
            <v>11</v>
          </cell>
          <cell r="X24" t="str">
            <v xml:space="preserve">Muy bajo </v>
          </cell>
          <cell r="Y24">
            <v>-0.37100692961711879</v>
          </cell>
          <cell r="Z24">
            <v>3</v>
          </cell>
          <cell r="AA24" t="str">
            <v xml:space="preserve">Muy bajo </v>
          </cell>
          <cell r="AB24">
            <v>8.1160839288818884E-2</v>
          </cell>
          <cell r="AC24">
            <v>21</v>
          </cell>
          <cell r="AD24" t="str">
            <v xml:space="preserve">Muy bajo </v>
          </cell>
          <cell r="AE24">
            <v>-1.0133803393057694E-2</v>
          </cell>
          <cell r="AF24">
            <v>29</v>
          </cell>
          <cell r="AG24" t="str">
            <v xml:space="preserve">Muy bajo </v>
          </cell>
          <cell r="AH24">
            <v>1.4879621572171273</v>
          </cell>
          <cell r="AI24">
            <v>4</v>
          </cell>
          <cell r="AJ24" t="str">
            <v xml:space="preserve">Muy bajo </v>
          </cell>
          <cell r="AK24">
            <v>1.2627537169675196</v>
          </cell>
          <cell r="AL24">
            <v>4</v>
          </cell>
          <cell r="AM24" t="str">
            <v xml:space="preserve">Muy bajo </v>
          </cell>
        </row>
        <row r="25">
          <cell r="B25" t="str">
            <v xml:space="preserve">EXTERIOR              </v>
          </cell>
          <cell r="C25">
            <v>8.52</v>
          </cell>
          <cell r="D25">
            <v>14</v>
          </cell>
          <cell r="E25" t="str">
            <v>MUY BAJO</v>
          </cell>
          <cell r="F25" t="str">
            <v xml:space="preserve">EXTERIOR              </v>
          </cell>
          <cell r="G25">
            <v>0.11910744504773767</v>
          </cell>
          <cell r="H25">
            <v>17</v>
          </cell>
          <cell r="I25" t="str">
            <v xml:space="preserve">Muy bajo </v>
          </cell>
          <cell r="J25">
            <v>1.1013158244617345</v>
          </cell>
          <cell r="K25">
            <v>21</v>
          </cell>
          <cell r="L25" t="str">
            <v>Alto</v>
          </cell>
          <cell r="M25">
            <v>0.1081501258786971</v>
          </cell>
          <cell r="N25">
            <v>14</v>
          </cell>
          <cell r="O25" t="str">
            <v xml:space="preserve">Muy bajo </v>
          </cell>
          <cell r="P25">
            <v>9.2464062512660963</v>
          </cell>
          <cell r="Q25">
            <v>14</v>
          </cell>
          <cell r="R25" t="str">
            <v xml:space="preserve">Muy bajo </v>
          </cell>
          <cell r="S25">
            <v>1.4947684505437964</v>
          </cell>
          <cell r="T25">
            <v>19</v>
          </cell>
          <cell r="U25" t="str">
            <v xml:space="preserve">Muy bajo </v>
          </cell>
          <cell r="V25">
            <v>1.1756055451409066</v>
          </cell>
          <cell r="W25">
            <v>18</v>
          </cell>
          <cell r="X25" t="str">
            <v>Bajo</v>
          </cell>
          <cell r="Y25">
            <v>-2.0816198226277682E-2</v>
          </cell>
          <cell r="Z25">
            <v>18</v>
          </cell>
          <cell r="AA25" t="str">
            <v>Mediano</v>
          </cell>
          <cell r="AB25">
            <v>8.2790663773408768E-2</v>
          </cell>
          <cell r="AC25">
            <v>22</v>
          </cell>
          <cell r="AD25" t="str">
            <v xml:space="preserve">Muy bajo </v>
          </cell>
          <cell r="AE25">
            <v>-6.6205657102423349E-2</v>
          </cell>
          <cell r="AF25">
            <v>13</v>
          </cell>
          <cell r="AG25" t="str">
            <v xml:space="preserve">Muy bajo </v>
          </cell>
          <cell r="AH25">
            <v>6.5717953266713574</v>
          </cell>
          <cell r="AI25">
            <v>16</v>
          </cell>
          <cell r="AJ25" t="str">
            <v xml:space="preserve">Muy bajo </v>
          </cell>
          <cell r="AK25">
            <v>6.4716194871877581</v>
          </cell>
          <cell r="AL25">
            <v>16</v>
          </cell>
          <cell r="AM25" t="str">
            <v xml:space="preserve">Muy bajo </v>
          </cell>
        </row>
        <row r="26">
          <cell r="B26" t="str">
            <v xml:space="preserve">FEDERAL               </v>
          </cell>
          <cell r="C26">
            <v>4.2</v>
          </cell>
          <cell r="D26">
            <v>37</v>
          </cell>
          <cell r="E26" t="str">
            <v>MEDIO-ALTO</v>
          </cell>
          <cell r="F26" t="str">
            <v xml:space="preserve">FEDERAL               </v>
          </cell>
          <cell r="G26">
            <v>5.7763133820107462E-2</v>
          </cell>
          <cell r="H26">
            <v>36</v>
          </cell>
          <cell r="I26" t="str">
            <v>Alto</v>
          </cell>
          <cell r="J26">
            <v>1.0911570901124976</v>
          </cell>
          <cell r="K26">
            <v>16</v>
          </cell>
          <cell r="L26" t="str">
            <v>Mediano</v>
          </cell>
          <cell r="M26">
            <v>5.2937504914303511E-2</v>
          </cell>
          <cell r="N26">
            <v>36</v>
          </cell>
          <cell r="O26" t="str">
            <v>Alto</v>
          </cell>
          <cell r="P26">
            <v>18.890198954764184</v>
          </cell>
          <cell r="Q26">
            <v>36</v>
          </cell>
          <cell r="R26" t="str">
            <v>Muy Alto</v>
          </cell>
          <cell r="S26">
            <v>0.68788453741479361</v>
          </cell>
          <cell r="T26">
            <v>37</v>
          </cell>
          <cell r="U26" t="str">
            <v>Alto</v>
          </cell>
          <cell r="V26">
            <v>0.63366583716989633</v>
          </cell>
          <cell r="W26">
            <v>31</v>
          </cell>
          <cell r="X26" t="str">
            <v>Alto</v>
          </cell>
          <cell r="Y26">
            <v>3.5572022587787071E-2</v>
          </cell>
          <cell r="Z26">
            <v>29</v>
          </cell>
          <cell r="AA26" t="str">
            <v>Alto</v>
          </cell>
          <cell r="AB26">
            <v>8.6620003573712703E-2</v>
          </cell>
          <cell r="AC26">
            <v>24</v>
          </cell>
          <cell r="AD26" t="str">
            <v xml:space="preserve">Muy bajo </v>
          </cell>
          <cell r="AE26">
            <v>-8.0186804771791784E-2</v>
          </cell>
          <cell r="AF26">
            <v>9</v>
          </cell>
          <cell r="AG26" t="str">
            <v xml:space="preserve">Muy bajo </v>
          </cell>
          <cell r="AH26">
            <v>15.476824153109183</v>
          </cell>
          <cell r="AI26">
            <v>40</v>
          </cell>
          <cell r="AJ26" t="str">
            <v>Mediano</v>
          </cell>
          <cell r="AK26">
            <v>15.467952215774062</v>
          </cell>
          <cell r="AL26">
            <v>40</v>
          </cell>
          <cell r="AM26" t="str">
            <v>Mediano</v>
          </cell>
        </row>
        <row r="27">
          <cell r="B27" t="str">
            <v>FIVENEZ</v>
          </cell>
          <cell r="C27">
            <v>6.72</v>
          </cell>
          <cell r="D27">
            <v>26</v>
          </cell>
          <cell r="E27" t="str">
            <v>MEDIO-BAJO</v>
          </cell>
          <cell r="F27" t="str">
            <v>FIVENEZ</v>
          </cell>
          <cell r="G27">
            <v>0.22189703274376232</v>
          </cell>
          <cell r="H27">
            <v>5</v>
          </cell>
          <cell r="I27" t="str">
            <v xml:space="preserve">Muy bajo </v>
          </cell>
          <cell r="J27">
            <v>1.2606054957093935</v>
          </cell>
          <cell r="K27">
            <v>39</v>
          </cell>
          <cell r="L27" t="str">
            <v>Muy Alto</v>
          </cell>
          <cell r="M27">
            <v>0.17602416735371434</v>
          </cell>
          <cell r="N27">
            <v>7</v>
          </cell>
          <cell r="O27" t="str">
            <v xml:space="preserve">Muy bajo </v>
          </cell>
          <cell r="P27">
            <v>5.6810380928576434</v>
          </cell>
          <cell r="Q27">
            <v>7</v>
          </cell>
          <cell r="R27" t="str">
            <v xml:space="preserve">Muy bajo </v>
          </cell>
          <cell r="S27">
            <v>0.89935116596218712</v>
          </cell>
          <cell r="T27">
            <v>34</v>
          </cell>
          <cell r="U27" t="str">
            <v>Alto</v>
          </cell>
          <cell r="V27">
            <v>0.85146720386589292</v>
          </cell>
          <cell r="W27">
            <v>26</v>
          </cell>
          <cell r="X27" t="str">
            <v>Mediano</v>
          </cell>
          <cell r="Y27">
            <v>5.0799707446296236E-2</v>
          </cell>
          <cell r="Z27">
            <v>31</v>
          </cell>
          <cell r="AA27" t="str">
            <v>Alto</v>
          </cell>
          <cell r="AB27">
            <v>0.2356</v>
          </cell>
          <cell r="AC27">
            <v>35</v>
          </cell>
          <cell r="AD27" t="str">
            <v xml:space="preserve">Muy bajo </v>
          </cell>
          <cell r="AE27">
            <v>-6.920814224294275E-2</v>
          </cell>
          <cell r="AF27">
            <v>12</v>
          </cell>
          <cell r="AG27" t="str">
            <v xml:space="preserve">Muy bajo </v>
          </cell>
          <cell r="AH27">
            <v>3.3769982417672897</v>
          </cell>
          <cell r="AI27">
            <v>8</v>
          </cell>
          <cell r="AJ27" t="str">
            <v xml:space="preserve">Muy bajo </v>
          </cell>
          <cell r="AK27">
            <v>3.335193898925398</v>
          </cell>
          <cell r="AL27">
            <v>8</v>
          </cell>
          <cell r="AM27" t="str">
            <v xml:space="preserve">Muy bajo </v>
          </cell>
        </row>
        <row r="28">
          <cell r="B28" t="str">
            <v xml:space="preserve">GANADERO              </v>
          </cell>
          <cell r="C28">
            <v>9.24</v>
          </cell>
          <cell r="D28">
            <v>8</v>
          </cell>
          <cell r="E28" t="str">
            <v>MUY BAJO</v>
          </cell>
          <cell r="F28" t="str">
            <v xml:space="preserve">GANADERO              </v>
          </cell>
          <cell r="G28">
            <v>0.4587992399797397</v>
          </cell>
          <cell r="H28">
            <v>2</v>
          </cell>
          <cell r="I28" t="str">
            <v xml:space="preserve">Muy bajo </v>
          </cell>
          <cell r="J28">
            <v>1.1829859334545183</v>
          </cell>
          <cell r="K28">
            <v>32</v>
          </cell>
          <cell r="L28" t="str">
            <v>Muy Alto</v>
          </cell>
          <cell r="M28">
            <v>0.38783152614500543</v>
          </cell>
          <cell r="N28">
            <v>2</v>
          </cell>
          <cell r="O28" t="str">
            <v xml:space="preserve">Muy bajo </v>
          </cell>
          <cell r="P28">
            <v>2.5784391741947053</v>
          </cell>
          <cell r="Q28">
            <v>2</v>
          </cell>
          <cell r="R28" t="str">
            <v xml:space="preserve">Muy bajo </v>
          </cell>
          <cell r="S28">
            <v>25.047584263800477</v>
          </cell>
          <cell r="T28">
            <v>1</v>
          </cell>
          <cell r="U28" t="str">
            <v xml:space="preserve">Muy bajo </v>
          </cell>
          <cell r="V28">
            <v>2.5072923984825066</v>
          </cell>
          <cell r="W28">
            <v>7</v>
          </cell>
          <cell r="X28" t="str">
            <v xml:space="preserve">Muy bajo </v>
          </cell>
          <cell r="Y28">
            <v>-0.73602382193923754</v>
          </cell>
          <cell r="Z28">
            <v>2</v>
          </cell>
          <cell r="AA28" t="str">
            <v xml:space="preserve">Muy bajo </v>
          </cell>
          <cell r="AB28">
            <v>-2.1545239630346588E-2</v>
          </cell>
          <cell r="AC28">
            <v>7</v>
          </cell>
          <cell r="AD28" t="str">
            <v xml:space="preserve">Muy bajo </v>
          </cell>
          <cell r="AE28">
            <v>-9.2321408484737372E-3</v>
          </cell>
          <cell r="AF28">
            <v>32</v>
          </cell>
          <cell r="AG28" t="str">
            <v xml:space="preserve">Muy bajo </v>
          </cell>
          <cell r="AH28">
            <v>0.62036153663485127</v>
          </cell>
          <cell r="AI28">
            <v>2</v>
          </cell>
          <cell r="AJ28" t="str">
            <v xml:space="preserve">Muy bajo </v>
          </cell>
          <cell r="AK28">
            <v>0.60720490270006788</v>
          </cell>
          <cell r="AL28">
            <v>2</v>
          </cell>
          <cell r="AM28" t="str">
            <v xml:space="preserve">Muy bajo </v>
          </cell>
        </row>
        <row r="29">
          <cell r="B29" t="str">
            <v xml:space="preserve">GUAYANA               </v>
          </cell>
          <cell r="C29">
            <v>2.84</v>
          </cell>
          <cell r="D29">
            <v>41</v>
          </cell>
          <cell r="E29" t="str">
            <v>ALTO</v>
          </cell>
          <cell r="F29" t="str">
            <v xml:space="preserve">GUAYANA               </v>
          </cell>
          <cell r="G29">
            <v>5.3632577988571659E-3</v>
          </cell>
          <cell r="H29">
            <v>40</v>
          </cell>
          <cell r="I29" t="str">
            <v>Muy Alto</v>
          </cell>
          <cell r="J29">
            <v>1.2616555586554656</v>
          </cell>
          <cell r="K29">
            <v>40</v>
          </cell>
          <cell r="L29" t="str">
            <v>Muy Alto</v>
          </cell>
          <cell r="M29">
            <v>4.2509683106954632E-3</v>
          </cell>
          <cell r="N29">
            <v>40</v>
          </cell>
          <cell r="O29" t="str">
            <v>Muy Alto</v>
          </cell>
          <cell r="P29">
            <v>235.24052096177562</v>
          </cell>
          <cell r="Q29">
            <v>40</v>
          </cell>
          <cell r="R29" t="str">
            <v>Muy Alto</v>
          </cell>
          <cell r="S29">
            <v>0.41997538245120447</v>
          </cell>
          <cell r="T29">
            <v>40</v>
          </cell>
          <cell r="U29" t="str">
            <v>Muy Alto</v>
          </cell>
          <cell r="V29">
            <v>2.0497396754789465E-2</v>
          </cell>
          <cell r="W29">
            <v>40</v>
          </cell>
          <cell r="X29" t="str">
            <v>Muy Alto</v>
          </cell>
          <cell r="Y29">
            <v>0.28282128001167628</v>
          </cell>
          <cell r="Z29">
            <v>40</v>
          </cell>
          <cell r="AA29" t="str">
            <v>Muy Alto</v>
          </cell>
          <cell r="AB29">
            <v>1.3377384182341048</v>
          </cell>
          <cell r="AC29">
            <v>40</v>
          </cell>
          <cell r="AD29" t="str">
            <v>Muy Alto</v>
          </cell>
          <cell r="AE29">
            <v>-3.5054848434098153E-2</v>
          </cell>
          <cell r="AF29">
            <v>22</v>
          </cell>
          <cell r="AG29" t="str">
            <v xml:space="preserve">Muy bajo </v>
          </cell>
          <cell r="AH29">
            <v>11.662368112543962</v>
          </cell>
          <cell r="AI29">
            <v>37</v>
          </cell>
          <cell r="AJ29" t="str">
            <v>Bajo</v>
          </cell>
          <cell r="AK29">
            <v>11.474627365600401</v>
          </cell>
          <cell r="AL29">
            <v>36</v>
          </cell>
          <cell r="AM29" t="str">
            <v>Bajo</v>
          </cell>
        </row>
        <row r="30">
          <cell r="B30" t="str">
            <v xml:space="preserve">I.M.C.P.              </v>
          </cell>
          <cell r="C30">
            <v>3.72</v>
          </cell>
          <cell r="D30">
            <v>39</v>
          </cell>
          <cell r="E30" t="str">
            <v>ALTO</v>
          </cell>
          <cell r="F30" t="str">
            <v xml:space="preserve">I.M.C.P.              </v>
          </cell>
          <cell r="G30">
            <v>0.10014792084254609</v>
          </cell>
          <cell r="H30">
            <v>24</v>
          </cell>
          <cell r="I30" t="str">
            <v xml:space="preserve">Muy bajo </v>
          </cell>
          <cell r="J30">
            <v>1.1522000427059009</v>
          </cell>
          <cell r="K30">
            <v>31</v>
          </cell>
          <cell r="L30" t="str">
            <v>Muy Alto</v>
          </cell>
          <cell r="M30">
            <v>8.6918865761671252E-2</v>
          </cell>
          <cell r="N30">
            <v>24</v>
          </cell>
          <cell r="O30" t="str">
            <v>Bajo</v>
          </cell>
          <cell r="P30">
            <v>11.504982160512402</v>
          </cell>
          <cell r="Q30">
            <v>24</v>
          </cell>
          <cell r="R30" t="str">
            <v>Mediano</v>
          </cell>
          <cell r="S30">
            <v>-1.0359628770301623</v>
          </cell>
          <cell r="T30">
            <v>41</v>
          </cell>
          <cell r="U30" t="str">
            <v>Muy Alto</v>
          </cell>
          <cell r="V30">
            <v>0.65800192340329233</v>
          </cell>
          <cell r="W30">
            <v>30</v>
          </cell>
          <cell r="X30" t="str">
            <v>Alto</v>
          </cell>
          <cell r="Y30">
            <v>5.9942016225145223E-2</v>
          </cell>
          <cell r="Z30">
            <v>32</v>
          </cell>
          <cell r="AA30" t="str">
            <v>Alto</v>
          </cell>
          <cell r="AB30">
            <v>0.83393823504840803</v>
          </cell>
          <cell r="AC30">
            <v>39</v>
          </cell>
          <cell r="AD30" t="str">
            <v>Muy Alto</v>
          </cell>
          <cell r="AE30">
            <v>0.38069884866325582</v>
          </cell>
          <cell r="AF30">
            <v>41</v>
          </cell>
          <cell r="AG30" t="str">
            <v>Muy Alto</v>
          </cell>
          <cell r="AH30">
            <v>6.7879984711428207</v>
          </cell>
          <cell r="AI30">
            <v>21</v>
          </cell>
          <cell r="AJ30" t="str">
            <v xml:space="preserve">Muy bajo </v>
          </cell>
          <cell r="AK30">
            <v>6.762899732449994</v>
          </cell>
          <cell r="AL30">
            <v>21</v>
          </cell>
          <cell r="AM30" t="str">
            <v xml:space="preserve">Muy bajo </v>
          </cell>
        </row>
        <row r="31">
          <cell r="B31" t="str">
            <v xml:space="preserve">INDUSTRIAL DE VZLA.   </v>
          </cell>
          <cell r="C31">
            <v>4.3</v>
          </cell>
          <cell r="D31">
            <v>36</v>
          </cell>
          <cell r="E31" t="str">
            <v>MEDIO-ALTO</v>
          </cell>
          <cell r="F31" t="str">
            <v xml:space="preserve">INDUSTRIAL DE VZLA.   </v>
          </cell>
          <cell r="G31">
            <v>-0.15148050095112583</v>
          </cell>
          <cell r="H31">
            <v>41</v>
          </cell>
          <cell r="I31" t="str">
            <v>Muy Alto</v>
          </cell>
          <cell r="J31">
            <v>1.576733447213325</v>
          </cell>
          <cell r="K31">
            <v>41</v>
          </cell>
          <cell r="L31" t="str">
            <v>Muy Alto</v>
          </cell>
          <cell r="M31">
            <v>-9.6072358469244293E-2</v>
          </cell>
          <cell r="N31">
            <v>41</v>
          </cell>
          <cell r="O31" t="str">
            <v>Muy Alto</v>
          </cell>
          <cell r="P31">
            <v>1000</v>
          </cell>
          <cell r="Q31">
            <v>41</v>
          </cell>
          <cell r="R31" t="str">
            <v>Muy Alto</v>
          </cell>
          <cell r="S31">
            <v>2.0838955327362139</v>
          </cell>
          <cell r="T31">
            <v>12</v>
          </cell>
          <cell r="U31" t="str">
            <v xml:space="preserve">Muy bajo </v>
          </cell>
          <cell r="V31">
            <v>-0.26265253330295496</v>
          </cell>
          <cell r="W31">
            <v>41</v>
          </cell>
          <cell r="X31" t="str">
            <v>Muy Alto</v>
          </cell>
          <cell r="Y31">
            <v>1.0333593774291965</v>
          </cell>
          <cell r="Z31">
            <v>41</v>
          </cell>
          <cell r="AA31" t="str">
            <v>Muy Alto</v>
          </cell>
          <cell r="AB31">
            <v>0.75575683195419263</v>
          </cell>
          <cell r="AC31">
            <v>38</v>
          </cell>
          <cell r="AD31" t="str">
            <v>Muy Alto</v>
          </cell>
          <cell r="AE31">
            <v>-4.7814438159168554E-2</v>
          </cell>
          <cell r="AF31">
            <v>19</v>
          </cell>
          <cell r="AG31" t="str">
            <v xml:space="preserve">Muy bajo </v>
          </cell>
          <cell r="AH31">
            <v>2.4799770143129822</v>
          </cell>
          <cell r="AI31">
            <v>5</v>
          </cell>
          <cell r="AJ31" t="str">
            <v xml:space="preserve">Muy bajo </v>
          </cell>
          <cell r="AK31">
            <v>2.4523586865217126</v>
          </cell>
          <cell r="AL31">
            <v>5</v>
          </cell>
          <cell r="AM31" t="str">
            <v xml:space="preserve">Muy bajo </v>
          </cell>
        </row>
        <row r="32">
          <cell r="B32" t="str">
            <v xml:space="preserve">ING BANK              </v>
          </cell>
          <cell r="C32">
            <v>7.24</v>
          </cell>
          <cell r="D32">
            <v>24</v>
          </cell>
          <cell r="E32" t="str">
            <v>BAJO</v>
          </cell>
          <cell r="F32" t="str">
            <v xml:space="preserve">ING BANK              </v>
          </cell>
          <cell r="G32">
            <v>6.0125698157838997E-2</v>
          </cell>
          <cell r="H32">
            <v>35</v>
          </cell>
          <cell r="I32" t="str">
            <v>Mediano</v>
          </cell>
          <cell r="J32">
            <v>1.0181396101500906</v>
          </cell>
          <cell r="K32">
            <v>2</v>
          </cell>
          <cell r="L32" t="str">
            <v xml:space="preserve">Muy bajo </v>
          </cell>
          <cell r="M32">
            <v>5.9054473039287292E-2</v>
          </cell>
          <cell r="N32">
            <v>34</v>
          </cell>
          <cell r="O32" t="str">
            <v>Alto</v>
          </cell>
          <cell r="P32">
            <v>16.933518301564185</v>
          </cell>
          <cell r="Q32">
            <v>34</v>
          </cell>
          <cell r="R32" t="str">
            <v>Muy Alto</v>
          </cell>
          <cell r="S32">
            <v>3.9628182106263861</v>
          </cell>
          <cell r="T32">
            <v>8</v>
          </cell>
          <cell r="U32" t="str">
            <v xml:space="preserve">Muy bajo </v>
          </cell>
          <cell r="V32">
            <v>3.3146080682190879</v>
          </cell>
          <cell r="W32">
            <v>6</v>
          </cell>
          <cell r="X32" t="str">
            <v xml:space="preserve">Muy bajo </v>
          </cell>
          <cell r="Y32">
            <v>-5.3904667220080291E-2</v>
          </cell>
          <cell r="Z32">
            <v>12</v>
          </cell>
          <cell r="AA32" t="str">
            <v>Mediano</v>
          </cell>
          <cell r="AB32">
            <v>-0.27088089272040283</v>
          </cell>
          <cell r="AC32">
            <v>3</v>
          </cell>
          <cell r="AD32" t="str">
            <v xml:space="preserve">Muy bajo </v>
          </cell>
          <cell r="AE32">
            <v>-8.9862611000258941E-2</v>
          </cell>
          <cell r="AF32">
            <v>6</v>
          </cell>
          <cell r="AG32" t="str">
            <v xml:space="preserve">Muy bajo </v>
          </cell>
          <cell r="AH32">
            <v>15.001287069897797</v>
          </cell>
          <cell r="AI32">
            <v>39</v>
          </cell>
          <cell r="AJ32" t="str">
            <v>Mediano</v>
          </cell>
          <cell r="AK32">
            <v>12.463326123711028</v>
          </cell>
          <cell r="AL32">
            <v>38</v>
          </cell>
          <cell r="AM32" t="str">
            <v>Bajo</v>
          </cell>
        </row>
        <row r="33">
          <cell r="B33" t="str">
            <v>INTERBANK</v>
          </cell>
          <cell r="C33">
            <v>7.28</v>
          </cell>
          <cell r="D33">
            <v>23</v>
          </cell>
          <cell r="E33" t="str">
            <v>BAJO</v>
          </cell>
          <cell r="F33" t="str">
            <v>INTERBANK</v>
          </cell>
          <cell r="G33">
            <v>0.12152337479048413</v>
          </cell>
          <cell r="H33">
            <v>14</v>
          </cell>
          <cell r="I33" t="str">
            <v xml:space="preserve">Muy bajo </v>
          </cell>
          <cell r="J33">
            <v>1.1282966207765641</v>
          </cell>
          <cell r="K33">
            <v>25</v>
          </cell>
          <cell r="L33" t="str">
            <v>Muy Alto</v>
          </cell>
          <cell r="M33">
            <v>0.10770516595790579</v>
          </cell>
          <cell r="N33">
            <v>16</v>
          </cell>
          <cell r="O33" t="str">
            <v xml:space="preserve">Muy bajo </v>
          </cell>
          <cell r="P33">
            <v>9.2846057206840769</v>
          </cell>
          <cell r="Q33">
            <v>16</v>
          </cell>
          <cell r="R33" t="str">
            <v xml:space="preserve">Muy bajo </v>
          </cell>
          <cell r="S33">
            <v>1.1062843324498128</v>
          </cell>
          <cell r="T33">
            <v>26</v>
          </cell>
          <cell r="U33" t="str">
            <v>Bajo</v>
          </cell>
          <cell r="V33">
            <v>0.9472063570725211</v>
          </cell>
          <cell r="W33">
            <v>25</v>
          </cell>
          <cell r="X33" t="str">
            <v>Mediano</v>
          </cell>
          <cell r="Y33">
            <v>7.871425587695895E-3</v>
          </cell>
          <cell r="Z33">
            <v>25</v>
          </cell>
          <cell r="AA33" t="str">
            <v>Alto</v>
          </cell>
          <cell r="AB33">
            <v>0.115595781483358</v>
          </cell>
          <cell r="AC33">
            <v>28</v>
          </cell>
          <cell r="AD33" t="str">
            <v>Bajo</v>
          </cell>
          <cell r="AE33">
            <v>-0.10590781093527073</v>
          </cell>
          <cell r="AF33">
            <v>5</v>
          </cell>
          <cell r="AG33" t="str">
            <v xml:space="preserve">Muy bajo </v>
          </cell>
          <cell r="AH33">
            <v>6.6211944132083866</v>
          </cell>
          <cell r="AI33">
            <v>17</v>
          </cell>
          <cell r="AJ33" t="str">
            <v xml:space="preserve">Muy bajo </v>
          </cell>
          <cell r="AK33">
            <v>6.5579257201977113</v>
          </cell>
          <cell r="AL33">
            <v>17</v>
          </cell>
          <cell r="AM33" t="str">
            <v xml:space="preserve">Muy bajo </v>
          </cell>
        </row>
        <row r="34">
          <cell r="B34" t="str">
            <v>LARA</v>
          </cell>
          <cell r="C34">
            <v>8.08</v>
          </cell>
          <cell r="D34">
            <v>19</v>
          </cell>
          <cell r="E34" t="str">
            <v>MUY BAJO</v>
          </cell>
          <cell r="F34" t="str">
            <v>LARA</v>
          </cell>
          <cell r="G34">
            <v>7.770887385062028E-2</v>
          </cell>
          <cell r="H34">
            <v>31</v>
          </cell>
          <cell r="I34" t="str">
            <v>Mediano</v>
          </cell>
          <cell r="J34">
            <v>1.0196202159238241</v>
          </cell>
          <cell r="K34">
            <v>3</v>
          </cell>
          <cell r="L34" t="str">
            <v xml:space="preserve">Muy bajo </v>
          </cell>
          <cell r="M34">
            <v>7.6213547590572597E-2</v>
          </cell>
          <cell r="N34">
            <v>29</v>
          </cell>
          <cell r="O34" t="str">
            <v>Bajo</v>
          </cell>
          <cell r="P34">
            <v>13.12102679397773</v>
          </cell>
          <cell r="Q34">
            <v>29</v>
          </cell>
          <cell r="R34" t="str">
            <v>Alto</v>
          </cell>
          <cell r="S34">
            <v>2.0544011901810064</v>
          </cell>
          <cell r="T34">
            <v>13</v>
          </cell>
          <cell r="U34" t="str">
            <v xml:space="preserve">Muy bajo </v>
          </cell>
          <cell r="V34">
            <v>3.9606533461368003</v>
          </cell>
          <cell r="W34">
            <v>5</v>
          </cell>
          <cell r="X34" t="str">
            <v xml:space="preserve">Muy bajo </v>
          </cell>
          <cell r="Y34">
            <v>-6.4256723737645807E-2</v>
          </cell>
          <cell r="Z34">
            <v>11</v>
          </cell>
          <cell r="AA34" t="str">
            <v>Mediano</v>
          </cell>
          <cell r="AB34">
            <v>1.1057138662254992E-3</v>
          </cell>
          <cell r="AC34">
            <v>9</v>
          </cell>
          <cell r="AD34" t="str">
            <v xml:space="preserve">Muy bajo </v>
          </cell>
          <cell r="AE34">
            <v>-0.19462111583067185</v>
          </cell>
          <cell r="AF34">
            <v>1</v>
          </cell>
          <cell r="AG34" t="str">
            <v xml:space="preserve">Muy bajo </v>
          </cell>
          <cell r="AH34">
            <v>10.486804790811924</v>
          </cell>
          <cell r="AI34">
            <v>32</v>
          </cell>
          <cell r="AJ34" t="str">
            <v>Bajo</v>
          </cell>
          <cell r="AK34">
            <v>10.384175154800758</v>
          </cell>
          <cell r="AL34">
            <v>32</v>
          </cell>
          <cell r="AM34" t="str">
            <v>Bajo</v>
          </cell>
        </row>
        <row r="35">
          <cell r="B35" t="str">
            <v xml:space="preserve">MERCANTIL             </v>
          </cell>
          <cell r="C35">
            <v>8.2799999999999994</v>
          </cell>
          <cell r="D35">
            <v>16</v>
          </cell>
          <cell r="E35" t="str">
            <v>MUY BAJO</v>
          </cell>
          <cell r="F35" t="str">
            <v xml:space="preserve">MERCANTIL             </v>
          </cell>
          <cell r="G35">
            <v>0.11302416358822483</v>
          </cell>
          <cell r="H35">
            <v>19</v>
          </cell>
          <cell r="I35" t="str">
            <v xml:space="preserve">Muy bajo </v>
          </cell>
          <cell r="J35">
            <v>1.1111884157036527</v>
          </cell>
          <cell r="K35">
            <v>23</v>
          </cell>
          <cell r="L35" t="str">
            <v>Alto</v>
          </cell>
          <cell r="M35">
            <v>0.10171467051935834</v>
          </cell>
          <cell r="N35">
            <v>18</v>
          </cell>
          <cell r="O35" t="str">
            <v xml:space="preserve">Muy bajo </v>
          </cell>
          <cell r="P35">
            <v>9.8314234799559213</v>
          </cell>
          <cell r="Q35">
            <v>18</v>
          </cell>
          <cell r="R35" t="str">
            <v xml:space="preserve">Muy bajo </v>
          </cell>
          <cell r="S35">
            <v>1.2668365436130862</v>
          </cell>
          <cell r="T35">
            <v>24</v>
          </cell>
          <cell r="U35" t="str">
            <v>Bajo</v>
          </cell>
          <cell r="V35">
            <v>1.0165102441019116</v>
          </cell>
          <cell r="W35">
            <v>23</v>
          </cell>
          <cell r="X35" t="str">
            <v>Bajo</v>
          </cell>
          <cell r="Y35">
            <v>-2.1404954063273486E-3</v>
          </cell>
          <cell r="Z35">
            <v>23</v>
          </cell>
          <cell r="AA35" t="str">
            <v>Mediano</v>
          </cell>
          <cell r="AB35">
            <v>8.6590480031763575E-2</v>
          </cell>
          <cell r="AC35">
            <v>23</v>
          </cell>
          <cell r="AD35" t="str">
            <v xml:space="preserve">Muy bajo </v>
          </cell>
          <cell r="AE35">
            <v>-6.6085700275755152E-2</v>
          </cell>
          <cell r="AF35">
            <v>14</v>
          </cell>
          <cell r="AG35" t="str">
            <v xml:space="preserve">Muy bajo </v>
          </cell>
          <cell r="AH35">
            <v>6.980675415609956</v>
          </cell>
          <cell r="AI35">
            <v>22</v>
          </cell>
          <cell r="AJ35" t="str">
            <v xml:space="preserve">Muy bajo </v>
          </cell>
          <cell r="AK35">
            <v>6.844447303346497</v>
          </cell>
          <cell r="AL35">
            <v>22</v>
          </cell>
          <cell r="AM35" t="str">
            <v xml:space="preserve">Muy bajo </v>
          </cell>
        </row>
        <row r="36">
          <cell r="B36" t="str">
            <v xml:space="preserve">MONAGAS               </v>
          </cell>
          <cell r="C36">
            <v>8.76</v>
          </cell>
          <cell r="D36">
            <v>12</v>
          </cell>
          <cell r="E36" t="str">
            <v>MUY BAJO</v>
          </cell>
          <cell r="F36" t="str">
            <v xml:space="preserve">MONAGAS               </v>
          </cell>
          <cell r="G36">
            <v>0.17085794897607753</v>
          </cell>
          <cell r="H36">
            <v>9</v>
          </cell>
          <cell r="I36" t="str">
            <v xml:space="preserve">Muy bajo </v>
          </cell>
          <cell r="J36">
            <v>1.1035545871195063</v>
          </cell>
          <cell r="K36">
            <v>22</v>
          </cell>
          <cell r="L36" t="str">
            <v>Alto</v>
          </cell>
          <cell r="M36">
            <v>0.15482509970082248</v>
          </cell>
          <cell r="N36">
            <v>9</v>
          </cell>
          <cell r="O36" t="str">
            <v xml:space="preserve">Muy bajo </v>
          </cell>
          <cell r="P36">
            <v>6.4589010563039073</v>
          </cell>
          <cell r="Q36">
            <v>9</v>
          </cell>
          <cell r="R36" t="str">
            <v xml:space="preserve">Muy bajo </v>
          </cell>
          <cell r="S36">
            <v>2.9044148827566709</v>
          </cell>
          <cell r="T36">
            <v>10</v>
          </cell>
          <cell r="U36" t="str">
            <v xml:space="preserve">Muy bajo </v>
          </cell>
          <cell r="V36">
            <v>1.6499312462025517</v>
          </cell>
          <cell r="W36">
            <v>12</v>
          </cell>
          <cell r="X36" t="str">
            <v xml:space="preserve">Muy bajo </v>
          </cell>
          <cell r="Y36">
            <v>-8.5555284272207557E-2</v>
          </cell>
          <cell r="Z36">
            <v>9</v>
          </cell>
          <cell r="AA36" t="str">
            <v>Mediano</v>
          </cell>
          <cell r="AB36">
            <v>3.8558672671545627E-2</v>
          </cell>
          <cell r="AC36">
            <v>12</v>
          </cell>
          <cell r="AD36" t="str">
            <v xml:space="preserve">Muy bajo </v>
          </cell>
          <cell r="AE36">
            <v>-2.931967749436264E-2</v>
          </cell>
          <cell r="AF36">
            <v>25</v>
          </cell>
          <cell r="AG36" t="str">
            <v xml:space="preserve">Muy bajo </v>
          </cell>
          <cell r="AH36">
            <v>3.8988465718905299</v>
          </cell>
          <cell r="AI36">
            <v>9</v>
          </cell>
          <cell r="AJ36" t="str">
            <v xml:space="preserve">Muy bajo </v>
          </cell>
          <cell r="AK36">
            <v>3.8537476950364202</v>
          </cell>
          <cell r="AL36">
            <v>9</v>
          </cell>
          <cell r="AM36" t="str">
            <v xml:space="preserve">Muy bajo </v>
          </cell>
        </row>
        <row r="37">
          <cell r="B37" t="str">
            <v xml:space="preserve">NOROCO                </v>
          </cell>
          <cell r="C37">
            <v>7.72</v>
          </cell>
          <cell r="D37">
            <v>20</v>
          </cell>
          <cell r="E37" t="str">
            <v>BAJO</v>
          </cell>
          <cell r="F37" t="str">
            <v xml:space="preserve">NOROCO                </v>
          </cell>
          <cell r="G37">
            <v>0.10704945093002666</v>
          </cell>
          <cell r="H37">
            <v>23</v>
          </cell>
          <cell r="I37" t="str">
            <v xml:space="preserve">Muy bajo </v>
          </cell>
          <cell r="J37">
            <v>1.0913029636175946</v>
          </cell>
          <cell r="K37">
            <v>17</v>
          </cell>
          <cell r="L37" t="str">
            <v>Mediano</v>
          </cell>
          <cell r="M37">
            <v>9.8093246787459509E-2</v>
          </cell>
          <cell r="N37">
            <v>21</v>
          </cell>
          <cell r="O37" t="str">
            <v xml:space="preserve">Muy bajo </v>
          </cell>
          <cell r="P37">
            <v>10.194381700574342</v>
          </cell>
          <cell r="Q37">
            <v>21</v>
          </cell>
          <cell r="R37" t="str">
            <v>Mediano</v>
          </cell>
          <cell r="S37">
            <v>1.371838561442549</v>
          </cell>
          <cell r="T37">
            <v>21</v>
          </cell>
          <cell r="U37" t="str">
            <v xml:space="preserve">Muy bajo </v>
          </cell>
          <cell r="V37">
            <v>1.1724641423293034</v>
          </cell>
          <cell r="W37">
            <v>19</v>
          </cell>
          <cell r="X37" t="str">
            <v>Bajo</v>
          </cell>
          <cell r="Y37">
            <v>-1.8195037611820557E-2</v>
          </cell>
          <cell r="Z37">
            <v>19</v>
          </cell>
          <cell r="AA37" t="str">
            <v>Mediano</v>
          </cell>
          <cell r="AB37">
            <v>0.13152774353083335</v>
          </cell>
          <cell r="AC37">
            <v>29</v>
          </cell>
          <cell r="AD37" t="str">
            <v>Mediano</v>
          </cell>
          <cell r="AE37">
            <v>3.4068260180106787E-2</v>
          </cell>
          <cell r="AF37">
            <v>37</v>
          </cell>
          <cell r="AG37" t="str">
            <v>Bajo</v>
          </cell>
          <cell r="AH37">
            <v>7.7165464015013754</v>
          </cell>
          <cell r="AI37">
            <v>26</v>
          </cell>
          <cell r="AJ37" t="str">
            <v xml:space="preserve">Muy bajo </v>
          </cell>
          <cell r="AK37">
            <v>7.5435427789982121</v>
          </cell>
          <cell r="AL37">
            <v>27</v>
          </cell>
          <cell r="AM37" t="str">
            <v xml:space="preserve">Muy bajo </v>
          </cell>
        </row>
        <row r="38">
          <cell r="B38" t="str">
            <v xml:space="preserve">OCCIDENTAL DE DCTO.   </v>
          </cell>
          <cell r="C38">
            <v>7.44</v>
          </cell>
          <cell r="D38">
            <v>21</v>
          </cell>
          <cell r="E38" t="str">
            <v>BAJO</v>
          </cell>
          <cell r="F38" t="str">
            <v xml:space="preserve">OCCIDENTAL DE DCTO.   </v>
          </cell>
          <cell r="G38">
            <v>7.3515460973702429E-2</v>
          </cell>
          <cell r="H38">
            <v>32</v>
          </cell>
          <cell r="I38" t="str">
            <v>Mediano</v>
          </cell>
          <cell r="J38">
            <v>1.0648924106829005</v>
          </cell>
          <cell r="K38">
            <v>9</v>
          </cell>
          <cell r="L38" t="str">
            <v>Bajo</v>
          </cell>
          <cell r="M38">
            <v>6.9035576022706366E-2</v>
          </cell>
          <cell r="N38">
            <v>32</v>
          </cell>
          <cell r="O38" t="str">
            <v>Mediano</v>
          </cell>
          <cell r="P38">
            <v>14.485285089402192</v>
          </cell>
          <cell r="Q38">
            <v>32</v>
          </cell>
          <cell r="R38" t="str">
            <v>Alto</v>
          </cell>
          <cell r="S38">
            <v>1.3325952607328311</v>
          </cell>
          <cell r="T38">
            <v>23</v>
          </cell>
          <cell r="U38" t="str">
            <v xml:space="preserve">Muy bajo </v>
          </cell>
          <cell r="V38">
            <v>1.1328822615781493</v>
          </cell>
          <cell r="W38">
            <v>20</v>
          </cell>
          <cell r="X38" t="str">
            <v>Bajo</v>
          </cell>
          <cell r="Y38">
            <v>-9.4255327845426378E-3</v>
          </cell>
          <cell r="Z38">
            <v>20</v>
          </cell>
          <cell r="AA38" t="str">
            <v>Mediano</v>
          </cell>
          <cell r="AB38">
            <v>3.9625029126459987E-2</v>
          </cell>
          <cell r="AC38">
            <v>14</v>
          </cell>
          <cell r="AD38" t="str">
            <v xml:space="preserve">Muy bajo </v>
          </cell>
          <cell r="AE38">
            <v>-0.16777004384695143</v>
          </cell>
          <cell r="AF38">
            <v>3</v>
          </cell>
          <cell r="AG38" t="str">
            <v xml:space="preserve">Muy bajo </v>
          </cell>
          <cell r="AH38">
            <v>11.646791241952208</v>
          </cell>
          <cell r="AI38">
            <v>36</v>
          </cell>
          <cell r="AJ38" t="str">
            <v>Bajo</v>
          </cell>
          <cell r="AK38">
            <v>11.570052902648062</v>
          </cell>
          <cell r="AL38">
            <v>37</v>
          </cell>
          <cell r="AM38" t="str">
            <v>Bajo</v>
          </cell>
        </row>
        <row r="39">
          <cell r="B39" t="str">
            <v>OCCIDENTE</v>
          </cell>
          <cell r="C39">
            <v>8.76</v>
          </cell>
          <cell r="D39">
            <v>13</v>
          </cell>
          <cell r="E39" t="str">
            <v>MUY BAJO</v>
          </cell>
          <cell r="F39" t="str">
            <v>OCCIDENTE</v>
          </cell>
          <cell r="G39">
            <v>8.4188295884560435E-2</v>
          </cell>
          <cell r="H39">
            <v>29</v>
          </cell>
          <cell r="I39" t="str">
            <v>Bajo</v>
          </cell>
          <cell r="J39">
            <v>1.038848849320374</v>
          </cell>
          <cell r="K39">
            <v>7</v>
          </cell>
          <cell r="L39" t="str">
            <v xml:space="preserve">Muy bajo </v>
          </cell>
          <cell r="M39">
            <v>8.1039985691505861E-2</v>
          </cell>
          <cell r="N39">
            <v>27</v>
          </cell>
          <cell r="O39" t="str">
            <v>Bajo</v>
          </cell>
          <cell r="P39">
            <v>12.339587568619402</v>
          </cell>
          <cell r="Q39">
            <v>27</v>
          </cell>
          <cell r="R39" t="str">
            <v>Mediano</v>
          </cell>
          <cell r="S39">
            <v>5.2415633380240561</v>
          </cell>
          <cell r="T39">
            <v>7</v>
          </cell>
          <cell r="U39" t="str">
            <v xml:space="preserve">Muy bajo </v>
          </cell>
          <cell r="V39">
            <v>2.1670730885820149</v>
          </cell>
          <cell r="W39">
            <v>8</v>
          </cell>
          <cell r="X39" t="str">
            <v xml:space="preserve">Muy bajo </v>
          </cell>
          <cell r="Y39">
            <v>-5.1174010302619782E-2</v>
          </cell>
          <cell r="Z39">
            <v>13</v>
          </cell>
          <cell r="AA39" t="str">
            <v>Mediano</v>
          </cell>
          <cell r="AB39">
            <v>-8.0284362250653361E-3</v>
          </cell>
          <cell r="AC39">
            <v>8</v>
          </cell>
          <cell r="AD39" t="str">
            <v xml:space="preserve">Muy bajo </v>
          </cell>
          <cell r="AE39">
            <v>-0.18098098909392996</v>
          </cell>
          <cell r="AF39">
            <v>2</v>
          </cell>
          <cell r="AG39" t="str">
            <v xml:space="preserve">Muy bajo </v>
          </cell>
          <cell r="AH39">
            <v>8.678238008641781</v>
          </cell>
          <cell r="AI39">
            <v>30</v>
          </cell>
          <cell r="AJ39" t="str">
            <v xml:space="preserve">Muy bajo </v>
          </cell>
          <cell r="AK39">
            <v>8.5747814649153469</v>
          </cell>
          <cell r="AL39">
            <v>30</v>
          </cell>
          <cell r="AM39" t="str">
            <v xml:space="preserve">Muy bajo </v>
          </cell>
        </row>
        <row r="40">
          <cell r="B40" t="str">
            <v xml:space="preserve">ORINOCO               </v>
          </cell>
          <cell r="C40">
            <v>8.2799999999999994</v>
          </cell>
          <cell r="D40">
            <v>17</v>
          </cell>
          <cell r="E40" t="str">
            <v>MUY BAJO</v>
          </cell>
          <cell r="F40" t="str">
            <v xml:space="preserve">ORINOCO               </v>
          </cell>
          <cell r="G40">
            <v>0.12058511084170022</v>
          </cell>
          <cell r="H40">
            <v>15</v>
          </cell>
          <cell r="I40" t="str">
            <v xml:space="preserve">Muy bajo </v>
          </cell>
          <cell r="J40">
            <v>1.1170106221597293</v>
          </cell>
          <cell r="K40">
            <v>24</v>
          </cell>
          <cell r="L40" t="str">
            <v>Alto</v>
          </cell>
          <cell r="M40">
            <v>0.10795341463141153</v>
          </cell>
          <cell r="N40">
            <v>15</v>
          </cell>
          <cell r="O40" t="str">
            <v xml:space="preserve">Muy bajo </v>
          </cell>
          <cell r="P40">
            <v>9.2632549272695908</v>
          </cell>
          <cell r="Q40">
            <v>15</v>
          </cell>
          <cell r="R40" t="str">
            <v xml:space="preserve">Muy bajo </v>
          </cell>
          <cell r="S40">
            <v>1.0746473458018986</v>
          </cell>
          <cell r="T40">
            <v>28</v>
          </cell>
          <cell r="U40" t="str">
            <v>Bajo</v>
          </cell>
          <cell r="V40">
            <v>1.0305484118962416</v>
          </cell>
          <cell r="W40">
            <v>22</v>
          </cell>
          <cell r="X40" t="str">
            <v>Bajo</v>
          </cell>
          <cell r="Y40">
            <v>-4.1128989099496792E-3</v>
          </cell>
          <cell r="Z40">
            <v>22</v>
          </cell>
          <cell r="AA40" t="str">
            <v>Mediano</v>
          </cell>
          <cell r="AB40">
            <v>4.6716166625958094E-2</v>
          </cell>
          <cell r="AC40">
            <v>15</v>
          </cell>
          <cell r="AD40" t="str">
            <v xml:space="preserve">Muy bajo </v>
          </cell>
          <cell r="AE40">
            <v>-9.9657226208970627E-3</v>
          </cell>
          <cell r="AF40">
            <v>30</v>
          </cell>
          <cell r="AG40" t="str">
            <v xml:space="preserve">Muy bajo </v>
          </cell>
          <cell r="AH40">
            <v>7.1253051015362017</v>
          </cell>
          <cell r="AI40">
            <v>24</v>
          </cell>
          <cell r="AJ40" t="str">
            <v xml:space="preserve">Muy bajo </v>
          </cell>
          <cell r="AK40">
            <v>7.0616399184381775</v>
          </cell>
          <cell r="AL40">
            <v>24</v>
          </cell>
          <cell r="AM40" t="str">
            <v xml:space="preserve">Muy bajo </v>
          </cell>
        </row>
        <row r="41">
          <cell r="B41" t="str">
            <v xml:space="preserve">PLAZA                 </v>
          </cell>
          <cell r="C41">
            <v>9.76</v>
          </cell>
          <cell r="D41">
            <v>2</v>
          </cell>
          <cell r="E41" t="str">
            <v>MUY BAJO</v>
          </cell>
          <cell r="F41" t="str">
            <v xml:space="preserve">PLAZA                 </v>
          </cell>
          <cell r="G41">
            <v>0.15046314408221276</v>
          </cell>
          <cell r="H41">
            <v>11</v>
          </cell>
          <cell r="I41" t="str">
            <v xml:space="preserve">Muy bajo </v>
          </cell>
          <cell r="J41">
            <v>1.0207990250857917</v>
          </cell>
          <cell r="K41">
            <v>4</v>
          </cell>
          <cell r="L41" t="str">
            <v xml:space="preserve">Muy bajo </v>
          </cell>
          <cell r="M41">
            <v>0.14739742141658813</v>
          </cell>
          <cell r="N41">
            <v>10</v>
          </cell>
          <cell r="O41" t="str">
            <v xml:space="preserve">Muy bajo </v>
          </cell>
          <cell r="P41">
            <v>6.784379200052002</v>
          </cell>
          <cell r="Q41">
            <v>10</v>
          </cell>
          <cell r="R41" t="str">
            <v xml:space="preserve">Muy bajo </v>
          </cell>
          <cell r="S41">
            <v>8.2776164059091215</v>
          </cell>
          <cell r="T41">
            <v>5</v>
          </cell>
          <cell r="U41" t="str">
            <v xml:space="preserve">Muy bajo </v>
          </cell>
          <cell r="V41">
            <v>7.2341440746180732</v>
          </cell>
          <cell r="W41">
            <v>2</v>
          </cell>
          <cell r="X41" t="str">
            <v xml:space="preserve">Muy bajo </v>
          </cell>
          <cell r="Y41">
            <v>-0.15464368689952918</v>
          </cell>
          <cell r="Z41">
            <v>7</v>
          </cell>
          <cell r="AA41" t="str">
            <v>Bajo</v>
          </cell>
          <cell r="AB41">
            <v>3.5542607944610019E-2</v>
          </cell>
          <cell r="AC41">
            <v>11</v>
          </cell>
          <cell r="AD41" t="str">
            <v xml:space="preserve">Muy bajo </v>
          </cell>
          <cell r="AE41">
            <v>-5.5177871922577039E-2</v>
          </cell>
          <cell r="AF41">
            <v>16</v>
          </cell>
          <cell r="AG41" t="str">
            <v xml:space="preserve">Muy bajo </v>
          </cell>
          <cell r="AH41">
            <v>5.5443983258758802</v>
          </cell>
          <cell r="AI41">
            <v>14</v>
          </cell>
          <cell r="AJ41" t="str">
            <v xml:space="preserve">Muy bajo </v>
          </cell>
          <cell r="AK41">
            <v>5.4872821688311095</v>
          </cell>
          <cell r="AL41">
            <v>14</v>
          </cell>
          <cell r="AM41" t="str">
            <v xml:space="preserve">Muy bajo </v>
          </cell>
        </row>
        <row r="42">
          <cell r="B42" t="str">
            <v>POPULAR</v>
          </cell>
          <cell r="C42">
            <v>7.4</v>
          </cell>
          <cell r="D42">
            <v>22</v>
          </cell>
          <cell r="E42" t="str">
            <v>BAJO</v>
          </cell>
          <cell r="F42" t="str">
            <v>POPULAR</v>
          </cell>
          <cell r="G42">
            <v>0.15776646963181948</v>
          </cell>
          <cell r="H42">
            <v>10</v>
          </cell>
          <cell r="I42" t="str">
            <v xml:space="preserve">Muy bajo </v>
          </cell>
          <cell r="J42">
            <v>1.1500763189454246</v>
          </cell>
          <cell r="K42">
            <v>29</v>
          </cell>
          <cell r="L42" t="str">
            <v>Muy Alto</v>
          </cell>
          <cell r="M42">
            <v>0.13717913066541984</v>
          </cell>
          <cell r="N42">
            <v>11</v>
          </cell>
          <cell r="O42" t="str">
            <v xml:space="preserve">Muy bajo </v>
          </cell>
          <cell r="P42">
            <v>7.2897385713793588</v>
          </cell>
          <cell r="Q42">
            <v>11</v>
          </cell>
          <cell r="R42" t="str">
            <v xml:space="preserve">Muy bajo </v>
          </cell>
          <cell r="S42">
            <v>1.054138163948992</v>
          </cell>
          <cell r="T42">
            <v>29</v>
          </cell>
          <cell r="U42" t="str">
            <v>Bajo</v>
          </cell>
          <cell r="V42">
            <v>1.05124159987687</v>
          </cell>
          <cell r="W42">
            <v>21</v>
          </cell>
          <cell r="X42" t="str">
            <v>Bajo</v>
          </cell>
          <cell r="Y42">
            <v>-9.1785112802561814E-3</v>
          </cell>
          <cell r="Z42">
            <v>21</v>
          </cell>
          <cell r="AA42" t="str">
            <v>Mediano</v>
          </cell>
          <cell r="AB42">
            <v>0.23566217897150896</v>
          </cell>
          <cell r="AC42">
            <v>36</v>
          </cell>
          <cell r="AD42" t="str">
            <v>Muy Alto</v>
          </cell>
          <cell r="AE42">
            <v>-5.4591664498538951E-2</v>
          </cell>
          <cell r="AF42">
            <v>17</v>
          </cell>
          <cell r="AG42" t="str">
            <v xml:space="preserve">Muy bajo </v>
          </cell>
          <cell r="AH42">
            <v>5.3299915496773611</v>
          </cell>
          <cell r="AI42">
            <v>13</v>
          </cell>
          <cell r="AJ42" t="str">
            <v xml:space="preserve">Muy bajo </v>
          </cell>
          <cell r="AK42">
            <v>5.3035385994826587</v>
          </cell>
          <cell r="AL42">
            <v>13</v>
          </cell>
          <cell r="AM42" t="str">
            <v xml:space="preserve">Muy bajo </v>
          </cell>
        </row>
        <row r="43">
          <cell r="B43" t="str">
            <v xml:space="preserve">PROVINCIAL            </v>
          </cell>
          <cell r="C43">
            <v>8.1999999999999993</v>
          </cell>
          <cell r="D43">
            <v>18</v>
          </cell>
          <cell r="E43" t="str">
            <v>MUY BAJO</v>
          </cell>
          <cell r="F43" t="str">
            <v xml:space="preserve">PROVINCIAL            </v>
          </cell>
          <cell r="G43">
            <v>9.2498323827780851E-2</v>
          </cell>
          <cell r="H43">
            <v>26</v>
          </cell>
          <cell r="I43" t="str">
            <v>Bajo</v>
          </cell>
          <cell r="J43">
            <v>1.0719642657966606</v>
          </cell>
          <cell r="K43">
            <v>13</v>
          </cell>
          <cell r="L43" t="str">
            <v>Bajo</v>
          </cell>
          <cell r="M43">
            <v>8.6288626196917212E-2</v>
          </cell>
          <cell r="N43">
            <v>25</v>
          </cell>
          <cell r="O43" t="str">
            <v>Bajo</v>
          </cell>
          <cell r="P43">
            <v>11.589012875438808</v>
          </cell>
          <cell r="Q43">
            <v>25</v>
          </cell>
          <cell r="R43" t="str">
            <v>Mediano</v>
          </cell>
          <cell r="S43">
            <v>1.9745712560448743</v>
          </cell>
          <cell r="T43">
            <v>15</v>
          </cell>
          <cell r="U43" t="str">
            <v xml:space="preserve">Muy bajo </v>
          </cell>
          <cell r="V43">
            <v>1.2853368655096176</v>
          </cell>
          <cell r="W43">
            <v>16</v>
          </cell>
          <cell r="X43" t="str">
            <v xml:space="preserve">Muy bajo </v>
          </cell>
          <cell r="Y43">
            <v>-2.3624254420881639E-2</v>
          </cell>
          <cell r="Z43">
            <v>17</v>
          </cell>
          <cell r="AA43" t="str">
            <v>Mediano</v>
          </cell>
          <cell r="AB43">
            <v>0.13891159002635223</v>
          </cell>
          <cell r="AC43">
            <v>30</v>
          </cell>
          <cell r="AD43" t="str">
            <v>Mediano</v>
          </cell>
          <cell r="AE43">
            <v>-0.11233284558307914</v>
          </cell>
          <cell r="AF43">
            <v>4</v>
          </cell>
          <cell r="AG43" t="str">
            <v xml:space="preserve">Muy bajo </v>
          </cell>
          <cell r="AH43">
            <v>8.1597673243696391</v>
          </cell>
          <cell r="AI43">
            <v>29</v>
          </cell>
          <cell r="AJ43" t="str">
            <v xml:space="preserve">Muy bajo </v>
          </cell>
          <cell r="AK43">
            <v>7.9616139599272477</v>
          </cell>
          <cell r="AL43">
            <v>29</v>
          </cell>
          <cell r="AM43" t="str">
            <v xml:space="preserve">Muy bajo </v>
          </cell>
        </row>
        <row r="44">
          <cell r="B44" t="str">
            <v>REPUBLICA</v>
          </cell>
          <cell r="C44">
            <v>6.68</v>
          </cell>
          <cell r="D44">
            <v>27</v>
          </cell>
          <cell r="E44" t="str">
            <v>MEDIO-BAJO</v>
          </cell>
          <cell r="F44" t="str">
            <v>REPUBLICA</v>
          </cell>
          <cell r="G44">
            <v>9.4293791920818243E-2</v>
          </cell>
          <cell r="H44">
            <v>25</v>
          </cell>
          <cell r="I44" t="str">
            <v>Bajo</v>
          </cell>
          <cell r="J44">
            <v>1.1304975715412313</v>
          </cell>
          <cell r="K44">
            <v>26</v>
          </cell>
          <cell r="L44" t="str">
            <v>Muy Alto</v>
          </cell>
          <cell r="M44">
            <v>8.3409106126840687E-2</v>
          </cell>
          <cell r="N44">
            <v>26</v>
          </cell>
          <cell r="O44" t="str">
            <v>Bajo</v>
          </cell>
          <cell r="P44">
            <v>11.98909863006198</v>
          </cell>
          <cell r="Q44">
            <v>26</v>
          </cell>
          <cell r="R44" t="str">
            <v>Mediano</v>
          </cell>
          <cell r="S44">
            <v>1.3603479353397043</v>
          </cell>
          <cell r="T44">
            <v>22</v>
          </cell>
          <cell r="U44" t="str">
            <v xml:space="preserve">Muy bajo </v>
          </cell>
          <cell r="V44">
            <v>0.72257123873776918</v>
          </cell>
          <cell r="W44">
            <v>29</v>
          </cell>
          <cell r="X44" t="str">
            <v>Alto</v>
          </cell>
          <cell r="Y44">
            <v>4.2132998279669064E-2</v>
          </cell>
          <cell r="Z44">
            <v>30</v>
          </cell>
          <cell r="AA44" t="str">
            <v>Alto</v>
          </cell>
          <cell r="AB44">
            <v>-0.15152770539379629</v>
          </cell>
          <cell r="AC44">
            <v>4</v>
          </cell>
          <cell r="AD44" t="str">
            <v xml:space="preserve">Muy bajo </v>
          </cell>
          <cell r="AE44">
            <v>-9.8430538080299911E-3</v>
          </cell>
          <cell r="AF44">
            <v>31</v>
          </cell>
          <cell r="AG44" t="str">
            <v xml:space="preserve">Muy bajo </v>
          </cell>
          <cell r="AH44">
            <v>6.718739835945196</v>
          </cell>
          <cell r="AI44">
            <v>18</v>
          </cell>
          <cell r="AJ44" t="str">
            <v xml:space="preserve">Muy bajo </v>
          </cell>
          <cell r="AK44">
            <v>6.6325105588962838</v>
          </cell>
          <cell r="AL44">
            <v>19</v>
          </cell>
          <cell r="AM44" t="str">
            <v xml:space="preserve">Muy bajo </v>
          </cell>
        </row>
        <row r="45">
          <cell r="B45" t="str">
            <v xml:space="preserve">SOFITASA              </v>
          </cell>
          <cell r="C45">
            <v>6.92</v>
          </cell>
          <cell r="D45">
            <v>25</v>
          </cell>
          <cell r="E45" t="str">
            <v>MEDIO-BAJO</v>
          </cell>
          <cell r="F45" t="str">
            <v xml:space="preserve">SOFITASA              </v>
          </cell>
          <cell r="G45">
            <v>8.5470585889873107E-2</v>
          </cell>
          <cell r="H45">
            <v>27</v>
          </cell>
          <cell r="I45" t="str">
            <v>Bajo</v>
          </cell>
          <cell r="J45">
            <v>1.0894887899779584</v>
          </cell>
          <cell r="K45">
            <v>15</v>
          </cell>
          <cell r="L45" t="str">
            <v>Mediano</v>
          </cell>
          <cell r="M45">
            <v>7.8450174683855414E-2</v>
          </cell>
          <cell r="N45">
            <v>28</v>
          </cell>
          <cell r="O45" t="str">
            <v>Bajo</v>
          </cell>
          <cell r="P45">
            <v>12.746944210511671</v>
          </cell>
          <cell r="Q45">
            <v>28</v>
          </cell>
          <cell r="R45" t="str">
            <v>Alto</v>
          </cell>
          <cell r="S45">
            <v>1.0975801007208121</v>
          </cell>
          <cell r="T45">
            <v>27</v>
          </cell>
          <cell r="U45" t="str">
            <v>Bajo</v>
          </cell>
          <cell r="V45">
            <v>0.95509824091849937</v>
          </cell>
          <cell r="W45">
            <v>24</v>
          </cell>
          <cell r="X45" t="str">
            <v>Mediano</v>
          </cell>
          <cell r="Y45">
            <v>4.6338116676575428E-3</v>
          </cell>
          <cell r="Z45">
            <v>24</v>
          </cell>
          <cell r="AA45" t="str">
            <v>Alto</v>
          </cell>
          <cell r="AB45">
            <v>9.4929753076241033E-2</v>
          </cell>
          <cell r="AC45">
            <v>26</v>
          </cell>
          <cell r="AD45" t="str">
            <v xml:space="preserve">Muy bajo </v>
          </cell>
          <cell r="AE45">
            <v>-2.9594170563485039E-2</v>
          </cell>
          <cell r="AF45">
            <v>24</v>
          </cell>
          <cell r="AG45" t="str">
            <v xml:space="preserve">Muy bajo </v>
          </cell>
          <cell r="AH45">
            <v>9.9230798618539691</v>
          </cell>
          <cell r="AI45">
            <v>31</v>
          </cell>
          <cell r="AJ45" t="str">
            <v xml:space="preserve">Muy bajo </v>
          </cell>
          <cell r="AK45">
            <v>9.4719352669702612</v>
          </cell>
          <cell r="AL45">
            <v>31</v>
          </cell>
          <cell r="AM45" t="str">
            <v xml:space="preserve">Muy bajo </v>
          </cell>
        </row>
        <row r="46">
          <cell r="B46" t="str">
            <v>STANDARD CHARTERED</v>
          </cell>
          <cell r="C46">
            <v>9.52</v>
          </cell>
          <cell r="D46">
            <v>4</v>
          </cell>
          <cell r="E46" t="str">
            <v>MUY BAJO</v>
          </cell>
          <cell r="F46" t="str">
            <v>STANDARD CHARTERED</v>
          </cell>
          <cell r="G46">
            <v>0.17710556831293017</v>
          </cell>
          <cell r="H46">
            <v>8</v>
          </cell>
          <cell r="I46" t="str">
            <v xml:space="preserve">Muy bajo </v>
          </cell>
          <cell r="J46">
            <v>1.0355120092012691</v>
          </cell>
          <cell r="K46">
            <v>6</v>
          </cell>
          <cell r="L46" t="str">
            <v xml:space="preserve">Muy bajo </v>
          </cell>
          <cell r="M46">
            <v>0.1710318825269237</v>
          </cell>
          <cell r="N46">
            <v>8</v>
          </cell>
          <cell r="O46" t="str">
            <v xml:space="preserve">Muy bajo </v>
          </cell>
          <cell r="P46">
            <v>5.8468630832183051</v>
          </cell>
          <cell r="Q46">
            <v>8</v>
          </cell>
          <cell r="R46" t="str">
            <v xml:space="preserve">Muy bajo </v>
          </cell>
          <cell r="S46">
            <v>7.8180546362597028</v>
          </cell>
          <cell r="T46">
            <v>6</v>
          </cell>
          <cell r="U46" t="str">
            <v xml:space="preserve">Muy bajo </v>
          </cell>
          <cell r="V46">
            <v>4.9872021408070921</v>
          </cell>
          <cell r="W46">
            <v>4</v>
          </cell>
          <cell r="X46" t="str">
            <v xml:space="preserve">Muy bajo </v>
          </cell>
          <cell r="Y46">
            <v>-0.17613052902098722</v>
          </cell>
          <cell r="Z46">
            <v>6</v>
          </cell>
          <cell r="AA46" t="str">
            <v>Bajo</v>
          </cell>
          <cell r="AB46">
            <v>-0.10849451419522675</v>
          </cell>
          <cell r="AC46">
            <v>5</v>
          </cell>
          <cell r="AD46" t="str">
            <v xml:space="preserve">Muy bajo </v>
          </cell>
          <cell r="AE46">
            <v>1.3722958632937793E-2</v>
          </cell>
          <cell r="AF46">
            <v>36</v>
          </cell>
          <cell r="AG46" t="str">
            <v>Bajo</v>
          </cell>
          <cell r="AH46">
            <v>4.3048721121080291</v>
          </cell>
          <cell r="AI46">
            <v>10</v>
          </cell>
          <cell r="AJ46" t="str">
            <v xml:space="preserve">Muy bajo </v>
          </cell>
          <cell r="AK46">
            <v>4.264653760825686</v>
          </cell>
          <cell r="AL46">
            <v>10</v>
          </cell>
          <cell r="AM46" t="str">
            <v xml:space="preserve">Muy bajo </v>
          </cell>
        </row>
        <row r="47">
          <cell r="B47" t="str">
            <v xml:space="preserve">TEQUENDAMA            </v>
          </cell>
          <cell r="C47">
            <v>9.76</v>
          </cell>
          <cell r="D47">
            <v>3</v>
          </cell>
          <cell r="E47" t="str">
            <v>MUY BAJO</v>
          </cell>
          <cell r="F47" t="str">
            <v xml:space="preserve">TEQUENDAMA            </v>
          </cell>
          <cell r="G47">
            <v>0.22125210606843973</v>
          </cell>
          <cell r="H47">
            <v>6</v>
          </cell>
          <cell r="I47" t="str">
            <v xml:space="preserve">Muy bajo </v>
          </cell>
          <cell r="J47">
            <v>1.0321727936573772</v>
          </cell>
          <cell r="K47">
            <v>5</v>
          </cell>
          <cell r="L47" t="str">
            <v xml:space="preserve">Muy bajo </v>
          </cell>
          <cell r="M47">
            <v>0.21435568485046008</v>
          </cell>
          <cell r="N47">
            <v>5</v>
          </cell>
          <cell r="O47" t="str">
            <v xml:space="preserve">Muy bajo </v>
          </cell>
          <cell r="P47">
            <v>4.6651433606606938</v>
          </cell>
          <cell r="Q47">
            <v>5</v>
          </cell>
          <cell r="R47" t="str">
            <v xml:space="preserve">Muy bajo </v>
          </cell>
          <cell r="S47">
            <v>14.392326445321572</v>
          </cell>
          <cell r="T47">
            <v>4</v>
          </cell>
          <cell r="U47" t="str">
            <v xml:space="preserve">Muy bajo </v>
          </cell>
          <cell r="V47">
            <v>6.8769939105896354</v>
          </cell>
          <cell r="W47">
            <v>3</v>
          </cell>
          <cell r="X47" t="str">
            <v xml:space="preserve">Muy bajo </v>
          </cell>
          <cell r="Y47">
            <v>-0.24977591382971476</v>
          </cell>
          <cell r="Z47">
            <v>4</v>
          </cell>
          <cell r="AA47" t="str">
            <v>Bajo</v>
          </cell>
          <cell r="AB47">
            <v>-4.8481281880639299E-2</v>
          </cell>
          <cell r="AC47">
            <v>6</v>
          </cell>
          <cell r="AD47" t="str">
            <v xml:space="preserve">Muy bajo </v>
          </cell>
          <cell r="AE47">
            <v>-4.5371867828724217E-2</v>
          </cell>
          <cell r="AF47">
            <v>20</v>
          </cell>
          <cell r="AG47" t="str">
            <v xml:space="preserve">Muy bajo </v>
          </cell>
          <cell r="AH47">
            <v>3.2201080052107067</v>
          </cell>
          <cell r="AI47">
            <v>6</v>
          </cell>
          <cell r="AJ47" t="str">
            <v xml:space="preserve">Muy bajo </v>
          </cell>
          <cell r="AK47">
            <v>3.1946069989635046</v>
          </cell>
          <cell r="AL47">
            <v>6</v>
          </cell>
          <cell r="AM47" t="str">
            <v xml:space="preserve">Muy bajo </v>
          </cell>
        </row>
        <row r="48">
          <cell r="B48" t="str">
            <v xml:space="preserve">UNION                 </v>
          </cell>
          <cell r="C48">
            <v>3.02</v>
          </cell>
          <cell r="D48">
            <v>40</v>
          </cell>
          <cell r="E48" t="str">
            <v>ALTO</v>
          </cell>
          <cell r="F48" t="str">
            <v xml:space="preserve">UNION                 </v>
          </cell>
          <cell r="G48">
            <v>5.6012686580898897E-2</v>
          </cell>
          <cell r="H48">
            <v>37</v>
          </cell>
          <cell r="I48" t="str">
            <v>Alto</v>
          </cell>
          <cell r="J48">
            <v>1.1871883340813121</v>
          </cell>
          <cell r="K48">
            <v>33</v>
          </cell>
          <cell r="L48" t="str">
            <v>Muy Alto</v>
          </cell>
          <cell r="M48">
            <v>4.7180961076612564E-2</v>
          </cell>
          <cell r="N48">
            <v>38</v>
          </cell>
          <cell r="O48" t="str">
            <v>Muy Alto</v>
          </cell>
          <cell r="P48">
            <v>21.194990037956146</v>
          </cell>
          <cell r="Q48">
            <v>38</v>
          </cell>
          <cell r="R48" t="str">
            <v>Muy Alto</v>
          </cell>
          <cell r="S48">
            <v>0.507213953947105</v>
          </cell>
          <cell r="T48">
            <v>39</v>
          </cell>
          <cell r="U48" t="str">
            <v>Muy Alto</v>
          </cell>
          <cell r="V48">
            <v>0.29923171684709676</v>
          </cell>
          <cell r="W48">
            <v>39</v>
          </cell>
          <cell r="X48" t="str">
            <v>Muy Alto</v>
          </cell>
          <cell r="Y48">
            <v>0.14434688668713683</v>
          </cell>
          <cell r="Z48">
            <v>38</v>
          </cell>
          <cell r="AA48" t="str">
            <v>Muy Alto</v>
          </cell>
          <cell r="AB48">
            <v>0.1778011531051692</v>
          </cell>
          <cell r="AC48">
            <v>32</v>
          </cell>
          <cell r="AD48" t="str">
            <v>Alto</v>
          </cell>
          <cell r="AE48">
            <v>-3.564854063125563E-2</v>
          </cell>
          <cell r="AF48">
            <v>21</v>
          </cell>
          <cell r="AG48" t="str">
            <v xml:space="preserve">Muy bajo </v>
          </cell>
          <cell r="AH48">
            <v>11.21851185610168</v>
          </cell>
          <cell r="AI48">
            <v>35</v>
          </cell>
          <cell r="AJ48" t="str">
            <v>Bajo</v>
          </cell>
          <cell r="AK48">
            <v>11.103607852307208</v>
          </cell>
          <cell r="AL48">
            <v>35</v>
          </cell>
          <cell r="AM48" t="str">
            <v>Bajo</v>
          </cell>
        </row>
        <row r="49">
          <cell r="B49" t="str">
            <v xml:space="preserve">VENEZOLANO DE CREDITO </v>
          </cell>
          <cell r="C49">
            <v>9.36</v>
          </cell>
          <cell r="D49">
            <v>5</v>
          </cell>
          <cell r="E49" t="str">
            <v>MUY BAJO</v>
          </cell>
          <cell r="F49" t="str">
            <v xml:space="preserve">VENEZOLANO DE CREDITO </v>
          </cell>
          <cell r="G49">
            <v>0.19757067534177539</v>
          </cell>
          <cell r="H49">
            <v>7</v>
          </cell>
          <cell r="I49" t="str">
            <v xml:space="preserve">Muy bajo </v>
          </cell>
          <cell r="J49">
            <v>1.0926386940387187</v>
          </cell>
          <cell r="K49">
            <v>18</v>
          </cell>
          <cell r="L49" t="str">
            <v>Mediano</v>
          </cell>
          <cell r="M49">
            <v>0.18081976816279058</v>
          </cell>
          <cell r="N49">
            <v>6</v>
          </cell>
          <cell r="O49" t="str">
            <v xml:space="preserve">Muy bajo </v>
          </cell>
          <cell r="P49">
            <v>5.5303687763812865</v>
          </cell>
          <cell r="Q49">
            <v>6</v>
          </cell>
          <cell r="R49" t="str">
            <v xml:space="preserve">Muy bajo </v>
          </cell>
          <cell r="S49">
            <v>3.7923865185449825</v>
          </cell>
          <cell r="T49">
            <v>9</v>
          </cell>
          <cell r="U49" t="str">
            <v xml:space="preserve">Muy bajo </v>
          </cell>
          <cell r="V49">
            <v>2.1327014309938361</v>
          </cell>
          <cell r="W49">
            <v>9</v>
          </cell>
          <cell r="X49" t="str">
            <v xml:space="preserve">Muy bajo </v>
          </cell>
          <cell r="Y49">
            <v>-0.13727034738948371</v>
          </cell>
          <cell r="Z49">
            <v>8</v>
          </cell>
          <cell r="AA49" t="str">
            <v>Bajo</v>
          </cell>
          <cell r="AB49">
            <v>5.4796917018314829E-2</v>
          </cell>
          <cell r="AC49">
            <v>16</v>
          </cell>
          <cell r="AD49" t="str">
            <v xml:space="preserve">Muy bajo </v>
          </cell>
          <cell r="AE49">
            <v>-3.2059807709070104E-2</v>
          </cell>
          <cell r="AF49">
            <v>23</v>
          </cell>
          <cell r="AG49" t="str">
            <v xml:space="preserve">Muy bajo </v>
          </cell>
          <cell r="AH49">
            <v>3.3543949161006061</v>
          </cell>
          <cell r="AI49">
            <v>7</v>
          </cell>
          <cell r="AJ49" t="str">
            <v xml:space="preserve">Muy bajo </v>
          </cell>
          <cell r="AK49">
            <v>3.3285796576733833</v>
          </cell>
          <cell r="AL49">
            <v>7</v>
          </cell>
          <cell r="AM49" t="str">
            <v xml:space="preserve">Muy bajo </v>
          </cell>
        </row>
        <row r="50">
          <cell r="F50" t="str">
            <v>VENEZUELA</v>
          </cell>
          <cell r="G50">
            <v>0.11936075634094463</v>
          </cell>
          <cell r="H50">
            <v>16</v>
          </cell>
          <cell r="I50" t="str">
            <v xml:space="preserve">Muy bajo </v>
          </cell>
          <cell r="J50">
            <v>1.2143033449440794</v>
          </cell>
          <cell r="K50">
            <v>36</v>
          </cell>
          <cell r="L50" t="str">
            <v>Muy Alto</v>
          </cell>
          <cell r="M50">
            <v>9.8295666266522044E-2</v>
          </cell>
          <cell r="N50">
            <v>20</v>
          </cell>
          <cell r="O50" t="str">
            <v xml:space="preserve">Muy bajo </v>
          </cell>
          <cell r="P50">
            <v>10.173388491905307</v>
          </cell>
          <cell r="Q50">
            <v>20</v>
          </cell>
          <cell r="R50" t="str">
            <v>Mediano</v>
          </cell>
          <cell r="S50">
            <v>0.91987824032371746</v>
          </cell>
          <cell r="T50">
            <v>33</v>
          </cell>
          <cell r="U50" t="str">
            <v>Mediano</v>
          </cell>
          <cell r="V50">
            <v>0.55697103734937403</v>
          </cell>
          <cell r="W50">
            <v>33</v>
          </cell>
          <cell r="X50" t="str">
            <v>Alto</v>
          </cell>
          <cell r="Y50">
            <v>0.11403232285380879</v>
          </cell>
          <cell r="Z50">
            <v>37</v>
          </cell>
          <cell r="AA50" t="str">
            <v>Muy Alto</v>
          </cell>
          <cell r="AB50">
            <v>0.1783716150835552</v>
          </cell>
          <cell r="AC50">
            <v>33</v>
          </cell>
          <cell r="AD50" t="str">
            <v>Alto</v>
          </cell>
          <cell r="AE50">
            <v>-5.7736951164737774E-2</v>
          </cell>
          <cell r="AF50">
            <v>15</v>
          </cell>
          <cell r="AG50" t="str">
            <v xml:space="preserve">Muy bajo </v>
          </cell>
          <cell r="AH50">
            <v>5.2550942360682944</v>
          </cell>
          <cell r="AI50">
            <v>12</v>
          </cell>
          <cell r="AJ50" t="str">
            <v xml:space="preserve">Muy bajo </v>
          </cell>
          <cell r="AK50">
            <v>5.2079517795163071</v>
          </cell>
          <cell r="AL50">
            <v>12</v>
          </cell>
          <cell r="AM50" t="str">
            <v xml:space="preserve">Muy bajo </v>
          </cell>
        </row>
      </sheetData>
      <sheetData sheetId="8" refreshError="1"/>
      <sheetData sheetId="9" refreshError="1"/>
      <sheetData sheetId="10" refreshError="1"/>
      <sheetData sheetId="11" refreshError="1"/>
      <sheetData sheetId="12" refreshError="1">
        <row r="10">
          <cell r="H10" t="str">
            <v>Var. Relativa</v>
          </cell>
        </row>
        <row r="11">
          <cell r="C11" t="str">
            <v>ESTADO DE GANANCIAS Y PERDIDAS (*)</v>
          </cell>
          <cell r="E11">
            <v>35947</v>
          </cell>
          <cell r="F11" t="str">
            <v>jul-98(*)</v>
          </cell>
          <cell r="G11" t="str">
            <v>Ago-98 (*)</v>
          </cell>
          <cell r="H11" t="str">
            <v>Jun-98/Dic-97</v>
          </cell>
        </row>
        <row r="13">
          <cell r="C13" t="str">
            <v>Ingresos Financieros</v>
          </cell>
          <cell r="E13">
            <v>50719.49</v>
          </cell>
          <cell r="F13">
            <v>13477.452449</v>
          </cell>
          <cell r="G13">
            <v>15772.708390000002</v>
          </cell>
          <cell r="H13">
            <v>0.45819186473133433</v>
          </cell>
        </row>
        <row r="14">
          <cell r="C14" t="str">
            <v xml:space="preserve"> -  Gastos Financieros</v>
          </cell>
          <cell r="E14">
            <v>12195.75</v>
          </cell>
          <cell r="F14">
            <v>4944.2334519999995</v>
          </cell>
          <cell r="G14">
            <v>5921.4109149999995</v>
          </cell>
          <cell r="H14">
            <v>0.99442184947333812</v>
          </cell>
        </row>
        <row r="15">
          <cell r="C15" t="str">
            <v>Margen Financiero Bruto</v>
          </cell>
          <cell r="E15">
            <v>38523.74</v>
          </cell>
          <cell r="F15">
            <v>8533.2189969999999</v>
          </cell>
          <cell r="G15">
            <v>9851.297475000003</v>
          </cell>
          <cell r="H15">
            <v>0.34381125289408487</v>
          </cell>
        </row>
        <row r="16">
          <cell r="C16" t="str">
            <v xml:space="preserve"> + Ing. por Recuperaciones de Activos Financ.</v>
          </cell>
          <cell r="E16">
            <v>1.1100000000000001</v>
          </cell>
          <cell r="F16">
            <v>0.57562199999999997</v>
          </cell>
          <cell r="G16">
            <v>0.51815900000000004</v>
          </cell>
          <cell r="H16">
            <v>1.7959697732997482</v>
          </cell>
        </row>
        <row r="17">
          <cell r="C17" t="str">
            <v xml:space="preserve"> - Gastos por Incob.y Desv. de Inv.Financ.  </v>
          </cell>
          <cell r="E17">
            <v>2850.39</v>
          </cell>
          <cell r="F17">
            <v>625</v>
          </cell>
          <cell r="G17">
            <v>821.46533499999998</v>
          </cell>
          <cell r="H17">
            <v>0.69307200630092969</v>
          </cell>
        </row>
        <row r="18">
          <cell r="C18" t="str">
            <v>Margen Financiero Neto</v>
          </cell>
          <cell r="E18">
            <v>35674.46</v>
          </cell>
          <cell r="F18">
            <v>7908.7946190000002</v>
          </cell>
          <cell r="G18">
            <v>9030.3502990000015</v>
          </cell>
          <cell r="H18">
            <v>0.32204215041758077</v>
          </cell>
        </row>
        <row r="19">
          <cell r="C19" t="str">
            <v xml:space="preserve"> - Gastos de Transformación</v>
          </cell>
          <cell r="E19">
            <v>23515.599999999999</v>
          </cell>
          <cell r="F19">
            <v>4819.3530689999998</v>
          </cell>
          <cell r="G19">
            <v>4866.992564000001</v>
          </cell>
          <cell r="H19">
            <v>0.24818059032366513</v>
          </cell>
        </row>
        <row r="20">
          <cell r="C20" t="str">
            <v xml:space="preserve">       Gastos de Personal</v>
          </cell>
          <cell r="E20">
            <v>9992.01</v>
          </cell>
          <cell r="F20">
            <v>1977.20874</v>
          </cell>
          <cell r="G20">
            <v>2071.5884980000001</v>
          </cell>
          <cell r="H20">
            <v>0.21078494217392896</v>
          </cell>
        </row>
        <row r="21">
          <cell r="C21" t="str">
            <v xml:space="preserve">       Gastos Operativos</v>
          </cell>
          <cell r="E21">
            <v>10827.44</v>
          </cell>
          <cell r="F21">
            <v>2271.6853120000001</v>
          </cell>
          <cell r="G21">
            <v>2256.4018700000001</v>
          </cell>
          <cell r="H21">
            <v>0.19428719989472798</v>
          </cell>
        </row>
        <row r="22">
          <cell r="C22" t="str">
            <v xml:space="preserve">       Gastos por aporte a la SUDEBAN</v>
          </cell>
          <cell r="E22">
            <v>2646.51</v>
          </cell>
          <cell r="F22">
            <v>561.95478500000002</v>
          </cell>
          <cell r="G22">
            <v>530.49796400000002</v>
          </cell>
          <cell r="H22">
            <v>0.77542456738235743</v>
          </cell>
        </row>
        <row r="23">
          <cell r="C23" t="str">
            <v xml:space="preserve">       Gastos por aporte a FOGADE</v>
          </cell>
          <cell r="E23">
            <v>49.65</v>
          </cell>
          <cell r="F23">
            <v>8.504232</v>
          </cell>
          <cell r="G23">
            <v>8.504232</v>
          </cell>
          <cell r="H23">
            <v>0.61547471855274272</v>
          </cell>
        </row>
        <row r="24">
          <cell r="C24" t="str">
            <v>Margen de Intermediación</v>
          </cell>
          <cell r="E24">
            <v>12158.86</v>
          </cell>
          <cell r="F24">
            <v>3089.4415500000005</v>
          </cell>
          <cell r="G24">
            <v>4163.3577350000005</v>
          </cell>
          <cell r="H24">
            <v>0.49290001776668446</v>
          </cell>
        </row>
        <row r="25">
          <cell r="C25" t="str">
            <v xml:space="preserve"> + Otros ingresos operativos</v>
          </cell>
          <cell r="E25">
            <v>7281.74</v>
          </cell>
          <cell r="F25">
            <v>728.96160299999997</v>
          </cell>
          <cell r="G25">
            <v>864.10752200000002</v>
          </cell>
          <cell r="H25">
            <v>2.0134239130884599</v>
          </cell>
        </row>
        <row r="26">
          <cell r="C26" t="str">
            <v xml:space="preserve"> - Otros gastos operativos</v>
          </cell>
          <cell r="E26">
            <v>2572.96</v>
          </cell>
          <cell r="F26">
            <v>222.69689099999999</v>
          </cell>
          <cell r="G26">
            <v>1103.814922</v>
          </cell>
          <cell r="H26">
            <v>1.1762346073201448</v>
          </cell>
        </row>
        <row r="27">
          <cell r="C27" t="str">
            <v>Margen del Negocio</v>
          </cell>
          <cell r="E27">
            <v>16867.64</v>
          </cell>
          <cell r="F27">
            <v>3595.7062620000002</v>
          </cell>
          <cell r="G27">
            <v>3923.6503350000007</v>
          </cell>
          <cell r="H27">
            <v>0.79852583415506206</v>
          </cell>
        </row>
        <row r="28">
          <cell r="C28" t="str">
            <v xml:space="preserve">Ingresos extraordinarios </v>
          </cell>
          <cell r="E28">
            <v>65</v>
          </cell>
          <cell r="F28">
            <v>0</v>
          </cell>
          <cell r="G28">
            <v>0</v>
          </cell>
          <cell r="H28">
            <v>25.369168356997974</v>
          </cell>
        </row>
        <row r="29">
          <cell r="C29" t="str">
            <v xml:space="preserve"> -Gastos extraordinarios</v>
          </cell>
          <cell r="E29">
            <v>172.87</v>
          </cell>
          <cell r="F29">
            <v>85.33</v>
          </cell>
          <cell r="G29">
            <v>22.13</v>
          </cell>
          <cell r="H29">
            <v>0.14426609300016557</v>
          </cell>
        </row>
        <row r="30">
          <cell r="C30" t="str">
            <v>Resultado Neto</v>
          </cell>
          <cell r="E30">
            <v>14009.76</v>
          </cell>
          <cell r="F30">
            <v>3510.3762620000002</v>
          </cell>
          <cell r="G30">
            <v>3901.5343639999987</v>
          </cell>
          <cell r="H30">
            <v>0.51513784908384452</v>
          </cell>
        </row>
        <row r="31">
          <cell r="C31" t="str">
            <v xml:space="preserve">(*) Mensual </v>
          </cell>
        </row>
      </sheetData>
      <sheetData sheetId="13" refreshError="1"/>
      <sheetData sheetId="14" refreshError="1">
        <row r="12">
          <cell r="A12" t="str">
            <v>Dinámica de Cuota de Mercado</v>
          </cell>
        </row>
        <row r="14">
          <cell r="C14" t="str">
            <v>Var. Absoluta</v>
          </cell>
          <cell r="F14" t="str">
            <v>T%</v>
          </cell>
        </row>
        <row r="15">
          <cell r="C15" t="str">
            <v>Jun-98/Dic-97</v>
          </cell>
          <cell r="D15" t="str">
            <v>Jul-98/Jun-98</v>
          </cell>
          <cell r="E15" t="str">
            <v>Ago-98/Jul-98</v>
          </cell>
          <cell r="F15" t="str">
            <v>Jun-98/Dic-97</v>
          </cell>
          <cell r="G15" t="str">
            <v>Dic-97/Jun-97</v>
          </cell>
          <cell r="H15" t="str">
            <v>Jun-98/Dic-97</v>
          </cell>
        </row>
        <row r="16">
          <cell r="C16" t="str">
            <v>( Cifras en MM Bs. )</v>
          </cell>
          <cell r="F16" t="str">
            <v>( % )</v>
          </cell>
        </row>
        <row r="17">
          <cell r="B17" t="str">
            <v>Captaciones del Banco</v>
          </cell>
          <cell r="C17">
            <v>26170.718999999983</v>
          </cell>
          <cell r="D17">
            <v>-318.0559999999823</v>
          </cell>
          <cell r="E17">
            <v>12391.456000000006</v>
          </cell>
          <cell r="F17">
            <v>3.8400371739427501E-2</v>
          </cell>
          <cell r="G17" t="str">
            <v>N.A.</v>
          </cell>
          <cell r="H17" t="str">
            <v>N.A.</v>
          </cell>
        </row>
        <row r="18">
          <cell r="B18" t="str">
            <v>Captaciones del Sistema</v>
          </cell>
          <cell r="C18">
            <v>681522.54300000053</v>
          </cell>
          <cell r="D18">
            <v>-241250.07300000079</v>
          </cell>
          <cell r="E18">
            <v>-327420.22999999858</v>
          </cell>
          <cell r="F18">
            <v>1</v>
          </cell>
          <cell r="G18">
            <v>1</v>
          </cell>
          <cell r="H18">
            <v>1</v>
          </cell>
        </row>
        <row r="19">
          <cell r="A19" t="str">
            <v>|</v>
          </cell>
          <cell r="B19" t="str">
            <v>Captaciones a la Vista del Banco</v>
          </cell>
          <cell r="C19">
            <v>14946.603999999992</v>
          </cell>
          <cell r="D19">
            <v>-9438.44</v>
          </cell>
          <cell r="E19">
            <v>6587.19</v>
          </cell>
          <cell r="F19">
            <v>3.3840948864396474E-2</v>
          </cell>
          <cell r="G19" t="str">
            <v>N.A.</v>
          </cell>
          <cell r="H19" t="str">
            <v>N.A.</v>
          </cell>
        </row>
        <row r="20">
          <cell r="B20" t="str">
            <v>Captaciones a la Vista del Sistema</v>
          </cell>
          <cell r="C20">
            <v>441672.13099999912</v>
          </cell>
          <cell r="D20">
            <v>-398746.63100000005</v>
          </cell>
          <cell r="E20">
            <v>-317458.07999999914</v>
          </cell>
          <cell r="F20">
            <v>1</v>
          </cell>
          <cell r="G20">
            <v>1</v>
          </cell>
          <cell r="H20">
            <v>1</v>
          </cell>
        </row>
        <row r="21">
          <cell r="B21" t="str">
            <v>Captaciones de Ahorro del Banco</v>
          </cell>
          <cell r="C21">
            <v>-3347.3669999999984</v>
          </cell>
          <cell r="D21">
            <v>-4645.1389999999956</v>
          </cell>
          <cell r="E21">
            <v>348.44899999999325</v>
          </cell>
          <cell r="F21" t="str">
            <v>N.A.</v>
          </cell>
          <cell r="G21" t="str">
            <v>N.A.</v>
          </cell>
          <cell r="H21" t="str">
            <v>N.A.</v>
          </cell>
        </row>
        <row r="22">
          <cell r="B22" t="str">
            <v>Captaciones de Ahorro del Sistema</v>
          </cell>
          <cell r="C22">
            <v>-89402.654000000097</v>
          </cell>
          <cell r="D22">
            <v>-62668.63599999994</v>
          </cell>
          <cell r="E22">
            <v>-91793.589999999851</v>
          </cell>
          <cell r="F22">
            <v>1</v>
          </cell>
          <cell r="G22">
            <v>1</v>
          </cell>
          <cell r="H22">
            <v>1</v>
          </cell>
        </row>
        <row r="23">
          <cell r="B23" t="str">
            <v>Captaciones a Plazo del Banco</v>
          </cell>
          <cell r="C23">
            <v>14571.482000000004</v>
          </cell>
          <cell r="D23">
            <v>13765.523000000001</v>
          </cell>
          <cell r="E23">
            <v>5455.8169999999955</v>
          </cell>
          <cell r="F23">
            <v>4.4256177101172349E-2</v>
          </cell>
          <cell r="G23">
            <v>6.2523611248015989E-2</v>
          </cell>
          <cell r="H23">
            <v>6.6671404047148622E-2</v>
          </cell>
        </row>
        <row r="24">
          <cell r="B24" t="str">
            <v>Captaciones a Plazo del Sistema</v>
          </cell>
          <cell r="C24">
            <v>329253.06600000034</v>
          </cell>
          <cell r="D24">
            <v>220165.19399999967</v>
          </cell>
          <cell r="E24">
            <v>81831.439999999944</v>
          </cell>
          <cell r="F24">
            <v>1</v>
          </cell>
          <cell r="G24">
            <v>1</v>
          </cell>
          <cell r="H24">
            <v>1</v>
          </cell>
        </row>
        <row r="25">
          <cell r="B25" t="str">
            <v>Colocaciones del Banco</v>
          </cell>
          <cell r="C25">
            <v>33611.101000000024</v>
          </cell>
          <cell r="D25">
            <v>2721.4699999999721</v>
          </cell>
          <cell r="E25">
            <v>10661.14</v>
          </cell>
          <cell r="F25">
            <v>5.6894086774845483E-2</v>
          </cell>
          <cell r="G25" t="str">
            <v>N.A.</v>
          </cell>
          <cell r="H25" t="str">
            <v>N.A.</v>
          </cell>
        </row>
        <row r="26">
          <cell r="B26" t="str">
            <v>Colocaciones del Sistema</v>
          </cell>
          <cell r="C26">
            <v>590766.15700000059</v>
          </cell>
          <cell r="D26">
            <v>-114902.54700000118</v>
          </cell>
          <cell r="E26">
            <v>-20584.709999999031</v>
          </cell>
          <cell r="F26">
            <v>1</v>
          </cell>
          <cell r="G26">
            <v>1</v>
          </cell>
          <cell r="H26">
            <v>1</v>
          </cell>
        </row>
      </sheetData>
      <sheetData sheetId="15" refreshError="1"/>
      <sheetData sheetId="16" refreshError="1"/>
      <sheetData sheetId="17" refreshError="1"/>
      <sheetData sheetId="18" refreshError="1">
        <row r="5">
          <cell r="F5" t="str">
            <v>Comparación</v>
          </cell>
        </row>
        <row r="6">
          <cell r="F6" t="str">
            <v>Medianos</v>
          </cell>
          <cell r="G6" t="str">
            <v>Privada</v>
          </cell>
        </row>
        <row r="7">
          <cell r="B7" t="str">
            <v xml:space="preserve">C a l i d a d   d e l   A c t i v o </v>
          </cell>
          <cell r="C7">
            <v>35947</v>
          </cell>
          <cell r="D7">
            <v>35977</v>
          </cell>
          <cell r="E7">
            <v>36008</v>
          </cell>
          <cell r="F7">
            <v>36008</v>
          </cell>
        </row>
        <row r="8">
          <cell r="B8" t="str">
            <v>1.- Cartera de Crédito Neta</v>
          </cell>
          <cell r="C8">
            <v>299836</v>
          </cell>
          <cell r="D8">
            <v>302557.92</v>
          </cell>
          <cell r="E8">
            <v>313219.06</v>
          </cell>
          <cell r="F8">
            <v>1087133.52</v>
          </cell>
          <cell r="G8">
            <v>3282186.39</v>
          </cell>
        </row>
        <row r="9">
          <cell r="B9" t="str">
            <v>2.- Cartera de Crédito Bruta</v>
          </cell>
          <cell r="C9">
            <v>303630</v>
          </cell>
          <cell r="D9">
            <v>306055.40599999996</v>
          </cell>
          <cell r="E9">
            <v>316885.49</v>
          </cell>
          <cell r="F9">
            <v>1098872.8799999999</v>
          </cell>
          <cell r="G9">
            <v>3332640.48</v>
          </cell>
        </row>
        <row r="10">
          <cell r="B10" t="str">
            <v>3.- Cartera Inmovilizada Neta</v>
          </cell>
          <cell r="C10">
            <v>-1661</v>
          </cell>
          <cell r="D10">
            <v>-1106.8900000000001</v>
          </cell>
          <cell r="E10">
            <v>-448.51</v>
          </cell>
          <cell r="F10">
            <v>-3468.06</v>
          </cell>
          <cell r="G10">
            <v>-21810.49</v>
          </cell>
        </row>
        <row r="11">
          <cell r="B11" t="str">
            <v>4.- Indice de Morosidad</v>
          </cell>
          <cell r="C11">
            <v>-5.5385066957207999E-3</v>
          </cell>
          <cell r="D11">
            <v>-3.6584400104284149E-3</v>
          </cell>
          <cell r="E11">
            <v>-1.4319371241328679E-3</v>
          </cell>
          <cell r="F11">
            <v>-3.1900957299154983E-3</v>
          </cell>
          <cell r="G11">
            <v>-6.6451101212445171E-3</v>
          </cell>
        </row>
        <row r="12">
          <cell r="B12" t="str">
            <v>5.- Prop.Demanda Endóg. Fondos</v>
          </cell>
          <cell r="C12">
            <v>0.15629999999999999</v>
          </cell>
          <cell r="D12">
            <v>0.15011236510777468</v>
          </cell>
          <cell r="E12">
            <v>0.16287744915653626</v>
          </cell>
          <cell r="F12">
            <v>0.2394</v>
          </cell>
          <cell r="G12">
            <v>0.16550000000000001</v>
          </cell>
        </row>
        <row r="13">
          <cell r="B13" t="str">
            <v>6.- Prov.Ctra.Créd. s/Ctra Cred.B</v>
          </cell>
          <cell r="C13">
            <v>2.90122089435608E-2</v>
          </cell>
          <cell r="D13">
            <v>3.0809640395634774E-2</v>
          </cell>
          <cell r="E13">
            <v>3.1831119815552297E-2</v>
          </cell>
          <cell r="F13">
            <v>3.9667900439948986E-2</v>
          </cell>
          <cell r="G13">
            <v>4.1538816092157656E-2</v>
          </cell>
        </row>
        <row r="14">
          <cell r="B14" t="str">
            <v>7.- Prov.Ctra.Créd. s/Ctra.inmv.B</v>
          </cell>
          <cell r="C14">
            <v>1.23251030654031</v>
          </cell>
          <cell r="D14">
            <v>1.1329986289086047</v>
          </cell>
          <cell r="E14">
            <v>1.046534091557545</v>
          </cell>
          <cell r="F14">
            <v>1.0864380368636397</v>
          </cell>
          <cell r="G14">
            <v>1.1870163333360486</v>
          </cell>
        </row>
        <row r="15">
          <cell r="B15" t="str">
            <v>8.- Vulnerabilidad del Patrimonio</v>
          </cell>
          <cell r="C15">
            <v>-2.7642819958070001E-2</v>
          </cell>
          <cell r="D15">
            <v>-1.7389473220511296E-2</v>
          </cell>
          <cell r="E15">
            <v>-6.8557412992876331E-3</v>
          </cell>
          <cell r="F15">
            <v>-1.2045479442424838E-2</v>
          </cell>
          <cell r="G15">
            <v>-2.7897172692103157E-2</v>
          </cell>
        </row>
        <row r="16">
          <cell r="B16" t="str">
            <v>9.- % de Otros Activos en Tot.Activ.</v>
          </cell>
          <cell r="C16">
            <v>9.9425935833716006E-3</v>
          </cell>
          <cell r="D16">
            <v>1.1352537905957253E-2</v>
          </cell>
          <cell r="E16">
            <v>1.5148858426140303E-2</v>
          </cell>
          <cell r="F16">
            <v>2.2684911937073896E-2</v>
          </cell>
          <cell r="G16">
            <v>1.726791380109929E-2</v>
          </cell>
        </row>
        <row r="17">
          <cell r="B17" t="str">
            <v>10.-% de Acts.Inmov.en T.A. Neto</v>
          </cell>
          <cell r="C17">
            <v>9.2922532322957496E-2</v>
          </cell>
          <cell r="D17">
            <v>9.3814880069657075E-2</v>
          </cell>
          <cell r="E17">
            <v>0.10302481159078078</v>
          </cell>
          <cell r="F17">
            <v>0.15031540974692292</v>
          </cell>
          <cell r="G17">
            <v>0.12173410943846728</v>
          </cell>
        </row>
        <row r="18">
          <cell r="B18" t="str">
            <v>11.-% de Acts.Inmov.en T.A. Bruto</v>
          </cell>
          <cell r="C18">
            <v>0.11911304035224</v>
          </cell>
          <cell r="D18">
            <v>0.12148896913144704</v>
          </cell>
          <cell r="E18">
            <v>0.13325109126824847</v>
          </cell>
          <cell r="F18">
            <v>0.17906832897850458</v>
          </cell>
          <cell r="G18">
            <v>0.15047154065256987</v>
          </cell>
        </row>
        <row r="19">
          <cell r="B19" t="str">
            <v>12.-% de Acts Fijos en el Tot.Acts</v>
          </cell>
          <cell r="C19">
            <v>4.1540025367008702E-2</v>
          </cell>
          <cell r="D19">
            <v>4.2113645763469792E-2</v>
          </cell>
          <cell r="E19">
            <v>4.1296699916880973E-2</v>
          </cell>
          <cell r="F19">
            <v>5.5971674204437494E-2</v>
          </cell>
          <cell r="G19">
            <v>4.6619923104098598E-2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row r="6">
          <cell r="B6" t="str">
            <v xml:space="preserve">                                                                                      (%)</v>
          </cell>
        </row>
        <row r="8">
          <cell r="F8" t="str">
            <v>Estrato de Comp.</v>
          </cell>
        </row>
        <row r="9">
          <cell r="F9" t="str">
            <v>Medianos</v>
          </cell>
          <cell r="G9" t="str">
            <v>Privada</v>
          </cell>
        </row>
        <row r="10">
          <cell r="B10" t="str">
            <v>Tasa Activa Promedio Ponderada</v>
          </cell>
          <cell r="C10">
            <v>35947</v>
          </cell>
          <cell r="D10">
            <v>35977</v>
          </cell>
          <cell r="E10">
            <v>36008</v>
          </cell>
          <cell r="F10">
            <v>35976</v>
          </cell>
        </row>
        <row r="11">
          <cell r="B11" t="str">
            <v>Cartera de Crédito</v>
          </cell>
          <cell r="C11">
            <v>0.34807117034667751</v>
          </cell>
          <cell r="D11">
            <v>0.45006481417329208</v>
          </cell>
          <cell r="E11">
            <v>0.46089856811889068</v>
          </cell>
          <cell r="F11">
            <v>0.35566837657182138</v>
          </cell>
          <cell r="G11">
            <v>0.38457824796819884</v>
          </cell>
        </row>
        <row r="12">
          <cell r="B12" t="str">
            <v>Cartera de Inversiones</v>
          </cell>
          <cell r="C12">
            <v>0.25560206086921078</v>
          </cell>
          <cell r="D12">
            <v>0.27242007731153806</v>
          </cell>
          <cell r="E12">
            <v>0.36082035881723945</v>
          </cell>
          <cell r="F12">
            <v>0.32787462026112268</v>
          </cell>
          <cell r="G12">
            <v>0.29674160230209612</v>
          </cell>
        </row>
        <row r="13">
          <cell r="B13" t="str">
            <v>% de Activos Productivos</v>
          </cell>
        </row>
        <row r="14">
          <cell r="B14" t="str">
            <v>Cartera de Crédito</v>
          </cell>
          <cell r="C14">
            <v>0.95132630828957632</v>
          </cell>
          <cell r="D14">
            <v>0.95459058530801622</v>
          </cell>
          <cell r="E14">
            <v>0.95767363064540578</v>
          </cell>
          <cell r="F14">
            <v>0.88123364906752244</v>
          </cell>
          <cell r="G14">
            <v>0.88236111649712501</v>
          </cell>
        </row>
        <row r="15">
          <cell r="B15" t="str">
            <v>Cartera de Inversiones</v>
          </cell>
          <cell r="C15">
            <v>7.9624113996626722E-2</v>
          </cell>
          <cell r="D15">
            <v>7.7328062955459978E-2</v>
          </cell>
          <cell r="E15">
            <v>7.5173370900748299E-2</v>
          </cell>
          <cell r="F15">
            <v>0.23220421718609718</v>
          </cell>
          <cell r="G15">
            <v>0.21417465910999037</v>
          </cell>
        </row>
        <row r="16">
          <cell r="B16" t="str">
            <v>Ing. como % de los Activos Productivos</v>
          </cell>
        </row>
        <row r="17">
          <cell r="B17" t="str">
            <v>Cartera de Crédito</v>
          </cell>
          <cell r="C17">
            <v>0.33112926150793698</v>
          </cell>
          <cell r="D17">
            <v>0.42962763438822643</v>
          </cell>
          <cell r="E17">
            <v>0.44139040508968691</v>
          </cell>
          <cell r="F17">
            <v>0.31342694134430787</v>
          </cell>
          <cell r="G17">
            <v>0.33933689225772812</v>
          </cell>
        </row>
        <row r="18">
          <cell r="B18" t="str">
            <v>Cartera de Inversiones</v>
          </cell>
          <cell r="C18">
            <v>2.0352087632422761E-2</v>
          </cell>
          <cell r="D18">
            <v>2.106571688867789E-2</v>
          </cell>
          <cell r="E18">
            <v>2.7124082661909427E-2</v>
          </cell>
          <cell r="F18">
            <v>7.6133869532922865E-2</v>
          </cell>
          <cell r="G18">
            <v>6.3554531516803764E-2</v>
          </cell>
        </row>
        <row r="19">
          <cell r="B19" t="str">
            <v>Otros Ingresos</v>
          </cell>
          <cell r="C19">
            <v>9.1883521387288395E-3</v>
          </cell>
          <cell r="D19">
            <v>1.1212189762240636E-2</v>
          </cell>
          <cell r="E19">
            <v>1.1043320116242469E-2</v>
          </cell>
          <cell r="F19">
            <v>3.4189092963117819E-2</v>
          </cell>
          <cell r="G19">
            <v>1.7547978897398588E-2</v>
          </cell>
        </row>
        <row r="20">
          <cell r="B20" t="str">
            <v>Relación de Apartados como % del Activo Productivo</v>
          </cell>
        </row>
        <row r="21">
          <cell r="B21" t="str">
            <v>Cartera de Crédito</v>
          </cell>
          <cell r="C21">
            <v>1.7116267617867477E-2</v>
          </cell>
          <cell r="D21">
            <v>2.1613139690559561E-2</v>
          </cell>
          <cell r="E21">
            <v>2.335845039608174E-2</v>
          </cell>
          <cell r="F21">
            <v>1.7557869707598713E-2</v>
          </cell>
          <cell r="G21">
            <v>2.5612600317922257E-2</v>
          </cell>
        </row>
        <row r="22">
          <cell r="B22" t="str">
            <v>Cartera de Inversiones</v>
          </cell>
          <cell r="C22">
            <v>3.153118303124907E-3</v>
          </cell>
          <cell r="D22">
            <v>1.5565206814029283E-3</v>
          </cell>
          <cell r="E22">
            <v>1.5416976179683274E-3</v>
          </cell>
          <cell r="F22">
            <v>8.6278284507616283E-3</v>
          </cell>
          <cell r="G22">
            <v>9.2454430800373126E-3</v>
          </cell>
        </row>
        <row r="23">
          <cell r="B23" t="str">
            <v>Otros Ingresos</v>
          </cell>
          <cell r="C23">
            <v>1.8296491439544125E-2</v>
          </cell>
          <cell r="D23">
            <v>1.3722422479367358E-2</v>
          </cell>
          <cell r="E23">
            <v>2.2693009117229882E-2</v>
          </cell>
          <cell r="F23">
            <v>9.0568911556753503E-3</v>
          </cell>
          <cell r="G23">
            <v>8.611235723781618E-3</v>
          </cell>
        </row>
        <row r="24">
          <cell r="B24" t="str">
            <v>Ing. Financ. Neto como % de los Activos Productivos</v>
          </cell>
        </row>
        <row r="25">
          <cell r="B25" t="str">
            <v>Cartera de Crédito</v>
          </cell>
          <cell r="C25">
            <v>0.31401299389006948</v>
          </cell>
          <cell r="D25">
            <v>0.40801449469766687</v>
          </cell>
          <cell r="E25">
            <v>0.41803195469360516</v>
          </cell>
          <cell r="F25">
            <v>0.29586907163670917</v>
          </cell>
          <cell r="G25">
            <v>0.31372429193980589</v>
          </cell>
        </row>
        <row r="26">
          <cell r="B26" t="str">
            <v>Cartera de Inversiones</v>
          </cell>
          <cell r="C26">
            <v>1.7198969329297854E-2</v>
          </cell>
          <cell r="D26">
            <v>1.9509196207274961E-2</v>
          </cell>
          <cell r="E26">
            <v>2.55823850439411E-2</v>
          </cell>
          <cell r="F26">
            <v>6.7506041082161239E-2</v>
          </cell>
          <cell r="G26">
            <v>5.4309088436766448E-2</v>
          </cell>
        </row>
        <row r="27">
          <cell r="B27" t="str">
            <v>Otros Ingresos</v>
          </cell>
          <cell r="C27">
            <v>-9.1081393008152853E-3</v>
          </cell>
          <cell r="D27">
            <v>-2.510232717126722E-3</v>
          </cell>
          <cell r="E27">
            <v>-1.1649689000987413E-2</v>
          </cell>
          <cell r="F27">
            <v>2.5132201807442467E-2</v>
          </cell>
          <cell r="G27">
            <v>8.9367431736169702E-3</v>
          </cell>
        </row>
        <row r="28">
          <cell r="B28" t="str">
            <v>Ingr. Fciero Neto/Act. Produc</v>
          </cell>
          <cell r="C28">
            <v>0.32210382391855208</v>
          </cell>
          <cell r="D28">
            <v>0.42501345818781511</v>
          </cell>
          <cell r="E28">
            <v>0.43196465073655888</v>
          </cell>
          <cell r="F28">
            <v>0.38850731452631287</v>
          </cell>
          <cell r="G28">
            <v>0.37697012355018933</v>
          </cell>
        </row>
        <row r="29">
          <cell r="B29" t="str">
            <v>Tasa Pasiva Promedio Ponderada</v>
          </cell>
        </row>
        <row r="30">
          <cell r="B30" t="str">
            <v>Captaciones de Público (Vista remunerado, de ahorro y a plazo)</v>
          </cell>
          <cell r="C30">
            <v>0.12824418244135449</v>
          </cell>
          <cell r="D30">
            <v>0.20856302044520472</v>
          </cell>
          <cell r="E30">
            <v>0.21593932022450202</v>
          </cell>
          <cell r="F30">
            <v>0.1757237101271496</v>
          </cell>
          <cell r="G30">
            <v>0.17013547067656942</v>
          </cell>
        </row>
        <row r="31">
          <cell r="B31" t="str">
            <v>Otros Pasivos con Costo</v>
          </cell>
          <cell r="C31">
            <v>1.1234509999500564E-2</v>
          </cell>
          <cell r="D31">
            <v>5.5171299293213127E-2</v>
          </cell>
          <cell r="E31">
            <v>5.8134211679208063E-2</v>
          </cell>
          <cell r="F31">
            <v>7.6464649828819717E-2</v>
          </cell>
          <cell r="G31">
            <v>0.11192257838687279</v>
          </cell>
        </row>
        <row r="32">
          <cell r="B32" t="str">
            <v>Porcentaje de Pasivos con Costo</v>
          </cell>
        </row>
        <row r="33">
          <cell r="B33" t="str">
            <v>Captaciones de Público (Vista remunerado, de ahorro y a plazo)</v>
          </cell>
          <cell r="C33">
            <v>0.85728490675963021</v>
          </cell>
          <cell r="D33">
            <v>0.86021439337163896</v>
          </cell>
          <cell r="E33">
            <v>0.86416540011800502</v>
          </cell>
          <cell r="F33">
            <v>0.87491641533714148</v>
          </cell>
          <cell r="G33">
            <v>0.85265837602099592</v>
          </cell>
        </row>
        <row r="34">
          <cell r="B34" t="str">
            <v>Otros Pasivos con Costo</v>
          </cell>
          <cell r="C34">
            <v>0.14271509324036979</v>
          </cell>
          <cell r="D34">
            <v>0.13978560662836109</v>
          </cell>
          <cell r="E34">
            <v>0.1358345998819952</v>
          </cell>
          <cell r="F34">
            <v>0.12508358466285865</v>
          </cell>
          <cell r="G34">
            <v>0.14734162397900416</v>
          </cell>
        </row>
        <row r="35">
          <cell r="B35" t="str">
            <v>Tasa de Gasto Financiero Promedio</v>
          </cell>
        </row>
        <row r="36">
          <cell r="B36" t="str">
            <v>Captaciones de Público (Vista remunerado, de ahorro y a plazo)</v>
          </cell>
          <cell r="C36">
            <v>0.10994180198670159</v>
          </cell>
          <cell r="D36">
            <v>0.1794089121120285</v>
          </cell>
          <cell r="E36">
            <v>0.1866072890630168</v>
          </cell>
          <cell r="F36">
            <v>0.15374355855418867</v>
          </cell>
          <cell r="G36">
            <v>0.14506743413065146</v>
          </cell>
        </row>
        <row r="37">
          <cell r="B37" t="str">
            <v>Otros Pasivos con Costo</v>
          </cell>
          <cell r="C37">
            <v>1.6033341420885899E-3</v>
          </cell>
          <cell r="D37">
            <v>7.7121535401766667E-3</v>
          </cell>
          <cell r="E37">
            <v>7.8966373829004403E-3</v>
          </cell>
          <cell r="F37">
            <v>9.5644725005790115E-3</v>
          </cell>
          <cell r="G37">
            <v>1.6490854459439229E-2</v>
          </cell>
        </row>
        <row r="38">
          <cell r="B38" t="str">
            <v>Costo Promedio de los Fondos</v>
          </cell>
          <cell r="C38">
            <v>0.11154513612879018</v>
          </cell>
          <cell r="D38">
            <v>0.18712106565220515</v>
          </cell>
          <cell r="E38">
            <v>0.19450392644591724</v>
          </cell>
          <cell r="F38">
            <v>0.16330803105476768</v>
          </cell>
          <cell r="G38">
            <v>0.16155828859009069</v>
          </cell>
        </row>
        <row r="39">
          <cell r="B39" t="str">
            <v>Margen de Intermediacion</v>
          </cell>
          <cell r="C39">
            <v>0.21055868778976189</v>
          </cell>
          <cell r="D39">
            <v>0.23789239253560995</v>
          </cell>
          <cell r="E39">
            <v>0.23746072429064163</v>
          </cell>
          <cell r="F39">
            <v>0.22519928347154519</v>
          </cell>
          <cell r="G39">
            <v>0.21541183496009864</v>
          </cell>
        </row>
        <row r="40">
          <cell r="B40" t="str">
            <v>Porcentaje Total de Activos</v>
          </cell>
        </row>
        <row r="41">
          <cell r="B41" t="str">
            <v>Activos Productivos</v>
          </cell>
          <cell r="C41">
            <v>0.67833722667145779</v>
          </cell>
          <cell r="D41">
            <v>0.67744006910634202</v>
          </cell>
          <cell r="E41">
            <v>0.67708326127599416</v>
          </cell>
          <cell r="F41">
            <v>0.61567786624561316</v>
          </cell>
          <cell r="G41">
            <v>0.6322059952602922</v>
          </cell>
        </row>
        <row r="42">
          <cell r="B42" t="str">
            <v>Activos Improductivos</v>
          </cell>
          <cell r="C42">
            <v>0.32166277332854221</v>
          </cell>
          <cell r="D42">
            <v>0.32255993089365798</v>
          </cell>
          <cell r="E42">
            <v>0.32291673872400584</v>
          </cell>
          <cell r="F42">
            <v>0.38432213375438684</v>
          </cell>
          <cell r="G42">
            <v>0.3677940047397078</v>
          </cell>
        </row>
        <row r="43">
          <cell r="B43" t="str">
            <v>Aporte de los Activos Productivos</v>
          </cell>
          <cell r="C43">
            <v>0.14282979632688841</v>
          </cell>
          <cell r="D43">
            <v>0.16115783883919665</v>
          </cell>
          <cell r="E43">
            <v>0.16078068162766732</v>
          </cell>
          <cell r="F43">
            <v>0.13865021432780192</v>
          </cell>
          <cell r="G43">
            <v>0.13618465351179496</v>
          </cell>
        </row>
        <row r="44">
          <cell r="B44" t="str">
            <v>Activos Improductivos</v>
          </cell>
        </row>
        <row r="45">
          <cell r="B45" t="str">
            <v>Disponibilidades</v>
          </cell>
          <cell r="C45">
            <v>0.39723207101392</v>
          </cell>
          <cell r="D45">
            <v>0.37956610706666344</v>
          </cell>
          <cell r="E45">
            <v>0.36458837205901706</v>
          </cell>
          <cell r="F45">
            <v>0.38754251902021203</v>
          </cell>
          <cell r="G45">
            <v>0.43921279423765996</v>
          </cell>
        </row>
        <row r="46">
          <cell r="B46" t="str">
            <v>Otras Ctas por Cobrar</v>
          </cell>
          <cell r="C46">
            <v>2.9051696123119815E-2</v>
          </cell>
          <cell r="D46">
            <v>2.4318114343884246E-2</v>
          </cell>
          <cell r="E46">
            <v>3.3289464064038023E-2</v>
          </cell>
          <cell r="F46">
            <v>2.1825614402229934E-2</v>
          </cell>
          <cell r="G46">
            <v>2.1855743018562107E-2</v>
          </cell>
        </row>
        <row r="47">
          <cell r="B47" t="str">
            <v>Bienes Realizables</v>
          </cell>
          <cell r="C47">
            <v>2.8031115759879275E-3</v>
          </cell>
          <cell r="D47">
            <v>2.732959098583349E-3</v>
          </cell>
          <cell r="E47">
            <v>2.6935520986213907E-3</v>
          </cell>
          <cell r="F47">
            <v>1.382138233289792E-3</v>
          </cell>
          <cell r="G47">
            <v>6.158167710090031E-3</v>
          </cell>
        </row>
        <row r="48">
          <cell r="B48" t="str">
            <v>Bienes de Uso</v>
          </cell>
          <cell r="C48">
            <v>6.5728731816404706E-2</v>
          </cell>
          <cell r="D48">
            <v>6.5532132381402527E-2</v>
          </cell>
          <cell r="E48">
            <v>6.5096097827149355E-2</v>
          </cell>
          <cell r="F48">
            <v>8.5641326419368363E-2</v>
          </cell>
          <cell r="G48">
            <v>5.9977922531165372E-2</v>
          </cell>
        </row>
        <row r="49">
          <cell r="B49" t="str">
            <v xml:space="preserve">Otros Activos </v>
          </cell>
          <cell r="C49">
            <v>1.6319401428453218E-2</v>
          </cell>
          <cell r="D49">
            <v>1.840215979003209E-2</v>
          </cell>
          <cell r="E49">
            <v>2.486726085982793E-2</v>
          </cell>
          <cell r="F49">
            <v>3.5901223060011048E-2</v>
          </cell>
          <cell r="G49">
            <v>2.8035843013595862E-2</v>
          </cell>
        </row>
        <row r="50">
          <cell r="B50" t="str">
            <v>Peso de los Activos Improductivos</v>
          </cell>
          <cell r="C50">
            <v>-1.6836559539148796E-2</v>
          </cell>
          <cell r="D50">
            <v>-2.7215556094612365E-2</v>
          </cell>
          <cell r="E50">
            <v>-2.6660237834844266E-2</v>
          </cell>
          <cell r="F50">
            <v>-8.7548436919981012E-3</v>
          </cell>
          <cell r="G50">
            <v>-1.1838433163863026E-2</v>
          </cell>
        </row>
        <row r="51">
          <cell r="B51" t="str">
            <v>Margen en Activos</v>
          </cell>
          <cell r="C51">
            <v>0.15966635586603722</v>
          </cell>
          <cell r="D51">
            <v>0.18837339493380903</v>
          </cell>
          <cell r="E51">
            <v>0.18744091946251157</v>
          </cell>
          <cell r="F51">
            <v>0.14740505801980003</v>
          </cell>
          <cell r="G51">
            <v>0.14802308667565797</v>
          </cell>
        </row>
        <row r="52">
          <cell r="B52" t="str">
            <v>Otros Ingresos y Egresos (% ATP)</v>
          </cell>
        </row>
        <row r="53">
          <cell r="B53" t="str">
            <v>Otros Ingresos Operativos</v>
          </cell>
          <cell r="C53">
            <v>3.5124940866659474E-2</v>
          </cell>
          <cell r="D53">
            <v>2.7717340682964473E-2</v>
          </cell>
          <cell r="E53">
            <v>2.8281918094885786E-2</v>
          </cell>
          <cell r="F53">
            <v>3.2445951064022351E-2</v>
          </cell>
          <cell r="G53">
            <v>1.8146953672963151E-2</v>
          </cell>
        </row>
        <row r="54">
          <cell r="B54" t="str">
            <v>Ingresos Extraordinarios</v>
          </cell>
          <cell r="C54">
            <v>3.1889491257513423E-4</v>
          </cell>
          <cell r="D54">
            <v>1.6542577049095939E-4</v>
          </cell>
          <cell r="E54">
            <v>1.6271692581032644E-4</v>
          </cell>
          <cell r="F54">
            <v>5.6953968951355335E-3</v>
          </cell>
          <cell r="G54">
            <v>2.7376391711969052E-3</v>
          </cell>
        </row>
        <row r="55">
          <cell r="B55" t="str">
            <v>Gastos Extraordinarios</v>
          </cell>
          <cell r="C55">
            <v>8.3387329506675928E-4</v>
          </cell>
          <cell r="D55">
            <v>1.6286049592729374E-3</v>
          </cell>
          <cell r="E55">
            <v>1.1613200440228424E-3</v>
          </cell>
          <cell r="F55">
            <v>8.925154422420072E-4</v>
          </cell>
          <cell r="G55">
            <v>7.9391486155044996E-4</v>
          </cell>
        </row>
        <row r="56">
          <cell r="B56" t="str">
            <v>Gastos de Transformación</v>
          </cell>
          <cell r="C56">
            <v>0.11343228551052717</v>
          </cell>
          <cell r="D56">
            <v>0.12468507398451074</v>
          </cell>
          <cell r="E56">
            <v>0.12328317264256858</v>
          </cell>
          <cell r="F56">
            <v>0.12534194848974572</v>
          </cell>
          <cell r="G56">
            <v>0.10718353255735218</v>
          </cell>
        </row>
        <row r="57">
          <cell r="B57" t="str">
            <v>Gastos de personal</v>
          </cell>
          <cell r="C57">
            <v>4.8198474593856705E-2</v>
          </cell>
          <cell r="D57">
            <v>5.1972824408258095E-2</v>
          </cell>
          <cell r="E57">
            <v>5.1912710051686725E-2</v>
          </cell>
          <cell r="F57">
            <v>4.903887974340379E-2</v>
          </cell>
          <cell r="G57">
            <v>4.3276831951588088E-2</v>
          </cell>
        </row>
        <row r="58">
          <cell r="B58" t="str">
            <v xml:space="preserve">Gastos operativos  </v>
          </cell>
          <cell r="C58">
            <v>5.2228339619006373E-2</v>
          </cell>
          <cell r="D58">
            <v>5.8161188976293084E-2</v>
          </cell>
          <cell r="E58">
            <v>5.7243409013777315E-2</v>
          </cell>
          <cell r="F58">
            <v>6.3189237286334465E-2</v>
          </cell>
          <cell r="G58">
            <v>5.2391154281032672E-2</v>
          </cell>
        </row>
        <row r="59">
          <cell r="B59" t="str">
            <v>Gastos por aporte a Fogade</v>
          </cell>
          <cell r="C59">
            <v>1.2765974513374958E-2</v>
          </cell>
          <cell r="D59">
            <v>1.4311649863757561E-2</v>
          </cell>
          <cell r="E59">
            <v>1.3890978159296434E-2</v>
          </cell>
          <cell r="F59">
            <v>1.2868833535577018E-2</v>
          </cell>
          <cell r="G59">
            <v>1.1272667082141492E-2</v>
          </cell>
        </row>
        <row r="60">
          <cell r="B60" t="str">
            <v>Gastos por aporte a la Sudeban</v>
          </cell>
          <cell r="C60">
            <v>2.3949678428914558E-4</v>
          </cell>
          <cell r="D60">
            <v>2.3941073620201064E-4</v>
          </cell>
          <cell r="E60">
            <v>2.3607541780809067E-4</v>
          </cell>
          <cell r="F60">
            <v>2.4499792443045921E-4</v>
          </cell>
          <cell r="G60">
            <v>2.428792425899186E-4</v>
          </cell>
        </row>
        <row r="61">
          <cell r="B61" t="str">
            <v>Utilidad antes del ISRL</v>
          </cell>
          <cell r="C61">
            <v>8.0844032839677893E-2</v>
          </cell>
          <cell r="D61">
            <v>8.9942482443480756E-2</v>
          </cell>
          <cell r="E61">
            <v>9.1441061796616263E-2</v>
          </cell>
          <cell r="F61">
            <v>5.9311942046970184E-2</v>
          </cell>
          <cell r="G61">
            <v>6.0930232100915402E-2</v>
          </cell>
        </row>
        <row r="62">
          <cell r="B62" t="str">
            <v>Impuesto s/la Renta/Activo Total Promedio</v>
          </cell>
          <cell r="C62">
            <v>1.3265179391644519E-2</v>
          </cell>
          <cell r="D62">
            <v>6.5396271271089693E-3</v>
          </cell>
          <cell r="E62">
            <v>6.4485211934635373E-3</v>
          </cell>
          <cell r="F62">
            <v>2.9228546051727386E-3</v>
          </cell>
          <cell r="G62">
            <v>5.1600723309496816E-3</v>
          </cell>
        </row>
        <row r="63">
          <cell r="B63" t="str">
            <v>R.O.A.</v>
          </cell>
          <cell r="C63">
            <v>6.7578853448033369E-2</v>
          </cell>
          <cell r="D63">
            <v>8.3402855316371788E-2</v>
          </cell>
          <cell r="E63">
            <v>8.4992540603152728E-2</v>
          </cell>
          <cell r="F63">
            <v>5.6389087441797443E-2</v>
          </cell>
          <cell r="G63">
            <v>5.5770159769965723E-2</v>
          </cell>
        </row>
        <row r="64">
          <cell r="B64" t="str">
            <v>Apalancamiento Financiero ( Leverage Prom. )</v>
          </cell>
          <cell r="C64">
            <v>8.8197923505378331</v>
          </cell>
          <cell r="D64">
            <v>8.6433502063887957</v>
          </cell>
          <cell r="E64">
            <v>8.5820597443701345</v>
          </cell>
          <cell r="F64">
            <v>8.1260019006770676</v>
          </cell>
          <cell r="G64">
            <v>9.8871752179249839</v>
          </cell>
        </row>
        <row r="65">
          <cell r="B65" t="str">
            <v>R.O.E.</v>
          </cell>
          <cell r="C65">
            <v>0.59603145469908192</v>
          </cell>
          <cell r="D65">
            <v>0.72088008671217696</v>
          </cell>
          <cell r="E65">
            <v>0.72941106128206112</v>
          </cell>
          <cell r="F65">
            <v>0.45821783172949138</v>
          </cell>
          <cell r="G65">
            <v>0.55140934157732202</v>
          </cell>
        </row>
        <row r="66">
          <cell r="B66" t="str">
            <v>RENTABILIDAD RECURSOS PROPIOS</v>
          </cell>
          <cell r="C66">
            <v>0.59603188013954655</v>
          </cell>
          <cell r="D66">
            <v>0.72088029225504058</v>
          </cell>
          <cell r="E66">
            <v>0.72941210949210311</v>
          </cell>
          <cell r="F66">
            <v>0.45822356654587659</v>
          </cell>
          <cell r="G66">
            <v>0.551411697201039</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B4" t="str">
            <v>INDICE DE SOLVENCIA</v>
          </cell>
          <cell r="J4" t="str">
            <v>INDICE DE CAPITALIZACION NETO</v>
          </cell>
          <cell r="Z4" t="str">
            <v>COBERTURA PATRIMONIAL AJUSTADA</v>
          </cell>
          <cell r="AH4" t="str">
            <v>PROPORCION DEMANDA ENDOGENA DE FONDOS</v>
          </cell>
          <cell r="AP4" t="str">
            <v>% DE ACTIVOS INMOVILIZADOS EN EL TOTAL ACTIVO</v>
          </cell>
          <cell r="AX4" t="str">
            <v>% DE ACTIVOS INMOVILIZADOS EN EL TOTAL ACTIVO</v>
          </cell>
        </row>
        <row r="5">
          <cell r="B5" t="str">
            <v>Agosto-98/Junio-97</v>
          </cell>
          <cell r="J5" t="str">
            <v>Agosto-98/Julio-97</v>
          </cell>
          <cell r="Z5" t="str">
            <v>Agosto-98/Junio-98</v>
          </cell>
          <cell r="AH5" t="str">
            <v>Agosto-98/Agosto-97</v>
          </cell>
          <cell r="AP5" t="str">
            <v>(Expresado en Términos Netos)</v>
          </cell>
          <cell r="AX5" t="str">
            <v>(Expresado en Términos Brutos)</v>
          </cell>
          <cell r="BF5" t="str">
            <v>INTERMEDIACION EN CREDITOS</v>
          </cell>
          <cell r="BN5" t="str">
            <v>INTERMEDIACION EN INVERSIONES</v>
          </cell>
          <cell r="BV5" t="str">
            <v>BANCA UNIVERSAL Y COMERCIAL</v>
          </cell>
        </row>
        <row r="6">
          <cell r="R6" t="str">
            <v>Agosto-98/Junio-98</v>
          </cell>
          <cell r="AB6" t="str">
            <v>COBERTURA</v>
          </cell>
          <cell r="AD6" t="str">
            <v>COBERTURA</v>
          </cell>
          <cell r="AJ6" t="str">
            <v>PROPORCION</v>
          </cell>
          <cell r="AL6" t="str">
            <v>PROPORCION</v>
          </cell>
          <cell r="AP6" t="str">
            <v>Agosto-98/Junio-98</v>
          </cell>
          <cell r="AX6" t="str">
            <v>Agosto-98/Junio-98</v>
          </cell>
          <cell r="BF6" t="str">
            <v>Agosto-98/Junio-98</v>
          </cell>
          <cell r="BN6" t="str">
            <v>Agosto-98/Junio-98</v>
          </cell>
          <cell r="BV6" t="str">
            <v>PRUEBA ACIDA DE LIQUIDEZ</v>
          </cell>
        </row>
        <row r="7">
          <cell r="L7" t="str">
            <v>INDICE DE</v>
          </cell>
          <cell r="N7" t="str">
            <v>INDICE DE</v>
          </cell>
          <cell r="AB7" t="str">
            <v>PATRIMONIAL</v>
          </cell>
          <cell r="AD7" t="str">
            <v>PATRIMONIAL</v>
          </cell>
          <cell r="AJ7" t="str">
            <v xml:space="preserve">DEMANDA </v>
          </cell>
          <cell r="AL7" t="str">
            <v xml:space="preserve">DEMANDA </v>
          </cell>
          <cell r="BV7" t="str">
            <v>Agosto-98/Junio-98</v>
          </cell>
        </row>
        <row r="8">
          <cell r="D8" t="str">
            <v xml:space="preserve">INDICE DE </v>
          </cell>
          <cell r="F8" t="str">
            <v xml:space="preserve">INDICE DE </v>
          </cell>
          <cell r="L8" t="str">
            <v>CAPITALIZACION</v>
          </cell>
          <cell r="N8" t="str">
            <v>CAPITALIZACION</v>
          </cell>
          <cell r="R8" t="str">
            <v>BANCOS</v>
          </cell>
          <cell r="T8" t="str">
            <v>APALANCAMIENTO</v>
          </cell>
          <cell r="V8" t="str">
            <v>APALANCAMIENTO</v>
          </cell>
          <cell r="Z8" t="str">
            <v>BANCOS</v>
          </cell>
          <cell r="AA8" t="str">
            <v>RK</v>
          </cell>
          <cell r="AB8" t="str">
            <v>ACT. INMOV.</v>
          </cell>
          <cell r="AC8" t="str">
            <v>RK</v>
          </cell>
          <cell r="AD8" t="str">
            <v>ACT. INMOV.</v>
          </cell>
          <cell r="AH8" t="str">
            <v>BANCOS</v>
          </cell>
          <cell r="AI8" t="str">
            <v>RK</v>
          </cell>
          <cell r="AJ8" t="str">
            <v>ENDOGENA</v>
          </cell>
          <cell r="AK8" t="str">
            <v>RK</v>
          </cell>
          <cell r="AL8" t="str">
            <v>ENDOGENA</v>
          </cell>
          <cell r="AP8" t="str">
            <v>BANCOS</v>
          </cell>
          <cell r="AR8" t="str">
            <v>% de Activos</v>
          </cell>
          <cell r="AT8" t="str">
            <v>% de Activos</v>
          </cell>
          <cell r="AX8" t="str">
            <v>BANCOS</v>
          </cell>
          <cell r="AZ8" t="str">
            <v>% de Activos</v>
          </cell>
          <cell r="BB8" t="str">
            <v>% de Activos</v>
          </cell>
          <cell r="BF8" t="str">
            <v>BANCOS</v>
          </cell>
          <cell r="BH8" t="str">
            <v>Intermediación</v>
          </cell>
          <cell r="BJ8" t="str">
            <v>Intermediación</v>
          </cell>
          <cell r="BN8" t="str">
            <v>BANCOS</v>
          </cell>
          <cell r="BP8" t="str">
            <v>Intermediación</v>
          </cell>
          <cell r="BR8" t="str">
            <v>Intermediación</v>
          </cell>
          <cell r="BV8" t="str">
            <v>BANCOS</v>
          </cell>
          <cell r="BX8" t="str">
            <v>Prueba Acida</v>
          </cell>
          <cell r="BZ8" t="str">
            <v>Prueba Acida</v>
          </cell>
        </row>
        <row r="9">
          <cell r="B9" t="str">
            <v>BANCOS</v>
          </cell>
          <cell r="C9" t="str">
            <v>RK</v>
          </cell>
          <cell r="D9" t="str">
            <v>SOLVENCIA</v>
          </cell>
          <cell r="E9" t="str">
            <v>RK</v>
          </cell>
          <cell r="F9" t="str">
            <v>SOLVENCIA</v>
          </cell>
          <cell r="J9" t="str">
            <v>BANCOS</v>
          </cell>
          <cell r="K9" t="str">
            <v>RK</v>
          </cell>
          <cell r="L9" t="str">
            <v>NETO</v>
          </cell>
          <cell r="M9" t="str">
            <v>RK</v>
          </cell>
          <cell r="N9" t="str">
            <v>NETO</v>
          </cell>
          <cell r="S9" t="str">
            <v>RK</v>
          </cell>
          <cell r="T9" t="str">
            <v>FINANCIERO</v>
          </cell>
          <cell r="U9" t="str">
            <v>RK</v>
          </cell>
          <cell r="V9" t="str">
            <v>FINANCIERO</v>
          </cell>
          <cell r="AB9" t="str">
            <v>AJUSTADA</v>
          </cell>
          <cell r="AD9" t="str">
            <v>AJUSTADA</v>
          </cell>
          <cell r="AJ9" t="str">
            <v>DE FONDOS</v>
          </cell>
          <cell r="AL9" t="str">
            <v>DE FONDOS</v>
          </cell>
          <cell r="AQ9" t="str">
            <v>RK</v>
          </cell>
          <cell r="AR9" t="str">
            <v>Inmovilizados</v>
          </cell>
          <cell r="AS9" t="str">
            <v>RK</v>
          </cell>
          <cell r="AT9" t="str">
            <v>Inmovilizados</v>
          </cell>
          <cell r="AY9" t="str">
            <v>RK</v>
          </cell>
          <cell r="AZ9" t="str">
            <v>Inmovilizados</v>
          </cell>
          <cell r="BA9" t="str">
            <v>RK</v>
          </cell>
          <cell r="BB9" t="str">
            <v>Inmovilizados</v>
          </cell>
          <cell r="BG9" t="str">
            <v>RK</v>
          </cell>
          <cell r="BH9" t="str">
            <v>en Créditos</v>
          </cell>
          <cell r="BI9" t="str">
            <v>RK</v>
          </cell>
          <cell r="BJ9" t="str">
            <v>en Créditos</v>
          </cell>
          <cell r="BO9" t="str">
            <v>RK</v>
          </cell>
          <cell r="BP9" t="str">
            <v>en Inversiones</v>
          </cell>
          <cell r="BQ9" t="str">
            <v>RK</v>
          </cell>
          <cell r="BR9" t="str">
            <v>en Inversiones</v>
          </cell>
          <cell r="BW9" t="str">
            <v>RK</v>
          </cell>
          <cell r="BX9" t="str">
            <v>de Liquidez</v>
          </cell>
          <cell r="BY9" t="str">
            <v>RK</v>
          </cell>
          <cell r="BZ9" t="str">
            <v>de Liquidez</v>
          </cell>
        </row>
        <row r="10">
          <cell r="C10">
            <v>35976</v>
          </cell>
          <cell r="E10">
            <v>36007</v>
          </cell>
          <cell r="L10">
            <v>35976</v>
          </cell>
          <cell r="N10">
            <v>36006</v>
          </cell>
          <cell r="S10">
            <v>35976</v>
          </cell>
          <cell r="U10">
            <v>35977</v>
          </cell>
          <cell r="AA10">
            <v>35947</v>
          </cell>
          <cell r="AC10">
            <v>36007</v>
          </cell>
          <cell r="AJ10" t="str">
            <v>jun-98/Jun-97</v>
          </cell>
          <cell r="AL10" t="str">
            <v>jul-98/Jul-97</v>
          </cell>
          <cell r="AQ10">
            <v>35947</v>
          </cell>
          <cell r="AS10">
            <v>36006</v>
          </cell>
          <cell r="AY10">
            <v>35947</v>
          </cell>
          <cell r="BA10">
            <v>35977</v>
          </cell>
          <cell r="BG10">
            <v>35947</v>
          </cell>
          <cell r="BI10">
            <v>35977</v>
          </cell>
          <cell r="BO10">
            <v>35947</v>
          </cell>
          <cell r="BQ10">
            <v>35977</v>
          </cell>
          <cell r="BW10">
            <v>35582</v>
          </cell>
          <cell r="BY10">
            <v>35612</v>
          </cell>
        </row>
        <row r="12">
          <cell r="B12" t="str">
            <v>ABN AMRO BANK</v>
          </cell>
          <cell r="C12">
            <v>41</v>
          </cell>
          <cell r="D12">
            <v>4.875591633834845E-2</v>
          </cell>
          <cell r="E12">
            <v>41</v>
          </cell>
          <cell r="F12">
            <v>4.302849107168287E-2</v>
          </cell>
          <cell r="J12" t="str">
            <v>ABN AMRO BANK</v>
          </cell>
          <cell r="K12">
            <v>39</v>
          </cell>
          <cell r="L12">
            <v>2.9453965369778231E-2</v>
          </cell>
          <cell r="M12">
            <v>39</v>
          </cell>
          <cell r="N12">
            <v>2.2455680055248308E-2</v>
          </cell>
          <cell r="R12" t="str">
            <v>ABN AMRO BANK</v>
          </cell>
          <cell r="S12">
            <v>39</v>
          </cell>
          <cell r="T12">
            <v>33.951285928585627</v>
          </cell>
          <cell r="U12">
            <v>39</v>
          </cell>
          <cell r="V12">
            <v>44.532162799775975</v>
          </cell>
          <cell r="Z12" t="str">
            <v>ABN AMRO BANK</v>
          </cell>
          <cell r="AA12">
            <v>37</v>
          </cell>
          <cell r="AB12">
            <v>0.48694261910349684</v>
          </cell>
          <cell r="AC12">
            <v>38</v>
          </cell>
          <cell r="AD12">
            <v>0.32090008687150906</v>
          </cell>
          <cell r="AH12" t="str">
            <v>ABN AMRO BANK</v>
          </cell>
          <cell r="AI12">
            <v>13</v>
          </cell>
          <cell r="AJ12">
            <v>3.9078891392144793E-2</v>
          </cell>
          <cell r="AK12">
            <v>17</v>
          </cell>
          <cell r="AL12">
            <v>5.3337988457149273E-2</v>
          </cell>
          <cell r="AP12" t="str">
            <v>ABN AMRO BANK</v>
          </cell>
          <cell r="AQ12">
            <v>10</v>
          </cell>
          <cell r="AR12">
            <v>4.6976198660537212E-2</v>
          </cell>
          <cell r="AS12">
            <v>14</v>
          </cell>
          <cell r="AT12">
            <v>5.6359034999593272E-2</v>
          </cell>
          <cell r="AX12" t="str">
            <v>ABN AMRO BANK</v>
          </cell>
          <cell r="AY12">
            <v>9</v>
          </cell>
          <cell r="AZ12">
            <v>6.6645828060725332E-2</v>
          </cell>
          <cell r="BA12">
            <v>11</v>
          </cell>
          <cell r="BB12">
            <v>7.7779127857287897E-2</v>
          </cell>
          <cell r="BF12" t="str">
            <v>ABN AMRO BANK</v>
          </cell>
          <cell r="BG12">
            <v>22</v>
          </cell>
          <cell r="BH12">
            <v>0.67644386588672567</v>
          </cell>
          <cell r="BI12">
            <v>8</v>
          </cell>
          <cell r="BJ12">
            <v>0.96760312736049625</v>
          </cell>
          <cell r="BN12" t="str">
            <v>ABN AMRO BANK</v>
          </cell>
          <cell r="BO12">
            <v>7</v>
          </cell>
          <cell r="BP12">
            <v>0.66482272241891249</v>
          </cell>
          <cell r="BQ12">
            <v>4</v>
          </cell>
          <cell r="BR12">
            <v>1.081522145623198</v>
          </cell>
          <cell r="BV12" t="str">
            <v>ABN AMRO BANK</v>
          </cell>
          <cell r="BW12">
            <v>35</v>
          </cell>
          <cell r="BX12">
            <v>0.1447809450034474</v>
          </cell>
          <cell r="BY12">
            <v>36</v>
          </cell>
          <cell r="BZ12">
            <v>0.14945004790100971</v>
          </cell>
        </row>
        <row r="13">
          <cell r="B13" t="str">
            <v>BANCOEX</v>
          </cell>
          <cell r="C13">
            <v>1</v>
          </cell>
          <cell r="D13">
            <v>0.97204244574407994</v>
          </cell>
          <cell r="E13">
            <v>1</v>
          </cell>
          <cell r="F13">
            <v>0.96988185748769562</v>
          </cell>
          <cell r="J13" t="str">
            <v>BANCOEX</v>
          </cell>
          <cell r="K13">
            <v>1</v>
          </cell>
          <cell r="L13">
            <v>0.96098747430221976</v>
          </cell>
          <cell r="M13">
            <v>1</v>
          </cell>
          <cell r="N13">
            <v>0.96527223963720665</v>
          </cell>
          <cell r="R13" t="str">
            <v>BANCOEX</v>
          </cell>
          <cell r="S13">
            <v>1</v>
          </cell>
          <cell r="T13">
            <v>1.04059628948453</v>
          </cell>
          <cell r="U13">
            <v>1</v>
          </cell>
          <cell r="V13">
            <v>1.0359771667895947</v>
          </cell>
          <cell r="Z13" t="str">
            <v>BANCOEX</v>
          </cell>
          <cell r="AA13">
            <v>1</v>
          </cell>
          <cell r="AB13">
            <v>84.49778633647685</v>
          </cell>
          <cell r="AC13">
            <v>1</v>
          </cell>
          <cell r="AD13">
            <v>203.09710330138444</v>
          </cell>
          <cell r="AH13" t="str">
            <v>BANCOEX</v>
          </cell>
          <cell r="AI13">
            <v>41</v>
          </cell>
          <cell r="AJ13" t="str">
            <v>NA</v>
          </cell>
          <cell r="AK13">
            <v>8</v>
          </cell>
          <cell r="AL13">
            <v>4.775458840732192E-3</v>
          </cell>
          <cell r="AP13" t="str">
            <v>BANCOEX</v>
          </cell>
          <cell r="AQ13">
            <v>2</v>
          </cell>
          <cell r="AR13">
            <v>1.1503762262757159E-2</v>
          </cell>
          <cell r="AS13">
            <v>1</v>
          </cell>
          <cell r="AT13">
            <v>4.775458840732192E-3</v>
          </cell>
          <cell r="AX13" t="str">
            <v>BANCOEX</v>
          </cell>
          <cell r="AY13">
            <v>7</v>
          </cell>
          <cell r="AZ13">
            <v>4.2492223718404193E-2</v>
          </cell>
          <cell r="BA13">
            <v>5</v>
          </cell>
          <cell r="BB13">
            <v>4.7649314714027821E-2</v>
          </cell>
          <cell r="BF13" t="str">
            <v>BANCOEX</v>
          </cell>
          <cell r="BG13">
            <v>41</v>
          </cell>
          <cell r="BH13" t="str">
            <v>NA</v>
          </cell>
          <cell r="BI13">
            <v>41</v>
          </cell>
          <cell r="BJ13" t="str">
            <v>NA</v>
          </cell>
          <cell r="BN13" t="str">
            <v>BANCOEX</v>
          </cell>
          <cell r="BO13">
            <v>41</v>
          </cell>
          <cell r="BP13" t="str">
            <v>NA</v>
          </cell>
          <cell r="BQ13">
            <v>41</v>
          </cell>
          <cell r="BR13" t="str">
            <v>NA</v>
          </cell>
          <cell r="BV13" t="str">
            <v>BANCOEX</v>
          </cell>
          <cell r="BW13">
            <v>41</v>
          </cell>
          <cell r="BX13" t="str">
            <v>NA</v>
          </cell>
          <cell r="BY13">
            <v>41</v>
          </cell>
          <cell r="BZ13" t="str">
            <v>NA</v>
          </cell>
        </row>
        <row r="14">
          <cell r="B14" t="str">
            <v xml:space="preserve">BANESCO               </v>
          </cell>
          <cell r="C14">
            <v>25</v>
          </cell>
          <cell r="D14">
            <v>0.12091369826055252</v>
          </cell>
          <cell r="E14">
            <v>26</v>
          </cell>
          <cell r="F14">
            <v>0.12295056590809381</v>
          </cell>
          <cell r="J14" t="str">
            <v xml:space="preserve">BANESCO               </v>
          </cell>
          <cell r="K14">
            <v>22</v>
          </cell>
          <cell r="L14">
            <v>9.2914296556023318E-2</v>
          </cell>
          <cell r="M14">
            <v>23</v>
          </cell>
          <cell r="N14">
            <v>9.3889150098147245E-2</v>
          </cell>
          <cell r="R14" t="str">
            <v xml:space="preserve">BANESCO               </v>
          </cell>
          <cell r="S14">
            <v>22</v>
          </cell>
          <cell r="T14">
            <v>10.762606370237577</v>
          </cell>
          <cell r="U14">
            <v>23</v>
          </cell>
          <cell r="V14">
            <v>10.650857942101378</v>
          </cell>
          <cell r="Z14" t="str">
            <v xml:space="preserve">BANESCO               </v>
          </cell>
          <cell r="AA14">
            <v>34</v>
          </cell>
          <cell r="AB14">
            <v>0.54475736408213116</v>
          </cell>
          <cell r="AC14">
            <v>34</v>
          </cell>
          <cell r="AD14">
            <v>0.53173122191876188</v>
          </cell>
          <cell r="AH14" t="str">
            <v xml:space="preserve">BANESCO               </v>
          </cell>
          <cell r="AI14">
            <v>37</v>
          </cell>
          <cell r="AJ14">
            <v>0.39778098017190766</v>
          </cell>
          <cell r="AK14">
            <v>38</v>
          </cell>
          <cell r="AL14">
            <v>0.55335025688386552</v>
          </cell>
          <cell r="AP14" t="str">
            <v xml:space="preserve">BANESCO               </v>
          </cell>
          <cell r="AQ14">
            <v>39</v>
          </cell>
          <cell r="AR14">
            <v>0.19674093483865904</v>
          </cell>
          <cell r="AS14">
            <v>39</v>
          </cell>
          <cell r="AT14">
            <v>0.20550791686573555</v>
          </cell>
          <cell r="AX14" t="str">
            <v xml:space="preserve">BANESCO               </v>
          </cell>
          <cell r="AY14">
            <v>38</v>
          </cell>
          <cell r="AZ14">
            <v>0.22360249192661383</v>
          </cell>
          <cell r="BA14">
            <v>38</v>
          </cell>
          <cell r="BB14">
            <v>0.2324755795378933</v>
          </cell>
          <cell r="BF14" t="str">
            <v xml:space="preserve">BANESCO               </v>
          </cell>
          <cell r="BG14">
            <v>30</v>
          </cell>
          <cell r="BH14">
            <v>0.51973410334080428</v>
          </cell>
          <cell r="BI14">
            <v>30</v>
          </cell>
          <cell r="BJ14">
            <v>0.52384528518003981</v>
          </cell>
          <cell r="BN14" t="str">
            <v xml:space="preserve">BANESCO               </v>
          </cell>
          <cell r="BO14">
            <v>22</v>
          </cell>
          <cell r="BP14">
            <v>0.22726865684288608</v>
          </cell>
          <cell r="BQ14">
            <v>25</v>
          </cell>
          <cell r="BR14">
            <v>0.2114783564479816</v>
          </cell>
          <cell r="BV14" t="str">
            <v xml:space="preserve">BANESCO               </v>
          </cell>
          <cell r="BW14">
            <v>23</v>
          </cell>
          <cell r="BX14">
            <v>0.19627219074120239</v>
          </cell>
          <cell r="BY14">
            <v>31</v>
          </cell>
          <cell r="BZ14">
            <v>0.18831024722097625</v>
          </cell>
        </row>
        <row r="15">
          <cell r="B15" t="str">
            <v xml:space="preserve">BANFOANDES            </v>
          </cell>
          <cell r="C15">
            <v>33</v>
          </cell>
          <cell r="D15">
            <v>8.3851741383785316E-2</v>
          </cell>
          <cell r="E15">
            <v>33</v>
          </cell>
          <cell r="F15">
            <v>9.3579920505208775E-2</v>
          </cell>
          <cell r="J15" t="str">
            <v xml:space="preserve">BANFOANDES            </v>
          </cell>
          <cell r="K15">
            <v>35</v>
          </cell>
          <cell r="L15">
            <v>5.668015526761716E-2</v>
          </cell>
          <cell r="M15">
            <v>34</v>
          </cell>
          <cell r="N15">
            <v>6.3862177219806526E-2</v>
          </cell>
          <cell r="R15" t="str">
            <v xml:space="preserve">BANFOANDES            </v>
          </cell>
          <cell r="S15">
            <v>35</v>
          </cell>
          <cell r="T15">
            <v>17.642859220806084</v>
          </cell>
          <cell r="U15">
            <v>34</v>
          </cell>
          <cell r="V15">
            <v>15.658720756702531</v>
          </cell>
          <cell r="Z15" t="str">
            <v xml:space="preserve">BANFOANDES            </v>
          </cell>
          <cell r="AA15">
            <v>27</v>
          </cell>
          <cell r="AB15">
            <v>0.84826341952943574</v>
          </cell>
          <cell r="AC15">
            <v>27</v>
          </cell>
          <cell r="AD15">
            <v>0.90769922577617912</v>
          </cell>
          <cell r="AH15" t="str">
            <v xml:space="preserve">BANFOANDES            </v>
          </cell>
          <cell r="AI15">
            <v>17</v>
          </cell>
          <cell r="AJ15">
            <v>5.615141847738557E-2</v>
          </cell>
          <cell r="AK15">
            <v>10</v>
          </cell>
          <cell r="AL15">
            <v>6.9696266837136886E-3</v>
          </cell>
          <cell r="AP15" t="str">
            <v xml:space="preserve">BANFOANDES            </v>
          </cell>
          <cell r="AQ15">
            <v>11</v>
          </cell>
          <cell r="AR15">
            <v>4.8490442090846374E-2</v>
          </cell>
          <cell r="AS15">
            <v>12</v>
          </cell>
          <cell r="AT15">
            <v>5.0796089350048486E-2</v>
          </cell>
          <cell r="AX15" t="str">
            <v xml:space="preserve">BANFOANDES            </v>
          </cell>
          <cell r="AY15">
            <v>13</v>
          </cell>
          <cell r="AZ15">
            <v>7.5657340622655098E-2</v>
          </cell>
          <cell r="BA15">
            <v>15</v>
          </cell>
          <cell r="BB15">
            <v>8.3272949872285798E-2</v>
          </cell>
          <cell r="BF15" t="str">
            <v xml:space="preserve">BANFOANDES            </v>
          </cell>
          <cell r="BG15">
            <v>27</v>
          </cell>
          <cell r="BH15">
            <v>0.59311352202688072</v>
          </cell>
          <cell r="BI15">
            <v>23</v>
          </cell>
          <cell r="BJ15">
            <v>0.6239462177704902</v>
          </cell>
          <cell r="BN15" t="str">
            <v xml:space="preserve">BANFOANDES            </v>
          </cell>
          <cell r="BO15">
            <v>25</v>
          </cell>
          <cell r="BP15">
            <v>0.1553269153917243</v>
          </cell>
          <cell r="BQ15">
            <v>26</v>
          </cell>
          <cell r="BR15">
            <v>0.18006019156754957</v>
          </cell>
          <cell r="BV15" t="str">
            <v xml:space="preserve">BANFOANDES            </v>
          </cell>
          <cell r="BW15">
            <v>12</v>
          </cell>
          <cell r="BX15">
            <v>0.22081869444839325</v>
          </cell>
          <cell r="BY15">
            <v>23</v>
          </cell>
          <cell r="BZ15">
            <v>0.20793847707413204</v>
          </cell>
        </row>
        <row r="16">
          <cell r="B16" t="str">
            <v xml:space="preserve">BANFOCORO             </v>
          </cell>
          <cell r="C16">
            <v>28</v>
          </cell>
          <cell r="D16">
            <v>0.11297608634255464</v>
          </cell>
          <cell r="E16">
            <v>29</v>
          </cell>
          <cell r="F16">
            <v>0.11975029885427504</v>
          </cell>
          <cell r="J16" t="str">
            <v xml:space="preserve">BANFOCORO             </v>
          </cell>
          <cell r="K16">
            <v>30</v>
          </cell>
          <cell r="L16">
            <v>7.4108019992281435E-2</v>
          </cell>
          <cell r="M16">
            <v>30</v>
          </cell>
          <cell r="N16">
            <v>8.0700771041332914E-2</v>
          </cell>
          <cell r="R16" t="str">
            <v xml:space="preserve">BANFOCORO             </v>
          </cell>
          <cell r="S16">
            <v>30</v>
          </cell>
          <cell r="T16">
            <v>13.493816190260553</v>
          </cell>
          <cell r="U16">
            <v>30</v>
          </cell>
          <cell r="V16">
            <v>12.39145533675044</v>
          </cell>
          <cell r="Z16" t="str">
            <v xml:space="preserve">BANFOCORO             </v>
          </cell>
          <cell r="AA16">
            <v>32</v>
          </cell>
          <cell r="AB16">
            <v>0.60060142504894276</v>
          </cell>
          <cell r="AC16">
            <v>30</v>
          </cell>
          <cell r="AD16">
            <v>0.73321930280180769</v>
          </cell>
          <cell r="AH16" t="str">
            <v xml:space="preserve">BANFOCORO             </v>
          </cell>
          <cell r="AI16">
            <v>34</v>
          </cell>
          <cell r="AJ16">
            <v>0.22570876079332056</v>
          </cell>
          <cell r="AK16">
            <v>28</v>
          </cell>
          <cell r="AL16">
            <v>0.13210799547485019</v>
          </cell>
          <cell r="AP16" t="str">
            <v xml:space="preserve">BANFOCORO             </v>
          </cell>
          <cell r="AQ16">
            <v>27</v>
          </cell>
          <cell r="AR16">
            <v>0.11232094732956814</v>
          </cell>
          <cell r="AS16">
            <v>23</v>
          </cell>
          <cell r="AT16">
            <v>9.4607037085988069E-2</v>
          </cell>
          <cell r="AX16" t="str">
            <v xml:space="preserve">BANFOCORO             </v>
          </cell>
          <cell r="AY16">
            <v>29</v>
          </cell>
          <cell r="AZ16">
            <v>0.13955797257950694</v>
          </cell>
          <cell r="BA16">
            <v>26</v>
          </cell>
          <cell r="BB16">
            <v>0.12542133099615385</v>
          </cell>
          <cell r="BF16" t="str">
            <v xml:space="preserve">BANFOCORO             </v>
          </cell>
          <cell r="BG16">
            <v>28</v>
          </cell>
          <cell r="BH16">
            <v>0.53821970084748494</v>
          </cell>
          <cell r="BI16">
            <v>27</v>
          </cell>
          <cell r="BJ16">
            <v>0.5722115888188507</v>
          </cell>
          <cell r="BN16" t="str">
            <v xml:space="preserve">BANFOCORO             </v>
          </cell>
          <cell r="BO16">
            <v>16</v>
          </cell>
          <cell r="BP16">
            <v>0.31248014018536274</v>
          </cell>
          <cell r="BQ16">
            <v>17</v>
          </cell>
          <cell r="BR16">
            <v>0.28349286578174981</v>
          </cell>
          <cell r="BV16" t="str">
            <v xml:space="preserve">BANFOCORO             </v>
          </cell>
          <cell r="BW16">
            <v>34</v>
          </cell>
          <cell r="BX16">
            <v>0.15326633050873434</v>
          </cell>
          <cell r="BY16">
            <v>25</v>
          </cell>
          <cell r="BZ16">
            <v>0.20254452702663125</v>
          </cell>
        </row>
        <row r="17">
          <cell r="B17" t="str">
            <v xml:space="preserve">BRASIL                </v>
          </cell>
          <cell r="C17">
            <v>3</v>
          </cell>
          <cell r="D17">
            <v>0.52039077088894747</v>
          </cell>
          <cell r="E17">
            <v>3</v>
          </cell>
          <cell r="F17">
            <v>0.60340286482908212</v>
          </cell>
          <cell r="J17" t="str">
            <v xml:space="preserve">BRASIL                </v>
          </cell>
          <cell r="K17">
            <v>4</v>
          </cell>
          <cell r="L17">
            <v>0.26157469957530127</v>
          </cell>
          <cell r="M17">
            <v>3</v>
          </cell>
          <cell r="N17">
            <v>0.2981406968517864</v>
          </cell>
          <cell r="R17" t="str">
            <v xml:space="preserve">BRASIL                </v>
          </cell>
          <cell r="S17">
            <v>4</v>
          </cell>
          <cell r="T17">
            <v>3.8229997076308342</v>
          </cell>
          <cell r="U17">
            <v>3</v>
          </cell>
          <cell r="V17">
            <v>3.3541210930258418</v>
          </cell>
          <cell r="Z17" t="str">
            <v xml:space="preserve">BRASIL                </v>
          </cell>
          <cell r="AA17">
            <v>13</v>
          </cell>
          <cell r="AB17">
            <v>1.4034247886861617</v>
          </cell>
          <cell r="AC17">
            <v>15</v>
          </cell>
          <cell r="AD17">
            <v>1.3856152067814029</v>
          </cell>
          <cell r="AH17" t="str">
            <v xml:space="preserve">BRASIL                </v>
          </cell>
          <cell r="AI17">
            <v>2</v>
          </cell>
          <cell r="AJ17">
            <v>-0.2744229470422313</v>
          </cell>
          <cell r="AK17">
            <v>39</v>
          </cell>
          <cell r="AL17">
            <v>1.435549952726128</v>
          </cell>
          <cell r="AP17" t="str">
            <v xml:space="preserve">BRASIL                </v>
          </cell>
          <cell r="AQ17">
            <v>9</v>
          </cell>
          <cell r="AR17">
            <v>3.0185108596207589E-2</v>
          </cell>
          <cell r="AS17">
            <v>11</v>
          </cell>
          <cell r="AT17">
            <v>5.06345159790983E-2</v>
          </cell>
          <cell r="AX17" t="str">
            <v xml:space="preserve">BRASIL                </v>
          </cell>
          <cell r="AY17">
            <v>5</v>
          </cell>
          <cell r="AZ17">
            <v>3.9666127758769786E-2</v>
          </cell>
          <cell r="BA17">
            <v>8</v>
          </cell>
          <cell r="BB17">
            <v>6.1201566219242526E-2</v>
          </cell>
          <cell r="BF17" t="str">
            <v xml:space="preserve">BRASIL                </v>
          </cell>
          <cell r="BG17">
            <v>1</v>
          </cell>
          <cell r="BH17">
            <v>2.781926240120344</v>
          </cell>
          <cell r="BI17">
            <v>1</v>
          </cell>
          <cell r="BJ17">
            <v>3.1148992154888173</v>
          </cell>
          <cell r="BN17" t="str">
            <v xml:space="preserve">BRASIL                </v>
          </cell>
          <cell r="BO17">
            <v>40</v>
          </cell>
          <cell r="BP17">
            <v>0</v>
          </cell>
          <cell r="BQ17">
            <v>40</v>
          </cell>
          <cell r="BR17">
            <v>0</v>
          </cell>
          <cell r="BV17" t="str">
            <v xml:space="preserve">BRASIL                </v>
          </cell>
          <cell r="BW17">
            <v>3</v>
          </cell>
          <cell r="BX17">
            <v>0.34566260243853691</v>
          </cell>
          <cell r="BY17">
            <v>5</v>
          </cell>
          <cell r="BZ17">
            <v>0.31858138829948468</v>
          </cell>
        </row>
        <row r="18">
          <cell r="B18" t="str">
            <v xml:space="preserve">CANARIAS DE VENEZUELA </v>
          </cell>
          <cell r="C18">
            <v>34</v>
          </cell>
          <cell r="D18">
            <v>8.3527214760210022E-2</v>
          </cell>
          <cell r="E18">
            <v>36</v>
          </cell>
          <cell r="F18">
            <v>8.4246947082767989E-2</v>
          </cell>
          <cell r="J18" t="str">
            <v xml:space="preserve">CANARIAS DE VENEZUELA </v>
          </cell>
          <cell r="K18">
            <v>33</v>
          </cell>
          <cell r="L18">
            <v>6.2071775045480969E-2</v>
          </cell>
          <cell r="M18">
            <v>35</v>
          </cell>
          <cell r="N18">
            <v>6.2360473449302602E-2</v>
          </cell>
          <cell r="R18" t="str">
            <v xml:space="preserve">CANARIAS DE VENEZUELA </v>
          </cell>
          <cell r="S18">
            <v>33</v>
          </cell>
          <cell r="T18">
            <v>16.110381880770838</v>
          </cell>
          <cell r="U18">
            <v>35</v>
          </cell>
          <cell r="V18">
            <v>16.035798714917924</v>
          </cell>
          <cell r="Z18" t="str">
            <v xml:space="preserve">CANARIAS DE VENEZUELA </v>
          </cell>
          <cell r="AA18">
            <v>36</v>
          </cell>
          <cell r="AB18">
            <v>0.52382958643702182</v>
          </cell>
          <cell r="AC18">
            <v>36</v>
          </cell>
          <cell r="AD18">
            <v>0.48728238624863507</v>
          </cell>
          <cell r="AH18" t="str">
            <v xml:space="preserve">CANARIAS DE VENEZUELA </v>
          </cell>
          <cell r="AI18">
            <v>25</v>
          </cell>
          <cell r="AJ18">
            <v>8.9435736391494908E-2</v>
          </cell>
          <cell r="AK18">
            <v>23</v>
          </cell>
          <cell r="AL18">
            <v>8.7477964733388411E-2</v>
          </cell>
          <cell r="AP18" t="str">
            <v xml:space="preserve">CANARIAS DE VENEZUELA </v>
          </cell>
          <cell r="AQ18">
            <v>31</v>
          </cell>
          <cell r="AR18">
            <v>0.12131351551768797</v>
          </cell>
          <cell r="AS18">
            <v>30</v>
          </cell>
          <cell r="AT18">
            <v>0.13402288312736077</v>
          </cell>
          <cell r="AX18" t="str">
            <v xml:space="preserve">CANARIAS DE VENEZUELA </v>
          </cell>
          <cell r="AY18">
            <v>27</v>
          </cell>
          <cell r="AZ18">
            <v>0.13054217075208374</v>
          </cell>
          <cell r="BA18">
            <v>28</v>
          </cell>
          <cell r="BB18">
            <v>0.14453873140440304</v>
          </cell>
          <cell r="BF18" t="str">
            <v xml:space="preserve">CANARIAS DE VENEZUELA </v>
          </cell>
          <cell r="BG18">
            <v>21</v>
          </cell>
          <cell r="BH18">
            <v>0.67904490389372818</v>
          </cell>
          <cell r="BI18">
            <v>20</v>
          </cell>
          <cell r="BJ18">
            <v>0.67812871037918854</v>
          </cell>
          <cell r="BN18" t="str">
            <v xml:space="preserve">CANARIAS DE VENEZUELA </v>
          </cell>
          <cell r="BO18">
            <v>39</v>
          </cell>
          <cell r="BP18">
            <v>3.1222154149445465E-2</v>
          </cell>
          <cell r="BQ18">
            <v>38</v>
          </cell>
          <cell r="BR18">
            <v>2.9197850448359996E-2</v>
          </cell>
          <cell r="BV18" t="str">
            <v xml:space="preserve">CANARIAS DE VENEZUELA </v>
          </cell>
          <cell r="BW18">
            <v>15</v>
          </cell>
          <cell r="BX18">
            <v>0.21599265492999964</v>
          </cell>
          <cell r="BY18">
            <v>10</v>
          </cell>
          <cell r="BZ18">
            <v>0.26158814906677369</v>
          </cell>
        </row>
        <row r="19">
          <cell r="B19" t="str">
            <v>CAPITAL</v>
          </cell>
          <cell r="C19">
            <v>38</v>
          </cell>
          <cell r="D19">
            <v>6.8895240490018925E-2</v>
          </cell>
          <cell r="E19">
            <v>39</v>
          </cell>
          <cell r="F19">
            <v>7.0925002352965116E-2</v>
          </cell>
          <cell r="J19" t="str">
            <v>CAPITAL</v>
          </cell>
          <cell r="K19">
            <v>37</v>
          </cell>
          <cell r="L19">
            <v>4.8995559931887929E-2</v>
          </cell>
          <cell r="M19">
            <v>37</v>
          </cell>
          <cell r="N19">
            <v>5.139917520752272E-2</v>
          </cell>
          <cell r="R19" t="str">
            <v>CAPITAL</v>
          </cell>
          <cell r="S19">
            <v>37</v>
          </cell>
          <cell r="T19">
            <v>20.410012690745209</v>
          </cell>
          <cell r="U19">
            <v>37</v>
          </cell>
          <cell r="V19">
            <v>19.455565112913355</v>
          </cell>
          <cell r="Z19" t="str">
            <v>CAPITAL</v>
          </cell>
          <cell r="AA19">
            <v>28</v>
          </cell>
          <cell r="AB19">
            <v>0.74080175631482026</v>
          </cell>
          <cell r="AC19">
            <v>28</v>
          </cell>
          <cell r="AD19">
            <v>0.90516463643217027</v>
          </cell>
          <cell r="AH19" t="str">
            <v>CAPITAL</v>
          </cell>
          <cell r="AI19">
            <v>20</v>
          </cell>
          <cell r="AJ19">
            <v>7.6578344338919052E-2</v>
          </cell>
          <cell r="AK19">
            <v>12</v>
          </cell>
          <cell r="AL19">
            <v>3.06770802605877E-2</v>
          </cell>
          <cell r="AP19" t="str">
            <v>CAPITAL</v>
          </cell>
          <cell r="AQ19">
            <v>12</v>
          </cell>
          <cell r="AR19">
            <v>5.4392982753716679E-2</v>
          </cell>
          <cell r="AS19">
            <v>9</v>
          </cell>
          <cell r="AT19">
            <v>4.3771475069172214E-2</v>
          </cell>
          <cell r="AX19" t="str">
            <v>CAPITAL</v>
          </cell>
          <cell r="AY19">
            <v>14</v>
          </cell>
          <cell r="AZ19">
            <v>8.34534177755724E-2</v>
          </cell>
          <cell r="BA19">
            <v>9</v>
          </cell>
          <cell r="BB19">
            <v>7.2834903196101641E-2</v>
          </cell>
          <cell r="BF19" t="str">
            <v>CAPITAL</v>
          </cell>
          <cell r="BG19">
            <v>38</v>
          </cell>
          <cell r="BH19">
            <v>0.19912345038796686</v>
          </cell>
          <cell r="BI19">
            <v>38</v>
          </cell>
          <cell r="BJ19">
            <v>0.19718325448012011</v>
          </cell>
          <cell r="BN19" t="str">
            <v>CAPITAL</v>
          </cell>
          <cell r="BO19">
            <v>10</v>
          </cell>
          <cell r="BP19">
            <v>0.47089432439635626</v>
          </cell>
          <cell r="BQ19">
            <v>11</v>
          </cell>
          <cell r="BR19">
            <v>0.43941279916524478</v>
          </cell>
          <cell r="BV19" t="str">
            <v>CAPITAL</v>
          </cell>
          <cell r="BW19">
            <v>19</v>
          </cell>
          <cell r="BX19">
            <v>0.20568461562880302</v>
          </cell>
          <cell r="BY19">
            <v>28</v>
          </cell>
          <cell r="BZ19">
            <v>0.19427052384471535</v>
          </cell>
        </row>
        <row r="20">
          <cell r="B20" t="str">
            <v>CARACAS</v>
          </cell>
          <cell r="C20">
            <v>23</v>
          </cell>
          <cell r="D20">
            <v>0.12360307770457647</v>
          </cell>
          <cell r="E20">
            <v>28</v>
          </cell>
          <cell r="F20">
            <v>0.11993894735495726</v>
          </cell>
          <cell r="J20" t="str">
            <v>CARACAS</v>
          </cell>
          <cell r="K20">
            <v>19</v>
          </cell>
          <cell r="L20">
            <v>9.9481350034246643E-2</v>
          </cell>
          <cell r="M20">
            <v>21</v>
          </cell>
          <cell r="N20">
            <v>9.7502274315651269E-2</v>
          </cell>
          <cell r="R20" t="str">
            <v>CARACAS</v>
          </cell>
          <cell r="S20">
            <v>19</v>
          </cell>
          <cell r="T20">
            <v>10.052135396792949</v>
          </cell>
          <cell r="U20">
            <v>21</v>
          </cell>
          <cell r="V20">
            <v>10.256171017740844</v>
          </cell>
          <cell r="Z20" t="str">
            <v>CARACAS</v>
          </cell>
          <cell r="AA20">
            <v>14</v>
          </cell>
          <cell r="AB20">
            <v>1.3698956515885783</v>
          </cell>
          <cell r="AC20">
            <v>17</v>
          </cell>
          <cell r="AD20">
            <v>1.3196006396617361</v>
          </cell>
          <cell r="AH20" t="str">
            <v>CARACAS</v>
          </cell>
          <cell r="AI20">
            <v>19</v>
          </cell>
          <cell r="AJ20">
            <v>7.0346034812561645E-2</v>
          </cell>
          <cell r="AK20">
            <v>20</v>
          </cell>
          <cell r="AL20">
            <v>6.7972851360737288E-2</v>
          </cell>
          <cell r="AP20" t="str">
            <v>CARACAS</v>
          </cell>
          <cell r="AQ20">
            <v>17</v>
          </cell>
          <cell r="AR20">
            <v>6.197450794750043E-2</v>
          </cell>
          <cell r="AS20">
            <v>16</v>
          </cell>
          <cell r="AT20">
            <v>6.5124992082528949E-2</v>
          </cell>
          <cell r="AX20" t="str">
            <v>CARACAS</v>
          </cell>
          <cell r="AY20">
            <v>15</v>
          </cell>
          <cell r="AZ20">
            <v>8.5479888698486939E-2</v>
          </cell>
          <cell r="BA20">
            <v>18</v>
          </cell>
          <cell r="BB20">
            <v>8.9178977305994653E-2</v>
          </cell>
          <cell r="BF20" t="str">
            <v>CARACAS</v>
          </cell>
          <cell r="BG20">
            <v>8</v>
          </cell>
          <cell r="BH20">
            <v>0.89448165982239136</v>
          </cell>
          <cell r="BI20">
            <v>11</v>
          </cell>
          <cell r="BJ20">
            <v>0.83921202784775539</v>
          </cell>
          <cell r="BN20" t="str">
            <v>CARACAS</v>
          </cell>
          <cell r="BO20">
            <v>33</v>
          </cell>
          <cell r="BP20">
            <v>6.7223043062833873E-2</v>
          </cell>
          <cell r="BQ20">
            <v>29</v>
          </cell>
          <cell r="BR20">
            <v>0.12274690060868716</v>
          </cell>
          <cell r="BV20" t="str">
            <v>CARACAS</v>
          </cell>
          <cell r="BW20">
            <v>30</v>
          </cell>
          <cell r="BX20">
            <v>0.17716656797017163</v>
          </cell>
          <cell r="BY20">
            <v>26</v>
          </cell>
          <cell r="BZ20">
            <v>0.2020589576844771</v>
          </cell>
        </row>
        <row r="21">
          <cell r="B21" t="str">
            <v xml:space="preserve">CARIBE                </v>
          </cell>
          <cell r="C21">
            <v>19</v>
          </cell>
          <cell r="D21">
            <v>0.12937162014827383</v>
          </cell>
          <cell r="E21">
            <v>20</v>
          </cell>
          <cell r="F21">
            <v>0.13784519400925255</v>
          </cell>
          <cell r="J21" t="str">
            <v xml:space="preserve">CARIBE                </v>
          </cell>
          <cell r="K21">
            <v>13</v>
          </cell>
          <cell r="L21">
            <v>0.11550373413419952</v>
          </cell>
          <cell r="M21">
            <v>14</v>
          </cell>
          <cell r="N21">
            <v>0.12311618554019677</v>
          </cell>
          <cell r="R21" t="str">
            <v xml:space="preserve">CARIBE                </v>
          </cell>
          <cell r="S21">
            <v>13</v>
          </cell>
          <cell r="T21">
            <v>8.6577287521989277</v>
          </cell>
          <cell r="U21">
            <v>14</v>
          </cell>
          <cell r="V21">
            <v>8.1224088905313376</v>
          </cell>
          <cell r="Z21" t="str">
            <v xml:space="preserve">CARIBE                </v>
          </cell>
          <cell r="AA21">
            <v>15</v>
          </cell>
          <cell r="AB21">
            <v>1.3221433934178561</v>
          </cell>
          <cell r="AC21">
            <v>14</v>
          </cell>
          <cell r="AD21">
            <v>1.3970629920642299</v>
          </cell>
          <cell r="AH21" t="str">
            <v xml:space="preserve">CARIBE                </v>
          </cell>
          <cell r="AI21">
            <v>31</v>
          </cell>
          <cell r="AJ21">
            <v>0.15625086996196902</v>
          </cell>
          <cell r="AK21">
            <v>31</v>
          </cell>
          <cell r="AL21">
            <v>0.15011500667839639</v>
          </cell>
          <cell r="AP21" t="str">
            <v xml:space="preserve">CARIBE                </v>
          </cell>
          <cell r="AQ21">
            <v>24</v>
          </cell>
          <cell r="AR21">
            <v>9.2912001205640027E-2</v>
          </cell>
          <cell r="AS21">
            <v>22</v>
          </cell>
          <cell r="AT21">
            <v>9.3814883384993886E-2</v>
          </cell>
          <cell r="AX21" t="str">
            <v xml:space="preserve">CARIBE                </v>
          </cell>
          <cell r="AY21">
            <v>25</v>
          </cell>
          <cell r="AZ21">
            <v>0.11905647998068153</v>
          </cell>
          <cell r="BA21">
            <v>22</v>
          </cell>
          <cell r="BB21">
            <v>0.12148898297501559</v>
          </cell>
          <cell r="BF21" t="str">
            <v xml:space="preserve">CARIBE                </v>
          </cell>
          <cell r="BG21">
            <v>12</v>
          </cell>
          <cell r="BH21">
            <v>0.82552533587147936</v>
          </cell>
          <cell r="BI21">
            <v>12</v>
          </cell>
          <cell r="BJ21">
            <v>0.82972945247825836</v>
          </cell>
          <cell r="BN21" t="str">
            <v xml:space="preserve">CARIBE                </v>
          </cell>
          <cell r="BO21">
            <v>36</v>
          </cell>
          <cell r="BP21">
            <v>5.9272456288928098E-2</v>
          </cell>
          <cell r="BQ21">
            <v>36</v>
          </cell>
          <cell r="BR21">
            <v>5.4254447139397539E-2</v>
          </cell>
          <cell r="BV21" t="str">
            <v xml:space="preserve">CARIBE                </v>
          </cell>
          <cell r="BW21">
            <v>13</v>
          </cell>
          <cell r="BX21">
            <v>0.22029919812898768</v>
          </cell>
          <cell r="BY21">
            <v>9</v>
          </cell>
          <cell r="BZ21">
            <v>0.26816381666952821</v>
          </cell>
        </row>
        <row r="22">
          <cell r="B22" t="str">
            <v xml:space="preserve">CARONI                </v>
          </cell>
          <cell r="C22">
            <v>20</v>
          </cell>
          <cell r="D22">
            <v>0.12896390798178781</v>
          </cell>
          <cell r="E22">
            <v>17</v>
          </cell>
          <cell r="F22">
            <v>0.14831046713587301</v>
          </cell>
          <cell r="J22" t="str">
            <v xml:space="preserve">CARONI                </v>
          </cell>
          <cell r="K22">
            <v>17</v>
          </cell>
          <cell r="L22">
            <v>0.10633828812205431</v>
          </cell>
          <cell r="M22">
            <v>15</v>
          </cell>
          <cell r="N22">
            <v>0.12217803649859903</v>
          </cell>
          <cell r="R22" t="str">
            <v xml:space="preserve">CARONI                </v>
          </cell>
          <cell r="S22">
            <v>17</v>
          </cell>
          <cell r="T22">
            <v>9.4039505211162258</v>
          </cell>
          <cell r="U22">
            <v>15</v>
          </cell>
          <cell r="V22">
            <v>8.1847771388228736</v>
          </cell>
          <cell r="Z22" t="str">
            <v xml:space="preserve">CARONI                </v>
          </cell>
          <cell r="AA22">
            <v>17</v>
          </cell>
          <cell r="AB22">
            <v>1.2538859988870648</v>
          </cell>
          <cell r="AC22">
            <v>16</v>
          </cell>
          <cell r="AD22">
            <v>1.3275626721594207</v>
          </cell>
          <cell r="AH22" t="str">
            <v xml:space="preserve">CARONI                </v>
          </cell>
          <cell r="AI22">
            <v>27</v>
          </cell>
          <cell r="AJ22">
            <v>9.5146821923945663E-2</v>
          </cell>
          <cell r="AK22">
            <v>22</v>
          </cell>
          <cell r="AL22">
            <v>8.0941455002484314E-2</v>
          </cell>
          <cell r="AP22" t="str">
            <v xml:space="preserve">CARONI                </v>
          </cell>
          <cell r="AQ22">
            <v>19</v>
          </cell>
          <cell r="AR22">
            <v>7.989396912045349E-2</v>
          </cell>
          <cell r="AS22">
            <v>20</v>
          </cell>
          <cell r="AT22">
            <v>8.761176772484254E-2</v>
          </cell>
          <cell r="AX22" t="str">
            <v xml:space="preserve">CARONI                </v>
          </cell>
          <cell r="AY22">
            <v>20</v>
          </cell>
          <cell r="AZ22">
            <v>0.10394845630487422</v>
          </cell>
          <cell r="BA22">
            <v>20</v>
          </cell>
          <cell r="BB22">
            <v>0.11461050212033216</v>
          </cell>
          <cell r="BF22" t="str">
            <v xml:space="preserve">CARONI                </v>
          </cell>
          <cell r="BG22">
            <v>34</v>
          </cell>
          <cell r="BH22">
            <v>0.38287969085156659</v>
          </cell>
          <cell r="BI22">
            <v>33</v>
          </cell>
          <cell r="BJ22">
            <v>0.424624550183472</v>
          </cell>
          <cell r="BN22" t="str">
            <v xml:space="preserve">CARONI                </v>
          </cell>
          <cell r="BO22">
            <v>8</v>
          </cell>
          <cell r="BP22">
            <v>0.62255866558535233</v>
          </cell>
          <cell r="BQ22">
            <v>9</v>
          </cell>
          <cell r="BR22">
            <v>0.61275126100470756</v>
          </cell>
          <cell r="BV22" t="str">
            <v xml:space="preserve">CARONI                </v>
          </cell>
          <cell r="BW22">
            <v>32</v>
          </cell>
          <cell r="BX22">
            <v>0.15518413057605143</v>
          </cell>
          <cell r="BY22">
            <v>35</v>
          </cell>
          <cell r="BZ22">
            <v>0.15577340601516423</v>
          </cell>
        </row>
        <row r="23">
          <cell r="B23" t="str">
            <v xml:space="preserve">CITIBANK              </v>
          </cell>
          <cell r="C23">
            <v>15</v>
          </cell>
          <cell r="D23">
            <v>0.14153988212982033</v>
          </cell>
          <cell r="E23">
            <v>16</v>
          </cell>
          <cell r="F23">
            <v>0.15038414334237174</v>
          </cell>
          <cell r="J23" t="str">
            <v xml:space="preserve">CITIBANK              </v>
          </cell>
          <cell r="K23">
            <v>12</v>
          </cell>
          <cell r="L23">
            <v>0.12061614016556868</v>
          </cell>
          <cell r="M23">
            <v>12</v>
          </cell>
          <cell r="N23">
            <v>0.12827618573195132</v>
          </cell>
          <cell r="R23" t="str">
            <v xml:space="preserve">CITIBANK              </v>
          </cell>
          <cell r="S23">
            <v>12</v>
          </cell>
          <cell r="T23">
            <v>8.2907643921228882</v>
          </cell>
          <cell r="U23">
            <v>12</v>
          </cell>
          <cell r="V23">
            <v>7.7956792548355116</v>
          </cell>
          <cell r="Z23" t="str">
            <v xml:space="preserve">CITIBANK              </v>
          </cell>
          <cell r="AA23">
            <v>10</v>
          </cell>
          <cell r="AB23">
            <v>1.8989553156422672</v>
          </cell>
          <cell r="AC23">
            <v>11</v>
          </cell>
          <cell r="AD23">
            <v>1.8699084547335068</v>
          </cell>
          <cell r="AH23" t="str">
            <v xml:space="preserve">CITIBANK              </v>
          </cell>
          <cell r="AI23">
            <v>18</v>
          </cell>
          <cell r="AJ23">
            <v>6.2252414401760006E-2</v>
          </cell>
          <cell r="AK23">
            <v>19</v>
          </cell>
          <cell r="AL23">
            <v>6.5513698753650165E-2</v>
          </cell>
          <cell r="AP23" t="str">
            <v xml:space="preserve">CITIBANK              </v>
          </cell>
          <cell r="AQ23">
            <v>13</v>
          </cell>
          <cell r="AR23">
            <v>5.5082227705610054E-2</v>
          </cell>
          <cell r="AS23">
            <v>15</v>
          </cell>
          <cell r="AT23">
            <v>6.0992802598197504E-2</v>
          </cell>
          <cell r="AX23" t="str">
            <v xml:space="preserve">CITIBANK              </v>
          </cell>
          <cell r="AY23">
            <v>12</v>
          </cell>
          <cell r="AZ23">
            <v>7.4965336378652853E-2</v>
          </cell>
          <cell r="BA23">
            <v>14</v>
          </cell>
          <cell r="BB23">
            <v>8.1311472667744203E-2</v>
          </cell>
          <cell r="BF23" t="str">
            <v xml:space="preserve">CITIBANK              </v>
          </cell>
          <cell r="BG23">
            <v>14</v>
          </cell>
          <cell r="BH23">
            <v>0.80758685459941593</v>
          </cell>
          <cell r="BI23">
            <v>10</v>
          </cell>
          <cell r="BJ23">
            <v>0.84064542957932697</v>
          </cell>
          <cell r="BN23" t="str">
            <v xml:space="preserve">CITIBANK              </v>
          </cell>
          <cell r="BO23">
            <v>27</v>
          </cell>
          <cell r="BP23">
            <v>0.14891641792624702</v>
          </cell>
          <cell r="BQ23">
            <v>31</v>
          </cell>
          <cell r="BR23">
            <v>0.11619206878178179</v>
          </cell>
          <cell r="BV23" t="str">
            <v xml:space="preserve">CITIBANK              </v>
          </cell>
          <cell r="BW23">
            <v>9</v>
          </cell>
          <cell r="BX23">
            <v>0.24988933892242712</v>
          </cell>
          <cell r="BY23">
            <v>8</v>
          </cell>
          <cell r="BZ23">
            <v>0.27079175034939396</v>
          </cell>
        </row>
        <row r="24">
          <cell r="B24" t="str">
            <v xml:space="preserve">CONFEDERADO           </v>
          </cell>
          <cell r="C24">
            <v>27</v>
          </cell>
          <cell r="D24">
            <v>0.11463504338093045</v>
          </cell>
          <cell r="E24">
            <v>25</v>
          </cell>
          <cell r="F24">
            <v>0.12724901518218143</v>
          </cell>
          <cell r="J24" t="str">
            <v xml:space="preserve">CONFEDERADO           </v>
          </cell>
          <cell r="K24">
            <v>31</v>
          </cell>
          <cell r="L24">
            <v>7.070326874592027E-2</v>
          </cell>
          <cell r="M24">
            <v>31</v>
          </cell>
          <cell r="N24">
            <v>7.8544055236639779E-2</v>
          </cell>
          <cell r="R24" t="str">
            <v xml:space="preserve">CONFEDERADO           </v>
          </cell>
          <cell r="S24">
            <v>31</v>
          </cell>
          <cell r="T24">
            <v>14.143617653571386</v>
          </cell>
          <cell r="U24">
            <v>31</v>
          </cell>
          <cell r="V24">
            <v>12.731708300356678</v>
          </cell>
          <cell r="Z24" t="str">
            <v xml:space="preserve">CONFEDERADO           </v>
          </cell>
          <cell r="AA24">
            <v>35</v>
          </cell>
          <cell r="AB24">
            <v>0.53713907261552873</v>
          </cell>
          <cell r="AC24">
            <v>35</v>
          </cell>
          <cell r="AD24">
            <v>0.51157825266240664</v>
          </cell>
          <cell r="AH24" t="str">
            <v xml:space="preserve">CONFEDERADO           </v>
          </cell>
          <cell r="AI24">
            <v>10</v>
          </cell>
          <cell r="AJ24">
            <v>2.8422460125202966E-2</v>
          </cell>
          <cell r="AK24">
            <v>21</v>
          </cell>
          <cell r="AL24">
            <v>7.8857236765930719E-2</v>
          </cell>
          <cell r="AP24" t="str">
            <v xml:space="preserve">CONFEDERADO           </v>
          </cell>
          <cell r="AQ24">
            <v>29</v>
          </cell>
          <cell r="AR24">
            <v>0.11836756072741958</v>
          </cell>
          <cell r="AS24">
            <v>31</v>
          </cell>
          <cell r="AT24">
            <v>0.14692213914558291</v>
          </cell>
          <cell r="AX24" t="str">
            <v xml:space="preserve">CONFEDERADO           </v>
          </cell>
          <cell r="AY24">
            <v>28</v>
          </cell>
          <cell r="AZ24">
            <v>0.13536656971635677</v>
          </cell>
          <cell r="BA24">
            <v>31</v>
          </cell>
          <cell r="BB24">
            <v>0.16573920795603639</v>
          </cell>
          <cell r="BF24" t="str">
            <v xml:space="preserve">CONFEDERADO           </v>
          </cell>
          <cell r="BG24">
            <v>19</v>
          </cell>
          <cell r="BH24">
            <v>0.68306801471430345</v>
          </cell>
          <cell r="BI24">
            <v>19</v>
          </cell>
          <cell r="BJ24">
            <v>0.68036072048830254</v>
          </cell>
          <cell r="BN24" t="str">
            <v xml:space="preserve">CONFEDERADO           </v>
          </cell>
          <cell r="BO24">
            <v>35</v>
          </cell>
          <cell r="BP24">
            <v>6.6198331584902723E-2</v>
          </cell>
          <cell r="BQ24">
            <v>35</v>
          </cell>
          <cell r="BR24">
            <v>7.241608609124521E-2</v>
          </cell>
          <cell r="BV24" t="str">
            <v xml:space="preserve">CONFEDERADO           </v>
          </cell>
          <cell r="BW24">
            <v>7</v>
          </cell>
          <cell r="BX24">
            <v>0.25178301910567624</v>
          </cell>
          <cell r="BY24">
            <v>7</v>
          </cell>
          <cell r="BZ24">
            <v>0.27232778023811133</v>
          </cell>
        </row>
        <row r="25">
          <cell r="B25" t="str">
            <v>CORP BANCA</v>
          </cell>
          <cell r="C25">
            <v>11</v>
          </cell>
          <cell r="D25">
            <v>0.16993323739884347</v>
          </cell>
          <cell r="E25">
            <v>12</v>
          </cell>
          <cell r="F25">
            <v>0.1667203920529006</v>
          </cell>
          <cell r="J25" t="str">
            <v>CORP BANCA</v>
          </cell>
          <cell r="K25">
            <v>23</v>
          </cell>
          <cell r="L25">
            <v>8.7079977174583129E-2</v>
          </cell>
          <cell r="M25">
            <v>27</v>
          </cell>
          <cell r="N25">
            <v>8.7620237311553523E-2</v>
          </cell>
          <cell r="R25" t="str">
            <v>CORP BANCA</v>
          </cell>
          <cell r="S25">
            <v>23</v>
          </cell>
          <cell r="T25">
            <v>11.483696165826277</v>
          </cell>
          <cell r="U25">
            <v>27</v>
          </cell>
          <cell r="V25">
            <v>11.412888513920299</v>
          </cell>
          <cell r="Z25" t="str">
            <v>CORP BANCA</v>
          </cell>
          <cell r="AA25">
            <v>38</v>
          </cell>
          <cell r="AB25">
            <v>0.4350846862461813</v>
          </cell>
          <cell r="AC25">
            <v>37</v>
          </cell>
          <cell r="AD25">
            <v>0.46636218221302944</v>
          </cell>
          <cell r="AH25" t="str">
            <v>CORP BANCA</v>
          </cell>
          <cell r="AI25">
            <v>1</v>
          </cell>
          <cell r="AJ25">
            <v>-1.4637990397548468</v>
          </cell>
          <cell r="AK25">
            <v>1</v>
          </cell>
          <cell r="AL25">
            <v>-2.3820352141717325</v>
          </cell>
          <cell r="AP25" t="str">
            <v>CORP BANCA</v>
          </cell>
          <cell r="AQ25">
            <v>38</v>
          </cell>
          <cell r="AR25">
            <v>0.18916288533839407</v>
          </cell>
          <cell r="AS25">
            <v>36</v>
          </cell>
          <cell r="AT25">
            <v>0.17251587189884129</v>
          </cell>
          <cell r="AX25" t="str">
            <v>CORP BANCA</v>
          </cell>
          <cell r="AY25">
            <v>37</v>
          </cell>
          <cell r="AZ25">
            <v>0.20970815504507445</v>
          </cell>
          <cell r="BA25">
            <v>33</v>
          </cell>
          <cell r="BB25">
            <v>0.19385892187317696</v>
          </cell>
          <cell r="BF25" t="str">
            <v>CORP BANCA</v>
          </cell>
          <cell r="BG25">
            <v>17</v>
          </cell>
          <cell r="BH25">
            <v>0.73658223242036291</v>
          </cell>
          <cell r="BI25">
            <v>17</v>
          </cell>
          <cell r="BJ25">
            <v>0.70778026951128359</v>
          </cell>
          <cell r="BN25" t="str">
            <v>CORP BANCA</v>
          </cell>
          <cell r="BO25">
            <v>21</v>
          </cell>
          <cell r="BP25">
            <v>0.22893423912291874</v>
          </cell>
          <cell r="BQ25">
            <v>20</v>
          </cell>
          <cell r="BR25">
            <v>0.23694003688945112</v>
          </cell>
          <cell r="BV25" t="str">
            <v>CORPBANCA</v>
          </cell>
          <cell r="BW25">
            <v>21</v>
          </cell>
          <cell r="BX25">
            <v>0.20132951852835049</v>
          </cell>
          <cell r="BY25">
            <v>17</v>
          </cell>
          <cell r="BZ25">
            <v>0.22505864983547633</v>
          </cell>
        </row>
        <row r="26">
          <cell r="B26" t="str">
            <v>EUROBANK</v>
          </cell>
          <cell r="C26">
            <v>4</v>
          </cell>
          <cell r="D26">
            <v>0.40193537393612727</v>
          </cell>
          <cell r="E26">
            <v>4</v>
          </cell>
          <cell r="F26">
            <v>0.34544867566293114</v>
          </cell>
          <cell r="J26" t="str">
            <v>EUROBANK</v>
          </cell>
          <cell r="K26">
            <v>3</v>
          </cell>
          <cell r="L26">
            <v>0.33118375450463206</v>
          </cell>
          <cell r="M26">
            <v>5</v>
          </cell>
          <cell r="N26">
            <v>0.26794453185691691</v>
          </cell>
          <cell r="R26" t="str">
            <v>EUROBANK</v>
          </cell>
          <cell r="S26">
            <v>3</v>
          </cell>
          <cell r="T26">
            <v>3.0194717778224041</v>
          </cell>
          <cell r="U26">
            <v>5</v>
          </cell>
          <cell r="V26">
            <v>3.7321157221226766</v>
          </cell>
          <cell r="Z26" t="str">
            <v>EUROBANK</v>
          </cell>
          <cell r="AA26">
            <v>11</v>
          </cell>
          <cell r="AB26">
            <v>1.8814334891270885</v>
          </cell>
          <cell r="AC26">
            <v>19</v>
          </cell>
          <cell r="AD26">
            <v>1.1942727076989326</v>
          </cell>
          <cell r="AH26" t="str">
            <v>EUROBANK</v>
          </cell>
          <cell r="AI26">
            <v>21</v>
          </cell>
          <cell r="AJ26">
            <v>8.1160839288818884E-2</v>
          </cell>
          <cell r="AK26">
            <v>37</v>
          </cell>
          <cell r="AL26">
            <v>0.37168126402698326</v>
          </cell>
          <cell r="AP26" t="str">
            <v>EUROBANK</v>
          </cell>
          <cell r="AQ26">
            <v>40</v>
          </cell>
          <cell r="AR26">
            <v>0.21363251810863085</v>
          </cell>
          <cell r="AS26">
            <v>41</v>
          </cell>
          <cell r="AT26">
            <v>0.2892544336280824</v>
          </cell>
          <cell r="AX26" t="str">
            <v>EUROBANK</v>
          </cell>
          <cell r="AY26">
            <v>39</v>
          </cell>
          <cell r="AZ26">
            <v>0.23051846138668913</v>
          </cell>
          <cell r="BA26">
            <v>41</v>
          </cell>
          <cell r="BB26">
            <v>0.30563149887324265</v>
          </cell>
          <cell r="BF26" t="str">
            <v>EUROBANK</v>
          </cell>
          <cell r="BG26">
            <v>7</v>
          </cell>
          <cell r="BH26">
            <v>0.89816535237231343</v>
          </cell>
          <cell r="BI26">
            <v>31</v>
          </cell>
          <cell r="BJ26">
            <v>0.48078076534197045</v>
          </cell>
          <cell r="BN26" t="str">
            <v>EUROBANK</v>
          </cell>
          <cell r="BO26">
            <v>3</v>
          </cell>
          <cell r="BP26">
            <v>1.068916328949101</v>
          </cell>
          <cell r="BQ26">
            <v>2</v>
          </cell>
          <cell r="BR26">
            <v>1.4135005912292424</v>
          </cell>
          <cell r="BV26" t="str">
            <v>EUROBANK</v>
          </cell>
          <cell r="BW26">
            <v>39</v>
          </cell>
          <cell r="BX26">
            <v>6.5954446011527307E-2</v>
          </cell>
          <cell r="BY26">
            <v>37</v>
          </cell>
          <cell r="BZ26">
            <v>0.13833468915024749</v>
          </cell>
        </row>
        <row r="27">
          <cell r="B27" t="str">
            <v xml:space="preserve">EXTERIOR              </v>
          </cell>
          <cell r="C27">
            <v>16</v>
          </cell>
          <cell r="D27">
            <v>0.13206906995984038</v>
          </cell>
          <cell r="E27">
            <v>15</v>
          </cell>
          <cell r="F27">
            <v>0.15224480372650911</v>
          </cell>
          <cell r="J27" t="str">
            <v xml:space="preserve">EXTERIOR              </v>
          </cell>
          <cell r="K27">
            <v>14</v>
          </cell>
          <cell r="L27">
            <v>0.1081501258786971</v>
          </cell>
          <cell r="M27">
            <v>13</v>
          </cell>
          <cell r="N27">
            <v>0.12477925269945131</v>
          </cell>
          <cell r="R27" t="str">
            <v xml:space="preserve">EXTERIOR              </v>
          </cell>
          <cell r="S27">
            <v>14</v>
          </cell>
          <cell r="T27">
            <v>9.2464062512660963</v>
          </cell>
          <cell r="U27">
            <v>13</v>
          </cell>
          <cell r="V27">
            <v>8.0141528208110291</v>
          </cell>
          <cell r="Z27" t="str">
            <v xml:space="preserve">EXTERIOR              </v>
          </cell>
          <cell r="AA27">
            <v>18</v>
          </cell>
          <cell r="AB27">
            <v>1.1756055451409066</v>
          </cell>
          <cell r="AC27">
            <v>18</v>
          </cell>
          <cell r="AD27">
            <v>1.2932073320276285</v>
          </cell>
          <cell r="AH27" t="str">
            <v xml:space="preserve">EXTERIOR              </v>
          </cell>
          <cell r="AI27">
            <v>22</v>
          </cell>
          <cell r="AJ27">
            <v>8.2790663773408768E-2</v>
          </cell>
          <cell r="AK27">
            <v>24</v>
          </cell>
          <cell r="AL27">
            <v>8.8365093909506587E-2</v>
          </cell>
          <cell r="AP27" t="str">
            <v xml:space="preserve">EXTERIOR              </v>
          </cell>
          <cell r="AQ27">
            <v>23</v>
          </cell>
          <cell r="AR27">
            <v>8.835419954963171E-2</v>
          </cell>
          <cell r="AS27">
            <v>21</v>
          </cell>
          <cell r="AT27">
            <v>9.2652338200991849E-2</v>
          </cell>
          <cell r="AX27" t="str">
            <v xml:space="preserve">EXTERIOR              </v>
          </cell>
          <cell r="AY27">
            <v>23</v>
          </cell>
          <cell r="AZ27">
            <v>0.1090810381693494</v>
          </cell>
          <cell r="BA27">
            <v>21</v>
          </cell>
          <cell r="BB27">
            <v>0.11533798028749513</v>
          </cell>
          <cell r="BF27" t="str">
            <v xml:space="preserve">EXTERIOR              </v>
          </cell>
          <cell r="BG27">
            <v>11</v>
          </cell>
          <cell r="BH27">
            <v>0.83400816361653829</v>
          </cell>
          <cell r="BI27">
            <v>9</v>
          </cell>
          <cell r="BJ27">
            <v>0.86187737359749006</v>
          </cell>
          <cell r="BN27" t="str">
            <v xml:space="preserve">EXTERIOR              </v>
          </cell>
          <cell r="BO27">
            <v>30</v>
          </cell>
          <cell r="BP27">
            <v>7.9407601262254462E-2</v>
          </cell>
          <cell r="BQ27">
            <v>34</v>
          </cell>
          <cell r="BR27">
            <v>7.3875491515389385E-2</v>
          </cell>
          <cell r="BV27" t="str">
            <v xml:space="preserve">EXTERIOR              </v>
          </cell>
          <cell r="BW27">
            <v>16</v>
          </cell>
          <cell r="BX27">
            <v>0.21391396993206996</v>
          </cell>
          <cell r="BY27">
            <v>11</v>
          </cell>
          <cell r="BZ27">
            <v>0.25913486397292296</v>
          </cell>
        </row>
        <row r="28">
          <cell r="B28" t="str">
            <v xml:space="preserve">FEDERAL               </v>
          </cell>
          <cell r="C28">
            <v>40</v>
          </cell>
          <cell r="D28">
            <v>6.0691307421114865E-2</v>
          </cell>
          <cell r="E28">
            <v>40</v>
          </cell>
          <cell r="F28">
            <v>7.0525624619763111E-2</v>
          </cell>
          <cell r="J28" t="str">
            <v xml:space="preserve">FEDERAL               </v>
          </cell>
          <cell r="K28">
            <v>36</v>
          </cell>
          <cell r="L28">
            <v>5.2937504914303511E-2</v>
          </cell>
          <cell r="M28">
            <v>36</v>
          </cell>
          <cell r="N28">
            <v>6.0565902865299781E-2</v>
          </cell>
          <cell r="R28" t="str">
            <v xml:space="preserve">FEDERAL               </v>
          </cell>
          <cell r="S28">
            <v>36</v>
          </cell>
          <cell r="T28">
            <v>18.890198954764184</v>
          </cell>
          <cell r="U28">
            <v>36</v>
          </cell>
          <cell r="V28">
            <v>16.510940193924416</v>
          </cell>
          <cell r="Z28" t="str">
            <v xml:space="preserve">FEDERAL               </v>
          </cell>
          <cell r="AA28">
            <v>31</v>
          </cell>
          <cell r="AB28">
            <v>0.63366583716989633</v>
          </cell>
          <cell r="AC28">
            <v>31</v>
          </cell>
          <cell r="AD28">
            <v>0.61601633301876235</v>
          </cell>
          <cell r="AH28" t="str">
            <v xml:space="preserve">FEDERAL               </v>
          </cell>
          <cell r="AI28">
            <v>24</v>
          </cell>
          <cell r="AJ28">
            <v>8.6620003573712703E-2</v>
          </cell>
          <cell r="AK28">
            <v>29</v>
          </cell>
          <cell r="AL28">
            <v>0.1377665360981348</v>
          </cell>
          <cell r="AP28" t="str">
            <v xml:space="preserve">FEDERAL               </v>
          </cell>
          <cell r="AQ28">
            <v>22</v>
          </cell>
          <cell r="AR28">
            <v>8.822891651149016E-2</v>
          </cell>
          <cell r="AS28">
            <v>26</v>
          </cell>
          <cell r="AT28">
            <v>0.10568359755567168</v>
          </cell>
          <cell r="AX28" t="str">
            <v xml:space="preserve">FEDERAL               </v>
          </cell>
          <cell r="AY28">
            <v>21</v>
          </cell>
          <cell r="AZ28">
            <v>0.10421782255749223</v>
          </cell>
          <cell r="BA28">
            <v>23</v>
          </cell>
          <cell r="BB28">
            <v>0.12267891358801555</v>
          </cell>
          <cell r="BF28" t="str">
            <v xml:space="preserve">FEDERAL               </v>
          </cell>
          <cell r="BG28">
            <v>37</v>
          </cell>
          <cell r="BH28">
            <v>0.26963495314922448</v>
          </cell>
          <cell r="BI28">
            <v>36</v>
          </cell>
          <cell r="BJ28">
            <v>0.32374702841785086</v>
          </cell>
          <cell r="BN28" t="str">
            <v xml:space="preserve">FEDERAL               </v>
          </cell>
          <cell r="BO28">
            <v>12</v>
          </cell>
          <cell r="BP28">
            <v>0.40308386918293237</v>
          </cell>
          <cell r="BQ28">
            <v>13</v>
          </cell>
          <cell r="BR28">
            <v>0.38164864226095835</v>
          </cell>
          <cell r="BV28" t="str">
            <v xml:space="preserve">FEDERAL               </v>
          </cell>
          <cell r="BW28">
            <v>11</v>
          </cell>
          <cell r="BX28">
            <v>0.22151700304810196</v>
          </cell>
          <cell r="BY28">
            <v>18</v>
          </cell>
          <cell r="BZ28">
            <v>0.224983213954561</v>
          </cell>
        </row>
        <row r="29">
          <cell r="B29" t="str">
            <v>FIVENEZ</v>
          </cell>
          <cell r="C29">
            <v>8</v>
          </cell>
          <cell r="D29">
            <v>0.22846707829524565</v>
          </cell>
          <cell r="E29">
            <v>7</v>
          </cell>
          <cell r="F29">
            <v>0.2543576439266968</v>
          </cell>
          <cell r="J29" t="str">
            <v>FIVENEZ</v>
          </cell>
          <cell r="K29">
            <v>7</v>
          </cell>
          <cell r="L29">
            <v>0.17602416735371434</v>
          </cell>
          <cell r="M29">
            <v>7</v>
          </cell>
          <cell r="N29">
            <v>0.19604538593499807</v>
          </cell>
          <cell r="R29" t="str">
            <v>FIVENEZ</v>
          </cell>
          <cell r="S29">
            <v>7</v>
          </cell>
          <cell r="T29">
            <v>5.6810380928576434</v>
          </cell>
          <cell r="U29">
            <v>7</v>
          </cell>
          <cell r="V29">
            <v>5.1008596567101341</v>
          </cell>
          <cell r="Z29" t="str">
            <v>FIVENEZ</v>
          </cell>
          <cell r="AA29">
            <v>26</v>
          </cell>
          <cell r="AB29">
            <v>0.85146720386589292</v>
          </cell>
          <cell r="AC29">
            <v>26</v>
          </cell>
          <cell r="AD29">
            <v>0.9475597150544256</v>
          </cell>
          <cell r="AH29" t="str">
            <v>FIVENEZ</v>
          </cell>
          <cell r="AI29">
            <v>35</v>
          </cell>
          <cell r="AJ29">
            <v>0.23564938613716438</v>
          </cell>
          <cell r="AK29">
            <v>36</v>
          </cell>
          <cell r="AL29">
            <v>0.33580910634660688</v>
          </cell>
          <cell r="AP29" t="str">
            <v>FIVENEZ</v>
          </cell>
          <cell r="AQ29">
            <v>41</v>
          </cell>
          <cell r="AR29">
            <v>0.25403545015791024</v>
          </cell>
          <cell r="AS29">
            <v>40</v>
          </cell>
          <cell r="AT29">
            <v>0.25369666877906144</v>
          </cell>
          <cell r="AX29" t="str">
            <v>FIVENEZ</v>
          </cell>
          <cell r="AY29">
            <v>41</v>
          </cell>
          <cell r="AZ29">
            <v>0.28708709465995075</v>
          </cell>
          <cell r="BA29">
            <v>40</v>
          </cell>
          <cell r="BB29">
            <v>0.28976879675177925</v>
          </cell>
          <cell r="BF29" t="str">
            <v>FIVENEZ</v>
          </cell>
          <cell r="BG29">
            <v>3</v>
          </cell>
          <cell r="BH29">
            <v>1.7847959594065439</v>
          </cell>
          <cell r="BI29">
            <v>4</v>
          </cell>
          <cell r="BJ29">
            <v>1.5220900378216782</v>
          </cell>
          <cell r="BN29" t="str">
            <v>FIVENEZ</v>
          </cell>
          <cell r="BO29">
            <v>5</v>
          </cell>
          <cell r="BP29">
            <v>0.75834865169620547</v>
          </cell>
          <cell r="BQ29">
            <v>8</v>
          </cell>
          <cell r="BR29">
            <v>0.64329644718717416</v>
          </cell>
          <cell r="BV29" t="str">
            <v>FIVENEZ</v>
          </cell>
          <cell r="BW29">
            <v>38</v>
          </cell>
          <cell r="BX29">
            <v>0.10362362442715999</v>
          </cell>
          <cell r="BY29">
            <v>39</v>
          </cell>
          <cell r="BZ29">
            <v>0.13615856609253105</v>
          </cell>
        </row>
        <row r="30">
          <cell r="B30" t="str">
            <v xml:space="preserve">GANADERO              </v>
          </cell>
          <cell r="C30">
            <v>2</v>
          </cell>
          <cell r="D30">
            <v>0.61714622162458188</v>
          </cell>
          <cell r="E30">
            <v>2</v>
          </cell>
          <cell r="F30">
            <v>0.64827720324579485</v>
          </cell>
          <cell r="J30" t="str">
            <v xml:space="preserve">GANADERO              </v>
          </cell>
          <cell r="K30">
            <v>2</v>
          </cell>
          <cell r="L30">
            <v>0.38783152614500543</v>
          </cell>
          <cell r="M30">
            <v>2</v>
          </cell>
          <cell r="N30">
            <v>0.40432077482098722</v>
          </cell>
          <cell r="R30" t="str">
            <v xml:space="preserve">GANADERO              </v>
          </cell>
          <cell r="S30">
            <v>2</v>
          </cell>
          <cell r="T30">
            <v>2.5784391741947053</v>
          </cell>
          <cell r="U30">
            <v>2</v>
          </cell>
          <cell r="V30">
            <v>2.4732837446771057</v>
          </cell>
          <cell r="Z30" t="str">
            <v xml:space="preserve">GANADERO              </v>
          </cell>
          <cell r="AA30">
            <v>7</v>
          </cell>
          <cell r="AB30">
            <v>2.5072923984825066</v>
          </cell>
          <cell r="AC30">
            <v>6</v>
          </cell>
          <cell r="AD30">
            <v>2.450580415526284</v>
          </cell>
          <cell r="AH30" t="str">
            <v xml:space="preserve">GANADERO              </v>
          </cell>
          <cell r="AI30">
            <v>7</v>
          </cell>
          <cell r="AJ30">
            <v>-2.1545239630346588E-2</v>
          </cell>
          <cell r="AK30">
            <v>7</v>
          </cell>
          <cell r="AL30">
            <v>-2.1608781440968068E-2</v>
          </cell>
          <cell r="AP30" t="str">
            <v xml:space="preserve">GANADERO              </v>
          </cell>
          <cell r="AQ30">
            <v>8</v>
          </cell>
          <cell r="AR30">
            <v>2.4638951809676117E-2</v>
          </cell>
          <cell r="AS30">
            <v>7</v>
          </cell>
          <cell r="AT30">
            <v>3.3523541603397114E-2</v>
          </cell>
          <cell r="AX30" t="str">
            <v xml:space="preserve">GANADERO              </v>
          </cell>
          <cell r="AY30">
            <v>8</v>
          </cell>
          <cell r="AZ30">
            <v>5.0244641162964697E-2</v>
          </cell>
          <cell r="BA30">
            <v>7</v>
          </cell>
          <cell r="BB30">
            <v>6.005413210150834E-2</v>
          </cell>
          <cell r="BF30" t="str">
            <v xml:space="preserve">GANADERO              </v>
          </cell>
          <cell r="BG30">
            <v>4</v>
          </cell>
          <cell r="BH30">
            <v>1.1684903142686236</v>
          </cell>
          <cell r="BI30">
            <v>5</v>
          </cell>
          <cell r="BJ30">
            <v>1.3228849539194365</v>
          </cell>
          <cell r="BN30" t="str">
            <v xml:space="preserve">GANADERO              </v>
          </cell>
          <cell r="BO30">
            <v>1</v>
          </cell>
          <cell r="BP30">
            <v>1.3129526526480466</v>
          </cell>
          <cell r="BQ30">
            <v>1</v>
          </cell>
          <cell r="BR30">
            <v>1.4851817334575954</v>
          </cell>
          <cell r="BV30" t="str">
            <v xml:space="preserve">GANADERO              </v>
          </cell>
          <cell r="BW30">
            <v>1</v>
          </cell>
          <cell r="BX30">
            <v>0.73515359792129409</v>
          </cell>
          <cell r="BY30">
            <v>29</v>
          </cell>
          <cell r="BZ30">
            <v>0.19262534412279972</v>
          </cell>
        </row>
        <row r="31">
          <cell r="B31" t="str">
            <v xml:space="preserve">GUAYANA               </v>
          </cell>
          <cell r="C31">
            <v>37</v>
          </cell>
          <cell r="D31">
            <v>7.8974136416710583E-2</v>
          </cell>
          <cell r="E31">
            <v>34</v>
          </cell>
          <cell r="F31">
            <v>9.0510069263347731E-2</v>
          </cell>
          <cell r="J31" t="str">
            <v xml:space="preserve">GUAYANA               </v>
          </cell>
          <cell r="K31">
            <v>40</v>
          </cell>
          <cell r="L31">
            <v>4.2509683106954632E-3</v>
          </cell>
          <cell r="M31">
            <v>40</v>
          </cell>
          <cell r="N31">
            <v>5.6083317892770164E-3</v>
          </cell>
          <cell r="R31" t="str">
            <v xml:space="preserve">GUAYANA               </v>
          </cell>
          <cell r="S31">
            <v>41</v>
          </cell>
          <cell r="T31">
            <v>235.24052096177562</v>
          </cell>
          <cell r="U31">
            <v>40</v>
          </cell>
          <cell r="V31">
            <v>178.30614121510675</v>
          </cell>
          <cell r="Z31" t="str">
            <v xml:space="preserve">GUAYANA               </v>
          </cell>
          <cell r="AA31">
            <v>40</v>
          </cell>
          <cell r="AB31">
            <v>2.0497396754789465E-2</v>
          </cell>
          <cell r="AC31">
            <v>40</v>
          </cell>
          <cell r="AD31">
            <v>2.6304195713582296E-2</v>
          </cell>
          <cell r="AH31" t="str">
            <v xml:space="preserve">GUAYANA               </v>
          </cell>
          <cell r="AI31">
            <v>40</v>
          </cell>
          <cell r="AJ31">
            <v>1.3377384182341048</v>
          </cell>
          <cell r="AK31">
            <v>40</v>
          </cell>
          <cell r="AL31">
            <v>1.4696878734970609</v>
          </cell>
          <cell r="AP31" t="str">
            <v xml:space="preserve">GUAYANA               </v>
          </cell>
          <cell r="AQ31">
            <v>37</v>
          </cell>
          <cell r="AR31">
            <v>0.18804468003761221</v>
          </cell>
          <cell r="AS31">
            <v>38</v>
          </cell>
          <cell r="AT31">
            <v>0.18760610251574741</v>
          </cell>
          <cell r="AX31" t="str">
            <v xml:space="preserve">GUAYANA               </v>
          </cell>
          <cell r="AY31">
            <v>36</v>
          </cell>
          <cell r="AZ31">
            <v>0.20676855037870567</v>
          </cell>
          <cell r="BA31">
            <v>37</v>
          </cell>
          <cell r="BB31">
            <v>0.20881536921568641</v>
          </cell>
          <cell r="BF31" t="str">
            <v xml:space="preserve">GUAYANA               </v>
          </cell>
          <cell r="BG31">
            <v>36</v>
          </cell>
          <cell r="BH31">
            <v>0.30538782951858479</v>
          </cell>
          <cell r="BI31">
            <v>35</v>
          </cell>
          <cell r="BJ31">
            <v>0.35712870380840078</v>
          </cell>
          <cell r="BN31" t="str">
            <v xml:space="preserve">GUAYANA               </v>
          </cell>
          <cell r="BO31">
            <v>15</v>
          </cell>
          <cell r="BP31">
            <v>0.34369154552974895</v>
          </cell>
          <cell r="BQ31">
            <v>21</v>
          </cell>
          <cell r="BR31">
            <v>0.23607400347833582</v>
          </cell>
          <cell r="BV31" t="str">
            <v xml:space="preserve">GUAYANA               </v>
          </cell>
          <cell r="BW31">
            <v>18</v>
          </cell>
          <cell r="BX31">
            <v>0.20716903874637288</v>
          </cell>
          <cell r="BY31">
            <v>12</v>
          </cell>
          <cell r="BZ31">
            <v>0.25504710939019642</v>
          </cell>
        </row>
        <row r="32">
          <cell r="B32" t="str">
            <v xml:space="preserve">I.M.C.P.              </v>
          </cell>
          <cell r="C32">
            <v>21</v>
          </cell>
          <cell r="D32">
            <v>0.12840269598220128</v>
          </cell>
          <cell r="E32">
            <v>21</v>
          </cell>
          <cell r="F32">
            <v>0.13493083603383732</v>
          </cell>
          <cell r="J32" t="str">
            <v xml:space="preserve">I.M.C.P.              </v>
          </cell>
          <cell r="K32">
            <v>24</v>
          </cell>
          <cell r="L32">
            <v>8.6918865761671252E-2</v>
          </cell>
          <cell r="M32">
            <v>25</v>
          </cell>
          <cell r="N32">
            <v>8.9561411842949079E-2</v>
          </cell>
          <cell r="R32" t="str">
            <v xml:space="preserve">I.M.C.P.              </v>
          </cell>
          <cell r="S32">
            <v>24</v>
          </cell>
          <cell r="T32">
            <v>11.504982160512402</v>
          </cell>
          <cell r="U32">
            <v>25</v>
          </cell>
          <cell r="V32">
            <v>11.165522957069454</v>
          </cell>
          <cell r="Z32" t="str">
            <v xml:space="preserve">I.M.C.P.              </v>
          </cell>
          <cell r="AA32">
            <v>30</v>
          </cell>
          <cell r="AB32">
            <v>0.65800192340329233</v>
          </cell>
          <cell r="AC32">
            <v>33</v>
          </cell>
          <cell r="AD32">
            <v>0.57514657514657508</v>
          </cell>
          <cell r="AH32" t="str">
            <v xml:space="preserve">I.M.C.P.              </v>
          </cell>
          <cell r="AI32">
            <v>39</v>
          </cell>
          <cell r="AJ32">
            <v>0.83393823504840803</v>
          </cell>
          <cell r="AK32">
            <v>2</v>
          </cell>
          <cell r="AL32">
            <v>-0.29572763846602873</v>
          </cell>
          <cell r="AP32" t="str">
            <v xml:space="preserve">I.M.C.P.              </v>
          </cell>
          <cell r="AQ32">
            <v>32</v>
          </cell>
          <cell r="AR32">
            <v>0.12394526756624583</v>
          </cell>
          <cell r="AS32">
            <v>34</v>
          </cell>
          <cell r="AT32">
            <v>0.1555894718148266</v>
          </cell>
          <cell r="AX32" t="str">
            <v xml:space="preserve">I.M.C.P.              </v>
          </cell>
          <cell r="AY32">
            <v>32</v>
          </cell>
          <cell r="AZ32">
            <v>0.16052338836884122</v>
          </cell>
          <cell r="BA32">
            <v>35</v>
          </cell>
          <cell r="BB32">
            <v>0.19738061369283005</v>
          </cell>
          <cell r="BF32" t="str">
            <v xml:space="preserve">I.M.C.P.              </v>
          </cell>
          <cell r="BG32">
            <v>35</v>
          </cell>
          <cell r="BH32">
            <v>0.35427147065488335</v>
          </cell>
          <cell r="BI32">
            <v>34</v>
          </cell>
          <cell r="BJ32">
            <v>0.37061060221041797</v>
          </cell>
          <cell r="BN32" t="str">
            <v xml:space="preserve">I.M.C.P.              </v>
          </cell>
          <cell r="BO32">
            <v>6</v>
          </cell>
          <cell r="BP32">
            <v>0.71192612735100835</v>
          </cell>
          <cell r="BQ32">
            <v>6</v>
          </cell>
          <cell r="BR32">
            <v>0.67648771210689851</v>
          </cell>
          <cell r="BV32" t="str">
            <v xml:space="preserve">I.M.C.P.              </v>
          </cell>
          <cell r="BW32">
            <v>40</v>
          </cell>
          <cell r="BX32">
            <v>7.8271888640886658E-3</v>
          </cell>
          <cell r="BY32">
            <v>40</v>
          </cell>
          <cell r="BZ32">
            <v>1.4567482675849168E-2</v>
          </cell>
        </row>
        <row r="33">
          <cell r="B33" t="str">
            <v xml:space="preserve">INDUSTRIAL DE VZLA.   </v>
          </cell>
          <cell r="C33">
            <v>5</v>
          </cell>
          <cell r="D33">
            <v>0.28735821482656909</v>
          </cell>
          <cell r="E33">
            <v>6</v>
          </cell>
          <cell r="F33">
            <v>0.30352528430030823</v>
          </cell>
          <cell r="J33" t="str">
            <v xml:space="preserve">INDUSTRIAL DE VZLA.   </v>
          </cell>
          <cell r="K33">
            <v>41</v>
          </cell>
          <cell r="L33">
            <v>-9.6072358469244293E-2</v>
          </cell>
          <cell r="M33">
            <v>41</v>
          </cell>
          <cell r="N33">
            <v>-9.6266260117448529E-2</v>
          </cell>
          <cell r="R33" t="str">
            <v xml:space="preserve">INDUSTRIAL DE VZLA.   </v>
          </cell>
          <cell r="S33">
            <v>40</v>
          </cell>
          <cell r="T33">
            <v>100</v>
          </cell>
          <cell r="U33">
            <v>41</v>
          </cell>
          <cell r="V33">
            <v>1000</v>
          </cell>
          <cell r="Z33" t="str">
            <v xml:space="preserve">INDUSTRIAL DE VZLA.   </v>
          </cell>
          <cell r="AA33">
            <v>41</v>
          </cell>
          <cell r="AB33">
            <v>-0.26265253330295496</v>
          </cell>
          <cell r="AC33">
            <v>41</v>
          </cell>
          <cell r="AD33">
            <v>-0.25531689965316173</v>
          </cell>
          <cell r="AH33" t="str">
            <v xml:space="preserve">INDUSTRIAL DE VZLA.   </v>
          </cell>
          <cell r="AI33">
            <v>38</v>
          </cell>
          <cell r="AJ33">
            <v>0.75575683195419263</v>
          </cell>
          <cell r="AK33">
            <v>41</v>
          </cell>
          <cell r="AL33">
            <v>3.1496975929138071</v>
          </cell>
          <cell r="AP33" t="str">
            <v xml:space="preserve">INDUSTRIAL DE VZLA.   </v>
          </cell>
          <cell r="AQ33">
            <v>33</v>
          </cell>
          <cell r="AR33">
            <v>0.13789473143562991</v>
          </cell>
          <cell r="AS33">
            <v>32</v>
          </cell>
          <cell r="AT33">
            <v>0.14719819126899317</v>
          </cell>
          <cell r="AX33" t="str">
            <v xml:space="preserve">INDUSTRIAL DE VZLA.   </v>
          </cell>
          <cell r="AY33">
            <v>40</v>
          </cell>
          <cell r="AZ33">
            <v>0.2453550301671775</v>
          </cell>
          <cell r="BA33">
            <v>39</v>
          </cell>
          <cell r="BB33">
            <v>0.26522789438349403</v>
          </cell>
          <cell r="BF33" t="str">
            <v xml:space="preserve">INDUSTRIAL DE VZLA.   </v>
          </cell>
          <cell r="BG33">
            <v>39</v>
          </cell>
          <cell r="BH33">
            <v>0.14574918312095914</v>
          </cell>
          <cell r="BI33">
            <v>39</v>
          </cell>
          <cell r="BJ33">
            <v>0.14351573506188234</v>
          </cell>
          <cell r="BN33" t="str">
            <v xml:space="preserve">INDUSTRIAL DE VZLA.   </v>
          </cell>
          <cell r="BO33">
            <v>2</v>
          </cell>
          <cell r="BP33">
            <v>1.0959038572518058</v>
          </cell>
          <cell r="BQ33">
            <v>3</v>
          </cell>
          <cell r="BR33">
            <v>1.1321785400831605</v>
          </cell>
          <cell r="BV33" t="str">
            <v xml:space="preserve">INDUSTRIAL DE VZLA.   </v>
          </cell>
          <cell r="BW33">
            <v>20</v>
          </cell>
          <cell r="BX33">
            <v>0.20300928107354779</v>
          </cell>
          <cell r="BY33">
            <v>22</v>
          </cell>
          <cell r="BZ33">
            <v>0.20807034078715728</v>
          </cell>
        </row>
        <row r="34">
          <cell r="B34" t="str">
            <v xml:space="preserve">ING BANK              </v>
          </cell>
          <cell r="C34">
            <v>39</v>
          </cell>
          <cell r="D34">
            <v>6.2494972787610084E-2</v>
          </cell>
          <cell r="E34">
            <v>38</v>
          </cell>
          <cell r="F34">
            <v>7.156469686647618E-2</v>
          </cell>
          <cell r="J34" t="str">
            <v xml:space="preserve">ING BANK              </v>
          </cell>
          <cell r="K34">
            <v>34</v>
          </cell>
          <cell r="L34">
            <v>5.9054473039287292E-2</v>
          </cell>
          <cell r="M34">
            <v>33</v>
          </cell>
          <cell r="N34">
            <v>6.6779413958529973E-2</v>
          </cell>
          <cell r="R34" t="str">
            <v xml:space="preserve">ING BANK              </v>
          </cell>
          <cell r="S34">
            <v>34</v>
          </cell>
          <cell r="T34">
            <v>16.933518301564185</v>
          </cell>
          <cell r="U34">
            <v>33</v>
          </cell>
          <cell r="V34">
            <v>14.974674689732979</v>
          </cell>
          <cell r="Z34" t="str">
            <v xml:space="preserve">ING BANK              </v>
          </cell>
          <cell r="AA34">
            <v>6</v>
          </cell>
          <cell r="AB34">
            <v>3.3146080682190879</v>
          </cell>
          <cell r="AC34">
            <v>8</v>
          </cell>
          <cell r="AD34">
            <v>2.0915927254420743</v>
          </cell>
          <cell r="AH34" t="str">
            <v xml:space="preserve">ING BANK              </v>
          </cell>
          <cell r="AI34">
            <v>3</v>
          </cell>
          <cell r="AJ34">
            <v>-0.27088089272040283</v>
          </cell>
          <cell r="AK34">
            <v>3</v>
          </cell>
          <cell r="AL34">
            <v>-0.15560436387634305</v>
          </cell>
          <cell r="AP34" t="str">
            <v xml:space="preserve">ING BANK              </v>
          </cell>
          <cell r="AQ34">
            <v>3</v>
          </cell>
          <cell r="AR34">
            <v>1.5770335520319458E-2</v>
          </cell>
          <cell r="AS34">
            <v>5</v>
          </cell>
          <cell r="AT34">
            <v>3.0397666395651165E-2</v>
          </cell>
          <cell r="AX34" t="str">
            <v xml:space="preserve">ING BANK              </v>
          </cell>
          <cell r="AY34">
            <v>1</v>
          </cell>
          <cell r="AZ34">
            <v>2.5946841244797285E-2</v>
          </cell>
          <cell r="BA34">
            <v>2</v>
          </cell>
          <cell r="BB34">
            <v>4.1491574565497458E-2</v>
          </cell>
          <cell r="BF34" t="str">
            <v xml:space="preserve">ING BANK              </v>
          </cell>
          <cell r="BG34">
            <v>2</v>
          </cell>
          <cell r="BH34">
            <v>1.9156862874271221</v>
          </cell>
          <cell r="BI34">
            <v>2</v>
          </cell>
          <cell r="BJ34">
            <v>2.2146587604258996</v>
          </cell>
          <cell r="BN34" t="str">
            <v xml:space="preserve">ING BANK              </v>
          </cell>
          <cell r="BO34">
            <v>4</v>
          </cell>
          <cell r="BP34">
            <v>0.92826377680424255</v>
          </cell>
          <cell r="BQ34">
            <v>5</v>
          </cell>
          <cell r="BR34">
            <v>0.78911548189622616</v>
          </cell>
          <cell r="BV34" t="str">
            <v xml:space="preserve">ING BANK              </v>
          </cell>
          <cell r="BW34">
            <v>2</v>
          </cell>
          <cell r="BX34">
            <v>0.35323183600841024</v>
          </cell>
          <cell r="BY34">
            <v>1</v>
          </cell>
          <cell r="BZ34">
            <v>5.2681448788006167</v>
          </cell>
        </row>
        <row r="35">
          <cell r="B35" t="str">
            <v xml:space="preserve">INTERBANK   </v>
          </cell>
          <cell r="C35">
            <v>17</v>
          </cell>
          <cell r="D35">
            <v>0.13121302892048764</v>
          </cell>
          <cell r="E35">
            <v>18</v>
          </cell>
          <cell r="F35">
            <v>0.14381242930292573</v>
          </cell>
          <cell r="J35" t="str">
            <v>INTERBANK</v>
          </cell>
          <cell r="K35">
            <v>16</v>
          </cell>
          <cell r="L35">
            <v>0.10770516595790579</v>
          </cell>
          <cell r="M35">
            <v>16</v>
          </cell>
          <cell r="N35">
            <v>0.11781472497014429</v>
          </cell>
          <cell r="R35" t="str">
            <v xml:space="preserve">INTERBANK         </v>
          </cell>
          <cell r="S35">
            <v>16</v>
          </cell>
          <cell r="T35">
            <v>9.2846057206840769</v>
          </cell>
          <cell r="U35">
            <v>16</v>
          </cell>
          <cell r="V35">
            <v>8.4879033605808818</v>
          </cell>
          <cell r="Z35" t="str">
            <v>INTERBANK</v>
          </cell>
          <cell r="AA35">
            <v>25</v>
          </cell>
          <cell r="AB35">
            <v>0.9472063570725211</v>
          </cell>
          <cell r="AC35">
            <v>24</v>
          </cell>
          <cell r="AD35">
            <v>0.98024639931763002</v>
          </cell>
          <cell r="AH35" t="str">
            <v>INTERBANK</v>
          </cell>
          <cell r="AI35">
            <v>28</v>
          </cell>
          <cell r="AJ35">
            <v>0.115595781483358</v>
          </cell>
          <cell r="AK35">
            <v>30</v>
          </cell>
          <cell r="AL35">
            <v>0.14305900939385058</v>
          </cell>
          <cell r="AP35" t="str">
            <v>INTERBANK</v>
          </cell>
          <cell r="AQ35">
            <v>30</v>
          </cell>
          <cell r="AR35">
            <v>0.11860696664656072</v>
          </cell>
          <cell r="AS35">
            <v>29</v>
          </cell>
          <cell r="AT35">
            <v>0.12670428738102621</v>
          </cell>
          <cell r="AX35" t="str">
            <v>INTERBANK</v>
          </cell>
          <cell r="AY35">
            <v>31</v>
          </cell>
          <cell r="AZ35">
            <v>0.15074084144590502</v>
          </cell>
          <cell r="BA35">
            <v>30</v>
          </cell>
          <cell r="BB35">
            <v>0.16308561590884224</v>
          </cell>
          <cell r="BF35" t="str">
            <v>INTERBANK</v>
          </cell>
          <cell r="BG35">
            <v>25</v>
          </cell>
          <cell r="BH35">
            <v>0.62144744609652436</v>
          </cell>
          <cell r="BI35">
            <v>24</v>
          </cell>
          <cell r="BJ35">
            <v>0.61711517620582657</v>
          </cell>
          <cell r="BN35" t="str">
            <v>INTERBANK</v>
          </cell>
          <cell r="BO35">
            <v>18</v>
          </cell>
          <cell r="BP35">
            <v>0.26015655071063187</v>
          </cell>
          <cell r="BQ35">
            <v>19</v>
          </cell>
          <cell r="BR35">
            <v>0.24026504953747183</v>
          </cell>
          <cell r="BV35" t="str">
            <v>INTERBANK</v>
          </cell>
          <cell r="BW35">
            <v>29</v>
          </cell>
          <cell r="BX35">
            <v>0.18026450932685109</v>
          </cell>
          <cell r="BY35">
            <v>30</v>
          </cell>
          <cell r="BZ35">
            <v>0.18998188851822478</v>
          </cell>
        </row>
        <row r="36">
          <cell r="B36" t="str">
            <v xml:space="preserve">LARA                  </v>
          </cell>
          <cell r="C36">
            <v>32</v>
          </cell>
          <cell r="D36">
            <v>8.7056411091784303E-2</v>
          </cell>
          <cell r="E36">
            <v>32</v>
          </cell>
          <cell r="F36">
            <v>9.7312452715669309E-2</v>
          </cell>
          <cell r="J36" t="str">
            <v xml:space="preserve">LARA                  </v>
          </cell>
          <cell r="K36">
            <v>29</v>
          </cell>
          <cell r="L36">
            <v>7.6213547590572597E-2</v>
          </cell>
          <cell r="M36">
            <v>28</v>
          </cell>
          <cell r="N36">
            <v>8.6076572592870992E-2</v>
          </cell>
          <cell r="R36" t="str">
            <v xml:space="preserve">LARA                  </v>
          </cell>
          <cell r="S36">
            <v>29</v>
          </cell>
          <cell r="T36">
            <v>13.12102679397773</v>
          </cell>
          <cell r="U36">
            <v>28</v>
          </cell>
          <cell r="V36">
            <v>11.617562942821236</v>
          </cell>
          <cell r="Z36" t="str">
            <v xml:space="preserve">LARA                  </v>
          </cell>
          <cell r="AA36">
            <v>5</v>
          </cell>
          <cell r="AB36">
            <v>3.9606533461368003</v>
          </cell>
          <cell r="AC36">
            <v>4</v>
          </cell>
          <cell r="AD36">
            <v>5.4938053012302905</v>
          </cell>
          <cell r="AH36" t="str">
            <v xml:space="preserve">LARA                  </v>
          </cell>
          <cell r="AI36">
            <v>9</v>
          </cell>
          <cell r="AJ36">
            <v>1.1057138662254992E-3</v>
          </cell>
          <cell r="AK36">
            <v>6</v>
          </cell>
          <cell r="AL36">
            <v>-2.3246788546233389E-2</v>
          </cell>
          <cell r="AP36" t="str">
            <v xml:space="preserve">LARA                  </v>
          </cell>
          <cell r="AQ36">
            <v>1</v>
          </cell>
          <cell r="AR36">
            <v>1.0272678682660037E-2</v>
          </cell>
          <cell r="AS36">
            <v>2</v>
          </cell>
          <cell r="AT36">
            <v>6.0515530369197879E-3</v>
          </cell>
          <cell r="AX36" t="str">
            <v xml:space="preserve">LARA                  </v>
          </cell>
          <cell r="AY36">
            <v>6</v>
          </cell>
          <cell r="AZ36">
            <v>4.237556496163928E-2</v>
          </cell>
          <cell r="BA36">
            <v>3</v>
          </cell>
          <cell r="BB36">
            <v>4.202722323160045E-2</v>
          </cell>
          <cell r="BF36" t="str">
            <v xml:space="preserve">LARA                  </v>
          </cell>
          <cell r="BG36">
            <v>32</v>
          </cell>
          <cell r="BH36">
            <v>0.46364026583322587</v>
          </cell>
          <cell r="BI36">
            <v>32</v>
          </cell>
          <cell r="BJ36">
            <v>0.47583183086425368</v>
          </cell>
          <cell r="BN36" t="str">
            <v xml:space="preserve">LARA                  </v>
          </cell>
          <cell r="BO36">
            <v>17</v>
          </cell>
          <cell r="BP36">
            <v>0.30481128445739247</v>
          </cell>
          <cell r="BQ36">
            <v>14</v>
          </cell>
          <cell r="BR36">
            <v>0.3572900824882122</v>
          </cell>
          <cell r="BV36" t="str">
            <v xml:space="preserve">LARA                  </v>
          </cell>
          <cell r="BW36">
            <v>5</v>
          </cell>
          <cell r="BX36">
            <v>0.27288582742377587</v>
          </cell>
          <cell r="BY36">
            <v>2</v>
          </cell>
          <cell r="BZ36">
            <v>0.36611283198972233</v>
          </cell>
        </row>
        <row r="37">
          <cell r="B37" t="str">
            <v xml:space="preserve">MERCANTIL             </v>
          </cell>
          <cell r="C37">
            <v>22</v>
          </cell>
          <cell r="D37">
            <v>0.12530267777136139</v>
          </cell>
          <cell r="E37">
            <v>24</v>
          </cell>
          <cell r="F37">
            <v>0.13092285279885402</v>
          </cell>
          <cell r="J37" t="str">
            <v xml:space="preserve">MERCANTIL             </v>
          </cell>
          <cell r="K37">
            <v>18</v>
          </cell>
          <cell r="L37">
            <v>0.10171467051935834</v>
          </cell>
          <cell r="M37">
            <v>19</v>
          </cell>
          <cell r="N37">
            <v>0.10587333222020918</v>
          </cell>
          <cell r="R37" t="str">
            <v xml:space="preserve">MERCANTIL             </v>
          </cell>
          <cell r="S37">
            <v>18</v>
          </cell>
          <cell r="T37">
            <v>9.8314234799559213</v>
          </cell>
          <cell r="U37">
            <v>19</v>
          </cell>
          <cell r="V37">
            <v>9.445249139037859</v>
          </cell>
          <cell r="Z37" t="str">
            <v xml:space="preserve">MERCANTIL             </v>
          </cell>
          <cell r="AA37">
            <v>23</v>
          </cell>
          <cell r="AB37">
            <v>1.0165102441019116</v>
          </cell>
          <cell r="AC37">
            <v>23</v>
          </cell>
          <cell r="AD37">
            <v>0.98833529705354461</v>
          </cell>
          <cell r="AH37" t="str">
            <v xml:space="preserve">MERCANTIL             </v>
          </cell>
          <cell r="AI37">
            <v>23</v>
          </cell>
          <cell r="AJ37">
            <v>8.6590480031763575E-2</v>
          </cell>
          <cell r="AK37">
            <v>26</v>
          </cell>
          <cell r="AL37">
            <v>0.11830020296511685</v>
          </cell>
          <cell r="AP37" t="str">
            <v xml:space="preserve">MERCANTIL             </v>
          </cell>
          <cell r="AQ37">
            <v>26</v>
          </cell>
          <cell r="AR37">
            <v>9.8909901520516139E-2</v>
          </cell>
          <cell r="AS37">
            <v>27</v>
          </cell>
          <cell r="AT37">
            <v>0.10762757980803594</v>
          </cell>
          <cell r="AX37" t="str">
            <v xml:space="preserve">MERCANTIL             </v>
          </cell>
          <cell r="AY37">
            <v>26</v>
          </cell>
          <cell r="AZ37">
            <v>0.12018765863264434</v>
          </cell>
          <cell r="BA37">
            <v>27</v>
          </cell>
          <cell r="BB37">
            <v>0.13137377508481102</v>
          </cell>
          <cell r="BF37" t="str">
            <v xml:space="preserve">MERCANTIL             </v>
          </cell>
          <cell r="BG37">
            <v>13</v>
          </cell>
          <cell r="BH37">
            <v>0.81718753246192921</v>
          </cell>
          <cell r="BI37">
            <v>15</v>
          </cell>
          <cell r="BJ37">
            <v>0.78659462176921635</v>
          </cell>
          <cell r="BN37" t="str">
            <v xml:space="preserve">MERCANTIL             </v>
          </cell>
          <cell r="BO37">
            <v>32</v>
          </cell>
          <cell r="BP37">
            <v>7.1590044205132403E-2</v>
          </cell>
          <cell r="BQ37">
            <v>30</v>
          </cell>
          <cell r="BR37">
            <v>0.11749396301314173</v>
          </cell>
          <cell r="BV37" t="str">
            <v xml:space="preserve">MERCANTIL             </v>
          </cell>
          <cell r="BW37">
            <v>27</v>
          </cell>
          <cell r="BX37">
            <v>0.18383643156721305</v>
          </cell>
          <cell r="BY37">
            <v>19</v>
          </cell>
          <cell r="BZ37">
            <v>0.22008904799400594</v>
          </cell>
        </row>
        <row r="38">
          <cell r="B38" t="str">
            <v xml:space="preserve">MONAGAS               </v>
          </cell>
          <cell r="C38">
            <v>9</v>
          </cell>
          <cell r="D38">
            <v>0.20412990877862255</v>
          </cell>
          <cell r="E38">
            <v>10</v>
          </cell>
          <cell r="F38">
            <v>0.19358777804138447</v>
          </cell>
          <cell r="J38" t="str">
            <v xml:space="preserve">MONAGAS               </v>
          </cell>
          <cell r="K38">
            <v>9</v>
          </cell>
          <cell r="L38">
            <v>0.15482509970082248</v>
          </cell>
          <cell r="M38">
            <v>10</v>
          </cell>
          <cell r="N38">
            <v>0.15072597182104819</v>
          </cell>
          <cell r="R38" t="str">
            <v xml:space="preserve">MONAGAS               </v>
          </cell>
          <cell r="S38">
            <v>9</v>
          </cell>
          <cell r="T38">
            <v>6.4589010563039073</v>
          </cell>
          <cell r="U38">
            <v>10</v>
          </cell>
          <cell r="V38">
            <v>6.6345566588037395</v>
          </cell>
          <cell r="Z38" t="str">
            <v xml:space="preserve">MONAGAS               </v>
          </cell>
          <cell r="AA38">
            <v>12</v>
          </cell>
          <cell r="AB38">
            <v>1.6499312462025517</v>
          </cell>
          <cell r="AC38">
            <v>10</v>
          </cell>
          <cell r="AD38">
            <v>1.9234764461744083</v>
          </cell>
          <cell r="AH38" t="str">
            <v xml:space="preserve">MONAGAS               </v>
          </cell>
          <cell r="AI38">
            <v>12</v>
          </cell>
          <cell r="AJ38">
            <v>3.8558672671545627E-2</v>
          </cell>
          <cell r="AK38">
            <v>14</v>
          </cell>
          <cell r="AL38">
            <v>4.1420681774900041E-2</v>
          </cell>
          <cell r="AP38" t="str">
            <v xml:space="preserve">MONAGAS               </v>
          </cell>
          <cell r="AQ38">
            <v>18</v>
          </cell>
          <cell r="AR38">
            <v>7.0282627316961166E-2</v>
          </cell>
          <cell r="AS38">
            <v>13</v>
          </cell>
          <cell r="AT38">
            <v>5.4977282197177367E-2</v>
          </cell>
          <cell r="AX38" t="str">
            <v xml:space="preserve">MONAGAS               </v>
          </cell>
          <cell r="AY38">
            <v>17</v>
          </cell>
          <cell r="AZ38">
            <v>9.1477468408085405E-2</v>
          </cell>
          <cell r="BA38">
            <v>13</v>
          </cell>
          <cell r="BB38">
            <v>7.9001931860547173E-2</v>
          </cell>
          <cell r="BF38" t="str">
            <v xml:space="preserve">MONAGAS               </v>
          </cell>
          <cell r="BG38">
            <v>33</v>
          </cell>
          <cell r="BH38">
            <v>0.38338578035597504</v>
          </cell>
          <cell r="BI38">
            <v>37</v>
          </cell>
          <cell r="BJ38">
            <v>0.30731560174436973</v>
          </cell>
          <cell r="BN38" t="str">
            <v xml:space="preserve">MONAGAS               </v>
          </cell>
          <cell r="BO38">
            <v>9</v>
          </cell>
          <cell r="BP38">
            <v>0.52588722472644944</v>
          </cell>
          <cell r="BQ38">
            <v>7</v>
          </cell>
          <cell r="BR38">
            <v>0.64410965861556446</v>
          </cell>
          <cell r="BV38" t="str">
            <v xml:space="preserve">MONAGAS               </v>
          </cell>
          <cell r="BW38">
            <v>17</v>
          </cell>
          <cell r="BX38">
            <v>0.21031599036546039</v>
          </cell>
          <cell r="BY38">
            <v>21</v>
          </cell>
          <cell r="BZ38">
            <v>0.21645933758357952</v>
          </cell>
        </row>
        <row r="39">
          <cell r="B39" t="str">
            <v xml:space="preserve">NOROCO                </v>
          </cell>
          <cell r="C39">
            <v>26</v>
          </cell>
          <cell r="D39">
            <v>0.11472428834539627</v>
          </cell>
          <cell r="E39">
            <v>22</v>
          </cell>
          <cell r="F39">
            <v>0.13383275012497323</v>
          </cell>
          <cell r="J39" t="str">
            <v xml:space="preserve">NOROCO                </v>
          </cell>
          <cell r="K39">
            <v>21</v>
          </cell>
          <cell r="L39">
            <v>9.8093246787459509E-2</v>
          </cell>
          <cell r="M39">
            <v>18</v>
          </cell>
          <cell r="N39">
            <v>0.11572470246256182</v>
          </cell>
          <cell r="R39" t="str">
            <v xml:space="preserve">NOROCO                </v>
          </cell>
          <cell r="S39">
            <v>21</v>
          </cell>
          <cell r="T39">
            <v>10.194381700574342</v>
          </cell>
          <cell r="U39">
            <v>18</v>
          </cell>
          <cell r="V39">
            <v>8.6411974169776826</v>
          </cell>
          <cell r="Z39" t="str">
            <v xml:space="preserve">NOROCO                </v>
          </cell>
          <cell r="AA39">
            <v>19</v>
          </cell>
          <cell r="AB39">
            <v>1.1724641423293034</v>
          </cell>
          <cell r="AC39">
            <v>13</v>
          </cell>
          <cell r="AD39">
            <v>1.5478755527274763</v>
          </cell>
          <cell r="AH39" t="str">
            <v xml:space="preserve">NOROCO                </v>
          </cell>
          <cell r="AI39">
            <v>29</v>
          </cell>
          <cell r="AJ39">
            <v>0.13152774353083335</v>
          </cell>
          <cell r="AK39">
            <v>25</v>
          </cell>
          <cell r="AL39">
            <v>0.10626858961056929</v>
          </cell>
          <cell r="AP39" t="str">
            <v xml:space="preserve">NOROCO                </v>
          </cell>
          <cell r="AQ39">
            <v>21</v>
          </cell>
          <cell r="AR39">
            <v>8.3628126202224984E-2</v>
          </cell>
          <cell r="AS39">
            <v>19</v>
          </cell>
          <cell r="AT39">
            <v>7.2047894498797879E-2</v>
          </cell>
          <cell r="AX39" t="str">
            <v xml:space="preserve">NOROCO                </v>
          </cell>
          <cell r="AY39">
            <v>19</v>
          </cell>
          <cell r="AZ39">
            <v>9.4310351590045555E-2</v>
          </cell>
          <cell r="BA39">
            <v>16</v>
          </cell>
          <cell r="BB39">
            <v>8.4236235092480183E-2</v>
          </cell>
          <cell r="BF39" t="str">
            <v xml:space="preserve">NOROCO                </v>
          </cell>
          <cell r="BG39">
            <v>29</v>
          </cell>
          <cell r="BH39">
            <v>0.5221991517763156</v>
          </cell>
          <cell r="BI39">
            <v>29</v>
          </cell>
          <cell r="BJ39">
            <v>0.52940067526114565</v>
          </cell>
          <cell r="BN39" t="str">
            <v xml:space="preserve">NOROCO                </v>
          </cell>
          <cell r="BO39">
            <v>11</v>
          </cell>
          <cell r="BP39">
            <v>0.45367914479517951</v>
          </cell>
          <cell r="BQ39">
            <v>16</v>
          </cell>
          <cell r="BR39">
            <v>0.29937877599775725</v>
          </cell>
          <cell r="BV39" t="str">
            <v xml:space="preserve">NOROCO                </v>
          </cell>
          <cell r="BW39">
            <v>33</v>
          </cell>
          <cell r="BX39">
            <v>0.15346732339515093</v>
          </cell>
          <cell r="BY39">
            <v>27</v>
          </cell>
          <cell r="BZ39">
            <v>0.19818323769306848</v>
          </cell>
        </row>
        <row r="40">
          <cell r="B40" t="str">
            <v xml:space="preserve">OCCIDENTAL DE DCTO.   </v>
          </cell>
          <cell r="C40">
            <v>36</v>
          </cell>
          <cell r="D40">
            <v>7.9071443264341124E-2</v>
          </cell>
          <cell r="E40">
            <v>37</v>
          </cell>
          <cell r="F40">
            <v>8.0043831833018581E-2</v>
          </cell>
          <cell r="J40" t="str">
            <v xml:space="preserve">OCCIDENTAL DE DCTO.   </v>
          </cell>
          <cell r="K40">
            <v>32</v>
          </cell>
          <cell r="L40">
            <v>6.9035576022706366E-2</v>
          </cell>
          <cell r="M40">
            <v>32</v>
          </cell>
          <cell r="N40">
            <v>6.9518124015783792E-2</v>
          </cell>
          <cell r="R40" t="str">
            <v xml:space="preserve">OCCIDENTAL DE DCTO.   </v>
          </cell>
          <cell r="S40">
            <v>32</v>
          </cell>
          <cell r="T40">
            <v>14.485285089402192</v>
          </cell>
          <cell r="U40">
            <v>32</v>
          </cell>
          <cell r="V40">
            <v>14.384737996856105</v>
          </cell>
          <cell r="Z40" t="str">
            <v xml:space="preserve">OCCIDENTAL DE DCTO.   </v>
          </cell>
          <cell r="AA40">
            <v>20</v>
          </cell>
          <cell r="AB40">
            <v>1.1328822615781493</v>
          </cell>
          <cell r="AC40">
            <v>22</v>
          </cell>
          <cell r="AD40">
            <v>1.0276169930905885</v>
          </cell>
          <cell r="AH40" t="str">
            <v xml:space="preserve">OCCIDENTAL DE DCTO.   </v>
          </cell>
          <cell r="AI40">
            <v>14</v>
          </cell>
          <cell r="AJ40">
            <v>3.9625029126459987E-2</v>
          </cell>
          <cell r="AK40">
            <v>18</v>
          </cell>
          <cell r="AL40">
            <v>6.5209870615388507E-2</v>
          </cell>
          <cell r="AP40" t="str">
            <v xml:space="preserve">OCCIDENTAL DE DCTO.   </v>
          </cell>
          <cell r="AQ40">
            <v>15</v>
          </cell>
          <cell r="AR40">
            <v>5.9336428392261831E-2</v>
          </cell>
          <cell r="AS40">
            <v>17</v>
          </cell>
          <cell r="AT40">
            <v>6.7076819419077643E-2</v>
          </cell>
          <cell r="AX40" t="str">
            <v xml:space="preserve">OCCIDENTAL DE DCTO.   </v>
          </cell>
          <cell r="AY40">
            <v>16</v>
          </cell>
          <cell r="AZ40">
            <v>8.5637087994510017E-2</v>
          </cell>
          <cell r="BA40">
            <v>19</v>
          </cell>
          <cell r="BB40">
            <v>9.3924423698347304E-2</v>
          </cell>
          <cell r="BF40" t="str">
            <v xml:space="preserve">OCCIDENTAL DE DCTO.   </v>
          </cell>
          <cell r="BG40">
            <v>10</v>
          </cell>
          <cell r="BH40">
            <v>0.84172082024175887</v>
          </cell>
          <cell r="BI40">
            <v>13</v>
          </cell>
          <cell r="BJ40">
            <v>0.79740864441889359</v>
          </cell>
          <cell r="BN40" t="str">
            <v xml:space="preserve">OCCIDENTAL DE DCTO.   </v>
          </cell>
          <cell r="BO40">
            <v>20</v>
          </cell>
          <cell r="BP40">
            <v>0.24094868051276686</v>
          </cell>
          <cell r="BQ40">
            <v>18</v>
          </cell>
          <cell r="BR40">
            <v>0.24783048496397389</v>
          </cell>
          <cell r="BV40" t="str">
            <v xml:space="preserve">OCCIDENTAL DE DCTO.   </v>
          </cell>
          <cell r="BW40">
            <v>24</v>
          </cell>
          <cell r="BX40">
            <v>0.19361347418778124</v>
          </cell>
          <cell r="BY40">
            <v>14</v>
          </cell>
          <cell r="BZ40">
            <v>0.25147991601084491</v>
          </cell>
        </row>
        <row r="41">
          <cell r="B41" t="str">
            <v>OCCIDENTE</v>
          </cell>
          <cell r="C41">
            <v>30</v>
          </cell>
          <cell r="D41">
            <v>0.10332459266935691</v>
          </cell>
          <cell r="E41">
            <v>30</v>
          </cell>
          <cell r="F41">
            <v>0.10795642097925576</v>
          </cell>
          <cell r="J41" t="str">
            <v>OCCIDENTE</v>
          </cell>
          <cell r="K41">
            <v>27</v>
          </cell>
          <cell r="L41">
            <v>8.1039985691505861E-2</v>
          </cell>
          <cell r="M41">
            <v>29</v>
          </cell>
          <cell r="N41">
            <v>8.5672352523448403E-2</v>
          </cell>
          <cell r="R41" t="str">
            <v>OCCIDENTE</v>
          </cell>
          <cell r="S41">
            <v>27</v>
          </cell>
          <cell r="T41">
            <v>12.339587568619402</v>
          </cell>
          <cell r="U41">
            <v>29</v>
          </cell>
          <cell r="V41">
            <v>11.672377033492822</v>
          </cell>
          <cell r="Z41" t="str">
            <v>OCCIDENTE</v>
          </cell>
          <cell r="AA41">
            <v>8</v>
          </cell>
          <cell r="AB41">
            <v>2.1670730885820149</v>
          </cell>
          <cell r="AC41">
            <v>7</v>
          </cell>
          <cell r="AD41">
            <v>2.1512681159420302</v>
          </cell>
          <cell r="AH41" t="str">
            <v>OCCIDENTE</v>
          </cell>
          <cell r="AI41">
            <v>8</v>
          </cell>
          <cell r="AJ41">
            <v>-8.0284362250653361E-3</v>
          </cell>
          <cell r="AK41">
            <v>9</v>
          </cell>
          <cell r="AL41">
            <v>6.5551691834552228E-3</v>
          </cell>
          <cell r="AP41" t="str">
            <v>OCCIDENTE</v>
          </cell>
          <cell r="AQ41">
            <v>6</v>
          </cell>
          <cell r="AR41">
            <v>1.9712552535577643E-2</v>
          </cell>
          <cell r="AS41">
            <v>4</v>
          </cell>
          <cell r="AT41">
            <v>2.2745121745674522E-2</v>
          </cell>
          <cell r="AX41" t="str">
            <v>OCCIDENTE</v>
          </cell>
          <cell r="AY41">
            <v>10</v>
          </cell>
          <cell r="AZ41">
            <v>7.1306197148205713E-2</v>
          </cell>
          <cell r="BA41">
            <v>10</v>
          </cell>
          <cell r="BB41">
            <v>7.7514495118373009E-2</v>
          </cell>
          <cell r="BF41" t="str">
            <v>OCCIDENTE</v>
          </cell>
          <cell r="BG41">
            <v>20</v>
          </cell>
          <cell r="BH41">
            <v>0.6814716743441962</v>
          </cell>
          <cell r="BI41">
            <v>22</v>
          </cell>
          <cell r="BJ41">
            <v>0.64506252745752157</v>
          </cell>
          <cell r="BN41" t="str">
            <v>OCCIDENTE</v>
          </cell>
          <cell r="BO41">
            <v>37</v>
          </cell>
          <cell r="BP41">
            <v>4.873251085049328E-2</v>
          </cell>
          <cell r="BQ41">
            <v>22</v>
          </cell>
          <cell r="BR41">
            <v>0.2315708410749899</v>
          </cell>
          <cell r="BV41" t="str">
            <v>OCCIDENTE</v>
          </cell>
          <cell r="BW41">
            <v>8</v>
          </cell>
          <cell r="BX41">
            <v>0.25137605412140518</v>
          </cell>
          <cell r="BY41">
            <v>13</v>
          </cell>
          <cell r="BZ41">
            <v>0.25160584027718763</v>
          </cell>
        </row>
        <row r="42">
          <cell r="B42" t="str">
            <v xml:space="preserve">ORINOCO               </v>
          </cell>
          <cell r="C42">
            <v>24</v>
          </cell>
          <cell r="D42">
            <v>0.12307230159405781</v>
          </cell>
          <cell r="E42">
            <v>23</v>
          </cell>
          <cell r="F42">
            <v>0.13319109990999289</v>
          </cell>
          <cell r="J42" t="str">
            <v xml:space="preserve">ORINOCO               </v>
          </cell>
          <cell r="K42">
            <v>15</v>
          </cell>
          <cell r="L42">
            <v>0.10795341463141153</v>
          </cell>
          <cell r="M42">
            <v>17</v>
          </cell>
          <cell r="N42">
            <v>0.11623340515024812</v>
          </cell>
          <cell r="R42" t="str">
            <v xml:space="preserve">ORINOCO               </v>
          </cell>
          <cell r="S42">
            <v>15</v>
          </cell>
          <cell r="T42">
            <v>9.2632549272695908</v>
          </cell>
          <cell r="U42">
            <v>17</v>
          </cell>
          <cell r="V42">
            <v>8.6033786819491223</v>
          </cell>
          <cell r="Z42" t="str">
            <v xml:space="preserve">ORINOCO               </v>
          </cell>
          <cell r="AA42">
            <v>22</v>
          </cell>
          <cell r="AB42">
            <v>1.0305484118962416</v>
          </cell>
          <cell r="AC42">
            <v>21</v>
          </cell>
          <cell r="AD42">
            <v>1.0527669770186838</v>
          </cell>
          <cell r="AH42" t="str">
            <v xml:space="preserve">ORINOCO               </v>
          </cell>
          <cell r="AI42">
            <v>15</v>
          </cell>
          <cell r="AJ42">
            <v>4.6716166625958094E-2</v>
          </cell>
          <cell r="AK42">
            <v>15</v>
          </cell>
          <cell r="AL42">
            <v>4.8382896849698806E-2</v>
          </cell>
          <cell r="AP42" t="str">
            <v xml:space="preserve">ORINOCO               </v>
          </cell>
          <cell r="AQ42">
            <v>28</v>
          </cell>
          <cell r="AR42">
            <v>0.11452343140737174</v>
          </cell>
          <cell r="AS42">
            <v>28</v>
          </cell>
          <cell r="AT42">
            <v>0.1215782995925177</v>
          </cell>
          <cell r="AX42" t="str">
            <v xml:space="preserve">ORINOCO               </v>
          </cell>
          <cell r="AY42">
            <v>30</v>
          </cell>
          <cell r="AZ42">
            <v>0.13990943750205892</v>
          </cell>
          <cell r="BA42">
            <v>29</v>
          </cell>
          <cell r="BB42">
            <v>0.14871762145411982</v>
          </cell>
          <cell r="BF42" t="str">
            <v xml:space="preserve">ORINOCO               </v>
          </cell>
          <cell r="BG42">
            <v>18</v>
          </cell>
          <cell r="BH42">
            <v>0.69989426796699961</v>
          </cell>
          <cell r="BI42">
            <v>18</v>
          </cell>
          <cell r="BJ42">
            <v>0.69737192739750586</v>
          </cell>
          <cell r="BN42" t="str">
            <v xml:space="preserve">ORINOCO               </v>
          </cell>
          <cell r="BO42">
            <v>28</v>
          </cell>
          <cell r="BP42">
            <v>0.13292146376816391</v>
          </cell>
          <cell r="BQ42">
            <v>28</v>
          </cell>
          <cell r="BR42">
            <v>0.14934920270892485</v>
          </cell>
          <cell r="BV42" t="str">
            <v xml:space="preserve">ORINOCO               </v>
          </cell>
          <cell r="BW42">
            <v>28</v>
          </cell>
          <cell r="BX42">
            <v>0.18335500548933861</v>
          </cell>
          <cell r="BY42">
            <v>32</v>
          </cell>
          <cell r="BZ42">
            <v>0.18420269150779131</v>
          </cell>
        </row>
        <row r="43">
          <cell r="B43" t="str">
            <v xml:space="preserve">PLAZA                 </v>
          </cell>
          <cell r="C43">
            <v>14</v>
          </cell>
          <cell r="D43">
            <v>0.15280245261204473</v>
          </cell>
          <cell r="E43">
            <v>11</v>
          </cell>
          <cell r="F43">
            <v>0.16927303063793511</v>
          </cell>
          <cell r="J43" t="str">
            <v xml:space="preserve">PLAZA                 </v>
          </cell>
          <cell r="K43">
            <v>10</v>
          </cell>
          <cell r="L43">
            <v>0.14739742141658813</v>
          </cell>
          <cell r="M43">
            <v>9</v>
          </cell>
          <cell r="N43">
            <v>0.16363627011301796</v>
          </cell>
          <cell r="R43" t="str">
            <v xml:space="preserve">PLAZA                 </v>
          </cell>
          <cell r="S43">
            <v>10</v>
          </cell>
          <cell r="T43">
            <v>6.784379200052002</v>
          </cell>
          <cell r="U43">
            <v>9</v>
          </cell>
          <cell r="V43">
            <v>6.1111146038059552</v>
          </cell>
          <cell r="Z43" t="str">
            <v xml:space="preserve">PLAZA                 </v>
          </cell>
          <cell r="AA43">
            <v>2</v>
          </cell>
          <cell r="AB43">
            <v>7.2341440746180732</v>
          </cell>
          <cell r="AC43">
            <v>2</v>
          </cell>
          <cell r="AD43">
            <v>8.6431254482098474</v>
          </cell>
          <cell r="AH43" t="str">
            <v xml:space="preserve">PLAZA                 </v>
          </cell>
          <cell r="AI43">
            <v>11</v>
          </cell>
          <cell r="AJ43">
            <v>3.5542607944610019E-2</v>
          </cell>
          <cell r="AK43">
            <v>13</v>
          </cell>
          <cell r="AL43">
            <v>3.5445606029976602E-2</v>
          </cell>
          <cell r="AP43" t="str">
            <v xml:space="preserve">PLAZA                 </v>
          </cell>
          <cell r="AQ43">
            <v>5</v>
          </cell>
          <cell r="AR43">
            <v>1.8459716555959758E-2</v>
          </cell>
          <cell r="AS43">
            <v>3</v>
          </cell>
          <cell r="AT43">
            <v>1.681896705609915E-2</v>
          </cell>
          <cell r="AX43" t="str">
            <v xml:space="preserve">PLAZA                 </v>
          </cell>
          <cell r="AY43">
            <v>3</v>
          </cell>
          <cell r="AZ43">
            <v>3.6715309586579675E-2</v>
          </cell>
          <cell r="BA43">
            <v>1</v>
          </cell>
          <cell r="BB43">
            <v>3.7066399913379969E-2</v>
          </cell>
          <cell r="BF43" t="str">
            <v xml:space="preserve">PLAZA                 </v>
          </cell>
          <cell r="BG43">
            <v>15</v>
          </cell>
          <cell r="BH43">
            <v>0.75365269627058418</v>
          </cell>
          <cell r="BI43">
            <v>16</v>
          </cell>
          <cell r="BJ43">
            <v>0.78453776179199242</v>
          </cell>
          <cell r="BN43" t="str">
            <v xml:space="preserve">PLAZA                 </v>
          </cell>
          <cell r="BO43">
            <v>31</v>
          </cell>
          <cell r="BP43">
            <v>7.6687940097767193E-2</v>
          </cell>
          <cell r="BQ43">
            <v>33</v>
          </cell>
          <cell r="BR43">
            <v>0.10134820698062637</v>
          </cell>
          <cell r="BV43" t="str">
            <v xml:space="preserve">PLAZA                 </v>
          </cell>
          <cell r="BW43">
            <v>4</v>
          </cell>
          <cell r="BX43">
            <v>0.3015140662845755</v>
          </cell>
          <cell r="BY43">
            <v>4</v>
          </cell>
          <cell r="BZ43">
            <v>0.33335967244849107</v>
          </cell>
        </row>
        <row r="44">
          <cell r="B44" t="str">
            <v>POPULAR</v>
          </cell>
          <cell r="C44">
            <v>13</v>
          </cell>
          <cell r="D44">
            <v>0.15797809399144772</v>
          </cell>
          <cell r="E44">
            <v>14</v>
          </cell>
          <cell r="F44">
            <v>0.16178785622829528</v>
          </cell>
          <cell r="J44" t="str">
            <v>POPULAR</v>
          </cell>
          <cell r="K44">
            <v>11</v>
          </cell>
          <cell r="L44">
            <v>0.13717913066541984</v>
          </cell>
          <cell r="M44">
            <v>11</v>
          </cell>
          <cell r="N44">
            <v>0.14026368059209166</v>
          </cell>
          <cell r="R44" t="str">
            <v>POPULAR</v>
          </cell>
          <cell r="S44">
            <v>11</v>
          </cell>
          <cell r="T44">
            <v>7.2897385713793588</v>
          </cell>
          <cell r="U44">
            <v>11</v>
          </cell>
          <cell r="V44">
            <v>7.1294293417848751</v>
          </cell>
          <cell r="Z44" t="str">
            <v>POPULAR</v>
          </cell>
          <cell r="AA44">
            <v>21</v>
          </cell>
          <cell r="AB44">
            <v>1.05124159987687</v>
          </cell>
          <cell r="AC44">
            <v>20</v>
          </cell>
          <cell r="AD44">
            <v>1.0633985163241322</v>
          </cell>
          <cell r="AH44" t="str">
            <v>POPULAR</v>
          </cell>
          <cell r="AI44">
            <v>36</v>
          </cell>
          <cell r="AJ44">
            <v>0.23566217897150896</v>
          </cell>
          <cell r="AK44">
            <v>35</v>
          </cell>
          <cell r="AL44">
            <v>0.26630763321285089</v>
          </cell>
          <cell r="AP44" t="str">
            <v>POPULAR</v>
          </cell>
          <cell r="AQ44">
            <v>34</v>
          </cell>
          <cell r="AR44">
            <v>0.14986469458579629</v>
          </cell>
          <cell r="AS44">
            <v>33</v>
          </cell>
          <cell r="AT44">
            <v>0.15173066698762872</v>
          </cell>
          <cell r="AX44" t="str">
            <v>POPULAR</v>
          </cell>
          <cell r="AY44">
            <v>34</v>
          </cell>
          <cell r="AZ44">
            <v>0.19020851793142793</v>
          </cell>
          <cell r="BA44">
            <v>32</v>
          </cell>
          <cell r="BB44">
            <v>0.19219691089915283</v>
          </cell>
          <cell r="BF44" t="str">
            <v>POPULAR</v>
          </cell>
          <cell r="BG44">
            <v>40</v>
          </cell>
          <cell r="BH44">
            <v>9.4290953065983063E-2</v>
          </cell>
          <cell r="BI44">
            <v>40</v>
          </cell>
          <cell r="BJ44">
            <v>8.958105273257766E-2</v>
          </cell>
          <cell r="BN44" t="str">
            <v>POPULAR</v>
          </cell>
          <cell r="BO44">
            <v>23</v>
          </cell>
          <cell r="BP44">
            <v>0.21146385862525058</v>
          </cell>
          <cell r="BQ44">
            <v>23</v>
          </cell>
          <cell r="BR44">
            <v>0.22441983697429879</v>
          </cell>
          <cell r="BV44" t="str">
            <v>POPULAR</v>
          </cell>
          <cell r="BW44">
            <v>26</v>
          </cell>
          <cell r="BX44">
            <v>0.19028813501360634</v>
          </cell>
          <cell r="BY44">
            <v>20</v>
          </cell>
          <cell r="BZ44">
            <v>0.21687949942319767</v>
          </cell>
        </row>
        <row r="45">
          <cell r="B45" t="str">
            <v xml:space="preserve">PROVINCIAL            </v>
          </cell>
          <cell r="C45">
            <v>29</v>
          </cell>
          <cell r="D45">
            <v>0.10917307881167369</v>
          </cell>
          <cell r="E45">
            <v>27</v>
          </cell>
          <cell r="F45">
            <v>0.12011936681955319</v>
          </cell>
          <cell r="J45" t="str">
            <v xml:space="preserve">PROVINCIAL            </v>
          </cell>
          <cell r="K45">
            <v>25</v>
          </cell>
          <cell r="L45">
            <v>8.6288626196917212E-2</v>
          </cell>
          <cell r="M45">
            <v>22</v>
          </cell>
          <cell r="N45">
            <v>9.6270221361931571E-2</v>
          </cell>
          <cell r="R45" t="str">
            <v xml:space="preserve">PROVINCIAL            </v>
          </cell>
          <cell r="S45">
            <v>25</v>
          </cell>
          <cell r="T45">
            <v>11.589012875438808</v>
          </cell>
          <cell r="U45">
            <v>22</v>
          </cell>
          <cell r="V45">
            <v>10.387428073323544</v>
          </cell>
          <cell r="Z45" t="str">
            <v xml:space="preserve">PROVINCIAL            </v>
          </cell>
          <cell r="AA45">
            <v>16</v>
          </cell>
          <cell r="AB45">
            <v>1.2853368655096176</v>
          </cell>
          <cell r="AC45">
            <v>12</v>
          </cell>
          <cell r="AD45">
            <v>1.581635973612453</v>
          </cell>
          <cell r="AH45" t="str">
            <v xml:space="preserve">PROVINCIAL            </v>
          </cell>
          <cell r="AI45">
            <v>30</v>
          </cell>
          <cell r="AJ45">
            <v>0.13891159002635223</v>
          </cell>
          <cell r="AK45">
            <v>32</v>
          </cell>
          <cell r="AL45">
            <v>0.15636360094720991</v>
          </cell>
          <cell r="AP45" t="str">
            <v xml:space="preserve">PROVINCIAL            </v>
          </cell>
          <cell r="AQ45">
            <v>14</v>
          </cell>
          <cell r="AR45">
            <v>5.5289510812767881E-2</v>
          </cell>
          <cell r="AS45">
            <v>10</v>
          </cell>
          <cell r="AT45">
            <v>4.7202833977815675E-2</v>
          </cell>
          <cell r="AX45" t="str">
            <v xml:space="preserve">PROVINCIAL            </v>
          </cell>
          <cell r="AY45">
            <v>18</v>
          </cell>
          <cell r="AZ45">
            <v>9.1685179778290687E-2</v>
          </cell>
          <cell r="BA45">
            <v>17</v>
          </cell>
          <cell r="BB45">
            <v>8.9095340391570771E-2</v>
          </cell>
          <cell r="BF45" t="str">
            <v xml:space="preserve">PROVINCIAL            </v>
          </cell>
          <cell r="BG45">
            <v>24</v>
          </cell>
          <cell r="BH45">
            <v>0.6340531101600444</v>
          </cell>
          <cell r="BI45">
            <v>26</v>
          </cell>
          <cell r="BJ45">
            <v>0.60425690344635585</v>
          </cell>
          <cell r="BN45" t="str">
            <v xml:space="preserve">PROVINCIAL            </v>
          </cell>
          <cell r="BO45">
            <v>24</v>
          </cell>
          <cell r="BP45">
            <v>0.20082809185041228</v>
          </cell>
          <cell r="BQ45">
            <v>24</v>
          </cell>
          <cell r="BR45">
            <v>0.21196394974514421</v>
          </cell>
          <cell r="BV45" t="str">
            <v xml:space="preserve">PROVINCIAL            </v>
          </cell>
          <cell r="BW45">
            <v>10</v>
          </cell>
          <cell r="BX45">
            <v>0.22294528510264683</v>
          </cell>
          <cell r="BY45">
            <v>6</v>
          </cell>
          <cell r="BZ45">
            <v>0.28475098028849954</v>
          </cell>
        </row>
        <row r="46">
          <cell r="B46" t="str">
            <v>REPUBLICA</v>
          </cell>
          <cell r="C46">
            <v>18</v>
          </cell>
          <cell r="D46">
            <v>0.12955482646832148</v>
          </cell>
          <cell r="E46">
            <v>19</v>
          </cell>
          <cell r="F46">
            <v>0.1380074734945643</v>
          </cell>
          <cell r="J46" t="str">
            <v>REPUBLICA</v>
          </cell>
          <cell r="K46">
            <v>26</v>
          </cell>
          <cell r="L46">
            <v>8.3409106126840687E-2</v>
          </cell>
          <cell r="M46">
            <v>24</v>
          </cell>
          <cell r="N46">
            <v>9.008310718618491E-2</v>
          </cell>
          <cell r="R46" t="str">
            <v>REPUBLICA</v>
          </cell>
          <cell r="S46">
            <v>26</v>
          </cell>
          <cell r="T46">
            <v>11.98909863006198</v>
          </cell>
          <cell r="U46">
            <v>24</v>
          </cell>
          <cell r="V46">
            <v>11.100860430282308</v>
          </cell>
          <cell r="Z46" t="str">
            <v>REPUBLICA</v>
          </cell>
          <cell r="AA46">
            <v>29</v>
          </cell>
          <cell r="AB46">
            <v>0.72257123873776918</v>
          </cell>
          <cell r="AC46">
            <v>29</v>
          </cell>
          <cell r="AD46">
            <v>0.74441154247872188</v>
          </cell>
          <cell r="AH46" t="str">
            <v>REPUBLICA</v>
          </cell>
          <cell r="AI46">
            <v>4</v>
          </cell>
          <cell r="AJ46">
            <v>-0.15152770539379629</v>
          </cell>
          <cell r="AK46">
            <v>4</v>
          </cell>
          <cell r="AL46">
            <v>-9.4631641431225294E-2</v>
          </cell>
          <cell r="AP46" t="str">
            <v>REPUBLICA</v>
          </cell>
          <cell r="AQ46">
            <v>25</v>
          </cell>
          <cell r="AR46">
            <v>9.5236536993728166E-2</v>
          </cell>
          <cell r="AS46">
            <v>25</v>
          </cell>
          <cell r="AT46">
            <v>0.10215022634263422</v>
          </cell>
          <cell r="AX46" t="str">
            <v>REPUBLICA</v>
          </cell>
          <cell r="AY46">
            <v>24</v>
          </cell>
          <cell r="AZ46">
            <v>0.11291826482974748</v>
          </cell>
          <cell r="BA46">
            <v>24</v>
          </cell>
          <cell r="BB46">
            <v>0.12280104220486064</v>
          </cell>
          <cell r="BF46" t="str">
            <v>REPUBLICA</v>
          </cell>
          <cell r="BG46">
            <v>31</v>
          </cell>
          <cell r="BH46">
            <v>0.49160357883578937</v>
          </cell>
          <cell r="BI46">
            <v>28</v>
          </cell>
          <cell r="BJ46">
            <v>0.53677222687314807</v>
          </cell>
          <cell r="BN46" t="str">
            <v>REPUBLICA</v>
          </cell>
          <cell r="BO46">
            <v>14</v>
          </cell>
          <cell r="BP46">
            <v>0.36750906930424704</v>
          </cell>
          <cell r="BQ46">
            <v>15</v>
          </cell>
          <cell r="BR46">
            <v>0.34316835686658226</v>
          </cell>
          <cell r="BV46" t="str">
            <v>REPUBLICA</v>
          </cell>
          <cell r="BW46">
            <v>14</v>
          </cell>
          <cell r="BX46">
            <v>0.21874900385890622</v>
          </cell>
          <cell r="BY46">
            <v>15</v>
          </cell>
          <cell r="BZ46">
            <v>0.22776080437534471</v>
          </cell>
        </row>
        <row r="47">
          <cell r="B47" t="str">
            <v xml:space="preserve">SOFITASA              </v>
          </cell>
          <cell r="C47">
            <v>31</v>
          </cell>
          <cell r="D47">
            <v>9.1549271143960179E-2</v>
          </cell>
          <cell r="E47">
            <v>31</v>
          </cell>
          <cell r="F47">
            <v>0.10536784626687858</v>
          </cell>
          <cell r="J47" t="str">
            <v xml:space="preserve">SOFITASA              </v>
          </cell>
          <cell r="K47">
            <v>28</v>
          </cell>
          <cell r="L47">
            <v>7.8450174683855414E-2</v>
          </cell>
          <cell r="M47">
            <v>26</v>
          </cell>
          <cell r="N47">
            <v>8.9504336544935892E-2</v>
          </cell>
          <cell r="R47" t="str">
            <v xml:space="preserve">SOFITASA              </v>
          </cell>
          <cell r="S47">
            <v>28</v>
          </cell>
          <cell r="T47">
            <v>12.746944210511671</v>
          </cell>
          <cell r="U47">
            <v>26</v>
          </cell>
          <cell r="V47">
            <v>11.172643009290923</v>
          </cell>
          <cell r="Z47" t="str">
            <v xml:space="preserve">SOFITASA              </v>
          </cell>
          <cell r="AA47">
            <v>24</v>
          </cell>
          <cell r="AB47">
            <v>0.95509824091849937</v>
          </cell>
          <cell r="AC47">
            <v>25</v>
          </cell>
          <cell r="AD47">
            <v>0.96547867897194184</v>
          </cell>
          <cell r="AH47" t="str">
            <v xml:space="preserve">SOFITASA              </v>
          </cell>
          <cell r="AI47">
            <v>26</v>
          </cell>
          <cell r="AJ47">
            <v>9.4929753076241033E-2</v>
          </cell>
          <cell r="AK47">
            <v>27</v>
          </cell>
          <cell r="AL47">
            <v>0.1251512451708536</v>
          </cell>
          <cell r="AP47" t="str">
            <v xml:space="preserve">SOFITASA              </v>
          </cell>
          <cell r="AQ47">
            <v>20</v>
          </cell>
          <cell r="AR47">
            <v>8.3410104723871323E-2</v>
          </cell>
          <cell r="AS47">
            <v>24</v>
          </cell>
          <cell r="AT47">
            <v>9.5458658156976572E-2</v>
          </cell>
          <cell r="AX47" t="str">
            <v xml:space="preserve">SOFITASA              </v>
          </cell>
          <cell r="AY47">
            <v>22</v>
          </cell>
          <cell r="AZ47">
            <v>0.10604011885167254</v>
          </cell>
          <cell r="BA47">
            <v>25</v>
          </cell>
          <cell r="BB47">
            <v>0.12304664498011694</v>
          </cell>
          <cell r="BF47" t="str">
            <v xml:space="preserve">SOFITASA              </v>
          </cell>
          <cell r="BG47">
            <v>16</v>
          </cell>
          <cell r="BH47">
            <v>0.73903028014061067</v>
          </cell>
          <cell r="BI47">
            <v>14</v>
          </cell>
          <cell r="BJ47">
            <v>0.79304516427864846</v>
          </cell>
          <cell r="BN47" t="str">
            <v xml:space="preserve">SOFITASA              </v>
          </cell>
          <cell r="BO47">
            <v>29</v>
          </cell>
          <cell r="BP47">
            <v>0.11934297908690306</v>
          </cell>
          <cell r="BQ47">
            <v>32</v>
          </cell>
          <cell r="BR47">
            <v>0.10199447838465071</v>
          </cell>
          <cell r="BV47" t="str">
            <v xml:space="preserve">SOFITASA              </v>
          </cell>
          <cell r="BW47">
            <v>22</v>
          </cell>
          <cell r="BX47">
            <v>0.201024343825149</v>
          </cell>
          <cell r="BY47">
            <v>16</v>
          </cell>
          <cell r="BZ47">
            <v>0.22661395991047065</v>
          </cell>
        </row>
        <row r="48">
          <cell r="B48" t="str">
            <v>STANDARD CHARTERED</v>
          </cell>
          <cell r="C48">
            <v>10</v>
          </cell>
          <cell r="D48">
            <v>0.18850595808286583</v>
          </cell>
          <cell r="E48">
            <v>9</v>
          </cell>
          <cell r="F48">
            <v>0.21866473432644476</v>
          </cell>
          <cell r="J48" t="str">
            <v>STANDARD CHARTERED</v>
          </cell>
          <cell r="K48">
            <v>8</v>
          </cell>
          <cell r="L48">
            <v>0.1710318825269237</v>
          </cell>
          <cell r="M48">
            <v>6</v>
          </cell>
          <cell r="N48">
            <v>0.1967363294326136</v>
          </cell>
          <cell r="R48" t="str">
            <v>STANDARD CHARTERED</v>
          </cell>
          <cell r="S48">
            <v>8</v>
          </cell>
          <cell r="T48">
            <v>5.8468630832183051</v>
          </cell>
          <cell r="U48">
            <v>6</v>
          </cell>
          <cell r="V48">
            <v>5.0829452947708944</v>
          </cell>
          <cell r="Z48" t="str">
            <v>STANDARD CHARTERED</v>
          </cell>
          <cell r="AA48">
            <v>4</v>
          </cell>
          <cell r="AB48">
            <v>4.9872021408070921</v>
          </cell>
          <cell r="AC48">
            <v>5</v>
          </cell>
          <cell r="AD48">
            <v>4.3080782447352881</v>
          </cell>
          <cell r="AH48" t="str">
            <v>STANDARD CHARTERED</v>
          </cell>
          <cell r="AI48">
            <v>5</v>
          </cell>
          <cell r="AJ48">
            <v>-0.10849451419522675</v>
          </cell>
          <cell r="AK48">
            <v>5</v>
          </cell>
          <cell r="AL48">
            <v>-2.5942666088787376E-2</v>
          </cell>
          <cell r="AP48" t="str">
            <v>STANDARD CHARTERED</v>
          </cell>
          <cell r="AQ48">
            <v>7</v>
          </cell>
          <cell r="AR48">
            <v>2.4111619431333425E-2</v>
          </cell>
          <cell r="AS48">
            <v>8</v>
          </cell>
          <cell r="AT48">
            <v>3.5337937240084646E-2</v>
          </cell>
          <cell r="AX48" t="str">
            <v>STANDARD CHARTERED</v>
          </cell>
          <cell r="AY48">
            <v>4</v>
          </cell>
          <cell r="AZ48">
            <v>3.7559879158987758E-2</v>
          </cell>
          <cell r="BA48">
            <v>6</v>
          </cell>
          <cell r="BB48">
            <v>4.9554174870154309E-2</v>
          </cell>
          <cell r="BF48" t="str">
            <v>STANDARD CHARTERED</v>
          </cell>
          <cell r="BG48">
            <v>6</v>
          </cell>
          <cell r="BH48">
            <v>0.94367496065412626</v>
          </cell>
          <cell r="BI48">
            <v>7</v>
          </cell>
          <cell r="BJ48">
            <v>1.1342467213654421</v>
          </cell>
          <cell r="BN48" t="str">
            <v>STANDARD CHARTERED</v>
          </cell>
          <cell r="BO48">
            <v>38</v>
          </cell>
          <cell r="BP48">
            <v>3.9892366553578973E-2</v>
          </cell>
          <cell r="BQ48">
            <v>39</v>
          </cell>
          <cell r="BR48">
            <v>1.6098620825874172E-2</v>
          </cell>
          <cell r="BV48" t="str">
            <v>STANDARD CHARTERED</v>
          </cell>
          <cell r="BW48">
            <v>6</v>
          </cell>
          <cell r="BX48">
            <v>0.25907287987015803</v>
          </cell>
          <cell r="BY48">
            <v>3</v>
          </cell>
          <cell r="BZ48">
            <v>0.35542742713465908</v>
          </cell>
        </row>
        <row r="49">
          <cell r="B49" t="str">
            <v xml:space="preserve">TEQUENDAMA            </v>
          </cell>
          <cell r="C49">
            <v>6</v>
          </cell>
          <cell r="D49">
            <v>0.23696053349592552</v>
          </cell>
          <cell r="E49">
            <v>5</v>
          </cell>
          <cell r="F49">
            <v>0.3288224109454968</v>
          </cell>
          <cell r="J49" t="str">
            <v xml:space="preserve">TEQUENDAMA            </v>
          </cell>
          <cell r="K49">
            <v>5</v>
          </cell>
          <cell r="L49">
            <v>0.21435568485046008</v>
          </cell>
          <cell r="M49">
            <v>4</v>
          </cell>
          <cell r="N49">
            <v>0.29272684312882064</v>
          </cell>
          <cell r="R49" t="str">
            <v xml:space="preserve">TEQUENDAMA            </v>
          </cell>
          <cell r="S49">
            <v>5</v>
          </cell>
          <cell r="T49">
            <v>4.6651433606606938</v>
          </cell>
          <cell r="U49">
            <v>4</v>
          </cell>
          <cell r="V49">
            <v>3.4161540817762615</v>
          </cell>
          <cell r="Z49" t="str">
            <v xml:space="preserve">TEQUENDAMA            </v>
          </cell>
          <cell r="AA49">
            <v>3</v>
          </cell>
          <cell r="AB49">
            <v>6.8769939105896354</v>
          </cell>
          <cell r="AC49">
            <v>3</v>
          </cell>
          <cell r="AD49">
            <v>5.9493683355086562</v>
          </cell>
          <cell r="AH49" t="str">
            <v xml:space="preserve">TEQUENDAMA            </v>
          </cell>
          <cell r="AI49">
            <v>6</v>
          </cell>
          <cell r="AJ49">
            <v>-4.8481281880639299E-2</v>
          </cell>
          <cell r="AK49">
            <v>11</v>
          </cell>
          <cell r="AL49">
            <v>1.1273696806835589E-2</v>
          </cell>
          <cell r="AP49" t="str">
            <v xml:space="preserve">TEQUENDAMA            </v>
          </cell>
          <cell r="AQ49">
            <v>4</v>
          </cell>
          <cell r="AR49">
            <v>1.6464366229891409E-2</v>
          </cell>
          <cell r="AS49">
            <v>6</v>
          </cell>
          <cell r="AT49">
            <v>3.0802051261138184E-2</v>
          </cell>
          <cell r="AX49" t="str">
            <v xml:space="preserve">TEQUENDAMA            </v>
          </cell>
          <cell r="AY49">
            <v>2</v>
          </cell>
          <cell r="AZ49">
            <v>3.021270455025464E-2</v>
          </cell>
          <cell r="BA49">
            <v>4</v>
          </cell>
          <cell r="BB49">
            <v>4.4165324307240586E-2</v>
          </cell>
          <cell r="BF49" t="str">
            <v xml:space="preserve">TEQUENDAMA            </v>
          </cell>
          <cell r="BG49">
            <v>9</v>
          </cell>
          <cell r="BH49">
            <v>0.85439766369962666</v>
          </cell>
          <cell r="BI49">
            <v>3</v>
          </cell>
          <cell r="BJ49">
            <v>1.6793460397886115</v>
          </cell>
          <cell r="BN49" t="str">
            <v xml:space="preserve">TEQUENDAMA            </v>
          </cell>
          <cell r="BO49">
            <v>19</v>
          </cell>
          <cell r="BP49">
            <v>0.25042396834369701</v>
          </cell>
          <cell r="BQ49">
            <v>10</v>
          </cell>
          <cell r="BR49">
            <v>0.59722063217138566</v>
          </cell>
          <cell r="BV49" t="str">
            <v xml:space="preserve">TEQUENDAMA            </v>
          </cell>
          <cell r="BW49">
            <v>37</v>
          </cell>
          <cell r="BX49">
            <v>0.1397548273213588</v>
          </cell>
          <cell r="BY49">
            <v>34</v>
          </cell>
          <cell r="BZ49">
            <v>0.17007131260404035</v>
          </cell>
        </row>
        <row r="50">
          <cell r="B50" t="str">
            <v xml:space="preserve">UNION                 </v>
          </cell>
          <cell r="C50">
            <v>35</v>
          </cell>
          <cell r="D50">
            <v>8.1843026314219386E-2</v>
          </cell>
          <cell r="E50">
            <v>35</v>
          </cell>
          <cell r="F50">
            <v>8.7094592017809905E-2</v>
          </cell>
          <cell r="J50" t="str">
            <v xml:space="preserve">UNION                 </v>
          </cell>
          <cell r="K50">
            <v>38</v>
          </cell>
          <cell r="L50">
            <v>4.7180961076612564E-2</v>
          </cell>
          <cell r="M50">
            <v>38</v>
          </cell>
          <cell r="N50">
            <v>5.0352766664484051E-2</v>
          </cell>
          <cell r="R50" t="str">
            <v xml:space="preserve">UNION                 </v>
          </cell>
          <cell r="S50">
            <v>38</v>
          </cell>
          <cell r="T50">
            <v>21.194990037956146</v>
          </cell>
          <cell r="U50">
            <v>38</v>
          </cell>
          <cell r="V50">
            <v>19.859881914003001</v>
          </cell>
          <cell r="Z50" t="str">
            <v xml:space="preserve">UNION                 </v>
          </cell>
          <cell r="AA50">
            <v>39</v>
          </cell>
          <cell r="AB50">
            <v>0.29923171684709676</v>
          </cell>
          <cell r="AC50">
            <v>39</v>
          </cell>
          <cell r="AD50">
            <v>0.30186242876420277</v>
          </cell>
          <cell r="AH50" t="str">
            <v xml:space="preserve">UNION                 </v>
          </cell>
          <cell r="AI50">
            <v>32</v>
          </cell>
          <cell r="AJ50">
            <v>0.1778011531051692</v>
          </cell>
          <cell r="AK50">
            <v>34</v>
          </cell>
          <cell r="AL50">
            <v>0.2471747089993844</v>
          </cell>
          <cell r="AP50" t="str">
            <v xml:space="preserve">UNION                 </v>
          </cell>
          <cell r="AQ50">
            <v>35</v>
          </cell>
          <cell r="AR50">
            <v>0.16135799434799147</v>
          </cell>
          <cell r="AS50">
            <v>37</v>
          </cell>
          <cell r="AT50">
            <v>0.17354102157079307</v>
          </cell>
          <cell r="AX50" t="str">
            <v xml:space="preserve">UNION                 </v>
          </cell>
          <cell r="AY50">
            <v>33</v>
          </cell>
          <cell r="AZ50">
            <v>0.18973278706958954</v>
          </cell>
          <cell r="BA50">
            <v>36</v>
          </cell>
          <cell r="BB50">
            <v>0.20402428012235541</v>
          </cell>
          <cell r="BF50" t="str">
            <v xml:space="preserve">UNION                 </v>
          </cell>
          <cell r="BG50">
            <v>23</v>
          </cell>
          <cell r="BH50">
            <v>0.656714793934154</v>
          </cell>
          <cell r="BI50">
            <v>21</v>
          </cell>
          <cell r="BJ50">
            <v>0.65573891831443964</v>
          </cell>
          <cell r="BN50" t="str">
            <v xml:space="preserve">UNION                 </v>
          </cell>
          <cell r="BO50">
            <v>26</v>
          </cell>
          <cell r="BP50">
            <v>0.15261632239092424</v>
          </cell>
          <cell r="BQ50">
            <v>27</v>
          </cell>
          <cell r="BR50">
            <v>0.16368745930262546</v>
          </cell>
          <cell r="BV50" t="str">
            <v xml:space="preserve">UNION                 </v>
          </cell>
          <cell r="BW50">
            <v>25</v>
          </cell>
          <cell r="BX50">
            <v>0.19085649836865903</v>
          </cell>
          <cell r="BY50">
            <v>24</v>
          </cell>
          <cell r="BZ50">
            <v>0.20741400850388544</v>
          </cell>
        </row>
        <row r="51">
          <cell r="B51" t="str">
            <v xml:space="preserve">VENEZOLANO DE CREDITO </v>
          </cell>
          <cell r="C51">
            <v>7</v>
          </cell>
          <cell r="D51">
            <v>0.22965303314645327</v>
          </cell>
          <cell r="E51">
            <v>8</v>
          </cell>
          <cell r="F51">
            <v>0.22974597926521076</v>
          </cell>
          <cell r="J51" t="str">
            <v xml:space="preserve">VENEZOLANO DE CREDITO </v>
          </cell>
          <cell r="K51">
            <v>6</v>
          </cell>
          <cell r="L51">
            <v>0.18081976816279058</v>
          </cell>
          <cell r="M51">
            <v>8</v>
          </cell>
          <cell r="N51">
            <v>0.18136689763570246</v>
          </cell>
          <cell r="R51" t="str">
            <v xml:space="preserve">VENEZOLANO DE CREDITO </v>
          </cell>
          <cell r="S51">
            <v>6</v>
          </cell>
          <cell r="T51">
            <v>5.5303687763812865</v>
          </cell>
          <cell r="U51">
            <v>8</v>
          </cell>
          <cell r="V51">
            <v>5.5136853143323981</v>
          </cell>
          <cell r="Z51" t="str">
            <v xml:space="preserve">VENEZOLANO DE CREDITO </v>
          </cell>
          <cell r="AA51">
            <v>9</v>
          </cell>
          <cell r="AB51">
            <v>2.1327014309938361</v>
          </cell>
          <cell r="AC51">
            <v>9</v>
          </cell>
          <cell r="AD51">
            <v>2.033433316544933</v>
          </cell>
          <cell r="AH51" t="str">
            <v xml:space="preserve">VENEZOLANO DE CREDITO </v>
          </cell>
          <cell r="AI51">
            <v>16</v>
          </cell>
          <cell r="AJ51">
            <v>5.4796917018314829E-2</v>
          </cell>
          <cell r="AK51">
            <v>16</v>
          </cell>
          <cell r="AL51">
            <v>5.1622991789241623E-2</v>
          </cell>
          <cell r="AP51" t="str">
            <v xml:space="preserve">VENEZOLANO DE CREDITO </v>
          </cell>
          <cell r="AQ51">
            <v>16</v>
          </cell>
          <cell r="AR51">
            <v>6.0556336234040775E-2</v>
          </cell>
          <cell r="AS51">
            <v>18</v>
          </cell>
          <cell r="AT51">
            <v>6.7308372668102787E-2</v>
          </cell>
          <cell r="AX51" t="str">
            <v xml:space="preserve">VENEZOLANO DE CREDITO </v>
          </cell>
          <cell r="AY51">
            <v>11</v>
          </cell>
          <cell r="AZ51">
            <v>7.2140993205839055E-2</v>
          </cell>
          <cell r="BA51">
            <v>12</v>
          </cell>
          <cell r="BB51">
            <v>7.8657900330179858E-2</v>
          </cell>
          <cell r="BF51" t="str">
            <v xml:space="preserve">VENEZOLANO DE CREDITO </v>
          </cell>
          <cell r="BG51">
            <v>5</v>
          </cell>
          <cell r="BH51">
            <v>1.0507216700106676</v>
          </cell>
          <cell r="BI51">
            <v>6</v>
          </cell>
          <cell r="BJ51">
            <v>1.2733878804798704</v>
          </cell>
          <cell r="BN51" t="str">
            <v xml:space="preserve">VENEZOLANO DE CREDITO </v>
          </cell>
          <cell r="BO51">
            <v>34</v>
          </cell>
          <cell r="BP51">
            <v>6.7033857142780859E-2</v>
          </cell>
          <cell r="BQ51">
            <v>37</v>
          </cell>
          <cell r="BR51">
            <v>3.0570333978171191E-2</v>
          </cell>
          <cell r="BV51" t="str">
            <v xml:space="preserve">VENEZOLANO DE CREDITO </v>
          </cell>
          <cell r="BW51">
            <v>36</v>
          </cell>
          <cell r="BX51">
            <v>0.14008664331200563</v>
          </cell>
          <cell r="BY51">
            <v>38</v>
          </cell>
          <cell r="BZ51">
            <v>0.13807884366132162</v>
          </cell>
        </row>
        <row r="52">
          <cell r="B52" t="str">
            <v>VENEZUELA</v>
          </cell>
          <cell r="C52">
            <v>12</v>
          </cell>
          <cell r="D52">
            <v>0.15986969376636609</v>
          </cell>
          <cell r="E52">
            <v>13</v>
          </cell>
          <cell r="F52">
            <v>0.16572913656353871</v>
          </cell>
          <cell r="J52" t="str">
            <v>VENEZUELA</v>
          </cell>
          <cell r="K52">
            <v>20</v>
          </cell>
          <cell r="L52">
            <v>9.8295666266522044E-2</v>
          </cell>
          <cell r="M52">
            <v>20</v>
          </cell>
          <cell r="N52">
            <v>0.10325728198260206</v>
          </cell>
          <cell r="R52" t="str">
            <v>VENEZUELA</v>
          </cell>
          <cell r="S52">
            <v>20</v>
          </cell>
          <cell r="T52">
            <v>10.173388491905307</v>
          </cell>
          <cell r="U52">
            <v>20</v>
          </cell>
          <cell r="V52">
            <v>9.6845469956151966</v>
          </cell>
          <cell r="Z52" t="str">
            <v>VENEZUELA</v>
          </cell>
          <cell r="AA52">
            <v>33</v>
          </cell>
          <cell r="AB52">
            <v>0.55697103734937403</v>
          </cell>
          <cell r="AC52">
            <v>32</v>
          </cell>
          <cell r="AD52">
            <v>0.59149526628855109</v>
          </cell>
          <cell r="AH52" t="str">
            <v>VENEZUELA</v>
          </cell>
          <cell r="AI52">
            <v>33</v>
          </cell>
          <cell r="AJ52">
            <v>0.1783716150835552</v>
          </cell>
          <cell r="AK52">
            <v>33</v>
          </cell>
          <cell r="AL52">
            <v>0.19350761016849943</v>
          </cell>
          <cell r="AP52" t="str">
            <v>VENEZUELA</v>
          </cell>
          <cell r="AQ52">
            <v>36</v>
          </cell>
          <cell r="AR52">
            <v>0.17379440751865788</v>
          </cell>
          <cell r="AS52">
            <v>35</v>
          </cell>
          <cell r="AT52">
            <v>0.17085564538197143</v>
          </cell>
          <cell r="AX52" t="str">
            <v>VENEZUELA</v>
          </cell>
          <cell r="AY52">
            <v>35</v>
          </cell>
          <cell r="AZ52">
            <v>0.19675227553892641</v>
          </cell>
          <cell r="BA52">
            <v>34</v>
          </cell>
          <cell r="BB52">
            <v>0.1968755270805784</v>
          </cell>
          <cell r="BF52" t="str">
            <v>VENEZUELA</v>
          </cell>
          <cell r="BG52">
            <v>26</v>
          </cell>
          <cell r="BH52">
            <v>0.59893956858745145</v>
          </cell>
          <cell r="BI52">
            <v>25</v>
          </cell>
          <cell r="BJ52">
            <v>0.61182538456850932</v>
          </cell>
          <cell r="BN52" t="str">
            <v>VENEZUELA</v>
          </cell>
          <cell r="BO52">
            <v>13</v>
          </cell>
          <cell r="BP52">
            <v>0.38717036145563921</v>
          </cell>
          <cell r="BQ52">
            <v>12</v>
          </cell>
          <cell r="BR52">
            <v>0.40388995280275342</v>
          </cell>
          <cell r="BV52" t="str">
            <v>VENEZUELA</v>
          </cell>
          <cell r="BW52">
            <v>31</v>
          </cell>
          <cell r="BX52">
            <v>0.17195493843145365</v>
          </cell>
          <cell r="BY52">
            <v>33</v>
          </cell>
          <cell r="BZ52">
            <v>0.18163618335957954</v>
          </cell>
        </row>
        <row r="54">
          <cell r="B54" t="str">
            <v>TOTAL</v>
          </cell>
          <cell r="D54">
            <v>0.1399</v>
          </cell>
          <cell r="F54">
            <v>0.14850486633960008</v>
          </cell>
          <cell r="J54" t="str">
            <v>TOTAL</v>
          </cell>
          <cell r="L54">
            <v>8.7900000000000006E-2</v>
          </cell>
          <cell r="N54">
            <v>9.4375935835344996E-2</v>
          </cell>
          <cell r="R54" t="str">
            <v>TOTAL</v>
          </cell>
          <cell r="T54">
            <v>11.37</v>
          </cell>
          <cell r="V54">
            <v>10.595921419467262</v>
          </cell>
          <cell r="Z54" t="str">
            <v>TOTAL</v>
          </cell>
          <cell r="AB54">
            <v>0.69810000000000005</v>
          </cell>
          <cell r="AD54">
            <v>0.73384077191693886</v>
          </cell>
          <cell r="AH54" t="str">
            <v>TOTAL</v>
          </cell>
          <cell r="AJ54">
            <v>0.1381</v>
          </cell>
          <cell r="AL54">
            <v>0.16528740809721829</v>
          </cell>
          <cell r="AP54" t="str">
            <v>TOTAL</v>
          </cell>
          <cell r="AR54">
            <v>0.10489999999999999</v>
          </cell>
          <cell r="AT54">
            <v>0.1073856692613715</v>
          </cell>
          <cell r="AX54" t="str">
            <v>TOTAL</v>
          </cell>
          <cell r="AZ54">
            <v>0.13519999999999999</v>
          </cell>
          <cell r="BB54">
            <v>0.14070778176777424</v>
          </cell>
          <cell r="BF54" t="str">
            <v>TOTAL</v>
          </cell>
          <cell r="BH54">
            <v>0.65690000000000004</v>
          </cell>
          <cell r="BJ54">
            <v>0.65742937334214424</v>
          </cell>
          <cell r="BN54" t="str">
            <v>TOTAL</v>
          </cell>
          <cell r="BP54">
            <v>0.25669999999999998</v>
          </cell>
          <cell r="BR54">
            <v>0.26758843489874901</v>
          </cell>
          <cell r="BV54" t="str">
            <v>TOTAL</v>
          </cell>
          <cell r="BX54">
            <v>0.19881776956423469</v>
          </cell>
          <cell r="BZ54">
            <v>0.22855209035007024</v>
          </cell>
        </row>
      </sheetData>
      <sheetData sheetId="41" refreshError="1"/>
      <sheetData sheetId="42" refreshError="1"/>
      <sheetData sheetId="43"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Fto__a_partir_del_impuesto"/>
      <sheetName val="COP_FED"/>
      <sheetName val="22_PCIAS"/>
      <sheetName val="Tesoro_Nacional"/>
      <sheetName val="Fondo_ATN"/>
      <sheetName val="Coop__Eléct_"/>
      <sheetName val="C_F_E_E_"/>
      <sheetName val="Codigos"/>
      <sheetName val="Annual Tables"/>
      <sheetName val="Index"/>
      <sheetName val="Annual Raw Data"/>
      <sheetName val="Quarterly Raw Data"/>
      <sheetName val="Quarterly MacroFlow"/>
      <sheetName val="M 2"/>
      <sheetName val="Soportes"/>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 val="Cam_Relief"/>
      <sheetName val="W-Tables"/>
      <sheetName val="COP FED"/>
      <sheetName val="Codigos"/>
      <sheetName val="debt"/>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7">
          <cell r="C67">
            <v>5.9950000000000003E-2</v>
          </cell>
        </row>
        <row r="68">
          <cell r="C68">
            <v>4.8712733333333327E-2</v>
          </cell>
        </row>
        <row r="69">
          <cell r="C69">
            <v>4.6120000000000001E-2</v>
          </cell>
        </row>
        <row r="70">
          <cell r="C70">
            <v>4.6120000000000001E-2</v>
          </cell>
        </row>
        <row r="79">
          <cell r="C79">
            <v>4.6120000000000001E-2</v>
          </cell>
        </row>
        <row r="81">
          <cell r="C81">
            <v>4.6120000000000001E-2</v>
          </cell>
        </row>
        <row r="84">
          <cell r="C84">
            <v>4.6120000000000001E-2</v>
          </cell>
        </row>
        <row r="87">
          <cell r="C87">
            <v>4.6120000000000001E-2</v>
          </cell>
        </row>
        <row r="99">
          <cell r="C99">
            <v>4.6120000000000001E-2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Shared Data"/>
      <sheetName val="Output_q"/>
      <sheetName val="Output_a"/>
      <sheetName val="GDP defl."/>
      <sheetName val="NGDP_q"/>
      <sheetName val="RGDP_q"/>
      <sheetName val="NGDP_a"/>
      <sheetName val="RGDP_a"/>
      <sheetName val="Expenditure &amp; Saving"/>
      <sheetName val="REAL_MACRO"/>
      <sheetName val="Chart1"/>
      <sheetName val="Chart2"/>
      <sheetName val="Chart3"/>
      <sheetName val="Sheet1 (2)"/>
      <sheetName val="Panel1"/>
      <sheetName val="C"/>
      <sheetName val="in-out"/>
      <sheetName val="bop"/>
      <sheetName val="imp"/>
    </sheetNames>
    <sheetDataSet>
      <sheetData sheetId="0"/>
      <sheetData sheetId="1"/>
      <sheetData sheetId="2"/>
      <sheetData sheetId="3"/>
      <sheetData sheetId="4"/>
      <sheetData sheetId="5"/>
      <sheetData sheetId="6"/>
      <sheetData sheetId="7"/>
      <sheetData sheetId="8"/>
      <sheetData sheetId="9" refreshError="1">
        <row r="9">
          <cell r="AF9">
            <v>2007</v>
          </cell>
        </row>
        <row r="13">
          <cell r="AF13">
            <v>683933.17362196709</v>
          </cell>
        </row>
        <row r="14">
          <cell r="AF14">
            <v>7933.0886628489825</v>
          </cell>
        </row>
        <row r="15">
          <cell r="AF15">
            <v>86.212722772765346</v>
          </cell>
        </row>
        <row r="16">
          <cell r="AF16">
            <v>128021.67684491353</v>
          </cell>
        </row>
        <row r="18">
          <cell r="AF18">
            <v>-45737.561527682468</v>
          </cell>
        </row>
        <row r="19">
          <cell r="AF19">
            <v>368282.16169571079</v>
          </cell>
        </row>
        <row r="20">
          <cell r="AF20">
            <v>414019.72322339326</v>
          </cell>
        </row>
        <row r="22">
          <cell r="AF22">
            <v>729670.73514964955</v>
          </cell>
        </row>
        <row r="23">
          <cell r="AF23">
            <v>729670.73514964955</v>
          </cell>
        </row>
        <row r="24">
          <cell r="AF24">
            <v>582681.39654189209</v>
          </cell>
        </row>
        <row r="25">
          <cell r="AF25">
            <v>533200.99116939015</v>
          </cell>
        </row>
        <row r="26">
          <cell r="AF26">
            <v>49480.40537250194</v>
          </cell>
        </row>
        <row r="27">
          <cell r="AF27">
            <v>158499.18383578243</v>
          </cell>
        </row>
        <row r="28">
          <cell r="AF28">
            <v>115641.39657325322</v>
          </cell>
        </row>
        <row r="29">
          <cell r="AF29">
            <v>42857.787262529208</v>
          </cell>
        </row>
        <row r="30">
          <cell r="AF30">
            <v>-11509.845228024991</v>
          </cell>
        </row>
        <row r="32">
          <cell r="AF32">
            <v>0</v>
          </cell>
        </row>
        <row r="35">
          <cell r="AF35">
            <v>146989.33860775744</v>
          </cell>
        </row>
        <row r="36">
          <cell r="AF36">
            <v>146989.33860775744</v>
          </cell>
        </row>
        <row r="37">
          <cell r="AF37">
            <v>42857.787262529208</v>
          </cell>
        </row>
        <row r="38">
          <cell r="AF38">
            <v>104131.55134522823</v>
          </cell>
        </row>
        <row r="39">
          <cell r="AF39">
            <v>104131.55134522823</v>
          </cell>
        </row>
        <row r="40">
          <cell r="AF40">
            <v>104131.55134522823</v>
          </cell>
        </row>
        <row r="41">
          <cell r="AF41">
            <v>135904.06141996395</v>
          </cell>
        </row>
        <row r="42">
          <cell r="AF42">
            <v>58095.69413738836</v>
          </cell>
        </row>
        <row r="43">
          <cell r="AF43">
            <v>77808.367282575593</v>
          </cell>
        </row>
        <row r="45">
          <cell r="AF45">
            <v>11085.277187793474</v>
          </cell>
        </row>
        <row r="49">
          <cell r="AF49">
            <v>21.491769119683525</v>
          </cell>
        </row>
        <row r="50">
          <cell r="AF50">
            <v>21.491769119683525</v>
          </cell>
        </row>
        <row r="51">
          <cell r="AF51">
            <v>6.2663705922558668</v>
          </cell>
        </row>
        <row r="52">
          <cell r="AF52">
            <v>15.225398527427657</v>
          </cell>
        </row>
        <row r="53">
          <cell r="AF53">
            <v>15.225398527427657</v>
          </cell>
        </row>
        <row r="55">
          <cell r="AF55">
            <v>19.870956207642987</v>
          </cell>
        </row>
        <row r="56">
          <cell r="AF56">
            <v>8.4943524276978284</v>
          </cell>
        </row>
        <row r="57">
          <cell r="AF57">
            <v>11.376603779945158</v>
          </cell>
        </row>
        <row r="58">
          <cell r="AF58">
            <v>19.870956207642987</v>
          </cell>
        </row>
        <row r="60">
          <cell r="AF60">
            <v>1.6208129120405381</v>
          </cell>
        </row>
        <row r="63">
          <cell r="AF63">
            <v>0.75</v>
          </cell>
        </row>
        <row r="64">
          <cell r="AF64">
            <v>0.80237454101357886</v>
          </cell>
        </row>
        <row r="65">
          <cell r="AF65">
            <v>14.804337760642138</v>
          </cell>
        </row>
      </sheetData>
      <sheetData sheetId="10"/>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Expenditure &amp; Saving"/>
      <sheetName val="CIRRs"/>
    </sheetNames>
    <sheetDataSet>
      <sheetData sheetId="0">
        <row r="2">
          <cell r="A2" t="str">
            <v>FACTORES DE CALCULOS EN BASE A PLAZOS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2">
          <cell r="A2" t="str">
            <v>FACTORES DE CALCULOS EN BASE A PLAZOS</v>
          </cell>
        </row>
      </sheetData>
      <sheetData sheetId="19"/>
      <sheetData sheetId="20"/>
      <sheetData sheetId="21"/>
      <sheetData sheetId="22"/>
      <sheetData sheetId="23"/>
      <sheetData sheetId="24"/>
      <sheetData sheetId="25" refreshError="1"/>
      <sheetData sheetId="26"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VALOR-BHV1"/>
      <sheetName val="share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A2" t="str">
            <v>FACTORES DE CALCULOS EN BASE A PLAZOS</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pter2 - bivariate charts"/>
      <sheetName val="Counterfactual"/>
      <sheetName val="100 BP hit"/>
      <sheetName val="Imp of IR on potential"/>
      <sheetName val="Pre-post shock KO ratio"/>
      <sheetName val="Interest rate graph"/>
      <sheetName val="Change in fin cond and ITV"/>
      <sheetName val="DC Int rates"/>
      <sheetName val="Resp of risk to synthetic"/>
      <sheetName val="IntRate Margins"/>
      <sheetName val="Synth risk data"/>
      <sheetName val="Updated Price of risk"/>
      <sheetName val="Data for delta spreads calc"/>
      <sheetName val="ITV rate chart"/>
      <sheetName val="DSAFO32ADVVERINF32"/>
      <sheetName val="Real policyrates"/>
      <sheetName val="Calc of range for spreads"/>
      <sheetName val="Int rate table spreads"/>
      <sheetName val="Sheet7"/>
      <sheetName val="Shock-ctrol Table"/>
      <sheetName val="BRIC intrates"/>
      <sheetName val="US G yields"/>
      <sheetName val="Reserve import cover"/>
      <sheetName val="yields"/>
      <sheetName val="Sheet1"/>
      <sheetName val="FDI_ITV by region"/>
      <sheetName val="FDI_ITV by income"/>
      <sheetName val="Sheet5"/>
      <sheetName val="Impl Cok"/>
      <sheetName val="K-O ratios"/>
      <sheetName val="GDP Shock - control"/>
      <sheetName val="K-O ratio shock-ctrl"/>
      <sheetName val="Scatter plots"/>
      <sheetName val="ITV Counterfactual graph"/>
      <sheetName val="ITV CF sensitivity analysis"/>
      <sheetName val="Cont to risk table"/>
      <sheetName val="Nominal GDP and credit"/>
      <sheetName val="growt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C7">
            <v>0.26533333333333331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icro"/>
      <sheetName val="Q1"/>
      <sheetName val="Q2"/>
      <sheetName val="Q3"/>
      <sheetName val="Q4"/>
      <sheetName val="Q5"/>
      <sheetName val="Q6"/>
      <sheetName val="Q7"/>
      <sheetName val="Q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lance Trimestral enviado a Ros"/>
      <sheetName val="Blance%20Trimestral%20enviado%2"/>
      <sheetName val="BCP"/>
      <sheetName val="ponder a y p "/>
    </sheetNames>
    <sheetDataSet>
      <sheetData sheetId="0" refreshError="1"/>
      <sheetData sheetId="1" refreshError="1"/>
      <sheetData sheetId="2" refreshError="1"/>
      <sheetData sheetId="3" refreshError="1"/>
      <sheetData sheetId="4"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table"/>
      <sheetName val="text charts"/>
      <sheetName val="Chart Main Panel"/>
      <sheetName val="Chart Fuel panel"/>
      <sheetName val="Chart Variability panel"/>
      <sheetName val="Contribution"/>
      <sheetName val="Sheet1"/>
      <sheetName val="Inflation and trimmed 5 percent"/>
      <sheetName val="Inflation trimmed 10 percent"/>
      <sheetName val="Data"/>
      <sheetName val="Input for regression"/>
      <sheetName val="Relative prices"/>
      <sheetName val="Canasta"/>
      <sheetName val="fax a enviar"/>
    </sheetNames>
    <sheetDataSet>
      <sheetData sheetId="0" refreshError="1"/>
      <sheetData sheetId="1" refreshError="1"/>
      <sheetData sheetId="2" refreshError="1"/>
      <sheetData sheetId="3" refreshError="1"/>
      <sheetData sheetId="4" refreshError="1"/>
      <sheetData sheetId="5">
        <row r="51">
          <cell r="K51">
            <v>36161</v>
          </cell>
          <cell r="L51">
            <v>36192</v>
          </cell>
          <cell r="M51">
            <v>36220</v>
          </cell>
          <cell r="N51">
            <v>36251</v>
          </cell>
          <cell r="O51">
            <v>36281</v>
          </cell>
          <cell r="P51">
            <v>36312</v>
          </cell>
          <cell r="Q51">
            <v>36342</v>
          </cell>
          <cell r="R51">
            <v>36373</v>
          </cell>
          <cell r="S51">
            <v>36404</v>
          </cell>
          <cell r="T51">
            <v>36434</v>
          </cell>
          <cell r="U51">
            <v>36465</v>
          </cell>
          <cell r="V51">
            <v>36495</v>
          </cell>
          <cell r="W51">
            <v>36526</v>
          </cell>
          <cell r="X51">
            <v>36557</v>
          </cell>
          <cell r="Y51">
            <v>36586</v>
          </cell>
          <cell r="Z51">
            <v>36617</v>
          </cell>
          <cell r="AA51">
            <v>36647</v>
          </cell>
          <cell r="AB51">
            <v>36678</v>
          </cell>
          <cell r="AC51">
            <v>36708</v>
          </cell>
          <cell r="AD51">
            <v>36739</v>
          </cell>
          <cell r="AE51">
            <v>36770</v>
          </cell>
          <cell r="AF51">
            <v>36800</v>
          </cell>
          <cell r="AG51">
            <v>36831</v>
          </cell>
          <cell r="AH51">
            <v>36861</v>
          </cell>
          <cell r="AI51">
            <v>36892</v>
          </cell>
          <cell r="AJ51">
            <v>36923</v>
          </cell>
          <cell r="AK51">
            <v>36951</v>
          </cell>
          <cell r="AL51">
            <v>36982</v>
          </cell>
          <cell r="AM51">
            <v>37012</v>
          </cell>
          <cell r="AN51">
            <v>37043</v>
          </cell>
          <cell r="AO51">
            <v>37073</v>
          </cell>
          <cell r="AP51">
            <v>37104</v>
          </cell>
          <cell r="AQ51">
            <v>37135</v>
          </cell>
          <cell r="AR51">
            <v>37165</v>
          </cell>
          <cell r="AS51">
            <v>37196</v>
          </cell>
          <cell r="AT51">
            <v>37226</v>
          </cell>
          <cell r="AU51">
            <v>37257</v>
          </cell>
          <cell r="AV51">
            <v>37288</v>
          </cell>
          <cell r="AW51">
            <v>37316</v>
          </cell>
          <cell r="AX51">
            <v>37347</v>
          </cell>
          <cell r="AY51">
            <v>37377</v>
          </cell>
          <cell r="AZ51">
            <v>37408</v>
          </cell>
          <cell r="BA51">
            <v>37438</v>
          </cell>
          <cell r="BB51">
            <v>37469</v>
          </cell>
          <cell r="BC51">
            <v>37500</v>
          </cell>
          <cell r="BD51">
            <v>37530</v>
          </cell>
          <cell r="BE51">
            <v>37561</v>
          </cell>
          <cell r="BF51">
            <v>37591</v>
          </cell>
          <cell r="BG51">
            <v>37622</v>
          </cell>
          <cell r="BH51">
            <v>37653</v>
          </cell>
          <cell r="BI51">
            <v>37681</v>
          </cell>
          <cell r="BJ51">
            <v>37712</v>
          </cell>
          <cell r="BK51">
            <v>37742</v>
          </cell>
          <cell r="BL51">
            <v>37773</v>
          </cell>
          <cell r="BM51">
            <v>37803</v>
          </cell>
          <cell r="BN51">
            <v>37834</v>
          </cell>
          <cell r="BO51">
            <v>37865</v>
          </cell>
          <cell r="BP51">
            <v>37895</v>
          </cell>
          <cell r="BQ51">
            <v>37926</v>
          </cell>
          <cell r="BR51">
            <v>37956</v>
          </cell>
          <cell r="BS51">
            <v>37987</v>
          </cell>
          <cell r="BT51">
            <v>38018</v>
          </cell>
          <cell r="BU51">
            <v>38047</v>
          </cell>
          <cell r="BV51">
            <v>38078</v>
          </cell>
          <cell r="BW51">
            <v>38108</v>
          </cell>
          <cell r="BX51">
            <v>38139</v>
          </cell>
          <cell r="BY51">
            <v>38169</v>
          </cell>
          <cell r="BZ51">
            <v>38200</v>
          </cell>
          <cell r="CA51">
            <v>38231</v>
          </cell>
          <cell r="CB51">
            <v>38261</v>
          </cell>
          <cell r="CC51">
            <v>38292</v>
          </cell>
          <cell r="CD51">
            <v>38322</v>
          </cell>
          <cell r="CE51">
            <v>38353</v>
          </cell>
          <cell r="CF51">
            <v>38384</v>
          </cell>
          <cell r="CG51">
            <v>38412</v>
          </cell>
          <cell r="CH51">
            <v>38443</v>
          </cell>
          <cell r="CI51">
            <v>38473</v>
          </cell>
          <cell r="CJ51">
            <v>38504</v>
          </cell>
          <cell r="CK51">
            <v>38534</v>
          </cell>
          <cell r="CL51">
            <v>38565</v>
          </cell>
          <cell r="CM51">
            <v>38596</v>
          </cell>
          <cell r="CN51">
            <v>38626</v>
          </cell>
          <cell r="CO51">
            <v>38657</v>
          </cell>
          <cell r="CP51">
            <v>38687</v>
          </cell>
          <cell r="CQ51">
            <v>38718</v>
          </cell>
          <cell r="CR51">
            <v>38749</v>
          </cell>
          <cell r="CS51">
            <v>38777</v>
          </cell>
          <cell r="CT51">
            <v>38808</v>
          </cell>
          <cell r="CU51">
            <v>38838</v>
          </cell>
          <cell r="CV51">
            <v>38869</v>
          </cell>
          <cell r="CW51">
            <v>38899</v>
          </cell>
          <cell r="CX51">
            <v>38930</v>
          </cell>
          <cell r="CY51">
            <v>38961</v>
          </cell>
          <cell r="CZ51">
            <v>38991</v>
          </cell>
          <cell r="DA51">
            <v>39022</v>
          </cell>
          <cell r="DB51">
            <v>39052</v>
          </cell>
        </row>
        <row r="52">
          <cell r="K52">
            <v>9</v>
          </cell>
          <cell r="L52">
            <v>10</v>
          </cell>
          <cell r="M52">
            <v>11</v>
          </cell>
          <cell r="N52">
            <v>12</v>
          </cell>
          <cell r="O52">
            <v>13</v>
          </cell>
          <cell r="P52">
            <v>14</v>
          </cell>
          <cell r="Q52">
            <v>15</v>
          </cell>
          <cell r="R52">
            <v>16</v>
          </cell>
          <cell r="S52">
            <v>17</v>
          </cell>
          <cell r="T52">
            <v>18</v>
          </cell>
          <cell r="U52">
            <v>19</v>
          </cell>
          <cell r="V52">
            <v>20</v>
          </cell>
          <cell r="W52">
            <v>21</v>
          </cell>
          <cell r="X52">
            <v>22</v>
          </cell>
          <cell r="Y52">
            <v>23</v>
          </cell>
          <cell r="Z52">
            <v>24</v>
          </cell>
          <cell r="AA52">
            <v>25</v>
          </cell>
          <cell r="AB52">
            <v>26</v>
          </cell>
          <cell r="AC52">
            <v>27</v>
          </cell>
          <cell r="AD52">
            <v>28</v>
          </cell>
          <cell r="AE52">
            <v>29</v>
          </cell>
          <cell r="AF52">
            <v>30</v>
          </cell>
          <cell r="AG52">
            <v>31</v>
          </cell>
          <cell r="AH52">
            <v>32</v>
          </cell>
          <cell r="AI52">
            <v>33</v>
          </cell>
          <cell r="AJ52">
            <v>34</v>
          </cell>
          <cell r="AK52">
            <v>35</v>
          </cell>
          <cell r="AL52">
            <v>36</v>
          </cell>
          <cell r="AM52">
            <v>37</v>
          </cell>
          <cell r="AN52">
            <v>38</v>
          </cell>
          <cell r="AO52">
            <v>39</v>
          </cell>
          <cell r="AP52">
            <v>40</v>
          </cell>
          <cell r="AQ52">
            <v>41</v>
          </cell>
          <cell r="AR52">
            <v>42</v>
          </cell>
          <cell r="AS52">
            <v>43</v>
          </cell>
          <cell r="AT52">
            <v>44</v>
          </cell>
          <cell r="AU52">
            <v>45</v>
          </cell>
          <cell r="AV52">
            <v>46</v>
          </cell>
          <cell r="AW52">
            <v>47</v>
          </cell>
          <cell r="AX52">
            <v>48</v>
          </cell>
          <cell r="AY52">
            <v>49</v>
          </cell>
          <cell r="AZ52">
            <v>50</v>
          </cell>
          <cell r="BA52">
            <v>51</v>
          </cell>
          <cell r="BB52">
            <v>52</v>
          </cell>
          <cell r="BC52">
            <v>53</v>
          </cell>
          <cell r="BD52">
            <v>54</v>
          </cell>
          <cell r="BE52">
            <v>55</v>
          </cell>
          <cell r="BF52">
            <v>56</v>
          </cell>
          <cell r="BG52">
            <v>57</v>
          </cell>
          <cell r="BH52">
            <v>58</v>
          </cell>
          <cell r="BI52">
            <v>59</v>
          </cell>
          <cell r="BJ52">
            <v>60</v>
          </cell>
          <cell r="BK52">
            <v>61</v>
          </cell>
          <cell r="BL52">
            <v>62</v>
          </cell>
          <cell r="BM52">
            <v>63</v>
          </cell>
          <cell r="BN52">
            <v>64</v>
          </cell>
          <cell r="BO52">
            <v>65</v>
          </cell>
          <cell r="BP52">
            <v>66</v>
          </cell>
          <cell r="BQ52">
            <v>67</v>
          </cell>
          <cell r="BR52">
            <v>68</v>
          </cell>
          <cell r="BS52">
            <v>69</v>
          </cell>
          <cell r="BT52">
            <v>70</v>
          </cell>
          <cell r="BU52">
            <v>71</v>
          </cell>
          <cell r="BV52">
            <v>72</v>
          </cell>
          <cell r="BW52">
            <v>73</v>
          </cell>
          <cell r="BX52">
            <v>74</v>
          </cell>
          <cell r="BY52">
            <v>75</v>
          </cell>
          <cell r="BZ52">
            <v>76</v>
          </cell>
          <cell r="CA52">
            <v>77</v>
          </cell>
          <cell r="CB52">
            <v>78</v>
          </cell>
          <cell r="CC52">
            <v>79</v>
          </cell>
          <cell r="CD52">
            <v>80</v>
          </cell>
          <cell r="CE52">
            <v>81</v>
          </cell>
          <cell r="CF52">
            <v>82</v>
          </cell>
          <cell r="CG52">
            <v>83</v>
          </cell>
          <cell r="CH52">
            <v>84</v>
          </cell>
          <cell r="CI52">
            <v>85</v>
          </cell>
          <cell r="CJ52">
            <v>86</v>
          </cell>
          <cell r="CK52">
            <v>87</v>
          </cell>
          <cell r="CL52">
            <v>88</v>
          </cell>
          <cell r="CM52">
            <v>89</v>
          </cell>
          <cell r="CN52">
            <v>90</v>
          </cell>
          <cell r="CO52">
            <v>91</v>
          </cell>
          <cell r="CP52">
            <v>92</v>
          </cell>
          <cell r="CQ52">
            <v>93</v>
          </cell>
          <cell r="CR52">
            <v>94</v>
          </cell>
          <cell r="CS52">
            <v>95</v>
          </cell>
          <cell r="CT52">
            <v>96</v>
          </cell>
          <cell r="CU52">
            <v>97</v>
          </cell>
          <cell r="CV52">
            <v>98</v>
          </cell>
          <cell r="CW52">
            <v>99</v>
          </cell>
          <cell r="CX52">
            <v>100</v>
          </cell>
          <cell r="CY52">
            <v>101</v>
          </cell>
          <cell r="CZ52">
            <v>102</v>
          </cell>
          <cell r="DA52">
            <v>103</v>
          </cell>
          <cell r="DB52">
            <v>104</v>
          </cell>
        </row>
        <row r="326">
          <cell r="C326" t="str">
            <v>Headline Inflation</v>
          </cell>
          <cell r="W326">
            <v>5.9847334690191758</v>
          </cell>
          <cell r="X326">
            <v>6.3221456085898069</v>
          </cell>
          <cell r="Y326">
            <v>5.7293101625914176</v>
          </cell>
          <cell r="Z326">
            <v>5.5187104454408598</v>
          </cell>
          <cell r="AA326">
            <v>5.6510754357038877</v>
          </cell>
          <cell r="AB326">
            <v>7.2822029891440536</v>
          </cell>
          <cell r="AC326">
            <v>8.0317280966578863</v>
          </cell>
          <cell r="AD326">
            <v>8.9705510452627664</v>
          </cell>
          <cell r="AE326">
            <v>12.70059068289298</v>
          </cell>
          <cell r="AF326">
            <v>9.1820158894827273</v>
          </cell>
          <cell r="AG326">
            <v>8.1444259126810579</v>
          </cell>
          <cell r="AH326">
            <v>9.0164071945341107</v>
          </cell>
          <cell r="AI326">
            <v>11.398369316447017</v>
          </cell>
          <cell r="AJ326">
            <v>11.498377921279172</v>
          </cell>
          <cell r="AK326">
            <v>11.072630822052545</v>
          </cell>
          <cell r="AL326">
            <v>11.69732783949209</v>
          </cell>
          <cell r="AM326">
            <v>11.896542371052576</v>
          </cell>
          <cell r="AN326">
            <v>10.183782190274741</v>
          </cell>
          <cell r="AO326">
            <v>9.4281766831975915</v>
          </cell>
          <cell r="AP326">
            <v>8.9927772083855757</v>
          </cell>
          <cell r="AQ326">
            <v>5.9148069757111585</v>
          </cell>
          <cell r="AR326">
            <v>5.8890471801772009</v>
          </cell>
          <cell r="AS326">
            <v>5.2833604066292423</v>
          </cell>
          <cell r="AT326">
            <v>4.3894599876600324</v>
          </cell>
          <cell r="AU326">
            <v>2.4212027717948956</v>
          </cell>
          <cell r="AV326">
            <v>2.3121435021657817</v>
          </cell>
          <cell r="AW326">
            <v>3.9269237949840203</v>
          </cell>
          <cell r="AX326">
            <v>3.9835477042284566</v>
          </cell>
          <cell r="AY326">
            <v>3.3432874838055682</v>
          </cell>
          <cell r="AZ326">
            <v>4.0473032990087461</v>
          </cell>
          <cell r="BA326">
            <v>4.7142750933000457</v>
          </cell>
          <cell r="BB326">
            <v>4.8627812129568468</v>
          </cell>
          <cell r="BC326">
            <v>5.3845648011493665</v>
          </cell>
          <cell r="BD326">
            <v>8.1811810853196647</v>
          </cell>
          <cell r="BE326">
            <v>8.8018420698261934</v>
          </cell>
          <cell r="BF326">
            <v>10.505637793986523</v>
          </cell>
          <cell r="BG326">
            <v>13.497191645740742</v>
          </cell>
          <cell r="BH326">
            <v>17.9723411976763</v>
          </cell>
          <cell r="BI326">
            <v>18.711119605019718</v>
          </cell>
          <cell r="BJ326">
            <v>18.253193121622331</v>
          </cell>
          <cell r="BK326">
            <v>20.092941194651658</v>
          </cell>
          <cell r="BL326">
            <v>26.116106823903735</v>
          </cell>
          <cell r="BM326">
            <v>30.20784461972778</v>
          </cell>
          <cell r="BN326">
            <v>33.014727005119369</v>
          </cell>
          <cell r="BO326">
            <v>33.137357119133299</v>
          </cell>
          <cell r="BP326">
            <v>32.729554147258455</v>
          </cell>
          <cell r="BQ326">
            <v>40.052450927929584</v>
          </cell>
          <cell r="BR326">
            <v>42.660748738357086</v>
          </cell>
          <cell r="BS326">
            <v>50.868757356826933</v>
          </cell>
          <cell r="BT326">
            <v>61.424000269054972</v>
          </cell>
          <cell r="BU326">
            <v>62.325799806638742</v>
          </cell>
          <cell r="BV326">
            <v>62.975876902513278</v>
          </cell>
          <cell r="BW326">
            <v>65.29561940558068</v>
          </cell>
          <cell r="BX326">
            <v>60.348690528189309</v>
          </cell>
          <cell r="BY326">
            <v>55.642615635442354</v>
          </cell>
          <cell r="BZ326">
            <v>51.836466474876062</v>
          </cell>
          <cell r="CA326">
            <v>47.890540268112431</v>
          </cell>
          <cell r="CB326">
            <v>46.092680637629911</v>
          </cell>
          <cell r="CC326">
            <v>35.532169037028694</v>
          </cell>
          <cell r="CD326">
            <v>28.736313463604745</v>
          </cell>
          <cell r="CE326">
            <v>18.785907439830993</v>
          </cell>
          <cell r="CF326">
            <v>6.8144010167423801</v>
          </cell>
          <cell r="CG326">
            <v>4.2889038207544132</v>
          </cell>
          <cell r="CH326">
            <v>3.8993744044762764</v>
          </cell>
          <cell r="CI326">
            <v>0.9295894438980099</v>
          </cell>
          <cell r="CJ326">
            <v>-0.97988430383337288</v>
          </cell>
          <cell r="CK326">
            <v>-1.002106427312853</v>
          </cell>
          <cell r="CL326">
            <v>-0.21807830486369539</v>
          </cell>
          <cell r="CM326">
            <v>4.2173260742071221</v>
          </cell>
          <cell r="CN326">
            <v>3.9758901013446319</v>
          </cell>
          <cell r="CO326">
            <v>4.8295155547593822</v>
          </cell>
          <cell r="CP326">
            <v>7.4389911996843239</v>
          </cell>
          <cell r="CQ326">
            <v>8.2492396845458273</v>
          </cell>
          <cell r="CR326">
            <v>8.0738436026886404</v>
          </cell>
          <cell r="CS326">
            <v>8.2572906682183174</v>
          </cell>
          <cell r="CT326">
            <v>8.5566382287578904</v>
          </cell>
          <cell r="CU326">
            <v>9.5096863256136004</v>
          </cell>
          <cell r="CV326">
            <v>10.272387117199841</v>
          </cell>
          <cell r="CW326">
            <v>10.6030033005555</v>
          </cell>
          <cell r="CX326">
            <v>9.3477299494585395</v>
          </cell>
          <cell r="CY326">
            <v>4.7274641339037515</v>
          </cell>
        </row>
        <row r="327">
          <cell r="C327" t="str">
            <v>Core Inflation Measures</v>
          </cell>
        </row>
        <row r="328">
          <cell r="C328" t="str">
            <v>Exclusion method</v>
          </cell>
        </row>
        <row r="329">
          <cell r="C329" t="str">
            <v>Excluding fuel and electricity 1/</v>
          </cell>
          <cell r="W329">
            <v>4.7495216000213105</v>
          </cell>
          <cell r="X329">
            <v>5.1172105920418431</v>
          </cell>
          <cell r="Y329">
            <v>4.4711234526710939</v>
          </cell>
          <cell r="Z329">
            <v>4.2481969740443759</v>
          </cell>
          <cell r="AA329">
            <v>4.3922088766355643</v>
          </cell>
          <cell r="AB329">
            <v>6.1808149387968143</v>
          </cell>
          <cell r="AC329">
            <v>7.0037438319029661</v>
          </cell>
          <cell r="AD329">
            <v>7.9365024671020308</v>
          </cell>
          <cell r="AE329">
            <v>10.117960338672987</v>
          </cell>
          <cell r="AF329">
            <v>7.5611912551097475</v>
          </cell>
          <cell r="AG329">
            <v>6.7707083219770823</v>
          </cell>
          <cell r="AH329">
            <v>7.6398724420642594</v>
          </cell>
          <cell r="AI329">
            <v>9.9143116531412545</v>
          </cell>
          <cell r="AJ329">
            <v>10.297335350545239</v>
          </cell>
          <cell r="AK329">
            <v>10.464266264395249</v>
          </cell>
          <cell r="AL329">
            <v>10.40447932724102</v>
          </cell>
          <cell r="AM329">
            <v>10.568699466488312</v>
          </cell>
          <cell r="AN329">
            <v>9.4409052496434924</v>
          </cell>
          <cell r="AO329">
            <v>9.1187344161417485</v>
          </cell>
          <cell r="AP329">
            <v>8.3548354145006556</v>
          </cell>
          <cell r="AQ329">
            <v>6.4486465349947224</v>
          </cell>
          <cell r="AR329">
            <v>7.3849915158067319</v>
          </cell>
          <cell r="AS329">
            <v>6.8413220260240166</v>
          </cell>
          <cell r="AT329">
            <v>5.967122029238908</v>
          </cell>
          <cell r="AU329">
            <v>3.8894658497704739</v>
          </cell>
          <cell r="AV329">
            <v>3.5560196916742939</v>
          </cell>
          <cell r="AW329">
            <v>4.1176491447712635</v>
          </cell>
          <cell r="AX329">
            <v>4.4087204110630154</v>
          </cell>
          <cell r="AY329">
            <v>3.8696322503118239</v>
          </cell>
          <cell r="AZ329">
            <v>4.0082854714073903</v>
          </cell>
          <cell r="BA329">
            <v>4.0926192876561345</v>
          </cell>
          <cell r="BB329">
            <v>4.811983413147189</v>
          </cell>
          <cell r="BC329">
            <v>5.5320867490145247</v>
          </cell>
          <cell r="BD329">
            <v>4.9050352119762266</v>
          </cell>
          <cell r="BE329">
            <v>5.342472100961885</v>
          </cell>
          <cell r="BF329">
            <v>6.8386277291014892</v>
          </cell>
          <cell r="BG329">
            <v>9.9195247212438886</v>
          </cell>
          <cell r="BH329">
            <v>12.942746583529967</v>
          </cell>
          <cell r="BI329">
            <v>14.343890561363608</v>
          </cell>
          <cell r="BJ329">
            <v>14.973959974876095</v>
          </cell>
          <cell r="BK329">
            <v>16.905215301902587</v>
          </cell>
          <cell r="BL329">
            <v>22.503357535366831</v>
          </cell>
          <cell r="BM329">
            <v>25.719686544629468</v>
          </cell>
          <cell r="BN329">
            <v>28.127947561555175</v>
          </cell>
          <cell r="BO329">
            <v>29.415436332463798</v>
          </cell>
          <cell r="BP329">
            <v>32.147997022569484</v>
          </cell>
          <cell r="BQ329">
            <v>39.263112888863134</v>
          </cell>
          <cell r="BR329">
            <v>42.256431408200882</v>
          </cell>
          <cell r="BS329">
            <v>49.614877681638973</v>
          </cell>
          <cell r="BT329">
            <v>61.861072362163611</v>
          </cell>
          <cell r="BU329">
            <v>62.96553573142171</v>
          </cell>
          <cell r="BV329">
            <v>62.83718081169161</v>
          </cell>
          <cell r="BW329">
            <v>64.590928600571289</v>
          </cell>
          <cell r="BX329">
            <v>58.996857469165946</v>
          </cell>
          <cell r="BY329">
            <v>56.212093237462625</v>
          </cell>
          <cell r="BZ329">
            <v>53.26335137271812</v>
          </cell>
          <cell r="CA329">
            <v>48.59485841312511</v>
          </cell>
          <cell r="CB329">
            <v>46.45493149240113</v>
          </cell>
          <cell r="CC329">
            <v>36.568558870744027</v>
          </cell>
          <cell r="CD329">
            <v>30.085108076913428</v>
          </cell>
          <cell r="CE329">
            <v>20.210627710305815</v>
          </cell>
          <cell r="CF329">
            <v>7.9722978699404194</v>
          </cell>
          <cell r="CG329">
            <v>4.6595439281313276</v>
          </cell>
          <cell r="CH329">
            <v>3.7255579832170298</v>
          </cell>
          <cell r="CI329">
            <v>1.1101440199153814</v>
          </cell>
          <cell r="CJ329">
            <v>-0.45161790123326284</v>
          </cell>
          <cell r="CK329">
            <v>-1.2921731261325249</v>
          </cell>
          <cell r="CL329">
            <v>-1.4460258572440665</v>
          </cell>
          <cell r="CM329">
            <v>1.2054379248054374</v>
          </cell>
          <cell r="CN329">
            <v>0.75878122630537348</v>
          </cell>
          <cell r="CO329">
            <v>2.4855871611724893</v>
          </cell>
          <cell r="CP329">
            <v>4.2692183332139706</v>
          </cell>
          <cell r="CQ329">
            <v>4.9494912231689625</v>
          </cell>
          <cell r="CR329">
            <v>5.0724405077528587</v>
          </cell>
          <cell r="CS329">
            <v>5.4745615525630029</v>
          </cell>
          <cell r="CT329">
            <v>5.5027566588655645</v>
          </cell>
          <cell r="CU329">
            <v>5.9178566296778996</v>
          </cell>
          <cell r="CV329">
            <v>6.582973494942209</v>
          </cell>
          <cell r="CW329">
            <v>6.77909587636438</v>
          </cell>
          <cell r="CX329">
            <v>6.4964904315092156</v>
          </cell>
          <cell r="CY329">
            <v>5.1564346072478457</v>
          </cell>
        </row>
        <row r="330">
          <cell r="C330" t="str">
            <v>Excluding administered and volatile prices 2/</v>
          </cell>
          <cell r="W330">
            <v>5.7445527023055547</v>
          </cell>
          <cell r="X330">
            <v>5.5982663317613657</v>
          </cell>
          <cell r="Y330">
            <v>5.4883082090365178</v>
          </cell>
          <cell r="Z330">
            <v>5.3364847140602762</v>
          </cell>
          <cell r="AA330">
            <v>5.2277849856885439</v>
          </cell>
          <cell r="AB330">
            <v>5.3344600982192532</v>
          </cell>
          <cell r="AC330">
            <v>5.4435697211831098</v>
          </cell>
          <cell r="AD330">
            <v>5.4422156510316171</v>
          </cell>
          <cell r="AE330">
            <v>6.0103103004228302</v>
          </cell>
          <cell r="AF330">
            <v>5.7014159755782003</v>
          </cell>
          <cell r="AG330">
            <v>5.0119295061343365</v>
          </cell>
          <cell r="AH330">
            <v>5.2212034431454128</v>
          </cell>
          <cell r="AI330">
            <v>7.3362085650345392</v>
          </cell>
          <cell r="AJ330">
            <v>7.547085520857749</v>
          </cell>
          <cell r="AK330">
            <v>7.5796049465322426</v>
          </cell>
          <cell r="AL330">
            <v>7.6054633192720331</v>
          </cell>
          <cell r="AM330">
            <v>7.689138189865119</v>
          </cell>
          <cell r="AN330">
            <v>7.5193569318252145</v>
          </cell>
          <cell r="AO330">
            <v>7.2621817778256315</v>
          </cell>
          <cell r="AP330">
            <v>6.9088142877247236</v>
          </cell>
          <cell r="AQ330">
            <v>6.2315267639400957</v>
          </cell>
          <cell r="AR330">
            <v>6.0865664599581066</v>
          </cell>
          <cell r="AS330">
            <v>5.7420816242433688</v>
          </cell>
          <cell r="AT330">
            <v>5.2406643212832051</v>
          </cell>
          <cell r="AU330">
            <v>3.1006134143571416</v>
          </cell>
          <cell r="AV330">
            <v>2.6840000649797702</v>
          </cell>
          <cell r="AW330">
            <v>2.8718805199248578</v>
          </cell>
          <cell r="AX330">
            <v>3.1171753240189162</v>
          </cell>
          <cell r="AY330">
            <v>3.0255467655146049</v>
          </cell>
          <cell r="AZ330">
            <v>3.1025642247934684</v>
          </cell>
          <cell r="BA330">
            <v>3.1657994923044157</v>
          </cell>
          <cell r="BB330">
            <v>3.9031987855530019</v>
          </cell>
          <cell r="BC330">
            <v>4.0440310470174268</v>
          </cell>
          <cell r="BD330">
            <v>4.3095644866608041</v>
          </cell>
          <cell r="BE330">
            <v>4.6467180165004294</v>
          </cell>
          <cell r="BF330">
            <v>5.8463922803150297</v>
          </cell>
          <cell r="BG330">
            <v>7.5410559500389098</v>
          </cell>
          <cell r="BH330">
            <v>8.881521743133618</v>
          </cell>
          <cell r="BI330">
            <v>9.5464763882136481</v>
          </cell>
          <cell r="BJ330">
            <v>10.179653503145531</v>
          </cell>
          <cell r="BK330">
            <v>11.377510922555345</v>
          </cell>
          <cell r="BL330">
            <v>15.847464449757155</v>
          </cell>
          <cell r="BM330">
            <v>20.538644397564426</v>
          </cell>
          <cell r="BN330">
            <v>23.419312971033477</v>
          </cell>
          <cell r="BO330">
            <v>25.350879416999007</v>
          </cell>
          <cell r="BP330">
            <v>27.933950559558028</v>
          </cell>
          <cell r="BQ330">
            <v>33.547746746207025</v>
          </cell>
          <cell r="BR330">
            <v>38.678495931759926</v>
          </cell>
          <cell r="BS330">
            <v>46.528947863439157</v>
          </cell>
          <cell r="BT330">
            <v>62.986187512455814</v>
          </cell>
          <cell r="BU330">
            <v>68.31351500522905</v>
          </cell>
          <cell r="BV330">
            <v>69.568753760264002</v>
          </cell>
          <cell r="BW330">
            <v>71.677471422115502</v>
          </cell>
          <cell r="BX330">
            <v>66.394875834054858</v>
          </cell>
          <cell r="BY330">
            <v>61.907065521910198</v>
          </cell>
          <cell r="BZ330">
            <v>59.44710440346455</v>
          </cell>
          <cell r="CA330">
            <v>55.195079148144288</v>
          </cell>
          <cell r="CB330">
            <v>52.773286940069028</v>
          </cell>
          <cell r="CC330">
            <v>43.995577956625453</v>
          </cell>
          <cell r="CD330">
            <v>34.943169220150054</v>
          </cell>
          <cell r="CE330">
            <v>25.192100640530171</v>
          </cell>
          <cell r="CF330">
            <v>11.193040293896502</v>
          </cell>
          <cell r="CG330">
            <v>6.6494461764215202</v>
          </cell>
          <cell r="CH330">
            <v>4.6485398001003091</v>
          </cell>
          <cell r="CI330">
            <v>1.9507463369557598</v>
          </cell>
          <cell r="CJ330">
            <v>0.83975149642523661</v>
          </cell>
          <cell r="CK330">
            <v>-0.35899228886717083</v>
          </cell>
          <cell r="CL330">
            <v>-1.6910585771786657</v>
          </cell>
          <cell r="CM330">
            <v>-0.26118496138070668</v>
          </cell>
          <cell r="CN330">
            <v>-0.67210599314235253</v>
          </cell>
          <cell r="CO330">
            <v>0.90488026698918134</v>
          </cell>
          <cell r="CP330">
            <v>3.0294732311805461</v>
          </cell>
          <cell r="CQ330">
            <v>4.1179232768420349</v>
          </cell>
          <cell r="CR330">
            <v>4.44160924314059</v>
          </cell>
          <cell r="CS330">
            <v>4.7601295367115171</v>
          </cell>
          <cell r="CT330">
            <v>5.2193830615003804</v>
          </cell>
          <cell r="CU330">
            <v>5.6441205223737683</v>
          </cell>
          <cell r="CV330">
            <v>5.8983135065082735</v>
          </cell>
          <cell r="CW330">
            <v>6.1663663500255694</v>
          </cell>
          <cell r="CX330">
            <v>6.2592330204251994</v>
          </cell>
          <cell r="CY330">
            <v>6.1287953931590096</v>
          </cell>
        </row>
        <row r="331">
          <cell r="C331" t="str">
            <v>Trimming method</v>
          </cell>
        </row>
        <row r="332">
          <cell r="C332" t="str">
            <v>Five-percent window 3/</v>
          </cell>
          <cell r="W332">
            <v>4.4567986340134667</v>
          </cell>
          <cell r="X332">
            <v>4.2799172477982381</v>
          </cell>
          <cell r="Y332">
            <v>4.0039720726944523</v>
          </cell>
          <cell r="Z332">
            <v>3.8562863281683519</v>
          </cell>
          <cell r="AA332">
            <v>3.8369824462305928</v>
          </cell>
          <cell r="AB332">
            <v>3.9783898254454897</v>
          </cell>
          <cell r="AC332">
            <v>4.1167434367853701</v>
          </cell>
          <cell r="AD332">
            <v>4.3548058288967297</v>
          </cell>
          <cell r="AE332">
            <v>5.6122683070339434</v>
          </cell>
          <cell r="AF332">
            <v>4.8029280004790849</v>
          </cell>
          <cell r="AG332">
            <v>4.0490299211785441</v>
          </cell>
          <cell r="AH332">
            <v>4.5220438645252585</v>
          </cell>
          <cell r="AI332">
            <v>5.9756009856532017</v>
          </cell>
          <cell r="AJ332">
            <v>6.0946639501152902</v>
          </cell>
          <cell r="AK332">
            <v>6.1225368164198812</v>
          </cell>
          <cell r="AL332">
            <v>6.1925693066255008</v>
          </cell>
          <cell r="AM332">
            <v>6.264937493485931</v>
          </cell>
          <cell r="AN332">
            <v>6.2100082431238945</v>
          </cell>
          <cell r="AO332">
            <v>6.0641882885440452</v>
          </cell>
          <cell r="AP332">
            <v>5.6765469580187329</v>
          </cell>
          <cell r="AQ332">
            <v>4.6057075368536999</v>
          </cell>
          <cell r="AR332">
            <v>4.562054339574459</v>
          </cell>
          <cell r="AS332">
            <v>4.1730954196168852</v>
          </cell>
          <cell r="AT332">
            <v>3.5704135632356611</v>
          </cell>
          <cell r="AU332">
            <v>2.2069724568240616</v>
          </cell>
          <cell r="AV332">
            <v>2.0034123136054518</v>
          </cell>
          <cell r="AW332">
            <v>2.4408694147589642</v>
          </cell>
          <cell r="AX332">
            <v>2.5402264370871563</v>
          </cell>
          <cell r="AY332">
            <v>2.2867464130386281</v>
          </cell>
          <cell r="AZ332">
            <v>2.3104666446970015</v>
          </cell>
          <cell r="BA332">
            <v>2.4001446869176277</v>
          </cell>
          <cell r="BB332">
            <v>2.8546055027533157</v>
          </cell>
          <cell r="BC332">
            <v>2.9333870671457873</v>
          </cell>
          <cell r="BD332">
            <v>3.1065873207417383</v>
          </cell>
          <cell r="BE332">
            <v>3.3061893183363225</v>
          </cell>
          <cell r="BF332">
            <v>4.5785249010544362</v>
          </cell>
          <cell r="BG332">
            <v>6.5833474337323707</v>
          </cell>
          <cell r="BH332">
            <v>7.879928675197263</v>
          </cell>
          <cell r="BI332">
            <v>8.2819712832084917</v>
          </cell>
          <cell r="BJ332">
            <v>8.5674398527897182</v>
          </cell>
          <cell r="BK332">
            <v>9.5574866749780369</v>
          </cell>
          <cell r="BL332">
            <v>14.156351826647935</v>
          </cell>
          <cell r="BM332">
            <v>17.31348064107992</v>
          </cell>
          <cell r="BN332">
            <v>19.47927631073685</v>
          </cell>
          <cell r="BO332">
            <v>20.602669223928416</v>
          </cell>
          <cell r="BP332">
            <v>22.553748652056143</v>
          </cell>
          <cell r="BQ332">
            <v>28.785129574698573</v>
          </cell>
          <cell r="BR332">
            <v>32.10180048381477</v>
          </cell>
          <cell r="BS332">
            <v>39.592783508419672</v>
          </cell>
          <cell r="BT332">
            <v>51.310425818437665</v>
          </cell>
          <cell r="BU332">
            <v>54.223078983052773</v>
          </cell>
          <cell r="BV332">
            <v>54.827028498412091</v>
          </cell>
          <cell r="BW332">
            <v>56.352782601153876</v>
          </cell>
          <cell r="BX332">
            <v>52.325567394843034</v>
          </cell>
          <cell r="BY332">
            <v>49.997175497157627</v>
          </cell>
          <cell r="BZ332">
            <v>47.748174313498595</v>
          </cell>
          <cell r="CA332">
            <v>44.780147658970122</v>
          </cell>
          <cell r="CB332">
            <v>43.49393707265267</v>
          </cell>
          <cell r="CC332">
            <v>34.818575394941718</v>
          </cell>
          <cell r="CD332">
            <v>28.937355077835065</v>
          </cell>
          <cell r="CE332">
            <v>19.729851347028628</v>
          </cell>
          <cell r="CF332">
            <v>9.3691373940680194</v>
          </cell>
          <cell r="CG332">
            <v>6.3628524414872913</v>
          </cell>
          <cell r="CH332">
            <v>5.2959849766810692</v>
          </cell>
          <cell r="CI332">
            <v>3.3053008352440685</v>
          </cell>
          <cell r="CJ332">
            <v>1.6968617072657963</v>
          </cell>
          <cell r="CK332">
            <v>0.65401698389439389</v>
          </cell>
          <cell r="CL332">
            <v>0.29743388816282845</v>
          </cell>
          <cell r="CM332">
            <v>2.0612194821035104</v>
          </cell>
          <cell r="CN332">
            <v>1.6246412340979504</v>
          </cell>
          <cell r="CO332">
            <v>3.0745638796296788</v>
          </cell>
          <cell r="CP332">
            <v>4.2570582967867523</v>
          </cell>
          <cell r="CQ332">
            <v>5.0410806389256351</v>
          </cell>
          <cell r="CR332">
            <v>4.9419134861159648</v>
          </cell>
          <cell r="CS332">
            <v>5.1522931146650279</v>
          </cell>
          <cell r="CT332">
            <v>5.3828131153026817</v>
          </cell>
          <cell r="CU332">
            <v>5.9236081746437748</v>
          </cell>
          <cell r="CV332">
            <v>6.2061722817406491</v>
          </cell>
          <cell r="CW332">
            <v>6.3658001564365492</v>
          </cell>
          <cell r="CX332">
            <v>6.0583538933770598</v>
          </cell>
          <cell r="CY332">
            <v>5.1972000555719404</v>
          </cell>
        </row>
        <row r="333">
          <cell r="C333" t="str">
            <v>Ten-percent window 4/</v>
          </cell>
          <cell r="W333">
            <v>4.0881563403950736</v>
          </cell>
          <cell r="X333">
            <v>3.9346098698479892</v>
          </cell>
          <cell r="Y333">
            <v>3.7683606711186144</v>
          </cell>
          <cell r="Z333">
            <v>3.5985633844144189</v>
          </cell>
          <cell r="AA333">
            <v>3.4668347555728332</v>
          </cell>
          <cell r="AB333">
            <v>3.5260179650692862</v>
          </cell>
          <cell r="AC333">
            <v>3.5783827073537537</v>
          </cell>
          <cell r="AD333">
            <v>3.658172634414143</v>
          </cell>
          <cell r="AE333">
            <v>4.3943564305719747</v>
          </cell>
          <cell r="AF333">
            <v>3.7868561002190972</v>
          </cell>
          <cell r="AG333">
            <v>3.1683757013090741</v>
          </cell>
          <cell r="AH333">
            <v>3.4957230338076357</v>
          </cell>
          <cell r="AI333">
            <v>4.4683794913369326</v>
          </cell>
          <cell r="AJ333">
            <v>4.6449877431869311</v>
          </cell>
          <cell r="AK333">
            <v>4.6860958020193806</v>
          </cell>
          <cell r="AL333">
            <v>4.7304343756184579</v>
          </cell>
          <cell r="AM333">
            <v>4.7306277681165056</v>
          </cell>
          <cell r="AN333">
            <v>4.7044232376485695</v>
          </cell>
          <cell r="AO333">
            <v>4.6137749795002776</v>
          </cell>
          <cell r="AP333">
            <v>4.38704247795188</v>
          </cell>
          <cell r="AQ333">
            <v>3.6828118630160276</v>
          </cell>
          <cell r="AR333">
            <v>3.6199907332214991</v>
          </cell>
          <cell r="AS333">
            <v>3.4208863836975922</v>
          </cell>
          <cell r="AT333">
            <v>2.9505176140985014</v>
          </cell>
          <cell r="AU333">
            <v>1.9420897673304296</v>
          </cell>
          <cell r="AV333">
            <v>1.6482010195577175</v>
          </cell>
          <cell r="AW333">
            <v>1.834718024711961</v>
          </cell>
          <cell r="AX333">
            <v>1.923953017805303</v>
          </cell>
          <cell r="AY333">
            <v>1.8586993363375086</v>
          </cell>
          <cell r="AZ333">
            <v>1.8259971402439845</v>
          </cell>
          <cell r="BA333">
            <v>1.7926380710380698</v>
          </cell>
          <cell r="BB333">
            <v>1.8888866010054102</v>
          </cell>
          <cell r="BC333">
            <v>2.070226139159459</v>
          </cell>
          <cell r="BD333">
            <v>2.1084907207048929</v>
          </cell>
          <cell r="BE333">
            <v>2.2559244948481734</v>
          </cell>
          <cell r="BF333">
            <v>3.191060985669921</v>
          </cell>
          <cell r="BG333">
            <v>4.1856505565618107</v>
          </cell>
          <cell r="BH333">
            <v>5.3276148193813953</v>
          </cell>
          <cell r="BI333">
            <v>5.7099701390970239</v>
          </cell>
          <cell r="BJ333">
            <v>5.9123367496456609</v>
          </cell>
          <cell r="BK333">
            <v>6.5015199703607323</v>
          </cell>
          <cell r="BL333">
            <v>10.595484930680101</v>
          </cell>
          <cell r="BM333">
            <v>13.190309227585999</v>
          </cell>
          <cell r="BN333">
            <v>15.401646768988371</v>
          </cell>
          <cell r="BO333">
            <v>16.280838870633289</v>
          </cell>
          <cell r="BP333">
            <v>18.077480212344071</v>
          </cell>
          <cell r="BQ333">
            <v>22.779741381968478</v>
          </cell>
          <cell r="BR333">
            <v>25.980240214275724</v>
          </cell>
          <cell r="BS333">
            <v>32.662694848895001</v>
          </cell>
          <cell r="BT333">
            <v>44.066890046280548</v>
          </cell>
          <cell r="BU333">
            <v>47.18921483251458</v>
          </cell>
          <cell r="BV333">
            <v>48.63868078950631</v>
          </cell>
          <cell r="BW333">
            <v>50.196670645778369</v>
          </cell>
          <cell r="BX333">
            <v>46.329637641829237</v>
          </cell>
          <cell r="BY333">
            <v>44.489191913683413</v>
          </cell>
          <cell r="BZ333">
            <v>42.926912472244396</v>
          </cell>
          <cell r="CA333">
            <v>40.552459733417493</v>
          </cell>
          <cell r="CB333">
            <v>39.30481574135257</v>
          </cell>
          <cell r="CC333">
            <v>32.496233458337713</v>
          </cell>
          <cell r="CD333">
            <v>26.992345744684783</v>
          </cell>
          <cell r="CE333">
            <v>19.315685529818708</v>
          </cell>
          <cell r="CF333">
            <v>8.9450701988276933</v>
          </cell>
          <cell r="CG333">
            <v>6.0343445902981614</v>
          </cell>
          <cell r="CH333">
            <v>4.4789152564530497</v>
          </cell>
          <cell r="CI333">
            <v>2.7498953686157819</v>
          </cell>
          <cell r="CJ333">
            <v>1.6200849906193184</v>
          </cell>
          <cell r="CK333">
            <v>0.67106196753492497</v>
          </cell>
          <cell r="CL333">
            <v>7.4042244500276411E-3</v>
          </cell>
          <cell r="CM333">
            <v>1.2963309331162804</v>
          </cell>
          <cell r="CN333">
            <v>0.93711108468761495</v>
          </cell>
          <cell r="CO333">
            <v>2.2197116737896891</v>
          </cell>
          <cell r="CP333">
            <v>3.3454691493923718</v>
          </cell>
          <cell r="CQ333">
            <v>4.1999736819184506</v>
          </cell>
          <cell r="CR333">
            <v>4.130885277503495</v>
          </cell>
          <cell r="CS333">
            <v>4.141599139532687</v>
          </cell>
          <cell r="CT333">
            <v>4.4289478337158954</v>
          </cell>
          <cell r="CU333">
            <v>4.7574600450258657</v>
          </cell>
          <cell r="CV333">
            <v>4.8231314946060735</v>
          </cell>
          <cell r="CW333">
            <v>4.8760446942542615</v>
          </cell>
          <cell r="CX333">
            <v>4.7405086724601375</v>
          </cell>
          <cell r="CY333">
            <v>4.2872091182901926</v>
          </cell>
        </row>
        <row r="334">
          <cell r="C334" t="str">
            <v>Noncore inflation measures</v>
          </cell>
        </row>
        <row r="335">
          <cell r="C335" t="str">
            <v>Fuel and electricity</v>
          </cell>
          <cell r="W335">
            <v>18.158599758972471</v>
          </cell>
          <cell r="X335">
            <v>18.16229507402771</v>
          </cell>
          <cell r="Y335">
            <v>18.162663345546861</v>
          </cell>
          <cell r="Z335">
            <v>18.102959556970717</v>
          </cell>
          <cell r="AA335">
            <v>18.113324366899519</v>
          </cell>
          <cell r="AB335">
            <v>18.118575681389231</v>
          </cell>
          <cell r="AC335">
            <v>18.118713704930528</v>
          </cell>
          <cell r="AD335">
            <v>18.927950493223534</v>
          </cell>
          <cell r="AE335">
            <v>37.681266248043102</v>
          </cell>
          <cell r="AF335">
            <v>23.638417193560485</v>
          </cell>
          <cell r="AG335">
            <v>20.197158109433616</v>
          </cell>
          <cell r="AH335">
            <v>21.132968732623397</v>
          </cell>
          <cell r="AI335">
            <v>24.364922917109453</v>
          </cell>
          <cell r="AJ335">
            <v>21.9973521702737</v>
          </cell>
          <cell r="AK335">
            <v>16.387873226343856</v>
          </cell>
          <cell r="AL335">
            <v>23.000580724332892</v>
          </cell>
          <cell r="AM335">
            <v>23.514575650904021</v>
          </cell>
          <cell r="AN335">
            <v>16.754129144100148</v>
          </cell>
          <cell r="AO335">
            <v>12.178823511950384</v>
          </cell>
          <cell r="AP335">
            <v>14.568105558781809</v>
          </cell>
          <cell r="AQ335">
            <v>1.7849406953351519</v>
          </cell>
          <cell r="AR335">
            <v>-5.718535004574079</v>
          </cell>
          <cell r="AS335">
            <v>-6.8589890123599417</v>
          </cell>
          <cell r="AT335">
            <v>-7.9505923619691288</v>
          </cell>
          <cell r="AU335">
            <v>-8.9167332254254035</v>
          </cell>
          <cell r="AV335">
            <v>-7.5184613480379738</v>
          </cell>
          <cell r="AW335">
            <v>2.3453783684074097</v>
          </cell>
          <cell r="AX335">
            <v>0.64697406626932263</v>
          </cell>
          <cell r="AY335">
            <v>-0.77930321148608073</v>
          </cell>
          <cell r="AZ335">
            <v>4.3707792058753228</v>
          </cell>
          <cell r="BA335">
            <v>10.089462758049919</v>
          </cell>
          <cell r="BB335">
            <v>5.2826550959041043</v>
          </cell>
          <cell r="BC335">
            <v>4.1910206448848299</v>
          </cell>
          <cell r="BD335">
            <v>37.135065040387815</v>
          </cell>
          <cell r="BE335">
            <v>39.729090886012017</v>
          </cell>
          <cell r="BF335">
            <v>43.524740633820841</v>
          </cell>
          <cell r="BG335">
            <v>45.008246662228487</v>
          </cell>
          <cell r="BH335">
            <v>62.482215732092072</v>
          </cell>
          <cell r="BI335">
            <v>55.552452802815367</v>
          </cell>
          <cell r="BJ335">
            <v>44.94903874171419</v>
          </cell>
          <cell r="BK335">
            <v>46.230631094251038</v>
          </cell>
          <cell r="BL335">
            <v>55.963450704794525</v>
          </cell>
          <cell r="BM335">
            <v>66.901076605116174</v>
          </cell>
          <cell r="BN335">
            <v>73.226276488814335</v>
          </cell>
          <cell r="BO335">
            <v>63.637593971068242</v>
          </cell>
          <cell r="BP335">
            <v>36.661285143058421</v>
          </cell>
          <cell r="BQ335">
            <v>45.372602214128307</v>
          </cell>
          <cell r="BR335">
            <v>45.370797181715915</v>
          </cell>
          <cell r="BS335">
            <v>59.240214171956637</v>
          </cell>
          <cell r="BT335">
            <v>58.735383037795657</v>
          </cell>
          <cell r="BU335">
            <v>58.358763188694525</v>
          </cell>
          <cell r="BV335">
            <v>63.871488600937624</v>
          </cell>
          <cell r="BW335">
            <v>69.914964069923769</v>
          </cell>
          <cell r="BX335">
            <v>69.121043225845625</v>
          </cell>
          <cell r="BY335">
            <v>52.135592579178649</v>
          </cell>
          <cell r="BZ335">
            <v>43.151920664327946</v>
          </cell>
          <cell r="CA335">
            <v>43.325885268434234</v>
          </cell>
          <cell r="CB335">
            <v>43.724494040008523</v>
          </cell>
          <cell r="CC335">
            <v>28.840451079142667</v>
          </cell>
          <cell r="CD335">
            <v>19.889329131714277</v>
          </cell>
          <cell r="CE335">
            <v>9.8488034624873819</v>
          </cell>
          <cell r="CF335">
            <v>-0.44857219857964026</v>
          </cell>
          <cell r="CG335">
            <v>1.9236837792917498</v>
          </cell>
          <cell r="CH335">
            <v>5.0146867693931796</v>
          </cell>
          <cell r="CI335">
            <v>-0.21688540066189432</v>
          </cell>
          <cell r="CJ335">
            <v>-4.2027106405918886</v>
          </cell>
          <cell r="CK335">
            <v>0.83208081066518957</v>
          </cell>
          <cell r="CL335">
            <v>7.7835638537142131</v>
          </cell>
          <cell r="CM335">
            <v>24.454835824608296</v>
          </cell>
          <cell r="CN335">
            <v>25.407039823913394</v>
          </cell>
          <cell r="CO335">
            <v>20.871471293720973</v>
          </cell>
          <cell r="CP335">
            <v>29.99823983829296</v>
          </cell>
          <cell r="CQ335">
            <v>30.90066718629393</v>
          </cell>
          <cell r="CR335">
            <v>28.492809596845206</v>
          </cell>
          <cell r="CS335">
            <v>26.49178799132406</v>
          </cell>
          <cell r="CT335">
            <v>27.911659038392656</v>
          </cell>
          <cell r="CU335">
            <v>32.620191575145896</v>
          </cell>
          <cell r="CV335">
            <v>33.661957548631676</v>
          </cell>
          <cell r="CW335">
            <v>34.273426664839974</v>
          </cell>
          <cell r="CX335">
            <v>26.336213405129882</v>
          </cell>
          <cell r="CY335">
            <v>2.3835715571470644</v>
          </cell>
        </row>
        <row r="336">
          <cell r="C336" t="str">
            <v>Administered and volatile prices</v>
          </cell>
          <cell r="W336">
            <v>6.311991483415639</v>
          </cell>
          <cell r="X336">
            <v>7.3277351510438109</v>
          </cell>
          <cell r="Y336">
            <v>6.0632275801156084</v>
          </cell>
          <cell r="Z336">
            <v>5.7719009842943194</v>
          </cell>
          <cell r="AA336">
            <v>6.245096601567667</v>
          </cell>
          <cell r="AB336">
            <v>10.067490289400368</v>
          </cell>
          <cell r="AC336">
            <v>11.778679066083612</v>
          </cell>
          <cell r="AD336">
            <v>14.100367749694215</v>
          </cell>
          <cell r="AE336">
            <v>22.407086517391988</v>
          </cell>
          <cell r="AF336">
            <v>13.908732929910443</v>
          </cell>
          <cell r="AG336">
            <v>12.370336962952592</v>
          </cell>
          <cell r="AH336">
            <v>14.156564188107197</v>
          </cell>
          <cell r="AI336">
            <v>16.903719144942841</v>
          </cell>
          <cell r="AJ336">
            <v>16.898935452733468</v>
          </cell>
          <cell r="AK336">
            <v>15.886117799595809</v>
          </cell>
          <cell r="AL336">
            <v>17.359297374925788</v>
          </cell>
          <cell r="AM336">
            <v>17.744432664859104</v>
          </cell>
          <cell r="AN336">
            <v>13.830089958836396</v>
          </cell>
          <cell r="AO336">
            <v>12.386228108266636</v>
          </cell>
          <cell r="AP336">
            <v>11.792721899311104</v>
          </cell>
          <cell r="AQ336">
            <v>5.516851122786278</v>
          </cell>
          <cell r="AR336">
            <v>5.6401392250467524</v>
          </cell>
          <cell r="AS336">
            <v>4.7050439462938272</v>
          </cell>
          <cell r="AT336">
            <v>3.3268412041352065</v>
          </cell>
          <cell r="AU336">
            <v>1.5757719373604289</v>
          </cell>
          <cell r="AV336">
            <v>1.8445559212364486</v>
          </cell>
          <cell r="AW336">
            <v>5.2765913346290176</v>
          </cell>
          <cell r="AX336">
            <v>5.0827248805140925</v>
          </cell>
          <cell r="AY336">
            <v>3.7472019199882709</v>
          </cell>
          <cell r="AZ336">
            <v>5.2685157902931081</v>
          </cell>
          <cell r="BA336">
            <v>6.7325772603842609</v>
          </cell>
          <cell r="BB336">
            <v>6.0957206205323473</v>
          </cell>
          <cell r="BC336">
            <v>7.08034302028328</v>
          </cell>
          <cell r="BD336">
            <v>13.080695675862415</v>
          </cell>
          <cell r="BE336">
            <v>14.092150247113125</v>
          </cell>
          <cell r="BF336">
            <v>16.429837445274558</v>
          </cell>
          <cell r="BG336">
            <v>21.020024957461359</v>
          </cell>
          <cell r="BH336">
            <v>29.497727992200822</v>
          </cell>
          <cell r="BI336">
            <v>30.167223822303015</v>
          </cell>
          <cell r="BJ336">
            <v>28.304597980159144</v>
          </cell>
          <cell r="BK336">
            <v>31.094997687350485</v>
          </cell>
          <cell r="BL336">
            <v>39.116705608850481</v>
          </cell>
          <cell r="BM336">
            <v>42.389635080510516</v>
          </cell>
          <cell r="BN336">
            <v>45.088811691450417</v>
          </cell>
          <cell r="BO336">
            <v>42.707970211541465</v>
          </cell>
          <cell r="BP336">
            <v>38.327641219157812</v>
          </cell>
          <cell r="BQ336">
            <v>47.648615675233231</v>
          </cell>
          <cell r="BR336">
            <v>47.263894065535993</v>
          </cell>
          <cell r="BS336">
            <v>55.739605381229097</v>
          </cell>
          <cell r="BT336">
            <v>59.758757345289041</v>
          </cell>
          <cell r="BU336">
            <v>56.02668825889964</v>
          </cell>
          <cell r="BV336">
            <v>55.92737321181832</v>
          </cell>
          <cell r="BW336">
            <v>58.451096910165887</v>
          </cell>
          <cell r="BX336">
            <v>53.974294698395425</v>
          </cell>
          <cell r="BY336">
            <v>48.96146233361037</v>
          </cell>
          <cell r="BZ336">
            <v>43.690159703106588</v>
          </cell>
          <cell r="CA336">
            <v>40.004287798399332</v>
          </cell>
          <cell r="CB336">
            <v>38.880126412957082</v>
          </cell>
          <cell r="CC336">
            <v>26.592543348339333</v>
          </cell>
          <cell r="CD336">
            <v>21.979991227723943</v>
          </cell>
          <cell r="CE336">
            <v>12.021055320816075</v>
          </cell>
          <cell r="CF336">
            <v>2.0526157660453919</v>
          </cell>
          <cell r="CG336">
            <v>1.6100435550539629</v>
          </cell>
          <cell r="CH336">
            <v>3.0283644029020138</v>
          </cell>
          <cell r="CI336">
            <v>-0.25701769567108101</v>
          </cell>
          <cell r="CJ336">
            <v>-3.0530488445938033</v>
          </cell>
          <cell r="CK336">
            <v>-1.7476077689529177</v>
          </cell>
          <cell r="CL336">
            <v>1.5314712138329298</v>
          </cell>
          <cell r="CM336">
            <v>9.5771204683965152</v>
          </cell>
          <cell r="CN336">
            <v>9.4959817247703739</v>
          </cell>
          <cell r="CO336">
            <v>9.5448700102554085</v>
          </cell>
          <cell r="CP336">
            <v>12.74896191981702</v>
          </cell>
          <cell r="CQ336">
            <v>13.124794009937602</v>
          </cell>
          <cell r="CR336">
            <v>12.377701897290663</v>
          </cell>
          <cell r="CS336">
            <v>12.42287444235582</v>
          </cell>
          <cell r="CT336">
            <v>12.49768160375065</v>
          </cell>
          <cell r="CU336">
            <v>14.100985727995806</v>
          </cell>
          <cell r="CV336">
            <v>15.456005219971189</v>
          </cell>
          <cell r="CW336">
            <v>15.81866292784089</v>
          </cell>
          <cell r="CX336">
            <v>12.899696138175699</v>
          </cell>
          <cell r="CY336">
            <v>3.200954280697843</v>
          </cell>
        </row>
        <row r="337">
          <cell r="C337" t="str">
            <v>Tradable (WHD)</v>
          </cell>
          <cell r="W337">
            <v>7.1836639714655064</v>
          </cell>
          <cell r="X337">
            <v>7.2156136904827406</v>
          </cell>
          <cell r="Y337">
            <v>6.4140932747390593</v>
          </cell>
          <cell r="Z337">
            <v>6.2177042450205704</v>
          </cell>
          <cell r="AA337">
            <v>6.1887856862014701</v>
          </cell>
          <cell r="AB337">
            <v>6.4601184443048254</v>
          </cell>
          <cell r="AC337">
            <v>6.9479141859513476</v>
          </cell>
          <cell r="AD337">
            <v>7.6788096147203788</v>
          </cell>
          <cell r="AE337">
            <v>11.536735223178866</v>
          </cell>
          <cell r="AF337">
            <v>8.5249543638125829</v>
          </cell>
          <cell r="AG337">
            <v>6.8319415377027042</v>
          </cell>
          <cell r="AH337">
            <v>7.8171115377847258</v>
          </cell>
          <cell r="AI337">
            <v>10.803220034384807</v>
          </cell>
          <cell r="AJ337">
            <v>10.761565797434798</v>
          </cell>
          <cell r="AK337">
            <v>9.959332067007054</v>
          </cell>
          <cell r="AL337">
            <v>10.993683985735686</v>
          </cell>
          <cell r="AM337">
            <v>11.154462404284772</v>
          </cell>
          <cell r="AN337">
            <v>10.402562648387502</v>
          </cell>
          <cell r="AO337">
            <v>9.1316055716199855</v>
          </cell>
          <cell r="AP337">
            <v>8.8166270634571191</v>
          </cell>
          <cell r="AQ337">
            <v>5.5597327378988268</v>
          </cell>
          <cell r="AR337">
            <v>4.4012077116488229</v>
          </cell>
          <cell r="AS337">
            <v>3.9120178945293986</v>
          </cell>
          <cell r="AT337">
            <v>3.0078797481906321</v>
          </cell>
          <cell r="AU337">
            <v>0.96900900347836227</v>
          </cell>
          <cell r="AV337">
            <v>1.119937389684452</v>
          </cell>
          <cell r="AW337">
            <v>3.3004374308707582</v>
          </cell>
          <cell r="AX337">
            <v>3.116826218141739</v>
          </cell>
          <cell r="AY337">
            <v>2.2084379089049264</v>
          </cell>
          <cell r="AZ337">
            <v>3.1895474555176122</v>
          </cell>
          <cell r="BA337">
            <v>4.4253371109378605</v>
          </cell>
          <cell r="BB337">
            <v>4.4289452340507722</v>
          </cell>
          <cell r="BC337">
            <v>5.2638198222118859</v>
          </cell>
          <cell r="BD337">
            <v>7.7504953293950649</v>
          </cell>
          <cell r="BE337">
            <v>8.3788659525495746</v>
          </cell>
          <cell r="BF337">
            <v>11.20405871024775</v>
          </cell>
          <cell r="BG337">
            <v>14.508978135702336</v>
          </cell>
          <cell r="BH337">
            <v>19.861945072154768</v>
          </cell>
          <cell r="BI337">
            <v>19.401064435441384</v>
          </cell>
          <cell r="BJ337">
            <v>18.299182792591239</v>
          </cell>
          <cell r="BK337">
            <v>20.643283978958067</v>
          </cell>
          <cell r="BL337">
            <v>28.742715424089766</v>
          </cell>
          <cell r="BM337">
            <v>33.073332147659983</v>
          </cell>
          <cell r="BN337">
            <v>36.869236451357438</v>
          </cell>
          <cell r="BO337">
            <v>35.909811127896432</v>
          </cell>
          <cell r="BP337">
            <v>37.903453856946129</v>
          </cell>
          <cell r="BQ337">
            <v>48.743703558386841</v>
          </cell>
          <cell r="BR337">
            <v>49.098185581042827</v>
          </cell>
          <cell r="BS337">
            <v>57.523665592187342</v>
          </cell>
          <cell r="BT337">
            <v>69.37609482271094</v>
          </cell>
          <cell r="BU337">
            <v>71.62535971182291</v>
          </cell>
          <cell r="BV337">
            <v>73.70957642251085</v>
          </cell>
          <cell r="BW337">
            <v>78.283359792535379</v>
          </cell>
          <cell r="BX337">
            <v>71.322918530577311</v>
          </cell>
          <cell r="BY337">
            <v>64.955565945091763</v>
          </cell>
          <cell r="BZ337">
            <v>59.617628092997393</v>
          </cell>
          <cell r="CA337">
            <v>54.100017996977357</v>
          </cell>
          <cell r="CB337">
            <v>51.154329859288481</v>
          </cell>
          <cell r="CC337">
            <v>36.227933638070738</v>
          </cell>
          <cell r="CD337">
            <v>28.635743915663625</v>
          </cell>
          <cell r="CE337">
            <v>18.695414445745584</v>
          </cell>
          <cell r="CF337">
            <v>4.8161663448886998</v>
          </cell>
          <cell r="CG337">
            <v>2.1537538866341066</v>
          </cell>
          <cell r="CH337">
            <v>1.7969366056221077</v>
          </cell>
          <cell r="CI337">
            <v>-2.7698500688247236</v>
          </cell>
          <cell r="CJ337">
            <v>-5.3474622873586242</v>
          </cell>
          <cell r="CK337">
            <v>-4.9378065496325405</v>
          </cell>
          <cell r="CL337">
            <v>-4.1087878317196243</v>
          </cell>
          <cell r="CM337">
            <v>2.3406387346434343</v>
          </cell>
          <cell r="CN337">
            <v>3.0181511859470334</v>
          </cell>
          <cell r="CO337">
            <v>3.8635245881315683</v>
          </cell>
          <cell r="CP337">
            <v>8.0556756602317705</v>
          </cell>
          <cell r="CQ337">
            <v>8.3689224001159772</v>
          </cell>
          <cell r="CR337">
            <v>8.5714826293082922</v>
          </cell>
          <cell r="CS337">
            <v>8.7644819350339844</v>
          </cell>
          <cell r="CT337">
            <v>8.8506956860733226</v>
          </cell>
          <cell r="CU337">
            <v>10.415874425719579</v>
          </cell>
          <cell r="CV337">
            <v>11.478008010628329</v>
          </cell>
          <cell r="CW337">
            <v>12.108298984893693</v>
          </cell>
          <cell r="CX337">
            <v>10.105102601616352</v>
          </cell>
          <cell r="CY337">
            <v>3.521353538640156</v>
          </cell>
        </row>
        <row r="338">
          <cell r="C338" t="str">
            <v>Nontradable (WHD)</v>
          </cell>
          <cell r="W338">
            <v>4.1924223549599589</v>
          </cell>
          <cell r="X338">
            <v>4.9720357987956163</v>
          </cell>
          <cell r="Y338">
            <v>4.6858755148136595</v>
          </cell>
          <cell r="Z338">
            <v>4.450877383042311</v>
          </cell>
          <cell r="AA338">
            <v>4.8230802530120798</v>
          </cell>
          <cell r="AB338">
            <v>8.5548973184294397</v>
          </cell>
          <cell r="AC338">
            <v>9.7287077028656057</v>
          </cell>
          <cell r="AD338">
            <v>11.018992120477861</v>
          </cell>
          <cell r="AE338">
            <v>14.534299786657769</v>
          </cell>
          <cell r="AF338">
            <v>10.197618814204219</v>
          </cell>
          <cell r="AG338">
            <v>10.184375160977098</v>
          </cell>
          <cell r="AH338">
            <v>10.868780860805003</v>
          </cell>
          <cell r="AI338">
            <v>12.313615162364485</v>
          </cell>
          <cell r="AJ338">
            <v>12.63556320172701</v>
          </cell>
          <cell r="AK338">
            <v>12.797018834110048</v>
          </cell>
          <cell r="AL338">
            <v>12.790447628898249</v>
          </cell>
          <cell r="AM338">
            <v>13.054124834810366</v>
          </cell>
          <cell r="AN338">
            <v>9.8516173372888289</v>
          </cell>
          <cell r="AO338">
            <v>9.8807644402470771</v>
          </cell>
          <cell r="AP338">
            <v>9.2637114255304169</v>
          </cell>
          <cell r="AQ338">
            <v>6.4596017328381521</v>
          </cell>
          <cell r="AR338">
            <v>8.1538551362319964</v>
          </cell>
          <cell r="AS338">
            <v>7.3499406274915486</v>
          </cell>
          <cell r="AT338">
            <v>6.4646452344261149</v>
          </cell>
          <cell r="AU338">
            <v>4.6244153183635888</v>
          </cell>
          <cell r="AV338">
            <v>4.1215634008402873</v>
          </cell>
          <cell r="AW338">
            <v>4.8728763744209971</v>
          </cell>
          <cell r="AX338">
            <v>5.3085613993516461</v>
          </cell>
          <cell r="AY338">
            <v>5.0838115032080253</v>
          </cell>
          <cell r="AZ338">
            <v>5.3561281543195634</v>
          </cell>
          <cell r="BA338">
            <v>5.1522078843958781</v>
          </cell>
          <cell r="BB338">
            <v>5.5273282561144015</v>
          </cell>
          <cell r="BC338">
            <v>5.5682593551298822</v>
          </cell>
          <cell r="BD338">
            <v>8.8140289710250954</v>
          </cell>
          <cell r="BE338">
            <v>9.4188434638209628</v>
          </cell>
          <cell r="BF338">
            <v>9.4906448290507512</v>
          </cell>
          <cell r="BG338">
            <v>12.015780004256811</v>
          </cell>
          <cell r="BH338">
            <v>15.187150729385962</v>
          </cell>
          <cell r="BI338">
            <v>17.684969039348132</v>
          </cell>
          <cell r="BJ338">
            <v>18.184348983973493</v>
          </cell>
          <cell r="BK338">
            <v>19.271973755860699</v>
          </cell>
          <cell r="BL338">
            <v>22.190659838999565</v>
          </cell>
          <cell r="BM338">
            <v>25.894751429840568</v>
          </cell>
          <cell r="BN338">
            <v>27.171870414659921</v>
          </cell>
          <cell r="BO338">
            <v>28.931666553816427</v>
          </cell>
          <cell r="BP338">
            <v>25.201352984021995</v>
          </cell>
          <cell r="BQ338">
            <v>27.494894015677616</v>
          </cell>
          <cell r="BR338">
            <v>33.159024958724586</v>
          </cell>
          <cell r="BS338">
            <v>40.908070657471058</v>
          </cell>
          <cell r="BT338">
            <v>49.227283182109375</v>
          </cell>
          <cell r="BU338">
            <v>48.292935641634529</v>
          </cell>
          <cell r="BV338">
            <v>46.892476552917259</v>
          </cell>
          <cell r="BW338">
            <v>45.698555947930913</v>
          </cell>
          <cell r="BX338">
            <v>43.068346345849136</v>
          </cell>
          <cell r="BY338">
            <v>40.825590692400112</v>
          </cell>
          <cell r="BZ338">
            <v>39.141974244177248</v>
          </cell>
          <cell r="CA338">
            <v>37.961226103239852</v>
          </cell>
          <cell r="CB338">
            <v>37.980616505985211</v>
          </cell>
          <cell r="CC338">
            <v>34.35935026454041</v>
          </cell>
          <cell r="CD338">
            <v>28.902523662747228</v>
          </cell>
          <cell r="CE338">
            <v>18.937323557735226</v>
          </cell>
          <cell r="CF338">
            <v>10.293059452443899</v>
          </cell>
          <cell r="CG338">
            <v>8.0177399697879395</v>
          </cell>
          <cell r="CH338">
            <v>7.6247992226755343</v>
          </cell>
          <cell r="CI338">
            <v>7.7600327873558683</v>
          </cell>
          <cell r="CJ338">
            <v>7.2556348993797002</v>
          </cell>
          <cell r="CK338">
            <v>6.3325726954603709</v>
          </cell>
          <cell r="CL338">
            <v>7.0634475920002586</v>
          </cell>
          <cell r="CM338">
            <v>7.5693086042063555</v>
          </cell>
          <cell r="CN338">
            <v>5.6573595315220047</v>
          </cell>
          <cell r="CO338">
            <v>6.4804883577040329</v>
          </cell>
          <cell r="CP338">
            <v>6.4219128275951221</v>
          </cell>
          <cell r="CQ338">
            <v>8.049389587211536</v>
          </cell>
          <cell r="CR338">
            <v>7.2505403765677556</v>
          </cell>
          <cell r="CS338">
            <v>7.4196149362515342</v>
          </cell>
          <cell r="CT338">
            <v>8.0637968093151642</v>
          </cell>
          <cell r="CU338">
            <v>8.0000422816740979</v>
          </cell>
          <cell r="CV338">
            <v>8.2661917368659346</v>
          </cell>
          <cell r="CW338">
            <v>8.0950326805633068</v>
          </cell>
          <cell r="CX338">
            <v>8.0782063055546303</v>
          </cell>
          <cell r="CY338">
            <v>6.7770055600273338</v>
          </cell>
        </row>
        <row r="339">
          <cell r="C339" t="str">
            <v>Tradable (authorities)</v>
          </cell>
          <cell r="W339">
            <v>3.8461972022915631</v>
          </cell>
          <cell r="X339">
            <v>4.2499249019160743</v>
          </cell>
          <cell r="Y339">
            <v>3.7442060981878029</v>
          </cell>
          <cell r="Z339">
            <v>3.5330167485791719</v>
          </cell>
          <cell r="AA339">
            <v>3.7487618456127478</v>
          </cell>
          <cell r="AB339">
            <v>4.2947005540866883</v>
          </cell>
          <cell r="AC339">
            <v>5.2696761335299698</v>
          </cell>
          <cell r="AD339">
            <v>6.8920228426967611</v>
          </cell>
          <cell r="AE339">
            <v>11.535362369036093</v>
          </cell>
          <cell r="AF339">
            <v>8.1729430696070722</v>
          </cell>
          <cell r="AG339">
            <v>6.5914134683224148</v>
          </cell>
          <cell r="AH339">
            <v>6.3347803868574033</v>
          </cell>
          <cell r="AI339">
            <v>9.556289624746924</v>
          </cell>
          <cell r="AJ339">
            <v>10.191433536720496</v>
          </cell>
          <cell r="AK339">
            <v>9.974604375248731</v>
          </cell>
          <cell r="AL339">
            <v>11.338835964556225</v>
          </cell>
          <cell r="AM339">
            <v>11.132843358834336</v>
          </cell>
          <cell r="AN339">
            <v>9.6394397621995438</v>
          </cell>
          <cell r="AO339">
            <v>8.2825470256556315</v>
          </cell>
          <cell r="AP339">
            <v>8.2716730086044237</v>
          </cell>
          <cell r="AQ339">
            <v>4.9699688270242035</v>
          </cell>
          <cell r="AR339">
            <v>3.1677868363148178</v>
          </cell>
          <cell r="AS339">
            <v>2.602029989355799</v>
          </cell>
          <cell r="AT339">
            <v>2.7153045380456291</v>
          </cell>
          <cell r="AU339">
            <v>0.50070500312126853</v>
          </cell>
          <cell r="AV339">
            <v>-0.18668256804335215</v>
          </cell>
          <cell r="AW339">
            <v>2.0419500481540638</v>
          </cell>
          <cell r="AX339">
            <v>1.8170940516862402</v>
          </cell>
          <cell r="AY339">
            <v>1.5939485054033042</v>
          </cell>
          <cell r="AZ339">
            <v>3.0558419088367401</v>
          </cell>
          <cell r="BA339">
            <v>4.4300952563421419</v>
          </cell>
          <cell r="BB339">
            <v>3.9649929250121545</v>
          </cell>
          <cell r="BC339">
            <v>4.0267378860261402</v>
          </cell>
          <cell r="BD339">
            <v>6.7922193737420571</v>
          </cell>
          <cell r="BE339">
            <v>6.6488874298273402</v>
          </cell>
          <cell r="BF339">
            <v>8.3063221126391369</v>
          </cell>
          <cell r="BG339">
            <v>9.931487091764609</v>
          </cell>
          <cell r="BH339">
            <v>15.969258900736975</v>
          </cell>
          <cell r="BI339">
            <v>15.178425878312126</v>
          </cell>
          <cell r="BJ339">
            <v>13.826457137771214</v>
          </cell>
          <cell r="BK339">
            <v>16.489204817923863</v>
          </cell>
          <cell r="BL339">
            <v>25.155773420562809</v>
          </cell>
          <cell r="BM339">
            <v>30.765199764948335</v>
          </cell>
          <cell r="BN339">
            <v>34.701828748484729</v>
          </cell>
          <cell r="BO339">
            <v>33.420944044018484</v>
          </cell>
          <cell r="BP339">
            <v>35.791834950344281</v>
          </cell>
          <cell r="BQ339">
            <v>47.176161731350675</v>
          </cell>
          <cell r="BR339">
            <v>50.271927267466026</v>
          </cell>
          <cell r="BS339">
            <v>65.095718020199655</v>
          </cell>
          <cell r="BT339">
            <v>76.578625470179077</v>
          </cell>
          <cell r="BU339">
            <v>78.203312486417843</v>
          </cell>
          <cell r="BV339">
            <v>80.332140373695069</v>
          </cell>
          <cell r="BW339">
            <v>82.261271807169436</v>
          </cell>
          <cell r="BX339">
            <v>74.315624677429071</v>
          </cell>
          <cell r="BY339">
            <v>65.920162776183957</v>
          </cell>
          <cell r="BZ339">
            <v>59.777947883614075</v>
          </cell>
          <cell r="CA339">
            <v>55.338229313699628</v>
          </cell>
          <cell r="CB339">
            <v>52.639915774699716</v>
          </cell>
          <cell r="CC339">
            <v>37.848783567603846</v>
          </cell>
          <cell r="CD339">
            <v>28.464766146588886</v>
          </cell>
          <cell r="CE339">
            <v>15.718065673411317</v>
          </cell>
          <cell r="CF339">
            <v>3.1224754579814089</v>
          </cell>
          <cell r="CG339">
            <v>1.5773310163087189</v>
          </cell>
          <cell r="CH339">
            <v>0.89898175868935937</v>
          </cell>
          <cell r="CI339">
            <v>-2.4721415378959932</v>
          </cell>
          <cell r="CJ339">
            <v>-4.7216640939541321</v>
          </cell>
          <cell r="CK339">
            <v>-3.9378579523689439</v>
          </cell>
          <cell r="CL339">
            <v>-2.1583024828639452</v>
          </cell>
          <cell r="CM339">
            <v>4.6901716278225081</v>
          </cell>
          <cell r="CN339">
            <v>5.0722433107958267</v>
          </cell>
          <cell r="CO339">
            <v>5.5779017969094866</v>
          </cell>
          <cell r="CP339">
            <v>10.219784379105306</v>
          </cell>
          <cell r="CQ339">
            <v>11.186505776462582</v>
          </cell>
          <cell r="CR339">
            <v>10.664754271156852</v>
          </cell>
          <cell r="CS339">
            <v>10.150064983187647</v>
          </cell>
          <cell r="CT339">
            <v>11.195609031216279</v>
          </cell>
          <cell r="CU339">
            <v>12.217079363680924</v>
          </cell>
          <cell r="CV339">
            <v>12.760613421514805</v>
          </cell>
          <cell r="CW339">
            <v>13.358053196760139</v>
          </cell>
          <cell r="CX339">
            <v>11.421016703763073</v>
          </cell>
          <cell r="CY339">
            <v>4.117432388964076</v>
          </cell>
        </row>
        <row r="340">
          <cell r="C340" t="str">
            <v>Nontradable (authorities)</v>
          </cell>
          <cell r="W340">
            <v>8.0702639860060259</v>
          </cell>
          <cell r="X340">
            <v>8.3377995254528798</v>
          </cell>
          <cell r="Y340">
            <v>7.6543613821480108</v>
          </cell>
          <cell r="Z340">
            <v>7.4441133620879469</v>
          </cell>
          <cell r="AA340">
            <v>7.4915437373526288</v>
          </cell>
          <cell r="AB340">
            <v>10.166203648258332</v>
          </cell>
          <cell r="AC340">
            <v>10.685989377925836</v>
          </cell>
          <cell r="AD340">
            <v>10.932140464500776</v>
          </cell>
          <cell r="AE340">
            <v>13.783572214864876</v>
          </cell>
          <cell r="AF340">
            <v>10.119097745252986</v>
          </cell>
          <cell r="AG340">
            <v>9.6007845863181842</v>
          </cell>
          <cell r="AH340">
            <v>11.539155694817055</v>
          </cell>
          <cell r="AI340">
            <v>13.124575743432302</v>
          </cell>
          <cell r="AJ340">
            <v>12.721677441325085</v>
          </cell>
          <cell r="AK340">
            <v>12.098764718085576</v>
          </cell>
          <cell r="AL340">
            <v>12.032281653579929</v>
          </cell>
          <cell r="AM340">
            <v>12.609686125005751</v>
          </cell>
          <cell r="AN340">
            <v>10.681259332950304</v>
          </cell>
          <cell r="AO340">
            <v>10.475224969748822</v>
          </cell>
          <cell r="AP340">
            <v>9.6485269324448382</v>
          </cell>
          <cell r="AQ340">
            <v>6.7756034114048873</v>
          </cell>
          <cell r="AR340">
            <v>8.3715006380489854</v>
          </cell>
          <cell r="AS340">
            <v>7.7287738985191368</v>
          </cell>
          <cell r="AT340">
            <v>5.890939410495875</v>
          </cell>
          <cell r="AU340">
            <v>4.1641268655006485</v>
          </cell>
          <cell r="AV340">
            <v>4.5985430027748464</v>
          </cell>
          <cell r="AW340">
            <v>5.6551003958084749</v>
          </cell>
          <cell r="AX340">
            <v>5.9952258990062575</v>
          </cell>
          <cell r="AY340">
            <v>4.9554005764214253</v>
          </cell>
          <cell r="AZ340">
            <v>4.9448756526456066</v>
          </cell>
          <cell r="BA340">
            <v>4.9688463059542016</v>
          </cell>
          <cell r="BB340">
            <v>5.6689501741227843</v>
          </cell>
          <cell r="BC340">
            <v>6.6006961593236895</v>
          </cell>
          <cell r="BD340">
            <v>9.3874116338493536</v>
          </cell>
          <cell r="BE340">
            <v>10.671925944379907</v>
          </cell>
          <cell r="BF340">
            <v>12.418957443283276</v>
          </cell>
          <cell r="BG340">
            <v>16.619393323518224</v>
          </cell>
          <cell r="BH340">
            <v>19.721292576247421</v>
          </cell>
          <cell r="BI340">
            <v>21.83919407867856</v>
          </cell>
          <cell r="BJ340">
            <v>22.201647458317169</v>
          </cell>
          <cell r="BK340">
            <v>23.307620058743723</v>
          </cell>
          <cell r="BL340">
            <v>26.96984966377866</v>
          </cell>
          <cell r="BM340">
            <v>29.711122734170146</v>
          </cell>
          <cell r="BN340">
            <v>31.524222999887286</v>
          </cell>
          <cell r="BO340">
            <v>32.889496679182685</v>
          </cell>
          <cell r="BP340">
            <v>30.133239478625939</v>
          </cell>
          <cell r="BQ340">
            <v>34.089635762404157</v>
          </cell>
          <cell r="BR340">
            <v>36.281550114939932</v>
          </cell>
          <cell r="BS340">
            <v>39.125757573077976</v>
          </cell>
          <cell r="BT340">
            <v>48.606727459484233</v>
          </cell>
          <cell r="BU340">
            <v>49.035410992066005</v>
          </cell>
          <cell r="BV340">
            <v>48.555855969298705</v>
          </cell>
          <cell r="BW340">
            <v>50.998422084767071</v>
          </cell>
          <cell r="BX340">
            <v>48.109395383600003</v>
          </cell>
          <cell r="BY340">
            <v>46.408703848161593</v>
          </cell>
          <cell r="BZ340">
            <v>44.65089781091126</v>
          </cell>
          <cell r="CA340">
            <v>41.355084173045014</v>
          </cell>
          <cell r="CB340">
            <v>40.300318987448719</v>
          </cell>
          <cell r="CC340">
            <v>33.403828560134059</v>
          </cell>
          <cell r="CD340">
            <v>28.987271162442056</v>
          </cell>
          <cell r="CE340">
            <v>21.790794441938473</v>
          </cell>
          <cell r="CF340">
            <v>10.524649747335687</v>
          </cell>
          <cell r="CG340">
            <v>7.0028597485443385</v>
          </cell>
          <cell r="CH340">
            <v>6.925389639909568</v>
          </cell>
          <cell r="CI340">
            <v>4.3897981871446206</v>
          </cell>
          <cell r="CJ340">
            <v>2.8792265561944532</v>
          </cell>
          <cell r="CK340">
            <v>1.9870442553574463</v>
          </cell>
          <cell r="CL340">
            <v>1.721053090761643</v>
          </cell>
          <cell r="CM340">
            <v>3.7613515361882861</v>
          </cell>
          <cell r="CN340">
            <v>2.9206344597498202</v>
          </cell>
          <cell r="CO340">
            <v>4.1190422440328405</v>
          </cell>
          <cell r="CP340">
            <v>4.8794573791271887</v>
          </cell>
          <cell r="CQ340">
            <v>5.5157012588517205</v>
          </cell>
          <cell r="CR340">
            <v>5.6444565577314023</v>
          </cell>
          <cell r="CS340">
            <v>6.4589094102668128</v>
          </cell>
          <cell r="CT340">
            <v>6.0451361313676273</v>
          </cell>
          <cell r="CU340">
            <v>6.9367782413711581</v>
          </cell>
          <cell r="CV340">
            <v>7.8957362975739613</v>
          </cell>
          <cell r="CW340">
            <v>7.9608060094657844</v>
          </cell>
          <cell r="CX340">
            <v>7.3546357278000585</v>
          </cell>
          <cell r="CY340">
            <v>5.3209959576803385</v>
          </cell>
        </row>
        <row r="378">
          <cell r="C378" t="str">
            <v>Headline Inflation</v>
          </cell>
          <cell r="W378">
            <v>3.7424589154811656</v>
          </cell>
          <cell r="X378">
            <v>2.1706123778203619</v>
          </cell>
          <cell r="Y378">
            <v>1.2510943003263719</v>
          </cell>
          <cell r="Z378">
            <v>1.1227416316875036</v>
          </cell>
          <cell r="AA378">
            <v>1.0907122526906221</v>
          </cell>
          <cell r="AB378">
            <v>2.8981382122045716</v>
          </cell>
          <cell r="AC378">
            <v>3.2761587842430373</v>
          </cell>
          <cell r="AD378">
            <v>4.634521557905245</v>
          </cell>
          <cell r="AE378">
            <v>9.4761958552951739</v>
          </cell>
          <cell r="AF378">
            <v>8.8445886056597089</v>
          </cell>
          <cell r="AG378">
            <v>8.5671839442944986</v>
          </cell>
          <cell r="AH378">
            <v>9.0164071945341107</v>
          </cell>
          <cell r="AI378">
            <v>34.462183423631501</v>
          </cell>
          <cell r="AJ378">
            <v>16.946196562140187</v>
          </cell>
          <cell r="AK378">
            <v>9.1089809087880838</v>
          </cell>
          <cell r="AL378">
            <v>8.7681122171072872</v>
          </cell>
          <cell r="AM378">
            <v>7.6194531487908677</v>
          </cell>
          <cell r="AN378">
            <v>5.1136552726250386</v>
          </cell>
          <cell r="AO378">
            <v>3.9457825031219897</v>
          </cell>
          <cell r="AP378">
            <v>4.6005031238354377</v>
          </cell>
          <cell r="AQ378">
            <v>5.3431053505908892</v>
          </cell>
          <cell r="AR378">
            <v>5.1085034615061744</v>
          </cell>
          <cell r="AS378">
            <v>4.517929627185751</v>
          </cell>
          <cell r="AT378">
            <v>4.3894599876600324</v>
          </cell>
          <cell r="AU378">
            <v>7.0037029316003725</v>
          </cell>
          <cell r="AV378">
            <v>3.6595447150831149</v>
          </cell>
          <cell r="AW378">
            <v>7.1880044355630019</v>
          </cell>
          <cell r="AX378">
            <v>7.5042242895604545</v>
          </cell>
          <cell r="AY378">
            <v>5.0490849045297921</v>
          </cell>
          <cell r="AZ378">
            <v>4.4257237795885231</v>
          </cell>
          <cell r="BA378">
            <v>4.5008577439072042</v>
          </cell>
          <cell r="BB378">
            <v>5.3127261411171105</v>
          </cell>
          <cell r="BC378">
            <v>6.684155509497586</v>
          </cell>
          <cell r="BD378">
            <v>9.7063923790059192</v>
          </cell>
          <cell r="BE378">
            <v>9.3465045006612542</v>
          </cell>
          <cell r="BF378">
            <v>10.505637793986523</v>
          </cell>
          <cell r="BG378">
            <v>47.437163755667285</v>
          </cell>
          <cell r="BH378">
            <v>53.455999897730123</v>
          </cell>
          <cell r="BI378">
            <v>42.749319805679733</v>
          </cell>
          <cell r="BJ378">
            <v>31.737935452944185</v>
          </cell>
          <cell r="BK378">
            <v>28.26600945382711</v>
          </cell>
          <cell r="BL378">
            <v>36.012785367707153</v>
          </cell>
          <cell r="BM378">
            <v>38.44184090235666</v>
          </cell>
          <cell r="BN378">
            <v>39.0765129318346</v>
          </cell>
          <cell r="BO378">
            <v>36.768867857311648</v>
          </cell>
          <cell r="BP378">
            <v>36.688435868322301</v>
          </cell>
          <cell r="BQ378">
            <v>41.600992868120528</v>
          </cell>
          <cell r="BR378">
            <v>42.660748738357086</v>
          </cell>
          <cell r="BS378">
            <v>188.49928316018031</v>
          </cell>
          <cell r="BT378">
            <v>222.08130086436051</v>
          </cell>
          <cell r="BU378">
            <v>139.27992117685889</v>
          </cell>
          <cell r="BV378">
            <v>96.411691298638971</v>
          </cell>
          <cell r="BW378">
            <v>82.645094291380218</v>
          </cell>
          <cell r="BX378">
            <v>71.831021439987325</v>
          </cell>
          <cell r="BY378">
            <v>60.734293473692645</v>
          </cell>
          <cell r="BZ378">
            <v>52.707784717181738</v>
          </cell>
          <cell r="CA378">
            <v>43.494453269785254</v>
          </cell>
          <cell r="CB378">
            <v>40.643778202161201</v>
          </cell>
          <cell r="CC378">
            <v>33.899933106642834</v>
          </cell>
          <cell r="CD378">
            <v>28.736313463604745</v>
          </cell>
          <cell r="CE378">
            <v>9.8780528786600428</v>
          </cell>
          <cell r="CF378">
            <v>5.0843296295906839</v>
          </cell>
          <cell r="CG378">
            <v>3.0515181008449161</v>
          </cell>
          <cell r="CH378">
            <v>3.253059247683197</v>
          </cell>
          <cell r="CI378">
            <v>1.852070920838301</v>
          </cell>
          <cell r="CJ378">
            <v>1.6591078048147097</v>
          </cell>
          <cell r="CK378">
            <v>2.4592580509197148</v>
          </cell>
          <cell r="CL378">
            <v>4.2047149877673604</v>
          </cell>
          <cell r="CM378">
            <v>8.2647118427827735</v>
          </cell>
          <cell r="CN378">
            <v>8.8424775263036537</v>
          </cell>
          <cell r="CO378">
            <v>7.0168564282476922</v>
          </cell>
          <cell r="CP378">
            <v>7.4389911996843239</v>
          </cell>
          <cell r="CQ378">
            <v>20.244756812326756</v>
          </cell>
          <cell r="CR378">
            <v>8.8654345309195008</v>
          </cell>
          <cell r="CS378">
            <v>6.2270991911222069</v>
          </cell>
          <cell r="CT378">
            <v>6.5090030237316796</v>
          </cell>
          <cell r="CU378">
            <v>6.6270355946881523</v>
          </cell>
          <cell r="CV378">
            <v>7.0917467325492822</v>
          </cell>
          <cell r="CW378">
            <v>7.6861312549767717</v>
          </cell>
          <cell r="CX378">
            <v>6.9939311584488451</v>
          </cell>
          <cell r="CY378">
            <v>4.6369676413528822</v>
          </cell>
        </row>
        <row r="379">
          <cell r="C379" t="str">
            <v>Core Inflation Measures</v>
          </cell>
        </row>
        <row r="380">
          <cell r="C380" t="str">
            <v>Exclusion method</v>
          </cell>
        </row>
        <row r="381">
          <cell r="C381" t="str">
            <v>Excluding fuel and electricity 1/</v>
          </cell>
          <cell r="W381">
            <v>2.8024255447384121</v>
          </cell>
          <cell r="X381">
            <v>1.7376417525832011</v>
          </cell>
          <cell r="Y381">
            <v>0.94295110038858354</v>
          </cell>
          <cell r="Z381">
            <v>0.91306699597856777</v>
          </cell>
          <cell r="AA381">
            <v>0.94188323338792657</v>
          </cell>
          <cell r="AB381">
            <v>2.9984856251898719</v>
          </cell>
          <cell r="AC381">
            <v>3.452822093430413</v>
          </cell>
          <cell r="AD381">
            <v>4.5198200363873724</v>
          </cell>
          <cell r="AE381">
            <v>7.4572662747357725</v>
          </cell>
          <cell r="AF381">
            <v>7.0803557208436274</v>
          </cell>
          <cell r="AG381">
            <v>7.0250228732547271</v>
          </cell>
          <cell r="AH381">
            <v>7.6398724420642594</v>
          </cell>
          <cell r="AI381">
            <v>32.122323255126133</v>
          </cell>
          <cell r="AJ381">
            <v>17.769476139787741</v>
          </cell>
          <cell r="AK381">
            <v>11.961974376154842</v>
          </cell>
          <cell r="AL381">
            <v>8.8899915607744759</v>
          </cell>
          <cell r="AM381">
            <v>7.659675768500378</v>
          </cell>
          <cell r="AN381">
            <v>6.4740671763379822</v>
          </cell>
          <cell r="AO381">
            <v>5.9013385601234916</v>
          </cell>
          <cell r="AP381">
            <v>5.5629059015836759</v>
          </cell>
          <cell r="AQ381">
            <v>5.8745913634276121</v>
          </cell>
          <cell r="AR381">
            <v>6.7761605609723432</v>
          </cell>
          <cell r="AS381">
            <v>6.1591457803684193</v>
          </cell>
          <cell r="AT381">
            <v>5.967122029238908</v>
          </cell>
          <cell r="AU381">
            <v>4.1791209087336512</v>
          </cell>
          <cell r="AV381">
            <v>2.578891831929468</v>
          </cell>
          <cell r="AW381">
            <v>4.3478259899098788</v>
          </cell>
          <cell r="AX381">
            <v>4.1561373405832853</v>
          </cell>
          <cell r="AY381">
            <v>2.6159708775826545</v>
          </cell>
          <cell r="AZ381">
            <v>2.5740349250907428</v>
          </cell>
          <cell r="BA381">
            <v>2.7102233437699113</v>
          </cell>
          <cell r="BB381">
            <v>3.8415200607261397</v>
          </cell>
          <cell r="BC381">
            <v>5.2954477225505769</v>
          </cell>
          <cell r="BD381">
            <v>5.4932164048775149</v>
          </cell>
          <cell r="BE381">
            <v>5.476657904399147</v>
          </cell>
          <cell r="BF381">
            <v>6.8386277291014892</v>
          </cell>
          <cell r="BG381">
            <v>46.534260537181183</v>
          </cell>
          <cell r="BH381">
            <v>43.165464028482774</v>
          </cell>
          <cell r="BI381">
            <v>36.905867282238603</v>
          </cell>
          <cell r="BJ381">
            <v>29.807095164512191</v>
          </cell>
          <cell r="BK381">
            <v>27.370355877616376</v>
          </cell>
          <cell r="BL381">
            <v>34.858033032209079</v>
          </cell>
          <cell r="BM381">
            <v>35.759677146501701</v>
          </cell>
          <cell r="BN381">
            <v>36.378022605003736</v>
          </cell>
          <cell r="BO381">
            <v>35.962758921218523</v>
          </cell>
          <cell r="BP381">
            <v>36.151764565100422</v>
          </cell>
          <cell r="BQ381">
            <v>40.840806411046515</v>
          </cell>
          <cell r="BR381">
            <v>42.256431408200882</v>
          </cell>
          <cell r="BS381">
            <v>168.39451731399089</v>
          </cell>
          <cell r="BT381">
            <v>210.64279540529009</v>
          </cell>
          <cell r="BU381">
            <v>135.78571810745612</v>
          </cell>
          <cell r="BV381">
            <v>94.68990181054798</v>
          </cell>
          <cell r="BW381">
            <v>80.746512983247754</v>
          </cell>
          <cell r="BX381">
            <v>68.465153679590372</v>
          </cell>
          <cell r="BY381">
            <v>59.383760200256631</v>
          </cell>
          <cell r="BZ381">
            <v>52.508482988028845</v>
          </cell>
          <cell r="CA381">
            <v>44.099497157021062</v>
          </cell>
          <cell r="CB381">
            <v>40.98788070109228</v>
          </cell>
          <cell r="CC381">
            <v>34.708904090688776</v>
          </cell>
          <cell r="CD381">
            <v>30.085108076913428</v>
          </cell>
          <cell r="CE381">
            <v>4.0775436622488144</v>
          </cell>
          <cell r="CF381">
            <v>1.5710303132555623</v>
          </cell>
          <cell r="CG381">
            <v>-1.2078313904657847</v>
          </cell>
          <cell r="CH381">
            <v>-1.299803104845509</v>
          </cell>
          <cell r="CI381">
            <v>-1.2741048864108251</v>
          </cell>
          <cell r="CJ381">
            <v>-1.3440392107359997</v>
          </cell>
          <cell r="CK381">
            <v>-0.7015729676931528</v>
          </cell>
          <cell r="CL381">
            <v>0.56893255216921546</v>
          </cell>
          <cell r="CM381">
            <v>3.109216577027496</v>
          </cell>
          <cell r="CN381">
            <v>3.7643501678996643</v>
          </cell>
          <cell r="CO381">
            <v>3.8523991210061723</v>
          </cell>
          <cell r="CP381">
            <v>4.2692183332139706</v>
          </cell>
          <cell r="CQ381">
            <v>12.524649957323604</v>
          </cell>
          <cell r="CR381">
            <v>6.3569976492748026</v>
          </cell>
          <cell r="CS381">
            <v>3.4401073392124886</v>
          </cell>
          <cell r="CT381">
            <v>2.2447665598188706</v>
          </cell>
          <cell r="CU381">
            <v>2.5138250003928562</v>
          </cell>
          <cell r="CV381">
            <v>3.0829311604369423</v>
          </cell>
          <cell r="CW381">
            <v>3.4311012221337194</v>
          </cell>
          <cell r="CX381">
            <v>3.8084263842304011</v>
          </cell>
          <cell r="CY381">
            <v>4.2806669765723058</v>
          </cell>
        </row>
        <row r="382">
          <cell r="C382" t="str">
            <v>Excluding administered and volatile prices 2/</v>
          </cell>
          <cell r="W382">
            <v>4.0918335565984734</v>
          </cell>
          <cell r="X382">
            <v>4.5650733086978619</v>
          </cell>
          <cell r="Y382">
            <v>4.257376819889032</v>
          </cell>
          <cell r="Z382">
            <v>3.9040448475282261</v>
          </cell>
          <cell r="AA382">
            <v>3.773763879971554</v>
          </cell>
          <cell r="AB382">
            <v>3.8068376349833102</v>
          </cell>
          <cell r="AC382">
            <v>3.9011023092056831</v>
          </cell>
          <cell r="AD382">
            <v>4.1002021005806171</v>
          </cell>
          <cell r="AE382">
            <v>4.8258830227024987</v>
          </cell>
          <cell r="AF382">
            <v>4.8371981041419616</v>
          </cell>
          <cell r="AG382">
            <v>4.949080261904129</v>
          </cell>
          <cell r="AH382">
            <v>5.2212034431454128</v>
          </cell>
          <cell r="AI382">
            <v>32.169878503969841</v>
          </cell>
          <cell r="AJ382">
            <v>19.222694423774996</v>
          </cell>
          <cell r="AK382">
            <v>13.923551562491213</v>
          </cell>
          <cell r="AL382">
            <v>11.128544404588411</v>
          </cell>
          <cell r="AM382">
            <v>9.7115364605385679</v>
          </cell>
          <cell r="AN382">
            <v>8.390881464810704</v>
          </cell>
          <cell r="AO382">
            <v>7.3799163273680364</v>
          </cell>
          <cell r="AP382">
            <v>6.6146646017174646</v>
          </cell>
          <cell r="AQ382">
            <v>6.1700628005848586</v>
          </cell>
          <cell r="AR382">
            <v>5.8726930049151918</v>
          </cell>
          <cell r="AS382">
            <v>5.5159687845512764</v>
          </cell>
          <cell r="AT382">
            <v>5.2406643212832051</v>
          </cell>
          <cell r="AU382">
            <v>3.2914825205438518</v>
          </cell>
          <cell r="AV382">
            <v>2.8665364675384097</v>
          </cell>
          <cell r="AW382">
            <v>4.0077994284398955</v>
          </cell>
          <cell r="AX382">
            <v>4.5364883833407958</v>
          </cell>
          <cell r="AY382">
            <v>4.250832184721304</v>
          </cell>
          <cell r="AZ382">
            <v>4.0314183314156224</v>
          </cell>
          <cell r="BA382">
            <v>3.7763054083959133</v>
          </cell>
          <cell r="BB382">
            <v>4.5887447618919026</v>
          </cell>
          <cell r="BC382">
            <v>4.5635195929663297</v>
          </cell>
          <cell r="BD382">
            <v>4.7496598999441773</v>
          </cell>
          <cell r="BE382">
            <v>4.8664993159456031</v>
          </cell>
          <cell r="BF382">
            <v>5.8463922803150297</v>
          </cell>
          <cell r="BG382">
            <v>24.980814362977682</v>
          </cell>
          <cell r="BH382">
            <v>21.882919894732765</v>
          </cell>
          <cell r="BI382">
            <v>19.331560390068447</v>
          </cell>
          <cell r="BJ382">
            <v>17.908179555926779</v>
          </cell>
          <cell r="BK382">
            <v>17.806975368473616</v>
          </cell>
          <cell r="BL382">
            <v>24.619345332879178</v>
          </cell>
          <cell r="BM382">
            <v>29.679118704594487</v>
          </cell>
          <cell r="BN382">
            <v>31.687801634208796</v>
          </cell>
          <cell r="BO382">
            <v>31.013272107064438</v>
          </cell>
          <cell r="BP382">
            <v>31.499567020049511</v>
          </cell>
          <cell r="BQ382">
            <v>35.137382644422757</v>
          </cell>
          <cell r="BR382">
            <v>38.678495931759926</v>
          </cell>
          <cell r="BS382">
            <v>141.99982472206324</v>
          </cell>
          <cell r="BT382">
            <v>221.21285664999459</v>
          </cell>
          <cell r="BU382">
            <v>158.93740270027132</v>
          </cell>
          <cell r="BV382">
            <v>115.55298969595862</v>
          </cell>
          <cell r="BW382">
            <v>96.635103280635064</v>
          </cell>
          <cell r="BX382">
            <v>79.410194004586998</v>
          </cell>
          <cell r="BY382">
            <v>69.109191782034088</v>
          </cell>
          <cell r="BZ382">
            <v>62.35169184081488</v>
          </cell>
          <cell r="CA382">
            <v>52.220703732987744</v>
          </cell>
          <cell r="CB382">
            <v>47.696526812710715</v>
          </cell>
          <cell r="CC382">
            <v>40.79946131359327</v>
          </cell>
          <cell r="CD382">
            <v>34.943169220150054</v>
          </cell>
          <cell r="CE382">
            <v>-1.6153592369442151</v>
          </cell>
          <cell r="CF382">
            <v>0.54329565207275721</v>
          </cell>
          <cell r="CG382">
            <v>1.0242379538330226</v>
          </cell>
          <cell r="CH382">
            <v>0.53119675805936595</v>
          </cell>
          <cell r="CI382">
            <v>0.33116607490481442</v>
          </cell>
          <cell r="CJ382">
            <v>0.18641539985524958</v>
          </cell>
          <cell r="CK382">
            <v>0.54809618374082447</v>
          </cell>
          <cell r="CL382">
            <v>0.95317678945549744</v>
          </cell>
          <cell r="CM382">
            <v>1.7243187881355908</v>
          </cell>
          <cell r="CN382">
            <v>2.2526728020639126</v>
          </cell>
          <cell r="CO382">
            <v>2.5382758131533336</v>
          </cell>
          <cell r="CP382">
            <v>3.0294732311805461</v>
          </cell>
          <cell r="CQ382">
            <v>11.608049266610564</v>
          </cell>
          <cell r="CR382">
            <v>9.100205703155666</v>
          </cell>
          <cell r="CS382">
            <v>7.9850845634791057</v>
          </cell>
          <cell r="CT382">
            <v>7.0788424243830406</v>
          </cell>
          <cell r="CU382">
            <v>6.5508959919055911</v>
          </cell>
          <cell r="CV382">
            <v>5.8434450144136889</v>
          </cell>
          <cell r="CW382">
            <v>5.8530158652535818</v>
          </cell>
          <cell r="CX382">
            <v>5.7371951995523176</v>
          </cell>
          <cell r="CY382">
            <v>5.824720676465688</v>
          </cell>
        </row>
        <row r="383">
          <cell r="C383" t="str">
            <v>Trimming method</v>
          </cell>
        </row>
        <row r="384">
          <cell r="C384" t="str">
            <v>Five-percent window 3/</v>
          </cell>
          <cell r="W384">
            <v>2.070745721424359</v>
          </cell>
          <cell r="X384">
            <v>1.9526445245269741</v>
          </cell>
          <cell r="Y384">
            <v>1.4819292518770908</v>
          </cell>
          <cell r="Z384">
            <v>1.4532851533050746</v>
          </cell>
          <cell r="AA384">
            <v>1.4886532923201798</v>
          </cell>
          <cell r="AB384">
            <v>1.5705741900919463</v>
          </cell>
          <cell r="AC384">
            <v>1.7905344302690196</v>
          </cell>
          <cell r="AD384">
            <v>2.356916343716378</v>
          </cell>
          <cell r="AE384">
            <v>4.0196276372914639</v>
          </cell>
          <cell r="AF384">
            <v>3.9751026532863136</v>
          </cell>
          <cell r="AG384">
            <v>4.0987601486093865</v>
          </cell>
          <cell r="AH384">
            <v>4.5220438645252585</v>
          </cell>
          <cell r="AI384">
            <v>20.469531993387676</v>
          </cell>
          <cell r="AJ384">
            <v>11.509632240079398</v>
          </cell>
          <cell r="AK384">
            <v>7.841925416648877</v>
          </cell>
          <cell r="AL384">
            <v>6.3958821473784297</v>
          </cell>
          <cell r="AM384">
            <v>5.5977157716464063</v>
          </cell>
          <cell r="AN384">
            <v>4.8776640395167448</v>
          </cell>
          <cell r="AO384">
            <v>4.3786700122459905</v>
          </cell>
          <cell r="AP384">
            <v>4.0574728596341174</v>
          </cell>
          <cell r="AQ384">
            <v>4.130657802261851</v>
          </cell>
          <cell r="AR384">
            <v>4.0228658120593934</v>
          </cell>
          <cell r="AS384">
            <v>3.7196883156204166</v>
          </cell>
          <cell r="AT384">
            <v>3.5704135632356611</v>
          </cell>
          <cell r="AU384">
            <v>2.7578444475399237</v>
          </cell>
          <cell r="AV384">
            <v>1.7621616114272314</v>
          </cell>
          <cell r="AW384">
            <v>3.2138110536733535</v>
          </cell>
          <cell r="AX384">
            <v>3.2524831489290023</v>
          </cell>
          <cell r="AY384">
            <v>2.4838173741646301</v>
          </cell>
          <cell r="AZ384">
            <v>2.3414853450314297</v>
          </cell>
          <cell r="BA384">
            <v>2.3650065510715734</v>
          </cell>
          <cell r="BB384">
            <v>2.9805775048142209</v>
          </cell>
          <cell r="BC384">
            <v>3.2775712502386227</v>
          </cell>
          <cell r="BD384">
            <v>3.4640934753683723</v>
          </cell>
          <cell r="BE384">
            <v>3.4310617408091844</v>
          </cell>
          <cell r="BF384">
            <v>4.5785249010544362</v>
          </cell>
          <cell r="BG384">
            <v>29.055677571315897</v>
          </cell>
          <cell r="BH384">
            <v>22.623909180345919</v>
          </cell>
          <cell r="BI384">
            <v>18.629412991351884</v>
          </cell>
          <cell r="BJ384">
            <v>15.523878221100446</v>
          </cell>
          <cell r="BK384">
            <v>14.586699749828853</v>
          </cell>
          <cell r="BL384">
            <v>21.945802194186669</v>
          </cell>
          <cell r="BM384">
            <v>24.653261911742931</v>
          </cell>
          <cell r="BN384">
            <v>25.756496732665184</v>
          </cell>
          <cell r="BO384">
            <v>24.898884724521423</v>
          </cell>
          <cell r="BP384">
            <v>25.155679585107777</v>
          </cell>
          <cell r="BQ384">
            <v>29.805914727627226</v>
          </cell>
          <cell r="BR384">
            <v>32.10180048381477</v>
          </cell>
          <cell r="BS384">
            <v>150.16576691149277</v>
          </cell>
          <cell r="BT384">
            <v>176.90822551787141</v>
          </cell>
          <cell r="BU384">
            <v>120.37123789578362</v>
          </cell>
          <cell r="BV384">
            <v>85.98841166111589</v>
          </cell>
          <cell r="BW384">
            <v>71.714400616833416</v>
          </cell>
          <cell r="BX384">
            <v>62.141800076681335</v>
          </cell>
          <cell r="BY384">
            <v>54.984489750087448</v>
          </cell>
          <cell r="BZ384">
            <v>48.74778584535062</v>
          </cell>
          <cell r="CA384">
            <v>41.132033199226271</v>
          </cell>
          <cell r="CB384">
            <v>38.216642921791077</v>
          </cell>
          <cell r="CC384">
            <v>32.720865688206089</v>
          </cell>
          <cell r="CD384">
            <v>28.937355077835065</v>
          </cell>
          <cell r="CE384">
            <v>2.8281715083607679</v>
          </cell>
          <cell r="CF384">
            <v>3.1411654196391794</v>
          </cell>
          <cell r="CG384">
            <v>2.0468927818847078</v>
          </cell>
          <cell r="CH384">
            <v>1.2943095467072112</v>
          </cell>
          <cell r="CI384">
            <v>0.87695332016031102</v>
          </cell>
          <cell r="CJ384">
            <v>0.867806826552183</v>
          </cell>
          <cell r="CK384">
            <v>1.3726607505136599</v>
          </cell>
          <cell r="CL384">
            <v>2.0509628576051568</v>
          </cell>
          <cell r="CM384">
            <v>3.3399529677581938</v>
          </cell>
          <cell r="CN384">
            <v>3.8734753456222819</v>
          </cell>
          <cell r="CO384">
            <v>3.9616379860867994</v>
          </cell>
          <cell r="CP384">
            <v>4.2570582967867523</v>
          </cell>
          <cell r="CQ384">
            <v>12.501078108818064</v>
          </cell>
          <cell r="CR384">
            <v>7.2736619652120567</v>
          </cell>
          <cell r="CS384">
            <v>5.5973234763998789</v>
          </cell>
          <cell r="CT384">
            <v>4.6111583116007324</v>
          </cell>
          <cell r="CU384">
            <v>4.7903945849331961</v>
          </cell>
          <cell r="CV384">
            <v>4.67456347193189</v>
          </cell>
          <cell r="CW384">
            <v>4.9129763643516355</v>
          </cell>
          <cell r="CX384">
            <v>4.7071237457145969</v>
          </cell>
          <cell r="CY384">
            <v>4.5843122527073916</v>
          </cell>
        </row>
        <row r="385">
          <cell r="C385" t="str">
            <v>Ten-percent window 4/</v>
          </cell>
          <cell r="W385">
            <v>2.1668524628878316</v>
          </cell>
          <cell r="X385">
            <v>2.0613930450999334</v>
          </cell>
          <cell r="Y385">
            <v>1.9591688480697229</v>
          </cell>
          <cell r="Z385">
            <v>1.8220747447469137</v>
          </cell>
          <cell r="AA385">
            <v>1.7453206022705245</v>
          </cell>
          <cell r="AB385">
            <v>1.7726584193086978</v>
          </cell>
          <cell r="AC385">
            <v>1.9323884684151977</v>
          </cell>
          <cell r="AD385">
            <v>2.2268033324502454</v>
          </cell>
          <cell r="AE385">
            <v>3.1525888210253754</v>
          </cell>
          <cell r="AF385">
            <v>3.1641357564505626</v>
          </cell>
          <cell r="AG385">
            <v>3.1800482574840601</v>
          </cell>
          <cell r="AH385">
            <v>3.4957230338076357</v>
          </cell>
          <cell r="AI385">
            <v>14.303485811971186</v>
          </cell>
          <cell r="AJ385">
            <v>9.0530114591627466</v>
          </cell>
          <cell r="AK385">
            <v>6.731518517930084</v>
          </cell>
          <cell r="AL385">
            <v>5.5099573995808413</v>
          </cell>
          <cell r="AM385">
            <v>4.6833407521259289</v>
          </cell>
          <cell r="AN385">
            <v>4.1636934488411157</v>
          </cell>
          <cell r="AO385">
            <v>3.8273728407948227</v>
          </cell>
          <cell r="AP385">
            <v>3.5502295327626001</v>
          </cell>
          <cell r="AQ385">
            <v>3.4012884263322007</v>
          </cell>
          <cell r="AR385">
            <v>3.312797072020814</v>
          </cell>
          <cell r="AS385">
            <v>3.0986599633243515</v>
          </cell>
          <cell r="AT385">
            <v>2.9505176140985014</v>
          </cell>
          <cell r="AU385">
            <v>1.5685955156599789</v>
          </cell>
          <cell r="AV385">
            <v>1.033322961389743</v>
          </cell>
          <cell r="AW385">
            <v>2.1790854271434057</v>
          </cell>
          <cell r="AX385">
            <v>2.3850675492010254</v>
          </cell>
          <cell r="AY385">
            <v>2.0386241160010883</v>
          </cell>
          <cell r="AZ385">
            <v>1.9005774448056769</v>
          </cell>
          <cell r="BA385">
            <v>1.8335798660085771</v>
          </cell>
          <cell r="BB385">
            <v>1.9526430096957341</v>
          </cell>
          <cell r="BC385">
            <v>2.2241104996076473</v>
          </cell>
          <cell r="BD385">
            <v>2.2996402732338197</v>
          </cell>
          <cell r="BE385">
            <v>2.3400648469742436</v>
          </cell>
          <cell r="BF385">
            <v>3.191060985669921</v>
          </cell>
          <cell r="BG385">
            <v>13.959204352161649</v>
          </cell>
          <cell r="BH385">
            <v>14.252488375736732</v>
          </cell>
          <cell r="BI385">
            <v>12.52719690583595</v>
          </cell>
          <cell r="BJ385">
            <v>10.700616067438801</v>
          </cell>
          <cell r="BK385">
            <v>10.072173363287646</v>
          </cell>
          <cell r="BL385">
            <v>17.048885790171411</v>
          </cell>
          <cell r="BM385">
            <v>19.329827979553869</v>
          </cell>
          <cell r="BN385">
            <v>20.573920254314899</v>
          </cell>
          <cell r="BO385">
            <v>19.869339262627662</v>
          </cell>
          <cell r="BP385">
            <v>20.255266535999496</v>
          </cell>
          <cell r="BQ385">
            <v>23.706512619704739</v>
          </cell>
          <cell r="BR385">
            <v>25.980240214275724</v>
          </cell>
          <cell r="BS385">
            <v>111.88782566655993</v>
          </cell>
          <cell r="BT385">
            <v>155.52662700207773</v>
          </cell>
          <cell r="BU385">
            <v>109.6774501172674</v>
          </cell>
          <cell r="BV385">
            <v>81.818582681379525</v>
          </cell>
          <cell r="BW385">
            <v>67.855833470745694</v>
          </cell>
          <cell r="BX385">
            <v>57.916319683409597</v>
          </cell>
          <cell r="BY385">
            <v>50.940389426441811</v>
          </cell>
          <cell r="BZ385">
            <v>45.703757406966332</v>
          </cell>
          <cell r="CA385">
            <v>38.704154421030125</v>
          </cell>
          <cell r="CB385">
            <v>35.675222632122257</v>
          </cell>
          <cell r="CC385">
            <v>30.702734424164589</v>
          </cell>
          <cell r="CD385">
            <v>26.992345744684783</v>
          </cell>
          <cell r="CE385">
            <v>0.26421318393101956</v>
          </cell>
          <cell r="CF385">
            <v>1.8629826063050245</v>
          </cell>
          <cell r="CG385">
            <v>1.9125739141904603</v>
          </cell>
          <cell r="CH385">
            <v>1.2491991414322712</v>
          </cell>
          <cell r="CI385">
            <v>0.95914451503307419</v>
          </cell>
          <cell r="CJ385">
            <v>1.1185959874860316</v>
          </cell>
          <cell r="CK385">
            <v>1.3632443415249327</v>
          </cell>
          <cell r="CL385">
            <v>1.8245890201601327</v>
          </cell>
          <cell r="CM385">
            <v>2.6071666412441346</v>
          </cell>
          <cell r="CN385">
            <v>2.9979387018690176</v>
          </cell>
          <cell r="CO385">
            <v>3.1511903421241243</v>
          </cell>
          <cell r="CP385">
            <v>3.3454691493923718</v>
          </cell>
          <cell r="CQ385">
            <v>10.677659808550516</v>
          </cell>
          <cell r="CR385">
            <v>6.5970301568429193</v>
          </cell>
          <cell r="CS385">
            <v>5.0894150020205871</v>
          </cell>
          <cell r="CT385">
            <v>4.4672061801638705</v>
          </cell>
          <cell r="CU385">
            <v>4.3013926069371848</v>
          </cell>
          <cell r="CV385">
            <v>4.0309125353470421</v>
          </cell>
          <cell r="CW385">
            <v>3.9503545345815496</v>
          </cell>
          <cell r="CX385">
            <v>3.8932954854284958</v>
          </cell>
          <cell r="CY385">
            <v>3.8557391046429643</v>
          </cell>
        </row>
        <row r="386">
          <cell r="C386" t="str">
            <v>Noncore inflation measures</v>
          </cell>
        </row>
        <row r="387">
          <cell r="C387" t="str">
            <v>Fuel and electricity</v>
          </cell>
          <cell r="W387">
            <v>12.3633042164182</v>
          </cell>
          <cell r="X387">
            <v>6.0484006926497642</v>
          </cell>
          <cell r="Y387">
            <v>3.9939712537739211</v>
          </cell>
          <cell r="Z387">
            <v>2.9808874012922928</v>
          </cell>
          <cell r="AA387">
            <v>2.4062602714255377</v>
          </cell>
          <cell r="AB387">
            <v>2.0169680620224</v>
          </cell>
          <cell r="AC387">
            <v>1.7265617662260127</v>
          </cell>
          <cell r="AD387">
            <v>5.6459566410867552</v>
          </cell>
          <cell r="AE387">
            <v>27.641457650556347</v>
          </cell>
          <cell r="AF387">
            <v>24.5744158809391</v>
          </cell>
          <cell r="AG387">
            <v>22.21816907083732</v>
          </cell>
          <cell r="AH387">
            <v>21.132968732623397</v>
          </cell>
          <cell r="AI387">
            <v>54.117171310652509</v>
          </cell>
          <cell r="AJ387">
            <v>10.670630988812221</v>
          </cell>
          <cell r="AK387">
            <v>-11.368183921528896</v>
          </cell>
          <cell r="AL387">
            <v>7.8179406293817664</v>
          </cell>
          <cell r="AM387">
            <v>7.3051449677093814</v>
          </cell>
          <cell r="AN387">
            <v>-5.2253503359556106</v>
          </cell>
          <cell r="AO387">
            <v>-10.821451309615611</v>
          </cell>
          <cell r="AP387">
            <v>-2.8249134100147586</v>
          </cell>
          <cell r="AQ387">
            <v>1.2091966472799669</v>
          </cell>
          <cell r="AR387">
            <v>-7.7798948973873649</v>
          </cell>
          <cell r="AS387">
            <v>-8.2428985641760448</v>
          </cell>
          <cell r="AT387">
            <v>-7.9505923619691288</v>
          </cell>
          <cell r="AU387">
            <v>35.788263734081625</v>
          </cell>
          <cell r="AV387">
            <v>13.824742834467401</v>
          </cell>
          <cell r="AW387">
            <v>35.449872201528223</v>
          </cell>
          <cell r="AX387">
            <v>40.938681890506359</v>
          </cell>
          <cell r="AY387">
            <v>28.474106068035155</v>
          </cell>
          <cell r="AZ387">
            <v>21.845092853212321</v>
          </cell>
          <cell r="BA387">
            <v>21.200060387914661</v>
          </cell>
          <cell r="BB387">
            <v>18.866283006577532</v>
          </cell>
          <cell r="BC387">
            <v>19.389381789077007</v>
          </cell>
          <cell r="BD387">
            <v>48.791675884839293</v>
          </cell>
          <cell r="BE387">
            <v>44.671916147624955</v>
          </cell>
          <cell r="BF387">
            <v>43.524740633820841</v>
          </cell>
          <cell r="BG387">
            <v>53.621995911597168</v>
          </cell>
          <cell r="BH387">
            <v>139.61337169198282</v>
          </cell>
          <cell r="BI387">
            <v>86.886947735982147</v>
          </cell>
          <cell r="BJ387">
            <v>45.176362994379247</v>
          </cell>
          <cell r="BK387">
            <v>34.364148771400608</v>
          </cell>
          <cell r="BL387">
            <v>43.879915027378019</v>
          </cell>
          <cell r="BM387">
            <v>56.979896169492775</v>
          </cell>
          <cell r="BN387">
            <v>57.611964335229288</v>
          </cell>
          <cell r="BO387">
            <v>42.202573512244328</v>
          </cell>
          <cell r="BP387">
            <v>40.294650360669095</v>
          </cell>
          <cell r="BQ387">
            <v>46.705062111814499</v>
          </cell>
          <cell r="BR387">
            <v>45.370797181715915</v>
          </cell>
          <cell r="BS387">
            <v>358.52220827358457</v>
          </cell>
          <cell r="BT387">
            <v>306.15376554028188</v>
          </cell>
          <cell r="BU387">
            <v>163.17139814031469</v>
          </cell>
          <cell r="BV387">
            <v>107.95750226600808</v>
          </cell>
          <cell r="BW387">
            <v>95.386295796403772</v>
          </cell>
          <cell r="BX387">
            <v>94.733704847054668</v>
          </cell>
          <cell r="BY387">
            <v>69.710007216074587</v>
          </cell>
          <cell r="BZ387">
            <v>54.017188977421171</v>
          </cell>
          <cell r="CA387">
            <v>39.541719624985774</v>
          </cell>
          <cell r="CB387">
            <v>38.39023626824445</v>
          </cell>
          <cell r="CC387">
            <v>28.603936108663731</v>
          </cell>
          <cell r="CD387">
            <v>19.889329131714277</v>
          </cell>
          <cell r="CE387">
            <v>60.523264610468402</v>
          </cell>
          <cell r="CF387">
            <v>33.135006322647371</v>
          </cell>
          <cell r="CG387">
            <v>37.472874853491078</v>
          </cell>
          <cell r="CH387">
            <v>39.76007547961774</v>
          </cell>
          <cell r="CI387">
            <v>25.764411011275996</v>
          </cell>
          <cell r="CJ387">
            <v>24.333027185714812</v>
          </cell>
          <cell r="CK387">
            <v>26.131733762494918</v>
          </cell>
          <cell r="CL387">
            <v>31.288657292023942</v>
          </cell>
          <cell r="CM387">
            <v>46.671499591303558</v>
          </cell>
          <cell r="CN387">
            <v>46.068010732179687</v>
          </cell>
          <cell r="CO387">
            <v>29.753671589932679</v>
          </cell>
          <cell r="CP387">
            <v>29.99823983829296</v>
          </cell>
          <cell r="CQ387">
            <v>74.41773413052556</v>
          </cell>
          <cell r="CR387">
            <v>24.148187491273404</v>
          </cell>
          <cell r="CS387">
            <v>23.23000114009939</v>
          </cell>
          <cell r="CT387">
            <v>33.137717120827972</v>
          </cell>
          <cell r="CU387">
            <v>31.938332378881142</v>
          </cell>
          <cell r="CV387">
            <v>31.439893406166362</v>
          </cell>
          <cell r="CW387">
            <v>33.325904063415265</v>
          </cell>
          <cell r="CX387">
            <v>25.780345277424004</v>
          </cell>
          <cell r="CY387">
            <v>6.6766748609091309</v>
          </cell>
        </row>
        <row r="388">
          <cell r="C388" t="str">
            <v>Administered and volatile prices</v>
          </cell>
          <cell r="W388">
            <v>3.2709858014678304</v>
          </cell>
          <cell r="X388">
            <v>-0.99940560732669326</v>
          </cell>
          <cell r="Y388">
            <v>-2.7163294961141418</v>
          </cell>
          <cell r="Z388">
            <v>-2.5644438053801508</v>
          </cell>
          <cell r="AA388">
            <v>-2.4779774220380375</v>
          </cell>
          <cell r="AB388">
            <v>1.6737808759270933</v>
          </cell>
          <cell r="AC388">
            <v>2.4322525136377067</v>
          </cell>
          <cell r="AD388">
            <v>5.3596466737807447</v>
          </cell>
          <cell r="AE388">
            <v>15.853897325814685</v>
          </cell>
          <cell r="AF388">
            <v>14.311469973669617</v>
          </cell>
          <cell r="AG388">
            <v>13.48349549401749</v>
          </cell>
          <cell r="AH388">
            <v>14.156564188107197</v>
          </cell>
          <cell r="AI388">
            <v>37.374962695093558</v>
          </cell>
          <cell r="AJ388">
            <v>14.155227656171789</v>
          </cell>
          <cell r="AK388">
            <v>3.3146831535927106</v>
          </cell>
          <cell r="AL388">
            <v>5.8686324786884114</v>
          </cell>
          <cell r="AM388">
            <v>5.0406695278633435</v>
          </cell>
          <cell r="AN388">
            <v>1.0930625577049824</v>
          </cell>
          <cell r="AO388">
            <v>-0.2758127002644386</v>
          </cell>
          <cell r="AP388">
            <v>2.1041201579906783</v>
          </cell>
          <cell r="AQ388">
            <v>4.3130295902434028</v>
          </cell>
          <cell r="AR388">
            <v>4.1558099298127473</v>
          </cell>
          <cell r="AS388">
            <v>3.2731209408908057</v>
          </cell>
          <cell r="AT388">
            <v>3.3268412041352065</v>
          </cell>
          <cell r="AU388">
            <v>11.900320791579759</v>
          </cell>
          <cell r="AV388">
            <v>4.6752003079748192</v>
          </cell>
          <cell r="AW388">
            <v>11.336277373932418</v>
          </cell>
          <cell r="AX388">
            <v>11.358102581880814</v>
          </cell>
          <cell r="AY388">
            <v>6.0691910426160263</v>
          </cell>
          <cell r="AZ388">
            <v>4.9281576037966346</v>
          </cell>
          <cell r="BA388">
            <v>5.4251524291725417</v>
          </cell>
          <cell r="BB388">
            <v>6.2356644477793282</v>
          </cell>
          <cell r="BC388">
            <v>9.3958113078285237</v>
          </cell>
          <cell r="BD388">
            <v>16.06302430222388</v>
          </cell>
          <cell r="BE388">
            <v>15.064903833034649</v>
          </cell>
          <cell r="BF388">
            <v>16.429837445274558</v>
          </cell>
          <cell r="BG388">
            <v>77.969957231797792</v>
          </cell>
          <cell r="BH388">
            <v>98.166823191662928</v>
          </cell>
          <cell r="BI388">
            <v>73.934647501100272</v>
          </cell>
          <cell r="BJ388">
            <v>49.023791886649747</v>
          </cell>
          <cell r="BK388">
            <v>41.007316132821018</v>
          </cell>
          <cell r="BL388">
            <v>49.80352557309061</v>
          </cell>
          <cell r="BM388">
            <v>48.86649262533345</v>
          </cell>
          <cell r="BN388">
            <v>47.783105138947803</v>
          </cell>
          <cell r="BO388">
            <v>43.498031690388899</v>
          </cell>
          <cell r="BP388">
            <v>42.72744756648018</v>
          </cell>
          <cell r="BQ388">
            <v>49.103078926046919</v>
          </cell>
          <cell r="BR388">
            <v>47.263894065535993</v>
          </cell>
          <cell r="BS388">
            <v>248.3214120928763</v>
          </cell>
          <cell r="BT388">
            <v>223.02884797936662</v>
          </cell>
          <cell r="BU388">
            <v>119.17778938490659</v>
          </cell>
          <cell r="BV388">
            <v>76.902453879823582</v>
          </cell>
          <cell r="BW388">
            <v>68.096694718051054</v>
          </cell>
          <cell r="BX388">
            <v>63.766821795307578</v>
          </cell>
          <cell r="BY388">
            <v>51.820376855922547</v>
          </cell>
          <cell r="BZ388">
            <v>42.436373675256391</v>
          </cell>
          <cell r="CA388">
            <v>34.144442826653858</v>
          </cell>
          <cell r="CB388">
            <v>33.033214992550398</v>
          </cell>
          <cell r="CC388">
            <v>26.423207934377515</v>
          </cell>
          <cell r="CD388">
            <v>21.979991227723943</v>
          </cell>
          <cell r="CE388">
            <v>25.346703112769006</v>
          </cell>
          <cell r="CF388">
            <v>10.778267005543</v>
          </cell>
          <cell r="CG388">
            <v>5.5331013860901805</v>
          </cell>
          <cell r="CH388">
            <v>6.5954040036863404</v>
          </cell>
          <cell r="CI388">
            <v>3.7012945575247045</v>
          </cell>
          <cell r="CJ388">
            <v>3.4467942227609996</v>
          </cell>
          <cell r="CK388">
            <v>4.7805557084471815</v>
          </cell>
          <cell r="CL388">
            <v>8.1655668370989218</v>
          </cell>
          <cell r="CM388">
            <v>16.273586072427307</v>
          </cell>
          <cell r="CN388">
            <v>16.866917050680527</v>
          </cell>
          <cell r="CO388">
            <v>12.430750971000421</v>
          </cell>
          <cell r="CP388">
            <v>12.74896191981702</v>
          </cell>
          <cell r="CQ388">
            <v>30.453551877514542</v>
          </cell>
          <cell r="CR388">
            <v>8.6075793917656824</v>
          </cell>
          <cell r="CS388">
            <v>4.3175152491610476</v>
          </cell>
          <cell r="CT388">
            <v>5.884293009140265</v>
          </cell>
          <cell r="CU388">
            <v>6.7108561561803413</v>
          </cell>
          <cell r="CV388">
            <v>8.473832917852576</v>
          </cell>
          <cell r="CW388">
            <v>9.7184202195493867</v>
          </cell>
          <cell r="CX388">
            <v>8.3825493259747077</v>
          </cell>
          <cell r="CY388">
            <v>3.3338511044402708</v>
          </cell>
        </row>
        <row r="389">
          <cell r="C389" t="str">
            <v>Tradable (WHD)</v>
          </cell>
          <cell r="W389">
            <v>1.6317268219119541</v>
          </cell>
          <cell r="X389">
            <v>1.9888525612921768</v>
          </cell>
          <cell r="Y389">
            <v>1.6991633641880668</v>
          </cell>
          <cell r="Z389">
            <v>1.8136185212973146</v>
          </cell>
          <cell r="AA389">
            <v>2.0360800046303211</v>
          </cell>
          <cell r="AB389">
            <v>1.5115912318433686</v>
          </cell>
          <cell r="AC389">
            <v>2.4388728353598026</v>
          </cell>
          <cell r="AD389">
            <v>4.3758125192589574</v>
          </cell>
          <cell r="AE389">
            <v>9.0945455230292822</v>
          </cell>
          <cell r="AF389">
            <v>8.0960523007893102</v>
          </cell>
          <cell r="AG389">
            <v>7.4183819258737884</v>
          </cell>
          <cell r="AH389">
            <v>7.8171115377847258</v>
          </cell>
          <cell r="AI389">
            <v>41.060549207910213</v>
          </cell>
          <cell r="AJ389">
            <v>19.883956895728389</v>
          </cell>
          <cell r="AK389">
            <v>10.025913172089034</v>
          </cell>
          <cell r="AL389">
            <v>11.080440539852248</v>
          </cell>
          <cell r="AM389">
            <v>9.7811736009772972</v>
          </cell>
          <cell r="AN389">
            <v>6.4384541967292819</v>
          </cell>
          <cell r="AO389">
            <v>4.5891956645760104</v>
          </cell>
          <cell r="AP389">
            <v>5.8305907646969217</v>
          </cell>
          <cell r="AQ389">
            <v>6.0597232958690768</v>
          </cell>
          <cell r="AR389">
            <v>3.999494778350666</v>
          </cell>
          <cell r="AS389">
            <v>3.1811002063582237</v>
          </cell>
          <cell r="AT389">
            <v>3.0078797481906321</v>
          </cell>
          <cell r="AU389">
            <v>10.972998073723716</v>
          </cell>
          <cell r="AV389">
            <v>7.2899722649005554</v>
          </cell>
          <cell r="AW389">
            <v>11.281208130305174</v>
          </cell>
          <cell r="AX389">
            <v>11.433266729458524</v>
          </cell>
          <cell r="AY389">
            <v>7.7474488356407534</v>
          </cell>
          <cell r="AZ389">
            <v>6.8142211990043222</v>
          </cell>
          <cell r="BA389">
            <v>7.0685348104008767</v>
          </cell>
          <cell r="BB389">
            <v>8.028136793166297</v>
          </cell>
          <cell r="BC389">
            <v>9.1680098940413188</v>
          </cell>
          <cell r="BD389">
            <v>9.7715564916291271</v>
          </cell>
          <cell r="BE389">
            <v>9.0639066649478366</v>
          </cell>
          <cell r="BF389">
            <v>11.20405871024775</v>
          </cell>
          <cell r="BG389">
            <v>57.704515341080167</v>
          </cell>
          <cell r="BH389">
            <v>68.237663714720895</v>
          </cell>
          <cell r="BI389">
            <v>47.901327599371768</v>
          </cell>
          <cell r="BJ389">
            <v>34.152317899168764</v>
          </cell>
          <cell r="BK389">
            <v>31.016207858763011</v>
          </cell>
          <cell r="BL389">
            <v>43.16377171394484</v>
          </cell>
          <cell r="BM389">
            <v>45.654997823644749</v>
          </cell>
          <cell r="BN389">
            <v>47.507701192336356</v>
          </cell>
          <cell r="BO389">
            <v>42.649073105453112</v>
          </cell>
          <cell r="BP389">
            <v>42.11346494775384</v>
          </cell>
          <cell r="BQ389">
            <v>49.789873034407321</v>
          </cell>
          <cell r="BR389">
            <v>49.098185581042827</v>
          </cell>
          <cell r="BS389">
            <v>205.01804898093985</v>
          </cell>
          <cell r="BT389">
            <v>261.57781069601469</v>
          </cell>
          <cell r="BU389">
            <v>159.6620494699672</v>
          </cell>
          <cell r="BV389">
            <v>112.15456910287352</v>
          </cell>
          <cell r="BW389">
            <v>101.21358944454175</v>
          </cell>
          <cell r="BX389">
            <v>89.025041858700149</v>
          </cell>
          <cell r="BY389">
            <v>73.210136396673818</v>
          </cell>
          <cell r="BZ389">
            <v>63.390738843869201</v>
          </cell>
          <cell r="CA389">
            <v>49.065129627303634</v>
          </cell>
          <cell r="CB389">
            <v>44.468481795861635</v>
          </cell>
          <cell r="CC389">
            <v>35.741318808739749</v>
          </cell>
          <cell r="CD389">
            <v>28.635743915663625</v>
          </cell>
          <cell r="CE389">
            <v>16.196456481084525</v>
          </cell>
          <cell r="CF389">
            <v>5.8282035973885655</v>
          </cell>
          <cell r="CG389">
            <v>3.2711831648111627</v>
          </cell>
          <cell r="CH389">
            <v>5.140860926604617</v>
          </cell>
          <cell r="CI389">
            <v>2.7807095977326242</v>
          </cell>
          <cell r="CJ389">
            <v>2.3435653719006808</v>
          </cell>
          <cell r="CK389">
            <v>3.1324433258317583</v>
          </cell>
          <cell r="CL389">
            <v>5.1606243520214861</v>
          </cell>
          <cell r="CM389">
            <v>9.8899585989120453</v>
          </cell>
          <cell r="CN389">
            <v>10.671454015913099</v>
          </cell>
          <cell r="CO389">
            <v>7.490016671371194</v>
          </cell>
          <cell r="CP389">
            <v>8.0556756602317705</v>
          </cell>
          <cell r="CQ389">
            <v>20.303688466935156</v>
          </cell>
          <cell r="CR389">
            <v>8.8956509886902779</v>
          </cell>
          <cell r="CS389">
            <v>6.0076487206216029</v>
          </cell>
          <cell r="CT389">
            <v>7.4787003263777621</v>
          </cell>
          <cell r="CU389">
            <v>8.2512825681335613</v>
          </cell>
          <cell r="CV389">
            <v>8.9290649044625638</v>
          </cell>
          <cell r="CW389">
            <v>9.851766124554743</v>
          </cell>
          <cell r="CX389">
            <v>8.1665430051339314</v>
          </cell>
          <cell r="CY389">
            <v>3.7849756397812797</v>
          </cell>
        </row>
        <row r="390">
          <cell r="C390" t="str">
            <v>Nontradable (WHD)</v>
          </cell>
          <cell r="W390">
            <v>7.0816676015257372</v>
          </cell>
          <cell r="X390">
            <v>2.4518801467088451</v>
          </cell>
          <cell r="Y390">
            <v>0.56194018058286588</v>
          </cell>
          <cell r="Z390">
            <v>6.1799916499680307E-2</v>
          </cell>
          <cell r="AA390">
            <v>-0.35938029754549916</v>
          </cell>
          <cell r="AB390">
            <v>5.0582134601963702</v>
          </cell>
          <cell r="AC390">
            <v>4.5749654022695836</v>
          </cell>
          <cell r="AD390">
            <v>5.0345302197441129</v>
          </cell>
          <cell r="AE390">
            <v>10.066328371401696</v>
          </cell>
          <cell r="AF390">
            <v>10.002427848956174</v>
          </cell>
          <cell r="AG390">
            <v>10.343556863862588</v>
          </cell>
          <cell r="AH390">
            <v>10.868780860805003</v>
          </cell>
          <cell r="AI390">
            <v>25.081402306368943</v>
          </cell>
          <cell r="AJ390">
            <v>12.646450285081158</v>
          </cell>
          <cell r="AK390">
            <v>7.742498511241763</v>
          </cell>
          <cell r="AL390">
            <v>5.3555589607788221</v>
          </cell>
          <cell r="AM390">
            <v>4.4194874293652902</v>
          </cell>
          <cell r="AN390">
            <v>3.139347159159243</v>
          </cell>
          <cell r="AO390">
            <v>2.9824625866319536</v>
          </cell>
          <cell r="AP390">
            <v>2.7618968011078522</v>
          </cell>
          <cell r="AQ390">
            <v>4.2690058907372901</v>
          </cell>
          <cell r="AR390">
            <v>6.7779428233285159</v>
          </cell>
          <cell r="AS390">
            <v>6.52857311564658</v>
          </cell>
          <cell r="AT390">
            <v>6.4646452344261149</v>
          </cell>
          <cell r="AU390">
            <v>1.4668865335310812</v>
          </cell>
          <cell r="AV390">
            <v>-1.433547510307335</v>
          </cell>
          <cell r="AW390">
            <v>1.442073124793481</v>
          </cell>
          <cell r="AX390">
            <v>1.9605716652718854</v>
          </cell>
          <cell r="AY390">
            <v>1.1986059930703732</v>
          </cell>
          <cell r="AZ390">
            <v>1.0027409108027427</v>
          </cell>
          <cell r="BA390">
            <v>0.81575096531005897</v>
          </cell>
          <cell r="BB390">
            <v>1.4078112770675517</v>
          </cell>
          <cell r="BC390">
            <v>3.1001187991744956</v>
          </cell>
          <cell r="BD390">
            <v>9.6117029404855288</v>
          </cell>
          <cell r="BE390">
            <v>9.7573034556810825</v>
          </cell>
          <cell r="BF390">
            <v>9.4906448290507512</v>
          </cell>
          <cell r="BG390">
            <v>33.398412395382053</v>
          </cell>
          <cell r="BH390">
            <v>33.626089555297597</v>
          </cell>
          <cell r="BI390">
            <v>35.392326772844285</v>
          </cell>
          <cell r="BJ390">
            <v>28.227484629059916</v>
          </cell>
          <cell r="BK390">
            <v>24.268733617005566</v>
          </cell>
          <cell r="BL390">
            <v>25.792617048200725</v>
          </cell>
          <cell r="BM390">
            <v>28.075653376643913</v>
          </cell>
          <cell r="BN390">
            <v>26.938241396293634</v>
          </cell>
          <cell r="BO390">
            <v>28.20430523764955</v>
          </cell>
          <cell r="BP390">
            <v>28.746471505775105</v>
          </cell>
          <cell r="BQ390">
            <v>29.586491819039651</v>
          </cell>
          <cell r="BR390">
            <v>33.159024958724586</v>
          </cell>
          <cell r="BS390">
            <v>162.98671227432811</v>
          </cell>
          <cell r="BT390">
            <v>164.7018732930822</v>
          </cell>
          <cell r="BU390">
            <v>108.25405993177407</v>
          </cell>
          <cell r="BV390">
            <v>72.134515924520372</v>
          </cell>
          <cell r="BW390">
            <v>54.228633598576863</v>
          </cell>
          <cell r="BX390">
            <v>45.21151431530771</v>
          </cell>
          <cell r="BY390">
            <v>40.975140948000842</v>
          </cell>
          <cell r="BZ390">
            <v>35.588797581235298</v>
          </cell>
          <cell r="CA390">
            <v>34.405753981208164</v>
          </cell>
          <cell r="CB390">
            <v>34.360714588890403</v>
          </cell>
          <cell r="CC390">
            <v>30.861327105438818</v>
          </cell>
          <cell r="CD390">
            <v>28.902523662747228</v>
          </cell>
          <cell r="CE390">
            <v>0.14164037190123224</v>
          </cell>
          <cell r="CF390">
            <v>3.8670023333423842</v>
          </cell>
          <cell r="CG390">
            <v>2.6899972012334246</v>
          </cell>
          <cell r="CH390">
            <v>0.18916684836509035</v>
          </cell>
          <cell r="CI390">
            <v>0.33122582248263654</v>
          </cell>
          <cell r="CJ390">
            <v>0.53527039029894752</v>
          </cell>
          <cell r="CK390">
            <v>1.3530108175098405</v>
          </cell>
          <cell r="CL390">
            <v>2.6345341631822237</v>
          </cell>
          <cell r="CM390">
            <v>5.5975408168987997</v>
          </cell>
          <cell r="CN390">
            <v>5.8371909338576415</v>
          </cell>
          <cell r="CO390">
            <v>6.2368690839524277</v>
          </cell>
          <cell r="CP390">
            <v>6.4219128275951221</v>
          </cell>
          <cell r="CQ390">
            <v>20.146129836701917</v>
          </cell>
          <cell r="CR390">
            <v>8.8148500647935037</v>
          </cell>
          <cell r="CS390">
            <v>6.5953510791660932</v>
          </cell>
          <cell r="CT390">
            <v>4.8982517392106075</v>
          </cell>
          <cell r="CU390">
            <v>3.9391100575339095</v>
          </cell>
          <cell r="CV390">
            <v>4.0499918291861547</v>
          </cell>
          <cell r="CW390">
            <v>4.0999175682942877</v>
          </cell>
          <cell r="CX390">
            <v>5.0398558521005157</v>
          </cell>
          <cell r="CY390">
            <v>6.0675913321546631</v>
          </cell>
        </row>
        <row r="391">
          <cell r="C391" t="str">
            <v>Tradable (authorities)</v>
          </cell>
          <cell r="W391">
            <v>1.271922614754601</v>
          </cell>
          <cell r="X391">
            <v>0.58110691358253064</v>
          </cell>
          <cell r="Y391">
            <v>-0.12764768539298643</v>
          </cell>
          <cell r="Z391">
            <v>5.7630323783214976E-2</v>
          </cell>
          <cell r="AA391">
            <v>0.16619888513618264</v>
          </cell>
          <cell r="AB391">
            <v>-0.14770329640384716</v>
          </cell>
          <cell r="AC391">
            <v>0.65470943084527278</v>
          </cell>
          <cell r="AD391">
            <v>1.9042610919440364</v>
          </cell>
          <cell r="AE391">
            <v>7.0713701097677983</v>
          </cell>
          <cell r="AF391">
            <v>6.7779743946165638</v>
          </cell>
          <cell r="AG391">
            <v>6.6763198728116606</v>
          </cell>
          <cell r="AH391">
            <v>6.3347803868574033</v>
          </cell>
          <cell r="AI391">
            <v>44.888120543388453</v>
          </cell>
          <cell r="AJ391">
            <v>24.552192944638904</v>
          </cell>
          <cell r="AK391">
            <v>14.265087999531218</v>
          </cell>
          <cell r="AL391">
            <v>14.858787488260617</v>
          </cell>
          <cell r="AM391">
            <v>11.358200309040882</v>
          </cell>
          <cell r="AN391">
            <v>6.1551325705948159</v>
          </cell>
          <cell r="AO391">
            <v>3.8360184055395052</v>
          </cell>
          <cell r="AP391">
            <v>4.7011876145099478</v>
          </cell>
          <cell r="AQ391">
            <v>5.2429467796446687</v>
          </cell>
          <cell r="AR391">
            <v>2.9731999072359656</v>
          </cell>
          <cell r="AS391">
            <v>2.5977381998296494</v>
          </cell>
          <cell r="AT391">
            <v>2.7153045380456291</v>
          </cell>
          <cell r="AU391">
            <v>11.542450433676393</v>
          </cell>
          <cell r="AV391">
            <v>4.8748543985424106</v>
          </cell>
          <cell r="AW391">
            <v>11.298144467053262</v>
          </cell>
          <cell r="AX391">
            <v>11.871856750483545</v>
          </cell>
          <cell r="AY391">
            <v>8.4627569933521301</v>
          </cell>
          <cell r="AZ391">
            <v>6.8601826026196733</v>
          </cell>
          <cell r="BA391">
            <v>6.8254240996509452</v>
          </cell>
          <cell r="BB391">
            <v>6.6177622812477779</v>
          </cell>
          <cell r="BC391">
            <v>7.0383556651909345</v>
          </cell>
          <cell r="BD391">
            <v>7.8970457130418765</v>
          </cell>
          <cell r="BE391">
            <v>6.8913841008887431</v>
          </cell>
          <cell r="BF391">
            <v>8.3063221126391369</v>
          </cell>
          <cell r="BG391">
            <v>33.37048092513956</v>
          </cell>
          <cell r="BH391">
            <v>58.054116857390312</v>
          </cell>
          <cell r="BI391">
            <v>42.349926191414653</v>
          </cell>
          <cell r="BJ391">
            <v>29.864090193886113</v>
          </cell>
          <cell r="BK391">
            <v>29.180551222517835</v>
          </cell>
          <cell r="BL391">
            <v>42.695432536039334</v>
          </cell>
          <cell r="BM391">
            <v>47.560113294095856</v>
          </cell>
          <cell r="BN391">
            <v>47.879879720001952</v>
          </cell>
          <cell r="BO391">
            <v>41.351264135830434</v>
          </cell>
          <cell r="BP391">
            <v>41.538103493952377</v>
          </cell>
          <cell r="BQ391">
            <v>49.359885103404935</v>
          </cell>
          <cell r="BR391">
            <v>50.271927267465998</v>
          </cell>
          <cell r="BS391">
            <v>312.4346585563834</v>
          </cell>
          <cell r="BT391">
            <v>316.07101791129696</v>
          </cell>
          <cell r="BU391">
            <v>181.51977780771335</v>
          </cell>
          <cell r="BV391">
            <v>124.42690503818201</v>
          </cell>
          <cell r="BW391">
            <v>105.28481685185068</v>
          </cell>
          <cell r="BX391">
            <v>92.011390497102042</v>
          </cell>
          <cell r="BY391">
            <v>74.871805893372198</v>
          </cell>
          <cell r="BZ391">
            <v>62.131560434375785</v>
          </cell>
          <cell r="CA391">
            <v>47.740769097925039</v>
          </cell>
          <cell r="CB391">
            <v>44.218736277091494</v>
          </cell>
          <cell r="CC391">
            <v>35.94155763556509</v>
          </cell>
          <cell r="CD391">
            <v>28.464766146588886</v>
          </cell>
          <cell r="CE391">
            <v>17.695747369495834</v>
          </cell>
          <cell r="CF391">
            <v>11.32257919169723</v>
          </cell>
          <cell r="CG391">
            <v>10.042380820343851</v>
          </cell>
          <cell r="CH391">
            <v>8.7384602090979229</v>
          </cell>
          <cell r="CI391">
            <v>5.9702617707458501</v>
          </cell>
          <cell r="CJ391">
            <v>5.6202662714468232</v>
          </cell>
          <cell r="CK391">
            <v>6.24842113930724</v>
          </cell>
          <cell r="CL391">
            <v>7.7649384037366218</v>
          </cell>
          <cell r="CM391">
            <v>12.459512618453346</v>
          </cell>
          <cell r="CN391">
            <v>13.309534265701501</v>
          </cell>
          <cell r="CO391">
            <v>9.747537166215551</v>
          </cell>
          <cell r="CP391">
            <v>10.219784379105306</v>
          </cell>
          <cell r="CQ391">
            <v>30.698640470234551</v>
          </cell>
          <cell r="CR391">
            <v>14.046473659533063</v>
          </cell>
          <cell r="CS391">
            <v>9.7642161705830119</v>
          </cell>
          <cell r="CT391">
            <v>11.652235057482415</v>
          </cell>
          <cell r="CU391">
            <v>10.637556922255726</v>
          </cell>
          <cell r="CV391">
            <v>10.545992551280818</v>
          </cell>
          <cell r="CW391">
            <v>11.48706056408966</v>
          </cell>
          <cell r="CX391">
            <v>9.5314469588044375</v>
          </cell>
          <cell r="CY391">
            <v>4.2352759079148825</v>
          </cell>
        </row>
        <row r="392">
          <cell r="C392" t="str">
            <v>Nontradable (authorities)</v>
          </cell>
          <cell r="W392">
            <v>6.1169349517445681</v>
          </cell>
          <cell r="X392">
            <v>3.6849995647032898</v>
          </cell>
          <cell r="Y392">
            <v>2.5611350688898682</v>
          </cell>
          <cell r="Z392">
            <v>2.1316237001312714</v>
          </cell>
          <cell r="AA392">
            <v>1.964977458747768</v>
          </cell>
          <cell r="AB392">
            <v>5.8052955531138934</v>
          </cell>
          <cell r="AC392">
            <v>5.7678788708001036</v>
          </cell>
          <cell r="AD392">
            <v>7.2248961094891939</v>
          </cell>
          <cell r="AE392">
            <v>11.750668767642239</v>
          </cell>
          <cell r="AF392">
            <v>10.794752902123932</v>
          </cell>
          <cell r="AG392">
            <v>10.348529767764433</v>
          </cell>
          <cell r="AH392">
            <v>11.539155694817055</v>
          </cell>
          <cell r="AI392">
            <v>25.701374373026113</v>
          </cell>
          <cell r="AJ392">
            <v>10.457821027619602</v>
          </cell>
          <cell r="AK392">
            <v>4.6349365261773272</v>
          </cell>
          <cell r="AL392">
            <v>3.4922242704014081</v>
          </cell>
          <cell r="AM392">
            <v>4.3295120349319092</v>
          </cell>
          <cell r="AN392">
            <v>4.1839653254472182</v>
          </cell>
          <cell r="AO392">
            <v>4.0442663918187804</v>
          </cell>
          <cell r="AP392">
            <v>4.5102309197951911</v>
          </cell>
          <cell r="AQ392">
            <v>5.4329536049153972</v>
          </cell>
          <cell r="AR392">
            <v>7.0297410161880691</v>
          </cell>
          <cell r="AS392">
            <v>6.2425742181315229</v>
          </cell>
          <cell r="AT392">
            <v>5.890939410495875</v>
          </cell>
          <cell r="AU392">
            <v>3.1935483453847411</v>
          </cell>
          <cell r="AV392">
            <v>2.6118400249277585</v>
          </cell>
          <cell r="AW392">
            <v>3.7058794289562655</v>
          </cell>
          <cell r="AX392">
            <v>3.7982978640987568</v>
          </cell>
          <cell r="AY392">
            <v>2.1309920785819827</v>
          </cell>
          <cell r="AZ392">
            <v>2.3306553063006135</v>
          </cell>
          <cell r="BA392">
            <v>2.4959366651221302</v>
          </cell>
          <cell r="BB392">
            <v>4.1817611319454215</v>
          </cell>
          <cell r="BC392">
            <v>6.3762539803892366</v>
          </cell>
          <cell r="BD392">
            <v>11.28451268711504</v>
          </cell>
          <cell r="BE392">
            <v>11.486111139176899</v>
          </cell>
          <cell r="BF392">
            <v>12.418957443283276</v>
          </cell>
          <cell r="BG392">
            <v>60.260775165203114</v>
          </cell>
          <cell r="BH392">
            <v>49.688534831702469</v>
          </cell>
          <cell r="BI392">
            <v>43.084712647035929</v>
          </cell>
          <cell r="BJ392">
            <v>33.32228679648631</v>
          </cell>
          <cell r="BK392">
            <v>27.502417668291045</v>
          </cell>
          <cell r="BL392">
            <v>30.535266221979271</v>
          </cell>
          <cell r="BM392">
            <v>30.987049632153287</v>
          </cell>
          <cell r="BN392">
            <v>31.83811404655853</v>
          </cell>
          <cell r="BO392">
            <v>32.957496844813448</v>
          </cell>
          <cell r="BP392">
            <v>32.64569316531626</v>
          </cell>
          <cell r="BQ392">
            <v>35.125100377727989</v>
          </cell>
          <cell r="BR392">
            <v>36.281550114939932</v>
          </cell>
          <cell r="BS392">
            <v>105.33972135855771</v>
          </cell>
          <cell r="BT392">
            <v>151.65002152505548</v>
          </cell>
          <cell r="BU392">
            <v>104.64580895380777</v>
          </cell>
          <cell r="BV392">
            <v>72.687494412122078</v>
          </cell>
          <cell r="BW392">
            <v>63.080955005097024</v>
          </cell>
          <cell r="BX392">
            <v>54.176771733069273</v>
          </cell>
          <cell r="BY392">
            <v>48.113206784827184</v>
          </cell>
          <cell r="BZ392">
            <v>44.167406235630409</v>
          </cell>
          <cell r="CA392">
            <v>39.5978260964051</v>
          </cell>
          <cell r="CB392">
            <v>37.353289854899174</v>
          </cell>
          <cell r="CC392">
            <v>32.015414263223505</v>
          </cell>
          <cell r="CD392">
            <v>28.987271162442056</v>
          </cell>
          <cell r="CE392">
            <v>3.1060784774978032</v>
          </cell>
          <cell r="CF392">
            <v>-0.39738840734374037</v>
          </cell>
          <cell r="CG392">
            <v>-3.0836668736508415</v>
          </cell>
          <cell r="CH392">
            <v>-1.6299600357596802</v>
          </cell>
          <cell r="CI392">
            <v>-1.8545584466703389</v>
          </cell>
          <cell r="CJ392">
            <v>-1.9199634420687346</v>
          </cell>
          <cell r="CK392">
            <v>-0.97759468510997749</v>
          </cell>
          <cell r="CL392">
            <v>0.96319234144716859</v>
          </cell>
          <cell r="CM392">
            <v>4.4392333699741755</v>
          </cell>
          <cell r="CN392">
            <v>4.7576592419782457</v>
          </cell>
          <cell r="CO392">
            <v>4.5085662351026485</v>
          </cell>
          <cell r="CP392">
            <v>4.8794573791271887</v>
          </cell>
          <cell r="CQ392">
            <v>10.867476777837723</v>
          </cell>
          <cell r="CR392">
            <v>4.0419338169512002</v>
          </cell>
          <cell r="CS392">
            <v>2.8876619785322788</v>
          </cell>
          <cell r="CT392">
            <v>1.6866205894333461</v>
          </cell>
          <cell r="CU392">
            <v>2.8295953124715112</v>
          </cell>
          <cell r="CV392">
            <v>3.8026215132035901</v>
          </cell>
          <cell r="CW392">
            <v>4.0619095715425573</v>
          </cell>
          <cell r="CX392">
            <v>4.5583281324232274</v>
          </cell>
          <cell r="CY392">
            <v>5.0258913347928313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ns."/>
      <sheetName val="Consolidated"/>
      <sheetName val="Federal"/>
      <sheetName val="Adm Nac"/>
      <sheetName val="Tes Nac"/>
      <sheetName val="Rec Afctd"/>
      <sheetName val="Org Dec"/>
      <sheetName val="ISS"/>
      <sheetName val="Cajas"/>
      <sheetName val="Empresas"/>
      <sheetName val="Cons-AC"/>
      <sheetName val="Federal-AC"/>
      <sheetName val="Prov."/>
      <sheetName val="Taxes"/>
      <sheetName val="Taxes (2)"/>
      <sheetName val="Taxes-AC"/>
      <sheetName val="Inputs(q)"/>
      <sheetName val="Federal-r"/>
      <sheetName val="Revenues Prg"/>
      <sheetName val="Revenues MoE"/>
      <sheetName val="Financing"/>
      <sheetName val="Financing Prg"/>
      <sheetName val="FinPrg-sum"/>
      <sheetName val="Federal-w"/>
      <sheetName val="Data"/>
      <sheetName val="Federal-ER"/>
      <sheetName val="SI"/>
      <sheetName val="Arrears"/>
      <sheetName val="Charts"/>
      <sheetName val="Revenue proj"/>
      <sheetName val="Med. Term Rev"/>
      <sheetName val="Debt Cons"/>
      <sheetName val="Debt Fed."/>
      <sheetName val="Debt Pr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NCARIA"/>
      <sheetName val="Ingresos Ext."/>
      <sheetName val="Segmento"/>
      <sheetName val="Promedio"/>
      <sheetName val="Verificacion"/>
      <sheetName val="BALANCE"/>
      <sheetName val="ANALISIS-H"/>
      <sheetName val="ANALISIS V"/>
      <sheetName val="FLUJO DE CAJA"/>
      <sheetName val="FONDOS 1"/>
      <sheetName val="Market"/>
      <sheetName val="SHARE"/>
      <sheetName val="RESUMEN"/>
      <sheetName val="CASCADA"/>
      <sheetName val="ROE"/>
      <sheetName val="GT%"/>
      <sheetName val="DESC.MARGEN"/>
      <sheetName val="ARBOL"/>
      <sheetName val="SOLVENCIA"/>
      <sheetName val="roif + rofl"/>
      <sheetName val="IBCA-MOODY´S"/>
      <sheetName val="BRECHA"/>
      <sheetName val="Ajustes"/>
      <sheetName val="BD US$"/>
      <sheetName val="Base Datos"/>
      <sheetName val="Codigos"/>
      <sheetName val="M Agricola"/>
      <sheetName val="Corp Banca Sep-2002"/>
    </sheetNames>
    <sheetDataSet>
      <sheetData sheetId="0" refreshError="1"/>
      <sheetData sheetId="1"/>
      <sheetData sheetId="2"/>
      <sheetData sheetId="3">
        <row r="5">
          <cell r="C5" t="str">
            <v>MDBC-2002</v>
          </cell>
        </row>
      </sheetData>
      <sheetData sheetId="4">
        <row r="4">
          <cell r="C4" t="str">
            <v>Sistema de Análisis y Calificación de Riesgo Bancario</v>
          </cell>
        </row>
      </sheetData>
      <sheetData sheetId="5">
        <row r="4">
          <cell r="C4" t="str">
            <v>Sistema de Análisis y Calificación de Riesgo Bancario</v>
          </cell>
        </row>
      </sheetData>
      <sheetData sheetId="6"/>
      <sheetData sheetId="7">
        <row r="3">
          <cell r="C3" t="str">
            <v>Sistema de Análisis y Calificación de Riesgo Bancario</v>
          </cell>
        </row>
      </sheetData>
      <sheetData sheetId="8">
        <row r="5">
          <cell r="D5" t="str">
            <v>Sistema de Análisis y Calificación de Riesgo Bancario</v>
          </cell>
        </row>
      </sheetData>
      <sheetData sheetId="9" refreshError="1"/>
      <sheetData sheetId="10">
        <row r="3">
          <cell r="E3" t="str">
            <v>Sistema de Análisis y Calificación de Riesgo Bancario</v>
          </cell>
        </row>
      </sheetData>
      <sheetData sheetId="11"/>
      <sheetData sheetId="12" refreshError="1">
        <row r="5">
          <cell r="C5" t="str">
            <v>MDBC-2002</v>
          </cell>
        </row>
      </sheetData>
      <sheetData sheetId="13" refreshError="1">
        <row r="4">
          <cell r="C4" t="str">
            <v>Sistema de Análisis y Calificación de Riesgo Bancario</v>
          </cell>
        </row>
      </sheetData>
      <sheetData sheetId="14" refreshError="1">
        <row r="4">
          <cell r="C4" t="str">
            <v>Sistema de Análisis y Calificación de Riesgo Bancario</v>
          </cell>
        </row>
      </sheetData>
      <sheetData sheetId="15"/>
      <sheetData sheetId="16"/>
      <sheetData sheetId="17" refreshError="1">
        <row r="3">
          <cell r="C3" t="str">
            <v>Sistema de Análisis y Calificación de Riesgo Bancario</v>
          </cell>
        </row>
        <row r="10">
          <cell r="E10">
            <v>35765</v>
          </cell>
          <cell r="F10">
            <v>35947</v>
          </cell>
          <cell r="G10">
            <v>36130</v>
          </cell>
          <cell r="H10">
            <v>36312</v>
          </cell>
          <cell r="I10">
            <v>36342</v>
          </cell>
          <cell r="J10">
            <v>36373</v>
          </cell>
          <cell r="K10">
            <v>36404</v>
          </cell>
          <cell r="L10">
            <v>36434</v>
          </cell>
          <cell r="M10">
            <v>36465</v>
          </cell>
          <cell r="N10">
            <v>36495</v>
          </cell>
          <cell r="O10">
            <v>36526</v>
          </cell>
          <cell r="P10">
            <v>36557</v>
          </cell>
          <cell r="Q10">
            <v>36586</v>
          </cell>
          <cell r="R10">
            <v>36617</v>
          </cell>
          <cell r="S10">
            <v>36647</v>
          </cell>
          <cell r="T10">
            <v>36678</v>
          </cell>
          <cell r="U10">
            <v>36708</v>
          </cell>
          <cell r="V10">
            <v>36739</v>
          </cell>
          <cell r="W10">
            <v>36770</v>
          </cell>
          <cell r="X10">
            <v>36800</v>
          </cell>
          <cell r="Y10">
            <v>36831</v>
          </cell>
          <cell r="Z10">
            <v>36861</v>
          </cell>
          <cell r="AA10">
            <v>36892</v>
          </cell>
          <cell r="AB10">
            <v>36923</v>
          </cell>
          <cell r="AC10">
            <v>36951</v>
          </cell>
          <cell r="AD10">
            <v>36982</v>
          </cell>
          <cell r="AE10">
            <v>37012</v>
          </cell>
          <cell r="AF10">
            <v>37043</v>
          </cell>
          <cell r="AG10">
            <v>37073</v>
          </cell>
          <cell r="AH10">
            <v>37104</v>
          </cell>
          <cell r="AI10">
            <v>37135</v>
          </cell>
          <cell r="AJ10">
            <v>37165</v>
          </cell>
          <cell r="AK10">
            <v>37196</v>
          </cell>
          <cell r="AL10">
            <v>37226</v>
          </cell>
          <cell r="AM10">
            <v>37258</v>
          </cell>
          <cell r="AN10">
            <v>37289</v>
          </cell>
          <cell r="AO10">
            <v>37317</v>
          </cell>
          <cell r="AP10">
            <v>37348</v>
          </cell>
          <cell r="AQ10">
            <v>37378</v>
          </cell>
          <cell r="AR10">
            <v>37409</v>
          </cell>
          <cell r="AS10">
            <v>37439</v>
          </cell>
          <cell r="AT10">
            <v>37470</v>
          </cell>
          <cell r="AU10">
            <v>37501</v>
          </cell>
          <cell r="AV10">
            <v>37531</v>
          </cell>
          <cell r="AW10">
            <v>37562</v>
          </cell>
          <cell r="AX10">
            <v>37592</v>
          </cell>
          <cell r="AY10">
            <v>37623</v>
          </cell>
          <cell r="AZ10">
            <v>37654</v>
          </cell>
          <cell r="BA10">
            <v>37682</v>
          </cell>
          <cell r="BB10">
            <v>37713</v>
          </cell>
          <cell r="BC10">
            <v>37743</v>
          </cell>
          <cell r="BD10">
            <v>37774</v>
          </cell>
          <cell r="BE10">
            <v>37804</v>
          </cell>
          <cell r="BF10">
            <v>37835</v>
          </cell>
          <cell r="BG10">
            <v>37866</v>
          </cell>
          <cell r="BH10">
            <v>37896</v>
          </cell>
          <cell r="BI10">
            <v>37927</v>
          </cell>
          <cell r="BJ10">
            <v>37957</v>
          </cell>
        </row>
      </sheetData>
      <sheetData sheetId="18" refreshError="1">
        <row r="5">
          <cell r="D5" t="str">
            <v>Sistema de Análisis y Calificación de Riesgo Bancario</v>
          </cell>
        </row>
      </sheetData>
      <sheetData sheetId="19"/>
      <sheetData sheetId="20">
        <row r="4">
          <cell r="C4" t="str">
            <v>MDBC-2002</v>
          </cell>
        </row>
      </sheetData>
      <sheetData sheetId="21" refreshError="1">
        <row r="3">
          <cell r="E3" t="str">
            <v>Sistema de Análisis y Calificación de Riesgo Bancario</v>
          </cell>
        </row>
      </sheetData>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ANNUAL"/>
      <sheetName val="SUMMARY STATS"/>
    </sheetNames>
    <sheetDataSet>
      <sheetData sheetId="0">
        <row r="2">
          <cell r="A2" t="str">
            <v>PHILIPPINE OVERSEAS EMPLOYMENT ADMINISTRATION</v>
          </cell>
        </row>
        <row r="3">
          <cell r="A3" t="str">
            <v>Deployed Landbased Overseas Filipino Workers by Destination</v>
          </cell>
        </row>
        <row r="7">
          <cell r="B7" t="str">
            <v xml:space="preserve">   1998</v>
          </cell>
          <cell r="C7" t="str">
            <v xml:space="preserve">   1999</v>
          </cell>
          <cell r="D7" t="str">
            <v xml:space="preserve">   2000</v>
          </cell>
          <cell r="F7">
            <v>36892</v>
          </cell>
          <cell r="G7">
            <v>36923</v>
          </cell>
          <cell r="H7">
            <v>36951</v>
          </cell>
          <cell r="I7">
            <v>36982</v>
          </cell>
          <cell r="J7">
            <v>37012</v>
          </cell>
          <cell r="K7">
            <v>37043</v>
          </cell>
          <cell r="L7">
            <v>37073</v>
          </cell>
          <cell r="M7">
            <v>37104</v>
          </cell>
          <cell r="N7">
            <v>37135</v>
          </cell>
          <cell r="O7">
            <v>37165</v>
          </cell>
          <cell r="P7">
            <v>37196</v>
          </cell>
          <cell r="Q7">
            <v>37226</v>
          </cell>
          <cell r="S7">
            <v>2000</v>
          </cell>
          <cell r="T7" t="str">
            <v>2001</v>
          </cell>
          <cell r="U7" t="str">
            <v>% Change</v>
          </cell>
        </row>
        <row r="9">
          <cell r="A9" t="str">
            <v>MIDDLE EAST</v>
          </cell>
          <cell r="B9">
            <v>279767</v>
          </cell>
          <cell r="C9">
            <v>287076</v>
          </cell>
          <cell r="D9">
            <v>283291</v>
          </cell>
          <cell r="F9">
            <v>34691</v>
          </cell>
          <cell r="G9">
            <v>23046</v>
          </cell>
          <cell r="H9">
            <v>21094</v>
          </cell>
          <cell r="I9">
            <v>23967</v>
          </cell>
          <cell r="J9">
            <v>31906</v>
          </cell>
          <cell r="K9">
            <v>30134</v>
          </cell>
          <cell r="L9">
            <v>25085</v>
          </cell>
          <cell r="M9">
            <v>23905</v>
          </cell>
          <cell r="N9">
            <v>26311</v>
          </cell>
          <cell r="O9">
            <v>21012</v>
          </cell>
          <cell r="P9">
            <v>20370</v>
          </cell>
          <cell r="Q9">
            <v>16012</v>
          </cell>
          <cell r="S9">
            <v>283291</v>
          </cell>
          <cell r="T9">
            <v>297533</v>
          </cell>
          <cell r="U9">
            <v>5.027339378942508E-2</v>
          </cell>
        </row>
        <row r="10">
          <cell r="A10" t="str">
            <v xml:space="preserve">    Bahrain</v>
          </cell>
          <cell r="B10">
            <v>5180</v>
          </cell>
          <cell r="C10">
            <v>5592</v>
          </cell>
          <cell r="D10">
            <v>5498</v>
          </cell>
          <cell r="F10">
            <v>554</v>
          </cell>
          <cell r="G10">
            <v>456</v>
          </cell>
          <cell r="H10">
            <v>354</v>
          </cell>
          <cell r="I10">
            <v>444</v>
          </cell>
          <cell r="J10">
            <v>667</v>
          </cell>
          <cell r="K10">
            <v>622</v>
          </cell>
          <cell r="L10">
            <v>496</v>
          </cell>
          <cell r="M10">
            <v>492</v>
          </cell>
          <cell r="N10">
            <v>543</v>
          </cell>
          <cell r="O10">
            <v>469</v>
          </cell>
          <cell r="P10">
            <v>358</v>
          </cell>
          <cell r="Q10">
            <v>406</v>
          </cell>
          <cell r="S10">
            <v>5498</v>
          </cell>
          <cell r="T10">
            <v>5861</v>
          </cell>
          <cell r="U10">
            <v>6.6024008730447337E-2</v>
          </cell>
        </row>
        <row r="11">
          <cell r="A11" t="str">
            <v xml:space="preserve">    Egypt</v>
          </cell>
          <cell r="B11">
            <v>358</v>
          </cell>
          <cell r="C11">
            <v>334</v>
          </cell>
          <cell r="D11">
            <v>487</v>
          </cell>
          <cell r="F11">
            <v>69</v>
          </cell>
          <cell r="G11">
            <v>55</v>
          </cell>
          <cell r="H11">
            <v>62</v>
          </cell>
          <cell r="I11">
            <v>40</v>
          </cell>
          <cell r="J11">
            <v>42</v>
          </cell>
          <cell r="K11">
            <v>68</v>
          </cell>
          <cell r="L11">
            <v>63</v>
          </cell>
          <cell r="M11">
            <v>58</v>
          </cell>
          <cell r="N11">
            <v>29</v>
          </cell>
          <cell r="O11">
            <v>15</v>
          </cell>
          <cell r="P11">
            <v>23</v>
          </cell>
          <cell r="Q11">
            <v>15</v>
          </cell>
          <cell r="S11">
            <v>487</v>
          </cell>
          <cell r="T11">
            <v>539</v>
          </cell>
          <cell r="U11">
            <v>0.10677618069815198</v>
          </cell>
        </row>
        <row r="12">
          <cell r="A12" t="str">
            <v xml:space="preserve">    Iran</v>
          </cell>
          <cell r="B12">
            <v>18</v>
          </cell>
          <cell r="C12">
            <v>24</v>
          </cell>
          <cell r="D12">
            <v>132</v>
          </cell>
          <cell r="F12">
            <v>61</v>
          </cell>
          <cell r="G12">
            <v>33</v>
          </cell>
          <cell r="H12">
            <v>68</v>
          </cell>
          <cell r="I12">
            <v>30</v>
          </cell>
          <cell r="J12">
            <v>44</v>
          </cell>
          <cell r="K12">
            <v>172</v>
          </cell>
          <cell r="L12">
            <v>86</v>
          </cell>
          <cell r="M12">
            <v>22</v>
          </cell>
          <cell r="N12">
            <v>10</v>
          </cell>
          <cell r="O12">
            <v>1</v>
          </cell>
          <cell r="P12">
            <v>101</v>
          </cell>
          <cell r="Q12">
            <v>13</v>
          </cell>
          <cell r="S12">
            <v>132</v>
          </cell>
          <cell r="T12">
            <v>641</v>
          </cell>
          <cell r="U12">
            <v>3.8560606060606064</v>
          </cell>
        </row>
        <row r="13">
          <cell r="A13" t="str">
            <v xml:space="preserve">    Iraq</v>
          </cell>
          <cell r="B13">
            <v>10</v>
          </cell>
          <cell r="C13">
            <v>23</v>
          </cell>
          <cell r="D13">
            <v>42</v>
          </cell>
          <cell r="F13">
            <v>5</v>
          </cell>
          <cell r="G13">
            <v>2</v>
          </cell>
          <cell r="H13">
            <v>0</v>
          </cell>
          <cell r="I13">
            <v>53</v>
          </cell>
          <cell r="J13">
            <v>3</v>
          </cell>
          <cell r="K13">
            <v>2</v>
          </cell>
          <cell r="L13">
            <v>3</v>
          </cell>
          <cell r="M13">
            <v>2</v>
          </cell>
          <cell r="N13">
            <v>6</v>
          </cell>
          <cell r="O13">
            <v>1</v>
          </cell>
          <cell r="P13">
            <v>5</v>
          </cell>
          <cell r="Q13">
            <v>4</v>
          </cell>
          <cell r="S13">
            <v>42</v>
          </cell>
          <cell r="T13">
            <v>86</v>
          </cell>
          <cell r="U13">
            <v>1.0476190476190474</v>
          </cell>
        </row>
        <row r="14">
          <cell r="A14" t="str">
            <v xml:space="preserve">    Israel</v>
          </cell>
          <cell r="B14">
            <v>2022</v>
          </cell>
          <cell r="C14">
            <v>3488</v>
          </cell>
          <cell r="D14">
            <v>4429</v>
          </cell>
          <cell r="F14">
            <v>468</v>
          </cell>
          <cell r="G14">
            <v>423</v>
          </cell>
          <cell r="H14">
            <v>399</v>
          </cell>
          <cell r="I14">
            <v>300</v>
          </cell>
          <cell r="J14">
            <v>512</v>
          </cell>
          <cell r="K14">
            <v>530</v>
          </cell>
          <cell r="L14">
            <v>338</v>
          </cell>
          <cell r="M14">
            <v>467</v>
          </cell>
          <cell r="N14">
            <v>509</v>
          </cell>
          <cell r="O14">
            <v>525</v>
          </cell>
          <cell r="P14">
            <v>505</v>
          </cell>
          <cell r="Q14">
            <v>586</v>
          </cell>
          <cell r="S14">
            <v>4429</v>
          </cell>
          <cell r="T14">
            <v>5562</v>
          </cell>
          <cell r="U14">
            <v>0.2558139534883721</v>
          </cell>
        </row>
        <row r="15">
          <cell r="A15" t="str">
            <v xml:space="preserve">    Jordan</v>
          </cell>
          <cell r="B15">
            <v>551</v>
          </cell>
          <cell r="C15">
            <v>456</v>
          </cell>
          <cell r="D15">
            <v>541</v>
          </cell>
          <cell r="F15">
            <v>74</v>
          </cell>
          <cell r="G15">
            <v>37</v>
          </cell>
          <cell r="H15">
            <v>35</v>
          </cell>
          <cell r="I15">
            <v>36</v>
          </cell>
          <cell r="J15">
            <v>66</v>
          </cell>
          <cell r="K15">
            <v>52</v>
          </cell>
          <cell r="L15">
            <v>80</v>
          </cell>
          <cell r="M15">
            <v>46</v>
          </cell>
          <cell r="N15">
            <v>35</v>
          </cell>
          <cell r="O15">
            <v>34</v>
          </cell>
          <cell r="P15">
            <v>37</v>
          </cell>
          <cell r="Q15">
            <v>28</v>
          </cell>
          <cell r="S15">
            <v>541</v>
          </cell>
          <cell r="T15">
            <v>560</v>
          </cell>
          <cell r="U15">
            <v>3.512014787430684E-2</v>
          </cell>
        </row>
        <row r="16">
          <cell r="A16" t="str">
            <v xml:space="preserve">    Kuwait</v>
          </cell>
          <cell r="B16">
            <v>17372</v>
          </cell>
          <cell r="C16">
            <v>17628</v>
          </cell>
          <cell r="D16">
            <v>21490</v>
          </cell>
          <cell r="F16">
            <v>1821</v>
          </cell>
          <cell r="G16">
            <v>1650</v>
          </cell>
          <cell r="H16">
            <v>1459</v>
          </cell>
          <cell r="I16">
            <v>890</v>
          </cell>
          <cell r="J16">
            <v>2352</v>
          </cell>
          <cell r="K16">
            <v>2180</v>
          </cell>
          <cell r="L16">
            <v>2344</v>
          </cell>
          <cell r="M16">
            <v>1824</v>
          </cell>
          <cell r="N16">
            <v>2461</v>
          </cell>
          <cell r="O16">
            <v>1925</v>
          </cell>
          <cell r="P16">
            <v>1765</v>
          </cell>
          <cell r="Q16">
            <v>1285</v>
          </cell>
          <cell r="S16">
            <v>21490</v>
          </cell>
          <cell r="T16">
            <v>21956</v>
          </cell>
          <cell r="U16">
            <v>2.1684504420660833E-2</v>
          </cell>
        </row>
        <row r="17">
          <cell r="A17" t="str">
            <v xml:space="preserve">    Lebanon</v>
          </cell>
          <cell r="B17">
            <v>1342</v>
          </cell>
          <cell r="C17">
            <v>1674</v>
          </cell>
          <cell r="D17">
            <v>2783</v>
          </cell>
          <cell r="F17">
            <v>267</v>
          </cell>
          <cell r="G17">
            <v>206</v>
          </cell>
          <cell r="H17">
            <v>224</v>
          </cell>
          <cell r="I17">
            <v>233</v>
          </cell>
          <cell r="J17">
            <v>392</v>
          </cell>
          <cell r="K17">
            <v>338</v>
          </cell>
          <cell r="L17">
            <v>260</v>
          </cell>
          <cell r="M17">
            <v>286</v>
          </cell>
          <cell r="N17">
            <v>385</v>
          </cell>
          <cell r="O17">
            <v>283</v>
          </cell>
          <cell r="P17">
            <v>240</v>
          </cell>
          <cell r="Q17">
            <v>236</v>
          </cell>
          <cell r="S17">
            <v>2783</v>
          </cell>
          <cell r="T17">
            <v>3350</v>
          </cell>
          <cell r="U17">
            <v>0.20373697448796269</v>
          </cell>
        </row>
        <row r="18">
          <cell r="A18" t="str">
            <v xml:space="preserve">    Libya</v>
          </cell>
          <cell r="B18">
            <v>7084</v>
          </cell>
          <cell r="C18">
            <v>5937</v>
          </cell>
          <cell r="D18">
            <v>5962</v>
          </cell>
          <cell r="F18">
            <v>681</v>
          </cell>
          <cell r="G18">
            <v>332</v>
          </cell>
          <cell r="H18">
            <v>269</v>
          </cell>
          <cell r="I18">
            <v>299</v>
          </cell>
          <cell r="J18">
            <v>643</v>
          </cell>
          <cell r="K18">
            <v>578</v>
          </cell>
          <cell r="L18">
            <v>386</v>
          </cell>
          <cell r="M18">
            <v>508</v>
          </cell>
          <cell r="N18">
            <v>799</v>
          </cell>
          <cell r="O18">
            <v>402</v>
          </cell>
          <cell r="P18">
            <v>277</v>
          </cell>
          <cell r="Q18">
            <v>315</v>
          </cell>
          <cell r="S18">
            <v>5962</v>
          </cell>
          <cell r="T18">
            <v>5489</v>
          </cell>
          <cell r="U18">
            <v>-7.9335793357933615E-2</v>
          </cell>
        </row>
        <row r="19">
          <cell r="A19" t="str">
            <v xml:space="preserve">    Oman</v>
          </cell>
          <cell r="B19">
            <v>5199</v>
          </cell>
          <cell r="C19">
            <v>5089</v>
          </cell>
          <cell r="D19">
            <v>4739</v>
          </cell>
          <cell r="F19">
            <v>599</v>
          </cell>
          <cell r="G19">
            <v>355</v>
          </cell>
          <cell r="H19">
            <v>310</v>
          </cell>
          <cell r="I19">
            <v>359</v>
          </cell>
          <cell r="J19">
            <v>496</v>
          </cell>
          <cell r="K19">
            <v>459</v>
          </cell>
          <cell r="L19">
            <v>397</v>
          </cell>
          <cell r="M19">
            <v>435</v>
          </cell>
          <cell r="N19">
            <v>436</v>
          </cell>
          <cell r="O19">
            <v>311</v>
          </cell>
          <cell r="P19">
            <v>163</v>
          </cell>
          <cell r="Q19">
            <v>192</v>
          </cell>
          <cell r="S19">
            <v>4739</v>
          </cell>
          <cell r="T19">
            <v>4512</v>
          </cell>
          <cell r="U19">
            <v>-4.7900400928465925E-2</v>
          </cell>
        </row>
        <row r="20">
          <cell r="A20" t="str">
            <v xml:space="preserve">    Qatar</v>
          </cell>
          <cell r="B20">
            <v>10734</v>
          </cell>
          <cell r="C20">
            <v>7950</v>
          </cell>
          <cell r="D20">
            <v>8679</v>
          </cell>
          <cell r="F20">
            <v>832</v>
          </cell>
          <cell r="G20">
            <v>731</v>
          </cell>
          <cell r="H20">
            <v>777</v>
          </cell>
          <cell r="I20">
            <v>747</v>
          </cell>
          <cell r="J20">
            <v>1180</v>
          </cell>
          <cell r="K20">
            <v>1370</v>
          </cell>
          <cell r="L20">
            <v>893</v>
          </cell>
          <cell r="M20">
            <v>1077</v>
          </cell>
          <cell r="N20">
            <v>1075</v>
          </cell>
          <cell r="O20">
            <v>856</v>
          </cell>
          <cell r="P20">
            <v>680</v>
          </cell>
          <cell r="Q20">
            <v>551</v>
          </cell>
          <cell r="S20">
            <v>8679</v>
          </cell>
          <cell r="T20">
            <v>10769</v>
          </cell>
          <cell r="U20">
            <v>0.24081115335868186</v>
          </cell>
        </row>
        <row r="21">
          <cell r="A21" t="str">
            <v xml:space="preserve">    Saudi Arabia</v>
          </cell>
          <cell r="B21">
            <v>193698</v>
          </cell>
          <cell r="C21">
            <v>198556</v>
          </cell>
          <cell r="D21">
            <v>184724</v>
          </cell>
          <cell r="F21">
            <v>23798</v>
          </cell>
          <cell r="G21">
            <v>15245</v>
          </cell>
          <cell r="H21">
            <v>14001</v>
          </cell>
          <cell r="I21">
            <v>16245</v>
          </cell>
          <cell r="J21">
            <v>20775</v>
          </cell>
          <cell r="K21">
            <v>19647</v>
          </cell>
          <cell r="L21">
            <v>15754</v>
          </cell>
          <cell r="M21">
            <v>14734</v>
          </cell>
          <cell r="N21">
            <v>15394</v>
          </cell>
          <cell r="O21">
            <v>12849</v>
          </cell>
          <cell r="P21">
            <v>12777</v>
          </cell>
          <cell r="Q21">
            <v>9513</v>
          </cell>
          <cell r="S21">
            <v>184724</v>
          </cell>
          <cell r="T21">
            <v>190732</v>
          </cell>
          <cell r="U21">
            <v>3.2524198263355064E-2</v>
          </cell>
        </row>
        <row r="22">
          <cell r="A22" t="str">
            <v xml:space="preserve">    Syria</v>
          </cell>
          <cell r="B22">
            <v>99</v>
          </cell>
          <cell r="C22">
            <v>109</v>
          </cell>
          <cell r="D22">
            <v>151</v>
          </cell>
          <cell r="F22">
            <v>14</v>
          </cell>
          <cell r="G22">
            <v>112</v>
          </cell>
          <cell r="H22">
            <v>51</v>
          </cell>
          <cell r="I22">
            <v>1115</v>
          </cell>
          <cell r="J22">
            <v>4</v>
          </cell>
          <cell r="K22">
            <v>8</v>
          </cell>
          <cell r="L22">
            <v>76</v>
          </cell>
          <cell r="M22">
            <v>5</v>
          </cell>
          <cell r="N22">
            <v>168</v>
          </cell>
          <cell r="O22">
            <v>44</v>
          </cell>
          <cell r="P22">
            <v>105</v>
          </cell>
          <cell r="Q22">
            <v>3</v>
          </cell>
          <cell r="S22">
            <v>151</v>
          </cell>
          <cell r="T22">
            <v>1705</v>
          </cell>
          <cell r="U22">
            <v>10.291390728476822</v>
          </cell>
        </row>
        <row r="23">
          <cell r="A23" t="str">
            <v xml:space="preserve">    United Arab Emirates</v>
          </cell>
          <cell r="B23">
            <v>35485</v>
          </cell>
          <cell r="C23">
            <v>39633</v>
          </cell>
          <cell r="D23">
            <v>43045</v>
          </cell>
          <cell r="F23">
            <v>5387</v>
          </cell>
          <cell r="G23">
            <v>3370</v>
          </cell>
          <cell r="H23">
            <v>3024</v>
          </cell>
          <cell r="I23">
            <v>2540</v>
          </cell>
          <cell r="J23">
            <v>4668</v>
          </cell>
          <cell r="K23">
            <v>4062</v>
          </cell>
          <cell r="L23">
            <v>3863</v>
          </cell>
          <cell r="M23">
            <v>3914</v>
          </cell>
          <cell r="N23">
            <v>4414</v>
          </cell>
          <cell r="O23">
            <v>3260</v>
          </cell>
          <cell r="P23">
            <v>3302</v>
          </cell>
          <cell r="Q23">
            <v>2827</v>
          </cell>
          <cell r="S23">
            <v>43045</v>
          </cell>
          <cell r="T23">
            <v>44631</v>
          </cell>
          <cell r="U23">
            <v>3.6845162039725876E-2</v>
          </cell>
        </row>
        <row r="24">
          <cell r="A24" t="str">
            <v xml:space="preserve">    Yemen</v>
          </cell>
          <cell r="B24">
            <v>591</v>
          </cell>
          <cell r="C24">
            <v>582</v>
          </cell>
          <cell r="D24">
            <v>589</v>
          </cell>
          <cell r="F24">
            <v>61</v>
          </cell>
          <cell r="G24">
            <v>39</v>
          </cell>
          <cell r="H24">
            <v>61</v>
          </cell>
          <cell r="I24">
            <v>636</v>
          </cell>
          <cell r="J24">
            <v>62</v>
          </cell>
          <cell r="K24">
            <v>46</v>
          </cell>
          <cell r="L24">
            <v>46</v>
          </cell>
          <cell r="M24">
            <v>35</v>
          </cell>
          <cell r="N24">
            <v>47</v>
          </cell>
          <cell r="O24">
            <v>37</v>
          </cell>
          <cell r="P24">
            <v>32</v>
          </cell>
          <cell r="Q24">
            <v>38</v>
          </cell>
          <cell r="S24">
            <v>589</v>
          </cell>
          <cell r="T24">
            <v>1140</v>
          </cell>
          <cell r="U24">
            <v>0.93548387096774199</v>
          </cell>
        </row>
        <row r="25">
          <cell r="A25" t="str">
            <v xml:space="preserve">    Middle East ( unsp. )</v>
          </cell>
          <cell r="B25">
            <v>24</v>
          </cell>
          <cell r="C25">
            <v>1</v>
          </cell>
          <cell r="D25">
            <v>0</v>
          </cell>
          <cell r="F25">
            <v>0</v>
          </cell>
          <cell r="G25">
            <v>0</v>
          </cell>
          <cell r="H25">
            <v>0</v>
          </cell>
          <cell r="I25">
            <v>0</v>
          </cell>
          <cell r="J25">
            <v>0</v>
          </cell>
          <cell r="K25">
            <v>0</v>
          </cell>
          <cell r="L25">
            <v>0</v>
          </cell>
          <cell r="M25">
            <v>0</v>
          </cell>
          <cell r="N25">
            <v>0</v>
          </cell>
          <cell r="O25">
            <v>0</v>
          </cell>
          <cell r="P25">
            <v>0</v>
          </cell>
          <cell r="Q25">
            <v>0</v>
          </cell>
          <cell r="S25">
            <v>0</v>
          </cell>
          <cell r="T25">
            <v>0</v>
          </cell>
          <cell r="U25">
            <v>0</v>
          </cell>
        </row>
        <row r="29">
          <cell r="A29" t="str">
            <v>PHILIPPINE OVERSEAS EMPLOYMENT ADMINISTRATION</v>
          </cell>
        </row>
        <row r="30">
          <cell r="A30" t="str">
            <v>Deployed Landbased Overseas Filipino Workers by Destination</v>
          </cell>
        </row>
        <row r="34">
          <cell r="B34" t="str">
            <v xml:space="preserve">   1998</v>
          </cell>
          <cell r="C34" t="str">
            <v xml:space="preserve">   1999</v>
          </cell>
          <cell r="D34" t="str">
            <v xml:space="preserve">   2000</v>
          </cell>
          <cell r="F34">
            <v>36892</v>
          </cell>
          <cell r="G34">
            <v>36923</v>
          </cell>
          <cell r="H34">
            <v>36951</v>
          </cell>
          <cell r="I34">
            <v>36982</v>
          </cell>
          <cell r="J34">
            <v>37012</v>
          </cell>
          <cell r="K34">
            <v>37043</v>
          </cell>
          <cell r="L34">
            <v>37073</v>
          </cell>
          <cell r="M34">
            <v>37104</v>
          </cell>
          <cell r="N34">
            <v>37135</v>
          </cell>
          <cell r="O34">
            <v>37165</v>
          </cell>
          <cell r="P34">
            <v>37196</v>
          </cell>
          <cell r="Q34">
            <v>37226</v>
          </cell>
          <cell r="S34">
            <v>2000</v>
          </cell>
          <cell r="T34" t="str">
            <v>2001</v>
          </cell>
          <cell r="U34" t="str">
            <v>% Change</v>
          </cell>
        </row>
        <row r="36">
          <cell r="A36" t="str">
            <v>ASIA</v>
          </cell>
          <cell r="B36">
            <v>307261</v>
          </cell>
          <cell r="C36">
            <v>299521</v>
          </cell>
          <cell r="D36">
            <v>292067</v>
          </cell>
          <cell r="F36">
            <v>41205</v>
          </cell>
          <cell r="G36">
            <v>19997</v>
          </cell>
          <cell r="H36">
            <v>20387</v>
          </cell>
          <cell r="I36">
            <v>28636</v>
          </cell>
          <cell r="J36">
            <v>25306</v>
          </cell>
          <cell r="K36">
            <v>22238</v>
          </cell>
          <cell r="L36">
            <v>22532</v>
          </cell>
          <cell r="M36">
            <v>28847</v>
          </cell>
          <cell r="N36">
            <v>19615</v>
          </cell>
          <cell r="O36">
            <v>19685</v>
          </cell>
          <cell r="P36">
            <v>18472</v>
          </cell>
          <cell r="Q36">
            <v>18131</v>
          </cell>
          <cell r="S36">
            <v>292067</v>
          </cell>
          <cell r="T36">
            <v>285051</v>
          </cell>
          <cell r="U36">
            <v>-2.4021885389311382E-2</v>
          </cell>
        </row>
        <row r="37">
          <cell r="A37" t="str">
            <v xml:space="preserve">    Afghanistan</v>
          </cell>
          <cell r="B37">
            <v>0</v>
          </cell>
          <cell r="C37">
            <v>16</v>
          </cell>
          <cell r="D37">
            <v>1</v>
          </cell>
          <cell r="F37">
            <v>0</v>
          </cell>
          <cell r="G37">
            <v>0</v>
          </cell>
          <cell r="H37">
            <v>0</v>
          </cell>
          <cell r="I37">
            <v>0</v>
          </cell>
          <cell r="J37">
            <v>0</v>
          </cell>
          <cell r="K37">
            <v>0</v>
          </cell>
          <cell r="L37">
            <v>0</v>
          </cell>
          <cell r="M37">
            <v>0</v>
          </cell>
          <cell r="N37">
            <v>0</v>
          </cell>
          <cell r="O37">
            <v>0</v>
          </cell>
          <cell r="P37">
            <v>0</v>
          </cell>
          <cell r="Q37">
            <v>0</v>
          </cell>
          <cell r="S37">
            <v>1</v>
          </cell>
          <cell r="T37">
            <v>0</v>
          </cell>
          <cell r="U37">
            <v>-1</v>
          </cell>
        </row>
        <row r="38">
          <cell r="A38" t="str">
            <v xml:space="preserve">    Bangladesh</v>
          </cell>
          <cell r="B38">
            <v>501</v>
          </cell>
          <cell r="C38">
            <v>220</v>
          </cell>
          <cell r="D38">
            <v>190</v>
          </cell>
          <cell r="F38">
            <v>55</v>
          </cell>
          <cell r="G38">
            <v>7</v>
          </cell>
          <cell r="H38">
            <v>16</v>
          </cell>
          <cell r="I38">
            <v>16</v>
          </cell>
          <cell r="J38">
            <v>13</v>
          </cell>
          <cell r="K38">
            <v>17</v>
          </cell>
          <cell r="L38">
            <v>20</v>
          </cell>
          <cell r="M38">
            <v>25</v>
          </cell>
          <cell r="N38">
            <v>17</v>
          </cell>
          <cell r="O38">
            <v>16</v>
          </cell>
          <cell r="P38">
            <v>7</v>
          </cell>
          <cell r="Q38">
            <v>21</v>
          </cell>
          <cell r="S38">
            <v>190</v>
          </cell>
          <cell r="T38">
            <v>230</v>
          </cell>
          <cell r="U38">
            <v>0.21052631578947367</v>
          </cell>
        </row>
        <row r="39">
          <cell r="A39" t="str">
            <v xml:space="preserve">    Bhutan</v>
          </cell>
          <cell r="B39">
            <v>0</v>
          </cell>
          <cell r="C39">
            <v>5</v>
          </cell>
          <cell r="D39">
            <v>1</v>
          </cell>
          <cell r="F39">
            <v>0</v>
          </cell>
          <cell r="G39">
            <v>0</v>
          </cell>
          <cell r="H39">
            <v>0</v>
          </cell>
          <cell r="I39">
            <v>0</v>
          </cell>
          <cell r="J39">
            <v>0</v>
          </cell>
          <cell r="K39">
            <v>0</v>
          </cell>
          <cell r="L39">
            <v>0</v>
          </cell>
          <cell r="M39">
            <v>0</v>
          </cell>
          <cell r="N39">
            <v>0</v>
          </cell>
          <cell r="O39">
            <v>0</v>
          </cell>
          <cell r="P39">
            <v>0</v>
          </cell>
          <cell r="Q39">
            <v>0</v>
          </cell>
          <cell r="S39">
            <v>1</v>
          </cell>
          <cell r="T39">
            <v>0</v>
          </cell>
          <cell r="U39">
            <v>-1</v>
          </cell>
        </row>
        <row r="40">
          <cell r="A40" t="str">
            <v xml:space="preserve">    Brunei</v>
          </cell>
          <cell r="B40">
            <v>16264</v>
          </cell>
          <cell r="C40">
            <v>12978</v>
          </cell>
          <cell r="D40">
            <v>13649</v>
          </cell>
          <cell r="F40">
            <v>1793</v>
          </cell>
          <cell r="G40">
            <v>934</v>
          </cell>
          <cell r="H40">
            <v>1067</v>
          </cell>
          <cell r="I40">
            <v>1252</v>
          </cell>
          <cell r="J40">
            <v>1260</v>
          </cell>
          <cell r="K40">
            <v>1224</v>
          </cell>
          <cell r="L40">
            <v>1212</v>
          </cell>
          <cell r="M40">
            <v>919</v>
          </cell>
          <cell r="N40">
            <v>912</v>
          </cell>
          <cell r="O40">
            <v>854</v>
          </cell>
          <cell r="P40">
            <v>876</v>
          </cell>
          <cell r="Q40">
            <v>765</v>
          </cell>
          <cell r="S40">
            <v>13649</v>
          </cell>
          <cell r="T40">
            <v>13068</v>
          </cell>
          <cell r="U40">
            <v>-4.2567221041834524E-2</v>
          </cell>
        </row>
        <row r="41">
          <cell r="A41" t="str">
            <v xml:space="preserve">    Cambodia</v>
          </cell>
          <cell r="B41">
            <v>179</v>
          </cell>
          <cell r="C41">
            <v>224</v>
          </cell>
          <cell r="D41">
            <v>355</v>
          </cell>
          <cell r="F41">
            <v>79</v>
          </cell>
          <cell r="G41">
            <v>30</v>
          </cell>
          <cell r="H41">
            <v>35</v>
          </cell>
          <cell r="I41">
            <v>41</v>
          </cell>
          <cell r="J41">
            <v>53</v>
          </cell>
          <cell r="K41">
            <v>42</v>
          </cell>
          <cell r="L41">
            <v>39</v>
          </cell>
          <cell r="M41">
            <v>31</v>
          </cell>
          <cell r="N41">
            <v>50</v>
          </cell>
          <cell r="O41">
            <v>38</v>
          </cell>
          <cell r="P41">
            <v>36</v>
          </cell>
          <cell r="Q41">
            <v>50</v>
          </cell>
          <cell r="S41">
            <v>355</v>
          </cell>
          <cell r="T41">
            <v>524</v>
          </cell>
          <cell r="U41">
            <v>0.47605633802816905</v>
          </cell>
        </row>
        <row r="42">
          <cell r="A42" t="str">
            <v xml:space="preserve">    China</v>
          </cell>
          <cell r="B42">
            <v>1280</v>
          </cell>
          <cell r="C42">
            <v>1858</v>
          </cell>
          <cell r="D42">
            <v>2348</v>
          </cell>
          <cell r="F42">
            <v>435</v>
          </cell>
          <cell r="G42">
            <v>223</v>
          </cell>
          <cell r="H42">
            <v>89</v>
          </cell>
          <cell r="I42">
            <v>99</v>
          </cell>
          <cell r="J42">
            <v>182</v>
          </cell>
          <cell r="K42">
            <v>120</v>
          </cell>
          <cell r="L42">
            <v>136</v>
          </cell>
          <cell r="M42">
            <v>121</v>
          </cell>
          <cell r="N42">
            <v>221</v>
          </cell>
          <cell r="O42">
            <v>184</v>
          </cell>
          <cell r="P42">
            <v>78</v>
          </cell>
          <cell r="Q42">
            <v>91</v>
          </cell>
          <cell r="S42">
            <v>2348</v>
          </cell>
          <cell r="T42">
            <v>1979</v>
          </cell>
          <cell r="U42">
            <v>-0.15715502555366268</v>
          </cell>
        </row>
        <row r="43">
          <cell r="A43" t="str">
            <v xml:space="preserve">    East Timor</v>
          </cell>
          <cell r="B43">
            <v>0</v>
          </cell>
          <cell r="C43">
            <v>0</v>
          </cell>
          <cell r="D43">
            <v>0</v>
          </cell>
          <cell r="F43">
            <v>0</v>
          </cell>
          <cell r="G43">
            <v>0</v>
          </cell>
          <cell r="H43">
            <v>0</v>
          </cell>
          <cell r="I43">
            <v>0</v>
          </cell>
          <cell r="J43">
            <v>9</v>
          </cell>
          <cell r="K43">
            <v>8</v>
          </cell>
          <cell r="L43">
            <v>2</v>
          </cell>
          <cell r="M43">
            <v>1</v>
          </cell>
          <cell r="N43">
            <v>0</v>
          </cell>
          <cell r="O43">
            <v>0</v>
          </cell>
          <cell r="P43">
            <v>0</v>
          </cell>
          <cell r="Q43">
            <v>4</v>
          </cell>
          <cell r="S43">
            <v>0</v>
          </cell>
          <cell r="T43">
            <v>24</v>
          </cell>
          <cell r="U43">
            <v>0</v>
          </cell>
        </row>
        <row r="44">
          <cell r="A44" t="str">
            <v xml:space="preserve">    Hong Kong</v>
          </cell>
          <cell r="B44">
            <v>122337</v>
          </cell>
          <cell r="C44">
            <v>114779</v>
          </cell>
          <cell r="D44">
            <v>121762</v>
          </cell>
          <cell r="F44">
            <v>19984</v>
          </cell>
          <cell r="G44">
            <v>7394</v>
          </cell>
          <cell r="H44">
            <v>7149</v>
          </cell>
          <cell r="I44">
            <v>14019</v>
          </cell>
          <cell r="J44">
            <v>9280</v>
          </cell>
          <cell r="K44">
            <v>7771</v>
          </cell>
          <cell r="L44">
            <v>8454</v>
          </cell>
          <cell r="M44">
            <v>14918</v>
          </cell>
          <cell r="N44">
            <v>6847</v>
          </cell>
          <cell r="O44">
            <v>6157</v>
          </cell>
          <cell r="P44">
            <v>6009</v>
          </cell>
          <cell r="Q44">
            <v>5601</v>
          </cell>
          <cell r="S44">
            <v>121762</v>
          </cell>
          <cell r="T44">
            <v>113583</v>
          </cell>
          <cell r="U44">
            <v>-6.7172024112613138E-2</v>
          </cell>
        </row>
        <row r="45">
          <cell r="A45" t="str">
            <v xml:space="preserve">    India</v>
          </cell>
          <cell r="B45">
            <v>191</v>
          </cell>
          <cell r="C45">
            <v>165</v>
          </cell>
          <cell r="D45">
            <v>185</v>
          </cell>
          <cell r="F45">
            <v>52</v>
          </cell>
          <cell r="G45">
            <v>19</v>
          </cell>
          <cell r="H45">
            <v>16</v>
          </cell>
          <cell r="I45">
            <v>15</v>
          </cell>
          <cell r="J45">
            <v>29</v>
          </cell>
          <cell r="K45">
            <v>34</v>
          </cell>
          <cell r="L45">
            <v>15</v>
          </cell>
          <cell r="M45">
            <v>26</v>
          </cell>
          <cell r="N45">
            <v>23</v>
          </cell>
          <cell r="O45">
            <v>117</v>
          </cell>
          <cell r="P45">
            <v>24</v>
          </cell>
          <cell r="Q45">
            <v>84</v>
          </cell>
          <cell r="S45">
            <v>185</v>
          </cell>
          <cell r="T45">
            <v>454</v>
          </cell>
          <cell r="U45">
            <v>1.4540540540540539</v>
          </cell>
        </row>
        <row r="46">
          <cell r="A46" t="str">
            <v xml:space="preserve">    Indonesia</v>
          </cell>
          <cell r="B46">
            <v>2471</v>
          </cell>
          <cell r="C46">
            <v>1706</v>
          </cell>
          <cell r="D46">
            <v>1507</v>
          </cell>
          <cell r="F46">
            <v>465</v>
          </cell>
          <cell r="G46">
            <v>50</v>
          </cell>
          <cell r="H46">
            <v>71</v>
          </cell>
          <cell r="I46">
            <v>79</v>
          </cell>
          <cell r="J46">
            <v>104</v>
          </cell>
          <cell r="K46">
            <v>115</v>
          </cell>
          <cell r="L46">
            <v>118</v>
          </cell>
          <cell r="M46">
            <v>87</v>
          </cell>
          <cell r="N46">
            <v>90</v>
          </cell>
          <cell r="O46">
            <v>82</v>
          </cell>
          <cell r="P46">
            <v>62</v>
          </cell>
          <cell r="Q46">
            <v>88</v>
          </cell>
          <cell r="S46">
            <v>1507</v>
          </cell>
          <cell r="T46">
            <v>1411</v>
          </cell>
          <cell r="U46">
            <v>-6.3702720637027199E-2</v>
          </cell>
        </row>
        <row r="47">
          <cell r="A47" t="str">
            <v xml:space="preserve">    Japan</v>
          </cell>
          <cell r="B47">
            <v>38930</v>
          </cell>
          <cell r="C47">
            <v>46851</v>
          </cell>
          <cell r="D47">
            <v>63041</v>
          </cell>
          <cell r="F47">
            <v>4508</v>
          </cell>
          <cell r="G47">
            <v>5040</v>
          </cell>
          <cell r="H47">
            <v>5839</v>
          </cell>
          <cell r="I47">
            <v>6017</v>
          </cell>
          <cell r="J47">
            <v>6586</v>
          </cell>
          <cell r="K47">
            <v>5389</v>
          </cell>
          <cell r="L47">
            <v>7117</v>
          </cell>
          <cell r="M47">
            <v>6570</v>
          </cell>
          <cell r="N47">
            <v>5953</v>
          </cell>
          <cell r="O47">
            <v>6663</v>
          </cell>
          <cell r="P47">
            <v>7439</v>
          </cell>
          <cell r="Q47">
            <v>6972</v>
          </cell>
          <cell r="S47">
            <v>63041</v>
          </cell>
          <cell r="T47">
            <v>74093</v>
          </cell>
          <cell r="U47">
            <v>0.17531447787947529</v>
          </cell>
        </row>
        <row r="48">
          <cell r="A48" t="str">
            <v xml:space="preserve">    Kazakhstan</v>
          </cell>
          <cell r="B48">
            <v>3</v>
          </cell>
          <cell r="C48">
            <v>4</v>
          </cell>
          <cell r="D48">
            <v>32</v>
          </cell>
          <cell r="F48">
            <v>14</v>
          </cell>
          <cell r="G48">
            <v>2</v>
          </cell>
          <cell r="H48">
            <v>18</v>
          </cell>
          <cell r="I48">
            <v>9</v>
          </cell>
          <cell r="J48">
            <v>44</v>
          </cell>
          <cell r="K48">
            <v>35</v>
          </cell>
          <cell r="L48">
            <v>24</v>
          </cell>
          <cell r="M48">
            <v>82</v>
          </cell>
          <cell r="N48">
            <v>40</v>
          </cell>
          <cell r="O48">
            <v>19</v>
          </cell>
          <cell r="P48">
            <v>10</v>
          </cell>
          <cell r="Q48">
            <v>14</v>
          </cell>
          <cell r="S48">
            <v>32</v>
          </cell>
          <cell r="T48">
            <v>311</v>
          </cell>
          <cell r="U48">
            <v>8.71875</v>
          </cell>
        </row>
        <row r="49">
          <cell r="A49" t="str">
            <v xml:space="preserve">    Kirgiztan</v>
          </cell>
          <cell r="B49">
            <v>0</v>
          </cell>
          <cell r="C49">
            <v>2</v>
          </cell>
          <cell r="D49">
            <v>1</v>
          </cell>
          <cell r="F49">
            <v>1</v>
          </cell>
          <cell r="G49">
            <v>0</v>
          </cell>
          <cell r="H49">
            <v>0</v>
          </cell>
          <cell r="I49">
            <v>0</v>
          </cell>
          <cell r="J49">
            <v>0</v>
          </cell>
          <cell r="K49">
            <v>1</v>
          </cell>
          <cell r="L49">
            <v>0</v>
          </cell>
          <cell r="M49">
            <v>0</v>
          </cell>
          <cell r="N49">
            <v>0</v>
          </cell>
          <cell r="O49">
            <v>0</v>
          </cell>
          <cell r="P49">
            <v>0</v>
          </cell>
          <cell r="Q49">
            <v>0</v>
          </cell>
          <cell r="S49">
            <v>1</v>
          </cell>
          <cell r="T49">
            <v>2</v>
          </cell>
          <cell r="U49">
            <v>1</v>
          </cell>
        </row>
        <row r="50">
          <cell r="A50" t="str">
            <v xml:space="preserve">    Korea</v>
          </cell>
          <cell r="B50">
            <v>2337</v>
          </cell>
          <cell r="C50">
            <v>4302</v>
          </cell>
          <cell r="D50">
            <v>4743</v>
          </cell>
          <cell r="F50">
            <v>434</v>
          </cell>
          <cell r="G50">
            <v>125</v>
          </cell>
          <cell r="H50">
            <v>183</v>
          </cell>
          <cell r="I50">
            <v>207</v>
          </cell>
          <cell r="J50">
            <v>228</v>
          </cell>
          <cell r="K50">
            <v>175</v>
          </cell>
          <cell r="L50">
            <v>227</v>
          </cell>
          <cell r="M50">
            <v>314</v>
          </cell>
          <cell r="N50">
            <v>198</v>
          </cell>
          <cell r="O50">
            <v>230</v>
          </cell>
          <cell r="P50">
            <v>109</v>
          </cell>
          <cell r="Q50">
            <v>125</v>
          </cell>
          <cell r="S50">
            <v>4743</v>
          </cell>
          <cell r="T50">
            <v>2555</v>
          </cell>
          <cell r="U50">
            <v>-0.46131140628294331</v>
          </cell>
        </row>
        <row r="51">
          <cell r="A51" t="str">
            <v xml:space="preserve">    Laos</v>
          </cell>
          <cell r="B51">
            <v>63</v>
          </cell>
          <cell r="C51">
            <v>82</v>
          </cell>
          <cell r="D51">
            <v>118</v>
          </cell>
          <cell r="F51">
            <v>17</v>
          </cell>
          <cell r="G51">
            <v>3</v>
          </cell>
          <cell r="H51">
            <v>4</v>
          </cell>
          <cell r="I51">
            <v>36</v>
          </cell>
          <cell r="J51">
            <v>10</v>
          </cell>
          <cell r="K51">
            <v>23</v>
          </cell>
          <cell r="L51">
            <v>5</v>
          </cell>
          <cell r="M51">
            <v>7</v>
          </cell>
          <cell r="N51">
            <v>45</v>
          </cell>
          <cell r="O51">
            <v>6</v>
          </cell>
          <cell r="P51">
            <v>6</v>
          </cell>
          <cell r="Q51">
            <v>12</v>
          </cell>
          <cell r="S51">
            <v>118</v>
          </cell>
          <cell r="T51">
            <v>174</v>
          </cell>
          <cell r="U51">
            <v>0.47457627118644075</v>
          </cell>
        </row>
        <row r="52">
          <cell r="A52" t="str">
            <v xml:space="preserve">    Macau</v>
          </cell>
          <cell r="B52">
            <v>2021</v>
          </cell>
          <cell r="C52">
            <v>1983</v>
          </cell>
          <cell r="D52">
            <v>2208</v>
          </cell>
          <cell r="F52">
            <v>333</v>
          </cell>
          <cell r="G52">
            <v>130</v>
          </cell>
          <cell r="H52">
            <v>142</v>
          </cell>
          <cell r="I52">
            <v>60</v>
          </cell>
          <cell r="J52">
            <v>212</v>
          </cell>
          <cell r="K52">
            <v>174</v>
          </cell>
          <cell r="L52">
            <v>142</v>
          </cell>
          <cell r="M52">
            <v>202</v>
          </cell>
          <cell r="N52">
            <v>180</v>
          </cell>
          <cell r="O52">
            <v>121</v>
          </cell>
          <cell r="P52">
            <v>62</v>
          </cell>
          <cell r="Q52">
            <v>102</v>
          </cell>
          <cell r="S52">
            <v>2208</v>
          </cell>
          <cell r="T52">
            <v>1860</v>
          </cell>
          <cell r="U52">
            <v>-0.15760869565217395</v>
          </cell>
        </row>
        <row r="53">
          <cell r="A53" t="str">
            <v xml:space="preserve">    Malaysia</v>
          </cell>
          <cell r="B53">
            <v>7132</v>
          </cell>
          <cell r="C53">
            <v>5978</v>
          </cell>
          <cell r="D53">
            <v>5450</v>
          </cell>
          <cell r="F53">
            <v>1341</v>
          </cell>
          <cell r="G53">
            <v>362</v>
          </cell>
          <cell r="H53">
            <v>368</v>
          </cell>
          <cell r="I53">
            <v>438</v>
          </cell>
          <cell r="J53">
            <v>620</v>
          </cell>
          <cell r="K53">
            <v>621</v>
          </cell>
          <cell r="L53">
            <v>454</v>
          </cell>
          <cell r="M53">
            <v>483</v>
          </cell>
          <cell r="N53">
            <v>409</v>
          </cell>
          <cell r="O53">
            <v>452</v>
          </cell>
          <cell r="P53">
            <v>344</v>
          </cell>
          <cell r="Q53">
            <v>336</v>
          </cell>
          <cell r="S53">
            <v>5450</v>
          </cell>
          <cell r="T53">
            <v>6228</v>
          </cell>
          <cell r="U53">
            <v>0.14275229357798169</v>
          </cell>
        </row>
        <row r="54">
          <cell r="A54" t="str">
            <v xml:space="preserve">    Maldives</v>
          </cell>
          <cell r="B54">
            <v>82</v>
          </cell>
          <cell r="C54">
            <v>147</v>
          </cell>
          <cell r="D54">
            <v>117</v>
          </cell>
          <cell r="F54">
            <v>20</v>
          </cell>
          <cell r="G54">
            <v>10</v>
          </cell>
          <cell r="H54">
            <v>3</v>
          </cell>
          <cell r="I54">
            <v>6</v>
          </cell>
          <cell r="J54">
            <v>9</v>
          </cell>
          <cell r="K54">
            <v>11</v>
          </cell>
          <cell r="L54">
            <v>12</v>
          </cell>
          <cell r="M54">
            <v>12</v>
          </cell>
          <cell r="N54">
            <v>10</v>
          </cell>
          <cell r="O54">
            <v>14</v>
          </cell>
          <cell r="P54">
            <v>7</v>
          </cell>
          <cell r="Q54">
            <v>9</v>
          </cell>
          <cell r="S54">
            <v>117</v>
          </cell>
          <cell r="T54">
            <v>123</v>
          </cell>
          <cell r="U54">
            <v>5.1282051282051322E-2</v>
          </cell>
        </row>
        <row r="55">
          <cell r="A55" t="str">
            <v xml:space="preserve">    Mongolia</v>
          </cell>
          <cell r="B55">
            <v>72</v>
          </cell>
          <cell r="C55">
            <v>31</v>
          </cell>
          <cell r="D55">
            <v>47</v>
          </cell>
          <cell r="F55">
            <v>6</v>
          </cell>
          <cell r="G55">
            <v>5</v>
          </cell>
          <cell r="H55">
            <v>1</v>
          </cell>
          <cell r="I55">
            <v>8</v>
          </cell>
          <cell r="J55">
            <v>1</v>
          </cell>
          <cell r="K55">
            <v>5</v>
          </cell>
          <cell r="L55">
            <v>1</v>
          </cell>
          <cell r="M55">
            <v>1</v>
          </cell>
          <cell r="N55">
            <v>0</v>
          </cell>
          <cell r="O55">
            <v>0</v>
          </cell>
          <cell r="P55">
            <v>0</v>
          </cell>
          <cell r="Q55">
            <v>0</v>
          </cell>
          <cell r="S55">
            <v>47</v>
          </cell>
          <cell r="T55">
            <v>28</v>
          </cell>
          <cell r="U55">
            <v>-0.4042553191489362</v>
          </cell>
        </row>
        <row r="56">
          <cell r="A56" t="str">
            <v xml:space="preserve">    Myanmar</v>
          </cell>
          <cell r="B56">
            <v>153</v>
          </cell>
          <cell r="C56">
            <v>96</v>
          </cell>
          <cell r="D56">
            <v>153</v>
          </cell>
          <cell r="F56">
            <v>18</v>
          </cell>
          <cell r="G56">
            <v>7</v>
          </cell>
          <cell r="H56">
            <v>8</v>
          </cell>
          <cell r="I56">
            <v>57</v>
          </cell>
          <cell r="J56">
            <v>13</v>
          </cell>
          <cell r="K56">
            <v>8</v>
          </cell>
          <cell r="L56">
            <v>4</v>
          </cell>
          <cell r="M56">
            <v>15</v>
          </cell>
          <cell r="N56">
            <v>44</v>
          </cell>
          <cell r="O56">
            <v>12</v>
          </cell>
          <cell r="P56">
            <v>8</v>
          </cell>
          <cell r="Q56">
            <v>21</v>
          </cell>
          <cell r="S56">
            <v>153</v>
          </cell>
          <cell r="T56">
            <v>215</v>
          </cell>
          <cell r="U56">
            <v>0.40522875816993453</v>
          </cell>
        </row>
        <row r="57">
          <cell r="A57" t="str">
            <v xml:space="preserve">    Nepal</v>
          </cell>
          <cell r="B57">
            <v>3</v>
          </cell>
          <cell r="C57">
            <v>7</v>
          </cell>
          <cell r="D57">
            <v>7</v>
          </cell>
          <cell r="F57">
            <v>1</v>
          </cell>
          <cell r="G57">
            <v>0</v>
          </cell>
          <cell r="H57">
            <v>3</v>
          </cell>
          <cell r="I57">
            <v>1</v>
          </cell>
          <cell r="J57">
            <v>1</v>
          </cell>
          <cell r="K57">
            <v>0</v>
          </cell>
          <cell r="L57">
            <v>1</v>
          </cell>
          <cell r="M57">
            <v>1</v>
          </cell>
          <cell r="N57">
            <v>1</v>
          </cell>
          <cell r="O57">
            <v>1</v>
          </cell>
          <cell r="P57">
            <v>3</v>
          </cell>
          <cell r="Q57">
            <v>0</v>
          </cell>
          <cell r="S57">
            <v>7</v>
          </cell>
          <cell r="T57">
            <v>13</v>
          </cell>
          <cell r="U57">
            <v>0.85714285714285721</v>
          </cell>
        </row>
        <row r="58">
          <cell r="A58" t="str">
            <v xml:space="preserve">    Pakistan</v>
          </cell>
          <cell r="B58">
            <v>186</v>
          </cell>
          <cell r="C58">
            <v>136</v>
          </cell>
          <cell r="D58">
            <v>107</v>
          </cell>
          <cell r="F58">
            <v>27</v>
          </cell>
          <cell r="G58">
            <v>4</v>
          </cell>
          <cell r="H58">
            <v>3</v>
          </cell>
          <cell r="I58">
            <v>9</v>
          </cell>
          <cell r="J58">
            <v>2</v>
          </cell>
          <cell r="K58">
            <v>5</v>
          </cell>
          <cell r="L58">
            <v>59</v>
          </cell>
          <cell r="M58">
            <v>37</v>
          </cell>
          <cell r="N58">
            <v>14</v>
          </cell>
          <cell r="O58">
            <v>5</v>
          </cell>
          <cell r="P58">
            <v>9</v>
          </cell>
          <cell r="Q58">
            <v>6</v>
          </cell>
          <cell r="S58">
            <v>107</v>
          </cell>
          <cell r="T58">
            <v>180</v>
          </cell>
          <cell r="U58">
            <v>0.68224299065420557</v>
          </cell>
        </row>
        <row r="59">
          <cell r="A59" t="str">
            <v xml:space="preserve">    Singapore</v>
          </cell>
          <cell r="B59">
            <v>23175</v>
          </cell>
          <cell r="C59">
            <v>21812</v>
          </cell>
          <cell r="D59">
            <v>22873</v>
          </cell>
          <cell r="F59">
            <v>5400</v>
          </cell>
          <cell r="G59">
            <v>1348</v>
          </cell>
          <cell r="H59">
            <v>1629</v>
          </cell>
          <cell r="I59">
            <v>2469</v>
          </cell>
          <cell r="J59">
            <v>2468</v>
          </cell>
          <cell r="K59">
            <v>2761</v>
          </cell>
          <cell r="L59">
            <v>1743</v>
          </cell>
          <cell r="M59">
            <v>1729</v>
          </cell>
          <cell r="N59">
            <v>1580</v>
          </cell>
          <cell r="O59">
            <v>1557</v>
          </cell>
          <cell r="P59">
            <v>1548</v>
          </cell>
          <cell r="Q59">
            <v>2073</v>
          </cell>
          <cell r="S59">
            <v>22873</v>
          </cell>
          <cell r="T59">
            <v>26305</v>
          </cell>
          <cell r="U59">
            <v>0.15004590565295328</v>
          </cell>
        </row>
        <row r="60">
          <cell r="A60" t="str">
            <v xml:space="preserve">    Sri Lanka</v>
          </cell>
          <cell r="B60">
            <v>230</v>
          </cell>
          <cell r="C60">
            <v>290</v>
          </cell>
          <cell r="D60">
            <v>396</v>
          </cell>
          <cell r="F60">
            <v>90</v>
          </cell>
          <cell r="G60">
            <v>61</v>
          </cell>
          <cell r="H60">
            <v>93</v>
          </cell>
          <cell r="I60">
            <v>146</v>
          </cell>
          <cell r="J60">
            <v>24</v>
          </cell>
          <cell r="K60">
            <v>32</v>
          </cell>
          <cell r="L60">
            <v>16</v>
          </cell>
          <cell r="M60">
            <v>21</v>
          </cell>
          <cell r="N60">
            <v>64</v>
          </cell>
          <cell r="O60">
            <v>36</v>
          </cell>
          <cell r="P60">
            <v>31</v>
          </cell>
          <cell r="Q60">
            <v>15</v>
          </cell>
          <cell r="S60">
            <v>396</v>
          </cell>
          <cell r="T60">
            <v>629</v>
          </cell>
          <cell r="U60">
            <v>0.58838383838383845</v>
          </cell>
        </row>
        <row r="61">
          <cell r="A61" t="str">
            <v xml:space="preserve">    Tadzhikistan</v>
          </cell>
          <cell r="B61">
            <v>3</v>
          </cell>
          <cell r="C61">
            <v>3</v>
          </cell>
          <cell r="D61">
            <v>0</v>
          </cell>
          <cell r="F61">
            <v>0</v>
          </cell>
          <cell r="G61">
            <v>0</v>
          </cell>
          <cell r="H61">
            <v>0</v>
          </cell>
          <cell r="I61">
            <v>0</v>
          </cell>
          <cell r="J61">
            <v>0</v>
          </cell>
          <cell r="K61">
            <v>0</v>
          </cell>
          <cell r="L61">
            <v>0</v>
          </cell>
          <cell r="M61">
            <v>0</v>
          </cell>
          <cell r="N61">
            <v>3</v>
          </cell>
          <cell r="O61">
            <v>0</v>
          </cell>
          <cell r="P61">
            <v>0</v>
          </cell>
          <cell r="Q61">
            <v>0</v>
          </cell>
          <cell r="S61">
            <v>0</v>
          </cell>
          <cell r="T61">
            <v>3</v>
          </cell>
          <cell r="U61">
            <v>0</v>
          </cell>
        </row>
        <row r="62">
          <cell r="A62" t="str">
            <v xml:space="preserve">    Taiwan</v>
          </cell>
          <cell r="B62">
            <v>87360</v>
          </cell>
          <cell r="C62">
            <v>84186</v>
          </cell>
          <cell r="D62">
            <v>51145</v>
          </cell>
          <cell r="F62">
            <v>5542</v>
          </cell>
          <cell r="G62">
            <v>4166</v>
          </cell>
          <cell r="H62">
            <v>3574</v>
          </cell>
          <cell r="I62">
            <v>2751</v>
          </cell>
          <cell r="J62">
            <v>3994</v>
          </cell>
          <cell r="K62">
            <v>3573</v>
          </cell>
          <cell r="L62">
            <v>2618</v>
          </cell>
          <cell r="M62">
            <v>3065</v>
          </cell>
          <cell r="N62">
            <v>2704</v>
          </cell>
          <cell r="O62">
            <v>2941</v>
          </cell>
          <cell r="P62">
            <v>1704</v>
          </cell>
          <cell r="Q62">
            <v>1679</v>
          </cell>
          <cell r="S62">
            <v>51145</v>
          </cell>
          <cell r="T62">
            <v>38311</v>
          </cell>
          <cell r="U62">
            <v>-0.25093362009971654</v>
          </cell>
        </row>
        <row r="63">
          <cell r="A63" t="str">
            <v xml:space="preserve">    Thailand</v>
          </cell>
          <cell r="B63">
            <v>1384</v>
          </cell>
          <cell r="C63">
            <v>1014</v>
          </cell>
          <cell r="D63">
            <v>1015</v>
          </cell>
          <cell r="F63">
            <v>437</v>
          </cell>
          <cell r="G63">
            <v>30</v>
          </cell>
          <cell r="H63">
            <v>42</v>
          </cell>
          <cell r="I63">
            <v>852</v>
          </cell>
          <cell r="J63">
            <v>102</v>
          </cell>
          <cell r="K63">
            <v>59</v>
          </cell>
          <cell r="L63">
            <v>76</v>
          </cell>
          <cell r="M63">
            <v>90</v>
          </cell>
          <cell r="N63">
            <v>146</v>
          </cell>
          <cell r="O63">
            <v>118</v>
          </cell>
          <cell r="P63">
            <v>66</v>
          </cell>
          <cell r="Q63">
            <v>38</v>
          </cell>
          <cell r="S63">
            <v>1015</v>
          </cell>
          <cell r="T63">
            <v>2056</v>
          </cell>
          <cell r="U63">
            <v>1.025615763546798</v>
          </cell>
        </row>
        <row r="64">
          <cell r="A64" t="str">
            <v xml:space="preserve">    Turkmenistan</v>
          </cell>
          <cell r="B64">
            <v>98</v>
          </cell>
          <cell r="C64">
            <v>35</v>
          </cell>
          <cell r="D64">
            <v>94</v>
          </cell>
          <cell r="F64">
            <v>11</v>
          </cell>
          <cell r="G64">
            <v>6</v>
          </cell>
          <cell r="H64">
            <v>15</v>
          </cell>
          <cell r="I64">
            <v>15</v>
          </cell>
          <cell r="J64">
            <v>2</v>
          </cell>
          <cell r="K64">
            <v>0</v>
          </cell>
          <cell r="L64">
            <v>6</v>
          </cell>
          <cell r="M64">
            <v>46</v>
          </cell>
          <cell r="N64">
            <v>10</v>
          </cell>
          <cell r="O64">
            <v>10</v>
          </cell>
          <cell r="P64">
            <v>4</v>
          </cell>
          <cell r="Q64">
            <v>1</v>
          </cell>
          <cell r="S64">
            <v>94</v>
          </cell>
          <cell r="T64">
            <v>126</v>
          </cell>
          <cell r="U64">
            <v>0.34042553191489366</v>
          </cell>
        </row>
        <row r="65">
          <cell r="A65" t="str">
            <v xml:space="preserve">    Uzbekistan</v>
          </cell>
          <cell r="B65">
            <v>4</v>
          </cell>
          <cell r="C65">
            <v>80</v>
          </cell>
          <cell r="D65">
            <v>28</v>
          </cell>
          <cell r="F65">
            <v>2</v>
          </cell>
          <cell r="G65">
            <v>1</v>
          </cell>
          <cell r="H65">
            <v>2</v>
          </cell>
          <cell r="I65">
            <v>4</v>
          </cell>
          <cell r="J65">
            <v>0</v>
          </cell>
          <cell r="K65">
            <v>2</v>
          </cell>
          <cell r="L65">
            <v>1</v>
          </cell>
          <cell r="M65">
            <v>1</v>
          </cell>
          <cell r="N65">
            <v>1</v>
          </cell>
          <cell r="O65">
            <v>3</v>
          </cell>
          <cell r="P65">
            <v>0</v>
          </cell>
          <cell r="Q65">
            <v>0</v>
          </cell>
          <cell r="S65">
            <v>28</v>
          </cell>
          <cell r="T65">
            <v>17</v>
          </cell>
          <cell r="U65">
            <v>-0.3928571428571429</v>
          </cell>
        </row>
        <row r="66">
          <cell r="A66" t="str">
            <v xml:space="preserve">    Vietnam</v>
          </cell>
          <cell r="B66">
            <v>802</v>
          </cell>
          <cell r="C66">
            <v>531</v>
          </cell>
          <cell r="D66">
            <v>494</v>
          </cell>
          <cell r="F66">
            <v>140</v>
          </cell>
          <cell r="G66">
            <v>40</v>
          </cell>
          <cell r="H66">
            <v>17</v>
          </cell>
          <cell r="I66">
            <v>30</v>
          </cell>
          <cell r="J66">
            <v>60</v>
          </cell>
          <cell r="K66">
            <v>33</v>
          </cell>
          <cell r="L66">
            <v>30</v>
          </cell>
          <cell r="M66">
            <v>43</v>
          </cell>
          <cell r="N66">
            <v>53</v>
          </cell>
          <cell r="O66">
            <v>49</v>
          </cell>
          <cell r="P66">
            <v>30</v>
          </cell>
          <cell r="Q66">
            <v>24</v>
          </cell>
          <cell r="S66">
            <v>494</v>
          </cell>
          <cell r="T66">
            <v>549</v>
          </cell>
          <cell r="U66">
            <v>0.11133603238866407</v>
          </cell>
        </row>
        <row r="71">
          <cell r="A71" t="str">
            <v>PHILIPPINE OVERSEAS EMPLOYMENT ADMINISTRATION</v>
          </cell>
        </row>
        <row r="72">
          <cell r="A72" t="str">
            <v>Deployed Landbased Overseas Filipino Workers by Destination</v>
          </cell>
        </row>
        <row r="76">
          <cell r="B76" t="str">
            <v xml:space="preserve">      1998</v>
          </cell>
          <cell r="C76" t="str">
            <v xml:space="preserve">      1999</v>
          </cell>
          <cell r="D76" t="str">
            <v xml:space="preserve">      2000</v>
          </cell>
          <cell r="F76">
            <v>36892</v>
          </cell>
          <cell r="G76">
            <v>36923</v>
          </cell>
          <cell r="H76">
            <v>36951</v>
          </cell>
          <cell r="I76">
            <v>36982</v>
          </cell>
          <cell r="J76">
            <v>37012</v>
          </cell>
          <cell r="K76">
            <v>37043</v>
          </cell>
          <cell r="L76">
            <v>37073</v>
          </cell>
          <cell r="M76">
            <v>37104</v>
          </cell>
          <cell r="N76">
            <v>37135</v>
          </cell>
          <cell r="O76">
            <v>37165</v>
          </cell>
          <cell r="P76">
            <v>37196</v>
          </cell>
          <cell r="Q76">
            <v>37226</v>
          </cell>
          <cell r="S76" t="str">
            <v xml:space="preserve">   2000</v>
          </cell>
          <cell r="T76" t="str">
            <v xml:space="preserve">   2001</v>
          </cell>
          <cell r="U76" t="str">
            <v>% Change</v>
          </cell>
        </row>
        <row r="78">
          <cell r="A78" t="str">
            <v>EUROPE</v>
          </cell>
          <cell r="B78">
            <v>26422</v>
          </cell>
          <cell r="C78">
            <v>30707</v>
          </cell>
          <cell r="D78">
            <v>39296</v>
          </cell>
          <cell r="F78">
            <v>4861</v>
          </cell>
          <cell r="G78">
            <v>3656</v>
          </cell>
          <cell r="H78">
            <v>2886</v>
          </cell>
          <cell r="I78">
            <v>3312</v>
          </cell>
          <cell r="J78">
            <v>5083</v>
          </cell>
          <cell r="K78">
            <v>3970</v>
          </cell>
          <cell r="L78">
            <v>3081</v>
          </cell>
          <cell r="M78">
            <v>4111</v>
          </cell>
          <cell r="N78">
            <v>4763</v>
          </cell>
          <cell r="O78">
            <v>2348</v>
          </cell>
          <cell r="P78">
            <v>2773</v>
          </cell>
          <cell r="Q78">
            <v>2175</v>
          </cell>
          <cell r="S78">
            <v>39296</v>
          </cell>
          <cell r="T78">
            <v>43019</v>
          </cell>
          <cell r="U78">
            <v>9.4742467426710109E-2</v>
          </cell>
        </row>
        <row r="79">
          <cell r="A79" t="str">
            <v xml:space="preserve">    Albania</v>
          </cell>
          <cell r="B79">
            <v>0</v>
          </cell>
          <cell r="C79">
            <v>1</v>
          </cell>
          <cell r="D79">
            <v>0</v>
          </cell>
          <cell r="F79">
            <v>0</v>
          </cell>
          <cell r="G79">
            <v>0</v>
          </cell>
          <cell r="H79">
            <v>0</v>
          </cell>
          <cell r="I79">
            <v>0</v>
          </cell>
          <cell r="J79">
            <v>0</v>
          </cell>
          <cell r="K79">
            <v>0</v>
          </cell>
          <cell r="L79">
            <v>0</v>
          </cell>
          <cell r="M79">
            <v>0</v>
          </cell>
          <cell r="N79">
            <v>0</v>
          </cell>
          <cell r="O79">
            <v>0</v>
          </cell>
          <cell r="P79">
            <v>0</v>
          </cell>
          <cell r="Q79">
            <v>0</v>
          </cell>
          <cell r="S79">
            <v>0</v>
          </cell>
          <cell r="T79">
            <v>0</v>
          </cell>
          <cell r="U79">
            <v>0</v>
          </cell>
        </row>
        <row r="80">
          <cell r="A80" t="str">
            <v xml:space="preserve">    Andorra</v>
          </cell>
          <cell r="B80">
            <v>48</v>
          </cell>
          <cell r="C80">
            <v>64</v>
          </cell>
          <cell r="D80">
            <v>49</v>
          </cell>
          <cell r="F80">
            <v>12</v>
          </cell>
          <cell r="G80">
            <v>1</v>
          </cell>
          <cell r="H80">
            <v>0</v>
          </cell>
          <cell r="I80">
            <v>1</v>
          </cell>
          <cell r="J80">
            <v>24</v>
          </cell>
          <cell r="K80">
            <v>23</v>
          </cell>
          <cell r="L80">
            <v>10</v>
          </cell>
          <cell r="M80">
            <v>3</v>
          </cell>
          <cell r="N80">
            <v>2</v>
          </cell>
          <cell r="O80">
            <v>5</v>
          </cell>
          <cell r="P80">
            <v>5</v>
          </cell>
          <cell r="Q80">
            <v>6</v>
          </cell>
          <cell r="S80">
            <v>49</v>
          </cell>
          <cell r="T80">
            <v>92</v>
          </cell>
          <cell r="U80">
            <v>0.87755102040816335</v>
          </cell>
        </row>
        <row r="81">
          <cell r="A81" t="str">
            <v xml:space="preserve">    Austria</v>
          </cell>
          <cell r="B81">
            <v>468</v>
          </cell>
          <cell r="C81">
            <v>363</v>
          </cell>
          <cell r="D81">
            <v>334</v>
          </cell>
          <cell r="F81">
            <v>27</v>
          </cell>
          <cell r="G81">
            <v>19</v>
          </cell>
          <cell r="H81">
            <v>17</v>
          </cell>
          <cell r="I81">
            <v>12</v>
          </cell>
          <cell r="J81">
            <v>27</v>
          </cell>
          <cell r="K81">
            <v>29</v>
          </cell>
          <cell r="L81">
            <v>12</v>
          </cell>
          <cell r="M81">
            <v>24</v>
          </cell>
          <cell r="N81">
            <v>11</v>
          </cell>
          <cell r="O81">
            <v>11</v>
          </cell>
          <cell r="P81">
            <v>7</v>
          </cell>
          <cell r="Q81">
            <v>10</v>
          </cell>
          <cell r="S81">
            <v>334</v>
          </cell>
          <cell r="T81">
            <v>206</v>
          </cell>
          <cell r="U81">
            <v>-0.38323353293413176</v>
          </cell>
        </row>
        <row r="82">
          <cell r="A82" t="str">
            <v xml:space="preserve">    Azerbaijan</v>
          </cell>
          <cell r="B82">
            <v>53</v>
          </cell>
          <cell r="C82">
            <v>88</v>
          </cell>
          <cell r="D82">
            <v>76</v>
          </cell>
          <cell r="F82">
            <v>9</v>
          </cell>
          <cell r="G82">
            <v>7</v>
          </cell>
          <cell r="H82">
            <v>5</v>
          </cell>
          <cell r="I82">
            <v>9</v>
          </cell>
          <cell r="J82">
            <v>6</v>
          </cell>
          <cell r="K82">
            <v>8</v>
          </cell>
          <cell r="L82">
            <v>6</v>
          </cell>
          <cell r="M82">
            <v>6</v>
          </cell>
          <cell r="N82">
            <v>11</v>
          </cell>
          <cell r="O82">
            <v>6</v>
          </cell>
          <cell r="P82">
            <v>9</v>
          </cell>
          <cell r="Q82">
            <v>5</v>
          </cell>
          <cell r="S82">
            <v>76</v>
          </cell>
          <cell r="T82">
            <v>87</v>
          </cell>
          <cell r="U82">
            <v>0.14473684210526305</v>
          </cell>
        </row>
        <row r="83">
          <cell r="A83" t="str">
            <v xml:space="preserve">    Belgium</v>
          </cell>
          <cell r="B83">
            <v>183</v>
          </cell>
          <cell r="C83">
            <v>168</v>
          </cell>
          <cell r="D83">
            <v>160</v>
          </cell>
          <cell r="F83">
            <v>31</v>
          </cell>
          <cell r="G83">
            <v>6</v>
          </cell>
          <cell r="H83">
            <v>12</v>
          </cell>
          <cell r="I83">
            <v>13</v>
          </cell>
          <cell r="J83">
            <v>9</v>
          </cell>
          <cell r="K83">
            <v>9</v>
          </cell>
          <cell r="L83">
            <v>7</v>
          </cell>
          <cell r="M83">
            <v>19</v>
          </cell>
          <cell r="N83">
            <v>23</v>
          </cell>
          <cell r="O83">
            <v>6</v>
          </cell>
          <cell r="P83">
            <v>17</v>
          </cell>
          <cell r="Q83">
            <v>7</v>
          </cell>
          <cell r="S83">
            <v>160</v>
          </cell>
          <cell r="T83">
            <v>159</v>
          </cell>
          <cell r="U83">
            <v>-6.2499999999999778E-3</v>
          </cell>
        </row>
        <row r="84">
          <cell r="A84" t="str">
            <v xml:space="preserve">    Belorussia</v>
          </cell>
          <cell r="B84">
            <v>1</v>
          </cell>
          <cell r="C84">
            <v>2</v>
          </cell>
          <cell r="D84">
            <v>0</v>
          </cell>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row>
        <row r="85">
          <cell r="A85" t="str">
            <v xml:space="preserve">    Bosnia and Hercegovina</v>
          </cell>
          <cell r="B85">
            <v>2</v>
          </cell>
          <cell r="C85">
            <v>2</v>
          </cell>
          <cell r="D85">
            <v>0</v>
          </cell>
          <cell r="F85">
            <v>0</v>
          </cell>
          <cell r="G85">
            <v>0</v>
          </cell>
          <cell r="H85">
            <v>0</v>
          </cell>
          <cell r="I85">
            <v>0</v>
          </cell>
          <cell r="J85">
            <v>0</v>
          </cell>
          <cell r="K85">
            <v>0</v>
          </cell>
          <cell r="L85">
            <v>0</v>
          </cell>
          <cell r="M85">
            <v>0</v>
          </cell>
          <cell r="N85">
            <v>0</v>
          </cell>
          <cell r="O85">
            <v>0</v>
          </cell>
          <cell r="P85">
            <v>0</v>
          </cell>
          <cell r="Q85">
            <v>0</v>
          </cell>
          <cell r="S85">
            <v>0</v>
          </cell>
          <cell r="T85">
            <v>0</v>
          </cell>
          <cell r="U85">
            <v>0</v>
          </cell>
        </row>
        <row r="86">
          <cell r="A86" t="str">
            <v xml:space="preserve">    Bulgaria</v>
          </cell>
          <cell r="B86">
            <v>1</v>
          </cell>
          <cell r="C86">
            <v>1</v>
          </cell>
          <cell r="D86">
            <v>1</v>
          </cell>
          <cell r="F86">
            <v>0</v>
          </cell>
          <cell r="G86">
            <v>0</v>
          </cell>
          <cell r="H86">
            <v>0</v>
          </cell>
          <cell r="I86">
            <v>0</v>
          </cell>
          <cell r="J86">
            <v>0</v>
          </cell>
          <cell r="K86">
            <v>0</v>
          </cell>
          <cell r="L86">
            <v>0</v>
          </cell>
          <cell r="M86">
            <v>0</v>
          </cell>
          <cell r="N86">
            <v>0</v>
          </cell>
          <cell r="O86">
            <v>0</v>
          </cell>
          <cell r="P86">
            <v>0</v>
          </cell>
          <cell r="Q86">
            <v>1</v>
          </cell>
          <cell r="S86">
            <v>1</v>
          </cell>
          <cell r="T86">
            <v>1</v>
          </cell>
          <cell r="U86">
            <v>0</v>
          </cell>
        </row>
        <row r="87">
          <cell r="A87" t="str">
            <v xml:space="preserve">    Channel Islands</v>
          </cell>
          <cell r="B87">
            <v>0</v>
          </cell>
          <cell r="C87">
            <v>0</v>
          </cell>
          <cell r="D87">
            <v>1</v>
          </cell>
          <cell r="F87">
            <v>0</v>
          </cell>
          <cell r="G87">
            <v>0</v>
          </cell>
          <cell r="H87">
            <v>0</v>
          </cell>
          <cell r="I87">
            <v>0</v>
          </cell>
          <cell r="J87">
            <v>0</v>
          </cell>
          <cell r="K87">
            <v>0</v>
          </cell>
          <cell r="L87">
            <v>0</v>
          </cell>
          <cell r="M87">
            <v>0</v>
          </cell>
          <cell r="N87">
            <v>0</v>
          </cell>
          <cell r="O87">
            <v>0</v>
          </cell>
          <cell r="P87">
            <v>0</v>
          </cell>
          <cell r="Q87">
            <v>0</v>
          </cell>
          <cell r="S87">
            <v>1</v>
          </cell>
          <cell r="T87">
            <v>0</v>
          </cell>
          <cell r="U87">
            <v>0</v>
          </cell>
        </row>
        <row r="88">
          <cell r="A88" t="str">
            <v xml:space="preserve">    Croatia</v>
          </cell>
          <cell r="B88">
            <v>2</v>
          </cell>
          <cell r="C88">
            <v>1</v>
          </cell>
          <cell r="D88">
            <v>2</v>
          </cell>
          <cell r="F88">
            <v>0</v>
          </cell>
          <cell r="G88">
            <v>0</v>
          </cell>
          <cell r="H88">
            <v>0</v>
          </cell>
          <cell r="I88">
            <v>0</v>
          </cell>
          <cell r="J88">
            <v>0</v>
          </cell>
          <cell r="K88">
            <v>0</v>
          </cell>
          <cell r="L88">
            <v>0</v>
          </cell>
          <cell r="M88">
            <v>0</v>
          </cell>
          <cell r="N88">
            <v>0</v>
          </cell>
          <cell r="O88">
            <v>0</v>
          </cell>
          <cell r="P88">
            <v>0</v>
          </cell>
          <cell r="Q88">
            <v>0</v>
          </cell>
          <cell r="S88">
            <v>2</v>
          </cell>
          <cell r="T88">
            <v>0</v>
          </cell>
          <cell r="U88">
            <v>-1</v>
          </cell>
        </row>
        <row r="89">
          <cell r="A89" t="str">
            <v xml:space="preserve">    Cyprus</v>
          </cell>
          <cell r="B89">
            <v>941</v>
          </cell>
          <cell r="C89">
            <v>1168</v>
          </cell>
          <cell r="D89">
            <v>1500</v>
          </cell>
          <cell r="F89">
            <v>144</v>
          </cell>
          <cell r="G89">
            <v>106</v>
          </cell>
          <cell r="H89">
            <v>148</v>
          </cell>
          <cell r="I89">
            <v>111</v>
          </cell>
          <cell r="J89">
            <v>133</v>
          </cell>
          <cell r="K89">
            <v>139</v>
          </cell>
          <cell r="L89">
            <v>108</v>
          </cell>
          <cell r="M89">
            <v>105</v>
          </cell>
          <cell r="N89">
            <v>170</v>
          </cell>
          <cell r="O89">
            <v>135</v>
          </cell>
          <cell r="P89">
            <v>136</v>
          </cell>
          <cell r="Q89">
            <v>113</v>
          </cell>
          <cell r="S89">
            <v>1500</v>
          </cell>
          <cell r="T89">
            <v>1548</v>
          </cell>
          <cell r="U89">
            <v>3.2000000000000028E-2</v>
          </cell>
        </row>
        <row r="90">
          <cell r="A90" t="str">
            <v xml:space="preserve">    Czech Republic</v>
          </cell>
          <cell r="B90">
            <v>3</v>
          </cell>
          <cell r="C90">
            <v>10</v>
          </cell>
          <cell r="D90">
            <v>9</v>
          </cell>
          <cell r="F90">
            <v>0</v>
          </cell>
          <cell r="G90">
            <v>0</v>
          </cell>
          <cell r="H90">
            <v>0</v>
          </cell>
          <cell r="I90">
            <v>1</v>
          </cell>
          <cell r="J90">
            <v>0</v>
          </cell>
          <cell r="K90">
            <v>0</v>
          </cell>
          <cell r="L90">
            <v>1</v>
          </cell>
          <cell r="M90">
            <v>0</v>
          </cell>
          <cell r="N90">
            <v>0</v>
          </cell>
          <cell r="O90">
            <v>0</v>
          </cell>
          <cell r="P90">
            <v>1</v>
          </cell>
          <cell r="Q90">
            <v>0</v>
          </cell>
          <cell r="S90">
            <v>9</v>
          </cell>
          <cell r="T90">
            <v>3</v>
          </cell>
          <cell r="U90">
            <v>-0.66666666666666674</v>
          </cell>
        </row>
        <row r="91">
          <cell r="A91" t="str">
            <v xml:space="preserve">    Denmark</v>
          </cell>
          <cell r="B91">
            <v>78</v>
          </cell>
          <cell r="C91">
            <v>55</v>
          </cell>
          <cell r="D91">
            <v>28</v>
          </cell>
          <cell r="F91">
            <v>4</v>
          </cell>
          <cell r="G91">
            <v>0</v>
          </cell>
          <cell r="H91">
            <v>1</v>
          </cell>
          <cell r="I91">
            <v>7</v>
          </cell>
          <cell r="J91">
            <v>1</v>
          </cell>
          <cell r="K91">
            <v>1</v>
          </cell>
          <cell r="L91">
            <v>1</v>
          </cell>
          <cell r="M91">
            <v>1</v>
          </cell>
          <cell r="N91">
            <v>1</v>
          </cell>
          <cell r="O91">
            <v>4</v>
          </cell>
          <cell r="P91">
            <v>3</v>
          </cell>
          <cell r="Q91">
            <v>3</v>
          </cell>
          <cell r="S91">
            <v>28</v>
          </cell>
          <cell r="T91">
            <v>27</v>
          </cell>
          <cell r="U91">
            <v>-3.5714285714285698E-2</v>
          </cell>
        </row>
        <row r="92">
          <cell r="A92" t="str">
            <v xml:space="preserve">    Faeroe Island</v>
          </cell>
          <cell r="B92">
            <v>0</v>
          </cell>
          <cell r="C92">
            <v>0</v>
          </cell>
          <cell r="D92">
            <v>0</v>
          </cell>
          <cell r="F92">
            <v>0</v>
          </cell>
          <cell r="G92">
            <v>0</v>
          </cell>
          <cell r="H92">
            <v>0</v>
          </cell>
          <cell r="I92">
            <v>0</v>
          </cell>
          <cell r="J92">
            <v>0</v>
          </cell>
          <cell r="K92">
            <v>0</v>
          </cell>
          <cell r="L92">
            <v>0</v>
          </cell>
          <cell r="M92">
            <v>0</v>
          </cell>
          <cell r="N92">
            <v>0</v>
          </cell>
          <cell r="O92">
            <v>0</v>
          </cell>
          <cell r="P92">
            <v>0</v>
          </cell>
          <cell r="Q92">
            <v>0</v>
          </cell>
          <cell r="S92">
            <v>0</v>
          </cell>
          <cell r="T92">
            <v>0</v>
          </cell>
          <cell r="U92">
            <v>0</v>
          </cell>
        </row>
        <row r="93">
          <cell r="A93" t="str">
            <v xml:space="preserve">    Finland</v>
          </cell>
          <cell r="B93">
            <v>16</v>
          </cell>
          <cell r="C93">
            <v>16</v>
          </cell>
          <cell r="D93">
            <v>12</v>
          </cell>
          <cell r="F93">
            <v>0</v>
          </cell>
          <cell r="G93">
            <v>0</v>
          </cell>
          <cell r="H93">
            <v>0</v>
          </cell>
          <cell r="I93">
            <v>4</v>
          </cell>
          <cell r="J93">
            <v>1</v>
          </cell>
          <cell r="K93">
            <v>2</v>
          </cell>
          <cell r="L93">
            <v>1</v>
          </cell>
          <cell r="M93">
            <v>1</v>
          </cell>
          <cell r="N93">
            <v>3</v>
          </cell>
          <cell r="O93">
            <v>0</v>
          </cell>
          <cell r="P93">
            <v>0</v>
          </cell>
          <cell r="Q93">
            <v>1</v>
          </cell>
          <cell r="S93">
            <v>12</v>
          </cell>
          <cell r="T93">
            <v>13</v>
          </cell>
          <cell r="U93">
            <v>8.3333333333333259E-2</v>
          </cell>
        </row>
        <row r="94">
          <cell r="A94" t="str">
            <v xml:space="preserve">    France</v>
          </cell>
          <cell r="B94">
            <v>122</v>
          </cell>
          <cell r="C94">
            <v>130</v>
          </cell>
          <cell r="D94">
            <v>297</v>
          </cell>
          <cell r="F94">
            <v>23</v>
          </cell>
          <cell r="G94">
            <v>15</v>
          </cell>
          <cell r="H94">
            <v>10</v>
          </cell>
          <cell r="I94">
            <v>27</v>
          </cell>
          <cell r="J94">
            <v>12</v>
          </cell>
          <cell r="K94">
            <v>10</v>
          </cell>
          <cell r="L94">
            <v>7</v>
          </cell>
          <cell r="M94">
            <v>23</v>
          </cell>
          <cell r="N94">
            <v>8</v>
          </cell>
          <cell r="O94">
            <v>5</v>
          </cell>
          <cell r="P94">
            <v>6</v>
          </cell>
          <cell r="Q94">
            <v>3</v>
          </cell>
          <cell r="S94">
            <v>297</v>
          </cell>
          <cell r="T94">
            <v>149</v>
          </cell>
          <cell r="U94">
            <v>-0.49831649831649827</v>
          </cell>
        </row>
        <row r="95">
          <cell r="A95" t="str">
            <v xml:space="preserve">    Georgia</v>
          </cell>
          <cell r="B95">
            <v>0</v>
          </cell>
          <cell r="C95">
            <v>0</v>
          </cell>
          <cell r="D95">
            <v>0</v>
          </cell>
          <cell r="F95">
            <v>0</v>
          </cell>
          <cell r="G95">
            <v>0</v>
          </cell>
          <cell r="H95">
            <v>0</v>
          </cell>
          <cell r="I95">
            <v>0</v>
          </cell>
          <cell r="J95">
            <v>0</v>
          </cell>
          <cell r="K95">
            <v>0</v>
          </cell>
          <cell r="L95">
            <v>0</v>
          </cell>
          <cell r="M95">
            <v>0</v>
          </cell>
          <cell r="N95">
            <v>0</v>
          </cell>
          <cell r="O95">
            <v>0</v>
          </cell>
          <cell r="P95">
            <v>0</v>
          </cell>
          <cell r="Q95">
            <v>0</v>
          </cell>
          <cell r="S95">
            <v>0</v>
          </cell>
          <cell r="T95">
            <v>0</v>
          </cell>
          <cell r="U95">
            <v>0</v>
          </cell>
        </row>
        <row r="96">
          <cell r="A96" t="str">
            <v xml:space="preserve">    Germany</v>
          </cell>
          <cell r="B96">
            <v>156</v>
          </cell>
          <cell r="C96">
            <v>131</v>
          </cell>
          <cell r="D96">
            <v>120</v>
          </cell>
          <cell r="F96">
            <v>11</v>
          </cell>
          <cell r="G96">
            <v>8</v>
          </cell>
          <cell r="H96">
            <v>14</v>
          </cell>
          <cell r="I96">
            <v>8</v>
          </cell>
          <cell r="J96">
            <v>45</v>
          </cell>
          <cell r="K96">
            <v>12</v>
          </cell>
          <cell r="L96">
            <v>5</v>
          </cell>
          <cell r="M96">
            <v>9</v>
          </cell>
          <cell r="N96">
            <v>6</v>
          </cell>
          <cell r="O96">
            <v>4</v>
          </cell>
          <cell r="P96">
            <v>5</v>
          </cell>
          <cell r="Q96">
            <v>7</v>
          </cell>
          <cell r="S96">
            <v>120</v>
          </cell>
          <cell r="T96">
            <v>134</v>
          </cell>
          <cell r="U96">
            <v>0.1166666666666667</v>
          </cell>
        </row>
        <row r="97">
          <cell r="A97" t="str">
            <v xml:space="preserve">    Gibraltar</v>
          </cell>
          <cell r="B97">
            <v>1</v>
          </cell>
          <cell r="C97">
            <v>0</v>
          </cell>
          <cell r="D97">
            <v>2</v>
          </cell>
          <cell r="F97">
            <v>0</v>
          </cell>
          <cell r="G97">
            <v>0</v>
          </cell>
          <cell r="H97">
            <v>0</v>
          </cell>
          <cell r="I97">
            <v>1</v>
          </cell>
          <cell r="J97">
            <v>0</v>
          </cell>
          <cell r="K97">
            <v>0</v>
          </cell>
          <cell r="L97">
            <v>0</v>
          </cell>
          <cell r="M97">
            <v>41</v>
          </cell>
          <cell r="N97">
            <v>0</v>
          </cell>
          <cell r="O97">
            <v>0</v>
          </cell>
          <cell r="P97">
            <v>0</v>
          </cell>
          <cell r="Q97">
            <v>0</v>
          </cell>
          <cell r="S97">
            <v>2</v>
          </cell>
          <cell r="T97">
            <v>42</v>
          </cell>
          <cell r="U97">
            <v>20</v>
          </cell>
        </row>
        <row r="98">
          <cell r="A98" t="str">
            <v xml:space="preserve">    Greece</v>
          </cell>
          <cell r="B98">
            <v>593</v>
          </cell>
          <cell r="C98">
            <v>2145</v>
          </cell>
          <cell r="D98">
            <v>1618</v>
          </cell>
          <cell r="F98">
            <v>173</v>
          </cell>
          <cell r="G98">
            <v>237</v>
          </cell>
          <cell r="H98">
            <v>66</v>
          </cell>
          <cell r="I98">
            <v>95</v>
          </cell>
          <cell r="J98">
            <v>232</v>
          </cell>
          <cell r="K98">
            <v>142</v>
          </cell>
          <cell r="L98">
            <v>64</v>
          </cell>
          <cell r="M98">
            <v>103</v>
          </cell>
          <cell r="N98">
            <v>88</v>
          </cell>
          <cell r="O98">
            <v>49</v>
          </cell>
          <cell r="P98">
            <v>78</v>
          </cell>
          <cell r="Q98">
            <v>75</v>
          </cell>
          <cell r="S98">
            <v>1618</v>
          </cell>
          <cell r="T98">
            <v>1402</v>
          </cell>
          <cell r="U98">
            <v>-0.13349814585908526</v>
          </cell>
        </row>
        <row r="99">
          <cell r="A99" t="str">
            <v xml:space="preserve">    Hungary</v>
          </cell>
          <cell r="B99">
            <v>6</v>
          </cell>
          <cell r="C99">
            <v>5</v>
          </cell>
          <cell r="D99">
            <v>2</v>
          </cell>
          <cell r="F99">
            <v>0</v>
          </cell>
          <cell r="G99">
            <v>0</v>
          </cell>
          <cell r="H99">
            <v>0</v>
          </cell>
          <cell r="I99">
            <v>0</v>
          </cell>
          <cell r="J99">
            <v>1</v>
          </cell>
          <cell r="K99">
            <v>0</v>
          </cell>
          <cell r="L99">
            <v>0</v>
          </cell>
          <cell r="M99">
            <v>1</v>
          </cell>
          <cell r="N99">
            <v>0</v>
          </cell>
          <cell r="O99">
            <v>0</v>
          </cell>
          <cell r="P99">
            <v>0</v>
          </cell>
          <cell r="Q99">
            <v>2</v>
          </cell>
          <cell r="S99">
            <v>2</v>
          </cell>
          <cell r="T99">
            <v>4</v>
          </cell>
          <cell r="U99">
            <v>0</v>
          </cell>
        </row>
        <row r="100">
          <cell r="A100" t="str">
            <v xml:space="preserve">    Iceland</v>
          </cell>
          <cell r="B100">
            <v>1</v>
          </cell>
          <cell r="C100">
            <v>3</v>
          </cell>
          <cell r="D100">
            <v>4</v>
          </cell>
          <cell r="F100">
            <v>0</v>
          </cell>
          <cell r="G100">
            <v>2</v>
          </cell>
          <cell r="H100">
            <v>3</v>
          </cell>
          <cell r="I100">
            <v>0</v>
          </cell>
          <cell r="J100">
            <v>1</v>
          </cell>
          <cell r="K100">
            <v>4</v>
          </cell>
          <cell r="L100">
            <v>5</v>
          </cell>
          <cell r="M100">
            <v>0</v>
          </cell>
          <cell r="N100">
            <v>0</v>
          </cell>
          <cell r="O100">
            <v>0</v>
          </cell>
          <cell r="P100">
            <v>1</v>
          </cell>
          <cell r="Q100">
            <v>1</v>
          </cell>
          <cell r="S100">
            <v>4</v>
          </cell>
          <cell r="T100">
            <v>17</v>
          </cell>
          <cell r="U100">
            <v>3.25</v>
          </cell>
        </row>
        <row r="101">
          <cell r="A101" t="str">
            <v xml:space="preserve">    Ireland</v>
          </cell>
          <cell r="B101">
            <v>18</v>
          </cell>
          <cell r="C101">
            <v>126</v>
          </cell>
          <cell r="D101">
            <v>793</v>
          </cell>
          <cell r="F101">
            <v>351</v>
          </cell>
          <cell r="G101">
            <v>206</v>
          </cell>
          <cell r="H101">
            <v>304</v>
          </cell>
          <cell r="I101">
            <v>229</v>
          </cell>
          <cell r="J101">
            <v>423</v>
          </cell>
          <cell r="K101">
            <v>342</v>
          </cell>
          <cell r="L101">
            <v>271</v>
          </cell>
          <cell r="M101">
            <v>270</v>
          </cell>
          <cell r="N101">
            <v>351</v>
          </cell>
          <cell r="O101">
            <v>297</v>
          </cell>
          <cell r="P101">
            <v>425</v>
          </cell>
          <cell r="Q101">
            <v>265</v>
          </cell>
          <cell r="S101">
            <v>793</v>
          </cell>
          <cell r="T101">
            <v>3734</v>
          </cell>
          <cell r="U101">
            <v>3.7087011349306431</v>
          </cell>
        </row>
        <row r="102">
          <cell r="A102" t="str">
            <v xml:space="preserve">    Isle of Man</v>
          </cell>
          <cell r="B102">
            <v>0</v>
          </cell>
          <cell r="C102">
            <v>0</v>
          </cell>
          <cell r="D102">
            <v>10</v>
          </cell>
          <cell r="F102">
            <v>0</v>
          </cell>
          <cell r="G102">
            <v>12</v>
          </cell>
          <cell r="H102">
            <v>0</v>
          </cell>
          <cell r="I102">
            <v>0</v>
          </cell>
          <cell r="J102">
            <v>0</v>
          </cell>
          <cell r="K102">
            <v>0</v>
          </cell>
          <cell r="L102">
            <v>0</v>
          </cell>
          <cell r="M102">
            <v>0</v>
          </cell>
          <cell r="N102">
            <v>0</v>
          </cell>
          <cell r="O102">
            <v>0</v>
          </cell>
          <cell r="P102">
            <v>0</v>
          </cell>
          <cell r="Q102">
            <v>1</v>
          </cell>
          <cell r="S102">
            <v>10</v>
          </cell>
          <cell r="T102">
            <v>13</v>
          </cell>
          <cell r="U102">
            <v>0.3</v>
          </cell>
        </row>
        <row r="103">
          <cell r="A103" t="str">
            <v xml:space="preserve">    Italy</v>
          </cell>
          <cell r="B103">
            <v>20233</v>
          </cell>
          <cell r="C103">
            <v>21673</v>
          </cell>
          <cell r="D103">
            <v>26386</v>
          </cell>
          <cell r="F103">
            <v>2818</v>
          </cell>
          <cell r="G103">
            <v>1815</v>
          </cell>
          <cell r="H103">
            <v>1246</v>
          </cell>
          <cell r="I103">
            <v>1321</v>
          </cell>
          <cell r="J103">
            <v>2920</v>
          </cell>
          <cell r="K103">
            <v>2130</v>
          </cell>
          <cell r="L103">
            <v>1458</v>
          </cell>
          <cell r="M103">
            <v>2498</v>
          </cell>
          <cell r="N103">
            <v>2991</v>
          </cell>
          <cell r="O103">
            <v>906</v>
          </cell>
          <cell r="P103">
            <v>782</v>
          </cell>
          <cell r="Q103">
            <v>756</v>
          </cell>
          <cell r="S103">
            <v>26386</v>
          </cell>
          <cell r="T103">
            <v>21641</v>
          </cell>
          <cell r="U103">
            <v>-0.17983021299173807</v>
          </cell>
        </row>
        <row r="104">
          <cell r="A104" t="str">
            <v xml:space="preserve">    Luxembourg</v>
          </cell>
          <cell r="B104">
            <v>7</v>
          </cell>
          <cell r="C104">
            <v>6</v>
          </cell>
          <cell r="D104">
            <v>2</v>
          </cell>
          <cell r="F104">
            <v>0</v>
          </cell>
          <cell r="G104">
            <v>0</v>
          </cell>
          <cell r="H104">
            <v>0</v>
          </cell>
          <cell r="I104">
            <v>0</v>
          </cell>
          <cell r="J104">
            <v>0</v>
          </cell>
          <cell r="K104">
            <v>0</v>
          </cell>
          <cell r="L104">
            <v>0</v>
          </cell>
          <cell r="M104">
            <v>0</v>
          </cell>
          <cell r="N104">
            <v>0</v>
          </cell>
          <cell r="O104">
            <v>0</v>
          </cell>
          <cell r="P104">
            <v>0</v>
          </cell>
          <cell r="Q104">
            <v>0</v>
          </cell>
          <cell r="S104">
            <v>2</v>
          </cell>
          <cell r="T104">
            <v>0</v>
          </cell>
          <cell r="U104">
            <v>-1</v>
          </cell>
        </row>
        <row r="105">
          <cell r="A105" t="str">
            <v xml:space="preserve">    Macedonia</v>
          </cell>
          <cell r="B105">
            <v>0</v>
          </cell>
          <cell r="C105">
            <v>1</v>
          </cell>
          <cell r="D105">
            <v>1</v>
          </cell>
          <cell r="F105">
            <v>0</v>
          </cell>
          <cell r="G105">
            <v>0</v>
          </cell>
          <cell r="H105">
            <v>0</v>
          </cell>
          <cell r="I105">
            <v>0</v>
          </cell>
          <cell r="J105">
            <v>0</v>
          </cell>
          <cell r="K105">
            <v>0</v>
          </cell>
          <cell r="L105">
            <v>0</v>
          </cell>
          <cell r="M105">
            <v>0</v>
          </cell>
          <cell r="N105">
            <v>0</v>
          </cell>
          <cell r="O105">
            <v>0</v>
          </cell>
          <cell r="P105">
            <v>0</v>
          </cell>
          <cell r="Q105">
            <v>0</v>
          </cell>
          <cell r="S105">
            <v>1</v>
          </cell>
          <cell r="T105">
            <v>0</v>
          </cell>
          <cell r="U105">
            <v>-1</v>
          </cell>
        </row>
        <row r="106">
          <cell r="A106" t="str">
            <v xml:space="preserve">    Malta</v>
          </cell>
          <cell r="B106">
            <v>11</v>
          </cell>
          <cell r="C106">
            <v>9</v>
          </cell>
          <cell r="D106">
            <v>15</v>
          </cell>
          <cell r="F106">
            <v>2</v>
          </cell>
          <cell r="G106">
            <v>2</v>
          </cell>
          <cell r="H106">
            <v>4</v>
          </cell>
          <cell r="I106">
            <v>3</v>
          </cell>
          <cell r="J106">
            <v>1</v>
          </cell>
          <cell r="K106">
            <v>0</v>
          </cell>
          <cell r="L106">
            <v>12</v>
          </cell>
          <cell r="M106">
            <v>1</v>
          </cell>
          <cell r="N106">
            <v>0</v>
          </cell>
          <cell r="O106">
            <v>0</v>
          </cell>
          <cell r="P106">
            <v>4</v>
          </cell>
          <cell r="Q106">
            <v>1</v>
          </cell>
          <cell r="S106">
            <v>15</v>
          </cell>
          <cell r="T106">
            <v>30</v>
          </cell>
          <cell r="U106">
            <v>1</v>
          </cell>
        </row>
        <row r="107">
          <cell r="A107" t="str">
            <v xml:space="preserve">    Moldova</v>
          </cell>
          <cell r="B107">
            <v>1</v>
          </cell>
          <cell r="C107">
            <v>0</v>
          </cell>
          <cell r="D107">
            <v>0</v>
          </cell>
          <cell r="F107">
            <v>0</v>
          </cell>
          <cell r="G107">
            <v>0</v>
          </cell>
          <cell r="H107">
            <v>0</v>
          </cell>
          <cell r="I107">
            <v>0</v>
          </cell>
          <cell r="J107">
            <v>0</v>
          </cell>
          <cell r="K107">
            <v>0</v>
          </cell>
          <cell r="L107">
            <v>0</v>
          </cell>
          <cell r="M107">
            <v>0</v>
          </cell>
          <cell r="N107">
            <v>0</v>
          </cell>
          <cell r="O107">
            <v>0</v>
          </cell>
          <cell r="P107">
            <v>0</v>
          </cell>
          <cell r="Q107">
            <v>0</v>
          </cell>
          <cell r="S107">
            <v>0</v>
          </cell>
          <cell r="T107">
            <v>0</v>
          </cell>
          <cell r="U107">
            <v>0</v>
          </cell>
        </row>
        <row r="108">
          <cell r="A108" t="str">
            <v xml:space="preserve">    Monaco</v>
          </cell>
          <cell r="B108">
            <v>6</v>
          </cell>
          <cell r="C108">
            <v>14</v>
          </cell>
          <cell r="D108">
            <v>7</v>
          </cell>
          <cell r="F108">
            <v>0</v>
          </cell>
          <cell r="G108">
            <v>0</v>
          </cell>
          <cell r="H108">
            <v>0</v>
          </cell>
          <cell r="I108">
            <v>0</v>
          </cell>
          <cell r="J108">
            <v>0</v>
          </cell>
          <cell r="K108">
            <v>0</v>
          </cell>
          <cell r="L108">
            <v>0</v>
          </cell>
          <cell r="M108">
            <v>0</v>
          </cell>
          <cell r="N108">
            <v>0</v>
          </cell>
          <cell r="O108">
            <v>0</v>
          </cell>
          <cell r="P108">
            <v>0</v>
          </cell>
          <cell r="Q108">
            <v>0</v>
          </cell>
          <cell r="S108">
            <v>7</v>
          </cell>
          <cell r="T108">
            <v>0</v>
          </cell>
          <cell r="U108">
            <v>-1</v>
          </cell>
        </row>
        <row r="109">
          <cell r="A109" t="str">
            <v xml:space="preserve">    Netherlands</v>
          </cell>
          <cell r="B109">
            <v>473</v>
          </cell>
          <cell r="C109">
            <v>326</v>
          </cell>
          <cell r="D109">
            <v>292</v>
          </cell>
          <cell r="F109">
            <v>33</v>
          </cell>
          <cell r="G109">
            <v>20</v>
          </cell>
          <cell r="H109">
            <v>95</v>
          </cell>
          <cell r="I109">
            <v>9</v>
          </cell>
          <cell r="J109">
            <v>27</v>
          </cell>
          <cell r="K109">
            <v>13</v>
          </cell>
          <cell r="L109">
            <v>136</v>
          </cell>
          <cell r="M109">
            <v>16</v>
          </cell>
          <cell r="N109">
            <v>29</v>
          </cell>
          <cell r="O109">
            <v>17</v>
          </cell>
          <cell r="P109">
            <v>31</v>
          </cell>
          <cell r="Q109">
            <v>6</v>
          </cell>
          <cell r="S109">
            <v>292</v>
          </cell>
          <cell r="T109">
            <v>432</v>
          </cell>
          <cell r="U109">
            <v>0.47945205479452047</v>
          </cell>
        </row>
        <row r="110">
          <cell r="A110" t="str">
            <v xml:space="preserve">    Norway</v>
          </cell>
          <cell r="B110">
            <v>108</v>
          </cell>
          <cell r="C110">
            <v>252</v>
          </cell>
          <cell r="D110">
            <v>180</v>
          </cell>
          <cell r="F110">
            <v>15</v>
          </cell>
          <cell r="G110">
            <v>7</v>
          </cell>
          <cell r="H110">
            <v>5</v>
          </cell>
          <cell r="I110">
            <v>3</v>
          </cell>
          <cell r="J110">
            <v>9</v>
          </cell>
          <cell r="K110">
            <v>10</v>
          </cell>
          <cell r="L110">
            <v>7</v>
          </cell>
          <cell r="M110">
            <v>13</v>
          </cell>
          <cell r="N110">
            <v>22</v>
          </cell>
          <cell r="O110">
            <v>19</v>
          </cell>
          <cell r="P110">
            <v>12</v>
          </cell>
          <cell r="Q110">
            <v>17</v>
          </cell>
          <cell r="S110">
            <v>180</v>
          </cell>
          <cell r="T110">
            <v>139</v>
          </cell>
          <cell r="U110">
            <v>-0.22777777777777775</v>
          </cell>
        </row>
        <row r="111">
          <cell r="A111" t="str">
            <v xml:space="preserve">    Poland</v>
          </cell>
          <cell r="B111">
            <v>7</v>
          </cell>
          <cell r="C111">
            <v>10</v>
          </cell>
          <cell r="D111">
            <v>7</v>
          </cell>
          <cell r="F111">
            <v>3</v>
          </cell>
          <cell r="G111">
            <v>2</v>
          </cell>
          <cell r="H111">
            <v>1</v>
          </cell>
          <cell r="I111">
            <v>5</v>
          </cell>
          <cell r="J111">
            <v>2</v>
          </cell>
          <cell r="K111">
            <v>1</v>
          </cell>
          <cell r="L111">
            <v>1</v>
          </cell>
          <cell r="M111">
            <v>0</v>
          </cell>
          <cell r="N111">
            <v>4</v>
          </cell>
          <cell r="O111">
            <v>3</v>
          </cell>
          <cell r="P111">
            <v>1</v>
          </cell>
          <cell r="Q111">
            <v>0</v>
          </cell>
          <cell r="S111">
            <v>7</v>
          </cell>
          <cell r="T111">
            <v>23</v>
          </cell>
          <cell r="U111">
            <v>2.2857142857142856</v>
          </cell>
        </row>
        <row r="112">
          <cell r="A112" t="str">
            <v xml:space="preserve">    Portugal</v>
          </cell>
          <cell r="B112">
            <v>12</v>
          </cell>
          <cell r="C112">
            <v>26</v>
          </cell>
          <cell r="D112">
            <v>40</v>
          </cell>
          <cell r="F112">
            <v>5</v>
          </cell>
          <cell r="G112">
            <v>5</v>
          </cell>
          <cell r="H112">
            <v>5</v>
          </cell>
          <cell r="I112">
            <v>2</v>
          </cell>
          <cell r="J112">
            <v>4</v>
          </cell>
          <cell r="K112">
            <v>4</v>
          </cell>
          <cell r="L112">
            <v>1</v>
          </cell>
          <cell r="M112">
            <v>2</v>
          </cell>
          <cell r="N112">
            <v>5</v>
          </cell>
          <cell r="O112">
            <v>8</v>
          </cell>
          <cell r="P112">
            <v>1</v>
          </cell>
          <cell r="Q112">
            <v>2</v>
          </cell>
          <cell r="S112">
            <v>40</v>
          </cell>
          <cell r="T112">
            <v>44</v>
          </cell>
          <cell r="U112">
            <v>0.1</v>
          </cell>
        </row>
        <row r="113">
          <cell r="A113" t="str">
            <v xml:space="preserve">    Romania</v>
          </cell>
          <cell r="B113">
            <v>8</v>
          </cell>
          <cell r="C113">
            <v>2</v>
          </cell>
          <cell r="D113">
            <v>0</v>
          </cell>
          <cell r="F113">
            <v>0</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row>
        <row r="114">
          <cell r="A114" t="str">
            <v xml:space="preserve">    Russia</v>
          </cell>
          <cell r="B114">
            <v>31</v>
          </cell>
          <cell r="C114">
            <v>56</v>
          </cell>
          <cell r="D114">
            <v>112</v>
          </cell>
          <cell r="F114">
            <v>12</v>
          </cell>
          <cell r="G114">
            <v>2</v>
          </cell>
          <cell r="H114">
            <v>4</v>
          </cell>
          <cell r="I114">
            <v>14</v>
          </cell>
          <cell r="J114">
            <v>11</v>
          </cell>
          <cell r="K114">
            <v>15</v>
          </cell>
          <cell r="L114">
            <v>3</v>
          </cell>
          <cell r="M114">
            <v>2</v>
          </cell>
          <cell r="N114">
            <v>6</v>
          </cell>
          <cell r="O114">
            <v>6</v>
          </cell>
          <cell r="P114">
            <v>1</v>
          </cell>
          <cell r="Q114">
            <v>1</v>
          </cell>
          <cell r="S114">
            <v>112</v>
          </cell>
          <cell r="T114">
            <v>77</v>
          </cell>
          <cell r="U114">
            <v>-0.3125</v>
          </cell>
        </row>
        <row r="115">
          <cell r="A115" t="str">
            <v xml:space="preserve">    Slovenia Republic</v>
          </cell>
          <cell r="B115">
            <v>0</v>
          </cell>
          <cell r="C115">
            <v>1</v>
          </cell>
          <cell r="D115">
            <v>0</v>
          </cell>
          <cell r="F115">
            <v>0</v>
          </cell>
          <cell r="G115">
            <v>0</v>
          </cell>
          <cell r="H115">
            <v>0</v>
          </cell>
          <cell r="I115">
            <v>0</v>
          </cell>
          <cell r="J115">
            <v>0</v>
          </cell>
          <cell r="K115">
            <v>0</v>
          </cell>
          <cell r="L115">
            <v>0</v>
          </cell>
          <cell r="M115">
            <v>0</v>
          </cell>
          <cell r="N115">
            <v>0</v>
          </cell>
          <cell r="O115">
            <v>0</v>
          </cell>
          <cell r="P115">
            <v>0</v>
          </cell>
          <cell r="Q115">
            <v>0</v>
          </cell>
          <cell r="S115">
            <v>0</v>
          </cell>
          <cell r="T115">
            <v>0</v>
          </cell>
          <cell r="U115">
            <v>0</v>
          </cell>
        </row>
        <row r="116">
          <cell r="A116" t="str">
            <v xml:space="preserve">    Spain</v>
          </cell>
          <cell r="B116">
            <v>1940</v>
          </cell>
          <cell r="C116">
            <v>1557</v>
          </cell>
          <cell r="D116">
            <v>1913</v>
          </cell>
          <cell r="F116">
            <v>167</v>
          </cell>
          <cell r="G116">
            <v>148</v>
          </cell>
          <cell r="H116">
            <v>119</v>
          </cell>
          <cell r="I116">
            <v>148</v>
          </cell>
          <cell r="J116">
            <v>196</v>
          </cell>
          <cell r="K116">
            <v>148</v>
          </cell>
          <cell r="L116">
            <v>165</v>
          </cell>
          <cell r="M116">
            <v>163</v>
          </cell>
          <cell r="N116">
            <v>171</v>
          </cell>
          <cell r="O116">
            <v>124</v>
          </cell>
          <cell r="P116">
            <v>117</v>
          </cell>
          <cell r="Q116">
            <v>117</v>
          </cell>
          <cell r="S116">
            <v>1913</v>
          </cell>
          <cell r="T116">
            <v>1783</v>
          </cell>
          <cell r="U116">
            <v>-6.7956089911134332E-2</v>
          </cell>
        </row>
        <row r="117">
          <cell r="A117" t="str">
            <v xml:space="preserve">    Sweden</v>
          </cell>
          <cell r="B117">
            <v>35</v>
          </cell>
          <cell r="C117">
            <v>26</v>
          </cell>
          <cell r="D117">
            <v>29</v>
          </cell>
          <cell r="F117">
            <v>20</v>
          </cell>
          <cell r="G117">
            <v>3</v>
          </cell>
          <cell r="H117">
            <v>6</v>
          </cell>
          <cell r="I117">
            <v>0</v>
          </cell>
          <cell r="J117">
            <v>2</v>
          </cell>
          <cell r="K117">
            <v>2</v>
          </cell>
          <cell r="L117">
            <v>4</v>
          </cell>
          <cell r="M117">
            <v>16</v>
          </cell>
          <cell r="N117">
            <v>3</v>
          </cell>
          <cell r="O117">
            <v>1</v>
          </cell>
          <cell r="P117">
            <v>1</v>
          </cell>
          <cell r="Q117">
            <v>1</v>
          </cell>
          <cell r="S117">
            <v>29</v>
          </cell>
          <cell r="T117">
            <v>59</v>
          </cell>
          <cell r="U117">
            <v>1.0344827586206895</v>
          </cell>
        </row>
        <row r="118">
          <cell r="A118" t="str">
            <v xml:space="preserve">    Switzerland</v>
          </cell>
          <cell r="B118">
            <v>312</v>
          </cell>
          <cell r="C118">
            <v>312</v>
          </cell>
          <cell r="D118">
            <v>306</v>
          </cell>
          <cell r="F118">
            <v>41</v>
          </cell>
          <cell r="G118">
            <v>20</v>
          </cell>
          <cell r="H118">
            <v>11</v>
          </cell>
          <cell r="I118">
            <v>5</v>
          </cell>
          <cell r="J118">
            <v>22</v>
          </cell>
          <cell r="K118">
            <v>28</v>
          </cell>
          <cell r="L118">
            <v>16</v>
          </cell>
          <cell r="M118">
            <v>38</v>
          </cell>
          <cell r="N118">
            <v>15</v>
          </cell>
          <cell r="O118">
            <v>20</v>
          </cell>
          <cell r="P118">
            <v>9</v>
          </cell>
          <cell r="Q118">
            <v>14</v>
          </cell>
          <cell r="S118">
            <v>298</v>
          </cell>
          <cell r="T118">
            <v>239</v>
          </cell>
          <cell r="U118">
            <v>-0.19798657718120805</v>
          </cell>
        </row>
        <row r="119">
          <cell r="A119" t="str">
            <v xml:space="preserve">    Turkey</v>
          </cell>
          <cell r="B119">
            <v>41</v>
          </cell>
          <cell r="C119">
            <v>39</v>
          </cell>
          <cell r="D119">
            <v>121</v>
          </cell>
          <cell r="F119">
            <v>11</v>
          </cell>
          <cell r="G119">
            <v>5</v>
          </cell>
          <cell r="H119">
            <v>1</v>
          </cell>
          <cell r="I119">
            <v>0</v>
          </cell>
          <cell r="J119">
            <v>3</v>
          </cell>
          <cell r="K119">
            <v>1</v>
          </cell>
          <cell r="L119">
            <v>41</v>
          </cell>
          <cell r="M119">
            <v>28</v>
          </cell>
          <cell r="N119">
            <v>20</v>
          </cell>
          <cell r="O119">
            <v>37</v>
          </cell>
          <cell r="P119">
            <v>38</v>
          </cell>
          <cell r="Q119">
            <v>16</v>
          </cell>
          <cell r="S119">
            <v>129</v>
          </cell>
          <cell r="T119">
            <v>201</v>
          </cell>
          <cell r="U119">
            <v>0.55813953488372103</v>
          </cell>
        </row>
        <row r="120">
          <cell r="A120" t="str">
            <v xml:space="preserve">    United Kingdom</v>
          </cell>
          <cell r="B120">
            <v>502</v>
          </cell>
          <cell r="C120">
            <v>1918</v>
          </cell>
          <cell r="D120">
            <v>4867</v>
          </cell>
          <cell r="F120">
            <v>949</v>
          </cell>
          <cell r="G120">
            <v>1008</v>
          </cell>
          <cell r="H120">
            <v>809</v>
          </cell>
          <cell r="I120">
            <v>1284</v>
          </cell>
          <cell r="J120">
            <v>971</v>
          </cell>
          <cell r="K120">
            <v>897</v>
          </cell>
          <cell r="L120">
            <v>739</v>
          </cell>
          <cell r="M120">
            <v>728</v>
          </cell>
          <cell r="N120">
            <v>823</v>
          </cell>
          <cell r="O120">
            <v>685</v>
          </cell>
          <cell r="P120">
            <v>1083</v>
          </cell>
          <cell r="Q120">
            <v>744</v>
          </cell>
          <cell r="S120">
            <v>4867</v>
          </cell>
          <cell r="T120">
            <v>10720</v>
          </cell>
          <cell r="U120">
            <v>1.2025888637764535</v>
          </cell>
        </row>
        <row r="121">
          <cell r="A121" t="str">
            <v xml:space="preserve">    - England</v>
          </cell>
          <cell r="B121">
            <v>491</v>
          </cell>
          <cell r="C121">
            <v>1896</v>
          </cell>
          <cell r="D121">
            <v>4834</v>
          </cell>
          <cell r="F121">
            <v>944</v>
          </cell>
          <cell r="G121">
            <v>1008</v>
          </cell>
          <cell r="H121">
            <v>809</v>
          </cell>
          <cell r="I121">
            <v>1277</v>
          </cell>
          <cell r="J121">
            <v>966</v>
          </cell>
          <cell r="K121">
            <v>895</v>
          </cell>
          <cell r="L121">
            <v>738</v>
          </cell>
          <cell r="M121">
            <v>727</v>
          </cell>
          <cell r="N121">
            <v>823</v>
          </cell>
          <cell r="O121">
            <v>685</v>
          </cell>
          <cell r="P121">
            <v>1080</v>
          </cell>
          <cell r="Q121">
            <v>743</v>
          </cell>
          <cell r="S121">
            <v>4834</v>
          </cell>
          <cell r="T121">
            <v>10695</v>
          </cell>
          <cell r="U121">
            <v>1.212453454695904</v>
          </cell>
        </row>
        <row r="122">
          <cell r="A122" t="str">
            <v xml:space="preserve">    - Northern Ireland</v>
          </cell>
          <cell r="B122">
            <v>7</v>
          </cell>
          <cell r="C122">
            <v>22</v>
          </cell>
          <cell r="D122">
            <v>21</v>
          </cell>
          <cell r="F122">
            <v>0</v>
          </cell>
          <cell r="G122">
            <v>0</v>
          </cell>
          <cell r="H122">
            <v>0</v>
          </cell>
          <cell r="I122">
            <v>0</v>
          </cell>
          <cell r="J122">
            <v>0</v>
          </cell>
          <cell r="K122">
            <v>0</v>
          </cell>
          <cell r="L122">
            <v>0</v>
          </cell>
          <cell r="M122">
            <v>0</v>
          </cell>
          <cell r="N122">
            <v>0</v>
          </cell>
          <cell r="O122">
            <v>0</v>
          </cell>
          <cell r="P122">
            <v>0</v>
          </cell>
          <cell r="Q122">
            <v>0</v>
          </cell>
          <cell r="S122">
            <v>21</v>
          </cell>
          <cell r="T122">
            <v>0</v>
          </cell>
          <cell r="U122">
            <v>-1</v>
          </cell>
        </row>
        <row r="123">
          <cell r="A123" t="str">
            <v xml:space="preserve">    - Scotland</v>
          </cell>
          <cell r="B123">
            <v>4</v>
          </cell>
          <cell r="C123">
            <v>0</v>
          </cell>
          <cell r="D123">
            <v>12</v>
          </cell>
          <cell r="F123">
            <v>5</v>
          </cell>
          <cell r="G123">
            <v>0</v>
          </cell>
          <cell r="H123">
            <v>0</v>
          </cell>
          <cell r="I123">
            <v>7</v>
          </cell>
          <cell r="J123">
            <v>5</v>
          </cell>
          <cell r="K123">
            <v>2</v>
          </cell>
          <cell r="L123">
            <v>1</v>
          </cell>
          <cell r="M123">
            <v>1</v>
          </cell>
          <cell r="N123">
            <v>0</v>
          </cell>
          <cell r="O123">
            <v>0</v>
          </cell>
          <cell r="P123">
            <v>3</v>
          </cell>
          <cell r="Q123">
            <v>1</v>
          </cell>
          <cell r="S123">
            <v>12</v>
          </cell>
          <cell r="T123">
            <v>25</v>
          </cell>
          <cell r="U123">
            <v>1.0833333333333335</v>
          </cell>
        </row>
        <row r="124">
          <cell r="A124" t="str">
            <v xml:space="preserve">    Yugoslavia</v>
          </cell>
          <cell r="B124">
            <v>2</v>
          </cell>
          <cell r="C124">
            <v>0</v>
          </cell>
          <cell r="D124">
            <v>0</v>
          </cell>
          <cell r="F124">
            <v>0</v>
          </cell>
          <cell r="G124">
            <v>0</v>
          </cell>
          <cell r="H124">
            <v>0</v>
          </cell>
          <cell r="I124">
            <v>0</v>
          </cell>
          <cell r="J124">
            <v>0</v>
          </cell>
          <cell r="K124">
            <v>0</v>
          </cell>
          <cell r="L124">
            <v>0</v>
          </cell>
          <cell r="M124">
            <v>0</v>
          </cell>
          <cell r="N124">
            <v>0</v>
          </cell>
          <cell r="O124">
            <v>0</v>
          </cell>
          <cell r="P124">
            <v>0</v>
          </cell>
          <cell r="Q124">
            <v>0</v>
          </cell>
          <cell r="S124">
            <v>0</v>
          </cell>
          <cell r="T124">
            <v>0</v>
          </cell>
          <cell r="U124">
            <v>0</v>
          </cell>
        </row>
        <row r="127">
          <cell r="A127" t="str">
            <v>PHILIPPINE OVERSEAS EMPLOYMENT ADMINISTRATION</v>
          </cell>
        </row>
        <row r="128">
          <cell r="A128" t="str">
            <v>Deployed Landbased Overseas Filipino Workers by Destination</v>
          </cell>
        </row>
        <row r="132">
          <cell r="B132">
            <v>1998</v>
          </cell>
          <cell r="C132">
            <v>1999</v>
          </cell>
          <cell r="D132">
            <v>2000</v>
          </cell>
          <cell r="F132">
            <v>36892</v>
          </cell>
          <cell r="G132">
            <v>36923</v>
          </cell>
          <cell r="H132">
            <v>36951</v>
          </cell>
          <cell r="I132">
            <v>36982</v>
          </cell>
          <cell r="J132">
            <v>37012</v>
          </cell>
          <cell r="K132">
            <v>37043</v>
          </cell>
          <cell r="L132">
            <v>37073</v>
          </cell>
          <cell r="M132">
            <v>37104</v>
          </cell>
          <cell r="N132">
            <v>37135</v>
          </cell>
          <cell r="O132">
            <v>37165</v>
          </cell>
          <cell r="P132">
            <v>37196</v>
          </cell>
          <cell r="Q132">
            <v>37226</v>
          </cell>
          <cell r="S132" t="str">
            <v xml:space="preserve">     2000</v>
          </cell>
          <cell r="T132" t="str">
            <v xml:space="preserve">     2001</v>
          </cell>
          <cell r="U132" t="str">
            <v>% Change</v>
          </cell>
        </row>
        <row r="134">
          <cell r="A134" t="str">
            <v>AMERICAS</v>
          </cell>
          <cell r="B134">
            <v>9152</v>
          </cell>
          <cell r="C134">
            <v>9045</v>
          </cell>
          <cell r="D134">
            <v>7624</v>
          </cell>
          <cell r="F134">
            <v>1274</v>
          </cell>
          <cell r="G134">
            <v>825</v>
          </cell>
          <cell r="H134">
            <v>793</v>
          </cell>
          <cell r="I134">
            <v>733</v>
          </cell>
          <cell r="J134">
            <v>851</v>
          </cell>
          <cell r="K134">
            <v>934</v>
          </cell>
          <cell r="L134">
            <v>965</v>
          </cell>
          <cell r="M134">
            <v>1114</v>
          </cell>
          <cell r="N134">
            <v>795</v>
          </cell>
          <cell r="O134">
            <v>983</v>
          </cell>
          <cell r="P134">
            <v>697</v>
          </cell>
          <cell r="Q134">
            <v>715</v>
          </cell>
          <cell r="S134">
            <v>7624</v>
          </cell>
          <cell r="T134">
            <v>10679</v>
          </cell>
          <cell r="U134">
            <v>0.40070828961175242</v>
          </cell>
        </row>
        <row r="135">
          <cell r="A135" t="str">
            <v xml:space="preserve">    Antigua</v>
          </cell>
          <cell r="B135">
            <v>9</v>
          </cell>
          <cell r="C135">
            <v>0</v>
          </cell>
          <cell r="D135">
            <v>0</v>
          </cell>
          <cell r="F135">
            <v>0</v>
          </cell>
          <cell r="G135">
            <v>0</v>
          </cell>
          <cell r="H135">
            <v>0</v>
          </cell>
          <cell r="I135">
            <v>0</v>
          </cell>
          <cell r="J135">
            <v>0</v>
          </cell>
          <cell r="K135">
            <v>0</v>
          </cell>
          <cell r="L135">
            <v>2</v>
          </cell>
          <cell r="M135">
            <v>0</v>
          </cell>
          <cell r="N135">
            <v>0</v>
          </cell>
          <cell r="O135">
            <v>0</v>
          </cell>
          <cell r="P135">
            <v>0</v>
          </cell>
          <cell r="Q135">
            <v>0</v>
          </cell>
          <cell r="S135">
            <v>0</v>
          </cell>
          <cell r="T135">
            <v>2</v>
          </cell>
          <cell r="U135">
            <v>0</v>
          </cell>
        </row>
        <row r="136">
          <cell r="A136" t="str">
            <v xml:space="preserve">    Argentina</v>
          </cell>
          <cell r="B136">
            <v>23</v>
          </cell>
          <cell r="C136">
            <v>41</v>
          </cell>
          <cell r="D136">
            <v>40</v>
          </cell>
          <cell r="F136">
            <v>1</v>
          </cell>
          <cell r="G136">
            <v>0</v>
          </cell>
          <cell r="H136">
            <v>0</v>
          </cell>
          <cell r="I136">
            <v>1</v>
          </cell>
          <cell r="J136">
            <v>0</v>
          </cell>
          <cell r="K136">
            <v>5</v>
          </cell>
          <cell r="L136">
            <v>13</v>
          </cell>
          <cell r="M136">
            <v>3</v>
          </cell>
          <cell r="N136">
            <v>1</v>
          </cell>
          <cell r="O136">
            <v>0</v>
          </cell>
          <cell r="P136">
            <v>0</v>
          </cell>
          <cell r="Q136">
            <v>10</v>
          </cell>
          <cell r="S136">
            <v>40</v>
          </cell>
          <cell r="T136">
            <v>34</v>
          </cell>
          <cell r="U136">
            <v>-0.15</v>
          </cell>
        </row>
        <row r="137">
          <cell r="A137" t="str">
            <v xml:space="preserve">    Armenia</v>
          </cell>
          <cell r="B137">
            <v>0</v>
          </cell>
          <cell r="C137">
            <v>1</v>
          </cell>
          <cell r="D137">
            <v>0</v>
          </cell>
          <cell r="F137">
            <v>0</v>
          </cell>
          <cell r="G137">
            <v>0</v>
          </cell>
          <cell r="H137">
            <v>0</v>
          </cell>
          <cell r="I137">
            <v>0</v>
          </cell>
          <cell r="J137">
            <v>0</v>
          </cell>
          <cell r="K137">
            <v>0</v>
          </cell>
          <cell r="L137">
            <v>0</v>
          </cell>
          <cell r="M137">
            <v>0</v>
          </cell>
          <cell r="N137">
            <v>0</v>
          </cell>
          <cell r="O137">
            <v>0</v>
          </cell>
          <cell r="P137">
            <v>0</v>
          </cell>
          <cell r="Q137">
            <v>0</v>
          </cell>
          <cell r="S137">
            <v>0</v>
          </cell>
          <cell r="T137">
            <v>0</v>
          </cell>
          <cell r="U137">
            <v>0</v>
          </cell>
        </row>
        <row r="138">
          <cell r="A138" t="str">
            <v xml:space="preserve">    Aruba</v>
          </cell>
          <cell r="B138">
            <v>792</v>
          </cell>
          <cell r="C138">
            <v>1428</v>
          </cell>
          <cell r="D138">
            <v>168</v>
          </cell>
          <cell r="F138">
            <v>5</v>
          </cell>
          <cell r="G138">
            <v>1</v>
          </cell>
          <cell r="H138">
            <v>2</v>
          </cell>
          <cell r="I138">
            <v>7</v>
          </cell>
          <cell r="J138">
            <v>22</v>
          </cell>
          <cell r="K138">
            <v>26</v>
          </cell>
          <cell r="L138">
            <v>15</v>
          </cell>
          <cell r="M138">
            <v>7</v>
          </cell>
          <cell r="N138">
            <v>7</v>
          </cell>
          <cell r="O138">
            <v>11</v>
          </cell>
          <cell r="P138">
            <v>11</v>
          </cell>
          <cell r="Q138">
            <v>5</v>
          </cell>
          <cell r="S138">
            <v>168</v>
          </cell>
          <cell r="T138">
            <v>119</v>
          </cell>
          <cell r="U138">
            <v>-0.29166666666666663</v>
          </cell>
        </row>
        <row r="139">
          <cell r="A139" t="str">
            <v xml:space="preserve">    Bahamas</v>
          </cell>
          <cell r="B139">
            <v>22</v>
          </cell>
          <cell r="C139">
            <v>32</v>
          </cell>
          <cell r="D139">
            <v>41</v>
          </cell>
          <cell r="F139">
            <v>4</v>
          </cell>
          <cell r="G139">
            <v>7</v>
          </cell>
          <cell r="H139">
            <v>6</v>
          </cell>
          <cell r="I139">
            <v>13</v>
          </cell>
          <cell r="J139">
            <v>10</v>
          </cell>
          <cell r="K139">
            <v>13</v>
          </cell>
          <cell r="L139">
            <v>3</v>
          </cell>
          <cell r="M139">
            <v>12</v>
          </cell>
          <cell r="N139">
            <v>17</v>
          </cell>
          <cell r="O139">
            <v>28</v>
          </cell>
          <cell r="P139">
            <v>6</v>
          </cell>
          <cell r="Q139">
            <v>9</v>
          </cell>
          <cell r="S139">
            <v>41</v>
          </cell>
          <cell r="T139">
            <v>128</v>
          </cell>
          <cell r="U139">
            <v>2.1219512195121952</v>
          </cell>
        </row>
        <row r="140">
          <cell r="A140" t="str">
            <v xml:space="preserve">    Barbados</v>
          </cell>
          <cell r="B140">
            <v>0</v>
          </cell>
          <cell r="C140">
            <v>0</v>
          </cell>
          <cell r="D140">
            <v>50</v>
          </cell>
          <cell r="F140">
            <v>36</v>
          </cell>
          <cell r="G140">
            <v>0</v>
          </cell>
          <cell r="H140">
            <v>0</v>
          </cell>
          <cell r="I140">
            <v>0</v>
          </cell>
          <cell r="J140">
            <v>0</v>
          </cell>
          <cell r="K140">
            <v>0</v>
          </cell>
          <cell r="L140">
            <v>0</v>
          </cell>
          <cell r="M140">
            <v>0</v>
          </cell>
          <cell r="N140">
            <v>0</v>
          </cell>
          <cell r="O140">
            <v>0</v>
          </cell>
          <cell r="P140">
            <v>0</v>
          </cell>
          <cell r="Q140">
            <v>0</v>
          </cell>
          <cell r="S140">
            <v>50</v>
          </cell>
          <cell r="T140">
            <v>36</v>
          </cell>
          <cell r="U140">
            <v>-0.28000000000000003</v>
          </cell>
        </row>
        <row r="141">
          <cell r="A141" t="str">
            <v xml:space="preserve">    Belize</v>
          </cell>
          <cell r="B141">
            <v>0</v>
          </cell>
          <cell r="C141">
            <v>56</v>
          </cell>
          <cell r="D141">
            <v>0</v>
          </cell>
          <cell r="F141">
            <v>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row>
        <row r="142">
          <cell r="A142" t="str">
            <v xml:space="preserve">    Bermuda</v>
          </cell>
          <cell r="B142">
            <v>177</v>
          </cell>
          <cell r="C142">
            <v>128</v>
          </cell>
          <cell r="D142">
            <v>239</v>
          </cell>
          <cell r="F142">
            <v>3</v>
          </cell>
          <cell r="G142">
            <v>48</v>
          </cell>
          <cell r="H142">
            <v>48</v>
          </cell>
          <cell r="I142">
            <v>4</v>
          </cell>
          <cell r="J142">
            <v>23</v>
          </cell>
          <cell r="K142">
            <v>8</v>
          </cell>
          <cell r="L142">
            <v>11</v>
          </cell>
          <cell r="M142">
            <v>9</v>
          </cell>
          <cell r="N142">
            <v>15</v>
          </cell>
          <cell r="O142">
            <v>9</v>
          </cell>
          <cell r="P142">
            <v>16</v>
          </cell>
          <cell r="Q142">
            <v>2</v>
          </cell>
          <cell r="S142">
            <v>239</v>
          </cell>
          <cell r="T142">
            <v>196</v>
          </cell>
          <cell r="U142">
            <v>-0.17991631799163177</v>
          </cell>
        </row>
        <row r="143">
          <cell r="A143" t="str">
            <v xml:space="preserve">    Brazil</v>
          </cell>
          <cell r="B143">
            <v>19</v>
          </cell>
          <cell r="C143">
            <v>35</v>
          </cell>
          <cell r="D143">
            <v>61</v>
          </cell>
          <cell r="F143">
            <v>6</v>
          </cell>
          <cell r="G143">
            <v>3</v>
          </cell>
          <cell r="H143">
            <v>2</v>
          </cell>
          <cell r="I143">
            <v>12</v>
          </cell>
          <cell r="J143">
            <v>2</v>
          </cell>
          <cell r="K143">
            <v>3</v>
          </cell>
          <cell r="L143">
            <v>0</v>
          </cell>
          <cell r="M143">
            <v>3</v>
          </cell>
          <cell r="N143">
            <v>3</v>
          </cell>
          <cell r="O143">
            <v>3</v>
          </cell>
          <cell r="P143">
            <v>1</v>
          </cell>
          <cell r="Q143">
            <v>3</v>
          </cell>
          <cell r="S143">
            <v>61</v>
          </cell>
          <cell r="T143">
            <v>41</v>
          </cell>
          <cell r="U143">
            <v>-0.32786885245901642</v>
          </cell>
        </row>
        <row r="144">
          <cell r="A144" t="str">
            <v xml:space="preserve">    Canada</v>
          </cell>
          <cell r="B144">
            <v>1957</v>
          </cell>
          <cell r="C144">
            <v>2020</v>
          </cell>
          <cell r="D144">
            <v>1915</v>
          </cell>
          <cell r="F144">
            <v>305</v>
          </cell>
          <cell r="G144">
            <v>347</v>
          </cell>
          <cell r="H144">
            <v>278</v>
          </cell>
          <cell r="I144">
            <v>216</v>
          </cell>
          <cell r="J144">
            <v>293</v>
          </cell>
          <cell r="K144">
            <v>263</v>
          </cell>
          <cell r="L144">
            <v>283</v>
          </cell>
          <cell r="M144">
            <v>281</v>
          </cell>
          <cell r="N144">
            <v>273</v>
          </cell>
          <cell r="O144">
            <v>184</v>
          </cell>
          <cell r="P144">
            <v>217</v>
          </cell>
          <cell r="Q144">
            <v>192</v>
          </cell>
          <cell r="S144">
            <v>1915</v>
          </cell>
          <cell r="T144">
            <v>3132</v>
          </cell>
          <cell r="U144">
            <v>0.63550913838120104</v>
          </cell>
        </row>
        <row r="145">
          <cell r="A145" t="str">
            <v xml:space="preserve">    Caribbean (unsp.) </v>
          </cell>
          <cell r="B145">
            <v>0</v>
          </cell>
          <cell r="C145">
            <v>0</v>
          </cell>
          <cell r="D145">
            <v>2</v>
          </cell>
          <cell r="F145">
            <v>0</v>
          </cell>
          <cell r="G145">
            <v>0</v>
          </cell>
          <cell r="H145">
            <v>0</v>
          </cell>
          <cell r="I145">
            <v>0</v>
          </cell>
          <cell r="J145">
            <v>14</v>
          </cell>
          <cell r="K145">
            <v>0</v>
          </cell>
          <cell r="L145">
            <v>5</v>
          </cell>
          <cell r="M145">
            <v>0</v>
          </cell>
          <cell r="N145">
            <v>0</v>
          </cell>
          <cell r="O145">
            <v>0</v>
          </cell>
          <cell r="P145">
            <v>0</v>
          </cell>
          <cell r="Q145">
            <v>0</v>
          </cell>
          <cell r="S145">
            <v>2</v>
          </cell>
          <cell r="T145">
            <v>19</v>
          </cell>
          <cell r="U145">
            <v>8.5</v>
          </cell>
        </row>
        <row r="146">
          <cell r="A146" t="str">
            <v xml:space="preserve">    Cayman Is.</v>
          </cell>
          <cell r="B146">
            <v>200</v>
          </cell>
          <cell r="C146">
            <v>278</v>
          </cell>
          <cell r="D146">
            <v>352</v>
          </cell>
          <cell r="F146">
            <v>44</v>
          </cell>
          <cell r="G146">
            <v>20</v>
          </cell>
          <cell r="H146">
            <v>33</v>
          </cell>
          <cell r="I146">
            <v>44</v>
          </cell>
          <cell r="J146">
            <v>38</v>
          </cell>
          <cell r="K146">
            <v>54</v>
          </cell>
          <cell r="L146">
            <v>48</v>
          </cell>
          <cell r="M146">
            <v>73</v>
          </cell>
          <cell r="N146">
            <v>44</v>
          </cell>
          <cell r="O146">
            <v>61</v>
          </cell>
          <cell r="P146">
            <v>65</v>
          </cell>
          <cell r="Q146">
            <v>121</v>
          </cell>
          <cell r="S146">
            <v>352</v>
          </cell>
          <cell r="T146">
            <v>645</v>
          </cell>
          <cell r="U146">
            <v>0.83238636363636354</v>
          </cell>
        </row>
        <row r="147">
          <cell r="A147" t="str">
            <v xml:space="preserve">    Chile</v>
          </cell>
          <cell r="B147">
            <v>34</v>
          </cell>
          <cell r="C147">
            <v>5</v>
          </cell>
          <cell r="D147">
            <v>1</v>
          </cell>
          <cell r="F147">
            <v>0</v>
          </cell>
          <cell r="G147">
            <v>0</v>
          </cell>
          <cell r="H147">
            <v>0</v>
          </cell>
          <cell r="I147">
            <v>0</v>
          </cell>
          <cell r="J147">
            <v>0</v>
          </cell>
          <cell r="K147">
            <v>0</v>
          </cell>
          <cell r="L147">
            <v>0</v>
          </cell>
          <cell r="M147">
            <v>1</v>
          </cell>
          <cell r="N147">
            <v>0</v>
          </cell>
          <cell r="O147">
            <v>0</v>
          </cell>
          <cell r="P147">
            <v>0</v>
          </cell>
          <cell r="Q147">
            <v>0</v>
          </cell>
          <cell r="S147">
            <v>1</v>
          </cell>
          <cell r="T147">
            <v>1</v>
          </cell>
          <cell r="U147">
            <v>0</v>
          </cell>
        </row>
        <row r="148">
          <cell r="A148" t="str">
            <v xml:space="preserve">    Colombia</v>
          </cell>
          <cell r="B148">
            <v>3</v>
          </cell>
          <cell r="C148">
            <v>1</v>
          </cell>
          <cell r="D148">
            <v>7</v>
          </cell>
          <cell r="F148">
            <v>0</v>
          </cell>
          <cell r="G148">
            <v>0</v>
          </cell>
          <cell r="H148">
            <v>0</v>
          </cell>
          <cell r="I148">
            <v>0</v>
          </cell>
          <cell r="J148">
            <v>0</v>
          </cell>
          <cell r="K148">
            <v>1</v>
          </cell>
          <cell r="L148">
            <v>0</v>
          </cell>
          <cell r="M148">
            <v>0</v>
          </cell>
          <cell r="N148">
            <v>0</v>
          </cell>
          <cell r="O148">
            <v>0</v>
          </cell>
          <cell r="P148">
            <v>0</v>
          </cell>
          <cell r="Q148">
            <v>0</v>
          </cell>
          <cell r="S148">
            <v>7</v>
          </cell>
          <cell r="T148">
            <v>1</v>
          </cell>
          <cell r="U148">
            <v>-0.85714285714285721</v>
          </cell>
        </row>
        <row r="149">
          <cell r="A149" t="str">
            <v xml:space="preserve">    Costa Rica</v>
          </cell>
          <cell r="B149">
            <v>2</v>
          </cell>
          <cell r="C149">
            <v>11</v>
          </cell>
          <cell r="D149">
            <v>1</v>
          </cell>
          <cell r="F149">
            <v>0</v>
          </cell>
          <cell r="G149">
            <v>0</v>
          </cell>
          <cell r="H149">
            <v>1</v>
          </cell>
          <cell r="I149">
            <v>0</v>
          </cell>
          <cell r="J149">
            <v>0</v>
          </cell>
          <cell r="K149">
            <v>23</v>
          </cell>
          <cell r="L149">
            <v>0</v>
          </cell>
          <cell r="M149">
            <v>0</v>
          </cell>
          <cell r="N149">
            <v>2</v>
          </cell>
          <cell r="O149">
            <v>0</v>
          </cell>
          <cell r="P149">
            <v>0</v>
          </cell>
          <cell r="Q149">
            <v>0</v>
          </cell>
          <cell r="S149">
            <v>1</v>
          </cell>
          <cell r="T149">
            <v>26</v>
          </cell>
          <cell r="U149">
            <v>0</v>
          </cell>
        </row>
        <row r="150">
          <cell r="A150" t="str">
            <v xml:space="preserve">    Cuba</v>
          </cell>
          <cell r="B150">
            <v>314</v>
          </cell>
          <cell r="C150">
            <v>299</v>
          </cell>
          <cell r="D150">
            <v>319</v>
          </cell>
          <cell r="F150">
            <v>44</v>
          </cell>
          <cell r="G150">
            <v>31</v>
          </cell>
          <cell r="H150">
            <v>17</v>
          </cell>
          <cell r="I150">
            <v>10</v>
          </cell>
          <cell r="J150">
            <v>0</v>
          </cell>
          <cell r="K150">
            <v>1</v>
          </cell>
          <cell r="L150">
            <v>10</v>
          </cell>
          <cell r="M150">
            <v>30</v>
          </cell>
          <cell r="N150">
            <v>21</v>
          </cell>
          <cell r="O150">
            <v>27</v>
          </cell>
          <cell r="P150">
            <v>9</v>
          </cell>
          <cell r="Q150">
            <v>16</v>
          </cell>
          <cell r="S150">
            <v>319</v>
          </cell>
          <cell r="T150">
            <v>216</v>
          </cell>
          <cell r="U150">
            <v>-0.32288401253918497</v>
          </cell>
        </row>
        <row r="151">
          <cell r="A151" t="str">
            <v xml:space="preserve">    Diego Garcia</v>
          </cell>
          <cell r="B151">
            <v>1444</v>
          </cell>
          <cell r="C151">
            <v>673</v>
          </cell>
          <cell r="D151">
            <v>306</v>
          </cell>
          <cell r="F151">
            <v>13</v>
          </cell>
          <cell r="G151">
            <v>9</v>
          </cell>
          <cell r="H151">
            <v>5</v>
          </cell>
          <cell r="I151">
            <v>20</v>
          </cell>
          <cell r="J151">
            <v>2</v>
          </cell>
          <cell r="K151">
            <v>17</v>
          </cell>
          <cell r="L151">
            <v>32</v>
          </cell>
          <cell r="M151">
            <v>238</v>
          </cell>
          <cell r="N151">
            <v>9</v>
          </cell>
          <cell r="O151">
            <v>282</v>
          </cell>
          <cell r="P151">
            <v>82</v>
          </cell>
          <cell r="Q151">
            <v>17</v>
          </cell>
          <cell r="S151">
            <v>306</v>
          </cell>
          <cell r="T151">
            <v>726</v>
          </cell>
          <cell r="U151">
            <v>1.3725490196078431</v>
          </cell>
        </row>
        <row r="152">
          <cell r="A152" t="str">
            <v xml:space="preserve">    Dominica</v>
          </cell>
          <cell r="B152">
            <v>1</v>
          </cell>
          <cell r="C152">
            <v>0</v>
          </cell>
          <cell r="D152">
            <v>0</v>
          </cell>
          <cell r="F152">
            <v>0</v>
          </cell>
          <cell r="G152">
            <v>0</v>
          </cell>
          <cell r="H152">
            <v>0</v>
          </cell>
          <cell r="I152">
            <v>0</v>
          </cell>
          <cell r="J152">
            <v>0</v>
          </cell>
          <cell r="K152">
            <v>0</v>
          </cell>
          <cell r="L152">
            <v>0</v>
          </cell>
          <cell r="M152">
            <v>0</v>
          </cell>
          <cell r="N152">
            <v>0</v>
          </cell>
          <cell r="O152">
            <v>0</v>
          </cell>
          <cell r="P152">
            <v>0</v>
          </cell>
          <cell r="Q152">
            <v>0</v>
          </cell>
          <cell r="S152">
            <v>0</v>
          </cell>
          <cell r="T152">
            <v>0</v>
          </cell>
          <cell r="U152">
            <v>0</v>
          </cell>
        </row>
        <row r="153">
          <cell r="A153" t="str">
            <v xml:space="preserve">    Dominican Republic</v>
          </cell>
          <cell r="B153">
            <v>7</v>
          </cell>
          <cell r="C153">
            <v>4</v>
          </cell>
          <cell r="D153">
            <v>1</v>
          </cell>
          <cell r="F153">
            <v>3</v>
          </cell>
          <cell r="G153">
            <v>0</v>
          </cell>
          <cell r="H153">
            <v>0</v>
          </cell>
          <cell r="I153">
            <v>0</v>
          </cell>
          <cell r="J153">
            <v>0</v>
          </cell>
          <cell r="K153">
            <v>3</v>
          </cell>
          <cell r="L153">
            <v>0</v>
          </cell>
          <cell r="M153">
            <v>0</v>
          </cell>
          <cell r="N153">
            <v>0</v>
          </cell>
          <cell r="O153">
            <v>0</v>
          </cell>
          <cell r="P153">
            <v>0</v>
          </cell>
          <cell r="Q153">
            <v>1</v>
          </cell>
          <cell r="S153">
            <v>1</v>
          </cell>
          <cell r="T153">
            <v>7</v>
          </cell>
          <cell r="U153">
            <v>6</v>
          </cell>
        </row>
        <row r="154">
          <cell r="A154" t="str">
            <v xml:space="preserve">    Ecuador</v>
          </cell>
          <cell r="B154">
            <v>0</v>
          </cell>
          <cell r="C154">
            <v>4</v>
          </cell>
          <cell r="D154">
            <v>1</v>
          </cell>
          <cell r="F154">
            <v>0</v>
          </cell>
          <cell r="G154">
            <v>0</v>
          </cell>
          <cell r="H154">
            <v>0</v>
          </cell>
          <cell r="I154">
            <v>0</v>
          </cell>
          <cell r="J154">
            <v>0</v>
          </cell>
          <cell r="K154">
            <v>0</v>
          </cell>
          <cell r="L154">
            <v>0</v>
          </cell>
          <cell r="M154">
            <v>0</v>
          </cell>
          <cell r="N154">
            <v>0</v>
          </cell>
          <cell r="O154">
            <v>0</v>
          </cell>
          <cell r="P154">
            <v>0</v>
          </cell>
          <cell r="Q154">
            <v>0</v>
          </cell>
          <cell r="S154">
            <v>1</v>
          </cell>
          <cell r="T154">
            <v>0</v>
          </cell>
          <cell r="U154">
            <v>-1</v>
          </cell>
        </row>
        <row r="155">
          <cell r="A155" t="str">
            <v xml:space="preserve">    El Salvador</v>
          </cell>
          <cell r="B155">
            <v>1</v>
          </cell>
          <cell r="C155">
            <v>0</v>
          </cell>
          <cell r="D155">
            <v>4</v>
          </cell>
          <cell r="F155">
            <v>0</v>
          </cell>
          <cell r="G155">
            <v>1</v>
          </cell>
          <cell r="H155">
            <v>0</v>
          </cell>
          <cell r="I155">
            <v>1</v>
          </cell>
          <cell r="J155">
            <v>1</v>
          </cell>
          <cell r="K155">
            <v>0</v>
          </cell>
          <cell r="L155">
            <v>0</v>
          </cell>
          <cell r="M155">
            <v>0</v>
          </cell>
          <cell r="N155">
            <v>1</v>
          </cell>
          <cell r="O155">
            <v>0</v>
          </cell>
          <cell r="P155">
            <v>0</v>
          </cell>
          <cell r="Q155">
            <v>0</v>
          </cell>
          <cell r="S155">
            <v>4</v>
          </cell>
          <cell r="T155">
            <v>4</v>
          </cell>
          <cell r="U155">
            <v>0</v>
          </cell>
        </row>
        <row r="156">
          <cell r="A156" t="str">
            <v xml:space="preserve">    Grenada</v>
          </cell>
          <cell r="B156">
            <v>8</v>
          </cell>
          <cell r="C156">
            <v>9</v>
          </cell>
          <cell r="D156">
            <v>0</v>
          </cell>
          <cell r="F156">
            <v>0</v>
          </cell>
          <cell r="G156">
            <v>0</v>
          </cell>
          <cell r="H156">
            <v>0</v>
          </cell>
          <cell r="I156">
            <v>0</v>
          </cell>
          <cell r="J156">
            <v>0</v>
          </cell>
          <cell r="K156">
            <v>0</v>
          </cell>
          <cell r="L156">
            <v>0</v>
          </cell>
          <cell r="M156">
            <v>0</v>
          </cell>
          <cell r="N156">
            <v>0</v>
          </cell>
          <cell r="O156">
            <v>0</v>
          </cell>
          <cell r="P156">
            <v>0</v>
          </cell>
          <cell r="Q156">
            <v>0</v>
          </cell>
          <cell r="S156">
            <v>0</v>
          </cell>
          <cell r="T156">
            <v>0</v>
          </cell>
          <cell r="U156">
            <v>0</v>
          </cell>
        </row>
        <row r="157">
          <cell r="A157" t="str">
            <v xml:space="preserve">    Guam</v>
          </cell>
          <cell r="B157">
            <v>812</v>
          </cell>
          <cell r="C157">
            <v>370</v>
          </cell>
          <cell r="D157">
            <v>209</v>
          </cell>
          <cell r="F157">
            <v>17</v>
          </cell>
          <cell r="G157">
            <v>13</v>
          </cell>
          <cell r="H157">
            <v>39</v>
          </cell>
          <cell r="I157">
            <v>16</v>
          </cell>
          <cell r="J157">
            <v>13</v>
          </cell>
          <cell r="K157">
            <v>23</v>
          </cell>
          <cell r="L157">
            <v>30</v>
          </cell>
          <cell r="M157">
            <v>14</v>
          </cell>
          <cell r="N157">
            <v>5</v>
          </cell>
          <cell r="O157">
            <v>7</v>
          </cell>
          <cell r="P157">
            <v>7</v>
          </cell>
          <cell r="Q157">
            <v>11</v>
          </cell>
          <cell r="S157">
            <v>209</v>
          </cell>
          <cell r="T157">
            <v>195</v>
          </cell>
          <cell r="U157">
            <v>-6.6985645933014371E-2</v>
          </cell>
        </row>
        <row r="158">
          <cell r="A158" t="str">
            <v xml:space="preserve">    Guatemala</v>
          </cell>
          <cell r="B158">
            <v>1</v>
          </cell>
          <cell r="C158">
            <v>11</v>
          </cell>
          <cell r="D158">
            <v>1</v>
          </cell>
          <cell r="F158">
            <v>2</v>
          </cell>
          <cell r="G158">
            <v>0</v>
          </cell>
          <cell r="H158">
            <v>20</v>
          </cell>
          <cell r="I158">
            <v>6</v>
          </cell>
          <cell r="J158">
            <v>0</v>
          </cell>
          <cell r="K158">
            <v>0</v>
          </cell>
          <cell r="L158">
            <v>0</v>
          </cell>
          <cell r="M158">
            <v>0</v>
          </cell>
          <cell r="N158">
            <v>0</v>
          </cell>
          <cell r="O158">
            <v>0</v>
          </cell>
          <cell r="P158">
            <v>0</v>
          </cell>
          <cell r="Q158">
            <v>0</v>
          </cell>
          <cell r="S158">
            <v>1</v>
          </cell>
          <cell r="T158">
            <v>28</v>
          </cell>
          <cell r="U158">
            <v>0</v>
          </cell>
        </row>
        <row r="159">
          <cell r="A159" t="str">
            <v xml:space="preserve">    Guyana</v>
          </cell>
          <cell r="B159">
            <v>4</v>
          </cell>
          <cell r="C159">
            <v>5</v>
          </cell>
          <cell r="D159">
            <v>0</v>
          </cell>
          <cell r="F159">
            <v>0</v>
          </cell>
          <cell r="G159">
            <v>0</v>
          </cell>
          <cell r="H159">
            <v>0</v>
          </cell>
          <cell r="I159">
            <v>0</v>
          </cell>
          <cell r="J159">
            <v>0</v>
          </cell>
          <cell r="K159">
            <v>0</v>
          </cell>
          <cell r="L159">
            <v>0</v>
          </cell>
          <cell r="M159">
            <v>0</v>
          </cell>
          <cell r="N159">
            <v>0</v>
          </cell>
          <cell r="O159">
            <v>0</v>
          </cell>
          <cell r="P159">
            <v>0</v>
          </cell>
          <cell r="Q159">
            <v>0</v>
          </cell>
          <cell r="S159">
            <v>0</v>
          </cell>
          <cell r="T159">
            <v>0</v>
          </cell>
          <cell r="U159">
            <v>0</v>
          </cell>
        </row>
        <row r="160">
          <cell r="A160" t="str">
            <v xml:space="preserve">    Haiti</v>
          </cell>
          <cell r="B160">
            <v>11</v>
          </cell>
          <cell r="C160">
            <v>20</v>
          </cell>
          <cell r="D160">
            <v>24</v>
          </cell>
          <cell r="F160">
            <v>5</v>
          </cell>
          <cell r="G160">
            <v>3</v>
          </cell>
          <cell r="H160">
            <v>0</v>
          </cell>
          <cell r="I160">
            <v>2</v>
          </cell>
          <cell r="J160">
            <v>15</v>
          </cell>
          <cell r="K160">
            <v>3</v>
          </cell>
          <cell r="L160">
            <v>5</v>
          </cell>
          <cell r="M160">
            <v>2</v>
          </cell>
          <cell r="N160">
            <v>2</v>
          </cell>
          <cell r="O160">
            <v>0</v>
          </cell>
          <cell r="P160">
            <v>0</v>
          </cell>
          <cell r="Q160">
            <v>0</v>
          </cell>
          <cell r="S160">
            <v>24</v>
          </cell>
          <cell r="T160">
            <v>37</v>
          </cell>
          <cell r="U160">
            <v>0.54166666666666674</v>
          </cell>
        </row>
        <row r="161">
          <cell r="A161" t="str">
            <v xml:space="preserve">    Hawaii</v>
          </cell>
          <cell r="B161">
            <v>0</v>
          </cell>
          <cell r="C161">
            <v>0</v>
          </cell>
          <cell r="D161">
            <v>1</v>
          </cell>
          <cell r="F161">
            <v>0</v>
          </cell>
          <cell r="G161">
            <v>1</v>
          </cell>
          <cell r="H161">
            <v>0</v>
          </cell>
          <cell r="I161">
            <v>0</v>
          </cell>
          <cell r="J161">
            <v>0</v>
          </cell>
          <cell r="K161">
            <v>0</v>
          </cell>
          <cell r="L161">
            <v>0</v>
          </cell>
          <cell r="M161">
            <v>0</v>
          </cell>
          <cell r="N161">
            <v>0</v>
          </cell>
          <cell r="O161">
            <v>13</v>
          </cell>
          <cell r="P161">
            <v>0</v>
          </cell>
          <cell r="Q161">
            <v>27</v>
          </cell>
          <cell r="S161">
            <v>1</v>
          </cell>
          <cell r="T161">
            <v>41</v>
          </cell>
          <cell r="U161">
            <v>0</v>
          </cell>
        </row>
        <row r="162">
          <cell r="A162" t="str">
            <v xml:space="preserve">    Honduras</v>
          </cell>
          <cell r="B162">
            <v>11</v>
          </cell>
          <cell r="C162">
            <v>12</v>
          </cell>
          <cell r="D162">
            <v>4</v>
          </cell>
          <cell r="F162">
            <v>0</v>
          </cell>
          <cell r="G162">
            <v>0</v>
          </cell>
          <cell r="H162">
            <v>0</v>
          </cell>
          <cell r="I162">
            <v>3</v>
          </cell>
          <cell r="J162">
            <v>0</v>
          </cell>
          <cell r="K162">
            <v>0</v>
          </cell>
          <cell r="L162">
            <v>1</v>
          </cell>
          <cell r="M162">
            <v>0</v>
          </cell>
          <cell r="N162">
            <v>1</v>
          </cell>
          <cell r="O162">
            <v>0</v>
          </cell>
          <cell r="P162">
            <v>0</v>
          </cell>
          <cell r="Q162">
            <v>2</v>
          </cell>
          <cell r="S162">
            <v>4</v>
          </cell>
          <cell r="T162">
            <v>7</v>
          </cell>
          <cell r="U162">
            <v>0.75</v>
          </cell>
        </row>
        <row r="163">
          <cell r="A163" t="str">
            <v xml:space="preserve">    Jamaica</v>
          </cell>
          <cell r="B163">
            <v>27</v>
          </cell>
          <cell r="C163">
            <v>26</v>
          </cell>
          <cell r="D163">
            <v>13</v>
          </cell>
          <cell r="F163">
            <v>2</v>
          </cell>
          <cell r="G163">
            <v>0</v>
          </cell>
          <cell r="H163">
            <v>0</v>
          </cell>
          <cell r="I163">
            <v>0</v>
          </cell>
          <cell r="J163">
            <v>2</v>
          </cell>
          <cell r="K163">
            <v>1</v>
          </cell>
          <cell r="L163">
            <v>0</v>
          </cell>
          <cell r="M163">
            <v>0</v>
          </cell>
          <cell r="N163">
            <v>0</v>
          </cell>
          <cell r="O163">
            <v>1</v>
          </cell>
          <cell r="P163">
            <v>0</v>
          </cell>
          <cell r="Q163">
            <v>2</v>
          </cell>
          <cell r="S163">
            <v>13</v>
          </cell>
          <cell r="T163">
            <v>8</v>
          </cell>
          <cell r="U163">
            <v>-0.38461538461538458</v>
          </cell>
        </row>
        <row r="164">
          <cell r="A164" t="str">
            <v xml:space="preserve">    Mexico</v>
          </cell>
          <cell r="B164">
            <v>33</v>
          </cell>
          <cell r="C164">
            <v>90</v>
          </cell>
          <cell r="D164">
            <v>241</v>
          </cell>
          <cell r="F164">
            <v>51</v>
          </cell>
          <cell r="G164">
            <v>15</v>
          </cell>
          <cell r="H164">
            <v>54</v>
          </cell>
          <cell r="I164">
            <v>15</v>
          </cell>
          <cell r="J164">
            <v>16</v>
          </cell>
          <cell r="K164">
            <v>22</v>
          </cell>
          <cell r="L164">
            <v>17</v>
          </cell>
          <cell r="M164">
            <v>15</v>
          </cell>
          <cell r="N164">
            <v>16</v>
          </cell>
          <cell r="O164">
            <v>13</v>
          </cell>
          <cell r="P164">
            <v>6</v>
          </cell>
          <cell r="Q164">
            <v>2</v>
          </cell>
          <cell r="S164">
            <v>241</v>
          </cell>
          <cell r="T164">
            <v>242</v>
          </cell>
          <cell r="U164">
            <v>4.1493775933609811E-3</v>
          </cell>
        </row>
        <row r="165">
          <cell r="A165" t="str">
            <v xml:space="preserve">    Midway Is.</v>
          </cell>
          <cell r="B165">
            <v>23</v>
          </cell>
          <cell r="C165">
            <v>21</v>
          </cell>
          <cell r="D165">
            <v>25</v>
          </cell>
          <cell r="F165">
            <v>2</v>
          </cell>
          <cell r="G165">
            <v>4</v>
          </cell>
          <cell r="H165">
            <v>0</v>
          </cell>
          <cell r="I165">
            <v>0</v>
          </cell>
          <cell r="J165">
            <v>3</v>
          </cell>
          <cell r="K165">
            <v>5</v>
          </cell>
          <cell r="L165">
            <v>0</v>
          </cell>
          <cell r="M165">
            <v>3</v>
          </cell>
          <cell r="N165">
            <v>4</v>
          </cell>
          <cell r="O165">
            <v>2</v>
          </cell>
          <cell r="P165">
            <v>1</v>
          </cell>
          <cell r="Q165">
            <v>3</v>
          </cell>
          <cell r="S165">
            <v>25</v>
          </cell>
          <cell r="T165">
            <v>27</v>
          </cell>
          <cell r="U165">
            <v>8.0000000000000071E-2</v>
          </cell>
        </row>
        <row r="166">
          <cell r="A166" t="str">
            <v xml:space="preserve">    Netherlands Antilles</v>
          </cell>
          <cell r="B166">
            <v>0</v>
          </cell>
          <cell r="C166">
            <v>1</v>
          </cell>
          <cell r="D166">
            <v>15</v>
          </cell>
          <cell r="F166">
            <v>0</v>
          </cell>
          <cell r="G166">
            <v>2</v>
          </cell>
          <cell r="H166">
            <v>1</v>
          </cell>
          <cell r="I166">
            <v>7</v>
          </cell>
          <cell r="J166">
            <v>0</v>
          </cell>
          <cell r="K166">
            <v>0</v>
          </cell>
          <cell r="L166">
            <v>2</v>
          </cell>
          <cell r="M166">
            <v>2</v>
          </cell>
          <cell r="N166">
            <v>4</v>
          </cell>
          <cell r="O166">
            <v>1</v>
          </cell>
          <cell r="P166">
            <v>1</v>
          </cell>
          <cell r="Q166">
            <v>0</v>
          </cell>
          <cell r="S166">
            <v>15</v>
          </cell>
          <cell r="T166">
            <v>20</v>
          </cell>
          <cell r="U166">
            <v>0.33333333333333326</v>
          </cell>
        </row>
        <row r="167">
          <cell r="A167" t="str">
            <v xml:space="preserve">    Nicaragua</v>
          </cell>
          <cell r="B167">
            <v>0</v>
          </cell>
          <cell r="C167">
            <v>2</v>
          </cell>
          <cell r="D167">
            <v>4</v>
          </cell>
          <cell r="F167">
            <v>0</v>
          </cell>
          <cell r="G167">
            <v>0</v>
          </cell>
          <cell r="H167">
            <v>0</v>
          </cell>
          <cell r="I167">
            <v>0</v>
          </cell>
          <cell r="J167">
            <v>0</v>
          </cell>
          <cell r="K167">
            <v>0</v>
          </cell>
          <cell r="L167">
            <v>0</v>
          </cell>
          <cell r="M167">
            <v>0</v>
          </cell>
          <cell r="N167">
            <v>0</v>
          </cell>
          <cell r="O167">
            <v>0</v>
          </cell>
          <cell r="P167">
            <v>0</v>
          </cell>
          <cell r="Q167">
            <v>0</v>
          </cell>
          <cell r="S167">
            <v>4</v>
          </cell>
          <cell r="T167">
            <v>0</v>
          </cell>
          <cell r="U167">
            <v>-1</v>
          </cell>
        </row>
        <row r="168">
          <cell r="A168" t="str">
            <v xml:space="preserve">    Panama</v>
          </cell>
          <cell r="B168">
            <v>2</v>
          </cell>
          <cell r="C168">
            <v>3</v>
          </cell>
          <cell r="D168">
            <v>3</v>
          </cell>
          <cell r="F168">
            <v>0</v>
          </cell>
          <cell r="G168">
            <v>6</v>
          </cell>
          <cell r="H168">
            <v>0</v>
          </cell>
          <cell r="I168">
            <v>1</v>
          </cell>
          <cell r="J168">
            <v>0</v>
          </cell>
          <cell r="K168">
            <v>0</v>
          </cell>
          <cell r="L168">
            <v>0</v>
          </cell>
          <cell r="M168">
            <v>0</v>
          </cell>
          <cell r="N168">
            <v>2</v>
          </cell>
          <cell r="O168">
            <v>0</v>
          </cell>
          <cell r="P168">
            <v>4</v>
          </cell>
          <cell r="Q168">
            <v>0</v>
          </cell>
          <cell r="S168">
            <v>3</v>
          </cell>
          <cell r="T168">
            <v>13</v>
          </cell>
          <cell r="U168">
            <v>3.333333333333333</v>
          </cell>
        </row>
        <row r="169">
          <cell r="A169" t="str">
            <v xml:space="preserve">    Peru</v>
          </cell>
          <cell r="B169">
            <v>2</v>
          </cell>
          <cell r="C169">
            <v>3</v>
          </cell>
          <cell r="D169">
            <v>2</v>
          </cell>
          <cell r="F169">
            <v>0</v>
          </cell>
          <cell r="G169">
            <v>0</v>
          </cell>
          <cell r="H169">
            <v>1</v>
          </cell>
          <cell r="I169">
            <v>0</v>
          </cell>
          <cell r="J169">
            <v>0</v>
          </cell>
          <cell r="K169">
            <v>0</v>
          </cell>
          <cell r="L169">
            <v>0</v>
          </cell>
          <cell r="M169">
            <v>0</v>
          </cell>
          <cell r="N169">
            <v>0</v>
          </cell>
          <cell r="O169">
            <v>0</v>
          </cell>
          <cell r="P169">
            <v>0</v>
          </cell>
          <cell r="Q169">
            <v>0</v>
          </cell>
          <cell r="S169">
            <v>2</v>
          </cell>
          <cell r="T169">
            <v>1</v>
          </cell>
          <cell r="U169">
            <v>-0.5</v>
          </cell>
        </row>
        <row r="170">
          <cell r="A170" t="str">
            <v xml:space="preserve">    St. Nevis - Anguilla</v>
          </cell>
          <cell r="B170">
            <v>0</v>
          </cell>
          <cell r="C170">
            <v>1</v>
          </cell>
          <cell r="D170">
            <v>0</v>
          </cell>
          <cell r="F170">
            <v>0</v>
          </cell>
          <cell r="G170">
            <v>0</v>
          </cell>
          <cell r="H170">
            <v>0</v>
          </cell>
          <cell r="I170">
            <v>0</v>
          </cell>
          <cell r="J170">
            <v>0</v>
          </cell>
          <cell r="K170">
            <v>0</v>
          </cell>
          <cell r="L170">
            <v>0</v>
          </cell>
          <cell r="M170">
            <v>0</v>
          </cell>
          <cell r="N170">
            <v>0</v>
          </cell>
          <cell r="O170">
            <v>0</v>
          </cell>
          <cell r="P170">
            <v>0</v>
          </cell>
          <cell r="Q170">
            <v>0</v>
          </cell>
          <cell r="S170">
            <v>0</v>
          </cell>
          <cell r="T170">
            <v>0</v>
          </cell>
          <cell r="U170">
            <v>0</v>
          </cell>
        </row>
        <row r="171">
          <cell r="A171" t="str">
            <v xml:space="preserve">    St. Kitts Nevis</v>
          </cell>
          <cell r="B171">
            <v>1</v>
          </cell>
          <cell r="C171">
            <v>0</v>
          </cell>
          <cell r="D171">
            <v>0</v>
          </cell>
          <cell r="F171">
            <v>0</v>
          </cell>
          <cell r="G171">
            <v>0</v>
          </cell>
          <cell r="H171">
            <v>0</v>
          </cell>
          <cell r="I171">
            <v>0</v>
          </cell>
          <cell r="J171">
            <v>0</v>
          </cell>
          <cell r="K171">
            <v>0</v>
          </cell>
          <cell r="L171">
            <v>0</v>
          </cell>
          <cell r="M171">
            <v>1</v>
          </cell>
          <cell r="N171">
            <v>0</v>
          </cell>
          <cell r="O171">
            <v>0</v>
          </cell>
          <cell r="P171">
            <v>0</v>
          </cell>
          <cell r="Q171">
            <v>0</v>
          </cell>
          <cell r="S171">
            <v>0</v>
          </cell>
          <cell r="T171">
            <v>1</v>
          </cell>
          <cell r="U171">
            <v>0</v>
          </cell>
        </row>
        <row r="172">
          <cell r="A172" t="str">
            <v xml:space="preserve">    St. Vincent</v>
          </cell>
          <cell r="B172">
            <v>1</v>
          </cell>
          <cell r="C172">
            <v>2</v>
          </cell>
          <cell r="D172">
            <v>0</v>
          </cell>
          <cell r="F172">
            <v>0</v>
          </cell>
          <cell r="G172">
            <v>0</v>
          </cell>
          <cell r="H172">
            <v>0</v>
          </cell>
          <cell r="I172">
            <v>0</v>
          </cell>
          <cell r="J172">
            <v>0</v>
          </cell>
          <cell r="K172">
            <v>0</v>
          </cell>
          <cell r="L172">
            <v>0</v>
          </cell>
          <cell r="M172">
            <v>0</v>
          </cell>
          <cell r="N172">
            <v>0</v>
          </cell>
          <cell r="O172">
            <v>0</v>
          </cell>
          <cell r="P172">
            <v>0</v>
          </cell>
          <cell r="Q172">
            <v>0</v>
          </cell>
          <cell r="S172">
            <v>0</v>
          </cell>
          <cell r="T172">
            <v>0</v>
          </cell>
          <cell r="U172">
            <v>0</v>
          </cell>
        </row>
        <row r="173">
          <cell r="A173" t="str">
            <v xml:space="preserve">    South America (unsp.)</v>
          </cell>
          <cell r="B173">
            <v>3</v>
          </cell>
          <cell r="C173">
            <v>1</v>
          </cell>
          <cell r="D173">
            <v>0</v>
          </cell>
          <cell r="F173">
            <v>0</v>
          </cell>
          <cell r="G173">
            <v>0</v>
          </cell>
          <cell r="H173">
            <v>0</v>
          </cell>
          <cell r="I173">
            <v>0</v>
          </cell>
          <cell r="J173">
            <v>0</v>
          </cell>
          <cell r="K173">
            <v>0</v>
          </cell>
          <cell r="L173">
            <v>0</v>
          </cell>
          <cell r="M173">
            <v>0</v>
          </cell>
          <cell r="N173">
            <v>0</v>
          </cell>
          <cell r="O173">
            <v>0</v>
          </cell>
          <cell r="P173">
            <v>0</v>
          </cell>
          <cell r="Q173">
            <v>0</v>
          </cell>
          <cell r="S173">
            <v>0</v>
          </cell>
          <cell r="T173">
            <v>0</v>
          </cell>
          <cell r="U173">
            <v>0</v>
          </cell>
        </row>
        <row r="174">
          <cell r="A174" t="str">
            <v xml:space="preserve">    Surinam</v>
          </cell>
          <cell r="B174">
            <v>2</v>
          </cell>
          <cell r="C174">
            <v>8</v>
          </cell>
          <cell r="D174">
            <v>2</v>
          </cell>
          <cell r="F174">
            <v>0</v>
          </cell>
          <cell r="G174">
            <v>0</v>
          </cell>
          <cell r="H174">
            <v>0</v>
          </cell>
          <cell r="I174">
            <v>0</v>
          </cell>
          <cell r="J174">
            <v>0</v>
          </cell>
          <cell r="K174">
            <v>0</v>
          </cell>
          <cell r="L174">
            <v>0</v>
          </cell>
          <cell r="M174">
            <v>0</v>
          </cell>
          <cell r="N174">
            <v>0</v>
          </cell>
          <cell r="O174">
            <v>0</v>
          </cell>
          <cell r="P174">
            <v>0</v>
          </cell>
          <cell r="Q174">
            <v>0</v>
          </cell>
          <cell r="S174">
            <v>2</v>
          </cell>
          <cell r="T174">
            <v>0</v>
          </cell>
          <cell r="U174">
            <v>-1</v>
          </cell>
        </row>
        <row r="175">
          <cell r="A175" t="str">
            <v xml:space="preserve">    Trinidad and Tobago</v>
          </cell>
          <cell r="B175">
            <v>0</v>
          </cell>
          <cell r="C175">
            <v>11</v>
          </cell>
          <cell r="D175">
            <v>7</v>
          </cell>
          <cell r="F175">
            <v>0</v>
          </cell>
          <cell r="G175">
            <v>0</v>
          </cell>
          <cell r="H175">
            <v>1</v>
          </cell>
          <cell r="I175">
            <v>0</v>
          </cell>
          <cell r="J175">
            <v>0</v>
          </cell>
          <cell r="K175">
            <v>0</v>
          </cell>
          <cell r="L175">
            <v>0</v>
          </cell>
          <cell r="M175">
            <v>0</v>
          </cell>
          <cell r="N175">
            <v>0</v>
          </cell>
          <cell r="O175">
            <v>0</v>
          </cell>
          <cell r="P175">
            <v>0</v>
          </cell>
          <cell r="Q175">
            <v>0</v>
          </cell>
          <cell r="S175">
            <v>7</v>
          </cell>
          <cell r="T175">
            <v>1</v>
          </cell>
          <cell r="U175">
            <v>-0.85714285714285721</v>
          </cell>
        </row>
        <row r="176">
          <cell r="A176" t="str">
            <v xml:space="preserve">    United States of America</v>
          </cell>
          <cell r="B176">
            <v>3173</v>
          </cell>
          <cell r="C176">
            <v>3405</v>
          </cell>
          <cell r="D176">
            <v>3529</v>
          </cell>
          <cell r="F176">
            <v>724</v>
          </cell>
          <cell r="G176">
            <v>314</v>
          </cell>
          <cell r="H176">
            <v>281</v>
          </cell>
          <cell r="I176">
            <v>352</v>
          </cell>
          <cell r="J176">
            <v>396</v>
          </cell>
          <cell r="K176">
            <v>457</v>
          </cell>
          <cell r="L176">
            <v>486</v>
          </cell>
          <cell r="M176">
            <v>419</v>
          </cell>
          <cell r="N176">
            <v>367</v>
          </cell>
          <cell r="O176">
            <v>339</v>
          </cell>
          <cell r="P176">
            <v>264</v>
          </cell>
          <cell r="Q176">
            <v>290</v>
          </cell>
          <cell r="S176">
            <v>3529</v>
          </cell>
          <cell r="T176">
            <v>4689</v>
          </cell>
          <cell r="U176">
            <v>0.32870501558515164</v>
          </cell>
        </row>
        <row r="177">
          <cell r="A177" t="str">
            <v xml:space="preserve">    Uruguay</v>
          </cell>
          <cell r="B177">
            <v>17</v>
          </cell>
          <cell r="C177">
            <v>5</v>
          </cell>
          <cell r="D177">
            <v>3</v>
          </cell>
          <cell r="F177">
            <v>0</v>
          </cell>
          <cell r="G177">
            <v>0</v>
          </cell>
          <cell r="H177">
            <v>0</v>
          </cell>
          <cell r="I177">
            <v>0</v>
          </cell>
          <cell r="J177">
            <v>0</v>
          </cell>
          <cell r="K177">
            <v>0</v>
          </cell>
          <cell r="L177">
            <v>0</v>
          </cell>
          <cell r="M177">
            <v>0</v>
          </cell>
          <cell r="N177">
            <v>0</v>
          </cell>
          <cell r="O177">
            <v>0</v>
          </cell>
          <cell r="P177">
            <v>0</v>
          </cell>
          <cell r="Q177">
            <v>0</v>
          </cell>
          <cell r="S177">
            <v>3</v>
          </cell>
          <cell r="T177">
            <v>0</v>
          </cell>
          <cell r="U177">
            <v>-1</v>
          </cell>
        </row>
        <row r="178">
          <cell r="A178" t="str">
            <v xml:space="preserve">    Venezuela</v>
          </cell>
          <cell r="B178">
            <v>14</v>
          </cell>
          <cell r="C178">
            <v>15</v>
          </cell>
          <cell r="D178">
            <v>13</v>
          </cell>
          <cell r="F178">
            <v>6</v>
          </cell>
          <cell r="G178">
            <v>0</v>
          </cell>
          <cell r="H178">
            <v>2</v>
          </cell>
          <cell r="I178">
            <v>0</v>
          </cell>
          <cell r="J178">
            <v>0</v>
          </cell>
          <cell r="K178">
            <v>5</v>
          </cell>
          <cell r="L178">
            <v>0</v>
          </cell>
          <cell r="M178">
            <v>0</v>
          </cell>
          <cell r="N178">
            <v>1</v>
          </cell>
          <cell r="O178">
            <v>1</v>
          </cell>
          <cell r="P178">
            <v>5</v>
          </cell>
          <cell r="Q178">
            <v>1</v>
          </cell>
          <cell r="S178">
            <v>13</v>
          </cell>
          <cell r="T178">
            <v>21</v>
          </cell>
          <cell r="U178">
            <v>0.61538461538461542</v>
          </cell>
        </row>
        <row r="179">
          <cell r="A179" t="str">
            <v xml:space="preserve">    Virgin Is.</v>
          </cell>
          <cell r="B179">
            <v>2</v>
          </cell>
          <cell r="C179">
            <v>3</v>
          </cell>
          <cell r="D179">
            <v>14</v>
          </cell>
          <cell r="F179">
            <v>1</v>
          </cell>
          <cell r="G179">
            <v>0</v>
          </cell>
          <cell r="H179">
            <v>1</v>
          </cell>
          <cell r="I179">
            <v>3</v>
          </cell>
          <cell r="J179">
            <v>1</v>
          </cell>
          <cell r="K179">
            <v>1</v>
          </cell>
          <cell r="L179">
            <v>2</v>
          </cell>
          <cell r="M179">
            <v>1</v>
          </cell>
          <cell r="N179">
            <v>0</v>
          </cell>
          <cell r="O179">
            <v>1</v>
          </cell>
          <cell r="P179">
            <v>2</v>
          </cell>
          <cell r="Q179">
            <v>0</v>
          </cell>
          <cell r="S179">
            <v>14</v>
          </cell>
          <cell r="T179">
            <v>13</v>
          </cell>
          <cell r="U179">
            <v>-7.1428571428571397E-2</v>
          </cell>
        </row>
        <row r="180">
          <cell r="A180" t="str">
            <v xml:space="preserve">    West Indies (unsp.)</v>
          </cell>
          <cell r="B180">
            <v>0</v>
          </cell>
          <cell r="C180">
            <v>5</v>
          </cell>
          <cell r="D180">
            <v>6</v>
          </cell>
          <cell r="F180">
            <v>0</v>
          </cell>
          <cell r="G180">
            <v>0</v>
          </cell>
          <cell r="H180">
            <v>1</v>
          </cell>
          <cell r="I180">
            <v>0</v>
          </cell>
          <cell r="J180">
            <v>0</v>
          </cell>
          <cell r="K180">
            <v>0</v>
          </cell>
          <cell r="L180">
            <v>0</v>
          </cell>
          <cell r="M180">
            <v>0</v>
          </cell>
          <cell r="N180">
            <v>0</v>
          </cell>
          <cell r="O180">
            <v>0</v>
          </cell>
          <cell r="P180">
            <v>0</v>
          </cell>
          <cell r="Q180">
            <v>1</v>
          </cell>
          <cell r="S180">
            <v>6</v>
          </cell>
          <cell r="T180">
            <v>2</v>
          </cell>
          <cell r="U180">
            <v>-0.66666666666666674</v>
          </cell>
        </row>
        <row r="183">
          <cell r="A183" t="str">
            <v>PHILIPPINE OVERSEAS EMPLOYMENT ADMINISTRATION</v>
          </cell>
        </row>
        <row r="184">
          <cell r="A184" t="str">
            <v>Deployed Landbased Overseas Filipino Workers by Destination</v>
          </cell>
        </row>
        <row r="188">
          <cell r="B188">
            <v>1998</v>
          </cell>
          <cell r="C188">
            <v>1999</v>
          </cell>
          <cell r="D188">
            <v>2000</v>
          </cell>
          <cell r="F188">
            <v>36892</v>
          </cell>
          <cell r="G188">
            <v>36923</v>
          </cell>
          <cell r="H188">
            <v>36951</v>
          </cell>
          <cell r="I188">
            <v>36982</v>
          </cell>
          <cell r="J188">
            <v>37012</v>
          </cell>
          <cell r="K188">
            <v>37043</v>
          </cell>
          <cell r="L188">
            <v>37073</v>
          </cell>
          <cell r="M188">
            <v>37104</v>
          </cell>
          <cell r="N188">
            <v>37135</v>
          </cell>
          <cell r="O188">
            <v>37165</v>
          </cell>
          <cell r="P188">
            <v>37196</v>
          </cell>
          <cell r="Q188">
            <v>37226</v>
          </cell>
          <cell r="S188" t="str">
            <v xml:space="preserve">     2000</v>
          </cell>
          <cell r="T188" t="str">
            <v xml:space="preserve">     2001</v>
          </cell>
          <cell r="U188" t="str">
            <v>% Change</v>
          </cell>
        </row>
        <row r="190">
          <cell r="A190" t="str">
            <v>AFRICA</v>
          </cell>
          <cell r="B190">
            <v>5538</v>
          </cell>
          <cell r="C190">
            <v>4936</v>
          </cell>
          <cell r="D190">
            <v>4298</v>
          </cell>
          <cell r="F190">
            <v>700</v>
          </cell>
          <cell r="G190">
            <v>333</v>
          </cell>
          <cell r="H190">
            <v>464</v>
          </cell>
          <cell r="I190">
            <v>276</v>
          </cell>
          <cell r="J190">
            <v>457</v>
          </cell>
          <cell r="K190">
            <v>401</v>
          </cell>
          <cell r="L190">
            <v>515</v>
          </cell>
          <cell r="M190">
            <v>404</v>
          </cell>
          <cell r="N190">
            <v>364</v>
          </cell>
          <cell r="O190">
            <v>372</v>
          </cell>
          <cell r="P190">
            <v>319</v>
          </cell>
          <cell r="Q190">
            <v>338</v>
          </cell>
          <cell r="S190">
            <v>4298</v>
          </cell>
          <cell r="T190">
            <v>4943</v>
          </cell>
          <cell r="U190">
            <v>0.15006979990693337</v>
          </cell>
        </row>
        <row r="191">
          <cell r="A191" t="str">
            <v xml:space="preserve">    Afars and Issas</v>
          </cell>
          <cell r="B191">
            <v>0</v>
          </cell>
          <cell r="C191">
            <v>0</v>
          </cell>
          <cell r="D191">
            <v>0</v>
          </cell>
          <cell r="F191">
            <v>0</v>
          </cell>
          <cell r="G191">
            <v>0</v>
          </cell>
          <cell r="H191">
            <v>0</v>
          </cell>
          <cell r="I191">
            <v>0</v>
          </cell>
          <cell r="J191">
            <v>0</v>
          </cell>
          <cell r="K191">
            <v>0</v>
          </cell>
          <cell r="L191">
            <v>8</v>
          </cell>
          <cell r="M191">
            <v>0</v>
          </cell>
          <cell r="N191">
            <v>4</v>
          </cell>
          <cell r="O191">
            <v>0</v>
          </cell>
          <cell r="P191">
            <v>0</v>
          </cell>
          <cell r="Q191">
            <v>0</v>
          </cell>
          <cell r="S191">
            <v>0</v>
          </cell>
          <cell r="T191">
            <v>12</v>
          </cell>
          <cell r="U191">
            <v>0</v>
          </cell>
        </row>
        <row r="192">
          <cell r="A192" t="str">
            <v xml:space="preserve">    Algeria</v>
          </cell>
          <cell r="B192">
            <v>1258</v>
          </cell>
          <cell r="C192">
            <v>705</v>
          </cell>
          <cell r="D192">
            <v>280</v>
          </cell>
          <cell r="F192">
            <v>46</v>
          </cell>
          <cell r="G192">
            <v>18</v>
          </cell>
          <cell r="H192">
            <v>8</v>
          </cell>
          <cell r="I192">
            <v>27</v>
          </cell>
          <cell r="J192">
            <v>41</v>
          </cell>
          <cell r="K192">
            <v>46</v>
          </cell>
          <cell r="L192">
            <v>22</v>
          </cell>
          <cell r="M192">
            <v>36</v>
          </cell>
          <cell r="N192">
            <v>22</v>
          </cell>
          <cell r="O192">
            <v>34</v>
          </cell>
          <cell r="P192">
            <v>41</v>
          </cell>
          <cell r="Q192">
            <v>52</v>
          </cell>
          <cell r="S192">
            <v>280</v>
          </cell>
          <cell r="T192">
            <v>393</v>
          </cell>
          <cell r="U192">
            <v>0.40357142857142847</v>
          </cell>
        </row>
        <row r="193">
          <cell r="A193" t="str">
            <v xml:space="preserve">    Angola</v>
          </cell>
          <cell r="B193">
            <v>681</v>
          </cell>
          <cell r="C193">
            <v>772</v>
          </cell>
          <cell r="D193">
            <v>788</v>
          </cell>
          <cell r="F193">
            <v>108</v>
          </cell>
          <cell r="G193">
            <v>62</v>
          </cell>
          <cell r="H193">
            <v>199</v>
          </cell>
          <cell r="I193">
            <v>47</v>
          </cell>
          <cell r="J193">
            <v>83</v>
          </cell>
          <cell r="K193">
            <v>64</v>
          </cell>
          <cell r="L193">
            <v>112</v>
          </cell>
          <cell r="M193">
            <v>86</v>
          </cell>
          <cell r="N193">
            <v>84</v>
          </cell>
          <cell r="O193">
            <v>105</v>
          </cell>
          <cell r="P193">
            <v>102</v>
          </cell>
          <cell r="Q193">
            <v>67</v>
          </cell>
          <cell r="S193">
            <v>788</v>
          </cell>
          <cell r="T193">
            <v>1119</v>
          </cell>
          <cell r="U193">
            <v>0.42005076142131981</v>
          </cell>
        </row>
        <row r="194">
          <cell r="A194" t="str">
            <v xml:space="preserve">    Botswana</v>
          </cell>
          <cell r="B194">
            <v>26</v>
          </cell>
          <cell r="C194">
            <v>24</v>
          </cell>
          <cell r="D194">
            <v>27</v>
          </cell>
          <cell r="F194">
            <v>32</v>
          </cell>
          <cell r="G194">
            <v>2</v>
          </cell>
          <cell r="H194">
            <v>0</v>
          </cell>
          <cell r="I194">
            <v>1</v>
          </cell>
          <cell r="J194">
            <v>8</v>
          </cell>
          <cell r="K194">
            <v>1</v>
          </cell>
          <cell r="L194">
            <v>3</v>
          </cell>
          <cell r="M194">
            <v>1</v>
          </cell>
          <cell r="N194">
            <v>1</v>
          </cell>
          <cell r="O194">
            <v>1</v>
          </cell>
          <cell r="P194">
            <v>0</v>
          </cell>
          <cell r="Q194">
            <v>0</v>
          </cell>
          <cell r="S194">
            <v>27</v>
          </cell>
          <cell r="T194">
            <v>50</v>
          </cell>
          <cell r="U194">
            <v>0.85185185185185186</v>
          </cell>
        </row>
        <row r="195">
          <cell r="A195" t="str">
            <v xml:space="preserve">    Burundi</v>
          </cell>
          <cell r="B195">
            <v>0</v>
          </cell>
          <cell r="C195">
            <v>1</v>
          </cell>
          <cell r="D195">
            <v>0</v>
          </cell>
          <cell r="F195">
            <v>0</v>
          </cell>
          <cell r="G195">
            <v>0</v>
          </cell>
          <cell r="H195">
            <v>0</v>
          </cell>
          <cell r="I195">
            <v>0</v>
          </cell>
          <cell r="J195">
            <v>0</v>
          </cell>
          <cell r="K195">
            <v>0</v>
          </cell>
          <cell r="L195">
            <v>0</v>
          </cell>
          <cell r="M195">
            <v>0</v>
          </cell>
          <cell r="N195">
            <v>0</v>
          </cell>
          <cell r="O195">
            <v>0</v>
          </cell>
          <cell r="P195">
            <v>0</v>
          </cell>
          <cell r="Q195">
            <v>0</v>
          </cell>
          <cell r="S195">
            <v>0</v>
          </cell>
          <cell r="T195">
            <v>0</v>
          </cell>
          <cell r="U195">
            <v>0</v>
          </cell>
        </row>
        <row r="196">
          <cell r="A196" t="str">
            <v xml:space="preserve">    Cameroon</v>
          </cell>
          <cell r="B196">
            <v>12</v>
          </cell>
          <cell r="C196">
            <v>19</v>
          </cell>
          <cell r="D196">
            <v>4</v>
          </cell>
          <cell r="F196">
            <v>1</v>
          </cell>
          <cell r="G196">
            <v>0</v>
          </cell>
          <cell r="H196">
            <v>0</v>
          </cell>
          <cell r="I196">
            <v>0</v>
          </cell>
          <cell r="J196">
            <v>0</v>
          </cell>
          <cell r="K196">
            <v>0</v>
          </cell>
          <cell r="L196">
            <v>0</v>
          </cell>
          <cell r="M196">
            <v>0</v>
          </cell>
          <cell r="N196">
            <v>1</v>
          </cell>
          <cell r="O196">
            <v>0</v>
          </cell>
          <cell r="P196">
            <v>8</v>
          </cell>
          <cell r="Q196">
            <v>20</v>
          </cell>
          <cell r="S196">
            <v>4</v>
          </cell>
          <cell r="T196">
            <v>30</v>
          </cell>
          <cell r="U196">
            <v>6.5</v>
          </cell>
        </row>
        <row r="197">
          <cell r="A197" t="str">
            <v xml:space="preserve">    Cape Verde</v>
          </cell>
          <cell r="B197">
            <v>0</v>
          </cell>
          <cell r="C197">
            <v>15</v>
          </cell>
          <cell r="D197">
            <v>7</v>
          </cell>
          <cell r="F197">
            <v>0</v>
          </cell>
          <cell r="G197">
            <v>0</v>
          </cell>
          <cell r="H197">
            <v>0</v>
          </cell>
          <cell r="I197">
            <v>0</v>
          </cell>
          <cell r="J197">
            <v>0</v>
          </cell>
          <cell r="K197">
            <v>0</v>
          </cell>
          <cell r="L197">
            <v>0</v>
          </cell>
          <cell r="M197">
            <v>0</v>
          </cell>
          <cell r="N197">
            <v>0</v>
          </cell>
          <cell r="O197">
            <v>0</v>
          </cell>
          <cell r="P197">
            <v>0</v>
          </cell>
          <cell r="Q197">
            <v>0</v>
          </cell>
          <cell r="S197">
            <v>7</v>
          </cell>
          <cell r="T197">
            <v>0</v>
          </cell>
          <cell r="U197">
            <v>-1</v>
          </cell>
        </row>
        <row r="198">
          <cell r="A198" t="str">
            <v xml:space="preserve">    Central African Republic</v>
          </cell>
          <cell r="B198">
            <v>1</v>
          </cell>
          <cell r="C198">
            <v>1</v>
          </cell>
          <cell r="D198">
            <v>2</v>
          </cell>
          <cell r="F198">
            <v>0</v>
          </cell>
          <cell r="G198">
            <v>0</v>
          </cell>
          <cell r="H198">
            <v>0</v>
          </cell>
          <cell r="I198">
            <v>0</v>
          </cell>
          <cell r="J198">
            <v>0</v>
          </cell>
          <cell r="K198">
            <v>1</v>
          </cell>
          <cell r="L198">
            <v>0</v>
          </cell>
          <cell r="M198">
            <v>1</v>
          </cell>
          <cell r="N198">
            <v>0</v>
          </cell>
          <cell r="O198">
            <v>4</v>
          </cell>
          <cell r="P198">
            <v>0</v>
          </cell>
          <cell r="Q198">
            <v>0</v>
          </cell>
          <cell r="S198">
            <v>2</v>
          </cell>
          <cell r="T198">
            <v>6</v>
          </cell>
          <cell r="U198">
            <v>2</v>
          </cell>
        </row>
        <row r="199">
          <cell r="A199" t="str">
            <v xml:space="preserve">    Chad</v>
          </cell>
          <cell r="B199">
            <v>1</v>
          </cell>
          <cell r="C199">
            <v>0</v>
          </cell>
          <cell r="D199">
            <v>0</v>
          </cell>
          <cell r="F199">
            <v>0</v>
          </cell>
          <cell r="G199">
            <v>0</v>
          </cell>
          <cell r="H199">
            <v>0</v>
          </cell>
          <cell r="I199">
            <v>0</v>
          </cell>
          <cell r="J199">
            <v>0</v>
          </cell>
          <cell r="K199">
            <v>0</v>
          </cell>
          <cell r="L199">
            <v>0</v>
          </cell>
          <cell r="M199">
            <v>21</v>
          </cell>
          <cell r="N199">
            <v>24</v>
          </cell>
          <cell r="O199">
            <v>0</v>
          </cell>
          <cell r="P199">
            <v>2</v>
          </cell>
          <cell r="Q199">
            <v>30</v>
          </cell>
          <cell r="S199">
            <v>0</v>
          </cell>
          <cell r="T199">
            <v>77</v>
          </cell>
          <cell r="U199">
            <v>0</v>
          </cell>
        </row>
        <row r="200">
          <cell r="A200" t="str">
            <v xml:space="preserve">    Congo</v>
          </cell>
          <cell r="B200">
            <v>66</v>
          </cell>
          <cell r="C200">
            <v>35</v>
          </cell>
          <cell r="D200">
            <v>43</v>
          </cell>
          <cell r="F200">
            <v>4</v>
          </cell>
          <cell r="G200">
            <v>7</v>
          </cell>
          <cell r="H200">
            <v>8</v>
          </cell>
          <cell r="I200">
            <v>1</v>
          </cell>
          <cell r="J200">
            <v>10</v>
          </cell>
          <cell r="K200">
            <v>7</v>
          </cell>
          <cell r="L200">
            <v>7</v>
          </cell>
          <cell r="M200">
            <v>13</v>
          </cell>
          <cell r="N200">
            <v>5</v>
          </cell>
          <cell r="O200">
            <v>4</v>
          </cell>
          <cell r="P200">
            <v>1</v>
          </cell>
          <cell r="Q200">
            <v>2</v>
          </cell>
          <cell r="S200">
            <v>43</v>
          </cell>
          <cell r="T200">
            <v>69</v>
          </cell>
          <cell r="U200">
            <v>0.60465116279069764</v>
          </cell>
        </row>
        <row r="201">
          <cell r="A201" t="str">
            <v xml:space="preserve">    Djibouti</v>
          </cell>
          <cell r="B201">
            <v>11</v>
          </cell>
          <cell r="C201">
            <v>0</v>
          </cell>
          <cell r="D201">
            <v>2</v>
          </cell>
          <cell r="F201">
            <v>0</v>
          </cell>
          <cell r="G201">
            <v>0</v>
          </cell>
          <cell r="H201">
            <v>0</v>
          </cell>
          <cell r="I201">
            <v>1</v>
          </cell>
          <cell r="J201">
            <v>0</v>
          </cell>
          <cell r="K201">
            <v>0</v>
          </cell>
          <cell r="L201">
            <v>0</v>
          </cell>
          <cell r="M201">
            <v>0</v>
          </cell>
          <cell r="N201">
            <v>1</v>
          </cell>
          <cell r="O201">
            <v>0</v>
          </cell>
          <cell r="P201">
            <v>0</v>
          </cell>
          <cell r="Q201">
            <v>0</v>
          </cell>
          <cell r="S201">
            <v>2</v>
          </cell>
          <cell r="T201">
            <v>2</v>
          </cell>
          <cell r="U201">
            <v>0</v>
          </cell>
        </row>
        <row r="202">
          <cell r="A202" t="str">
            <v xml:space="preserve">    East Africa (unsp.)</v>
          </cell>
          <cell r="B202">
            <v>4</v>
          </cell>
          <cell r="C202">
            <v>0</v>
          </cell>
          <cell r="D202">
            <v>0</v>
          </cell>
          <cell r="F202">
            <v>0</v>
          </cell>
          <cell r="G202">
            <v>0</v>
          </cell>
          <cell r="H202">
            <v>0</v>
          </cell>
          <cell r="I202">
            <v>0</v>
          </cell>
          <cell r="J202">
            <v>0</v>
          </cell>
          <cell r="K202">
            <v>0</v>
          </cell>
          <cell r="L202">
            <v>0</v>
          </cell>
          <cell r="M202">
            <v>0</v>
          </cell>
          <cell r="N202">
            <v>0</v>
          </cell>
          <cell r="O202">
            <v>0</v>
          </cell>
          <cell r="P202">
            <v>0</v>
          </cell>
          <cell r="Q202">
            <v>0</v>
          </cell>
          <cell r="S202">
            <v>0</v>
          </cell>
          <cell r="T202">
            <v>0</v>
          </cell>
          <cell r="U202">
            <v>0</v>
          </cell>
        </row>
        <row r="203">
          <cell r="A203" t="str">
            <v xml:space="preserve">    Equatorial Guinea</v>
          </cell>
          <cell r="B203">
            <v>40</v>
          </cell>
          <cell r="C203">
            <v>732</v>
          </cell>
          <cell r="D203">
            <v>865</v>
          </cell>
          <cell r="F203">
            <v>91</v>
          </cell>
          <cell r="G203">
            <v>40</v>
          </cell>
          <cell r="H203">
            <v>71</v>
          </cell>
          <cell r="I203">
            <v>56</v>
          </cell>
          <cell r="J203">
            <v>83</v>
          </cell>
          <cell r="K203">
            <v>66</v>
          </cell>
          <cell r="L203">
            <v>75</v>
          </cell>
          <cell r="M203">
            <v>50</v>
          </cell>
          <cell r="N203">
            <v>49</v>
          </cell>
          <cell r="O203">
            <v>88</v>
          </cell>
          <cell r="P203">
            <v>37</v>
          </cell>
          <cell r="Q203">
            <v>67</v>
          </cell>
          <cell r="S203">
            <v>865</v>
          </cell>
          <cell r="T203">
            <v>773</v>
          </cell>
          <cell r="U203">
            <v>-0.10635838150289012</v>
          </cell>
        </row>
        <row r="204">
          <cell r="A204" t="str">
            <v xml:space="preserve">    Eritrea</v>
          </cell>
          <cell r="B204">
            <v>44</v>
          </cell>
          <cell r="C204">
            <v>8</v>
          </cell>
          <cell r="D204">
            <v>2</v>
          </cell>
          <cell r="F204">
            <v>0</v>
          </cell>
          <cell r="G204">
            <v>5</v>
          </cell>
          <cell r="H204">
            <v>0</v>
          </cell>
          <cell r="I204">
            <v>0</v>
          </cell>
          <cell r="J204">
            <v>0</v>
          </cell>
          <cell r="K204">
            <v>0</v>
          </cell>
          <cell r="L204">
            <v>3</v>
          </cell>
          <cell r="M204">
            <v>0</v>
          </cell>
          <cell r="N204">
            <v>0</v>
          </cell>
          <cell r="O204">
            <v>1</v>
          </cell>
          <cell r="P204">
            <v>0</v>
          </cell>
          <cell r="Q204">
            <v>0</v>
          </cell>
          <cell r="S204">
            <v>2</v>
          </cell>
          <cell r="T204">
            <v>9</v>
          </cell>
          <cell r="U204">
            <v>3.5</v>
          </cell>
        </row>
        <row r="205">
          <cell r="A205" t="str">
            <v xml:space="preserve">    Ethiopia</v>
          </cell>
          <cell r="B205">
            <v>15</v>
          </cell>
          <cell r="C205">
            <v>9</v>
          </cell>
          <cell r="D205">
            <v>19</v>
          </cell>
          <cell r="F205">
            <v>1</v>
          </cell>
          <cell r="G205">
            <v>0</v>
          </cell>
          <cell r="H205">
            <v>0</v>
          </cell>
          <cell r="I205">
            <v>0</v>
          </cell>
          <cell r="J205">
            <v>0</v>
          </cell>
          <cell r="K205">
            <v>2</v>
          </cell>
          <cell r="L205">
            <v>1</v>
          </cell>
          <cell r="M205">
            <v>0</v>
          </cell>
          <cell r="N205">
            <v>1</v>
          </cell>
          <cell r="O205">
            <v>3</v>
          </cell>
          <cell r="P205">
            <v>0</v>
          </cell>
          <cell r="Q205">
            <v>2</v>
          </cell>
          <cell r="S205">
            <v>19</v>
          </cell>
          <cell r="T205">
            <v>10</v>
          </cell>
          <cell r="U205">
            <v>-0.47368421052631582</v>
          </cell>
        </row>
        <row r="206">
          <cell r="A206" t="str">
            <v xml:space="preserve">    Gabon</v>
          </cell>
          <cell r="B206">
            <v>53</v>
          </cell>
          <cell r="C206">
            <v>66</v>
          </cell>
          <cell r="D206">
            <v>63</v>
          </cell>
          <cell r="F206">
            <v>14</v>
          </cell>
          <cell r="G206">
            <v>8</v>
          </cell>
          <cell r="H206">
            <v>0</v>
          </cell>
          <cell r="I206">
            <v>4</v>
          </cell>
          <cell r="J206">
            <v>3</v>
          </cell>
          <cell r="K206">
            <v>12</v>
          </cell>
          <cell r="L206">
            <v>4</v>
          </cell>
          <cell r="M206">
            <v>3</v>
          </cell>
          <cell r="N206">
            <v>8</v>
          </cell>
          <cell r="O206">
            <v>11</v>
          </cell>
          <cell r="P206">
            <v>3</v>
          </cell>
          <cell r="Q206">
            <v>11</v>
          </cell>
          <cell r="S206">
            <v>63</v>
          </cell>
          <cell r="T206">
            <v>81</v>
          </cell>
          <cell r="U206">
            <v>0.28571428571428581</v>
          </cell>
        </row>
        <row r="207">
          <cell r="A207" t="str">
            <v xml:space="preserve">    Ghana</v>
          </cell>
          <cell r="B207">
            <v>18</v>
          </cell>
          <cell r="C207">
            <v>42</v>
          </cell>
          <cell r="D207">
            <v>70</v>
          </cell>
          <cell r="F207">
            <v>16</v>
          </cell>
          <cell r="G207">
            <v>8</v>
          </cell>
          <cell r="H207">
            <v>1</v>
          </cell>
          <cell r="I207">
            <v>0</v>
          </cell>
          <cell r="J207">
            <v>0</v>
          </cell>
          <cell r="K207">
            <v>4</v>
          </cell>
          <cell r="L207">
            <v>1</v>
          </cell>
          <cell r="M207">
            <v>2</v>
          </cell>
          <cell r="N207">
            <v>3</v>
          </cell>
          <cell r="O207">
            <v>1</v>
          </cell>
          <cell r="P207">
            <v>1</v>
          </cell>
          <cell r="Q207">
            <v>0</v>
          </cell>
          <cell r="S207">
            <v>70</v>
          </cell>
          <cell r="T207">
            <v>37</v>
          </cell>
          <cell r="U207">
            <v>-0.47142857142857142</v>
          </cell>
        </row>
        <row r="208">
          <cell r="A208" t="str">
            <v xml:space="preserve">    Guinea</v>
          </cell>
          <cell r="B208">
            <v>125</v>
          </cell>
          <cell r="C208">
            <v>121</v>
          </cell>
          <cell r="D208">
            <v>0</v>
          </cell>
          <cell r="F208">
            <v>0</v>
          </cell>
          <cell r="G208">
            <v>0</v>
          </cell>
          <cell r="H208">
            <v>0</v>
          </cell>
          <cell r="I208">
            <v>0</v>
          </cell>
          <cell r="J208">
            <v>0</v>
          </cell>
          <cell r="K208">
            <v>0</v>
          </cell>
          <cell r="L208">
            <v>0</v>
          </cell>
          <cell r="M208">
            <v>0</v>
          </cell>
          <cell r="N208">
            <v>0</v>
          </cell>
          <cell r="O208">
            <v>0</v>
          </cell>
          <cell r="P208">
            <v>0</v>
          </cell>
          <cell r="Q208">
            <v>0</v>
          </cell>
          <cell r="S208">
            <v>0</v>
          </cell>
          <cell r="T208">
            <v>0</v>
          </cell>
          <cell r="U208">
            <v>0</v>
          </cell>
        </row>
        <row r="209">
          <cell r="A209" t="str">
            <v xml:space="preserve">    Ivory Coast</v>
          </cell>
          <cell r="B209">
            <v>7</v>
          </cell>
          <cell r="C209">
            <v>4</v>
          </cell>
          <cell r="D209">
            <v>22</v>
          </cell>
          <cell r="F209">
            <v>4</v>
          </cell>
          <cell r="G209">
            <v>8</v>
          </cell>
          <cell r="H209">
            <v>4</v>
          </cell>
          <cell r="I209">
            <v>0</v>
          </cell>
          <cell r="J209">
            <v>2</v>
          </cell>
          <cell r="K209">
            <v>3</v>
          </cell>
          <cell r="L209">
            <v>2</v>
          </cell>
          <cell r="M209">
            <v>1</v>
          </cell>
          <cell r="N209">
            <v>1</v>
          </cell>
          <cell r="O209">
            <v>0</v>
          </cell>
          <cell r="P209">
            <v>0</v>
          </cell>
          <cell r="Q209">
            <v>0</v>
          </cell>
          <cell r="S209">
            <v>22</v>
          </cell>
          <cell r="T209">
            <v>25</v>
          </cell>
          <cell r="U209">
            <v>0.13636363636363646</v>
          </cell>
        </row>
        <row r="210">
          <cell r="A210" t="str">
            <v xml:space="preserve">    Kenya</v>
          </cell>
          <cell r="B210">
            <v>37</v>
          </cell>
          <cell r="C210">
            <v>57</v>
          </cell>
          <cell r="D210">
            <v>47</v>
          </cell>
          <cell r="F210">
            <v>25</v>
          </cell>
          <cell r="G210">
            <v>1</v>
          </cell>
          <cell r="H210">
            <v>3</v>
          </cell>
          <cell r="I210">
            <v>0</v>
          </cell>
          <cell r="J210">
            <v>2</v>
          </cell>
          <cell r="K210">
            <v>2</v>
          </cell>
          <cell r="L210">
            <v>2</v>
          </cell>
          <cell r="M210">
            <v>5</v>
          </cell>
          <cell r="N210">
            <v>1</v>
          </cell>
          <cell r="O210">
            <v>1</v>
          </cell>
          <cell r="P210">
            <v>4</v>
          </cell>
          <cell r="Q210">
            <v>2</v>
          </cell>
          <cell r="S210">
            <v>47</v>
          </cell>
          <cell r="T210">
            <v>48</v>
          </cell>
          <cell r="U210">
            <v>2.1276595744680771E-2</v>
          </cell>
        </row>
        <row r="211">
          <cell r="A211" t="str">
            <v xml:space="preserve">    Lesotho</v>
          </cell>
          <cell r="B211">
            <v>0</v>
          </cell>
          <cell r="C211">
            <v>3</v>
          </cell>
          <cell r="D211">
            <v>6</v>
          </cell>
          <cell r="F211">
            <v>19</v>
          </cell>
          <cell r="G211">
            <v>3</v>
          </cell>
          <cell r="H211">
            <v>2</v>
          </cell>
          <cell r="I211">
            <v>0</v>
          </cell>
          <cell r="J211">
            <v>1</v>
          </cell>
          <cell r="K211">
            <v>0</v>
          </cell>
          <cell r="L211">
            <v>0</v>
          </cell>
          <cell r="M211">
            <v>0</v>
          </cell>
          <cell r="N211">
            <v>0</v>
          </cell>
          <cell r="O211">
            <v>0</v>
          </cell>
          <cell r="P211">
            <v>4</v>
          </cell>
          <cell r="Q211">
            <v>0</v>
          </cell>
          <cell r="S211">
            <v>6</v>
          </cell>
          <cell r="T211">
            <v>29</v>
          </cell>
          <cell r="U211">
            <v>3.833333333333333</v>
          </cell>
        </row>
        <row r="212">
          <cell r="A212" t="str">
            <v xml:space="preserve">    Liberia</v>
          </cell>
          <cell r="B212">
            <v>0</v>
          </cell>
          <cell r="C212">
            <v>5</v>
          </cell>
          <cell r="D212">
            <v>1</v>
          </cell>
          <cell r="F212">
            <v>0</v>
          </cell>
          <cell r="G212">
            <v>0</v>
          </cell>
          <cell r="H212">
            <v>1</v>
          </cell>
          <cell r="I212">
            <v>0</v>
          </cell>
          <cell r="J212">
            <v>0</v>
          </cell>
          <cell r="K212">
            <v>0</v>
          </cell>
          <cell r="L212">
            <v>0</v>
          </cell>
          <cell r="M212">
            <v>0</v>
          </cell>
          <cell r="N212">
            <v>0</v>
          </cell>
          <cell r="O212">
            <v>0</v>
          </cell>
          <cell r="P212">
            <v>0</v>
          </cell>
          <cell r="Q212">
            <v>0</v>
          </cell>
          <cell r="S212">
            <v>1</v>
          </cell>
          <cell r="T212">
            <v>1</v>
          </cell>
          <cell r="U212">
            <v>0</v>
          </cell>
        </row>
        <row r="213">
          <cell r="A213" t="str">
            <v xml:space="preserve">    Madagascar</v>
          </cell>
          <cell r="B213">
            <v>1</v>
          </cell>
          <cell r="C213">
            <v>1</v>
          </cell>
          <cell r="D213">
            <v>6</v>
          </cell>
          <cell r="F213">
            <v>0</v>
          </cell>
          <cell r="G213">
            <v>2</v>
          </cell>
          <cell r="H213">
            <v>0</v>
          </cell>
          <cell r="I213">
            <v>1</v>
          </cell>
          <cell r="J213">
            <v>0</v>
          </cell>
          <cell r="K213">
            <v>0</v>
          </cell>
          <cell r="L213">
            <v>2</v>
          </cell>
          <cell r="M213">
            <v>4</v>
          </cell>
          <cell r="N213">
            <v>0</v>
          </cell>
          <cell r="O213">
            <v>0</v>
          </cell>
          <cell r="P213">
            <v>0</v>
          </cell>
          <cell r="Q213">
            <v>0</v>
          </cell>
          <cell r="S213">
            <v>6</v>
          </cell>
          <cell r="T213">
            <v>9</v>
          </cell>
          <cell r="U213">
            <v>0.5</v>
          </cell>
        </row>
        <row r="214">
          <cell r="A214" t="str">
            <v xml:space="preserve">    Malawi</v>
          </cell>
          <cell r="B214">
            <v>4</v>
          </cell>
          <cell r="C214">
            <v>22</v>
          </cell>
          <cell r="D214">
            <v>17</v>
          </cell>
          <cell r="F214">
            <v>12</v>
          </cell>
          <cell r="G214">
            <v>0</v>
          </cell>
          <cell r="H214">
            <v>0</v>
          </cell>
          <cell r="I214">
            <v>0</v>
          </cell>
          <cell r="J214">
            <v>1</v>
          </cell>
          <cell r="K214">
            <v>0</v>
          </cell>
          <cell r="L214">
            <v>4</v>
          </cell>
          <cell r="M214">
            <v>1</v>
          </cell>
          <cell r="N214">
            <v>0</v>
          </cell>
          <cell r="O214">
            <v>1</v>
          </cell>
          <cell r="P214">
            <v>0</v>
          </cell>
          <cell r="Q214">
            <v>0</v>
          </cell>
          <cell r="S214">
            <v>17</v>
          </cell>
          <cell r="T214">
            <v>19</v>
          </cell>
          <cell r="U214">
            <v>0.11764705882352944</v>
          </cell>
        </row>
        <row r="215">
          <cell r="A215" t="str">
            <v xml:space="preserve">    Mali</v>
          </cell>
          <cell r="B215">
            <v>61</v>
          </cell>
          <cell r="C215">
            <v>50</v>
          </cell>
          <cell r="D215">
            <v>52</v>
          </cell>
          <cell r="F215">
            <v>9</v>
          </cell>
          <cell r="G215">
            <v>1</v>
          </cell>
          <cell r="H215">
            <v>6</v>
          </cell>
          <cell r="I215">
            <v>0</v>
          </cell>
          <cell r="J215">
            <v>4</v>
          </cell>
          <cell r="K215">
            <v>4</v>
          </cell>
          <cell r="L215">
            <v>1</v>
          </cell>
          <cell r="M215">
            <v>1</v>
          </cell>
          <cell r="N215">
            <v>0</v>
          </cell>
          <cell r="O215">
            <v>1</v>
          </cell>
          <cell r="P215">
            <v>0</v>
          </cell>
          <cell r="Q215">
            <v>0</v>
          </cell>
          <cell r="S215">
            <v>52</v>
          </cell>
          <cell r="T215">
            <v>27</v>
          </cell>
          <cell r="U215">
            <v>-0.48076923076923073</v>
          </cell>
        </row>
        <row r="216">
          <cell r="A216" t="str">
            <v xml:space="preserve">    Mauritania</v>
          </cell>
          <cell r="B216">
            <v>0</v>
          </cell>
          <cell r="C216">
            <v>3</v>
          </cell>
          <cell r="D216">
            <v>19</v>
          </cell>
          <cell r="F216">
            <v>0</v>
          </cell>
          <cell r="G216">
            <v>1</v>
          </cell>
          <cell r="H216">
            <v>0</v>
          </cell>
          <cell r="I216">
            <v>0</v>
          </cell>
          <cell r="J216">
            <v>0</v>
          </cell>
          <cell r="K216">
            <v>1</v>
          </cell>
          <cell r="L216">
            <v>0</v>
          </cell>
          <cell r="M216">
            <v>0</v>
          </cell>
          <cell r="N216">
            <v>0</v>
          </cell>
          <cell r="O216">
            <v>0</v>
          </cell>
          <cell r="P216">
            <v>0</v>
          </cell>
          <cell r="Q216">
            <v>0</v>
          </cell>
          <cell r="S216">
            <v>19</v>
          </cell>
          <cell r="T216">
            <v>2</v>
          </cell>
          <cell r="U216">
            <v>-0.89473684210526316</v>
          </cell>
        </row>
        <row r="217">
          <cell r="A217" t="str">
            <v xml:space="preserve">    Mauritius</v>
          </cell>
          <cell r="B217">
            <v>2</v>
          </cell>
          <cell r="C217">
            <v>1</v>
          </cell>
          <cell r="D217">
            <v>0</v>
          </cell>
          <cell r="F217">
            <v>0</v>
          </cell>
          <cell r="G217">
            <v>0</v>
          </cell>
          <cell r="H217">
            <v>0</v>
          </cell>
          <cell r="I217">
            <v>0</v>
          </cell>
          <cell r="J217">
            <v>0</v>
          </cell>
          <cell r="K217">
            <v>0</v>
          </cell>
          <cell r="L217">
            <v>0</v>
          </cell>
          <cell r="M217">
            <v>0</v>
          </cell>
          <cell r="N217">
            <v>0</v>
          </cell>
          <cell r="O217">
            <v>1</v>
          </cell>
          <cell r="P217">
            <v>0</v>
          </cell>
          <cell r="Q217">
            <v>0</v>
          </cell>
          <cell r="S217">
            <v>0</v>
          </cell>
          <cell r="T217">
            <v>1</v>
          </cell>
          <cell r="U217">
            <v>0.02</v>
          </cell>
        </row>
        <row r="218">
          <cell r="A218" t="str">
            <v xml:space="preserve">    Morocco</v>
          </cell>
          <cell r="B218">
            <v>42</v>
          </cell>
          <cell r="C218">
            <v>37</v>
          </cell>
          <cell r="D218">
            <v>38</v>
          </cell>
          <cell r="F218">
            <v>7</v>
          </cell>
          <cell r="G218">
            <v>3</v>
          </cell>
          <cell r="H218">
            <v>4</v>
          </cell>
          <cell r="I218">
            <v>2</v>
          </cell>
          <cell r="J218">
            <v>1</v>
          </cell>
          <cell r="K218">
            <v>1</v>
          </cell>
          <cell r="L218">
            <v>1</v>
          </cell>
          <cell r="M218">
            <v>6</v>
          </cell>
          <cell r="N218">
            <v>2</v>
          </cell>
          <cell r="O218">
            <v>2</v>
          </cell>
          <cell r="P218">
            <v>1</v>
          </cell>
          <cell r="Q218">
            <v>7</v>
          </cell>
          <cell r="S218">
            <v>38</v>
          </cell>
          <cell r="T218">
            <v>37</v>
          </cell>
          <cell r="U218">
            <v>-2.6315789473684181E-2</v>
          </cell>
        </row>
        <row r="219">
          <cell r="A219" t="str">
            <v xml:space="preserve">    Mozambique</v>
          </cell>
          <cell r="B219">
            <v>9</v>
          </cell>
          <cell r="C219">
            <v>3</v>
          </cell>
          <cell r="D219">
            <v>7</v>
          </cell>
          <cell r="F219">
            <v>3</v>
          </cell>
          <cell r="G219">
            <v>0</v>
          </cell>
          <cell r="H219">
            <v>1</v>
          </cell>
          <cell r="I219">
            <v>0</v>
          </cell>
          <cell r="J219">
            <v>0</v>
          </cell>
          <cell r="K219">
            <v>1</v>
          </cell>
          <cell r="L219">
            <v>0</v>
          </cell>
          <cell r="M219">
            <v>1</v>
          </cell>
          <cell r="N219">
            <v>0</v>
          </cell>
          <cell r="O219">
            <v>1</v>
          </cell>
          <cell r="P219">
            <v>0</v>
          </cell>
          <cell r="Q219">
            <v>0</v>
          </cell>
          <cell r="S219">
            <v>7</v>
          </cell>
          <cell r="T219">
            <v>7</v>
          </cell>
          <cell r="U219">
            <v>0</v>
          </cell>
        </row>
        <row r="220">
          <cell r="A220" t="str">
            <v xml:space="preserve">    Namibia</v>
          </cell>
          <cell r="B220">
            <v>14</v>
          </cell>
          <cell r="C220">
            <v>5</v>
          </cell>
          <cell r="D220">
            <v>4</v>
          </cell>
          <cell r="F220">
            <v>0</v>
          </cell>
          <cell r="G220">
            <v>0</v>
          </cell>
          <cell r="H220">
            <v>0</v>
          </cell>
          <cell r="I220">
            <v>14</v>
          </cell>
          <cell r="J220">
            <v>0</v>
          </cell>
          <cell r="K220">
            <v>0</v>
          </cell>
          <cell r="L220">
            <v>0</v>
          </cell>
          <cell r="M220">
            <v>0</v>
          </cell>
          <cell r="N220">
            <v>0</v>
          </cell>
          <cell r="O220">
            <v>0</v>
          </cell>
          <cell r="P220">
            <v>0</v>
          </cell>
          <cell r="Q220">
            <v>0</v>
          </cell>
          <cell r="S220">
            <v>4</v>
          </cell>
          <cell r="T220">
            <v>14</v>
          </cell>
          <cell r="U220">
            <v>2.5</v>
          </cell>
        </row>
        <row r="221">
          <cell r="A221" t="str">
            <v xml:space="preserve">    Nigeria</v>
          </cell>
          <cell r="B221">
            <v>1496</v>
          </cell>
          <cell r="C221">
            <v>1110</v>
          </cell>
          <cell r="D221">
            <v>833</v>
          </cell>
          <cell r="F221">
            <v>146</v>
          </cell>
          <cell r="G221">
            <v>72</v>
          </cell>
          <cell r="H221">
            <v>57</v>
          </cell>
          <cell r="I221">
            <v>88</v>
          </cell>
          <cell r="J221">
            <v>94</v>
          </cell>
          <cell r="K221">
            <v>110</v>
          </cell>
          <cell r="L221">
            <v>118</v>
          </cell>
          <cell r="M221">
            <v>98</v>
          </cell>
          <cell r="N221">
            <v>87</v>
          </cell>
          <cell r="O221">
            <v>56</v>
          </cell>
          <cell r="P221">
            <v>74</v>
          </cell>
          <cell r="Q221">
            <v>39</v>
          </cell>
          <cell r="S221">
            <v>833</v>
          </cell>
          <cell r="T221">
            <v>1039</v>
          </cell>
          <cell r="U221">
            <v>0.24729891956782724</v>
          </cell>
        </row>
        <row r="222">
          <cell r="A222" t="str">
            <v xml:space="preserve">    Rwanda</v>
          </cell>
          <cell r="B222">
            <v>2</v>
          </cell>
          <cell r="C222">
            <v>2</v>
          </cell>
          <cell r="D222">
            <v>0</v>
          </cell>
          <cell r="F222">
            <v>0</v>
          </cell>
          <cell r="G222">
            <v>0</v>
          </cell>
          <cell r="H222">
            <v>0</v>
          </cell>
          <cell r="I222">
            <v>0</v>
          </cell>
          <cell r="J222">
            <v>0</v>
          </cell>
          <cell r="K222">
            <v>0</v>
          </cell>
          <cell r="L222">
            <v>0</v>
          </cell>
          <cell r="M222">
            <v>0</v>
          </cell>
          <cell r="N222">
            <v>0</v>
          </cell>
          <cell r="O222">
            <v>0</v>
          </cell>
          <cell r="P222">
            <v>0</v>
          </cell>
          <cell r="Q222">
            <v>0</v>
          </cell>
          <cell r="S222">
            <v>0</v>
          </cell>
          <cell r="T222">
            <v>0</v>
          </cell>
          <cell r="U222">
            <v>0.02</v>
          </cell>
        </row>
        <row r="223">
          <cell r="A223" t="str">
            <v xml:space="preserve">    Sao Tome &amp; Principe</v>
          </cell>
          <cell r="B223">
            <v>14</v>
          </cell>
          <cell r="C223">
            <v>7</v>
          </cell>
          <cell r="D223">
            <v>1</v>
          </cell>
          <cell r="F223">
            <v>0</v>
          </cell>
          <cell r="G223">
            <v>0</v>
          </cell>
          <cell r="H223">
            <v>0</v>
          </cell>
          <cell r="I223">
            <v>0</v>
          </cell>
          <cell r="J223">
            <v>0</v>
          </cell>
          <cell r="K223">
            <v>0</v>
          </cell>
          <cell r="L223">
            <v>0</v>
          </cell>
          <cell r="M223">
            <v>0</v>
          </cell>
          <cell r="N223">
            <v>0</v>
          </cell>
          <cell r="O223">
            <v>0</v>
          </cell>
          <cell r="P223">
            <v>0</v>
          </cell>
          <cell r="Q223">
            <v>0</v>
          </cell>
          <cell r="S223">
            <v>1</v>
          </cell>
          <cell r="T223">
            <v>0</v>
          </cell>
          <cell r="U223">
            <v>-1</v>
          </cell>
        </row>
        <row r="224">
          <cell r="A224" t="str">
            <v xml:space="preserve">    Senegal</v>
          </cell>
          <cell r="B224">
            <v>0</v>
          </cell>
          <cell r="C224">
            <v>5</v>
          </cell>
          <cell r="D224">
            <v>0</v>
          </cell>
          <cell r="F224">
            <v>1</v>
          </cell>
          <cell r="G224">
            <v>0</v>
          </cell>
          <cell r="H224">
            <v>0</v>
          </cell>
          <cell r="I224">
            <v>0</v>
          </cell>
          <cell r="J224">
            <v>1</v>
          </cell>
          <cell r="K224">
            <v>1</v>
          </cell>
          <cell r="L224">
            <v>0</v>
          </cell>
          <cell r="M224">
            <v>0</v>
          </cell>
          <cell r="N224">
            <v>0</v>
          </cell>
          <cell r="O224">
            <v>0</v>
          </cell>
          <cell r="P224">
            <v>0</v>
          </cell>
          <cell r="Q224">
            <v>0</v>
          </cell>
          <cell r="S224">
            <v>0</v>
          </cell>
          <cell r="T224">
            <v>3</v>
          </cell>
          <cell r="U224">
            <v>0.02</v>
          </cell>
        </row>
        <row r="225">
          <cell r="A225" t="str">
            <v xml:space="preserve">    Seychelles</v>
          </cell>
          <cell r="B225">
            <v>547</v>
          </cell>
          <cell r="C225">
            <v>191</v>
          </cell>
          <cell r="D225">
            <v>125</v>
          </cell>
          <cell r="F225">
            <v>27</v>
          </cell>
          <cell r="G225">
            <v>20</v>
          </cell>
          <cell r="H225">
            <v>33</v>
          </cell>
          <cell r="I225">
            <v>21</v>
          </cell>
          <cell r="J225">
            <v>21</v>
          </cell>
          <cell r="K225">
            <v>31</v>
          </cell>
          <cell r="L225">
            <v>5</v>
          </cell>
          <cell r="M225">
            <v>19</v>
          </cell>
          <cell r="N225">
            <v>7</v>
          </cell>
          <cell r="O225">
            <v>22</v>
          </cell>
          <cell r="P225">
            <v>19</v>
          </cell>
          <cell r="Q225">
            <v>17</v>
          </cell>
          <cell r="S225">
            <v>125</v>
          </cell>
          <cell r="T225">
            <v>242</v>
          </cell>
          <cell r="U225">
            <v>0.93599999999999994</v>
          </cell>
        </row>
        <row r="226">
          <cell r="A226" t="str">
            <v xml:space="preserve">    South Africa</v>
          </cell>
          <cell r="B226">
            <v>123</v>
          </cell>
          <cell r="C226">
            <v>182</v>
          </cell>
          <cell r="D226">
            <v>106</v>
          </cell>
          <cell r="F226">
            <v>36</v>
          </cell>
          <cell r="G226">
            <v>17</v>
          </cell>
          <cell r="H226">
            <v>0</v>
          </cell>
          <cell r="I226">
            <v>0</v>
          </cell>
          <cell r="J226">
            <v>2</v>
          </cell>
          <cell r="K226">
            <v>8</v>
          </cell>
          <cell r="L226">
            <v>5</v>
          </cell>
          <cell r="M226">
            <v>15</v>
          </cell>
          <cell r="N226">
            <v>19</v>
          </cell>
          <cell r="O226">
            <v>4</v>
          </cell>
          <cell r="P226">
            <v>4</v>
          </cell>
          <cell r="Q226">
            <v>2</v>
          </cell>
          <cell r="S226">
            <v>106</v>
          </cell>
          <cell r="T226">
            <v>112</v>
          </cell>
          <cell r="U226">
            <v>5.6603773584905648E-2</v>
          </cell>
        </row>
        <row r="227">
          <cell r="A227" t="str">
            <v xml:space="preserve">    Sudan</v>
          </cell>
          <cell r="B227">
            <v>317</v>
          </cell>
          <cell r="C227">
            <v>420</v>
          </cell>
          <cell r="D227">
            <v>236</v>
          </cell>
          <cell r="F227">
            <v>17</v>
          </cell>
          <cell r="G227">
            <v>22</v>
          </cell>
          <cell r="H227">
            <v>7</v>
          </cell>
          <cell r="I227">
            <v>3</v>
          </cell>
          <cell r="J227">
            <v>69</v>
          </cell>
          <cell r="K227">
            <v>20</v>
          </cell>
          <cell r="L227">
            <v>120</v>
          </cell>
          <cell r="M227">
            <v>22</v>
          </cell>
          <cell r="N227">
            <v>11</v>
          </cell>
          <cell r="O227">
            <v>24</v>
          </cell>
          <cell r="P227">
            <v>11</v>
          </cell>
          <cell r="Q227">
            <v>3</v>
          </cell>
          <cell r="S227">
            <v>236</v>
          </cell>
          <cell r="T227">
            <v>329</v>
          </cell>
          <cell r="U227">
            <v>0.39406779661016955</v>
          </cell>
        </row>
        <row r="228">
          <cell r="A228" t="str">
            <v xml:space="preserve">    Swaziland</v>
          </cell>
          <cell r="B228">
            <v>3</v>
          </cell>
          <cell r="C228">
            <v>1</v>
          </cell>
          <cell r="D228">
            <v>8</v>
          </cell>
          <cell r="F228">
            <v>2</v>
          </cell>
          <cell r="G228">
            <v>0</v>
          </cell>
          <cell r="H228">
            <v>0</v>
          </cell>
          <cell r="I228">
            <v>0</v>
          </cell>
          <cell r="J228">
            <v>0</v>
          </cell>
          <cell r="K228">
            <v>0</v>
          </cell>
          <cell r="L228">
            <v>0</v>
          </cell>
          <cell r="M228">
            <v>1</v>
          </cell>
          <cell r="N228">
            <v>0</v>
          </cell>
          <cell r="O228">
            <v>0</v>
          </cell>
          <cell r="P228">
            <v>0</v>
          </cell>
          <cell r="Q228">
            <v>1</v>
          </cell>
          <cell r="S228">
            <v>8</v>
          </cell>
          <cell r="T228">
            <v>4</v>
          </cell>
          <cell r="U228">
            <v>-0.5</v>
          </cell>
        </row>
        <row r="229">
          <cell r="A229" t="str">
            <v xml:space="preserve">    Tanzania</v>
          </cell>
          <cell r="B229">
            <v>30</v>
          </cell>
          <cell r="C229">
            <v>30</v>
          </cell>
          <cell r="D229">
            <v>37</v>
          </cell>
          <cell r="F229">
            <v>17</v>
          </cell>
          <cell r="G229">
            <v>1</v>
          </cell>
          <cell r="H229">
            <v>1</v>
          </cell>
          <cell r="I229">
            <v>2</v>
          </cell>
          <cell r="J229">
            <v>7</v>
          </cell>
          <cell r="K229">
            <v>2</v>
          </cell>
          <cell r="L229">
            <v>4</v>
          </cell>
          <cell r="M229">
            <v>5</v>
          </cell>
          <cell r="N229">
            <v>7</v>
          </cell>
          <cell r="O229">
            <v>4</v>
          </cell>
          <cell r="P229">
            <v>2</v>
          </cell>
          <cell r="Q229">
            <v>7</v>
          </cell>
          <cell r="S229">
            <v>37</v>
          </cell>
          <cell r="T229">
            <v>59</v>
          </cell>
          <cell r="U229">
            <v>0.59459459459459452</v>
          </cell>
        </row>
        <row r="230">
          <cell r="A230" t="str">
            <v xml:space="preserve">    Togo</v>
          </cell>
          <cell r="B230">
            <v>0</v>
          </cell>
          <cell r="C230">
            <v>1</v>
          </cell>
          <cell r="D230">
            <v>2</v>
          </cell>
          <cell r="F230">
            <v>0</v>
          </cell>
          <cell r="G230">
            <v>0</v>
          </cell>
          <cell r="H230">
            <v>1</v>
          </cell>
          <cell r="I230">
            <v>0</v>
          </cell>
          <cell r="J230">
            <v>0</v>
          </cell>
          <cell r="K230">
            <v>0</v>
          </cell>
          <cell r="L230">
            <v>0</v>
          </cell>
          <cell r="M230">
            <v>0</v>
          </cell>
          <cell r="N230">
            <v>0</v>
          </cell>
          <cell r="O230">
            <v>0</v>
          </cell>
          <cell r="P230">
            <v>0</v>
          </cell>
          <cell r="Q230">
            <v>0</v>
          </cell>
          <cell r="S230">
            <v>2</v>
          </cell>
          <cell r="T230">
            <v>1</v>
          </cell>
          <cell r="U230">
            <v>-0.5</v>
          </cell>
        </row>
        <row r="231">
          <cell r="A231" t="str">
            <v xml:space="preserve">    Transkei</v>
          </cell>
          <cell r="B231">
            <v>1</v>
          </cell>
          <cell r="C231">
            <v>0</v>
          </cell>
          <cell r="D231">
            <v>0</v>
          </cell>
          <cell r="F231">
            <v>0</v>
          </cell>
          <cell r="G231">
            <v>0</v>
          </cell>
          <cell r="H231">
            <v>0</v>
          </cell>
          <cell r="I231">
            <v>0</v>
          </cell>
          <cell r="J231">
            <v>0</v>
          </cell>
          <cell r="K231">
            <v>0</v>
          </cell>
          <cell r="L231">
            <v>0</v>
          </cell>
          <cell r="M231">
            <v>0</v>
          </cell>
          <cell r="N231">
            <v>0</v>
          </cell>
          <cell r="O231">
            <v>0</v>
          </cell>
          <cell r="P231">
            <v>0</v>
          </cell>
          <cell r="Q231">
            <v>0</v>
          </cell>
          <cell r="S231">
            <v>0</v>
          </cell>
          <cell r="T231">
            <v>0</v>
          </cell>
          <cell r="U231">
            <v>0</v>
          </cell>
        </row>
        <row r="232">
          <cell r="A232" t="str">
            <v xml:space="preserve">    Tunisia</v>
          </cell>
          <cell r="B232">
            <v>14</v>
          </cell>
          <cell r="C232">
            <v>21</v>
          </cell>
          <cell r="D232">
            <v>13</v>
          </cell>
          <cell r="F232">
            <v>3</v>
          </cell>
          <cell r="G232">
            <v>2</v>
          </cell>
          <cell r="H232">
            <v>1</v>
          </cell>
          <cell r="I232">
            <v>0</v>
          </cell>
          <cell r="J232">
            <v>0</v>
          </cell>
          <cell r="K232">
            <v>0</v>
          </cell>
          <cell r="L232">
            <v>1</v>
          </cell>
          <cell r="M232">
            <v>0</v>
          </cell>
          <cell r="N232">
            <v>0</v>
          </cell>
          <cell r="O232">
            <v>0</v>
          </cell>
          <cell r="P232">
            <v>0</v>
          </cell>
          <cell r="Q232">
            <v>1</v>
          </cell>
          <cell r="S232">
            <v>13</v>
          </cell>
          <cell r="T232">
            <v>8</v>
          </cell>
          <cell r="U232">
            <v>-0.38461538461538458</v>
          </cell>
        </row>
        <row r="233">
          <cell r="A233" t="str">
            <v xml:space="preserve">    Upper Volta</v>
          </cell>
          <cell r="B233">
            <v>0</v>
          </cell>
          <cell r="C233">
            <v>1</v>
          </cell>
          <cell r="D233">
            <v>0</v>
          </cell>
          <cell r="F233">
            <v>0</v>
          </cell>
          <cell r="G233">
            <v>0</v>
          </cell>
          <cell r="H233">
            <v>0</v>
          </cell>
          <cell r="I233">
            <v>0</v>
          </cell>
          <cell r="J233">
            <v>0</v>
          </cell>
          <cell r="K233">
            <v>0</v>
          </cell>
          <cell r="L233">
            <v>0</v>
          </cell>
          <cell r="M233">
            <v>0</v>
          </cell>
          <cell r="N233">
            <v>1</v>
          </cell>
          <cell r="O233">
            <v>0</v>
          </cell>
          <cell r="P233">
            <v>0</v>
          </cell>
          <cell r="Q233">
            <v>0</v>
          </cell>
          <cell r="S233">
            <v>0</v>
          </cell>
          <cell r="T233">
            <v>1</v>
          </cell>
          <cell r="U233">
            <v>0</v>
          </cell>
        </row>
        <row r="234">
          <cell r="A234" t="str">
            <v xml:space="preserve">    Uganda</v>
          </cell>
          <cell r="B234">
            <v>34</v>
          </cell>
          <cell r="C234">
            <v>27</v>
          </cell>
          <cell r="D234">
            <v>26</v>
          </cell>
          <cell r="F234">
            <v>7</v>
          </cell>
          <cell r="G234">
            <v>3</v>
          </cell>
          <cell r="H234">
            <v>3</v>
          </cell>
          <cell r="I234">
            <v>0</v>
          </cell>
          <cell r="J234">
            <v>2</v>
          </cell>
          <cell r="K234">
            <v>2</v>
          </cell>
          <cell r="L234">
            <v>3</v>
          </cell>
          <cell r="M234">
            <v>1</v>
          </cell>
          <cell r="N234">
            <v>2</v>
          </cell>
          <cell r="O234">
            <v>1</v>
          </cell>
          <cell r="P234">
            <v>0</v>
          </cell>
          <cell r="Q234">
            <v>0</v>
          </cell>
          <cell r="S234">
            <v>26</v>
          </cell>
          <cell r="T234">
            <v>24</v>
          </cell>
          <cell r="U234">
            <v>-7.6923076923076872E-2</v>
          </cell>
        </row>
        <row r="235">
          <cell r="A235" t="str">
            <v xml:space="preserve">    West Africa ( unsp. )</v>
          </cell>
          <cell r="B235">
            <v>357</v>
          </cell>
          <cell r="C235">
            <v>149</v>
          </cell>
          <cell r="D235">
            <v>366</v>
          </cell>
          <cell r="F235">
            <v>19</v>
          </cell>
          <cell r="G235">
            <v>8</v>
          </cell>
          <cell r="H235">
            <v>40</v>
          </cell>
          <cell r="I235">
            <v>0</v>
          </cell>
          <cell r="J235">
            <v>2</v>
          </cell>
          <cell r="K235">
            <v>4</v>
          </cell>
          <cell r="L235">
            <v>8</v>
          </cell>
          <cell r="M235">
            <v>5</v>
          </cell>
          <cell r="N235">
            <v>5</v>
          </cell>
          <cell r="O235">
            <v>1</v>
          </cell>
          <cell r="P235">
            <v>0</v>
          </cell>
          <cell r="Q235">
            <v>6</v>
          </cell>
          <cell r="S235">
            <v>366</v>
          </cell>
          <cell r="T235">
            <v>98</v>
          </cell>
          <cell r="U235">
            <v>-0.73224043715846987</v>
          </cell>
        </row>
        <row r="236">
          <cell r="A236" t="str">
            <v xml:space="preserve">    Zambia</v>
          </cell>
          <cell r="B236">
            <v>16</v>
          </cell>
          <cell r="C236">
            <v>24</v>
          </cell>
          <cell r="D236">
            <v>33</v>
          </cell>
          <cell r="F236">
            <v>3</v>
          </cell>
          <cell r="G236">
            <v>0</v>
          </cell>
          <cell r="H236">
            <v>4</v>
          </cell>
          <cell r="I236">
            <v>0</v>
          </cell>
          <cell r="J236">
            <v>4</v>
          </cell>
          <cell r="K236">
            <v>1</v>
          </cell>
          <cell r="L236">
            <v>0</v>
          </cell>
          <cell r="M236">
            <v>2</v>
          </cell>
          <cell r="N236">
            <v>2</v>
          </cell>
          <cell r="O236">
            <v>1</v>
          </cell>
          <cell r="P236">
            <v>2</v>
          </cell>
          <cell r="Q236">
            <v>1</v>
          </cell>
          <cell r="S236">
            <v>33</v>
          </cell>
          <cell r="T236">
            <v>20</v>
          </cell>
          <cell r="U236">
            <v>-0.39393939393939392</v>
          </cell>
        </row>
        <row r="237">
          <cell r="A237" t="str">
            <v xml:space="preserve">    Zimbabwe</v>
          </cell>
          <cell r="B237">
            <v>4</v>
          </cell>
          <cell r="C237">
            <v>5</v>
          </cell>
          <cell r="D237">
            <v>14</v>
          </cell>
          <cell r="F237">
            <v>1</v>
          </cell>
          <cell r="G237">
            <v>0</v>
          </cell>
          <cell r="H237">
            <v>0</v>
          </cell>
          <cell r="I237">
            <v>1</v>
          </cell>
          <cell r="J237">
            <v>1</v>
          </cell>
          <cell r="K237">
            <v>1</v>
          </cell>
          <cell r="L237">
            <v>0</v>
          </cell>
          <cell r="M237">
            <v>0</v>
          </cell>
          <cell r="N237">
            <v>0</v>
          </cell>
          <cell r="O237">
            <v>0</v>
          </cell>
          <cell r="P237">
            <v>0</v>
          </cell>
          <cell r="Q237">
            <v>0</v>
          </cell>
          <cell r="S237">
            <v>14</v>
          </cell>
          <cell r="T237">
            <v>4</v>
          </cell>
          <cell r="U237">
            <v>-0.7142857142857143</v>
          </cell>
        </row>
        <row r="238">
          <cell r="A238" t="str">
            <v xml:space="preserve">    Africa (unsp.)</v>
          </cell>
          <cell r="B238">
            <v>48</v>
          </cell>
          <cell r="C238">
            <v>19</v>
          </cell>
          <cell r="D238">
            <v>107</v>
          </cell>
          <cell r="F238">
            <v>29</v>
          </cell>
          <cell r="G238">
            <v>19</v>
          </cell>
          <cell r="H238">
            <v>9</v>
          </cell>
          <cell r="I238">
            <v>7</v>
          </cell>
          <cell r="J238">
            <v>15</v>
          </cell>
          <cell r="K238">
            <v>6</v>
          </cell>
          <cell r="L238">
            <v>3</v>
          </cell>
          <cell r="M238">
            <v>4</v>
          </cell>
          <cell r="N238">
            <v>16</v>
          </cell>
          <cell r="O238">
            <v>0</v>
          </cell>
          <cell r="P238">
            <v>3</v>
          </cell>
          <cell r="Q238">
            <v>1</v>
          </cell>
          <cell r="S238">
            <v>107</v>
          </cell>
          <cell r="T238">
            <v>112</v>
          </cell>
          <cell r="U238">
            <v>4.6728971962616717E-2</v>
          </cell>
        </row>
        <row r="244">
          <cell r="A244" t="str">
            <v>PHILIPPINE OVERSEAS EMPLOYMENT ADMINISTRATION</v>
          </cell>
        </row>
        <row r="245">
          <cell r="A245" t="str">
            <v>Deployed Landbased Overseas Filipino Workers by Destination</v>
          </cell>
        </row>
        <row r="249">
          <cell r="B249" t="str">
            <v xml:space="preserve">      1998</v>
          </cell>
          <cell r="C249" t="str">
            <v xml:space="preserve">      1999</v>
          </cell>
          <cell r="D249" t="str">
            <v xml:space="preserve">      2000</v>
          </cell>
          <cell r="F249">
            <v>36892</v>
          </cell>
          <cell r="G249">
            <v>36923</v>
          </cell>
          <cell r="H249">
            <v>36951</v>
          </cell>
          <cell r="I249">
            <v>36982</v>
          </cell>
          <cell r="J249">
            <v>37012</v>
          </cell>
          <cell r="K249">
            <v>37043</v>
          </cell>
          <cell r="L249">
            <v>37073</v>
          </cell>
          <cell r="M249">
            <v>37104</v>
          </cell>
          <cell r="N249">
            <v>37135</v>
          </cell>
          <cell r="O249">
            <v>37165</v>
          </cell>
          <cell r="P249">
            <v>37196</v>
          </cell>
          <cell r="Q249">
            <v>37226</v>
          </cell>
          <cell r="S249" t="str">
            <v xml:space="preserve">     2000</v>
          </cell>
          <cell r="T249" t="str">
            <v xml:space="preserve">        2001</v>
          </cell>
          <cell r="U249" t="str">
            <v>% Change</v>
          </cell>
        </row>
        <row r="251">
          <cell r="A251" t="str">
            <v>TRUST TERRITORIES</v>
          </cell>
          <cell r="B251">
            <v>7677</v>
          </cell>
          <cell r="C251">
            <v>6622</v>
          </cell>
          <cell r="D251">
            <v>7421</v>
          </cell>
          <cell r="F251">
            <v>876</v>
          </cell>
          <cell r="G251">
            <v>607</v>
          </cell>
          <cell r="H251">
            <v>529</v>
          </cell>
          <cell r="I251">
            <v>553</v>
          </cell>
          <cell r="J251">
            <v>777</v>
          </cell>
          <cell r="K251">
            <v>673</v>
          </cell>
          <cell r="L251">
            <v>559</v>
          </cell>
          <cell r="M251">
            <v>579</v>
          </cell>
          <cell r="N251">
            <v>422</v>
          </cell>
          <cell r="O251">
            <v>435</v>
          </cell>
          <cell r="P251">
            <v>474</v>
          </cell>
          <cell r="Q251">
            <v>339</v>
          </cell>
          <cell r="S251">
            <v>7421</v>
          </cell>
          <cell r="T251">
            <v>6823</v>
          </cell>
          <cell r="U251">
            <v>-8.0582131788168754E-2</v>
          </cell>
        </row>
        <row r="252">
          <cell r="A252" t="str">
            <v xml:space="preserve">    Commonwealth of Northern</v>
          </cell>
        </row>
        <row r="253">
          <cell r="A253" t="str">
            <v xml:space="preserve">    Mariana Islands</v>
          </cell>
          <cell r="B253">
            <v>5982</v>
          </cell>
          <cell r="C253">
            <v>4837</v>
          </cell>
          <cell r="D253">
            <v>5215</v>
          </cell>
          <cell r="F253">
            <v>609</v>
          </cell>
          <cell r="G253">
            <v>393</v>
          </cell>
          <cell r="H253">
            <v>363</v>
          </cell>
          <cell r="I253">
            <v>360</v>
          </cell>
          <cell r="J253">
            <v>565</v>
          </cell>
          <cell r="K253">
            <v>495</v>
          </cell>
          <cell r="L253">
            <v>412</v>
          </cell>
          <cell r="M253">
            <v>376</v>
          </cell>
          <cell r="N253">
            <v>253</v>
          </cell>
          <cell r="O253">
            <v>319</v>
          </cell>
          <cell r="P253">
            <v>330</v>
          </cell>
          <cell r="Q253">
            <v>206</v>
          </cell>
          <cell r="S253">
            <v>5215</v>
          </cell>
          <cell r="T253">
            <v>4681</v>
          </cell>
          <cell r="U253">
            <v>-0.10239693192713328</v>
          </cell>
        </row>
        <row r="255">
          <cell r="A255" t="str">
            <v xml:space="preserve">    - Rota</v>
          </cell>
          <cell r="B255">
            <v>162</v>
          </cell>
          <cell r="C255">
            <v>106</v>
          </cell>
          <cell r="D255">
            <v>146</v>
          </cell>
          <cell r="F255">
            <v>37</v>
          </cell>
          <cell r="G255">
            <v>6</v>
          </cell>
          <cell r="H255">
            <v>8</v>
          </cell>
          <cell r="I255">
            <v>7</v>
          </cell>
          <cell r="J255">
            <v>18</v>
          </cell>
          <cell r="K255">
            <v>15</v>
          </cell>
          <cell r="L255">
            <v>15</v>
          </cell>
          <cell r="M255">
            <v>5</v>
          </cell>
          <cell r="N255">
            <v>3</v>
          </cell>
          <cell r="O255">
            <v>2</v>
          </cell>
          <cell r="P255">
            <v>5</v>
          </cell>
          <cell r="Q255">
            <v>6</v>
          </cell>
          <cell r="S255">
            <v>146</v>
          </cell>
          <cell r="T255">
            <v>127</v>
          </cell>
          <cell r="U255">
            <v>-0.13013698630136983</v>
          </cell>
        </row>
        <row r="256">
          <cell r="A256" t="str">
            <v xml:space="preserve">    - Saipan</v>
          </cell>
          <cell r="B256">
            <v>5139</v>
          </cell>
          <cell r="C256">
            <v>2270</v>
          </cell>
          <cell r="D256">
            <v>3760</v>
          </cell>
          <cell r="F256">
            <v>299</v>
          </cell>
          <cell r="G256">
            <v>233</v>
          </cell>
          <cell r="H256">
            <v>105</v>
          </cell>
          <cell r="I256">
            <v>64</v>
          </cell>
          <cell r="J256">
            <v>313</v>
          </cell>
          <cell r="K256">
            <v>339</v>
          </cell>
          <cell r="L256">
            <v>204</v>
          </cell>
          <cell r="M256">
            <v>159</v>
          </cell>
          <cell r="N256">
            <v>154</v>
          </cell>
          <cell r="O256">
            <v>144</v>
          </cell>
          <cell r="P256">
            <v>195</v>
          </cell>
          <cell r="Q256">
            <v>79</v>
          </cell>
          <cell r="S256">
            <v>3760</v>
          </cell>
          <cell r="T256">
            <v>2288</v>
          </cell>
          <cell r="U256">
            <v>-0.39148936170212767</v>
          </cell>
        </row>
        <row r="257">
          <cell r="A257" t="str">
            <v xml:space="preserve">    - Tinian</v>
          </cell>
          <cell r="B257">
            <v>94</v>
          </cell>
          <cell r="C257">
            <v>89</v>
          </cell>
          <cell r="D257">
            <v>95</v>
          </cell>
          <cell r="F257">
            <v>15</v>
          </cell>
          <cell r="G257">
            <v>3</v>
          </cell>
          <cell r="H257">
            <v>4</v>
          </cell>
          <cell r="I257">
            <v>81</v>
          </cell>
          <cell r="J257">
            <v>6</v>
          </cell>
          <cell r="K257">
            <v>8</v>
          </cell>
          <cell r="L257">
            <v>13</v>
          </cell>
          <cell r="M257">
            <v>5</v>
          </cell>
          <cell r="N257">
            <v>4</v>
          </cell>
          <cell r="O257">
            <v>11</v>
          </cell>
          <cell r="P257">
            <v>4</v>
          </cell>
          <cell r="Q257">
            <v>6</v>
          </cell>
          <cell r="S257">
            <v>95</v>
          </cell>
          <cell r="T257">
            <v>160</v>
          </cell>
          <cell r="U257">
            <v>0.68421052631578938</v>
          </cell>
        </row>
        <row r="258">
          <cell r="A258" t="str">
            <v xml:space="preserve">    - Marianas</v>
          </cell>
          <cell r="B258">
            <v>587</v>
          </cell>
          <cell r="C258">
            <v>2372</v>
          </cell>
          <cell r="D258">
            <v>1214</v>
          </cell>
          <cell r="F258">
            <v>258</v>
          </cell>
          <cell r="G258">
            <v>151</v>
          </cell>
          <cell r="H258">
            <v>246</v>
          </cell>
          <cell r="I258">
            <v>208</v>
          </cell>
          <cell r="J258">
            <v>228</v>
          </cell>
          <cell r="K258">
            <v>133</v>
          </cell>
          <cell r="L258">
            <v>180</v>
          </cell>
          <cell r="M258">
            <v>207</v>
          </cell>
          <cell r="N258">
            <v>92</v>
          </cell>
          <cell r="O258">
            <v>162</v>
          </cell>
          <cell r="P258">
            <v>126</v>
          </cell>
          <cell r="Q258">
            <v>115</v>
          </cell>
          <cell r="S258">
            <v>1214</v>
          </cell>
          <cell r="T258">
            <v>2106</v>
          </cell>
          <cell r="U258">
            <v>0.73476112026359153</v>
          </cell>
        </row>
        <row r="260">
          <cell r="A260" t="str">
            <v xml:space="preserve">    Federated States</v>
          </cell>
        </row>
        <row r="261">
          <cell r="A261" t="str">
            <v xml:space="preserve">    of Micronesia</v>
          </cell>
          <cell r="B261">
            <v>429</v>
          </cell>
          <cell r="C261">
            <v>554</v>
          </cell>
          <cell r="D261">
            <v>494</v>
          </cell>
          <cell r="F261">
            <v>55</v>
          </cell>
          <cell r="G261">
            <v>32</v>
          </cell>
          <cell r="H261">
            <v>27</v>
          </cell>
          <cell r="I261">
            <v>81</v>
          </cell>
          <cell r="J261">
            <v>28</v>
          </cell>
          <cell r="K261">
            <v>33</v>
          </cell>
          <cell r="L261">
            <v>32</v>
          </cell>
          <cell r="M261">
            <v>36</v>
          </cell>
          <cell r="N261">
            <v>45</v>
          </cell>
          <cell r="O261">
            <v>22</v>
          </cell>
          <cell r="P261">
            <v>24</v>
          </cell>
          <cell r="Q261">
            <v>16</v>
          </cell>
          <cell r="S261">
            <v>494</v>
          </cell>
          <cell r="T261">
            <v>431</v>
          </cell>
          <cell r="U261">
            <v>-0.12753036437246967</v>
          </cell>
        </row>
        <row r="262">
          <cell r="A262" t="str">
            <v xml:space="preserve"> </v>
          </cell>
        </row>
        <row r="263">
          <cell r="A263" t="str">
            <v xml:space="preserve">    - Chuuk ( Truk )</v>
          </cell>
          <cell r="B263">
            <v>9</v>
          </cell>
          <cell r="C263">
            <v>34</v>
          </cell>
          <cell r="D263">
            <v>2</v>
          </cell>
          <cell r="F263">
            <v>0</v>
          </cell>
          <cell r="G263">
            <v>0</v>
          </cell>
          <cell r="H263">
            <v>0</v>
          </cell>
          <cell r="I263">
            <v>0</v>
          </cell>
          <cell r="J263">
            <v>0</v>
          </cell>
          <cell r="K263">
            <v>0</v>
          </cell>
          <cell r="L263">
            <v>1</v>
          </cell>
          <cell r="M263">
            <v>0</v>
          </cell>
          <cell r="N263">
            <v>1</v>
          </cell>
          <cell r="O263">
            <v>3</v>
          </cell>
          <cell r="P263">
            <v>1</v>
          </cell>
          <cell r="Q263">
            <v>0</v>
          </cell>
          <cell r="S263">
            <v>2</v>
          </cell>
          <cell r="T263">
            <v>6</v>
          </cell>
          <cell r="U263">
            <v>2</v>
          </cell>
        </row>
        <row r="264">
          <cell r="A264" t="str">
            <v xml:space="preserve">    - Pohnpei ( Ponape )</v>
          </cell>
          <cell r="B264">
            <v>60</v>
          </cell>
          <cell r="C264">
            <v>61</v>
          </cell>
          <cell r="D264">
            <v>69</v>
          </cell>
          <cell r="F264">
            <v>6</v>
          </cell>
          <cell r="G264">
            <v>6</v>
          </cell>
          <cell r="H264">
            <v>3</v>
          </cell>
          <cell r="I264">
            <v>69</v>
          </cell>
          <cell r="J264">
            <v>6</v>
          </cell>
          <cell r="K264">
            <v>3</v>
          </cell>
          <cell r="L264">
            <v>6</v>
          </cell>
          <cell r="M264">
            <v>9</v>
          </cell>
          <cell r="N264">
            <v>22</v>
          </cell>
          <cell r="O264">
            <v>1</v>
          </cell>
          <cell r="P264">
            <v>2</v>
          </cell>
          <cell r="Q264">
            <v>5</v>
          </cell>
          <cell r="S264">
            <v>69</v>
          </cell>
          <cell r="T264">
            <v>138</v>
          </cell>
          <cell r="U264">
            <v>1</v>
          </cell>
        </row>
        <row r="265">
          <cell r="A265" t="str">
            <v xml:space="preserve">    - Yap</v>
          </cell>
          <cell r="B265">
            <v>9</v>
          </cell>
          <cell r="C265">
            <v>22</v>
          </cell>
          <cell r="D265">
            <v>11</v>
          </cell>
          <cell r="F265">
            <v>0</v>
          </cell>
          <cell r="G265">
            <v>0</v>
          </cell>
          <cell r="H265">
            <v>1</v>
          </cell>
          <cell r="I265">
            <v>2</v>
          </cell>
          <cell r="J265">
            <v>0</v>
          </cell>
          <cell r="K265">
            <v>0</v>
          </cell>
          <cell r="L265">
            <v>1</v>
          </cell>
          <cell r="M265">
            <v>0</v>
          </cell>
          <cell r="N265">
            <v>0</v>
          </cell>
          <cell r="O265">
            <v>0</v>
          </cell>
          <cell r="P265">
            <v>0</v>
          </cell>
          <cell r="Q265">
            <v>0</v>
          </cell>
          <cell r="S265">
            <v>11</v>
          </cell>
          <cell r="T265">
            <v>4</v>
          </cell>
          <cell r="U265">
            <v>-0.63636363636363635</v>
          </cell>
        </row>
        <row r="266">
          <cell r="A266" t="str">
            <v xml:space="preserve">    - Micronesia ( unsp. )</v>
          </cell>
          <cell r="B266">
            <v>351</v>
          </cell>
          <cell r="C266">
            <v>437</v>
          </cell>
          <cell r="D266">
            <v>412</v>
          </cell>
          <cell r="F266">
            <v>49</v>
          </cell>
          <cell r="G266">
            <v>26</v>
          </cell>
          <cell r="H266">
            <v>23</v>
          </cell>
          <cell r="I266">
            <v>10</v>
          </cell>
          <cell r="J266">
            <v>22</v>
          </cell>
          <cell r="K266">
            <v>30</v>
          </cell>
          <cell r="L266">
            <v>24</v>
          </cell>
          <cell r="M266">
            <v>27</v>
          </cell>
          <cell r="N266">
            <v>22</v>
          </cell>
          <cell r="O266">
            <v>18</v>
          </cell>
          <cell r="P266">
            <v>21</v>
          </cell>
          <cell r="Q266">
            <v>11</v>
          </cell>
          <cell r="S266">
            <v>412</v>
          </cell>
          <cell r="T266">
            <v>283</v>
          </cell>
          <cell r="U266">
            <v>-0.31310679611650483</v>
          </cell>
        </row>
        <row r="268">
          <cell r="A268" t="str">
            <v xml:space="preserve">    Republic of Marshall Is.</v>
          </cell>
          <cell r="B268">
            <v>65</v>
          </cell>
          <cell r="C268">
            <v>71</v>
          </cell>
          <cell r="D268">
            <v>109</v>
          </cell>
          <cell r="F268">
            <v>18</v>
          </cell>
          <cell r="G268">
            <v>7</v>
          </cell>
          <cell r="H268">
            <v>3</v>
          </cell>
          <cell r="I268">
            <v>5</v>
          </cell>
          <cell r="J268">
            <v>13</v>
          </cell>
          <cell r="K268">
            <v>11</v>
          </cell>
          <cell r="L268">
            <v>12</v>
          </cell>
          <cell r="M268">
            <v>5</v>
          </cell>
          <cell r="N268">
            <v>10</v>
          </cell>
          <cell r="O268">
            <v>13</v>
          </cell>
          <cell r="P268">
            <v>3</v>
          </cell>
          <cell r="Q268">
            <v>7</v>
          </cell>
          <cell r="R268">
            <v>0</v>
          </cell>
          <cell r="S268">
            <v>109</v>
          </cell>
          <cell r="T268">
            <v>107</v>
          </cell>
          <cell r="U268">
            <v>-1.834862385321101E-2</v>
          </cell>
        </row>
        <row r="270">
          <cell r="A270" t="str">
            <v xml:space="preserve">    - Majuro</v>
          </cell>
          <cell r="B270">
            <v>9</v>
          </cell>
          <cell r="C270">
            <v>11</v>
          </cell>
          <cell r="D270">
            <v>3</v>
          </cell>
          <cell r="F270">
            <v>0</v>
          </cell>
          <cell r="G270">
            <v>0</v>
          </cell>
          <cell r="H270">
            <v>0</v>
          </cell>
          <cell r="I270">
            <v>0</v>
          </cell>
          <cell r="J270">
            <v>0</v>
          </cell>
          <cell r="K270">
            <v>1</v>
          </cell>
          <cell r="L270">
            <v>0</v>
          </cell>
          <cell r="M270">
            <v>0</v>
          </cell>
          <cell r="N270">
            <v>0</v>
          </cell>
          <cell r="O270">
            <v>0</v>
          </cell>
          <cell r="P270">
            <v>0</v>
          </cell>
          <cell r="Q270">
            <v>0</v>
          </cell>
          <cell r="S270">
            <v>3</v>
          </cell>
          <cell r="T270">
            <v>1</v>
          </cell>
          <cell r="U270">
            <v>-0.66666666666666674</v>
          </cell>
        </row>
        <row r="271">
          <cell r="A271" t="str">
            <v xml:space="preserve">    - Marshall Is. ( unsp. )</v>
          </cell>
          <cell r="B271">
            <v>56</v>
          </cell>
          <cell r="C271">
            <v>60</v>
          </cell>
          <cell r="D271">
            <v>106</v>
          </cell>
          <cell r="F271">
            <v>18</v>
          </cell>
          <cell r="G271">
            <v>7</v>
          </cell>
          <cell r="H271">
            <v>3</v>
          </cell>
          <cell r="I271">
            <v>5</v>
          </cell>
          <cell r="J271">
            <v>13</v>
          </cell>
          <cell r="K271">
            <v>10</v>
          </cell>
          <cell r="L271">
            <v>12</v>
          </cell>
          <cell r="M271">
            <v>5</v>
          </cell>
          <cell r="N271">
            <v>10</v>
          </cell>
          <cell r="O271">
            <v>13</v>
          </cell>
          <cell r="P271">
            <v>3</v>
          </cell>
          <cell r="Q271">
            <v>7</v>
          </cell>
          <cell r="S271">
            <v>106</v>
          </cell>
          <cell r="T271">
            <v>106</v>
          </cell>
          <cell r="U271">
            <v>0</v>
          </cell>
        </row>
        <row r="273">
          <cell r="A273" t="str">
            <v xml:space="preserve">    Republic of Belau</v>
          </cell>
          <cell r="B273">
            <v>1084</v>
          </cell>
          <cell r="C273">
            <v>1010</v>
          </cell>
          <cell r="D273">
            <v>1480</v>
          </cell>
          <cell r="F273">
            <v>167</v>
          </cell>
          <cell r="G273">
            <v>125</v>
          </cell>
          <cell r="H273">
            <v>118</v>
          </cell>
          <cell r="I273">
            <v>81</v>
          </cell>
          <cell r="J273">
            <v>157</v>
          </cell>
          <cell r="K273">
            <v>129</v>
          </cell>
          <cell r="L273">
            <v>94</v>
          </cell>
          <cell r="M273">
            <v>154</v>
          </cell>
          <cell r="N273">
            <v>107</v>
          </cell>
          <cell r="O273">
            <v>76</v>
          </cell>
          <cell r="P273">
            <v>110</v>
          </cell>
          <cell r="Q273">
            <v>102</v>
          </cell>
          <cell r="S273">
            <v>1480</v>
          </cell>
          <cell r="T273">
            <v>1420</v>
          </cell>
          <cell r="U273">
            <v>-4.0540540540540571E-2</v>
          </cell>
        </row>
        <row r="275">
          <cell r="A275" t="str">
            <v xml:space="preserve">    Melanesia</v>
          </cell>
          <cell r="B275">
            <v>111</v>
          </cell>
          <cell r="C275">
            <v>127</v>
          </cell>
          <cell r="D275">
            <v>111</v>
          </cell>
          <cell r="F275">
            <v>27</v>
          </cell>
          <cell r="G275">
            <v>40</v>
          </cell>
          <cell r="H275">
            <v>12</v>
          </cell>
          <cell r="I275">
            <v>23</v>
          </cell>
          <cell r="J275">
            <v>14</v>
          </cell>
          <cell r="K275">
            <v>5</v>
          </cell>
          <cell r="L275">
            <v>9</v>
          </cell>
          <cell r="M275">
            <v>8</v>
          </cell>
          <cell r="N275">
            <v>6</v>
          </cell>
          <cell r="O275">
            <v>3</v>
          </cell>
          <cell r="P275">
            <v>7</v>
          </cell>
          <cell r="Q275">
            <v>8</v>
          </cell>
          <cell r="S275">
            <v>111</v>
          </cell>
          <cell r="T275">
            <v>162</v>
          </cell>
          <cell r="U275">
            <v>0.45945945945945943</v>
          </cell>
        </row>
        <row r="277">
          <cell r="A277" t="str">
            <v xml:space="preserve">    - Cook Is.</v>
          </cell>
          <cell r="B277">
            <v>0</v>
          </cell>
          <cell r="C277">
            <v>2</v>
          </cell>
          <cell r="D277">
            <v>0</v>
          </cell>
          <cell r="F277">
            <v>0</v>
          </cell>
          <cell r="G277">
            <v>0</v>
          </cell>
          <cell r="H277">
            <v>0</v>
          </cell>
          <cell r="I277">
            <v>0</v>
          </cell>
          <cell r="J277">
            <v>0</v>
          </cell>
          <cell r="K277">
            <v>0</v>
          </cell>
          <cell r="L277">
            <v>0</v>
          </cell>
          <cell r="M277">
            <v>0</v>
          </cell>
          <cell r="N277">
            <v>0</v>
          </cell>
          <cell r="O277">
            <v>0</v>
          </cell>
          <cell r="P277">
            <v>0</v>
          </cell>
          <cell r="Q277">
            <v>0</v>
          </cell>
          <cell r="S277">
            <v>0</v>
          </cell>
          <cell r="T277">
            <v>0</v>
          </cell>
          <cell r="U277">
            <v>0</v>
          </cell>
        </row>
        <row r="278">
          <cell r="A278" t="str">
            <v xml:space="preserve">    - Fiji Is.</v>
          </cell>
          <cell r="B278">
            <v>31</v>
          </cell>
          <cell r="C278">
            <v>58</v>
          </cell>
          <cell r="D278">
            <v>36</v>
          </cell>
          <cell r="F278">
            <v>16</v>
          </cell>
          <cell r="G278">
            <v>37</v>
          </cell>
          <cell r="H278">
            <v>7</v>
          </cell>
          <cell r="I278">
            <v>12</v>
          </cell>
          <cell r="J278">
            <v>8</v>
          </cell>
          <cell r="K278">
            <v>1</v>
          </cell>
          <cell r="L278">
            <v>5</v>
          </cell>
          <cell r="M278">
            <v>1</v>
          </cell>
          <cell r="N278">
            <v>3</v>
          </cell>
          <cell r="O278">
            <v>2</v>
          </cell>
          <cell r="P278">
            <v>5</v>
          </cell>
          <cell r="Q278">
            <v>4</v>
          </cell>
          <cell r="S278">
            <v>36</v>
          </cell>
          <cell r="T278">
            <v>101</v>
          </cell>
          <cell r="U278">
            <v>1.8055555555555554</v>
          </cell>
        </row>
        <row r="279">
          <cell r="A279" t="str">
            <v xml:space="preserve">    - Solomon Is.</v>
          </cell>
          <cell r="B279">
            <v>72</v>
          </cell>
          <cell r="C279">
            <v>58</v>
          </cell>
          <cell r="D279">
            <v>69</v>
          </cell>
          <cell r="F279">
            <v>10</v>
          </cell>
          <cell r="G279">
            <v>3</v>
          </cell>
          <cell r="H279">
            <v>5</v>
          </cell>
          <cell r="I279">
            <v>9</v>
          </cell>
          <cell r="J279">
            <v>6</v>
          </cell>
          <cell r="K279">
            <v>4</v>
          </cell>
          <cell r="L279">
            <v>4</v>
          </cell>
          <cell r="M279">
            <v>7</v>
          </cell>
          <cell r="N279">
            <v>3</v>
          </cell>
          <cell r="O279">
            <v>1</v>
          </cell>
          <cell r="P279">
            <v>2</v>
          </cell>
          <cell r="Q279">
            <v>3</v>
          </cell>
          <cell r="S279">
            <v>69</v>
          </cell>
          <cell r="T279">
            <v>57</v>
          </cell>
          <cell r="U279">
            <v>-0.17391304347826086</v>
          </cell>
        </row>
        <row r="280">
          <cell r="A280" t="str">
            <v xml:space="preserve">    - Vanuatu</v>
          </cell>
          <cell r="B280">
            <v>8</v>
          </cell>
          <cell r="C280">
            <v>9</v>
          </cell>
          <cell r="D280">
            <v>6</v>
          </cell>
          <cell r="F280">
            <v>1</v>
          </cell>
          <cell r="G280">
            <v>0</v>
          </cell>
          <cell r="H280">
            <v>0</v>
          </cell>
          <cell r="I280">
            <v>2</v>
          </cell>
          <cell r="J280">
            <v>0</v>
          </cell>
          <cell r="K280">
            <v>0</v>
          </cell>
          <cell r="L280">
            <v>0</v>
          </cell>
          <cell r="M280">
            <v>0</v>
          </cell>
          <cell r="N280">
            <v>0</v>
          </cell>
          <cell r="O280">
            <v>0</v>
          </cell>
          <cell r="P280">
            <v>0</v>
          </cell>
          <cell r="Q280">
            <v>1</v>
          </cell>
          <cell r="S280">
            <v>6</v>
          </cell>
          <cell r="T280">
            <v>4</v>
          </cell>
          <cell r="U280">
            <v>-0.33333333333333337</v>
          </cell>
        </row>
        <row r="281">
          <cell r="A281" t="str">
            <v xml:space="preserve">    - Melanesia</v>
          </cell>
          <cell r="B281">
            <v>0</v>
          </cell>
          <cell r="C281">
            <v>0</v>
          </cell>
          <cell r="D281">
            <v>0</v>
          </cell>
          <cell r="F281">
            <v>0</v>
          </cell>
          <cell r="G281">
            <v>0</v>
          </cell>
          <cell r="H281">
            <v>0</v>
          </cell>
          <cell r="I281">
            <v>0</v>
          </cell>
          <cell r="J281">
            <v>0</v>
          </cell>
          <cell r="K281">
            <v>0</v>
          </cell>
          <cell r="L281">
            <v>0</v>
          </cell>
          <cell r="M281">
            <v>0</v>
          </cell>
          <cell r="N281">
            <v>0</v>
          </cell>
          <cell r="O281">
            <v>0</v>
          </cell>
          <cell r="P281">
            <v>0</v>
          </cell>
          <cell r="Q281">
            <v>0</v>
          </cell>
          <cell r="S281">
            <v>0</v>
          </cell>
          <cell r="T281">
            <v>0</v>
          </cell>
          <cell r="U281">
            <v>0</v>
          </cell>
        </row>
        <row r="283">
          <cell r="A283" t="str">
            <v xml:space="preserve">    Polynesia</v>
          </cell>
          <cell r="B283">
            <v>6</v>
          </cell>
          <cell r="C283">
            <v>23</v>
          </cell>
          <cell r="D283">
            <v>11</v>
          </cell>
          <cell r="F283">
            <v>0</v>
          </cell>
          <cell r="G283">
            <v>1</v>
          </cell>
          <cell r="H283">
            <v>2</v>
          </cell>
          <cell r="I283">
            <v>1</v>
          </cell>
          <cell r="J283">
            <v>0</v>
          </cell>
          <cell r="K283">
            <v>0</v>
          </cell>
          <cell r="L283">
            <v>0</v>
          </cell>
          <cell r="M283">
            <v>0</v>
          </cell>
          <cell r="N283">
            <v>1</v>
          </cell>
          <cell r="O283">
            <v>2</v>
          </cell>
          <cell r="P283">
            <v>0</v>
          </cell>
          <cell r="Q283">
            <v>0</v>
          </cell>
          <cell r="S283">
            <v>11</v>
          </cell>
          <cell r="T283">
            <v>7</v>
          </cell>
          <cell r="U283">
            <v>-0.36363636363636365</v>
          </cell>
        </row>
        <row r="285">
          <cell r="A285" t="str">
            <v xml:space="preserve">    - Samoa</v>
          </cell>
          <cell r="B285">
            <v>6</v>
          </cell>
          <cell r="C285">
            <v>23</v>
          </cell>
          <cell r="D285">
            <v>11</v>
          </cell>
          <cell r="F285">
            <v>0</v>
          </cell>
          <cell r="G285">
            <v>1</v>
          </cell>
          <cell r="H285">
            <v>2</v>
          </cell>
          <cell r="I285">
            <v>1</v>
          </cell>
          <cell r="J285">
            <v>0</v>
          </cell>
          <cell r="K285">
            <v>0</v>
          </cell>
          <cell r="L285">
            <v>0</v>
          </cell>
          <cell r="M285">
            <v>0</v>
          </cell>
          <cell r="N285">
            <v>1</v>
          </cell>
          <cell r="O285">
            <v>2</v>
          </cell>
          <cell r="P285">
            <v>0</v>
          </cell>
          <cell r="Q285">
            <v>0</v>
          </cell>
          <cell r="S285">
            <v>11</v>
          </cell>
          <cell r="T285">
            <v>7</v>
          </cell>
          <cell r="U285">
            <v>-0.36363636363636365</v>
          </cell>
        </row>
        <row r="287">
          <cell r="A287" t="str">
            <v xml:space="preserve">    Trust Territories ( unsp. )</v>
          </cell>
          <cell r="B287">
            <v>0</v>
          </cell>
          <cell r="C287">
            <v>0</v>
          </cell>
          <cell r="D287">
            <v>1</v>
          </cell>
          <cell r="F287">
            <v>0</v>
          </cell>
          <cell r="G287">
            <v>9</v>
          </cell>
          <cell r="H287">
            <v>4</v>
          </cell>
          <cell r="I287">
            <v>2</v>
          </cell>
          <cell r="J287">
            <v>0</v>
          </cell>
          <cell r="K287">
            <v>0</v>
          </cell>
          <cell r="L287">
            <v>0</v>
          </cell>
          <cell r="M287">
            <v>0</v>
          </cell>
          <cell r="N287">
            <v>0</v>
          </cell>
          <cell r="O287">
            <v>0</v>
          </cell>
          <cell r="P287">
            <v>0</v>
          </cell>
          <cell r="Q287">
            <v>0</v>
          </cell>
          <cell r="S287">
            <v>1</v>
          </cell>
          <cell r="T287">
            <v>15</v>
          </cell>
          <cell r="U287">
            <v>0</v>
          </cell>
        </row>
        <row r="291">
          <cell r="A291" t="str">
            <v>PHILIPPINE OVERSEAS EMPLOYMENT ADMINISTRATION</v>
          </cell>
        </row>
        <row r="292">
          <cell r="A292" t="str">
            <v>Deployed Overseas Filipino Workers by Destination</v>
          </cell>
        </row>
        <row r="295">
          <cell r="B295" t="str">
            <v xml:space="preserve">      1998</v>
          </cell>
          <cell r="C295" t="str">
            <v xml:space="preserve">      1999</v>
          </cell>
          <cell r="D295" t="str">
            <v xml:space="preserve">      2000</v>
          </cell>
          <cell r="F295">
            <v>36892</v>
          </cell>
          <cell r="G295">
            <v>36923</v>
          </cell>
          <cell r="H295">
            <v>36951</v>
          </cell>
          <cell r="I295">
            <v>36982</v>
          </cell>
          <cell r="J295">
            <v>37012</v>
          </cell>
          <cell r="K295">
            <v>37043</v>
          </cell>
          <cell r="L295">
            <v>37073</v>
          </cell>
          <cell r="M295">
            <v>37104</v>
          </cell>
          <cell r="N295">
            <v>37135</v>
          </cell>
          <cell r="O295">
            <v>37165</v>
          </cell>
          <cell r="P295">
            <v>37196</v>
          </cell>
          <cell r="Q295">
            <v>37226</v>
          </cell>
          <cell r="S295" t="str">
            <v xml:space="preserve">     2000</v>
          </cell>
          <cell r="T295" t="str">
            <v xml:space="preserve">     2001</v>
          </cell>
          <cell r="U295" t="str">
            <v>% Change</v>
          </cell>
        </row>
        <row r="298">
          <cell r="A298" t="str">
            <v>OCEANIA</v>
          </cell>
          <cell r="B298">
            <v>2524</v>
          </cell>
          <cell r="C298">
            <v>2424</v>
          </cell>
          <cell r="D298">
            <v>2386</v>
          </cell>
          <cell r="F298">
            <v>401</v>
          </cell>
          <cell r="G298">
            <v>159</v>
          </cell>
          <cell r="H298">
            <v>149</v>
          </cell>
          <cell r="I298">
            <v>88</v>
          </cell>
          <cell r="J298">
            <v>241</v>
          </cell>
          <cell r="K298">
            <v>176</v>
          </cell>
          <cell r="L298">
            <v>203</v>
          </cell>
          <cell r="M298">
            <v>154</v>
          </cell>
          <cell r="N298">
            <v>138</v>
          </cell>
          <cell r="O298">
            <v>108</v>
          </cell>
          <cell r="P298">
            <v>173</v>
          </cell>
          <cell r="Q298">
            <v>71</v>
          </cell>
          <cell r="S298">
            <v>2386</v>
          </cell>
          <cell r="T298">
            <v>2061</v>
          </cell>
          <cell r="U298">
            <v>-0.13621123218776199</v>
          </cell>
        </row>
        <row r="299">
          <cell r="A299" t="str">
            <v xml:space="preserve">    Australia</v>
          </cell>
          <cell r="B299">
            <v>182</v>
          </cell>
          <cell r="C299">
            <v>184</v>
          </cell>
          <cell r="D299">
            <v>234</v>
          </cell>
          <cell r="F299">
            <v>53</v>
          </cell>
          <cell r="G299">
            <v>4</v>
          </cell>
          <cell r="H299">
            <v>5</v>
          </cell>
          <cell r="I299">
            <v>15</v>
          </cell>
          <cell r="J299">
            <v>13</v>
          </cell>
          <cell r="K299">
            <v>10</v>
          </cell>
          <cell r="L299">
            <v>12</v>
          </cell>
          <cell r="M299">
            <v>11</v>
          </cell>
          <cell r="N299">
            <v>9</v>
          </cell>
          <cell r="O299">
            <v>4</v>
          </cell>
          <cell r="P299">
            <v>7</v>
          </cell>
          <cell r="Q299">
            <v>5</v>
          </cell>
          <cell r="S299">
            <v>234</v>
          </cell>
          <cell r="T299">
            <v>148</v>
          </cell>
          <cell r="U299">
            <v>-0.36752136752136755</v>
          </cell>
        </row>
        <row r="300">
          <cell r="A300" t="str">
            <v xml:space="preserve">    Nauru</v>
          </cell>
          <cell r="B300">
            <v>38</v>
          </cell>
          <cell r="C300">
            <v>37</v>
          </cell>
          <cell r="D300">
            <v>47</v>
          </cell>
          <cell r="F300">
            <v>4</v>
          </cell>
          <cell r="G300">
            <v>5</v>
          </cell>
          <cell r="H300">
            <v>1</v>
          </cell>
          <cell r="I300">
            <v>0</v>
          </cell>
          <cell r="J300">
            <v>3</v>
          </cell>
          <cell r="K300">
            <v>0</v>
          </cell>
          <cell r="L300">
            <v>0</v>
          </cell>
          <cell r="M300">
            <v>5</v>
          </cell>
          <cell r="N300">
            <v>2</v>
          </cell>
          <cell r="O300">
            <v>0</v>
          </cell>
          <cell r="P300">
            <v>0</v>
          </cell>
          <cell r="Q300">
            <v>0</v>
          </cell>
          <cell r="S300">
            <v>47</v>
          </cell>
          <cell r="T300">
            <v>20</v>
          </cell>
          <cell r="U300">
            <v>-0.57446808510638303</v>
          </cell>
        </row>
        <row r="301">
          <cell r="A301" t="str">
            <v xml:space="preserve">    New Caledonia</v>
          </cell>
          <cell r="B301">
            <v>3</v>
          </cell>
          <cell r="C301">
            <v>4</v>
          </cell>
          <cell r="D301">
            <v>8</v>
          </cell>
          <cell r="F301">
            <v>0</v>
          </cell>
          <cell r="G301">
            <v>0</v>
          </cell>
          <cell r="H301">
            <v>0</v>
          </cell>
          <cell r="I301">
            <v>0</v>
          </cell>
          <cell r="J301">
            <v>0</v>
          </cell>
          <cell r="K301">
            <v>0</v>
          </cell>
          <cell r="L301">
            <v>0</v>
          </cell>
          <cell r="M301">
            <v>0</v>
          </cell>
          <cell r="N301">
            <v>0</v>
          </cell>
          <cell r="O301">
            <v>0</v>
          </cell>
          <cell r="P301">
            <v>0</v>
          </cell>
          <cell r="Q301">
            <v>0</v>
          </cell>
          <cell r="S301">
            <v>8</v>
          </cell>
          <cell r="T301">
            <v>0</v>
          </cell>
          <cell r="U301">
            <v>-1</v>
          </cell>
        </row>
        <row r="302">
          <cell r="A302" t="str">
            <v xml:space="preserve">    New Zealand</v>
          </cell>
          <cell r="B302">
            <v>75</v>
          </cell>
          <cell r="C302">
            <v>102</v>
          </cell>
          <cell r="D302">
            <v>110</v>
          </cell>
          <cell r="F302">
            <v>16</v>
          </cell>
          <cell r="G302">
            <v>42</v>
          </cell>
          <cell r="H302">
            <v>17</v>
          </cell>
          <cell r="I302">
            <v>1</v>
          </cell>
          <cell r="J302">
            <v>12</v>
          </cell>
          <cell r="K302">
            <v>10</v>
          </cell>
          <cell r="L302">
            <v>8</v>
          </cell>
          <cell r="M302">
            <v>11</v>
          </cell>
          <cell r="N302">
            <v>13</v>
          </cell>
          <cell r="O302">
            <v>3</v>
          </cell>
          <cell r="P302">
            <v>10</v>
          </cell>
          <cell r="Q302">
            <v>7</v>
          </cell>
          <cell r="S302">
            <v>110</v>
          </cell>
          <cell r="T302">
            <v>150</v>
          </cell>
          <cell r="U302">
            <v>0.36363636363636354</v>
          </cell>
        </row>
        <row r="303">
          <cell r="A303" t="str">
            <v xml:space="preserve">    Papua New Guinea</v>
          </cell>
          <cell r="B303">
            <v>2226</v>
          </cell>
          <cell r="C303">
            <v>2097</v>
          </cell>
          <cell r="D303">
            <v>1987</v>
          </cell>
          <cell r="F303">
            <v>328</v>
          </cell>
          <cell r="G303">
            <v>108</v>
          </cell>
          <cell r="H303">
            <v>126</v>
          </cell>
          <cell r="I303">
            <v>72</v>
          </cell>
          <cell r="J303">
            <v>213</v>
          </cell>
          <cell r="K303">
            <v>156</v>
          </cell>
          <cell r="L303">
            <v>183</v>
          </cell>
          <cell r="M303">
            <v>127</v>
          </cell>
          <cell r="N303">
            <v>114</v>
          </cell>
          <cell r="O303">
            <v>101</v>
          </cell>
          <cell r="P303">
            <v>156</v>
          </cell>
          <cell r="Q303">
            <v>59</v>
          </cell>
          <cell r="S303">
            <v>1987</v>
          </cell>
          <cell r="T303">
            <v>1743</v>
          </cell>
          <cell r="U303">
            <v>-0.12279818822345245</v>
          </cell>
        </row>
        <row r="306">
          <cell r="A306" t="str">
            <v xml:space="preserve">    UNSPECIFIED</v>
          </cell>
          <cell r="B306">
            <v>2</v>
          </cell>
          <cell r="C306">
            <v>0</v>
          </cell>
          <cell r="D306">
            <v>6921</v>
          </cell>
          <cell r="F306">
            <v>726</v>
          </cell>
          <cell r="G306">
            <v>424</v>
          </cell>
          <cell r="H306">
            <v>585</v>
          </cell>
          <cell r="I306">
            <v>551</v>
          </cell>
          <cell r="J306">
            <v>653</v>
          </cell>
          <cell r="K306">
            <v>660</v>
          </cell>
          <cell r="L306">
            <v>603</v>
          </cell>
          <cell r="M306">
            <v>1072</v>
          </cell>
          <cell r="N306">
            <v>1784</v>
          </cell>
          <cell r="O306">
            <v>2322</v>
          </cell>
          <cell r="P306">
            <v>1276</v>
          </cell>
          <cell r="Q306">
            <v>874</v>
          </cell>
          <cell r="S306">
            <v>6921</v>
          </cell>
          <cell r="T306">
            <v>11530</v>
          </cell>
          <cell r="U306">
            <v>0.6659442277127583</v>
          </cell>
        </row>
        <row r="309">
          <cell r="A309" t="str">
            <v>Deployed Landbased Total</v>
          </cell>
          <cell r="B309">
            <v>638343</v>
          </cell>
          <cell r="C309">
            <v>640331</v>
          </cell>
          <cell r="D309">
            <v>643304</v>
          </cell>
          <cell r="F309">
            <v>84734</v>
          </cell>
          <cell r="G309">
            <v>49047</v>
          </cell>
          <cell r="H309">
            <v>46887</v>
          </cell>
          <cell r="I309">
            <v>58116</v>
          </cell>
          <cell r="J309">
            <v>65274</v>
          </cell>
          <cell r="K309">
            <v>59186</v>
          </cell>
          <cell r="L309">
            <v>53543</v>
          </cell>
          <cell r="M309">
            <v>60186</v>
          </cell>
          <cell r="N309">
            <v>54192</v>
          </cell>
          <cell r="O309">
            <v>47265</v>
          </cell>
          <cell r="P309">
            <v>44554</v>
          </cell>
          <cell r="Q309">
            <v>38655</v>
          </cell>
          <cell r="S309">
            <v>643304</v>
          </cell>
          <cell r="T309">
            <v>661639</v>
          </cell>
          <cell r="U309">
            <v>2.8501299541118907E-2</v>
          </cell>
        </row>
        <row r="311">
          <cell r="A311" t="str">
            <v>Deployed Seabased Total</v>
          </cell>
          <cell r="B311">
            <v>193300</v>
          </cell>
          <cell r="C311">
            <v>196689</v>
          </cell>
          <cell r="D311">
            <v>198324</v>
          </cell>
          <cell r="F311">
            <v>16358</v>
          </cell>
          <cell r="G311">
            <v>15460</v>
          </cell>
          <cell r="H311">
            <v>18156</v>
          </cell>
          <cell r="I311">
            <v>16503</v>
          </cell>
          <cell r="J311">
            <v>18363</v>
          </cell>
          <cell r="K311">
            <v>16260</v>
          </cell>
          <cell r="L311">
            <v>17306</v>
          </cell>
          <cell r="M311">
            <v>16979</v>
          </cell>
          <cell r="N311">
            <v>16815</v>
          </cell>
          <cell r="O311">
            <v>18354</v>
          </cell>
          <cell r="P311">
            <v>18777</v>
          </cell>
          <cell r="Q311">
            <v>15620</v>
          </cell>
          <cell r="S311">
            <v>198324</v>
          </cell>
          <cell r="T311">
            <v>204951</v>
          </cell>
          <cell r="U311">
            <v>3.3415017849579565E-2</v>
          </cell>
        </row>
        <row r="313">
          <cell r="A313" t="str">
            <v xml:space="preserve">G R A N D    T O T A L  </v>
          </cell>
          <cell r="B313">
            <v>831643</v>
          </cell>
          <cell r="C313">
            <v>837020</v>
          </cell>
          <cell r="D313">
            <v>841628</v>
          </cell>
          <cell r="F313">
            <v>101092</v>
          </cell>
          <cell r="G313">
            <v>64507</v>
          </cell>
          <cell r="H313">
            <v>65043</v>
          </cell>
          <cell r="I313">
            <v>74619</v>
          </cell>
          <cell r="J313">
            <v>83637</v>
          </cell>
          <cell r="K313">
            <v>75446</v>
          </cell>
          <cell r="L313">
            <v>70849</v>
          </cell>
          <cell r="M313">
            <v>77165</v>
          </cell>
          <cell r="N313">
            <v>71007</v>
          </cell>
          <cell r="O313">
            <v>65619</v>
          </cell>
          <cell r="P313">
            <v>63331</v>
          </cell>
          <cell r="Q313">
            <v>54275</v>
          </cell>
          <cell r="S313">
            <v>841628</v>
          </cell>
          <cell r="T313">
            <v>866590</v>
          </cell>
          <cell r="U313">
            <v>2.9659184342726297E-2</v>
          </cell>
        </row>
        <row r="315">
          <cell r="A315" t="str">
            <v>Processed by : Policies and Programs Division</v>
          </cell>
        </row>
        <row r="316">
          <cell r="A316" t="str">
            <v xml:space="preserve">                       : PLANNING BRANCH</v>
          </cell>
        </row>
        <row r="318">
          <cell r="A318" t="str">
            <v>*Based on the report of POEA's Labor Assistance Center on the actual departures of OFWs at the international airports.</v>
          </cell>
        </row>
      </sheetData>
      <sheetData sheetId="1" refreshError="1"/>
      <sheetData sheetId="2"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1"/>
      <sheetName val="Table 1"/>
      <sheetName val="Table 2"/>
      <sheetName val="Table 3"/>
      <sheetName val="Table 4"/>
      <sheetName val="Table 5"/>
      <sheetName val="Table 6"/>
      <sheetName val="Table 7"/>
      <sheetName val="Table 8"/>
      <sheetName val="Table 9"/>
      <sheetName val="Table 11"/>
      <sheetName val="Table10"/>
      <sheetName val="HIPCAss"/>
      <sheetName val="AssumpE"/>
      <sheetName val="Debtserv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CP"/>
    </sheetNames>
    <definedNames>
      <definedName name="asd" sheetId="0"/>
      <definedName name="OnShow" sheetId="0"/>
      <definedName name="spnf" sheetId="0"/>
      <definedName name="will" sheetId="0"/>
    </definedNames>
    <sheetDataSet>
      <sheetData sheetId="0" refreshError="1"/>
      <sheetData sheetId="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able 1"/>
      <sheetName val="STOCK"/>
      <sheetName val="SPNF Acuerdo Incl. Int."/>
      <sheetName val="Codigos"/>
      <sheetName val="ARBOL"/>
      <sheetName val="SOLVENCIA"/>
      <sheetName val="BRECHA"/>
      <sheetName val="CASCADA"/>
      <sheetName val="GT%"/>
      <sheetName val="IBCA-MOODY´S"/>
      <sheetName val="Promedio"/>
      <sheetName val="RESUMEN"/>
      <sheetName val="ROE"/>
      <sheetName val="BoP"/>
      <sheetName val="tab25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C Table"/>
      <sheetName val="specs"/>
      <sheetName val="prices"/>
      <sheetName val="Data"/>
      <sheetName val="refbal"/>
      <sheetName val="overview"/>
      <sheetName val="USrefining"/>
      <sheetName val="fcst prices"/>
      <sheetName val="fcst prices (2)"/>
      <sheetName val="asian prices"/>
      <sheetName val="Demand elas (2)"/>
      <sheetName val="India Prices"/>
      <sheetName val="Thailand"/>
      <sheetName val="Diffs"/>
      <sheetName val="crackadds"/>
      <sheetName val="refutil"/>
      <sheetName val="CDUcountry"/>
      <sheetName val="FCC Detail"/>
      <sheetName val="Hydrocrdetail"/>
      <sheetName val="cokedetail"/>
      <sheetName val="posscce"/>
      <sheetName val="Posscdu"/>
      <sheetName val="CCECountry"/>
      <sheetName val="CDUtotal"/>
      <sheetName val="china demand"/>
      <sheetName val="china"/>
      <sheetName val="regdemgro"/>
      <sheetName val="intenisty"/>
      <sheetName val="fcstdemand"/>
      <sheetName val="opechighoilgdp"/>
      <sheetName val="nonopec"/>
      <sheetName val="canadacosts"/>
      <sheetName val="refcapvddemand"/>
      <sheetName val="pricefcsts"/>
      <sheetName val="inflation oecd"/>
      <sheetName val="wage inflation"/>
      <sheetName val="wtimaya"/>
      <sheetName val="Europrodchange"/>
      <sheetName val="EU25 mogas diesel"/>
      <sheetName val="usmogas"/>
      <sheetName val="russiaexporteconomic"/>
      <sheetName val="russiaprodavail"/>
      <sheetName val="Sheet1"/>
      <sheetName val="stermoverview"/>
      <sheetName val="er"/>
      <sheetName val="wb"/>
      <sheetName val="FLUJ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1">
          <cell r="D1" t="str">
            <v>DETAILS: NON-OPEC PRODUCTION   000 b/d</v>
          </cell>
        </row>
        <row r="2">
          <cell r="D2">
            <v>39393.745037152781</v>
          </cell>
        </row>
        <row r="4">
          <cell r="E4">
            <v>1985</v>
          </cell>
          <cell r="F4">
            <v>1986</v>
          </cell>
          <cell r="G4">
            <v>1987</v>
          </cell>
          <cell r="H4">
            <v>1988</v>
          </cell>
          <cell r="I4">
            <v>1989</v>
          </cell>
          <cell r="J4">
            <v>1990</v>
          </cell>
          <cell r="K4">
            <v>1991</v>
          </cell>
          <cell r="L4">
            <v>1992</v>
          </cell>
          <cell r="M4">
            <v>1993</v>
          </cell>
          <cell r="N4">
            <v>1994</v>
          </cell>
          <cell r="O4">
            <v>1995</v>
          </cell>
          <cell r="P4">
            <v>1996</v>
          </cell>
          <cell r="Q4">
            <v>1997</v>
          </cell>
          <cell r="R4">
            <v>1998</v>
          </cell>
          <cell r="S4">
            <v>1999</v>
          </cell>
          <cell r="T4">
            <v>2000</v>
          </cell>
          <cell r="U4">
            <v>2001</v>
          </cell>
          <cell r="V4">
            <v>2002</v>
          </cell>
          <cell r="W4">
            <v>2003</v>
          </cell>
          <cell r="X4">
            <v>2004</v>
          </cell>
          <cell r="Y4">
            <v>2005</v>
          </cell>
          <cell r="Z4">
            <v>2006</v>
          </cell>
          <cell r="AA4">
            <v>2007</v>
          </cell>
          <cell r="AB4">
            <v>2008</v>
          </cell>
          <cell r="AC4">
            <v>2009</v>
          </cell>
          <cell r="AD4">
            <v>2010</v>
          </cell>
        </row>
        <row r="5">
          <cell r="D5" t="str">
            <v>N. AMERICA</v>
          </cell>
        </row>
        <row r="6">
          <cell r="D6" t="str">
            <v>USA</v>
          </cell>
          <cell r="E6">
            <v>10640</v>
          </cell>
          <cell r="F6">
            <v>10290</v>
          </cell>
          <cell r="G6">
            <v>10010</v>
          </cell>
          <cell r="H6">
            <v>9820</v>
          </cell>
          <cell r="I6">
            <v>9220</v>
          </cell>
          <cell r="J6">
            <v>8995</v>
          </cell>
          <cell r="K6">
            <v>9165</v>
          </cell>
          <cell r="L6">
            <v>8995</v>
          </cell>
          <cell r="M6">
            <v>8835</v>
          </cell>
          <cell r="N6">
            <v>8645</v>
          </cell>
          <cell r="O6">
            <v>8600</v>
          </cell>
          <cell r="P6">
            <v>8615</v>
          </cell>
          <cell r="Q6">
            <v>8610</v>
          </cell>
          <cell r="R6">
            <v>8395</v>
          </cell>
          <cell r="S6">
            <v>8105</v>
          </cell>
          <cell r="T6">
            <v>8130</v>
          </cell>
          <cell r="U6">
            <v>8100</v>
          </cell>
          <cell r="V6">
            <v>8115</v>
          </cell>
          <cell r="W6">
            <v>7825</v>
          </cell>
          <cell r="X6">
            <v>7650</v>
          </cell>
          <cell r="Y6">
            <v>7255</v>
          </cell>
          <cell r="Z6">
            <v>7330</v>
          </cell>
          <cell r="AA6">
            <v>7550</v>
          </cell>
          <cell r="AB6">
            <v>7625</v>
          </cell>
          <cell r="AC6">
            <v>7700</v>
          </cell>
          <cell r="AD6">
            <v>7750</v>
          </cell>
        </row>
        <row r="7">
          <cell r="D7" t="str">
            <v>Canada</v>
          </cell>
          <cell r="E7">
            <v>1840</v>
          </cell>
          <cell r="F7">
            <v>1815</v>
          </cell>
          <cell r="G7">
            <v>1900</v>
          </cell>
          <cell r="H7">
            <v>1990</v>
          </cell>
          <cell r="I7">
            <v>1945</v>
          </cell>
          <cell r="J7">
            <v>1970</v>
          </cell>
          <cell r="K7">
            <v>1975</v>
          </cell>
          <cell r="L7">
            <v>2025</v>
          </cell>
          <cell r="M7">
            <v>2160</v>
          </cell>
          <cell r="N7">
            <v>2270</v>
          </cell>
          <cell r="O7">
            <v>2390</v>
          </cell>
          <cell r="P7">
            <v>2395</v>
          </cell>
          <cell r="Q7">
            <v>2490</v>
          </cell>
          <cell r="R7">
            <v>2620</v>
          </cell>
          <cell r="S7">
            <v>2570</v>
          </cell>
          <cell r="T7">
            <v>2700</v>
          </cell>
          <cell r="U7">
            <v>2755</v>
          </cell>
          <cell r="V7">
            <v>2885</v>
          </cell>
          <cell r="W7">
            <v>3005</v>
          </cell>
          <cell r="X7">
            <v>3090</v>
          </cell>
          <cell r="Y7">
            <v>3020</v>
          </cell>
          <cell r="Z7">
            <v>3245</v>
          </cell>
          <cell r="AA7">
            <v>3400</v>
          </cell>
          <cell r="AB7">
            <v>3500</v>
          </cell>
          <cell r="AC7">
            <v>3600</v>
          </cell>
          <cell r="AD7">
            <v>3700</v>
          </cell>
        </row>
        <row r="8">
          <cell r="D8" t="str">
            <v>TOTAL</v>
          </cell>
          <cell r="E8">
            <v>12480</v>
          </cell>
          <cell r="F8">
            <v>12105</v>
          </cell>
          <cell r="G8">
            <v>11910</v>
          </cell>
          <cell r="H8">
            <v>11810</v>
          </cell>
          <cell r="I8">
            <v>11165</v>
          </cell>
          <cell r="J8">
            <v>10965</v>
          </cell>
          <cell r="K8">
            <v>11140</v>
          </cell>
          <cell r="L8">
            <v>11020</v>
          </cell>
          <cell r="M8">
            <v>10995</v>
          </cell>
          <cell r="N8">
            <v>10915</v>
          </cell>
          <cell r="O8">
            <v>10990</v>
          </cell>
          <cell r="P8">
            <v>11010</v>
          </cell>
          <cell r="Q8">
            <v>11100</v>
          </cell>
          <cell r="R8">
            <v>11015</v>
          </cell>
          <cell r="S8">
            <v>10675</v>
          </cell>
          <cell r="T8">
            <v>10830</v>
          </cell>
          <cell r="U8">
            <v>10855</v>
          </cell>
          <cell r="V8">
            <v>11000</v>
          </cell>
          <cell r="W8">
            <v>10830</v>
          </cell>
          <cell r="X8">
            <v>10740</v>
          </cell>
          <cell r="Y8">
            <v>10275</v>
          </cell>
          <cell r="Z8">
            <v>10575</v>
          </cell>
          <cell r="AA8">
            <v>10950</v>
          </cell>
          <cell r="AB8">
            <v>11125</v>
          </cell>
          <cell r="AC8">
            <v>11300</v>
          </cell>
          <cell r="AD8">
            <v>11450</v>
          </cell>
        </row>
        <row r="10">
          <cell r="D10" t="str">
            <v>W. EUROPE</v>
          </cell>
        </row>
        <row r="11">
          <cell r="D11" t="str">
            <v>Austria</v>
          </cell>
          <cell r="E11">
            <v>20</v>
          </cell>
          <cell r="F11">
            <v>20</v>
          </cell>
          <cell r="G11">
            <v>20</v>
          </cell>
          <cell r="H11">
            <v>25</v>
          </cell>
          <cell r="I11">
            <v>25</v>
          </cell>
          <cell r="J11">
            <v>25</v>
          </cell>
          <cell r="K11">
            <v>25</v>
          </cell>
          <cell r="L11">
            <v>25</v>
          </cell>
          <cell r="M11">
            <v>25</v>
          </cell>
          <cell r="N11">
            <v>25</v>
          </cell>
          <cell r="O11">
            <v>25</v>
          </cell>
          <cell r="P11">
            <v>20</v>
          </cell>
          <cell r="Q11">
            <v>20</v>
          </cell>
          <cell r="R11">
            <v>20</v>
          </cell>
          <cell r="S11">
            <v>20</v>
          </cell>
          <cell r="T11">
            <v>20</v>
          </cell>
          <cell r="U11">
            <v>20</v>
          </cell>
          <cell r="V11">
            <v>20</v>
          </cell>
          <cell r="W11">
            <v>20</v>
          </cell>
          <cell r="X11">
            <v>20</v>
          </cell>
          <cell r="Y11">
            <v>20</v>
          </cell>
          <cell r="Z11">
            <v>20</v>
          </cell>
          <cell r="AA11">
            <v>20</v>
          </cell>
          <cell r="AB11">
            <v>15</v>
          </cell>
          <cell r="AC11">
            <v>15</v>
          </cell>
          <cell r="AD11">
            <v>15</v>
          </cell>
        </row>
        <row r="12">
          <cell r="D12" t="str">
            <v>Denmark</v>
          </cell>
          <cell r="E12">
            <v>60</v>
          </cell>
          <cell r="F12">
            <v>75</v>
          </cell>
          <cell r="G12">
            <v>95</v>
          </cell>
          <cell r="H12">
            <v>95</v>
          </cell>
          <cell r="I12">
            <v>110</v>
          </cell>
          <cell r="J12">
            <v>120</v>
          </cell>
          <cell r="K12">
            <v>140</v>
          </cell>
          <cell r="L12">
            <v>160</v>
          </cell>
          <cell r="M12">
            <v>170</v>
          </cell>
          <cell r="N12">
            <v>185</v>
          </cell>
          <cell r="O12">
            <v>185</v>
          </cell>
          <cell r="P12">
            <v>210</v>
          </cell>
          <cell r="Q12">
            <v>230</v>
          </cell>
          <cell r="R12">
            <v>235</v>
          </cell>
          <cell r="S12">
            <v>300</v>
          </cell>
          <cell r="T12">
            <v>365</v>
          </cell>
          <cell r="U12">
            <v>345</v>
          </cell>
          <cell r="V12">
            <v>375</v>
          </cell>
          <cell r="W12">
            <v>375</v>
          </cell>
          <cell r="X12">
            <v>385</v>
          </cell>
          <cell r="Y12">
            <v>375</v>
          </cell>
          <cell r="Z12">
            <v>340</v>
          </cell>
          <cell r="AA12">
            <v>325</v>
          </cell>
          <cell r="AB12">
            <v>315</v>
          </cell>
          <cell r="AC12">
            <v>300</v>
          </cell>
          <cell r="AD12">
            <v>285</v>
          </cell>
        </row>
        <row r="13">
          <cell r="D13" t="str">
            <v>France</v>
          </cell>
          <cell r="E13">
            <v>70</v>
          </cell>
          <cell r="F13">
            <v>75</v>
          </cell>
          <cell r="G13">
            <v>80</v>
          </cell>
          <cell r="H13">
            <v>85</v>
          </cell>
          <cell r="I13">
            <v>80</v>
          </cell>
          <cell r="J13">
            <v>80</v>
          </cell>
          <cell r="K13">
            <v>70</v>
          </cell>
          <cell r="L13">
            <v>70</v>
          </cell>
          <cell r="M13">
            <v>70</v>
          </cell>
          <cell r="N13">
            <v>70</v>
          </cell>
          <cell r="O13">
            <v>65</v>
          </cell>
          <cell r="P13">
            <v>50</v>
          </cell>
          <cell r="Q13">
            <v>45</v>
          </cell>
          <cell r="R13">
            <v>40</v>
          </cell>
          <cell r="S13">
            <v>40</v>
          </cell>
          <cell r="T13">
            <v>40</v>
          </cell>
          <cell r="U13">
            <v>35</v>
          </cell>
          <cell r="V13">
            <v>35</v>
          </cell>
          <cell r="W13">
            <v>30</v>
          </cell>
          <cell r="X13">
            <v>30</v>
          </cell>
          <cell r="Y13">
            <v>25</v>
          </cell>
          <cell r="Z13">
            <v>25</v>
          </cell>
          <cell r="AA13">
            <v>25</v>
          </cell>
          <cell r="AB13">
            <v>20</v>
          </cell>
          <cell r="AC13">
            <v>20</v>
          </cell>
          <cell r="AD13">
            <v>20</v>
          </cell>
        </row>
        <row r="14">
          <cell r="D14" t="str">
            <v>Germany</v>
          </cell>
          <cell r="E14">
            <v>80</v>
          </cell>
          <cell r="F14">
            <v>80</v>
          </cell>
          <cell r="G14">
            <v>75</v>
          </cell>
          <cell r="H14">
            <v>75</v>
          </cell>
          <cell r="I14">
            <v>75</v>
          </cell>
          <cell r="J14">
            <v>70</v>
          </cell>
          <cell r="K14">
            <v>70</v>
          </cell>
          <cell r="L14">
            <v>70</v>
          </cell>
          <cell r="M14">
            <v>70</v>
          </cell>
          <cell r="N14">
            <v>70</v>
          </cell>
          <cell r="O14">
            <v>75</v>
          </cell>
          <cell r="P14">
            <v>75</v>
          </cell>
          <cell r="Q14">
            <v>75</v>
          </cell>
          <cell r="R14">
            <v>75</v>
          </cell>
          <cell r="S14">
            <v>75</v>
          </cell>
          <cell r="T14">
            <v>85</v>
          </cell>
          <cell r="U14">
            <v>85</v>
          </cell>
          <cell r="V14">
            <v>90</v>
          </cell>
          <cell r="W14">
            <v>95</v>
          </cell>
          <cell r="X14">
            <v>105</v>
          </cell>
          <cell r="Y14">
            <v>115</v>
          </cell>
          <cell r="Z14">
            <v>115</v>
          </cell>
          <cell r="AA14">
            <v>110</v>
          </cell>
          <cell r="AB14">
            <v>105</v>
          </cell>
          <cell r="AC14">
            <v>105</v>
          </cell>
          <cell r="AD14">
            <v>105</v>
          </cell>
        </row>
        <row r="15">
          <cell r="D15" t="str">
            <v>Greece</v>
          </cell>
          <cell r="E15">
            <v>25</v>
          </cell>
          <cell r="F15">
            <v>25</v>
          </cell>
          <cell r="G15">
            <v>25</v>
          </cell>
          <cell r="H15">
            <v>20</v>
          </cell>
          <cell r="I15">
            <v>20</v>
          </cell>
          <cell r="J15">
            <v>15</v>
          </cell>
          <cell r="K15">
            <v>15</v>
          </cell>
          <cell r="L15">
            <v>15</v>
          </cell>
          <cell r="M15">
            <v>15</v>
          </cell>
          <cell r="N15">
            <v>15</v>
          </cell>
          <cell r="O15">
            <v>10</v>
          </cell>
          <cell r="P15">
            <v>10</v>
          </cell>
          <cell r="Q15">
            <v>10</v>
          </cell>
          <cell r="R15">
            <v>5</v>
          </cell>
          <cell r="S15">
            <v>0</v>
          </cell>
          <cell r="T15">
            <v>5</v>
          </cell>
          <cell r="U15">
            <v>5</v>
          </cell>
          <cell r="V15">
            <v>5</v>
          </cell>
          <cell r="W15">
            <v>5</v>
          </cell>
          <cell r="X15">
            <v>5</v>
          </cell>
          <cell r="Y15">
            <v>5</v>
          </cell>
          <cell r="Z15">
            <v>5</v>
          </cell>
          <cell r="AA15">
            <v>5</v>
          </cell>
          <cell r="AB15">
            <v>5</v>
          </cell>
          <cell r="AC15">
            <v>5</v>
          </cell>
          <cell r="AD15">
            <v>5</v>
          </cell>
        </row>
        <row r="16">
          <cell r="D16" t="str">
            <v>Italy</v>
          </cell>
          <cell r="E16">
            <v>45</v>
          </cell>
          <cell r="F16">
            <v>50</v>
          </cell>
          <cell r="G16">
            <v>75</v>
          </cell>
          <cell r="H16">
            <v>90</v>
          </cell>
          <cell r="I16">
            <v>90</v>
          </cell>
          <cell r="J16">
            <v>90</v>
          </cell>
          <cell r="K16">
            <v>95</v>
          </cell>
          <cell r="L16">
            <v>90</v>
          </cell>
          <cell r="M16">
            <v>85</v>
          </cell>
          <cell r="N16">
            <v>90</v>
          </cell>
          <cell r="O16">
            <v>95</v>
          </cell>
          <cell r="P16">
            <v>105</v>
          </cell>
          <cell r="Q16">
            <v>115</v>
          </cell>
          <cell r="R16">
            <v>110</v>
          </cell>
          <cell r="S16">
            <v>85</v>
          </cell>
          <cell r="T16">
            <v>80</v>
          </cell>
          <cell r="U16">
            <v>65</v>
          </cell>
          <cell r="V16">
            <v>85</v>
          </cell>
          <cell r="W16">
            <v>90</v>
          </cell>
          <cell r="X16">
            <v>110</v>
          </cell>
          <cell r="Y16">
            <v>125</v>
          </cell>
          <cell r="Z16">
            <v>130</v>
          </cell>
          <cell r="AA16">
            <v>125</v>
          </cell>
          <cell r="AB16">
            <v>125</v>
          </cell>
          <cell r="AC16">
            <v>125</v>
          </cell>
          <cell r="AD16">
            <v>125</v>
          </cell>
        </row>
        <row r="17">
          <cell r="D17" t="str">
            <v>Netherlands</v>
          </cell>
          <cell r="E17">
            <v>80</v>
          </cell>
          <cell r="F17">
            <v>95</v>
          </cell>
          <cell r="G17">
            <v>90</v>
          </cell>
          <cell r="H17">
            <v>80</v>
          </cell>
          <cell r="I17">
            <v>75</v>
          </cell>
          <cell r="J17">
            <v>80</v>
          </cell>
          <cell r="K17">
            <v>75</v>
          </cell>
          <cell r="L17">
            <v>65</v>
          </cell>
          <cell r="M17">
            <v>60</v>
          </cell>
          <cell r="N17">
            <v>65</v>
          </cell>
          <cell r="O17">
            <v>70</v>
          </cell>
          <cell r="P17">
            <v>65</v>
          </cell>
          <cell r="Q17">
            <v>60</v>
          </cell>
          <cell r="R17">
            <v>55</v>
          </cell>
          <cell r="S17">
            <v>55</v>
          </cell>
          <cell r="T17">
            <v>50</v>
          </cell>
          <cell r="U17">
            <v>50</v>
          </cell>
          <cell r="V17">
            <v>65</v>
          </cell>
          <cell r="W17">
            <v>65</v>
          </cell>
          <cell r="X17">
            <v>60</v>
          </cell>
          <cell r="Y17">
            <v>55</v>
          </cell>
          <cell r="Z17">
            <v>50</v>
          </cell>
          <cell r="AA17">
            <v>50</v>
          </cell>
          <cell r="AB17">
            <v>50</v>
          </cell>
          <cell r="AC17">
            <v>45</v>
          </cell>
          <cell r="AD17">
            <v>45</v>
          </cell>
        </row>
        <row r="18">
          <cell r="D18" t="str">
            <v>Norway</v>
          </cell>
          <cell r="E18">
            <v>815</v>
          </cell>
          <cell r="F18">
            <v>885</v>
          </cell>
          <cell r="G18">
            <v>1020</v>
          </cell>
          <cell r="H18">
            <v>1165</v>
          </cell>
          <cell r="I18">
            <v>1510</v>
          </cell>
          <cell r="J18">
            <v>1685</v>
          </cell>
          <cell r="K18">
            <v>1950</v>
          </cell>
          <cell r="L18">
            <v>2230</v>
          </cell>
          <cell r="M18">
            <v>2395</v>
          </cell>
          <cell r="N18">
            <v>2675</v>
          </cell>
          <cell r="O18">
            <v>2920</v>
          </cell>
          <cell r="P18">
            <v>3240</v>
          </cell>
          <cell r="Q18">
            <v>3275</v>
          </cell>
          <cell r="R18">
            <v>3155</v>
          </cell>
          <cell r="S18">
            <v>3135</v>
          </cell>
          <cell r="T18">
            <v>3325</v>
          </cell>
          <cell r="U18">
            <v>3410</v>
          </cell>
          <cell r="V18">
            <v>3365</v>
          </cell>
          <cell r="W18">
            <v>3260</v>
          </cell>
          <cell r="X18">
            <v>3195</v>
          </cell>
          <cell r="Y18">
            <v>3015</v>
          </cell>
          <cell r="Z18">
            <v>2995</v>
          </cell>
          <cell r="AA18">
            <v>2950</v>
          </cell>
          <cell r="AB18">
            <v>2875</v>
          </cell>
          <cell r="AC18">
            <v>2800</v>
          </cell>
          <cell r="AD18">
            <v>2725</v>
          </cell>
        </row>
        <row r="19">
          <cell r="D19" t="str">
            <v>Spain</v>
          </cell>
          <cell r="E19">
            <v>45</v>
          </cell>
          <cell r="F19">
            <v>40</v>
          </cell>
          <cell r="G19">
            <v>35</v>
          </cell>
          <cell r="H19">
            <v>30</v>
          </cell>
          <cell r="I19">
            <v>25</v>
          </cell>
          <cell r="J19">
            <v>20</v>
          </cell>
          <cell r="K19">
            <v>20</v>
          </cell>
          <cell r="L19">
            <v>20</v>
          </cell>
          <cell r="M19">
            <v>20</v>
          </cell>
          <cell r="N19">
            <v>20</v>
          </cell>
          <cell r="O19">
            <v>15</v>
          </cell>
          <cell r="P19">
            <v>15</v>
          </cell>
          <cell r="Q19">
            <v>15</v>
          </cell>
          <cell r="R19">
            <v>15</v>
          </cell>
          <cell r="S19">
            <v>5</v>
          </cell>
          <cell r="T19">
            <v>5</v>
          </cell>
          <cell r="U19">
            <v>5</v>
          </cell>
          <cell r="V19">
            <v>5</v>
          </cell>
          <cell r="W19">
            <v>5</v>
          </cell>
          <cell r="X19">
            <v>5</v>
          </cell>
          <cell r="Y19">
            <v>5</v>
          </cell>
          <cell r="Z19">
            <v>5</v>
          </cell>
          <cell r="AA19">
            <v>5</v>
          </cell>
          <cell r="AB19">
            <v>5</v>
          </cell>
          <cell r="AC19">
            <v>5</v>
          </cell>
          <cell r="AD19">
            <v>5</v>
          </cell>
        </row>
        <row r="20">
          <cell r="D20" t="str">
            <v>Turkey</v>
          </cell>
          <cell r="E20">
            <v>40</v>
          </cell>
          <cell r="F20">
            <v>45</v>
          </cell>
          <cell r="G20">
            <v>50</v>
          </cell>
          <cell r="H20">
            <v>50</v>
          </cell>
          <cell r="I20">
            <v>55</v>
          </cell>
          <cell r="J20">
            <v>70</v>
          </cell>
          <cell r="K20">
            <v>85</v>
          </cell>
          <cell r="L20">
            <v>80</v>
          </cell>
          <cell r="M20">
            <v>75</v>
          </cell>
          <cell r="N20">
            <v>75</v>
          </cell>
          <cell r="O20">
            <v>65</v>
          </cell>
          <cell r="P20">
            <v>65</v>
          </cell>
          <cell r="Q20">
            <v>70</v>
          </cell>
          <cell r="R20">
            <v>70</v>
          </cell>
          <cell r="S20">
            <v>70</v>
          </cell>
          <cell r="T20">
            <v>70</v>
          </cell>
          <cell r="U20">
            <v>55</v>
          </cell>
          <cell r="V20">
            <v>50</v>
          </cell>
          <cell r="W20">
            <v>45</v>
          </cell>
          <cell r="X20">
            <v>45</v>
          </cell>
          <cell r="Y20">
            <v>45</v>
          </cell>
          <cell r="Z20">
            <v>45</v>
          </cell>
          <cell r="AA20">
            <v>45</v>
          </cell>
          <cell r="AB20">
            <v>45</v>
          </cell>
          <cell r="AC20">
            <v>45</v>
          </cell>
          <cell r="AD20">
            <v>45</v>
          </cell>
        </row>
        <row r="21">
          <cell r="D21" t="str">
            <v>UK</v>
          </cell>
          <cell r="E21">
            <v>2655</v>
          </cell>
          <cell r="F21">
            <v>2675</v>
          </cell>
          <cell r="G21">
            <v>2590</v>
          </cell>
          <cell r="H21">
            <v>2400</v>
          </cell>
          <cell r="I21">
            <v>1950</v>
          </cell>
          <cell r="J21">
            <v>1940</v>
          </cell>
          <cell r="K21">
            <v>1925</v>
          </cell>
          <cell r="L21">
            <v>1990</v>
          </cell>
          <cell r="M21">
            <v>2100</v>
          </cell>
          <cell r="N21">
            <v>2675</v>
          </cell>
          <cell r="O21">
            <v>2795</v>
          </cell>
          <cell r="P21">
            <v>2790</v>
          </cell>
          <cell r="Q21">
            <v>2775</v>
          </cell>
          <cell r="R21">
            <v>2830</v>
          </cell>
          <cell r="S21">
            <v>2885</v>
          </cell>
          <cell r="T21">
            <v>2685</v>
          </cell>
          <cell r="U21">
            <v>2510</v>
          </cell>
          <cell r="V21">
            <v>2490</v>
          </cell>
          <cell r="W21">
            <v>2295</v>
          </cell>
          <cell r="X21">
            <v>2055</v>
          </cell>
          <cell r="Y21">
            <v>1800</v>
          </cell>
          <cell r="Z21">
            <v>1690</v>
          </cell>
          <cell r="AA21">
            <v>1600</v>
          </cell>
          <cell r="AB21">
            <v>1500</v>
          </cell>
          <cell r="AC21">
            <v>1400</v>
          </cell>
          <cell r="AD21">
            <v>1300</v>
          </cell>
        </row>
        <row r="22">
          <cell r="O22">
            <v>25</v>
          </cell>
          <cell r="P22">
            <v>25</v>
          </cell>
          <cell r="Q22">
            <v>25</v>
          </cell>
          <cell r="R22">
            <v>25</v>
          </cell>
          <cell r="S22">
            <v>25</v>
          </cell>
          <cell r="T22">
            <v>25</v>
          </cell>
          <cell r="U22">
            <v>25</v>
          </cell>
          <cell r="V22">
            <v>25</v>
          </cell>
          <cell r="W22">
            <v>25</v>
          </cell>
          <cell r="X22">
            <v>25</v>
          </cell>
          <cell r="Y22">
            <v>25</v>
          </cell>
          <cell r="Z22">
            <v>25</v>
          </cell>
          <cell r="AA22">
            <v>25</v>
          </cell>
          <cell r="AB22">
            <v>25</v>
          </cell>
          <cell r="AC22">
            <v>25</v>
          </cell>
          <cell r="AD22">
            <v>25</v>
          </cell>
        </row>
        <row r="24">
          <cell r="D24" t="str">
            <v>UK + Norway</v>
          </cell>
          <cell r="E24">
            <v>3470</v>
          </cell>
          <cell r="F24">
            <v>3560</v>
          </cell>
          <cell r="G24">
            <v>3610</v>
          </cell>
          <cell r="H24">
            <v>3565</v>
          </cell>
          <cell r="I24">
            <v>3460</v>
          </cell>
          <cell r="J24">
            <v>3625</v>
          </cell>
          <cell r="K24">
            <v>3875</v>
          </cell>
          <cell r="L24">
            <v>4220</v>
          </cell>
          <cell r="M24">
            <v>4495</v>
          </cell>
          <cell r="N24">
            <v>5350</v>
          </cell>
          <cell r="O24">
            <v>5715</v>
          </cell>
          <cell r="P24">
            <v>6030</v>
          </cell>
          <cell r="Q24">
            <v>6050</v>
          </cell>
          <cell r="R24">
            <v>5985</v>
          </cell>
          <cell r="S24">
            <v>6020</v>
          </cell>
          <cell r="T24">
            <v>6010</v>
          </cell>
          <cell r="U24">
            <v>5920</v>
          </cell>
          <cell r="V24">
            <v>5855</v>
          </cell>
          <cell r="W24">
            <v>5555</v>
          </cell>
          <cell r="X24">
            <v>5250</v>
          </cell>
          <cell r="Y24">
            <v>4815</v>
          </cell>
          <cell r="Z24">
            <v>4685</v>
          </cell>
          <cell r="AA24">
            <v>4550</v>
          </cell>
          <cell r="AB24">
            <v>4375</v>
          </cell>
          <cell r="AC24">
            <v>4200</v>
          </cell>
          <cell r="AD24">
            <v>4025</v>
          </cell>
        </row>
        <row r="25">
          <cell r="D25" t="str">
            <v>Other W.Europe</v>
          </cell>
          <cell r="E25">
            <v>465</v>
          </cell>
          <cell r="F25">
            <v>505</v>
          </cell>
          <cell r="G25">
            <v>545</v>
          </cell>
          <cell r="H25">
            <v>550</v>
          </cell>
          <cell r="I25">
            <v>555</v>
          </cell>
          <cell r="J25">
            <v>570</v>
          </cell>
          <cell r="K25">
            <v>595</v>
          </cell>
          <cell r="L25">
            <v>595</v>
          </cell>
          <cell r="M25">
            <v>590</v>
          </cell>
          <cell r="N25">
            <v>615</v>
          </cell>
          <cell r="O25">
            <v>630</v>
          </cell>
          <cell r="P25">
            <v>640</v>
          </cell>
          <cell r="Q25">
            <v>665</v>
          </cell>
          <cell r="R25">
            <v>650</v>
          </cell>
          <cell r="S25">
            <v>675</v>
          </cell>
          <cell r="T25">
            <v>745</v>
          </cell>
          <cell r="U25">
            <v>690</v>
          </cell>
          <cell r="V25">
            <v>755</v>
          </cell>
          <cell r="W25">
            <v>755</v>
          </cell>
          <cell r="X25">
            <v>790</v>
          </cell>
          <cell r="Y25">
            <v>795</v>
          </cell>
          <cell r="Z25">
            <v>760</v>
          </cell>
          <cell r="AA25">
            <v>735</v>
          </cell>
          <cell r="AB25">
            <v>710</v>
          </cell>
          <cell r="AC25">
            <v>690</v>
          </cell>
          <cell r="AD25">
            <v>675</v>
          </cell>
        </row>
        <row r="26">
          <cell r="D26" t="str">
            <v>Total W.Europe</v>
          </cell>
          <cell r="E26">
            <v>3935</v>
          </cell>
          <cell r="F26">
            <v>4065</v>
          </cell>
          <cell r="G26">
            <v>4155</v>
          </cell>
          <cell r="H26">
            <v>4115</v>
          </cell>
          <cell r="I26">
            <v>4015</v>
          </cell>
          <cell r="J26">
            <v>4195</v>
          </cell>
          <cell r="K26">
            <v>4470</v>
          </cell>
          <cell r="L26">
            <v>4815</v>
          </cell>
          <cell r="M26">
            <v>5085</v>
          </cell>
          <cell r="N26">
            <v>5965</v>
          </cell>
          <cell r="O26">
            <v>6345</v>
          </cell>
          <cell r="P26">
            <v>6670</v>
          </cell>
          <cell r="Q26">
            <v>6715</v>
          </cell>
          <cell r="R26">
            <v>6635</v>
          </cell>
          <cell r="S26">
            <v>6695</v>
          </cell>
          <cell r="T26">
            <v>6755</v>
          </cell>
          <cell r="U26">
            <v>6610</v>
          </cell>
          <cell r="V26">
            <v>6610</v>
          </cell>
          <cell r="W26">
            <v>6310</v>
          </cell>
          <cell r="X26">
            <v>6040</v>
          </cell>
          <cell r="Y26">
            <v>5610</v>
          </cell>
          <cell r="Z26">
            <v>5445</v>
          </cell>
          <cell r="AA26">
            <v>5285</v>
          </cell>
          <cell r="AB26">
            <v>5085</v>
          </cell>
          <cell r="AC26">
            <v>4890</v>
          </cell>
          <cell r="AD26">
            <v>4700</v>
          </cell>
        </row>
        <row r="29">
          <cell r="D29" t="str">
            <v>DETAILS: NON-OPEC PRODUCTION   000 b/d</v>
          </cell>
        </row>
        <row r="30">
          <cell r="D30">
            <v>39393.745037152781</v>
          </cell>
        </row>
        <row r="32">
          <cell r="E32">
            <v>1985</v>
          </cell>
          <cell r="F32">
            <v>1986</v>
          </cell>
          <cell r="G32">
            <v>1987</v>
          </cell>
          <cell r="H32">
            <v>1988</v>
          </cell>
          <cell r="I32">
            <v>1989</v>
          </cell>
          <cell r="J32">
            <v>1990</v>
          </cell>
          <cell r="K32">
            <v>1991</v>
          </cell>
          <cell r="L32">
            <v>1992</v>
          </cell>
          <cell r="M32">
            <v>1993</v>
          </cell>
          <cell r="N32">
            <v>1994</v>
          </cell>
          <cell r="O32">
            <v>1995</v>
          </cell>
          <cell r="P32">
            <v>1996</v>
          </cell>
          <cell r="Q32">
            <v>1997</v>
          </cell>
          <cell r="R32">
            <v>1998</v>
          </cell>
          <cell r="S32">
            <v>1999</v>
          </cell>
          <cell r="T32">
            <v>2000</v>
          </cell>
          <cell r="U32">
            <v>2001</v>
          </cell>
          <cell r="V32">
            <v>2002</v>
          </cell>
          <cell r="W32">
            <v>2003</v>
          </cell>
          <cell r="X32">
            <v>2004</v>
          </cell>
          <cell r="Y32">
            <v>2005</v>
          </cell>
          <cell r="Z32">
            <v>2006</v>
          </cell>
          <cell r="AA32">
            <v>2007</v>
          </cell>
          <cell r="AB32">
            <v>2008</v>
          </cell>
          <cell r="AC32">
            <v>2009</v>
          </cell>
          <cell r="AD32">
            <v>2010</v>
          </cell>
        </row>
        <row r="33">
          <cell r="D33" t="str">
            <v>LATIN AMERICA</v>
          </cell>
        </row>
        <row r="34">
          <cell r="D34" t="str">
            <v>Argentina</v>
          </cell>
          <cell r="E34">
            <v>500</v>
          </cell>
          <cell r="F34">
            <v>475</v>
          </cell>
          <cell r="G34">
            <v>460</v>
          </cell>
          <cell r="H34">
            <v>480</v>
          </cell>
          <cell r="I34">
            <v>500</v>
          </cell>
          <cell r="J34">
            <v>515</v>
          </cell>
          <cell r="K34">
            <v>530</v>
          </cell>
          <cell r="L34">
            <v>585</v>
          </cell>
          <cell r="M34">
            <v>625</v>
          </cell>
          <cell r="N34">
            <v>685</v>
          </cell>
          <cell r="O34">
            <v>755</v>
          </cell>
          <cell r="P34">
            <v>805</v>
          </cell>
          <cell r="Q34">
            <v>880</v>
          </cell>
          <cell r="R34">
            <v>890</v>
          </cell>
          <cell r="S34">
            <v>845</v>
          </cell>
          <cell r="T34">
            <v>815</v>
          </cell>
          <cell r="U34">
            <v>860</v>
          </cell>
          <cell r="V34">
            <v>840</v>
          </cell>
          <cell r="W34">
            <v>825</v>
          </cell>
          <cell r="X34">
            <v>780</v>
          </cell>
          <cell r="Y34">
            <v>765</v>
          </cell>
          <cell r="Z34">
            <v>725</v>
          </cell>
          <cell r="AA34">
            <v>700</v>
          </cell>
          <cell r="AB34">
            <v>650</v>
          </cell>
          <cell r="AC34">
            <v>625</v>
          </cell>
          <cell r="AD34">
            <v>600</v>
          </cell>
        </row>
        <row r="35">
          <cell r="D35" t="str">
            <v>Bolivia</v>
          </cell>
          <cell r="E35">
            <v>25</v>
          </cell>
          <cell r="F35">
            <v>25</v>
          </cell>
          <cell r="G35">
            <v>25</v>
          </cell>
          <cell r="H35">
            <v>25</v>
          </cell>
          <cell r="I35">
            <v>25</v>
          </cell>
          <cell r="J35">
            <v>20</v>
          </cell>
          <cell r="K35">
            <v>20</v>
          </cell>
          <cell r="L35">
            <v>20</v>
          </cell>
          <cell r="M35">
            <v>20</v>
          </cell>
          <cell r="N35">
            <v>25</v>
          </cell>
          <cell r="O35">
            <v>35</v>
          </cell>
          <cell r="P35">
            <v>35</v>
          </cell>
          <cell r="Q35">
            <v>35</v>
          </cell>
          <cell r="R35">
            <v>45</v>
          </cell>
          <cell r="S35">
            <v>40</v>
          </cell>
          <cell r="T35">
            <v>30</v>
          </cell>
          <cell r="U35">
            <v>30</v>
          </cell>
          <cell r="V35">
            <v>30</v>
          </cell>
          <cell r="W35">
            <v>30</v>
          </cell>
          <cell r="X35">
            <v>35</v>
          </cell>
          <cell r="Y35">
            <v>35</v>
          </cell>
          <cell r="Z35">
            <v>35</v>
          </cell>
          <cell r="AA35">
            <v>30</v>
          </cell>
          <cell r="AB35">
            <v>25</v>
          </cell>
          <cell r="AC35">
            <v>25</v>
          </cell>
          <cell r="AD35">
            <v>25</v>
          </cell>
        </row>
        <row r="36">
          <cell r="D36" t="str">
            <v>Brazil</v>
          </cell>
          <cell r="E36">
            <v>710</v>
          </cell>
          <cell r="F36">
            <v>800</v>
          </cell>
          <cell r="G36">
            <v>785</v>
          </cell>
          <cell r="H36">
            <v>795</v>
          </cell>
          <cell r="I36">
            <v>860</v>
          </cell>
          <cell r="J36">
            <v>885</v>
          </cell>
          <cell r="K36">
            <v>880</v>
          </cell>
          <cell r="L36">
            <v>875</v>
          </cell>
          <cell r="M36">
            <v>900</v>
          </cell>
          <cell r="N36">
            <v>925</v>
          </cell>
          <cell r="O36">
            <v>940</v>
          </cell>
          <cell r="P36">
            <v>1025</v>
          </cell>
          <cell r="Q36">
            <v>1065</v>
          </cell>
          <cell r="R36">
            <v>1255</v>
          </cell>
          <cell r="S36">
            <v>1355</v>
          </cell>
          <cell r="T36">
            <v>1495</v>
          </cell>
          <cell r="U36">
            <v>1575</v>
          </cell>
          <cell r="V36">
            <v>1745</v>
          </cell>
          <cell r="W36">
            <v>1725</v>
          </cell>
          <cell r="X36">
            <v>1740</v>
          </cell>
          <cell r="Y36">
            <v>1955</v>
          </cell>
          <cell r="Z36">
            <v>2250</v>
          </cell>
          <cell r="AA36">
            <v>2350</v>
          </cell>
          <cell r="AB36">
            <v>2425</v>
          </cell>
          <cell r="AC36">
            <v>2500</v>
          </cell>
          <cell r="AD36">
            <v>2550</v>
          </cell>
        </row>
        <row r="37">
          <cell r="D37" t="str">
            <v>Chile</v>
          </cell>
          <cell r="E37">
            <v>40</v>
          </cell>
          <cell r="F37">
            <v>40</v>
          </cell>
          <cell r="G37">
            <v>40</v>
          </cell>
          <cell r="H37">
            <v>30</v>
          </cell>
          <cell r="I37">
            <v>30</v>
          </cell>
          <cell r="J37">
            <v>25</v>
          </cell>
          <cell r="K37">
            <v>20</v>
          </cell>
          <cell r="L37">
            <v>15</v>
          </cell>
          <cell r="M37">
            <v>15</v>
          </cell>
          <cell r="N37">
            <v>15</v>
          </cell>
          <cell r="O37">
            <v>20</v>
          </cell>
          <cell r="P37">
            <v>20</v>
          </cell>
          <cell r="Q37">
            <v>20</v>
          </cell>
          <cell r="R37">
            <v>20</v>
          </cell>
          <cell r="S37">
            <v>20</v>
          </cell>
          <cell r="T37">
            <v>20</v>
          </cell>
          <cell r="U37">
            <v>20</v>
          </cell>
          <cell r="V37">
            <v>15</v>
          </cell>
          <cell r="W37">
            <v>15</v>
          </cell>
          <cell r="X37">
            <v>15</v>
          </cell>
          <cell r="Y37">
            <v>15</v>
          </cell>
          <cell r="Z37">
            <v>20</v>
          </cell>
          <cell r="AA37">
            <v>20</v>
          </cell>
          <cell r="AB37">
            <v>20</v>
          </cell>
          <cell r="AC37">
            <v>20</v>
          </cell>
          <cell r="AD37">
            <v>20</v>
          </cell>
        </row>
        <row r="38">
          <cell r="D38" t="str">
            <v>Colombia</v>
          </cell>
          <cell r="E38">
            <v>180</v>
          </cell>
          <cell r="F38">
            <v>305</v>
          </cell>
          <cell r="G38">
            <v>390</v>
          </cell>
          <cell r="H38">
            <v>375</v>
          </cell>
          <cell r="I38">
            <v>410</v>
          </cell>
          <cell r="J38">
            <v>450</v>
          </cell>
          <cell r="K38">
            <v>450</v>
          </cell>
          <cell r="L38">
            <v>455</v>
          </cell>
          <cell r="M38">
            <v>465</v>
          </cell>
          <cell r="N38">
            <v>465</v>
          </cell>
          <cell r="O38">
            <v>595</v>
          </cell>
          <cell r="P38">
            <v>635</v>
          </cell>
          <cell r="Q38">
            <v>660</v>
          </cell>
          <cell r="R38">
            <v>765</v>
          </cell>
          <cell r="S38">
            <v>825</v>
          </cell>
          <cell r="T38">
            <v>700</v>
          </cell>
          <cell r="U38">
            <v>615</v>
          </cell>
          <cell r="V38">
            <v>590</v>
          </cell>
          <cell r="W38">
            <v>550</v>
          </cell>
          <cell r="X38">
            <v>530</v>
          </cell>
          <cell r="Y38">
            <v>520</v>
          </cell>
          <cell r="Z38">
            <v>500</v>
          </cell>
          <cell r="AA38">
            <v>475</v>
          </cell>
          <cell r="AB38">
            <v>450</v>
          </cell>
          <cell r="AC38">
            <v>425</v>
          </cell>
          <cell r="AD38">
            <v>400</v>
          </cell>
        </row>
        <row r="39">
          <cell r="D39" t="str">
            <v>Cuba</v>
          </cell>
          <cell r="E39">
            <v>15</v>
          </cell>
          <cell r="F39">
            <v>15</v>
          </cell>
          <cell r="G39">
            <v>15</v>
          </cell>
          <cell r="H39">
            <v>15</v>
          </cell>
          <cell r="I39">
            <v>15</v>
          </cell>
          <cell r="J39">
            <v>15</v>
          </cell>
          <cell r="K39">
            <v>15</v>
          </cell>
          <cell r="L39">
            <v>15</v>
          </cell>
          <cell r="M39">
            <v>25</v>
          </cell>
          <cell r="N39">
            <v>25</v>
          </cell>
          <cell r="O39">
            <v>25</v>
          </cell>
          <cell r="P39">
            <v>25</v>
          </cell>
          <cell r="Q39">
            <v>25</v>
          </cell>
          <cell r="R39">
            <v>30</v>
          </cell>
          <cell r="S39">
            <v>40</v>
          </cell>
          <cell r="T39">
            <v>45</v>
          </cell>
          <cell r="U39">
            <v>50</v>
          </cell>
          <cell r="V39">
            <v>65</v>
          </cell>
          <cell r="W39">
            <v>70</v>
          </cell>
          <cell r="X39">
            <v>80</v>
          </cell>
          <cell r="Y39">
            <v>85</v>
          </cell>
          <cell r="Z39">
            <v>85</v>
          </cell>
          <cell r="AA39">
            <v>85</v>
          </cell>
          <cell r="AB39">
            <v>85</v>
          </cell>
          <cell r="AC39">
            <v>85</v>
          </cell>
          <cell r="AD39">
            <v>85</v>
          </cell>
        </row>
        <row r="40">
          <cell r="D40" t="str">
            <v>Ecuador</v>
          </cell>
          <cell r="E40">
            <v>280</v>
          </cell>
          <cell r="F40">
            <v>255</v>
          </cell>
          <cell r="G40">
            <v>160</v>
          </cell>
          <cell r="H40">
            <v>310</v>
          </cell>
          <cell r="I40">
            <v>285</v>
          </cell>
          <cell r="J40">
            <v>300</v>
          </cell>
          <cell r="K40">
            <v>300</v>
          </cell>
          <cell r="L40">
            <v>320</v>
          </cell>
          <cell r="M40">
            <v>345</v>
          </cell>
          <cell r="N40">
            <v>380</v>
          </cell>
          <cell r="O40">
            <v>390</v>
          </cell>
          <cell r="P40">
            <v>385</v>
          </cell>
          <cell r="Q40">
            <v>395</v>
          </cell>
          <cell r="R40">
            <v>385</v>
          </cell>
          <cell r="S40">
            <v>380</v>
          </cell>
          <cell r="T40">
            <v>410</v>
          </cell>
          <cell r="U40">
            <v>440</v>
          </cell>
          <cell r="V40">
            <v>400</v>
          </cell>
          <cell r="W40">
            <v>430</v>
          </cell>
          <cell r="X40">
            <v>535</v>
          </cell>
          <cell r="Y40">
            <v>520</v>
          </cell>
          <cell r="Z40">
            <v>535</v>
          </cell>
          <cell r="AA40">
            <v>550</v>
          </cell>
          <cell r="AB40">
            <v>560</v>
          </cell>
          <cell r="AC40">
            <v>555</v>
          </cell>
          <cell r="AD40">
            <v>550</v>
          </cell>
        </row>
        <row r="41">
          <cell r="D41" t="str">
            <v>Guatemala</v>
          </cell>
          <cell r="E41">
            <v>5</v>
          </cell>
          <cell r="F41">
            <v>5</v>
          </cell>
          <cell r="G41">
            <v>5</v>
          </cell>
          <cell r="H41">
            <v>5</v>
          </cell>
          <cell r="I41">
            <v>5</v>
          </cell>
          <cell r="J41">
            <v>5</v>
          </cell>
          <cell r="K41">
            <v>5</v>
          </cell>
          <cell r="L41">
            <v>5</v>
          </cell>
          <cell r="M41">
            <v>5</v>
          </cell>
          <cell r="N41">
            <v>5</v>
          </cell>
          <cell r="O41">
            <v>10</v>
          </cell>
          <cell r="P41">
            <v>15</v>
          </cell>
          <cell r="Q41">
            <v>20</v>
          </cell>
          <cell r="R41">
            <v>20</v>
          </cell>
          <cell r="S41">
            <v>20</v>
          </cell>
          <cell r="T41">
            <v>20</v>
          </cell>
          <cell r="U41">
            <v>20</v>
          </cell>
          <cell r="V41">
            <v>20</v>
          </cell>
          <cell r="W41">
            <v>20</v>
          </cell>
          <cell r="X41">
            <v>25</v>
          </cell>
          <cell r="Y41">
            <v>25</v>
          </cell>
          <cell r="Z41">
            <v>25</v>
          </cell>
          <cell r="AA41">
            <v>25</v>
          </cell>
          <cell r="AB41">
            <v>25</v>
          </cell>
          <cell r="AC41">
            <v>25</v>
          </cell>
          <cell r="AD41">
            <v>25</v>
          </cell>
        </row>
        <row r="42">
          <cell r="D42" t="str">
            <v>Mexico</v>
          </cell>
          <cell r="E42">
            <v>2915</v>
          </cell>
          <cell r="F42">
            <v>2770</v>
          </cell>
          <cell r="G42">
            <v>2880</v>
          </cell>
          <cell r="H42">
            <v>2880</v>
          </cell>
          <cell r="I42">
            <v>2895</v>
          </cell>
          <cell r="J42">
            <v>2975</v>
          </cell>
          <cell r="K42">
            <v>3140</v>
          </cell>
          <cell r="L42">
            <v>3130</v>
          </cell>
          <cell r="M42">
            <v>3140</v>
          </cell>
          <cell r="N42">
            <v>3150</v>
          </cell>
          <cell r="O42">
            <v>3065</v>
          </cell>
          <cell r="P42">
            <v>3295</v>
          </cell>
          <cell r="Q42">
            <v>3415</v>
          </cell>
          <cell r="R42">
            <v>3500</v>
          </cell>
          <cell r="S42">
            <v>3345</v>
          </cell>
          <cell r="T42">
            <v>3450</v>
          </cell>
          <cell r="U42">
            <v>3560</v>
          </cell>
          <cell r="V42">
            <v>3585</v>
          </cell>
          <cell r="W42">
            <v>3790</v>
          </cell>
          <cell r="X42">
            <v>3825</v>
          </cell>
          <cell r="Y42">
            <v>3765</v>
          </cell>
          <cell r="Z42">
            <v>3775</v>
          </cell>
          <cell r="AA42">
            <v>3800</v>
          </cell>
          <cell r="AB42">
            <v>3825</v>
          </cell>
          <cell r="AC42">
            <v>3850</v>
          </cell>
          <cell r="AD42">
            <v>3875</v>
          </cell>
        </row>
        <row r="43">
          <cell r="D43" t="str">
            <v>Peru</v>
          </cell>
          <cell r="E43">
            <v>195</v>
          </cell>
          <cell r="F43">
            <v>180</v>
          </cell>
          <cell r="G43">
            <v>165</v>
          </cell>
          <cell r="H43">
            <v>145</v>
          </cell>
          <cell r="I43">
            <v>130</v>
          </cell>
          <cell r="J43">
            <v>130</v>
          </cell>
          <cell r="K43">
            <v>115</v>
          </cell>
          <cell r="L43">
            <v>115</v>
          </cell>
          <cell r="M43">
            <v>130</v>
          </cell>
          <cell r="N43">
            <v>130</v>
          </cell>
          <cell r="O43">
            <v>125</v>
          </cell>
          <cell r="P43">
            <v>120</v>
          </cell>
          <cell r="Q43">
            <v>120</v>
          </cell>
          <cell r="R43">
            <v>115</v>
          </cell>
          <cell r="S43">
            <v>105</v>
          </cell>
          <cell r="T43">
            <v>100</v>
          </cell>
          <cell r="U43">
            <v>95</v>
          </cell>
          <cell r="V43">
            <v>95</v>
          </cell>
          <cell r="W43">
            <v>90</v>
          </cell>
          <cell r="X43">
            <v>95</v>
          </cell>
          <cell r="Y43">
            <v>110</v>
          </cell>
          <cell r="Z43">
            <v>110</v>
          </cell>
          <cell r="AA43">
            <v>115</v>
          </cell>
          <cell r="AB43">
            <v>120</v>
          </cell>
          <cell r="AC43">
            <v>125</v>
          </cell>
          <cell r="AD43">
            <v>125</v>
          </cell>
        </row>
        <row r="44">
          <cell r="D44" t="str">
            <v>Suriname</v>
          </cell>
          <cell r="E44">
            <v>0</v>
          </cell>
          <cell r="F44">
            <v>0</v>
          </cell>
          <cell r="G44">
            <v>0</v>
          </cell>
          <cell r="H44">
            <v>0</v>
          </cell>
          <cell r="I44">
            <v>0</v>
          </cell>
          <cell r="J44">
            <v>0</v>
          </cell>
          <cell r="K44">
            <v>5</v>
          </cell>
          <cell r="L44">
            <v>5</v>
          </cell>
          <cell r="M44">
            <v>5</v>
          </cell>
          <cell r="N44">
            <v>5</v>
          </cell>
          <cell r="O44">
            <v>5</v>
          </cell>
          <cell r="P44">
            <v>5</v>
          </cell>
          <cell r="Q44">
            <v>5</v>
          </cell>
          <cell r="R44">
            <v>5</v>
          </cell>
          <cell r="S44">
            <v>5</v>
          </cell>
          <cell r="T44">
            <v>5</v>
          </cell>
          <cell r="U44">
            <v>5</v>
          </cell>
          <cell r="V44">
            <v>5</v>
          </cell>
          <cell r="W44">
            <v>5</v>
          </cell>
          <cell r="X44">
            <v>5</v>
          </cell>
          <cell r="Y44">
            <v>5</v>
          </cell>
          <cell r="Z44">
            <v>5</v>
          </cell>
          <cell r="AA44">
            <v>5</v>
          </cell>
          <cell r="AB44">
            <v>5</v>
          </cell>
          <cell r="AC44">
            <v>5</v>
          </cell>
          <cell r="AD44">
            <v>5</v>
          </cell>
        </row>
        <row r="45">
          <cell r="D45" t="str">
            <v>Trinidad</v>
          </cell>
          <cell r="E45">
            <v>175</v>
          </cell>
          <cell r="F45">
            <v>170</v>
          </cell>
          <cell r="G45">
            <v>155</v>
          </cell>
          <cell r="H45">
            <v>150</v>
          </cell>
          <cell r="I45">
            <v>150</v>
          </cell>
          <cell r="J45">
            <v>150</v>
          </cell>
          <cell r="K45">
            <v>145</v>
          </cell>
          <cell r="L45">
            <v>140</v>
          </cell>
          <cell r="M45">
            <v>120</v>
          </cell>
          <cell r="N45">
            <v>130</v>
          </cell>
          <cell r="O45">
            <v>140</v>
          </cell>
          <cell r="P45">
            <v>140</v>
          </cell>
          <cell r="Q45">
            <v>135</v>
          </cell>
          <cell r="R45">
            <v>135</v>
          </cell>
          <cell r="S45">
            <v>140</v>
          </cell>
          <cell r="T45">
            <v>140</v>
          </cell>
          <cell r="U45">
            <v>135</v>
          </cell>
          <cell r="V45">
            <v>150</v>
          </cell>
          <cell r="W45">
            <v>170</v>
          </cell>
          <cell r="X45">
            <v>160</v>
          </cell>
          <cell r="Y45">
            <v>195</v>
          </cell>
          <cell r="Z45">
            <v>190</v>
          </cell>
          <cell r="AA45">
            <v>200</v>
          </cell>
          <cell r="AB45">
            <v>210</v>
          </cell>
          <cell r="AC45">
            <v>220</v>
          </cell>
          <cell r="AD45">
            <v>220</v>
          </cell>
        </row>
        <row r="46">
          <cell r="D46" t="str">
            <v>TOTAL</v>
          </cell>
          <cell r="E46">
            <v>5040</v>
          </cell>
          <cell r="F46">
            <v>5040</v>
          </cell>
          <cell r="G46">
            <v>5080</v>
          </cell>
          <cell r="H46">
            <v>5210</v>
          </cell>
          <cell r="I46">
            <v>5305</v>
          </cell>
          <cell r="J46">
            <v>5470</v>
          </cell>
          <cell r="K46">
            <v>5625</v>
          </cell>
          <cell r="L46">
            <v>5680</v>
          </cell>
          <cell r="M46">
            <v>5795</v>
          </cell>
          <cell r="N46">
            <v>5940</v>
          </cell>
          <cell r="O46">
            <v>6105</v>
          </cell>
          <cell r="P46">
            <v>6505</v>
          </cell>
          <cell r="Q46">
            <v>6775</v>
          </cell>
          <cell r="R46">
            <v>7165</v>
          </cell>
          <cell r="S46">
            <v>7120</v>
          </cell>
          <cell r="T46">
            <v>7230</v>
          </cell>
          <cell r="U46">
            <v>7405</v>
          </cell>
          <cell r="V46">
            <v>7540</v>
          </cell>
          <cell r="W46">
            <v>7720</v>
          </cell>
          <cell r="X46">
            <v>7825</v>
          </cell>
          <cell r="Y46">
            <v>7995</v>
          </cell>
          <cell r="Z46">
            <v>8255</v>
          </cell>
          <cell r="AA46">
            <v>8355</v>
          </cell>
          <cell r="AB46">
            <v>8400</v>
          </cell>
          <cell r="AC46">
            <v>8460</v>
          </cell>
          <cell r="AD46">
            <v>8480</v>
          </cell>
        </row>
        <row r="47">
          <cell r="Y47">
            <v>2265</v>
          </cell>
          <cell r="Z47">
            <v>2205</v>
          </cell>
          <cell r="AA47">
            <v>2180</v>
          </cell>
          <cell r="AB47">
            <v>2125</v>
          </cell>
          <cell r="AC47">
            <v>2085</v>
          </cell>
          <cell r="AD47">
            <v>2010</v>
          </cell>
        </row>
        <row r="49">
          <cell r="D49" t="str">
            <v>AFRICA</v>
          </cell>
        </row>
        <row r="50">
          <cell r="D50" t="str">
            <v>Angola</v>
          </cell>
          <cell r="E50">
            <v>245</v>
          </cell>
          <cell r="F50">
            <v>280</v>
          </cell>
          <cell r="G50">
            <v>345</v>
          </cell>
          <cell r="H50">
            <v>450</v>
          </cell>
          <cell r="I50">
            <v>455</v>
          </cell>
          <cell r="J50">
            <v>480</v>
          </cell>
          <cell r="K50">
            <v>500</v>
          </cell>
          <cell r="L50">
            <v>550</v>
          </cell>
          <cell r="M50">
            <v>510</v>
          </cell>
          <cell r="N50">
            <v>545</v>
          </cell>
          <cell r="O50">
            <v>650</v>
          </cell>
          <cell r="P50">
            <v>715</v>
          </cell>
          <cell r="Q50">
            <v>720</v>
          </cell>
          <cell r="R50">
            <v>740</v>
          </cell>
          <cell r="S50">
            <v>775</v>
          </cell>
          <cell r="T50">
            <v>755</v>
          </cell>
          <cell r="U50">
            <v>705</v>
          </cell>
          <cell r="V50">
            <v>885</v>
          </cell>
          <cell r="W50">
            <v>880</v>
          </cell>
          <cell r="X50">
            <v>995</v>
          </cell>
          <cell r="Y50">
            <v>1255</v>
          </cell>
          <cell r="Z50">
            <v>1475</v>
          </cell>
          <cell r="AA50">
            <v>1550</v>
          </cell>
          <cell r="AB50">
            <v>1625</v>
          </cell>
          <cell r="AC50">
            <v>1700</v>
          </cell>
          <cell r="AD50">
            <v>1800</v>
          </cell>
        </row>
        <row r="51">
          <cell r="D51" t="str">
            <v>Benin</v>
          </cell>
          <cell r="E51">
            <v>5</v>
          </cell>
          <cell r="F51">
            <v>5</v>
          </cell>
          <cell r="G51">
            <v>5</v>
          </cell>
          <cell r="H51">
            <v>5</v>
          </cell>
          <cell r="I51">
            <v>5</v>
          </cell>
          <cell r="J51">
            <v>5</v>
          </cell>
          <cell r="K51">
            <v>5</v>
          </cell>
          <cell r="L51">
            <v>5</v>
          </cell>
          <cell r="M51">
            <v>5</v>
          </cell>
          <cell r="N51">
            <v>5</v>
          </cell>
          <cell r="O51">
            <v>5</v>
          </cell>
          <cell r="P51">
            <v>5</v>
          </cell>
          <cell r="Q51">
            <v>5</v>
          </cell>
          <cell r="R51">
            <v>5</v>
          </cell>
          <cell r="S51">
            <v>5</v>
          </cell>
          <cell r="T51">
            <v>5</v>
          </cell>
          <cell r="U51">
            <v>5</v>
          </cell>
          <cell r="V51">
            <v>5</v>
          </cell>
          <cell r="W51">
            <v>5</v>
          </cell>
          <cell r="X51">
            <v>5</v>
          </cell>
          <cell r="Y51">
            <v>5</v>
          </cell>
          <cell r="Z51">
            <v>5</v>
          </cell>
          <cell r="AA51">
            <v>5</v>
          </cell>
          <cell r="AB51">
            <v>5</v>
          </cell>
          <cell r="AC51">
            <v>5</v>
          </cell>
          <cell r="AD51">
            <v>5</v>
          </cell>
        </row>
        <row r="52">
          <cell r="D52" t="str">
            <v>Cameroon</v>
          </cell>
          <cell r="E52">
            <v>180</v>
          </cell>
          <cell r="F52">
            <v>175</v>
          </cell>
          <cell r="G52">
            <v>170</v>
          </cell>
          <cell r="H52">
            <v>170</v>
          </cell>
          <cell r="I52">
            <v>170</v>
          </cell>
          <cell r="J52">
            <v>170</v>
          </cell>
          <cell r="K52">
            <v>160</v>
          </cell>
          <cell r="L52">
            <v>140</v>
          </cell>
          <cell r="M52">
            <v>120</v>
          </cell>
          <cell r="N52">
            <v>110</v>
          </cell>
          <cell r="O52">
            <v>100</v>
          </cell>
          <cell r="P52">
            <v>95</v>
          </cell>
          <cell r="Q52">
            <v>100</v>
          </cell>
          <cell r="R52">
            <v>100</v>
          </cell>
          <cell r="S52">
            <v>100</v>
          </cell>
          <cell r="T52">
            <v>100</v>
          </cell>
          <cell r="U52">
            <v>80</v>
          </cell>
          <cell r="V52">
            <v>80</v>
          </cell>
          <cell r="W52">
            <v>65</v>
          </cell>
          <cell r="X52">
            <v>70</v>
          </cell>
          <cell r="Y52">
            <v>80</v>
          </cell>
          <cell r="Z52">
            <v>85</v>
          </cell>
          <cell r="AA52">
            <v>90</v>
          </cell>
          <cell r="AB52">
            <v>95</v>
          </cell>
          <cell r="AC52">
            <v>100</v>
          </cell>
          <cell r="AD52">
            <v>100</v>
          </cell>
        </row>
        <row r="53">
          <cell r="D53" t="str">
            <v>Chad</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10</v>
          </cell>
          <cell r="W53">
            <v>30</v>
          </cell>
          <cell r="X53">
            <v>180</v>
          </cell>
          <cell r="Y53">
            <v>180</v>
          </cell>
          <cell r="Z53">
            <v>215</v>
          </cell>
          <cell r="AA53">
            <v>225</v>
          </cell>
          <cell r="AB53">
            <v>225</v>
          </cell>
          <cell r="AC53">
            <v>225</v>
          </cell>
          <cell r="AD53">
            <v>225</v>
          </cell>
        </row>
        <row r="54">
          <cell r="D54" t="str">
            <v>Congo</v>
          </cell>
          <cell r="E54">
            <v>110</v>
          </cell>
          <cell r="F54">
            <v>115</v>
          </cell>
          <cell r="G54">
            <v>125</v>
          </cell>
          <cell r="H54">
            <v>135</v>
          </cell>
          <cell r="I54">
            <v>155</v>
          </cell>
          <cell r="J54">
            <v>155</v>
          </cell>
          <cell r="K54">
            <v>160</v>
          </cell>
          <cell r="L54">
            <v>180</v>
          </cell>
          <cell r="M54">
            <v>200</v>
          </cell>
          <cell r="N54">
            <v>195</v>
          </cell>
          <cell r="O54">
            <v>175</v>
          </cell>
          <cell r="P54">
            <v>210</v>
          </cell>
          <cell r="Q54">
            <v>265</v>
          </cell>
          <cell r="R54">
            <v>240</v>
          </cell>
          <cell r="S54">
            <v>245</v>
          </cell>
          <cell r="T54">
            <v>270</v>
          </cell>
          <cell r="U54">
            <v>270</v>
          </cell>
          <cell r="V54">
            <v>255</v>
          </cell>
          <cell r="W54">
            <v>250</v>
          </cell>
          <cell r="X54">
            <v>240</v>
          </cell>
          <cell r="Y54">
            <v>240</v>
          </cell>
          <cell r="Z54">
            <v>240</v>
          </cell>
          <cell r="AA54">
            <v>240</v>
          </cell>
          <cell r="AB54">
            <v>240</v>
          </cell>
          <cell r="AC54">
            <v>240</v>
          </cell>
          <cell r="AD54">
            <v>240</v>
          </cell>
        </row>
        <row r="55">
          <cell r="D55" t="str">
            <v>Equatorial Guinea</v>
          </cell>
          <cell r="E55">
            <v>0</v>
          </cell>
          <cell r="F55">
            <v>0</v>
          </cell>
          <cell r="G55">
            <v>0</v>
          </cell>
          <cell r="H55">
            <v>0</v>
          </cell>
          <cell r="I55">
            <v>0</v>
          </cell>
          <cell r="J55">
            <v>0</v>
          </cell>
          <cell r="K55">
            <v>0</v>
          </cell>
          <cell r="L55">
            <v>0</v>
          </cell>
          <cell r="M55">
            <v>0</v>
          </cell>
          <cell r="N55">
            <v>0</v>
          </cell>
          <cell r="O55">
            <v>0</v>
          </cell>
          <cell r="P55">
            <v>10</v>
          </cell>
          <cell r="Q55">
            <v>50</v>
          </cell>
          <cell r="R55">
            <v>85</v>
          </cell>
          <cell r="S55">
            <v>90</v>
          </cell>
          <cell r="T55">
            <v>110</v>
          </cell>
          <cell r="U55">
            <v>185</v>
          </cell>
          <cell r="V55">
            <v>200</v>
          </cell>
          <cell r="W55">
            <v>245</v>
          </cell>
          <cell r="X55">
            <v>340</v>
          </cell>
          <cell r="Y55">
            <v>360</v>
          </cell>
          <cell r="Z55">
            <v>370</v>
          </cell>
          <cell r="AA55">
            <v>385</v>
          </cell>
          <cell r="AB55">
            <v>400</v>
          </cell>
          <cell r="AC55">
            <v>425</v>
          </cell>
          <cell r="AD55">
            <v>450</v>
          </cell>
        </row>
        <row r="56">
          <cell r="D56" t="str">
            <v>Egypt</v>
          </cell>
          <cell r="E56">
            <v>905</v>
          </cell>
          <cell r="F56">
            <v>825</v>
          </cell>
          <cell r="G56">
            <v>935</v>
          </cell>
          <cell r="H56">
            <v>885</v>
          </cell>
          <cell r="I56">
            <v>885</v>
          </cell>
          <cell r="J56">
            <v>905</v>
          </cell>
          <cell r="K56">
            <v>905</v>
          </cell>
          <cell r="L56">
            <v>915</v>
          </cell>
          <cell r="M56">
            <v>945</v>
          </cell>
          <cell r="N56">
            <v>935</v>
          </cell>
          <cell r="O56">
            <v>955</v>
          </cell>
          <cell r="P56">
            <v>985</v>
          </cell>
          <cell r="Q56">
            <v>895</v>
          </cell>
          <cell r="R56">
            <v>870</v>
          </cell>
          <cell r="S56">
            <v>855</v>
          </cell>
          <cell r="T56">
            <v>815</v>
          </cell>
          <cell r="U56">
            <v>760</v>
          </cell>
          <cell r="V56">
            <v>750</v>
          </cell>
          <cell r="W56">
            <v>730</v>
          </cell>
          <cell r="X56">
            <v>710</v>
          </cell>
          <cell r="Y56">
            <v>690</v>
          </cell>
          <cell r="Z56">
            <v>665</v>
          </cell>
          <cell r="AA56">
            <v>650</v>
          </cell>
          <cell r="AB56">
            <v>625</v>
          </cell>
          <cell r="AC56">
            <v>600</v>
          </cell>
          <cell r="AD56">
            <v>575</v>
          </cell>
        </row>
        <row r="57">
          <cell r="D57" t="str">
            <v>Gabon</v>
          </cell>
          <cell r="E57">
            <v>175</v>
          </cell>
          <cell r="F57">
            <v>175</v>
          </cell>
          <cell r="G57">
            <v>180</v>
          </cell>
          <cell r="H57">
            <v>170</v>
          </cell>
          <cell r="I57">
            <v>185</v>
          </cell>
          <cell r="J57">
            <v>300</v>
          </cell>
          <cell r="K57">
            <v>300</v>
          </cell>
          <cell r="L57">
            <v>300</v>
          </cell>
          <cell r="M57">
            <v>295</v>
          </cell>
          <cell r="N57">
            <v>320</v>
          </cell>
          <cell r="O57">
            <v>345</v>
          </cell>
          <cell r="P57">
            <v>370</v>
          </cell>
          <cell r="Q57">
            <v>370</v>
          </cell>
          <cell r="R57">
            <v>365</v>
          </cell>
          <cell r="S57">
            <v>330</v>
          </cell>
          <cell r="T57">
            <v>300</v>
          </cell>
          <cell r="U57">
            <v>275</v>
          </cell>
          <cell r="V57">
            <v>250</v>
          </cell>
          <cell r="W57">
            <v>240</v>
          </cell>
          <cell r="X57">
            <v>235</v>
          </cell>
          <cell r="Y57">
            <v>230</v>
          </cell>
          <cell r="Z57">
            <v>240</v>
          </cell>
          <cell r="AA57">
            <v>245</v>
          </cell>
          <cell r="AB57">
            <v>250</v>
          </cell>
          <cell r="AC57">
            <v>250</v>
          </cell>
          <cell r="AD57">
            <v>250</v>
          </cell>
        </row>
        <row r="58">
          <cell r="D58" t="str">
            <v>Ivory Coast</v>
          </cell>
          <cell r="E58">
            <v>25</v>
          </cell>
          <cell r="F58">
            <v>25</v>
          </cell>
          <cell r="G58">
            <v>15</v>
          </cell>
          <cell r="H58">
            <v>15</v>
          </cell>
          <cell r="I58">
            <v>15</v>
          </cell>
          <cell r="J58">
            <v>5</v>
          </cell>
          <cell r="K58">
            <v>5</v>
          </cell>
          <cell r="L58">
            <v>5</v>
          </cell>
          <cell r="M58">
            <v>5</v>
          </cell>
          <cell r="N58">
            <v>5</v>
          </cell>
          <cell r="O58">
            <v>10</v>
          </cell>
          <cell r="P58">
            <v>10</v>
          </cell>
          <cell r="Q58">
            <v>10</v>
          </cell>
          <cell r="R58">
            <v>15</v>
          </cell>
          <cell r="S58">
            <v>20</v>
          </cell>
          <cell r="T58">
            <v>20</v>
          </cell>
          <cell r="U58">
            <v>20</v>
          </cell>
          <cell r="V58">
            <v>20</v>
          </cell>
          <cell r="W58">
            <v>20</v>
          </cell>
          <cell r="X58">
            <v>35</v>
          </cell>
          <cell r="Y58">
            <v>50</v>
          </cell>
          <cell r="Z58">
            <v>95</v>
          </cell>
          <cell r="AA58">
            <v>100</v>
          </cell>
          <cell r="AB58">
            <v>100</v>
          </cell>
          <cell r="AC58">
            <v>100</v>
          </cell>
          <cell r="AD58">
            <v>100</v>
          </cell>
        </row>
        <row r="59">
          <cell r="D59" t="str">
            <v>Madagascar</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5</v>
          </cell>
          <cell r="AC59">
            <v>30</v>
          </cell>
          <cell r="AD59">
            <v>50</v>
          </cell>
        </row>
        <row r="60">
          <cell r="D60" t="str">
            <v>Mauritania</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40</v>
          </cell>
          <cell r="AA60">
            <v>75</v>
          </cell>
          <cell r="AB60">
            <v>125</v>
          </cell>
          <cell r="AC60">
            <v>175</v>
          </cell>
          <cell r="AD60">
            <v>200</v>
          </cell>
        </row>
        <row r="61">
          <cell r="D61" t="str">
            <v>Morocco</v>
          </cell>
          <cell r="E61">
            <v>5</v>
          </cell>
          <cell r="F61">
            <v>5</v>
          </cell>
          <cell r="G61">
            <v>5</v>
          </cell>
          <cell r="H61">
            <v>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5</v>
          </cell>
          <cell r="X61">
            <v>5</v>
          </cell>
          <cell r="Y61">
            <v>5</v>
          </cell>
          <cell r="Z61">
            <v>5</v>
          </cell>
          <cell r="AA61">
            <v>5</v>
          </cell>
          <cell r="AB61">
            <v>10</v>
          </cell>
          <cell r="AC61">
            <v>10</v>
          </cell>
          <cell r="AD61">
            <v>10</v>
          </cell>
        </row>
        <row r="62">
          <cell r="D62" t="str">
            <v>Sudan</v>
          </cell>
          <cell r="E62">
            <v>0</v>
          </cell>
          <cell r="F62">
            <v>0</v>
          </cell>
          <cell r="G62">
            <v>0</v>
          </cell>
          <cell r="H62">
            <v>0</v>
          </cell>
          <cell r="I62">
            <v>0</v>
          </cell>
          <cell r="J62">
            <v>5</v>
          </cell>
          <cell r="K62">
            <v>10</v>
          </cell>
          <cell r="L62">
            <v>10</v>
          </cell>
          <cell r="M62">
            <v>10</v>
          </cell>
          <cell r="N62">
            <v>15</v>
          </cell>
          <cell r="O62">
            <v>15</v>
          </cell>
          <cell r="P62">
            <v>15</v>
          </cell>
          <cell r="Q62">
            <v>15</v>
          </cell>
          <cell r="R62">
            <v>15</v>
          </cell>
          <cell r="S62">
            <v>65</v>
          </cell>
          <cell r="T62">
            <v>170</v>
          </cell>
          <cell r="U62">
            <v>210</v>
          </cell>
          <cell r="V62">
            <v>240</v>
          </cell>
          <cell r="W62">
            <v>265</v>
          </cell>
          <cell r="X62">
            <v>300</v>
          </cell>
          <cell r="Y62">
            <v>345</v>
          </cell>
          <cell r="Z62">
            <v>525</v>
          </cell>
          <cell r="AA62">
            <v>550</v>
          </cell>
          <cell r="AB62">
            <v>520</v>
          </cell>
          <cell r="AC62">
            <v>540</v>
          </cell>
          <cell r="AD62">
            <v>550</v>
          </cell>
        </row>
        <row r="63">
          <cell r="D63" t="str">
            <v>Tunisia</v>
          </cell>
          <cell r="E63">
            <v>115</v>
          </cell>
          <cell r="F63">
            <v>110</v>
          </cell>
          <cell r="G63">
            <v>105</v>
          </cell>
          <cell r="H63">
            <v>105</v>
          </cell>
          <cell r="I63">
            <v>105</v>
          </cell>
          <cell r="J63">
            <v>95</v>
          </cell>
          <cell r="K63">
            <v>105</v>
          </cell>
          <cell r="L63">
            <v>110</v>
          </cell>
          <cell r="M63">
            <v>100</v>
          </cell>
          <cell r="N63">
            <v>95</v>
          </cell>
          <cell r="O63">
            <v>95</v>
          </cell>
          <cell r="P63">
            <v>90</v>
          </cell>
          <cell r="Q63">
            <v>85</v>
          </cell>
          <cell r="R63">
            <v>85</v>
          </cell>
          <cell r="S63">
            <v>85</v>
          </cell>
          <cell r="T63">
            <v>80</v>
          </cell>
          <cell r="U63">
            <v>75</v>
          </cell>
          <cell r="V63">
            <v>80</v>
          </cell>
          <cell r="W63">
            <v>80</v>
          </cell>
          <cell r="X63">
            <v>85</v>
          </cell>
          <cell r="Y63">
            <v>70</v>
          </cell>
          <cell r="Z63">
            <v>65</v>
          </cell>
          <cell r="AA63">
            <v>65</v>
          </cell>
          <cell r="AB63">
            <v>60</v>
          </cell>
          <cell r="AC63">
            <v>60</v>
          </cell>
          <cell r="AD63">
            <v>60</v>
          </cell>
        </row>
        <row r="64">
          <cell r="D64" t="str">
            <v>Zaire</v>
          </cell>
          <cell r="E64">
            <v>35</v>
          </cell>
          <cell r="F64">
            <v>35</v>
          </cell>
          <cell r="G64">
            <v>30</v>
          </cell>
          <cell r="H64">
            <v>30</v>
          </cell>
          <cell r="I64">
            <v>30</v>
          </cell>
          <cell r="J64">
            <v>30</v>
          </cell>
          <cell r="K64">
            <v>25</v>
          </cell>
          <cell r="L64">
            <v>25</v>
          </cell>
          <cell r="M64">
            <v>25</v>
          </cell>
          <cell r="N64">
            <v>25</v>
          </cell>
          <cell r="O64">
            <v>30</v>
          </cell>
          <cell r="P64">
            <v>30</v>
          </cell>
          <cell r="Q64">
            <v>30</v>
          </cell>
          <cell r="R64">
            <v>25</v>
          </cell>
          <cell r="S64">
            <v>25</v>
          </cell>
          <cell r="T64">
            <v>25</v>
          </cell>
          <cell r="U64">
            <v>25</v>
          </cell>
          <cell r="V64">
            <v>25</v>
          </cell>
          <cell r="W64">
            <v>25</v>
          </cell>
          <cell r="X64">
            <v>20</v>
          </cell>
          <cell r="Y64">
            <v>20</v>
          </cell>
          <cell r="Z64">
            <v>20</v>
          </cell>
          <cell r="AA64">
            <v>20</v>
          </cell>
          <cell r="AB64">
            <v>20</v>
          </cell>
          <cell r="AC64">
            <v>20</v>
          </cell>
          <cell r="AD64">
            <v>20</v>
          </cell>
        </row>
        <row r="65">
          <cell r="D65" t="str">
            <v>South Africa *</v>
          </cell>
          <cell r="E65">
            <v>75</v>
          </cell>
          <cell r="F65">
            <v>75</v>
          </cell>
          <cell r="G65">
            <v>75</v>
          </cell>
          <cell r="H65">
            <v>80</v>
          </cell>
          <cell r="I65">
            <v>90</v>
          </cell>
          <cell r="J65">
            <v>100</v>
          </cell>
          <cell r="K65">
            <v>100</v>
          </cell>
          <cell r="L65">
            <v>105</v>
          </cell>
          <cell r="M65">
            <v>130</v>
          </cell>
          <cell r="N65">
            <v>160</v>
          </cell>
          <cell r="O65">
            <v>165</v>
          </cell>
          <cell r="P65">
            <v>160</v>
          </cell>
          <cell r="Q65">
            <v>160</v>
          </cell>
          <cell r="R65">
            <v>160</v>
          </cell>
          <cell r="S65">
            <v>160</v>
          </cell>
          <cell r="T65">
            <v>160</v>
          </cell>
          <cell r="U65">
            <v>160</v>
          </cell>
          <cell r="V65">
            <v>190</v>
          </cell>
          <cell r="W65">
            <v>195</v>
          </cell>
          <cell r="X65">
            <v>225</v>
          </cell>
          <cell r="Y65">
            <v>200</v>
          </cell>
          <cell r="Z65">
            <v>195</v>
          </cell>
          <cell r="AA65">
            <v>200</v>
          </cell>
          <cell r="AB65">
            <v>200</v>
          </cell>
          <cell r="AC65">
            <v>200</v>
          </cell>
          <cell r="AD65">
            <v>200</v>
          </cell>
        </row>
        <row r="66">
          <cell r="D66" t="str">
            <v>TOTAL</v>
          </cell>
          <cell r="E66">
            <v>1875</v>
          </cell>
          <cell r="F66">
            <v>1825</v>
          </cell>
          <cell r="G66">
            <v>1990</v>
          </cell>
          <cell r="H66">
            <v>2050</v>
          </cell>
          <cell r="I66">
            <v>2095</v>
          </cell>
          <cell r="J66">
            <v>2250</v>
          </cell>
          <cell r="K66">
            <v>2275</v>
          </cell>
          <cell r="L66">
            <v>2345</v>
          </cell>
          <cell r="M66">
            <v>2345</v>
          </cell>
          <cell r="N66">
            <v>2410</v>
          </cell>
          <cell r="O66">
            <v>2545</v>
          </cell>
          <cell r="P66">
            <v>2695</v>
          </cell>
          <cell r="Q66">
            <v>2705</v>
          </cell>
          <cell r="R66">
            <v>2705</v>
          </cell>
          <cell r="S66">
            <v>2755</v>
          </cell>
          <cell r="T66">
            <v>2810</v>
          </cell>
          <cell r="U66">
            <v>2770</v>
          </cell>
          <cell r="V66">
            <v>2990</v>
          </cell>
          <cell r="W66">
            <v>3035</v>
          </cell>
          <cell r="X66">
            <v>3445</v>
          </cell>
          <cell r="Y66">
            <v>3730</v>
          </cell>
          <cell r="Z66">
            <v>4240</v>
          </cell>
          <cell r="AA66">
            <v>4405</v>
          </cell>
          <cell r="AB66">
            <v>4505</v>
          </cell>
          <cell r="AC66">
            <v>4680</v>
          </cell>
          <cell r="AD66">
            <v>4835</v>
          </cell>
        </row>
        <row r="67">
          <cell r="Y67">
            <v>2420</v>
          </cell>
          <cell r="Z67">
            <v>2785</v>
          </cell>
          <cell r="AA67">
            <v>2935</v>
          </cell>
          <cell r="AB67">
            <v>3085</v>
          </cell>
          <cell r="AC67">
            <v>3240</v>
          </cell>
          <cell r="AD67">
            <v>3390</v>
          </cell>
        </row>
        <row r="68">
          <cell r="D68" t="str">
            <v>* Synthetic Liquids Production</v>
          </cell>
          <cell r="Y68">
            <v>1310</v>
          </cell>
          <cell r="Z68">
            <v>1455</v>
          </cell>
          <cell r="AA68">
            <v>1470</v>
          </cell>
          <cell r="AB68">
            <v>1420</v>
          </cell>
          <cell r="AC68">
            <v>1440</v>
          </cell>
          <cell r="AD68">
            <v>1445</v>
          </cell>
        </row>
        <row r="71">
          <cell r="D71" t="str">
            <v>DETAILS: NON-OPEC PRODUCTION   000 b/d</v>
          </cell>
        </row>
        <row r="72">
          <cell r="D72">
            <v>39393.745037384258</v>
          </cell>
        </row>
        <row r="74">
          <cell r="E74">
            <v>1985</v>
          </cell>
          <cell r="F74">
            <v>1986</v>
          </cell>
          <cell r="G74">
            <v>1987</v>
          </cell>
          <cell r="H74">
            <v>1988</v>
          </cell>
          <cell r="I74">
            <v>1989</v>
          </cell>
          <cell r="J74">
            <v>1990</v>
          </cell>
          <cell r="K74">
            <v>1991</v>
          </cell>
          <cell r="L74">
            <v>1992</v>
          </cell>
          <cell r="M74">
            <v>1993</v>
          </cell>
          <cell r="N74">
            <v>1994</v>
          </cell>
          <cell r="O74">
            <v>1995</v>
          </cell>
          <cell r="P74">
            <v>1996</v>
          </cell>
          <cell r="Q74">
            <v>1997</v>
          </cell>
          <cell r="R74">
            <v>1998</v>
          </cell>
          <cell r="S74">
            <v>1999</v>
          </cell>
          <cell r="T74">
            <v>2000</v>
          </cell>
          <cell r="U74">
            <v>2001</v>
          </cell>
          <cell r="V74">
            <v>2002</v>
          </cell>
          <cell r="W74">
            <v>2003</v>
          </cell>
          <cell r="X74">
            <v>2004</v>
          </cell>
          <cell r="Y74">
            <v>2005</v>
          </cell>
          <cell r="Z74">
            <v>2006</v>
          </cell>
          <cell r="AA74">
            <v>2007</v>
          </cell>
          <cell r="AB74">
            <v>2008</v>
          </cell>
          <cell r="AC74">
            <v>2009</v>
          </cell>
          <cell r="AD74">
            <v>2010</v>
          </cell>
        </row>
        <row r="75">
          <cell r="D75" t="str">
            <v>MIDDLE EAST</v>
          </cell>
        </row>
        <row r="76">
          <cell r="D76" t="str">
            <v>Bahrain</v>
          </cell>
          <cell r="E76">
            <v>45</v>
          </cell>
          <cell r="F76">
            <v>45</v>
          </cell>
          <cell r="G76">
            <v>45</v>
          </cell>
          <cell r="H76">
            <v>45</v>
          </cell>
          <cell r="I76">
            <v>45</v>
          </cell>
          <cell r="J76">
            <v>45</v>
          </cell>
          <cell r="K76">
            <v>40</v>
          </cell>
          <cell r="L76">
            <v>40</v>
          </cell>
          <cell r="M76">
            <v>40</v>
          </cell>
          <cell r="N76">
            <v>40</v>
          </cell>
          <cell r="O76">
            <v>145</v>
          </cell>
          <cell r="P76">
            <v>150</v>
          </cell>
          <cell r="Q76">
            <v>170</v>
          </cell>
          <cell r="R76">
            <v>170</v>
          </cell>
          <cell r="S76">
            <v>165</v>
          </cell>
          <cell r="T76">
            <v>165</v>
          </cell>
          <cell r="U76">
            <v>160</v>
          </cell>
          <cell r="V76">
            <v>195</v>
          </cell>
          <cell r="W76">
            <v>200</v>
          </cell>
          <cell r="X76">
            <v>200</v>
          </cell>
          <cell r="Y76">
            <v>200</v>
          </cell>
          <cell r="Z76">
            <v>200</v>
          </cell>
          <cell r="AA76">
            <v>225</v>
          </cell>
          <cell r="AB76">
            <v>250</v>
          </cell>
          <cell r="AC76">
            <v>250</v>
          </cell>
          <cell r="AD76">
            <v>250</v>
          </cell>
        </row>
        <row r="77">
          <cell r="D77" t="str">
            <v>Oman</v>
          </cell>
          <cell r="E77">
            <v>495</v>
          </cell>
          <cell r="F77">
            <v>555</v>
          </cell>
          <cell r="G77">
            <v>580</v>
          </cell>
          <cell r="H77">
            <v>620</v>
          </cell>
          <cell r="I77">
            <v>640</v>
          </cell>
          <cell r="J77">
            <v>685</v>
          </cell>
          <cell r="K77">
            <v>710</v>
          </cell>
          <cell r="L77">
            <v>740</v>
          </cell>
          <cell r="M77">
            <v>780</v>
          </cell>
          <cell r="N77">
            <v>810</v>
          </cell>
          <cell r="O77">
            <v>855</v>
          </cell>
          <cell r="P77">
            <v>890</v>
          </cell>
          <cell r="Q77">
            <v>905</v>
          </cell>
          <cell r="R77">
            <v>900</v>
          </cell>
          <cell r="S77">
            <v>905</v>
          </cell>
          <cell r="T77">
            <v>950</v>
          </cell>
          <cell r="U77">
            <v>965</v>
          </cell>
          <cell r="V77">
            <v>900</v>
          </cell>
          <cell r="W77">
            <v>820</v>
          </cell>
          <cell r="X77">
            <v>765</v>
          </cell>
          <cell r="Y77">
            <v>780</v>
          </cell>
          <cell r="Z77">
            <v>740</v>
          </cell>
          <cell r="AA77">
            <v>700</v>
          </cell>
          <cell r="AB77">
            <v>665</v>
          </cell>
          <cell r="AC77">
            <v>630</v>
          </cell>
          <cell r="AD77">
            <v>675</v>
          </cell>
        </row>
        <row r="78">
          <cell r="D78" t="str">
            <v>Syria</v>
          </cell>
          <cell r="E78">
            <v>175</v>
          </cell>
          <cell r="F78">
            <v>175</v>
          </cell>
          <cell r="G78">
            <v>235</v>
          </cell>
          <cell r="H78">
            <v>270</v>
          </cell>
          <cell r="I78">
            <v>325</v>
          </cell>
          <cell r="J78">
            <v>390</v>
          </cell>
          <cell r="K78">
            <v>470</v>
          </cell>
          <cell r="L78">
            <v>525</v>
          </cell>
          <cell r="M78">
            <v>575</v>
          </cell>
          <cell r="N78">
            <v>580</v>
          </cell>
          <cell r="O78">
            <v>610</v>
          </cell>
          <cell r="P78">
            <v>605</v>
          </cell>
          <cell r="Q78">
            <v>580</v>
          </cell>
          <cell r="R78">
            <v>555</v>
          </cell>
          <cell r="S78">
            <v>535</v>
          </cell>
          <cell r="T78">
            <v>525</v>
          </cell>
          <cell r="U78">
            <v>515</v>
          </cell>
          <cell r="V78">
            <v>510</v>
          </cell>
          <cell r="W78">
            <v>525</v>
          </cell>
          <cell r="X78">
            <v>505</v>
          </cell>
          <cell r="Y78">
            <v>475</v>
          </cell>
          <cell r="Z78">
            <v>450</v>
          </cell>
          <cell r="AA78">
            <v>425</v>
          </cell>
          <cell r="AB78">
            <v>410</v>
          </cell>
          <cell r="AC78">
            <v>390</v>
          </cell>
          <cell r="AD78">
            <v>375</v>
          </cell>
        </row>
        <row r="79">
          <cell r="D79" t="str">
            <v>Yemen</v>
          </cell>
          <cell r="E79">
            <v>0</v>
          </cell>
          <cell r="F79">
            <v>0</v>
          </cell>
          <cell r="G79">
            <v>10</v>
          </cell>
          <cell r="H79">
            <v>170</v>
          </cell>
          <cell r="I79">
            <v>190</v>
          </cell>
          <cell r="J79">
            <v>190</v>
          </cell>
          <cell r="K79">
            <v>200</v>
          </cell>
          <cell r="L79">
            <v>190</v>
          </cell>
          <cell r="M79">
            <v>225</v>
          </cell>
          <cell r="N79">
            <v>340</v>
          </cell>
          <cell r="O79">
            <v>350</v>
          </cell>
          <cell r="P79">
            <v>350</v>
          </cell>
          <cell r="Q79">
            <v>390</v>
          </cell>
          <cell r="R79">
            <v>395</v>
          </cell>
          <cell r="S79">
            <v>420</v>
          </cell>
          <cell r="T79">
            <v>450</v>
          </cell>
          <cell r="U79">
            <v>470</v>
          </cell>
          <cell r="V79">
            <v>455</v>
          </cell>
          <cell r="W79">
            <v>440</v>
          </cell>
          <cell r="X79">
            <v>415</v>
          </cell>
          <cell r="Y79">
            <v>395</v>
          </cell>
          <cell r="Z79">
            <v>390</v>
          </cell>
          <cell r="AA79">
            <v>375</v>
          </cell>
          <cell r="AB79">
            <v>360</v>
          </cell>
          <cell r="AC79">
            <v>345</v>
          </cell>
          <cell r="AD79">
            <v>325</v>
          </cell>
        </row>
        <row r="80">
          <cell r="D80" t="str">
            <v>TOTAL</v>
          </cell>
          <cell r="E80">
            <v>715</v>
          </cell>
          <cell r="F80">
            <v>775</v>
          </cell>
          <cell r="G80">
            <v>870</v>
          </cell>
          <cell r="H80">
            <v>1105</v>
          </cell>
          <cell r="I80">
            <v>1200</v>
          </cell>
          <cell r="J80">
            <v>1310</v>
          </cell>
          <cell r="K80">
            <v>1420</v>
          </cell>
          <cell r="L80">
            <v>1495</v>
          </cell>
          <cell r="M80">
            <v>1620</v>
          </cell>
          <cell r="N80">
            <v>1770</v>
          </cell>
          <cell r="O80">
            <v>1960</v>
          </cell>
          <cell r="P80">
            <v>1995</v>
          </cell>
          <cell r="Q80">
            <v>2045</v>
          </cell>
          <cell r="R80">
            <v>2020</v>
          </cell>
          <cell r="S80">
            <v>2025</v>
          </cell>
          <cell r="T80">
            <v>2090</v>
          </cell>
          <cell r="U80">
            <v>2110</v>
          </cell>
          <cell r="V80">
            <v>2060</v>
          </cell>
          <cell r="W80">
            <v>1985</v>
          </cell>
          <cell r="X80">
            <v>1885</v>
          </cell>
          <cell r="Y80">
            <v>1850</v>
          </cell>
          <cell r="Z80">
            <v>1780</v>
          </cell>
          <cell r="AA80">
            <v>1725</v>
          </cell>
          <cell r="AB80">
            <v>1685</v>
          </cell>
          <cell r="AC80">
            <v>1615</v>
          </cell>
          <cell r="AD80">
            <v>1625</v>
          </cell>
        </row>
        <row r="83">
          <cell r="D83" t="str">
            <v>ASIA-PACIFIC</v>
          </cell>
          <cell r="E83">
            <v>1985</v>
          </cell>
          <cell r="F83">
            <v>1986</v>
          </cell>
          <cell r="G83">
            <v>1987</v>
          </cell>
          <cell r="H83">
            <v>1988</v>
          </cell>
          <cell r="I83">
            <v>1989</v>
          </cell>
          <cell r="J83">
            <v>1990</v>
          </cell>
          <cell r="K83">
            <v>1991</v>
          </cell>
          <cell r="L83">
            <v>1992</v>
          </cell>
          <cell r="M83">
            <v>1993</v>
          </cell>
          <cell r="N83">
            <v>1994</v>
          </cell>
          <cell r="O83">
            <v>1995</v>
          </cell>
          <cell r="P83">
            <v>1996</v>
          </cell>
          <cell r="Q83">
            <v>1997</v>
          </cell>
          <cell r="R83">
            <v>1998</v>
          </cell>
          <cell r="S83">
            <v>1999</v>
          </cell>
          <cell r="T83">
            <v>2000</v>
          </cell>
          <cell r="U83">
            <v>2001</v>
          </cell>
          <cell r="V83">
            <v>2002</v>
          </cell>
          <cell r="W83">
            <v>2003</v>
          </cell>
          <cell r="X83">
            <v>2004</v>
          </cell>
          <cell r="Y83">
            <v>2005</v>
          </cell>
          <cell r="Z83">
            <v>2006</v>
          </cell>
          <cell r="AA83">
            <v>2007</v>
          </cell>
          <cell r="AB83">
            <v>2008</v>
          </cell>
          <cell r="AC83">
            <v>2009</v>
          </cell>
          <cell r="AD83">
            <v>2010</v>
          </cell>
        </row>
        <row r="84">
          <cell r="D84" t="str">
            <v>Australia</v>
          </cell>
          <cell r="E84">
            <v>645</v>
          </cell>
          <cell r="F84">
            <v>580</v>
          </cell>
          <cell r="G84">
            <v>615</v>
          </cell>
          <cell r="H84">
            <v>585</v>
          </cell>
          <cell r="I84">
            <v>545</v>
          </cell>
          <cell r="J84">
            <v>625</v>
          </cell>
          <cell r="K84">
            <v>590</v>
          </cell>
          <cell r="L84">
            <v>590</v>
          </cell>
          <cell r="M84">
            <v>555</v>
          </cell>
          <cell r="N84">
            <v>615</v>
          </cell>
          <cell r="O84">
            <v>585</v>
          </cell>
          <cell r="P84">
            <v>600</v>
          </cell>
          <cell r="Q84">
            <v>595</v>
          </cell>
          <cell r="R84">
            <v>595</v>
          </cell>
          <cell r="S84">
            <v>600</v>
          </cell>
          <cell r="T84">
            <v>795</v>
          </cell>
          <cell r="U84">
            <v>720</v>
          </cell>
          <cell r="V84">
            <v>700</v>
          </cell>
          <cell r="W84">
            <v>605</v>
          </cell>
          <cell r="X84">
            <v>535</v>
          </cell>
          <cell r="Y84">
            <v>545</v>
          </cell>
          <cell r="Z84">
            <v>530</v>
          </cell>
          <cell r="AA84">
            <v>525</v>
          </cell>
          <cell r="AB84">
            <v>550</v>
          </cell>
          <cell r="AC84">
            <v>550</v>
          </cell>
          <cell r="AD84">
            <v>550</v>
          </cell>
        </row>
        <row r="85">
          <cell r="D85" t="str">
            <v>Bangladesh</v>
          </cell>
          <cell r="E85">
            <v>0</v>
          </cell>
          <cell r="F85">
            <v>5</v>
          </cell>
          <cell r="G85">
            <v>5</v>
          </cell>
          <cell r="H85">
            <v>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row>
        <row r="86">
          <cell r="D86" t="str">
            <v>Brunei</v>
          </cell>
          <cell r="E86">
            <v>170</v>
          </cell>
          <cell r="F86">
            <v>165</v>
          </cell>
          <cell r="G86">
            <v>165</v>
          </cell>
          <cell r="H86">
            <v>155</v>
          </cell>
          <cell r="I86">
            <v>150</v>
          </cell>
          <cell r="J86">
            <v>150</v>
          </cell>
          <cell r="K86">
            <v>160</v>
          </cell>
          <cell r="L86">
            <v>160</v>
          </cell>
          <cell r="M86">
            <v>160</v>
          </cell>
          <cell r="N86">
            <v>165</v>
          </cell>
          <cell r="O86">
            <v>165</v>
          </cell>
          <cell r="P86">
            <v>160</v>
          </cell>
          <cell r="Q86">
            <v>150</v>
          </cell>
          <cell r="R86">
            <v>140</v>
          </cell>
          <cell r="S86">
            <v>160</v>
          </cell>
          <cell r="T86">
            <v>175</v>
          </cell>
          <cell r="U86">
            <v>185</v>
          </cell>
          <cell r="V86">
            <v>195</v>
          </cell>
          <cell r="W86">
            <v>200</v>
          </cell>
          <cell r="X86">
            <v>195</v>
          </cell>
          <cell r="Y86">
            <v>190</v>
          </cell>
          <cell r="Z86">
            <v>190</v>
          </cell>
          <cell r="AA86">
            <v>190</v>
          </cell>
          <cell r="AB86">
            <v>190</v>
          </cell>
          <cell r="AC86">
            <v>190</v>
          </cell>
          <cell r="AD86">
            <v>190</v>
          </cell>
        </row>
        <row r="87">
          <cell r="D87" t="str">
            <v>Burma</v>
          </cell>
          <cell r="E87">
            <v>30</v>
          </cell>
          <cell r="F87">
            <v>25</v>
          </cell>
          <cell r="G87">
            <v>20</v>
          </cell>
          <cell r="H87">
            <v>15</v>
          </cell>
          <cell r="I87">
            <v>15</v>
          </cell>
          <cell r="J87">
            <v>15</v>
          </cell>
          <cell r="K87">
            <v>10</v>
          </cell>
          <cell r="L87">
            <v>15</v>
          </cell>
          <cell r="M87">
            <v>15</v>
          </cell>
          <cell r="N87">
            <v>15</v>
          </cell>
          <cell r="O87">
            <v>15</v>
          </cell>
          <cell r="P87">
            <v>15</v>
          </cell>
          <cell r="Q87">
            <v>15</v>
          </cell>
          <cell r="R87">
            <v>15</v>
          </cell>
          <cell r="S87">
            <v>15</v>
          </cell>
          <cell r="T87">
            <v>15</v>
          </cell>
          <cell r="U87">
            <v>15</v>
          </cell>
          <cell r="V87">
            <v>15</v>
          </cell>
          <cell r="W87">
            <v>15</v>
          </cell>
          <cell r="X87">
            <v>20</v>
          </cell>
          <cell r="Y87">
            <v>20</v>
          </cell>
          <cell r="Z87">
            <v>20</v>
          </cell>
          <cell r="AA87">
            <v>20</v>
          </cell>
          <cell r="AB87">
            <v>25</v>
          </cell>
          <cell r="AC87">
            <v>25</v>
          </cell>
          <cell r="AD87">
            <v>25</v>
          </cell>
        </row>
        <row r="88">
          <cell r="D88" t="str">
            <v>Cambodia</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5</v>
          </cell>
          <cell r="AA88">
            <v>5</v>
          </cell>
          <cell r="AB88">
            <v>10</v>
          </cell>
          <cell r="AC88">
            <v>10</v>
          </cell>
          <cell r="AD88">
            <v>15</v>
          </cell>
        </row>
        <row r="89">
          <cell r="D89" t="str">
            <v>China</v>
          </cell>
          <cell r="E89">
            <v>2505</v>
          </cell>
          <cell r="F89">
            <v>2620</v>
          </cell>
          <cell r="G89">
            <v>2690</v>
          </cell>
          <cell r="H89">
            <v>2740</v>
          </cell>
          <cell r="I89">
            <v>2760</v>
          </cell>
          <cell r="J89">
            <v>2770</v>
          </cell>
          <cell r="K89">
            <v>2775</v>
          </cell>
          <cell r="L89">
            <v>2820</v>
          </cell>
          <cell r="M89">
            <v>2900</v>
          </cell>
          <cell r="N89">
            <v>2960</v>
          </cell>
          <cell r="O89">
            <v>2990</v>
          </cell>
          <cell r="P89">
            <v>3115</v>
          </cell>
          <cell r="Q89">
            <v>3190</v>
          </cell>
          <cell r="R89">
            <v>3190</v>
          </cell>
          <cell r="S89">
            <v>3185</v>
          </cell>
          <cell r="T89">
            <v>3230</v>
          </cell>
          <cell r="U89">
            <v>3300</v>
          </cell>
          <cell r="V89">
            <v>3395</v>
          </cell>
          <cell r="W89">
            <v>3410</v>
          </cell>
          <cell r="X89">
            <v>3485</v>
          </cell>
          <cell r="Y89">
            <v>3630</v>
          </cell>
          <cell r="Z89">
            <v>3625</v>
          </cell>
          <cell r="AA89">
            <v>3625</v>
          </cell>
          <cell r="AB89">
            <v>3650</v>
          </cell>
          <cell r="AC89">
            <v>3650</v>
          </cell>
          <cell r="AD89">
            <v>3650</v>
          </cell>
        </row>
        <row r="90">
          <cell r="D90" t="str">
            <v>East Timor</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45</v>
          </cell>
          <cell r="Y90">
            <v>100</v>
          </cell>
          <cell r="Z90">
            <v>105</v>
          </cell>
          <cell r="AA90">
            <v>100</v>
          </cell>
          <cell r="AB90">
            <v>100</v>
          </cell>
          <cell r="AC90">
            <v>100</v>
          </cell>
          <cell r="AD90">
            <v>100</v>
          </cell>
        </row>
        <row r="91">
          <cell r="D91" t="str">
            <v>India</v>
          </cell>
          <cell r="E91">
            <v>620</v>
          </cell>
          <cell r="F91">
            <v>650</v>
          </cell>
          <cell r="G91">
            <v>630</v>
          </cell>
          <cell r="H91">
            <v>660</v>
          </cell>
          <cell r="I91">
            <v>705</v>
          </cell>
          <cell r="J91">
            <v>700</v>
          </cell>
          <cell r="K91">
            <v>655</v>
          </cell>
          <cell r="L91">
            <v>600</v>
          </cell>
          <cell r="M91">
            <v>575</v>
          </cell>
          <cell r="N91">
            <v>675</v>
          </cell>
          <cell r="O91">
            <v>770</v>
          </cell>
          <cell r="P91">
            <v>740</v>
          </cell>
          <cell r="Q91">
            <v>765</v>
          </cell>
          <cell r="R91">
            <v>750</v>
          </cell>
          <cell r="S91">
            <v>745</v>
          </cell>
          <cell r="T91">
            <v>735</v>
          </cell>
          <cell r="U91">
            <v>740</v>
          </cell>
          <cell r="V91">
            <v>780</v>
          </cell>
          <cell r="W91">
            <v>785</v>
          </cell>
          <cell r="X91">
            <v>800</v>
          </cell>
          <cell r="Y91">
            <v>770</v>
          </cell>
          <cell r="Z91">
            <v>785</v>
          </cell>
          <cell r="AA91">
            <v>800</v>
          </cell>
          <cell r="AB91">
            <v>850</v>
          </cell>
          <cell r="AC91">
            <v>950</v>
          </cell>
          <cell r="AD91">
            <v>950</v>
          </cell>
        </row>
        <row r="92">
          <cell r="D92" t="str">
            <v>Japan</v>
          </cell>
          <cell r="E92">
            <v>15</v>
          </cell>
          <cell r="F92">
            <v>15</v>
          </cell>
          <cell r="G92">
            <v>15</v>
          </cell>
          <cell r="H92">
            <v>15</v>
          </cell>
          <cell r="I92">
            <v>15</v>
          </cell>
          <cell r="J92">
            <v>15</v>
          </cell>
          <cell r="K92">
            <v>15</v>
          </cell>
          <cell r="L92">
            <v>15</v>
          </cell>
          <cell r="M92">
            <v>15</v>
          </cell>
          <cell r="N92">
            <v>15</v>
          </cell>
          <cell r="O92">
            <v>20</v>
          </cell>
          <cell r="P92">
            <v>20</v>
          </cell>
          <cell r="Q92">
            <v>20</v>
          </cell>
          <cell r="R92">
            <v>20</v>
          </cell>
          <cell r="S92">
            <v>20</v>
          </cell>
          <cell r="T92">
            <v>20</v>
          </cell>
          <cell r="U92">
            <v>20</v>
          </cell>
          <cell r="V92">
            <v>20</v>
          </cell>
          <cell r="W92">
            <v>15</v>
          </cell>
          <cell r="X92">
            <v>15</v>
          </cell>
          <cell r="Y92">
            <v>15</v>
          </cell>
          <cell r="Z92">
            <v>15</v>
          </cell>
          <cell r="AA92">
            <v>15</v>
          </cell>
          <cell r="AB92">
            <v>15</v>
          </cell>
          <cell r="AC92">
            <v>15</v>
          </cell>
          <cell r="AD92">
            <v>15</v>
          </cell>
        </row>
        <row r="93">
          <cell r="D93" t="str">
            <v>Malaysia</v>
          </cell>
          <cell r="E93">
            <v>440</v>
          </cell>
          <cell r="F93">
            <v>500</v>
          </cell>
          <cell r="G93">
            <v>470</v>
          </cell>
          <cell r="H93">
            <v>540</v>
          </cell>
          <cell r="I93">
            <v>600</v>
          </cell>
          <cell r="J93">
            <v>620</v>
          </cell>
          <cell r="K93">
            <v>650</v>
          </cell>
          <cell r="L93">
            <v>660</v>
          </cell>
          <cell r="M93">
            <v>640</v>
          </cell>
          <cell r="N93">
            <v>645</v>
          </cell>
          <cell r="O93">
            <v>775</v>
          </cell>
          <cell r="P93">
            <v>775</v>
          </cell>
          <cell r="Q93">
            <v>775</v>
          </cell>
          <cell r="R93">
            <v>780</v>
          </cell>
          <cell r="S93">
            <v>750</v>
          </cell>
          <cell r="T93">
            <v>750</v>
          </cell>
          <cell r="U93">
            <v>750</v>
          </cell>
          <cell r="V93">
            <v>760</v>
          </cell>
          <cell r="W93">
            <v>825</v>
          </cell>
          <cell r="X93">
            <v>860</v>
          </cell>
          <cell r="Y93">
            <v>830</v>
          </cell>
          <cell r="Z93">
            <v>845</v>
          </cell>
          <cell r="AA93">
            <v>850</v>
          </cell>
          <cell r="AB93">
            <v>850</v>
          </cell>
          <cell r="AC93">
            <v>850</v>
          </cell>
          <cell r="AD93">
            <v>850</v>
          </cell>
        </row>
        <row r="94">
          <cell r="D94" t="str">
            <v>New Zealand</v>
          </cell>
          <cell r="E94">
            <v>60</v>
          </cell>
          <cell r="F94">
            <v>65</v>
          </cell>
          <cell r="G94">
            <v>70</v>
          </cell>
          <cell r="H94">
            <v>70</v>
          </cell>
          <cell r="I94">
            <v>80</v>
          </cell>
          <cell r="J94">
            <v>80</v>
          </cell>
          <cell r="K94">
            <v>80</v>
          </cell>
          <cell r="L94">
            <v>80</v>
          </cell>
          <cell r="M94">
            <v>80</v>
          </cell>
          <cell r="N94">
            <v>80</v>
          </cell>
          <cell r="O94">
            <v>45</v>
          </cell>
          <cell r="P94">
            <v>55</v>
          </cell>
          <cell r="Q94">
            <v>65</v>
          </cell>
          <cell r="R94">
            <v>55</v>
          </cell>
          <cell r="S94">
            <v>50</v>
          </cell>
          <cell r="T94">
            <v>45</v>
          </cell>
          <cell r="U94">
            <v>40</v>
          </cell>
          <cell r="V94">
            <v>40</v>
          </cell>
          <cell r="W94">
            <v>30</v>
          </cell>
          <cell r="X94">
            <v>25</v>
          </cell>
          <cell r="Y94">
            <v>25</v>
          </cell>
          <cell r="Z94">
            <v>25</v>
          </cell>
          <cell r="AA94">
            <v>20</v>
          </cell>
          <cell r="AB94">
            <v>20</v>
          </cell>
          <cell r="AC94">
            <v>20</v>
          </cell>
          <cell r="AD94">
            <v>20</v>
          </cell>
        </row>
        <row r="95">
          <cell r="D95" t="str">
            <v>Pakistan</v>
          </cell>
          <cell r="E95">
            <v>35</v>
          </cell>
          <cell r="F95">
            <v>40</v>
          </cell>
          <cell r="G95">
            <v>40</v>
          </cell>
          <cell r="H95">
            <v>45</v>
          </cell>
          <cell r="I95">
            <v>45</v>
          </cell>
          <cell r="J95">
            <v>60</v>
          </cell>
          <cell r="K95">
            <v>70</v>
          </cell>
          <cell r="L95">
            <v>75</v>
          </cell>
          <cell r="M95">
            <v>65</v>
          </cell>
          <cell r="N95">
            <v>60</v>
          </cell>
          <cell r="O95">
            <v>55</v>
          </cell>
          <cell r="P95">
            <v>55</v>
          </cell>
          <cell r="Q95">
            <v>55</v>
          </cell>
          <cell r="R95">
            <v>55</v>
          </cell>
          <cell r="S95">
            <v>55</v>
          </cell>
          <cell r="T95">
            <v>55</v>
          </cell>
          <cell r="U95">
            <v>60</v>
          </cell>
          <cell r="V95">
            <v>65</v>
          </cell>
          <cell r="W95">
            <v>60</v>
          </cell>
          <cell r="X95">
            <v>60</v>
          </cell>
          <cell r="Y95">
            <v>65</v>
          </cell>
          <cell r="Z95">
            <v>65</v>
          </cell>
          <cell r="AA95">
            <v>75</v>
          </cell>
          <cell r="AB95">
            <v>75</v>
          </cell>
          <cell r="AC95">
            <v>80</v>
          </cell>
          <cell r="AD95">
            <v>80</v>
          </cell>
        </row>
        <row r="96">
          <cell r="D96" t="str">
            <v>Papua New Guinea</v>
          </cell>
          <cell r="E96">
            <v>0</v>
          </cell>
          <cell r="F96">
            <v>0</v>
          </cell>
          <cell r="G96">
            <v>0</v>
          </cell>
          <cell r="H96">
            <v>0</v>
          </cell>
          <cell r="I96">
            <v>0</v>
          </cell>
          <cell r="J96">
            <v>0</v>
          </cell>
          <cell r="K96">
            <v>5</v>
          </cell>
          <cell r="L96">
            <v>40</v>
          </cell>
          <cell r="M96">
            <v>125</v>
          </cell>
          <cell r="N96">
            <v>125</v>
          </cell>
          <cell r="O96">
            <v>100</v>
          </cell>
          <cell r="P96">
            <v>105</v>
          </cell>
          <cell r="Q96">
            <v>85</v>
          </cell>
          <cell r="R96">
            <v>80</v>
          </cell>
          <cell r="S96">
            <v>90</v>
          </cell>
          <cell r="T96">
            <v>70</v>
          </cell>
          <cell r="U96">
            <v>55</v>
          </cell>
          <cell r="V96">
            <v>45</v>
          </cell>
          <cell r="W96">
            <v>50</v>
          </cell>
          <cell r="X96">
            <v>45</v>
          </cell>
          <cell r="Y96">
            <v>45</v>
          </cell>
          <cell r="Z96">
            <v>45</v>
          </cell>
          <cell r="AA96">
            <v>40</v>
          </cell>
          <cell r="AB96">
            <v>40</v>
          </cell>
          <cell r="AC96">
            <v>40</v>
          </cell>
          <cell r="AD96">
            <v>40</v>
          </cell>
        </row>
        <row r="97">
          <cell r="D97" t="str">
            <v>Philippines</v>
          </cell>
          <cell r="E97">
            <v>10</v>
          </cell>
          <cell r="F97">
            <v>5</v>
          </cell>
          <cell r="G97">
            <v>5</v>
          </cell>
          <cell r="H97">
            <v>5</v>
          </cell>
          <cell r="I97">
            <v>5</v>
          </cell>
          <cell r="J97">
            <v>5</v>
          </cell>
          <cell r="K97">
            <v>5</v>
          </cell>
          <cell r="L97">
            <v>5</v>
          </cell>
          <cell r="M97">
            <v>5</v>
          </cell>
          <cell r="N97">
            <v>5</v>
          </cell>
          <cell r="O97">
            <v>5</v>
          </cell>
          <cell r="P97">
            <v>0</v>
          </cell>
          <cell r="Q97">
            <v>0</v>
          </cell>
          <cell r="R97">
            <v>0</v>
          </cell>
          <cell r="S97">
            <v>0</v>
          </cell>
          <cell r="T97">
            <v>0</v>
          </cell>
          <cell r="U97">
            <v>10</v>
          </cell>
          <cell r="V97">
            <v>25</v>
          </cell>
          <cell r="W97">
            <v>25</v>
          </cell>
          <cell r="X97">
            <v>25</v>
          </cell>
          <cell r="Y97">
            <v>25</v>
          </cell>
          <cell r="Z97">
            <v>25</v>
          </cell>
          <cell r="AA97">
            <v>25</v>
          </cell>
          <cell r="AB97">
            <v>25</v>
          </cell>
          <cell r="AC97">
            <v>25</v>
          </cell>
          <cell r="AD97">
            <v>25</v>
          </cell>
        </row>
        <row r="98">
          <cell r="D98" t="str">
            <v>Taiwan</v>
          </cell>
          <cell r="E98">
            <v>5</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row>
        <row r="99">
          <cell r="D99" t="str">
            <v>Thailand</v>
          </cell>
          <cell r="E99">
            <v>35</v>
          </cell>
          <cell r="F99">
            <v>35</v>
          </cell>
          <cell r="G99">
            <v>30</v>
          </cell>
          <cell r="H99">
            <v>40</v>
          </cell>
          <cell r="I99">
            <v>40</v>
          </cell>
          <cell r="J99">
            <v>40</v>
          </cell>
          <cell r="K99">
            <v>45</v>
          </cell>
          <cell r="L99">
            <v>50</v>
          </cell>
          <cell r="M99">
            <v>60</v>
          </cell>
          <cell r="N99">
            <v>65</v>
          </cell>
          <cell r="O99">
            <v>105</v>
          </cell>
          <cell r="P99">
            <v>140</v>
          </cell>
          <cell r="Q99">
            <v>145</v>
          </cell>
          <cell r="R99">
            <v>150</v>
          </cell>
          <cell r="S99">
            <v>160</v>
          </cell>
          <cell r="T99">
            <v>195</v>
          </cell>
          <cell r="U99">
            <v>210</v>
          </cell>
          <cell r="V99">
            <v>225</v>
          </cell>
          <cell r="W99">
            <v>260</v>
          </cell>
          <cell r="X99">
            <v>255</v>
          </cell>
          <cell r="Y99">
            <v>290</v>
          </cell>
          <cell r="Z99">
            <v>325</v>
          </cell>
          <cell r="AA99">
            <v>300</v>
          </cell>
          <cell r="AB99">
            <v>300</v>
          </cell>
          <cell r="AC99">
            <v>300</v>
          </cell>
          <cell r="AD99">
            <v>300</v>
          </cell>
        </row>
        <row r="100">
          <cell r="D100" t="str">
            <v>Vietnam</v>
          </cell>
          <cell r="E100">
            <v>0</v>
          </cell>
          <cell r="F100">
            <v>0</v>
          </cell>
          <cell r="G100">
            <v>5</v>
          </cell>
          <cell r="H100">
            <v>15</v>
          </cell>
          <cell r="I100">
            <v>40</v>
          </cell>
          <cell r="J100">
            <v>55</v>
          </cell>
          <cell r="K100">
            <v>80</v>
          </cell>
          <cell r="L100">
            <v>100</v>
          </cell>
          <cell r="M100">
            <v>125</v>
          </cell>
          <cell r="N100">
            <v>145</v>
          </cell>
          <cell r="O100">
            <v>170</v>
          </cell>
          <cell r="P100">
            <v>175</v>
          </cell>
          <cell r="Q100">
            <v>195</v>
          </cell>
          <cell r="R100">
            <v>245</v>
          </cell>
          <cell r="S100">
            <v>305</v>
          </cell>
          <cell r="T100">
            <v>325</v>
          </cell>
          <cell r="U100">
            <v>355</v>
          </cell>
          <cell r="V100">
            <v>355</v>
          </cell>
          <cell r="W100">
            <v>365</v>
          </cell>
          <cell r="X100">
            <v>420</v>
          </cell>
          <cell r="Y100">
            <v>400</v>
          </cell>
          <cell r="Z100">
            <v>440</v>
          </cell>
          <cell r="AA100">
            <v>450</v>
          </cell>
          <cell r="AB100">
            <v>450</v>
          </cell>
          <cell r="AC100">
            <v>450</v>
          </cell>
          <cell r="AD100">
            <v>450</v>
          </cell>
        </row>
        <row r="101">
          <cell r="D101" t="str">
            <v>TOTAL</v>
          </cell>
          <cell r="E101">
            <v>4570</v>
          </cell>
          <cell r="F101">
            <v>4705</v>
          </cell>
          <cell r="G101">
            <v>4760</v>
          </cell>
          <cell r="H101">
            <v>4890</v>
          </cell>
          <cell r="I101">
            <v>5000</v>
          </cell>
          <cell r="J101">
            <v>5135</v>
          </cell>
          <cell r="K101">
            <v>5140</v>
          </cell>
          <cell r="L101">
            <v>5210</v>
          </cell>
          <cell r="M101">
            <v>5320</v>
          </cell>
          <cell r="N101">
            <v>5570</v>
          </cell>
          <cell r="O101">
            <v>5800</v>
          </cell>
          <cell r="P101">
            <v>5955</v>
          </cell>
          <cell r="Q101">
            <v>6055</v>
          </cell>
          <cell r="R101">
            <v>6075</v>
          </cell>
          <cell r="S101">
            <v>6135</v>
          </cell>
          <cell r="T101">
            <v>6410</v>
          </cell>
          <cell r="U101">
            <v>6460</v>
          </cell>
          <cell r="V101">
            <v>6620</v>
          </cell>
          <cell r="W101">
            <v>6645</v>
          </cell>
          <cell r="X101">
            <v>6785</v>
          </cell>
          <cell r="Y101">
            <v>6950</v>
          </cell>
          <cell r="Z101">
            <v>7045</v>
          </cell>
          <cell r="AA101">
            <v>7040</v>
          </cell>
          <cell r="AB101">
            <v>7150</v>
          </cell>
          <cell r="AC101">
            <v>7255</v>
          </cell>
          <cell r="AD101">
            <v>7260</v>
          </cell>
        </row>
        <row r="103">
          <cell r="K103">
            <v>6640</v>
          </cell>
          <cell r="L103">
            <v>6610</v>
          </cell>
          <cell r="M103">
            <v>6620</v>
          </cell>
          <cell r="N103">
            <v>6870</v>
          </cell>
          <cell r="O103">
            <v>7100</v>
          </cell>
          <cell r="P103">
            <v>7355</v>
          </cell>
          <cell r="Q103">
            <v>7455</v>
          </cell>
          <cell r="R103">
            <v>7375</v>
          </cell>
          <cell r="S103">
            <v>7435</v>
          </cell>
          <cell r="T103">
            <v>7710</v>
          </cell>
          <cell r="U103">
            <v>7660</v>
          </cell>
          <cell r="V103">
            <v>7720</v>
          </cell>
          <cell r="W103">
            <v>7645</v>
          </cell>
          <cell r="X103">
            <v>7785</v>
          </cell>
          <cell r="Y103">
            <v>7850</v>
          </cell>
          <cell r="Z103">
            <v>8045</v>
          </cell>
          <cell r="AA103">
            <v>7940</v>
          </cell>
          <cell r="AB103">
            <v>8050</v>
          </cell>
          <cell r="AC103">
            <v>8155</v>
          </cell>
          <cell r="AD103">
            <v>8260</v>
          </cell>
        </row>
        <row r="104">
          <cell r="D104" t="str">
            <v>DETAILS: NON-OPEC PRODUCTION   000 b/d</v>
          </cell>
        </row>
        <row r="105">
          <cell r="D105">
            <v>39393.745037384258</v>
          </cell>
        </row>
        <row r="107">
          <cell r="E107">
            <v>1985</v>
          </cell>
          <cell r="F107">
            <v>1986</v>
          </cell>
          <cell r="G107">
            <v>1987</v>
          </cell>
          <cell r="H107">
            <v>1988</v>
          </cell>
          <cell r="I107">
            <v>1989</v>
          </cell>
          <cell r="J107">
            <v>1990</v>
          </cell>
          <cell r="K107">
            <v>1991</v>
          </cell>
          <cell r="L107">
            <v>1992</v>
          </cell>
          <cell r="M107">
            <v>1993</v>
          </cell>
          <cell r="N107">
            <v>1994</v>
          </cell>
          <cell r="O107">
            <v>1995</v>
          </cell>
          <cell r="P107">
            <v>1996</v>
          </cell>
          <cell r="Q107">
            <v>1997</v>
          </cell>
          <cell r="R107">
            <v>1998</v>
          </cell>
          <cell r="S107">
            <v>1999</v>
          </cell>
          <cell r="T107">
            <v>2000</v>
          </cell>
          <cell r="U107">
            <v>2001</v>
          </cell>
          <cell r="V107">
            <v>2002</v>
          </cell>
          <cell r="W107">
            <v>2003</v>
          </cell>
          <cell r="X107">
            <v>2004</v>
          </cell>
          <cell r="Y107">
            <v>2005</v>
          </cell>
          <cell r="Z107">
            <v>2006</v>
          </cell>
          <cell r="AA107">
            <v>2007</v>
          </cell>
          <cell r="AB107">
            <v>2008</v>
          </cell>
          <cell r="AC107">
            <v>2009</v>
          </cell>
          <cell r="AD107">
            <v>2010</v>
          </cell>
        </row>
        <row r="108">
          <cell r="D108" t="str">
            <v>FSU</v>
          </cell>
        </row>
        <row r="109">
          <cell r="D109" t="str">
            <v>Russia</v>
          </cell>
          <cell r="J109">
            <v>10500</v>
          </cell>
          <cell r="K109">
            <v>9500</v>
          </cell>
          <cell r="L109">
            <v>8100</v>
          </cell>
          <cell r="M109">
            <v>7000</v>
          </cell>
          <cell r="N109">
            <v>6350</v>
          </cell>
          <cell r="O109">
            <v>6220</v>
          </cell>
          <cell r="P109">
            <v>6130</v>
          </cell>
          <cell r="Q109">
            <v>6175</v>
          </cell>
          <cell r="R109">
            <v>6085</v>
          </cell>
          <cell r="S109">
            <v>6130</v>
          </cell>
          <cell r="T109">
            <v>6480</v>
          </cell>
          <cell r="U109">
            <v>6985</v>
          </cell>
          <cell r="V109">
            <v>7620</v>
          </cell>
          <cell r="W109">
            <v>8455</v>
          </cell>
          <cell r="X109">
            <v>9190</v>
          </cell>
          <cell r="Y109">
            <v>9445</v>
          </cell>
          <cell r="Z109">
            <v>9725</v>
          </cell>
          <cell r="AA109">
            <v>9850</v>
          </cell>
          <cell r="AB109">
            <v>9950</v>
          </cell>
          <cell r="AC109">
            <v>10150</v>
          </cell>
          <cell r="AD109">
            <v>10300</v>
          </cell>
        </row>
        <row r="110">
          <cell r="D110" t="str">
            <v>Azerbaijan</v>
          </cell>
          <cell r="O110">
            <v>190</v>
          </cell>
          <cell r="P110">
            <v>190</v>
          </cell>
          <cell r="Q110">
            <v>190</v>
          </cell>
          <cell r="R110">
            <v>235</v>
          </cell>
          <cell r="S110">
            <v>280</v>
          </cell>
          <cell r="T110">
            <v>285</v>
          </cell>
          <cell r="U110">
            <v>310</v>
          </cell>
          <cell r="V110">
            <v>315</v>
          </cell>
          <cell r="W110">
            <v>315</v>
          </cell>
          <cell r="X110">
            <v>315</v>
          </cell>
          <cell r="Y110">
            <v>445</v>
          </cell>
          <cell r="Z110">
            <v>550</v>
          </cell>
          <cell r="AA110">
            <v>700</v>
          </cell>
          <cell r="AB110">
            <v>850</v>
          </cell>
          <cell r="AC110">
            <v>1000</v>
          </cell>
          <cell r="AD110">
            <v>1250</v>
          </cell>
        </row>
        <row r="111">
          <cell r="D111" t="str">
            <v>Kazakhstan</v>
          </cell>
          <cell r="O111">
            <v>405</v>
          </cell>
          <cell r="P111">
            <v>460</v>
          </cell>
          <cell r="Q111">
            <v>520</v>
          </cell>
          <cell r="R111">
            <v>525</v>
          </cell>
          <cell r="S111">
            <v>610</v>
          </cell>
          <cell r="T111">
            <v>705</v>
          </cell>
          <cell r="U111">
            <v>800</v>
          </cell>
          <cell r="V111">
            <v>940</v>
          </cell>
          <cell r="W111">
            <v>1025</v>
          </cell>
          <cell r="X111">
            <v>1210</v>
          </cell>
          <cell r="Y111">
            <v>1225</v>
          </cell>
          <cell r="Z111">
            <v>1280</v>
          </cell>
          <cell r="AA111">
            <v>1375</v>
          </cell>
          <cell r="AB111">
            <v>1500</v>
          </cell>
          <cell r="AC111">
            <v>1775</v>
          </cell>
          <cell r="AD111">
            <v>2050</v>
          </cell>
        </row>
        <row r="112">
          <cell r="D112" t="str">
            <v>Turkmenistan</v>
          </cell>
          <cell r="O112">
            <v>85</v>
          </cell>
          <cell r="P112">
            <v>110</v>
          </cell>
          <cell r="Q112">
            <v>95</v>
          </cell>
          <cell r="R112">
            <v>115</v>
          </cell>
          <cell r="S112">
            <v>140</v>
          </cell>
          <cell r="T112">
            <v>145</v>
          </cell>
          <cell r="U112">
            <v>165</v>
          </cell>
          <cell r="V112">
            <v>185</v>
          </cell>
          <cell r="W112">
            <v>205</v>
          </cell>
          <cell r="X112">
            <v>200</v>
          </cell>
          <cell r="Y112">
            <v>205</v>
          </cell>
          <cell r="Z112">
            <v>210</v>
          </cell>
          <cell r="AA112">
            <v>250</v>
          </cell>
          <cell r="AB112">
            <v>320</v>
          </cell>
          <cell r="AC112">
            <v>355</v>
          </cell>
          <cell r="AD112">
            <v>355</v>
          </cell>
        </row>
        <row r="113">
          <cell r="D113" t="str">
            <v>Ukraine</v>
          </cell>
          <cell r="O113">
            <v>75</v>
          </cell>
          <cell r="P113">
            <v>105</v>
          </cell>
          <cell r="Q113">
            <v>90</v>
          </cell>
          <cell r="R113">
            <v>90</v>
          </cell>
          <cell r="S113">
            <v>85</v>
          </cell>
          <cell r="T113">
            <v>85</v>
          </cell>
          <cell r="U113">
            <v>85</v>
          </cell>
          <cell r="V113">
            <v>85</v>
          </cell>
          <cell r="W113">
            <v>85</v>
          </cell>
          <cell r="X113">
            <v>85</v>
          </cell>
          <cell r="Y113">
            <v>85</v>
          </cell>
          <cell r="Z113">
            <v>90</v>
          </cell>
          <cell r="AA113">
            <v>90</v>
          </cell>
          <cell r="AB113">
            <v>95</v>
          </cell>
          <cell r="AC113">
            <v>95</v>
          </cell>
          <cell r="AD113">
            <v>100</v>
          </cell>
        </row>
        <row r="114">
          <cell r="D114" t="str">
            <v>Uzbekistan</v>
          </cell>
          <cell r="O114">
            <v>155</v>
          </cell>
          <cell r="P114">
            <v>155</v>
          </cell>
          <cell r="Q114">
            <v>165</v>
          </cell>
          <cell r="R114">
            <v>155</v>
          </cell>
          <cell r="S114">
            <v>175</v>
          </cell>
          <cell r="T114">
            <v>155</v>
          </cell>
          <cell r="U114">
            <v>145</v>
          </cell>
          <cell r="V114">
            <v>155</v>
          </cell>
          <cell r="W114">
            <v>155</v>
          </cell>
          <cell r="X114">
            <v>140</v>
          </cell>
          <cell r="Y114">
            <v>120</v>
          </cell>
          <cell r="Z114">
            <v>120</v>
          </cell>
          <cell r="AA114">
            <v>130</v>
          </cell>
          <cell r="AB114">
            <v>140</v>
          </cell>
          <cell r="AC114">
            <v>150</v>
          </cell>
          <cell r="AD114">
            <v>150</v>
          </cell>
        </row>
        <row r="115">
          <cell r="D115" t="str">
            <v>Belarus</v>
          </cell>
          <cell r="O115">
            <v>35</v>
          </cell>
          <cell r="P115">
            <v>35</v>
          </cell>
          <cell r="Q115">
            <v>35</v>
          </cell>
          <cell r="R115">
            <v>35</v>
          </cell>
          <cell r="S115">
            <v>35</v>
          </cell>
          <cell r="T115">
            <v>35</v>
          </cell>
          <cell r="U115">
            <v>35</v>
          </cell>
          <cell r="V115">
            <v>35</v>
          </cell>
          <cell r="W115">
            <v>35</v>
          </cell>
          <cell r="X115">
            <v>35</v>
          </cell>
          <cell r="Y115">
            <v>35</v>
          </cell>
          <cell r="Z115">
            <v>35</v>
          </cell>
          <cell r="AA115">
            <v>35</v>
          </cell>
          <cell r="AB115">
            <v>35</v>
          </cell>
          <cell r="AC115">
            <v>35</v>
          </cell>
          <cell r="AD115">
            <v>35</v>
          </cell>
        </row>
        <row r="116">
          <cell r="D116" t="str">
            <v>TOTAL</v>
          </cell>
          <cell r="E116">
            <v>11945</v>
          </cell>
          <cell r="F116">
            <v>12345</v>
          </cell>
          <cell r="G116">
            <v>12540</v>
          </cell>
          <cell r="H116">
            <v>12510</v>
          </cell>
          <cell r="I116">
            <v>12205</v>
          </cell>
          <cell r="J116">
            <v>11535</v>
          </cell>
          <cell r="K116">
            <v>10440</v>
          </cell>
          <cell r="L116">
            <v>9040</v>
          </cell>
          <cell r="M116">
            <v>7870</v>
          </cell>
          <cell r="N116">
            <v>7200</v>
          </cell>
          <cell r="O116">
            <v>7165</v>
          </cell>
          <cell r="P116">
            <v>7185</v>
          </cell>
          <cell r="Q116">
            <v>7270</v>
          </cell>
          <cell r="R116">
            <v>7240</v>
          </cell>
          <cell r="S116">
            <v>7455</v>
          </cell>
          <cell r="T116">
            <v>7890</v>
          </cell>
          <cell r="U116">
            <v>8525</v>
          </cell>
          <cell r="V116">
            <v>9335</v>
          </cell>
          <cell r="W116">
            <v>10275</v>
          </cell>
          <cell r="X116">
            <v>11175</v>
          </cell>
          <cell r="Y116">
            <v>11560</v>
          </cell>
          <cell r="Z116">
            <v>12010</v>
          </cell>
          <cell r="AA116">
            <v>12430</v>
          </cell>
          <cell r="AB116">
            <v>12890</v>
          </cell>
          <cell r="AC116">
            <v>13560</v>
          </cell>
          <cell r="AD116">
            <v>14240</v>
          </cell>
        </row>
        <row r="117">
          <cell r="Y117">
            <v>445</v>
          </cell>
          <cell r="Z117">
            <v>455</v>
          </cell>
          <cell r="AA117">
            <v>505</v>
          </cell>
          <cell r="AB117">
            <v>590</v>
          </cell>
          <cell r="AC117">
            <v>635</v>
          </cell>
          <cell r="AD117">
            <v>640</v>
          </cell>
        </row>
        <row r="119">
          <cell r="D119" t="str">
            <v>EASTERN EUROPE</v>
          </cell>
        </row>
        <row r="120">
          <cell r="D120" t="str">
            <v>Albania</v>
          </cell>
          <cell r="E120">
            <v>55</v>
          </cell>
          <cell r="F120">
            <v>55</v>
          </cell>
          <cell r="G120">
            <v>55</v>
          </cell>
          <cell r="H120">
            <v>45</v>
          </cell>
          <cell r="I120">
            <v>45</v>
          </cell>
          <cell r="J120">
            <v>30</v>
          </cell>
          <cell r="K120">
            <v>20</v>
          </cell>
          <cell r="L120">
            <v>10</v>
          </cell>
          <cell r="M120">
            <v>10</v>
          </cell>
          <cell r="N120">
            <v>10</v>
          </cell>
          <cell r="O120">
            <v>10</v>
          </cell>
          <cell r="P120">
            <v>10</v>
          </cell>
          <cell r="Q120">
            <v>5</v>
          </cell>
          <cell r="R120">
            <v>5</v>
          </cell>
          <cell r="S120">
            <v>5</v>
          </cell>
          <cell r="T120">
            <v>5</v>
          </cell>
          <cell r="U120">
            <v>5</v>
          </cell>
          <cell r="V120">
            <v>5</v>
          </cell>
          <cell r="W120">
            <v>5</v>
          </cell>
          <cell r="X120">
            <v>5</v>
          </cell>
          <cell r="Y120">
            <v>5</v>
          </cell>
        </row>
        <row r="121">
          <cell r="D121" t="str">
            <v>Croatia</v>
          </cell>
          <cell r="O121">
            <v>40</v>
          </cell>
          <cell r="P121">
            <v>35</v>
          </cell>
          <cell r="Q121">
            <v>30</v>
          </cell>
          <cell r="R121">
            <v>30</v>
          </cell>
          <cell r="S121">
            <v>25</v>
          </cell>
          <cell r="T121">
            <v>25</v>
          </cell>
          <cell r="U121">
            <v>20</v>
          </cell>
          <cell r="V121">
            <v>20</v>
          </cell>
          <cell r="W121">
            <v>20</v>
          </cell>
          <cell r="X121">
            <v>20</v>
          </cell>
          <cell r="Y121">
            <v>20</v>
          </cell>
        </row>
        <row r="122">
          <cell r="D122" t="str">
            <v>Hungary</v>
          </cell>
          <cell r="E122">
            <v>35</v>
          </cell>
          <cell r="F122">
            <v>35</v>
          </cell>
          <cell r="G122">
            <v>35</v>
          </cell>
          <cell r="H122">
            <v>40</v>
          </cell>
          <cell r="I122">
            <v>35</v>
          </cell>
          <cell r="J122">
            <v>40</v>
          </cell>
          <cell r="K122">
            <v>35</v>
          </cell>
          <cell r="L122">
            <v>35</v>
          </cell>
          <cell r="M122">
            <v>35</v>
          </cell>
          <cell r="N122">
            <v>40</v>
          </cell>
          <cell r="O122">
            <v>45</v>
          </cell>
          <cell r="P122">
            <v>40</v>
          </cell>
          <cell r="Q122">
            <v>35</v>
          </cell>
          <cell r="R122">
            <v>35</v>
          </cell>
          <cell r="S122">
            <v>35</v>
          </cell>
          <cell r="T122">
            <v>35</v>
          </cell>
          <cell r="U122">
            <v>35</v>
          </cell>
          <cell r="V122">
            <v>30</v>
          </cell>
          <cell r="W122">
            <v>35</v>
          </cell>
          <cell r="X122">
            <v>35</v>
          </cell>
          <cell r="Y122">
            <v>30</v>
          </cell>
        </row>
        <row r="123">
          <cell r="D123" t="str">
            <v>Romania</v>
          </cell>
          <cell r="E123">
            <v>220</v>
          </cell>
          <cell r="F123">
            <v>220</v>
          </cell>
          <cell r="G123">
            <v>215</v>
          </cell>
          <cell r="H123">
            <v>195</v>
          </cell>
          <cell r="I123">
            <v>180</v>
          </cell>
          <cell r="J123">
            <v>165</v>
          </cell>
          <cell r="K123">
            <v>140</v>
          </cell>
          <cell r="L123">
            <v>135</v>
          </cell>
          <cell r="M123">
            <v>135</v>
          </cell>
          <cell r="N123">
            <v>140</v>
          </cell>
          <cell r="O123">
            <v>145</v>
          </cell>
          <cell r="P123">
            <v>145</v>
          </cell>
          <cell r="Q123">
            <v>140</v>
          </cell>
          <cell r="R123">
            <v>130</v>
          </cell>
          <cell r="S123">
            <v>135</v>
          </cell>
          <cell r="T123">
            <v>130</v>
          </cell>
          <cell r="U123">
            <v>130</v>
          </cell>
          <cell r="V123">
            <v>130</v>
          </cell>
          <cell r="W123">
            <v>125</v>
          </cell>
          <cell r="X123">
            <v>120</v>
          </cell>
          <cell r="Y123">
            <v>115</v>
          </cell>
        </row>
        <row r="124">
          <cell r="D124" t="str">
            <v>Serbia-1985-94 Incl Croatia</v>
          </cell>
          <cell r="E124">
            <v>85</v>
          </cell>
          <cell r="F124">
            <v>85</v>
          </cell>
          <cell r="G124">
            <v>80</v>
          </cell>
          <cell r="H124">
            <v>75</v>
          </cell>
          <cell r="I124">
            <v>70</v>
          </cell>
          <cell r="J124">
            <v>65</v>
          </cell>
          <cell r="K124">
            <v>60</v>
          </cell>
          <cell r="L124">
            <v>60</v>
          </cell>
          <cell r="M124">
            <v>60</v>
          </cell>
          <cell r="N124">
            <v>65</v>
          </cell>
          <cell r="O124">
            <v>25</v>
          </cell>
          <cell r="P124">
            <v>20</v>
          </cell>
          <cell r="Q124">
            <v>20</v>
          </cell>
          <cell r="R124">
            <v>20</v>
          </cell>
          <cell r="S124">
            <v>20</v>
          </cell>
          <cell r="T124">
            <v>20</v>
          </cell>
          <cell r="U124">
            <v>20</v>
          </cell>
          <cell r="V124">
            <v>15</v>
          </cell>
          <cell r="W124">
            <v>15</v>
          </cell>
          <cell r="X124">
            <v>15</v>
          </cell>
          <cell r="Y124">
            <v>15</v>
          </cell>
        </row>
        <row r="125">
          <cell r="D125" t="str">
            <v>Other</v>
          </cell>
          <cell r="E125">
            <v>10</v>
          </cell>
          <cell r="F125">
            <v>10</v>
          </cell>
          <cell r="G125">
            <v>10</v>
          </cell>
          <cell r="H125">
            <v>10</v>
          </cell>
          <cell r="I125">
            <v>10</v>
          </cell>
          <cell r="J125">
            <v>10</v>
          </cell>
          <cell r="K125">
            <v>10</v>
          </cell>
          <cell r="L125">
            <v>10</v>
          </cell>
          <cell r="M125">
            <v>10</v>
          </cell>
          <cell r="N125">
            <v>10</v>
          </cell>
          <cell r="O125">
            <v>15</v>
          </cell>
          <cell r="P125">
            <v>15</v>
          </cell>
          <cell r="Q125">
            <v>15</v>
          </cell>
          <cell r="R125">
            <v>15</v>
          </cell>
          <cell r="S125">
            <v>15</v>
          </cell>
          <cell r="T125">
            <v>20</v>
          </cell>
          <cell r="U125">
            <v>30</v>
          </cell>
          <cell r="V125">
            <v>25</v>
          </cell>
          <cell r="W125">
            <v>25</v>
          </cell>
          <cell r="X125">
            <v>35</v>
          </cell>
          <cell r="Y125">
            <v>35</v>
          </cell>
        </row>
        <row r="126">
          <cell r="D126" t="str">
            <v>TOTAL</v>
          </cell>
          <cell r="E126">
            <v>405</v>
          </cell>
          <cell r="F126">
            <v>405</v>
          </cell>
          <cell r="G126">
            <v>395</v>
          </cell>
          <cell r="H126">
            <v>365</v>
          </cell>
          <cell r="I126">
            <v>340</v>
          </cell>
          <cell r="J126">
            <v>310</v>
          </cell>
          <cell r="K126">
            <v>265</v>
          </cell>
          <cell r="L126">
            <v>250</v>
          </cell>
          <cell r="M126">
            <v>250</v>
          </cell>
          <cell r="N126">
            <v>265</v>
          </cell>
          <cell r="O126">
            <v>280</v>
          </cell>
          <cell r="P126">
            <v>265</v>
          </cell>
          <cell r="Q126">
            <v>245</v>
          </cell>
          <cell r="R126">
            <v>235</v>
          </cell>
          <cell r="S126">
            <v>235</v>
          </cell>
          <cell r="T126">
            <v>235</v>
          </cell>
          <cell r="U126">
            <v>240</v>
          </cell>
          <cell r="V126">
            <v>225</v>
          </cell>
          <cell r="W126">
            <v>225</v>
          </cell>
          <cell r="X126">
            <v>230</v>
          </cell>
          <cell r="Y126">
            <v>220</v>
          </cell>
          <cell r="Z126">
            <v>215</v>
          </cell>
          <cell r="AA126">
            <v>225</v>
          </cell>
          <cell r="AB126">
            <v>225</v>
          </cell>
          <cell r="AC126">
            <v>225</v>
          </cell>
          <cell r="AD126">
            <v>225</v>
          </cell>
        </row>
        <row r="130">
          <cell r="D130" t="str">
            <v>TOTAL NON OPEC</v>
          </cell>
          <cell r="E130">
            <v>40965</v>
          </cell>
          <cell r="F130">
            <v>41265</v>
          </cell>
          <cell r="G130">
            <v>41700</v>
          </cell>
          <cell r="H130">
            <v>42055</v>
          </cell>
          <cell r="I130">
            <v>41325</v>
          </cell>
          <cell r="J130">
            <v>41170</v>
          </cell>
          <cell r="K130">
            <v>40775</v>
          </cell>
          <cell r="L130">
            <v>39855</v>
          </cell>
          <cell r="M130">
            <v>39280</v>
          </cell>
          <cell r="N130">
            <v>40035</v>
          </cell>
          <cell r="O130">
            <v>41190</v>
          </cell>
          <cell r="P130">
            <v>42280</v>
          </cell>
          <cell r="Q130">
            <v>42910</v>
          </cell>
          <cell r="R130">
            <v>43090</v>
          </cell>
          <cell r="S130">
            <v>43095</v>
          </cell>
          <cell r="T130">
            <v>44250</v>
          </cell>
          <cell r="U130">
            <v>44975</v>
          </cell>
          <cell r="V130">
            <v>46380</v>
          </cell>
          <cell r="W130">
            <v>47025</v>
          </cell>
          <cell r="X130">
            <v>48125</v>
          </cell>
          <cell r="Y130">
            <v>48190</v>
          </cell>
          <cell r="Z130">
            <v>49565</v>
          </cell>
          <cell r="AA130">
            <v>50415</v>
          </cell>
          <cell r="AB130">
            <v>51065</v>
          </cell>
          <cell r="AC130">
            <v>51985</v>
          </cell>
          <cell r="AD130">
            <v>52815</v>
          </cell>
        </row>
        <row r="132">
          <cell r="F132">
            <v>0.3</v>
          </cell>
          <cell r="G132">
            <v>0.435</v>
          </cell>
          <cell r="H132">
            <v>0.35499999999999998</v>
          </cell>
          <cell r="I132">
            <v>-0.73</v>
          </cell>
          <cell r="J132">
            <v>-0.155</v>
          </cell>
          <cell r="K132">
            <v>-0.39500000000000002</v>
          </cell>
          <cell r="L132">
            <v>-0.92</v>
          </cell>
          <cell r="M132">
            <v>-0.57499999999999996</v>
          </cell>
          <cell r="N132">
            <v>0.755</v>
          </cell>
          <cell r="O132">
            <v>1.155</v>
          </cell>
          <cell r="P132">
            <v>1.0900000000000001</v>
          </cell>
          <cell r="Q132">
            <v>0.63</v>
          </cell>
          <cell r="R132">
            <v>0.18</v>
          </cell>
          <cell r="S132">
            <v>5.0000000000000001E-3</v>
          </cell>
          <cell r="T132">
            <v>1.155</v>
          </cell>
          <cell r="U132">
            <v>0.72499999999999998</v>
          </cell>
          <cell r="V132">
            <v>1.405</v>
          </cell>
          <cell r="W132">
            <v>0.64500000000000002</v>
          </cell>
          <cell r="X132">
            <v>1.1000000000000001</v>
          </cell>
          <cell r="Y132">
            <v>6.5000000000000002E-2</v>
          </cell>
          <cell r="Z132">
            <v>1.375</v>
          </cell>
          <cell r="AA132">
            <v>0.85</v>
          </cell>
          <cell r="AB132">
            <v>0.65</v>
          </cell>
          <cell r="AC132">
            <v>0.92</v>
          </cell>
          <cell r="AD132">
            <v>0.83</v>
          </cell>
        </row>
        <row r="133">
          <cell r="D133" t="str">
            <v>OLD</v>
          </cell>
          <cell r="E133">
            <v>40965</v>
          </cell>
          <cell r="F133">
            <v>41265</v>
          </cell>
          <cell r="G133">
            <v>41700</v>
          </cell>
          <cell r="H133">
            <v>42055</v>
          </cell>
          <cell r="I133">
            <v>41325</v>
          </cell>
          <cell r="J133">
            <v>41170</v>
          </cell>
          <cell r="K133">
            <v>40775</v>
          </cell>
          <cell r="L133">
            <v>39855</v>
          </cell>
          <cell r="M133">
            <v>39285</v>
          </cell>
          <cell r="N133">
            <v>40040</v>
          </cell>
          <cell r="O133">
            <v>41005</v>
          </cell>
          <cell r="P133">
            <v>42110</v>
          </cell>
          <cell r="Q133">
            <v>42875</v>
          </cell>
          <cell r="R133">
            <v>43035</v>
          </cell>
          <cell r="S133">
            <v>43090</v>
          </cell>
          <cell r="T133">
            <v>43990</v>
          </cell>
          <cell r="U133">
            <v>44645</v>
          </cell>
          <cell r="V133">
            <v>45940</v>
          </cell>
          <cell r="W133">
            <v>46785</v>
          </cell>
          <cell r="X133">
            <v>47640</v>
          </cell>
          <cell r="Y133">
            <v>48575</v>
          </cell>
          <cell r="Z133">
            <v>49930</v>
          </cell>
          <cell r="AA133">
            <v>51110</v>
          </cell>
          <cell r="AB133">
            <v>51905</v>
          </cell>
          <cell r="AC133">
            <v>52485</v>
          </cell>
          <cell r="AD133">
            <v>53035</v>
          </cell>
        </row>
        <row r="135">
          <cell r="F135">
            <v>0.3</v>
          </cell>
          <cell r="G135">
            <v>0.435</v>
          </cell>
          <cell r="H135">
            <v>0.35499999999999998</v>
          </cell>
          <cell r="I135">
            <v>-0.73</v>
          </cell>
          <cell r="J135">
            <v>-0.155</v>
          </cell>
          <cell r="K135">
            <v>-0.39500000000000002</v>
          </cell>
          <cell r="L135">
            <v>-0.92</v>
          </cell>
          <cell r="M135">
            <v>-0.56999999999999995</v>
          </cell>
          <cell r="N135">
            <v>0.755</v>
          </cell>
          <cell r="O135">
            <v>0.96499999999999997</v>
          </cell>
          <cell r="P135">
            <v>1.105</v>
          </cell>
          <cell r="Q135">
            <v>0.76500000000000001</v>
          </cell>
          <cell r="R135">
            <v>0.16</v>
          </cell>
          <cell r="S135">
            <v>5.5E-2</v>
          </cell>
          <cell r="T135">
            <v>0.9</v>
          </cell>
          <cell r="U135">
            <v>0.65500000000000003</v>
          </cell>
          <cell r="V135">
            <v>1.2949999999999999</v>
          </cell>
          <cell r="W135">
            <v>0.84499999999999997</v>
          </cell>
          <cell r="X135">
            <v>0.85499999999999998</v>
          </cell>
          <cell r="Y135">
            <v>0.93500000000000005</v>
          </cell>
          <cell r="Z135">
            <v>1.355</v>
          </cell>
          <cell r="AA135">
            <v>1.18</v>
          </cell>
          <cell r="AB135">
            <v>0.79500000000000004</v>
          </cell>
          <cell r="AC135">
            <v>0.57999999999999996</v>
          </cell>
          <cell r="AD135">
            <v>0.55000000000000004</v>
          </cell>
        </row>
        <row r="136">
          <cell r="D136" t="str">
            <v>SUMMARY: NON-OPEC PRODUCTION  000 b/d</v>
          </cell>
        </row>
        <row r="137">
          <cell r="D137">
            <v>39393.745037384258</v>
          </cell>
        </row>
        <row r="139">
          <cell r="E139">
            <v>1985</v>
          </cell>
          <cell r="F139">
            <v>1986</v>
          </cell>
          <cell r="G139">
            <v>1987</v>
          </cell>
          <cell r="H139">
            <v>1988</v>
          </cell>
          <cell r="I139">
            <v>1989</v>
          </cell>
          <cell r="J139">
            <v>1990</v>
          </cell>
          <cell r="K139">
            <v>1991</v>
          </cell>
          <cell r="L139">
            <v>1992</v>
          </cell>
          <cell r="M139">
            <v>1993</v>
          </cell>
          <cell r="N139">
            <v>1994</v>
          </cell>
          <cell r="O139">
            <v>1995</v>
          </cell>
          <cell r="P139">
            <v>1996</v>
          </cell>
          <cell r="Q139">
            <v>1997</v>
          </cell>
          <cell r="R139">
            <v>1998</v>
          </cell>
          <cell r="S139">
            <v>1999</v>
          </cell>
          <cell r="T139">
            <v>2000</v>
          </cell>
          <cell r="U139">
            <v>2001</v>
          </cell>
          <cell r="V139">
            <v>2002</v>
          </cell>
          <cell r="W139">
            <v>2003</v>
          </cell>
          <cell r="X139">
            <v>2004</v>
          </cell>
          <cell r="Y139">
            <v>2005</v>
          </cell>
          <cell r="Z139">
            <v>2006</v>
          </cell>
          <cell r="AA139">
            <v>2007</v>
          </cell>
          <cell r="AB139">
            <v>2008</v>
          </cell>
          <cell r="AC139">
            <v>2009</v>
          </cell>
          <cell r="AD139">
            <v>2010</v>
          </cell>
        </row>
        <row r="141">
          <cell r="D141" t="str">
            <v>USA</v>
          </cell>
          <cell r="E141">
            <v>10640</v>
          </cell>
          <cell r="F141">
            <v>10290</v>
          </cell>
          <cell r="G141">
            <v>10010</v>
          </cell>
          <cell r="H141">
            <v>9820</v>
          </cell>
          <cell r="I141">
            <v>9220</v>
          </cell>
          <cell r="J141">
            <v>8995</v>
          </cell>
          <cell r="K141">
            <v>9165</v>
          </cell>
          <cell r="L141">
            <v>8995</v>
          </cell>
          <cell r="M141">
            <v>8835</v>
          </cell>
          <cell r="N141">
            <v>8645</v>
          </cell>
          <cell r="O141">
            <v>8600</v>
          </cell>
          <cell r="P141">
            <v>8615</v>
          </cell>
          <cell r="Q141">
            <v>8610</v>
          </cell>
          <cell r="R141">
            <v>8395</v>
          </cell>
          <cell r="S141">
            <v>8105</v>
          </cell>
          <cell r="T141">
            <v>8130</v>
          </cell>
          <cell r="U141">
            <v>8100</v>
          </cell>
          <cell r="V141">
            <v>8115</v>
          </cell>
          <cell r="W141">
            <v>7825</v>
          </cell>
          <cell r="X141">
            <v>7650</v>
          </cell>
          <cell r="Y141">
            <v>7255</v>
          </cell>
          <cell r="Z141">
            <v>7330</v>
          </cell>
          <cell r="AA141">
            <v>7550</v>
          </cell>
          <cell r="AB141">
            <v>7625</v>
          </cell>
          <cell r="AC141">
            <v>7700</v>
          </cell>
          <cell r="AD141">
            <v>7750</v>
          </cell>
        </row>
        <row r="142">
          <cell r="D142" t="str">
            <v>Canada</v>
          </cell>
          <cell r="E142">
            <v>1840</v>
          </cell>
          <cell r="F142">
            <v>1815</v>
          </cell>
          <cell r="G142">
            <v>1900</v>
          </cell>
          <cell r="H142">
            <v>1990</v>
          </cell>
          <cell r="I142">
            <v>1945</v>
          </cell>
          <cell r="J142">
            <v>1970</v>
          </cell>
          <cell r="K142">
            <v>1975</v>
          </cell>
          <cell r="L142">
            <v>2025</v>
          </cell>
          <cell r="M142">
            <v>2160</v>
          </cell>
          <cell r="N142">
            <v>2270</v>
          </cell>
          <cell r="O142">
            <v>2390</v>
          </cell>
          <cell r="P142">
            <v>2395</v>
          </cell>
          <cell r="Q142">
            <v>2490</v>
          </cell>
          <cell r="R142">
            <v>2620</v>
          </cell>
          <cell r="S142">
            <v>2570</v>
          </cell>
          <cell r="T142">
            <v>2700</v>
          </cell>
          <cell r="U142">
            <v>2755</v>
          </cell>
          <cell r="V142">
            <v>2885</v>
          </cell>
          <cell r="W142">
            <v>3005</v>
          </cell>
          <cell r="X142">
            <v>3090</v>
          </cell>
          <cell r="Y142">
            <v>3020</v>
          </cell>
          <cell r="Z142">
            <v>3245</v>
          </cell>
          <cell r="AA142">
            <v>3400</v>
          </cell>
          <cell r="AB142">
            <v>3500</v>
          </cell>
          <cell r="AC142">
            <v>3600</v>
          </cell>
          <cell r="AD142">
            <v>3700</v>
          </cell>
        </row>
        <row r="143">
          <cell r="D143" t="str">
            <v>N. America</v>
          </cell>
          <cell r="E143">
            <v>12480</v>
          </cell>
          <cell r="F143">
            <v>12105</v>
          </cell>
          <cell r="G143">
            <v>11910</v>
          </cell>
          <cell r="H143">
            <v>11810</v>
          </cell>
          <cell r="I143">
            <v>11165</v>
          </cell>
          <cell r="J143">
            <v>10965</v>
          </cell>
          <cell r="K143">
            <v>11140</v>
          </cell>
          <cell r="L143">
            <v>11020</v>
          </cell>
          <cell r="M143">
            <v>10995</v>
          </cell>
          <cell r="N143">
            <v>10915</v>
          </cell>
          <cell r="O143">
            <v>10990</v>
          </cell>
          <cell r="P143">
            <v>11010</v>
          </cell>
          <cell r="Q143">
            <v>11100</v>
          </cell>
          <cell r="R143">
            <v>11015</v>
          </cell>
          <cell r="S143">
            <v>10675</v>
          </cell>
          <cell r="T143">
            <v>10830</v>
          </cell>
          <cell r="U143">
            <v>10855</v>
          </cell>
          <cell r="V143">
            <v>11000</v>
          </cell>
          <cell r="W143">
            <v>10830</v>
          </cell>
          <cell r="X143">
            <v>10740</v>
          </cell>
          <cell r="Y143">
            <v>10275</v>
          </cell>
          <cell r="Z143">
            <v>10575</v>
          </cell>
          <cell r="AA143">
            <v>10950</v>
          </cell>
          <cell r="AB143">
            <v>11125</v>
          </cell>
          <cell r="AC143">
            <v>11300</v>
          </cell>
          <cell r="AD143">
            <v>11450</v>
          </cell>
        </row>
        <row r="145">
          <cell r="D145" t="str">
            <v>Latin America</v>
          </cell>
          <cell r="E145">
            <v>5040</v>
          </cell>
          <cell r="F145">
            <v>5040</v>
          </cell>
          <cell r="G145">
            <v>5080</v>
          </cell>
          <cell r="H145">
            <v>5210</v>
          </cell>
          <cell r="I145">
            <v>5305</v>
          </cell>
          <cell r="J145">
            <v>5470</v>
          </cell>
          <cell r="K145">
            <v>5625</v>
          </cell>
          <cell r="L145">
            <v>5680</v>
          </cell>
          <cell r="M145">
            <v>5795</v>
          </cell>
          <cell r="N145">
            <v>5940</v>
          </cell>
          <cell r="O145">
            <v>6105</v>
          </cell>
          <cell r="P145">
            <v>6505</v>
          </cell>
          <cell r="Q145">
            <v>6775</v>
          </cell>
          <cell r="R145">
            <v>7165</v>
          </cell>
          <cell r="S145">
            <v>7120</v>
          </cell>
          <cell r="T145">
            <v>7230</v>
          </cell>
          <cell r="U145">
            <v>7405</v>
          </cell>
          <cell r="V145">
            <v>7540</v>
          </cell>
          <cell r="W145">
            <v>7720</v>
          </cell>
          <cell r="X145">
            <v>7825</v>
          </cell>
          <cell r="Y145">
            <v>7995</v>
          </cell>
          <cell r="Z145">
            <v>8255</v>
          </cell>
          <cell r="AA145">
            <v>8355</v>
          </cell>
          <cell r="AB145">
            <v>8400</v>
          </cell>
          <cell r="AC145">
            <v>8460</v>
          </cell>
          <cell r="AD145">
            <v>8480</v>
          </cell>
        </row>
        <row r="146">
          <cell r="D146" t="str">
            <v>Europe</v>
          </cell>
          <cell r="E146">
            <v>4340</v>
          </cell>
          <cell r="F146">
            <v>4470</v>
          </cell>
          <cell r="G146">
            <v>4550</v>
          </cell>
          <cell r="H146">
            <v>4480</v>
          </cell>
          <cell r="I146">
            <v>4355</v>
          </cell>
          <cell r="J146">
            <v>4505</v>
          </cell>
          <cell r="K146">
            <v>4735</v>
          </cell>
          <cell r="L146">
            <v>5065</v>
          </cell>
          <cell r="M146">
            <v>5335</v>
          </cell>
          <cell r="N146">
            <v>6230</v>
          </cell>
          <cell r="O146">
            <v>6625</v>
          </cell>
          <cell r="P146">
            <v>6935</v>
          </cell>
          <cell r="Q146">
            <v>6960</v>
          </cell>
          <cell r="R146">
            <v>6870</v>
          </cell>
          <cell r="S146">
            <v>6930</v>
          </cell>
          <cell r="T146">
            <v>6990</v>
          </cell>
          <cell r="U146">
            <v>6850</v>
          </cell>
          <cell r="V146">
            <v>6835</v>
          </cell>
          <cell r="W146">
            <v>6535</v>
          </cell>
          <cell r="X146">
            <v>6270</v>
          </cell>
          <cell r="Y146">
            <v>5830</v>
          </cell>
          <cell r="Z146">
            <v>5660</v>
          </cell>
          <cell r="AA146">
            <v>5510</v>
          </cell>
          <cell r="AB146">
            <v>5310</v>
          </cell>
          <cell r="AC146">
            <v>5115</v>
          </cell>
          <cell r="AD146">
            <v>4925</v>
          </cell>
        </row>
        <row r="147">
          <cell r="D147" t="str">
            <v>Africa</v>
          </cell>
          <cell r="E147">
            <v>1875</v>
          </cell>
          <cell r="F147">
            <v>1825</v>
          </cell>
          <cell r="G147">
            <v>1990</v>
          </cell>
          <cell r="H147">
            <v>2050</v>
          </cell>
          <cell r="I147">
            <v>2095</v>
          </cell>
          <cell r="J147">
            <v>2250</v>
          </cell>
          <cell r="K147">
            <v>2275</v>
          </cell>
          <cell r="L147">
            <v>2345</v>
          </cell>
          <cell r="M147">
            <v>2345</v>
          </cell>
          <cell r="N147">
            <v>2410</v>
          </cell>
          <cell r="O147">
            <v>2545</v>
          </cell>
          <cell r="P147">
            <v>2695</v>
          </cell>
          <cell r="Q147">
            <v>2705</v>
          </cell>
          <cell r="R147">
            <v>2705</v>
          </cell>
          <cell r="S147">
            <v>2755</v>
          </cell>
          <cell r="T147">
            <v>2810</v>
          </cell>
          <cell r="U147">
            <v>2770</v>
          </cell>
          <cell r="V147">
            <v>2990</v>
          </cell>
          <cell r="W147">
            <v>3035</v>
          </cell>
          <cell r="X147">
            <v>3445</v>
          </cell>
          <cell r="Y147">
            <v>3730</v>
          </cell>
          <cell r="Z147">
            <v>4240</v>
          </cell>
          <cell r="AA147">
            <v>4405</v>
          </cell>
          <cell r="AB147">
            <v>4505</v>
          </cell>
          <cell r="AC147">
            <v>4680</v>
          </cell>
          <cell r="AD147">
            <v>4835</v>
          </cell>
        </row>
        <row r="148">
          <cell r="D148" t="str">
            <v>FSU</v>
          </cell>
          <cell r="E148">
            <v>11945</v>
          </cell>
          <cell r="F148">
            <v>12345</v>
          </cell>
          <cell r="G148">
            <v>12540</v>
          </cell>
          <cell r="H148">
            <v>12510</v>
          </cell>
          <cell r="I148">
            <v>12205</v>
          </cell>
          <cell r="J148">
            <v>11535</v>
          </cell>
          <cell r="K148">
            <v>10440</v>
          </cell>
          <cell r="L148">
            <v>9040</v>
          </cell>
          <cell r="M148">
            <v>7870</v>
          </cell>
          <cell r="N148">
            <v>7200</v>
          </cell>
          <cell r="O148">
            <v>7165</v>
          </cell>
          <cell r="P148">
            <v>7185</v>
          </cell>
          <cell r="Q148">
            <v>7270</v>
          </cell>
          <cell r="R148">
            <v>7240</v>
          </cell>
          <cell r="S148">
            <v>7455</v>
          </cell>
          <cell r="T148">
            <v>7890</v>
          </cell>
          <cell r="U148">
            <v>8525</v>
          </cell>
          <cell r="V148">
            <v>9335</v>
          </cell>
          <cell r="W148">
            <v>10275</v>
          </cell>
          <cell r="X148">
            <v>11175</v>
          </cell>
          <cell r="Y148">
            <v>11560</v>
          </cell>
          <cell r="Z148">
            <v>12010</v>
          </cell>
          <cell r="AA148">
            <v>12430</v>
          </cell>
          <cell r="AB148">
            <v>12890</v>
          </cell>
          <cell r="AC148">
            <v>13560</v>
          </cell>
          <cell r="AD148">
            <v>14240</v>
          </cell>
        </row>
        <row r="150">
          <cell r="D150" t="str">
            <v>Middle East</v>
          </cell>
          <cell r="E150">
            <v>715</v>
          </cell>
          <cell r="F150">
            <v>775</v>
          </cell>
          <cell r="G150">
            <v>870</v>
          </cell>
          <cell r="H150">
            <v>1105</v>
          </cell>
          <cell r="I150">
            <v>1200</v>
          </cell>
          <cell r="J150">
            <v>1310</v>
          </cell>
          <cell r="K150">
            <v>1420</v>
          </cell>
          <cell r="L150">
            <v>1495</v>
          </cell>
          <cell r="M150">
            <v>1620</v>
          </cell>
          <cell r="N150">
            <v>1770</v>
          </cell>
          <cell r="O150">
            <v>1960</v>
          </cell>
          <cell r="P150">
            <v>1995</v>
          </cell>
          <cell r="Q150">
            <v>2045</v>
          </cell>
          <cell r="R150">
            <v>2020</v>
          </cell>
          <cell r="S150">
            <v>2025</v>
          </cell>
          <cell r="T150">
            <v>2090</v>
          </cell>
          <cell r="U150">
            <v>2110</v>
          </cell>
          <cell r="V150">
            <v>2060</v>
          </cell>
          <cell r="W150">
            <v>1985</v>
          </cell>
          <cell r="X150">
            <v>1885</v>
          </cell>
          <cell r="Y150">
            <v>1850</v>
          </cell>
          <cell r="Z150">
            <v>1780</v>
          </cell>
          <cell r="AA150">
            <v>1725</v>
          </cell>
          <cell r="AB150">
            <v>1685</v>
          </cell>
          <cell r="AC150">
            <v>1615</v>
          </cell>
          <cell r="AD150">
            <v>1625</v>
          </cell>
        </row>
        <row r="151">
          <cell r="D151" t="str">
            <v>Asia-Pacific</v>
          </cell>
          <cell r="E151">
            <v>4570</v>
          </cell>
          <cell r="F151">
            <v>4705</v>
          </cell>
          <cell r="G151">
            <v>4760</v>
          </cell>
          <cell r="H151">
            <v>4890</v>
          </cell>
          <cell r="I151">
            <v>5000</v>
          </cell>
          <cell r="J151">
            <v>5135</v>
          </cell>
          <cell r="K151">
            <v>5140</v>
          </cell>
          <cell r="L151">
            <v>5210</v>
          </cell>
          <cell r="M151">
            <v>5320</v>
          </cell>
          <cell r="N151">
            <v>5570</v>
          </cell>
          <cell r="O151">
            <v>5800</v>
          </cell>
          <cell r="P151">
            <v>5955</v>
          </cell>
          <cell r="Q151">
            <v>6055</v>
          </cell>
          <cell r="R151">
            <v>6075</v>
          </cell>
          <cell r="S151">
            <v>6135</v>
          </cell>
          <cell r="T151">
            <v>6410</v>
          </cell>
          <cell r="U151">
            <v>6460</v>
          </cell>
          <cell r="V151">
            <v>6620</v>
          </cell>
          <cell r="W151">
            <v>6645</v>
          </cell>
          <cell r="X151">
            <v>6785</v>
          </cell>
          <cell r="Y151">
            <v>6950</v>
          </cell>
          <cell r="Z151">
            <v>7045</v>
          </cell>
          <cell r="AA151">
            <v>7040</v>
          </cell>
          <cell r="AB151">
            <v>7150</v>
          </cell>
          <cell r="AC151">
            <v>7255</v>
          </cell>
          <cell r="AD151">
            <v>7260</v>
          </cell>
        </row>
        <row r="153">
          <cell r="D153" t="str">
            <v>TOTAL NON OPEC</v>
          </cell>
          <cell r="E153">
            <v>40965</v>
          </cell>
          <cell r="F153">
            <v>41265</v>
          </cell>
          <cell r="G153">
            <v>41700</v>
          </cell>
          <cell r="H153">
            <v>42055</v>
          </cell>
          <cell r="I153">
            <v>41325</v>
          </cell>
          <cell r="J153">
            <v>41170</v>
          </cell>
          <cell r="K153">
            <v>40775</v>
          </cell>
          <cell r="L153">
            <v>39855</v>
          </cell>
          <cell r="M153">
            <v>39280</v>
          </cell>
          <cell r="N153">
            <v>40035</v>
          </cell>
          <cell r="O153">
            <v>41190</v>
          </cell>
          <cell r="P153">
            <v>42280</v>
          </cell>
          <cell r="Q153">
            <v>42910</v>
          </cell>
          <cell r="R153">
            <v>43090</v>
          </cell>
          <cell r="S153">
            <v>43095</v>
          </cell>
          <cell r="T153">
            <v>44250</v>
          </cell>
          <cell r="U153">
            <v>44975</v>
          </cell>
          <cell r="V153">
            <v>46380</v>
          </cell>
          <cell r="W153">
            <v>47025</v>
          </cell>
          <cell r="X153">
            <v>48125</v>
          </cell>
          <cell r="Y153">
            <v>48190</v>
          </cell>
          <cell r="Z153">
            <v>49565</v>
          </cell>
          <cell r="AA153">
            <v>50415</v>
          </cell>
          <cell r="AB153">
            <v>51065</v>
          </cell>
          <cell r="AC153">
            <v>51985</v>
          </cell>
          <cell r="AD153">
            <v>52815</v>
          </cell>
        </row>
        <row r="157">
          <cell r="D157">
            <v>39393.745037384258</v>
          </cell>
          <cell r="T157" t="str">
            <v>Million b/d</v>
          </cell>
        </row>
        <row r="159">
          <cell r="E159">
            <v>1985</v>
          </cell>
          <cell r="F159">
            <v>1986</v>
          </cell>
          <cell r="G159">
            <v>1987</v>
          </cell>
          <cell r="H159">
            <v>1988</v>
          </cell>
          <cell r="I159">
            <v>1989</v>
          </cell>
          <cell r="J159">
            <v>1990</v>
          </cell>
          <cell r="K159">
            <v>1991</v>
          </cell>
          <cell r="L159">
            <v>1992</v>
          </cell>
          <cell r="M159">
            <v>1993</v>
          </cell>
          <cell r="N159">
            <v>1994</v>
          </cell>
          <cell r="O159">
            <v>1995</v>
          </cell>
          <cell r="P159">
            <v>1996</v>
          </cell>
          <cell r="Q159">
            <v>1997</v>
          </cell>
          <cell r="R159">
            <v>1998</v>
          </cell>
          <cell r="S159">
            <v>1999</v>
          </cell>
          <cell r="T159">
            <v>2000</v>
          </cell>
          <cell r="U159">
            <v>2001</v>
          </cell>
          <cell r="V159">
            <v>2002</v>
          </cell>
          <cell r="W159">
            <v>2003</v>
          </cell>
          <cell r="X159">
            <v>2004</v>
          </cell>
          <cell r="Y159">
            <v>2005</v>
          </cell>
          <cell r="Z159">
            <v>2006</v>
          </cell>
          <cell r="AA159">
            <v>2007</v>
          </cell>
          <cell r="AB159">
            <v>2008</v>
          </cell>
          <cell r="AC159">
            <v>2009</v>
          </cell>
          <cell r="AD159">
            <v>2010</v>
          </cell>
        </row>
        <row r="161">
          <cell r="D161" t="str">
            <v>USA</v>
          </cell>
          <cell r="E161">
            <v>10.7</v>
          </cell>
          <cell r="F161">
            <v>10.299999999999999</v>
          </cell>
          <cell r="G161">
            <v>10</v>
          </cell>
          <cell r="H161">
            <v>9.8000000000000007</v>
          </cell>
          <cell r="I161">
            <v>9.2999999999999989</v>
          </cell>
          <cell r="J161">
            <v>9</v>
          </cell>
          <cell r="K161">
            <v>9.1</v>
          </cell>
          <cell r="L161">
            <v>9</v>
          </cell>
          <cell r="M161">
            <v>8.8000000000000007</v>
          </cell>
          <cell r="N161">
            <v>8.6000000000000014</v>
          </cell>
          <cell r="O161">
            <v>8.6</v>
          </cell>
          <cell r="P161">
            <v>8.6</v>
          </cell>
          <cell r="Q161">
            <v>8.6</v>
          </cell>
          <cell r="R161">
            <v>8.4</v>
          </cell>
          <cell r="S161">
            <v>8.1</v>
          </cell>
          <cell r="T161">
            <v>8.1000000000000014</v>
          </cell>
          <cell r="U161">
            <v>8.1000000000000014</v>
          </cell>
          <cell r="V161">
            <v>8.1</v>
          </cell>
          <cell r="W161">
            <v>7.8000000000000007</v>
          </cell>
          <cell r="X161">
            <v>7.6</v>
          </cell>
          <cell r="Y161">
            <v>7.3000000000000007</v>
          </cell>
          <cell r="Z161">
            <v>7.3999999999999995</v>
          </cell>
          <cell r="AA161">
            <v>7.6</v>
          </cell>
          <cell r="AB161">
            <v>7.6</v>
          </cell>
          <cell r="AC161">
            <v>7.7000000000000011</v>
          </cell>
          <cell r="AD161">
            <v>7.8</v>
          </cell>
        </row>
        <row r="162">
          <cell r="D162" t="str">
            <v>Canada</v>
          </cell>
          <cell r="E162">
            <v>1.8</v>
          </cell>
          <cell r="F162">
            <v>1.8</v>
          </cell>
          <cell r="G162">
            <v>1.9</v>
          </cell>
          <cell r="H162">
            <v>2</v>
          </cell>
          <cell r="I162">
            <v>1.9</v>
          </cell>
          <cell r="J162">
            <v>2</v>
          </cell>
          <cell r="K162">
            <v>2</v>
          </cell>
          <cell r="L162">
            <v>2</v>
          </cell>
          <cell r="M162">
            <v>2.2000000000000002</v>
          </cell>
          <cell r="N162">
            <v>2.2999999999999998</v>
          </cell>
          <cell r="O162">
            <v>2.4</v>
          </cell>
          <cell r="P162">
            <v>2.4</v>
          </cell>
          <cell r="Q162">
            <v>2.5</v>
          </cell>
          <cell r="R162">
            <v>2.6</v>
          </cell>
          <cell r="S162">
            <v>2.6</v>
          </cell>
          <cell r="T162">
            <v>2.7</v>
          </cell>
          <cell r="U162">
            <v>2.8</v>
          </cell>
          <cell r="V162">
            <v>2.9</v>
          </cell>
          <cell r="W162">
            <v>3</v>
          </cell>
          <cell r="X162">
            <v>3.1</v>
          </cell>
          <cell r="Y162">
            <v>3</v>
          </cell>
          <cell r="Z162">
            <v>3.2</v>
          </cell>
          <cell r="AA162">
            <v>3.4</v>
          </cell>
          <cell r="AB162">
            <v>3.5</v>
          </cell>
          <cell r="AC162">
            <v>3.6</v>
          </cell>
          <cell r="AD162">
            <v>3.7</v>
          </cell>
        </row>
        <row r="163">
          <cell r="D163" t="str">
            <v>North America</v>
          </cell>
          <cell r="E163">
            <v>12.5</v>
          </cell>
          <cell r="F163">
            <v>12.1</v>
          </cell>
          <cell r="G163">
            <v>11.9</v>
          </cell>
          <cell r="H163">
            <v>11.8</v>
          </cell>
          <cell r="I163">
            <v>11.2</v>
          </cell>
          <cell r="J163">
            <v>11</v>
          </cell>
          <cell r="K163">
            <v>11.1</v>
          </cell>
          <cell r="L163">
            <v>11</v>
          </cell>
          <cell r="M163">
            <v>11</v>
          </cell>
          <cell r="N163">
            <v>10.9</v>
          </cell>
          <cell r="O163">
            <v>11</v>
          </cell>
          <cell r="P163">
            <v>11</v>
          </cell>
          <cell r="Q163">
            <v>11.1</v>
          </cell>
          <cell r="R163">
            <v>11</v>
          </cell>
          <cell r="S163">
            <v>10.7</v>
          </cell>
          <cell r="T163">
            <v>10.8</v>
          </cell>
          <cell r="U163">
            <v>10.9</v>
          </cell>
          <cell r="V163">
            <v>11</v>
          </cell>
          <cell r="W163">
            <v>10.8</v>
          </cell>
          <cell r="X163">
            <v>10.7</v>
          </cell>
          <cell r="Y163">
            <v>10.3</v>
          </cell>
          <cell r="Z163">
            <v>10.6</v>
          </cell>
          <cell r="AA163">
            <v>11</v>
          </cell>
          <cell r="AB163">
            <v>11.1</v>
          </cell>
          <cell r="AC163">
            <v>11.3</v>
          </cell>
          <cell r="AD163">
            <v>11.5</v>
          </cell>
        </row>
        <row r="165">
          <cell r="D165" t="str">
            <v>Latin America</v>
          </cell>
          <cell r="E165">
            <v>5.0999999999999996</v>
          </cell>
          <cell r="F165">
            <v>5.0999999999999934</v>
          </cell>
          <cell r="G165">
            <v>5.0000000000000027</v>
          </cell>
          <cell r="H165">
            <v>5.2000000000000011</v>
          </cell>
          <cell r="I165">
            <v>5.1999999999999975</v>
          </cell>
          <cell r="J165">
            <v>5.5000000000000018</v>
          </cell>
          <cell r="K165">
            <v>5.7999999999999972</v>
          </cell>
          <cell r="L165">
            <v>5.8</v>
          </cell>
          <cell r="M165">
            <v>5.8999999999999977</v>
          </cell>
          <cell r="N165">
            <v>5.9000000000000021</v>
          </cell>
          <cell r="O165">
            <v>6.1000000000000059</v>
          </cell>
          <cell r="P165">
            <v>6.5</v>
          </cell>
          <cell r="Q165">
            <v>6.6999999999999975</v>
          </cell>
          <cell r="R165">
            <v>7.2000000000000046</v>
          </cell>
          <cell r="S165">
            <v>7.1000000000000068</v>
          </cell>
          <cell r="T165">
            <v>7.3000000000000007</v>
          </cell>
          <cell r="U165">
            <v>7.3000000000000025</v>
          </cell>
          <cell r="V165">
            <v>7.6000000000000014</v>
          </cell>
          <cell r="W165">
            <v>7.8000000000000025</v>
          </cell>
          <cell r="X165">
            <v>7.8000000000000105</v>
          </cell>
          <cell r="Y165">
            <v>7.9000000000000075</v>
          </cell>
          <cell r="Z165">
            <v>8.2999999999999972</v>
          </cell>
          <cell r="AA165">
            <v>8.4000000000000021</v>
          </cell>
          <cell r="AB165">
            <v>8.4000000000000057</v>
          </cell>
          <cell r="AC165">
            <v>8.4000000000000021</v>
          </cell>
          <cell r="AD165">
            <v>8.5</v>
          </cell>
        </row>
        <row r="167">
          <cell r="D167" t="str">
            <v>UK</v>
          </cell>
          <cell r="E167">
            <v>2.7</v>
          </cell>
          <cell r="F167">
            <v>2.7</v>
          </cell>
          <cell r="G167">
            <v>2.6</v>
          </cell>
          <cell r="H167">
            <v>2.4</v>
          </cell>
          <cell r="I167">
            <v>2</v>
          </cell>
          <cell r="J167">
            <v>1.9</v>
          </cell>
          <cell r="K167">
            <v>1.9</v>
          </cell>
          <cell r="L167">
            <v>2</v>
          </cell>
          <cell r="M167">
            <v>2.1</v>
          </cell>
          <cell r="N167">
            <v>2.7</v>
          </cell>
          <cell r="O167">
            <v>2.8</v>
          </cell>
          <cell r="P167">
            <v>2.8</v>
          </cell>
          <cell r="Q167">
            <v>2.8</v>
          </cell>
          <cell r="R167">
            <v>2.8</v>
          </cell>
          <cell r="S167">
            <v>2.9</v>
          </cell>
          <cell r="T167">
            <v>2.7</v>
          </cell>
          <cell r="U167">
            <v>2.5</v>
          </cell>
          <cell r="V167">
            <v>2.5</v>
          </cell>
          <cell r="W167">
            <v>2.2999999999999998</v>
          </cell>
          <cell r="X167">
            <v>2.1</v>
          </cell>
          <cell r="Y167">
            <v>1.8</v>
          </cell>
          <cell r="Z167">
            <v>1.7</v>
          </cell>
          <cell r="AA167">
            <v>1.6</v>
          </cell>
          <cell r="AB167">
            <v>1.5</v>
          </cell>
          <cell r="AC167">
            <v>1.4</v>
          </cell>
          <cell r="AD167">
            <v>1.3</v>
          </cell>
        </row>
        <row r="168">
          <cell r="D168" t="str">
            <v>Norway</v>
          </cell>
          <cell r="E168">
            <v>0.79999999999999982</v>
          </cell>
          <cell r="F168">
            <v>0.89999999999999991</v>
          </cell>
          <cell r="G168">
            <v>1</v>
          </cell>
          <cell r="H168">
            <v>1.2000000000000002</v>
          </cell>
          <cell r="I168">
            <v>1.5</v>
          </cell>
          <cell r="J168">
            <v>1.7000000000000002</v>
          </cell>
          <cell r="K168">
            <v>2</v>
          </cell>
          <cell r="L168">
            <v>2.2000000000000002</v>
          </cell>
          <cell r="M168">
            <v>2.4</v>
          </cell>
          <cell r="N168">
            <v>2.7</v>
          </cell>
          <cell r="O168">
            <v>2.9000000000000004</v>
          </cell>
          <cell r="P168">
            <v>3.2</v>
          </cell>
          <cell r="Q168">
            <v>3.3</v>
          </cell>
          <cell r="R168">
            <v>3.2</v>
          </cell>
          <cell r="S168">
            <v>3.1</v>
          </cell>
          <cell r="T168">
            <v>3.3</v>
          </cell>
          <cell r="U168">
            <v>3.4000000000000004</v>
          </cell>
          <cell r="V168">
            <v>3.4000000000000004</v>
          </cell>
          <cell r="W168">
            <v>3.3</v>
          </cell>
          <cell r="X168">
            <v>3.1999999999999997</v>
          </cell>
          <cell r="Y168">
            <v>3</v>
          </cell>
          <cell r="Z168">
            <v>3</v>
          </cell>
          <cell r="AA168">
            <v>2.9999999999999996</v>
          </cell>
          <cell r="AB168">
            <v>2.9000000000000004</v>
          </cell>
          <cell r="AC168">
            <v>2.8000000000000003</v>
          </cell>
          <cell r="AD168">
            <v>2.7</v>
          </cell>
        </row>
        <row r="169">
          <cell r="D169" t="str">
            <v>UK+Norway</v>
          </cell>
          <cell r="E169">
            <v>3.5</v>
          </cell>
          <cell r="F169">
            <v>3.6</v>
          </cell>
          <cell r="G169">
            <v>3.6</v>
          </cell>
          <cell r="H169">
            <v>3.6</v>
          </cell>
          <cell r="I169">
            <v>3.5</v>
          </cell>
          <cell r="J169">
            <v>3.6</v>
          </cell>
          <cell r="K169">
            <v>3.9</v>
          </cell>
          <cell r="L169">
            <v>4.2</v>
          </cell>
          <cell r="M169">
            <v>4.5</v>
          </cell>
          <cell r="N169">
            <v>5.4</v>
          </cell>
          <cell r="O169">
            <v>5.7</v>
          </cell>
          <cell r="P169">
            <v>6</v>
          </cell>
          <cell r="Q169">
            <v>6.1</v>
          </cell>
          <cell r="R169">
            <v>6</v>
          </cell>
          <cell r="S169">
            <v>6</v>
          </cell>
          <cell r="T169">
            <v>6</v>
          </cell>
          <cell r="U169">
            <v>5.9</v>
          </cell>
          <cell r="V169">
            <v>5.9</v>
          </cell>
          <cell r="W169">
            <v>5.6</v>
          </cell>
          <cell r="X169">
            <v>5.3</v>
          </cell>
          <cell r="Y169">
            <v>4.8</v>
          </cell>
          <cell r="Z169">
            <v>4.7</v>
          </cell>
          <cell r="AA169">
            <v>4.5999999999999996</v>
          </cell>
          <cell r="AB169">
            <v>4.4000000000000004</v>
          </cell>
          <cell r="AC169">
            <v>4.2</v>
          </cell>
          <cell r="AD169">
            <v>4</v>
          </cell>
        </row>
        <row r="171">
          <cell r="D171" t="str">
            <v>Other Europe</v>
          </cell>
          <cell r="E171">
            <v>0.79999999999999982</v>
          </cell>
          <cell r="F171">
            <v>0.89999999999999991</v>
          </cell>
          <cell r="G171">
            <v>0.99999999999999956</v>
          </cell>
          <cell r="H171">
            <v>0.89999999999999991</v>
          </cell>
          <cell r="I171">
            <v>0.90000000000000036</v>
          </cell>
          <cell r="J171">
            <v>0.89999999999999991</v>
          </cell>
          <cell r="K171">
            <v>0.80000000000000027</v>
          </cell>
          <cell r="L171">
            <v>0.89999999999999947</v>
          </cell>
          <cell r="M171">
            <v>0.79999999999999982</v>
          </cell>
          <cell r="N171">
            <v>0.79999999999999982</v>
          </cell>
          <cell r="O171">
            <v>0.89999999999999947</v>
          </cell>
          <cell r="P171">
            <v>0.90000000000000036</v>
          </cell>
          <cell r="Q171">
            <v>0.90000000000000036</v>
          </cell>
          <cell r="R171">
            <v>0.90000000000000036</v>
          </cell>
          <cell r="S171">
            <v>0.90000000000000036</v>
          </cell>
          <cell r="T171">
            <v>1</v>
          </cell>
          <cell r="U171">
            <v>1</v>
          </cell>
          <cell r="V171">
            <v>0.89999999999999947</v>
          </cell>
          <cell r="W171">
            <v>0.90000000000000036</v>
          </cell>
          <cell r="X171">
            <v>1</v>
          </cell>
          <cell r="Y171">
            <v>1</v>
          </cell>
          <cell r="Z171">
            <v>1</v>
          </cell>
          <cell r="AA171">
            <v>0.90000000000000036</v>
          </cell>
          <cell r="AB171">
            <v>0.89999999999999947</v>
          </cell>
          <cell r="AC171">
            <v>0.89999999999999947</v>
          </cell>
          <cell r="AD171">
            <v>0.90000000000000036</v>
          </cell>
        </row>
        <row r="173">
          <cell r="D173" t="str">
            <v>Russia</v>
          </cell>
          <cell r="J173">
            <v>10.5</v>
          </cell>
          <cell r="K173">
            <v>9.5</v>
          </cell>
          <cell r="L173">
            <v>8.1</v>
          </cell>
          <cell r="M173">
            <v>7</v>
          </cell>
          <cell r="N173">
            <v>6.4</v>
          </cell>
          <cell r="O173">
            <v>6.2</v>
          </cell>
          <cell r="P173">
            <v>6.1</v>
          </cell>
          <cell r="Q173">
            <v>6.2</v>
          </cell>
          <cell r="R173">
            <v>6.1</v>
          </cell>
          <cell r="S173">
            <v>6.1</v>
          </cell>
          <cell r="T173">
            <v>6.5</v>
          </cell>
          <cell r="U173">
            <v>7</v>
          </cell>
          <cell r="V173">
            <v>7.6</v>
          </cell>
          <cell r="W173">
            <v>8.5</v>
          </cell>
          <cell r="X173">
            <v>9.1999999999999993</v>
          </cell>
          <cell r="Y173">
            <v>9.4</v>
          </cell>
          <cell r="Z173">
            <v>9.6999999999999993</v>
          </cell>
          <cell r="AA173">
            <v>9.9</v>
          </cell>
          <cell r="AB173">
            <v>10</v>
          </cell>
          <cell r="AC173">
            <v>10.199999999999999</v>
          </cell>
          <cell r="AD173">
            <v>10.3</v>
          </cell>
        </row>
        <row r="174">
          <cell r="D174" t="str">
            <v>Caspian</v>
          </cell>
          <cell r="O174">
            <v>0.6</v>
          </cell>
          <cell r="P174">
            <v>0.7</v>
          </cell>
          <cell r="Q174">
            <v>0.7</v>
          </cell>
          <cell r="R174">
            <v>0.8</v>
          </cell>
          <cell r="S174">
            <v>0.9</v>
          </cell>
          <cell r="T174">
            <v>1</v>
          </cell>
          <cell r="U174">
            <v>1.1000000000000001</v>
          </cell>
          <cell r="V174">
            <v>1.3</v>
          </cell>
          <cell r="W174">
            <v>1.3</v>
          </cell>
          <cell r="X174">
            <v>1.5</v>
          </cell>
          <cell r="Y174">
            <v>1.7</v>
          </cell>
          <cell r="Z174">
            <v>1.8</v>
          </cell>
          <cell r="AA174">
            <v>2.1</v>
          </cell>
          <cell r="AB174">
            <v>2.4</v>
          </cell>
          <cell r="AC174">
            <v>2.8</v>
          </cell>
          <cell r="AD174">
            <v>3.3</v>
          </cell>
        </row>
        <row r="175">
          <cell r="D175" t="str">
            <v>Other FSU</v>
          </cell>
          <cell r="O175">
            <v>0.4</v>
          </cell>
          <cell r="P175">
            <v>0.40000000000000058</v>
          </cell>
          <cell r="Q175">
            <v>0.39999999999999969</v>
          </cell>
          <cell r="R175">
            <v>0.30000000000000049</v>
          </cell>
          <cell r="S175">
            <v>0.50000000000000033</v>
          </cell>
          <cell r="T175">
            <v>0.40000000000000036</v>
          </cell>
          <cell r="U175">
            <v>0.39999999999999991</v>
          </cell>
          <cell r="V175">
            <v>0.40000000000000102</v>
          </cell>
          <cell r="W175">
            <v>0.50000000000000067</v>
          </cell>
          <cell r="X175">
            <v>0.5</v>
          </cell>
          <cell r="Y175">
            <v>0.49999999999999933</v>
          </cell>
          <cell r="Z175">
            <v>0.50000000000000067</v>
          </cell>
          <cell r="AA175">
            <v>0.39999999999999991</v>
          </cell>
          <cell r="AB175">
            <v>0.50000000000000044</v>
          </cell>
          <cell r="AC175">
            <v>0.60000000000000053</v>
          </cell>
          <cell r="AD175">
            <v>0.59999999999999876</v>
          </cell>
        </row>
        <row r="176">
          <cell r="D176" t="str">
            <v>Total FSU</v>
          </cell>
          <cell r="E176">
            <v>11.9</v>
          </cell>
          <cell r="F176">
            <v>12.3</v>
          </cell>
          <cell r="G176">
            <v>12.5</v>
          </cell>
          <cell r="H176">
            <v>12.5</v>
          </cell>
          <cell r="I176">
            <v>12.2</v>
          </cell>
          <cell r="J176">
            <v>11.5</v>
          </cell>
          <cell r="K176">
            <v>10.4</v>
          </cell>
          <cell r="L176">
            <v>9</v>
          </cell>
          <cell r="M176">
            <v>7.9</v>
          </cell>
          <cell r="N176">
            <v>7.2</v>
          </cell>
          <cell r="O176">
            <v>7.2</v>
          </cell>
          <cell r="P176">
            <v>7.2</v>
          </cell>
          <cell r="Q176">
            <v>7.3</v>
          </cell>
          <cell r="R176">
            <v>7.2</v>
          </cell>
          <cell r="S176">
            <v>7.5</v>
          </cell>
          <cell r="T176">
            <v>7.9</v>
          </cell>
          <cell r="U176">
            <v>8.5</v>
          </cell>
          <cell r="V176">
            <v>9.3000000000000007</v>
          </cell>
          <cell r="W176">
            <v>10.3</v>
          </cell>
          <cell r="X176">
            <v>11.2</v>
          </cell>
          <cell r="Y176">
            <v>11.6</v>
          </cell>
          <cell r="Z176">
            <v>12</v>
          </cell>
          <cell r="AA176">
            <v>12.4</v>
          </cell>
          <cell r="AB176">
            <v>12.9</v>
          </cell>
          <cell r="AC176">
            <v>13.6</v>
          </cell>
          <cell r="AD176">
            <v>14.2</v>
          </cell>
        </row>
        <row r="178">
          <cell r="D178" t="str">
            <v>Africa</v>
          </cell>
          <cell r="E178">
            <v>1.9</v>
          </cell>
          <cell r="F178">
            <v>1.8</v>
          </cell>
          <cell r="G178">
            <v>2</v>
          </cell>
          <cell r="H178">
            <v>2.1</v>
          </cell>
          <cell r="I178">
            <v>2.1</v>
          </cell>
          <cell r="J178">
            <v>2.2999999999999998</v>
          </cell>
          <cell r="K178">
            <v>2.2999999999999998</v>
          </cell>
          <cell r="L178">
            <v>2.2999999999999998</v>
          </cell>
          <cell r="M178">
            <v>2.2999999999999998</v>
          </cell>
          <cell r="N178">
            <v>2.4</v>
          </cell>
          <cell r="O178">
            <v>2.5</v>
          </cell>
          <cell r="P178">
            <v>2.7</v>
          </cell>
          <cell r="Q178">
            <v>2.7</v>
          </cell>
          <cell r="R178">
            <v>2.7</v>
          </cell>
          <cell r="S178">
            <v>2.8</v>
          </cell>
          <cell r="T178">
            <v>2.8</v>
          </cell>
          <cell r="U178">
            <v>2.8</v>
          </cell>
          <cell r="V178">
            <v>3</v>
          </cell>
          <cell r="W178">
            <v>3</v>
          </cell>
          <cell r="X178">
            <v>3.4</v>
          </cell>
          <cell r="Y178">
            <v>3.7</v>
          </cell>
          <cell r="Z178">
            <v>4.2</v>
          </cell>
          <cell r="AA178">
            <v>4.4000000000000004</v>
          </cell>
          <cell r="AB178">
            <v>4.5</v>
          </cell>
          <cell r="AC178">
            <v>4.7</v>
          </cell>
          <cell r="AD178">
            <v>4.8</v>
          </cell>
        </row>
        <row r="180">
          <cell r="D180" t="str">
            <v>Middle East</v>
          </cell>
          <cell r="E180">
            <v>0.7</v>
          </cell>
          <cell r="F180">
            <v>0.8</v>
          </cell>
          <cell r="G180">
            <v>0.9</v>
          </cell>
          <cell r="H180">
            <v>1.1000000000000001</v>
          </cell>
          <cell r="I180">
            <v>1.2</v>
          </cell>
          <cell r="J180">
            <v>1.3</v>
          </cell>
          <cell r="K180">
            <v>1.4</v>
          </cell>
          <cell r="L180">
            <v>1.5</v>
          </cell>
          <cell r="M180">
            <v>1.6</v>
          </cell>
          <cell r="N180">
            <v>1.8</v>
          </cell>
          <cell r="O180">
            <v>2</v>
          </cell>
          <cell r="P180">
            <v>2</v>
          </cell>
          <cell r="Q180">
            <v>2</v>
          </cell>
          <cell r="R180">
            <v>2</v>
          </cell>
          <cell r="S180">
            <v>2</v>
          </cell>
          <cell r="T180">
            <v>2.1</v>
          </cell>
          <cell r="U180">
            <v>2.1</v>
          </cell>
          <cell r="V180">
            <v>2.1</v>
          </cell>
          <cell r="W180">
            <v>2</v>
          </cell>
          <cell r="X180">
            <v>1.9</v>
          </cell>
          <cell r="Y180">
            <v>1.9</v>
          </cell>
          <cell r="Z180">
            <v>1.8</v>
          </cell>
          <cell r="AA180">
            <v>1.7</v>
          </cell>
          <cell r="AB180">
            <v>1.7</v>
          </cell>
          <cell r="AC180">
            <v>1.6</v>
          </cell>
          <cell r="AD180">
            <v>1.6</v>
          </cell>
        </row>
        <row r="181">
          <cell r="D181" t="str">
            <v>Asia-Pacific</v>
          </cell>
          <cell r="E181">
            <v>4.5999999999999996</v>
          </cell>
          <cell r="F181">
            <v>4.7</v>
          </cell>
          <cell r="G181">
            <v>4.8</v>
          </cell>
          <cell r="H181">
            <v>4.9000000000000004</v>
          </cell>
          <cell r="I181">
            <v>5</v>
          </cell>
          <cell r="J181">
            <v>5.0999999999999996</v>
          </cell>
          <cell r="K181">
            <v>5.0999999999999996</v>
          </cell>
          <cell r="L181">
            <v>5.2</v>
          </cell>
          <cell r="M181">
            <v>5.3</v>
          </cell>
          <cell r="N181">
            <v>5.6</v>
          </cell>
          <cell r="O181">
            <v>5.8</v>
          </cell>
          <cell r="P181">
            <v>6</v>
          </cell>
          <cell r="Q181">
            <v>6.1</v>
          </cell>
          <cell r="R181">
            <v>6.1</v>
          </cell>
          <cell r="S181">
            <v>6.1</v>
          </cell>
          <cell r="T181">
            <v>6.4</v>
          </cell>
          <cell r="U181">
            <v>6.5</v>
          </cell>
          <cell r="V181">
            <v>6.6</v>
          </cell>
          <cell r="W181">
            <v>6.6</v>
          </cell>
          <cell r="X181">
            <v>6.8</v>
          </cell>
          <cell r="Y181">
            <v>7</v>
          </cell>
          <cell r="Z181">
            <v>7</v>
          </cell>
          <cell r="AA181">
            <v>7</v>
          </cell>
          <cell r="AB181">
            <v>7.2</v>
          </cell>
          <cell r="AC181">
            <v>7.3</v>
          </cell>
          <cell r="AD181">
            <v>7.3</v>
          </cell>
        </row>
        <row r="183">
          <cell r="D183" t="str">
            <v>TOTAL NON-OPEC</v>
          </cell>
          <cell r="E183">
            <v>41</v>
          </cell>
          <cell r="F183">
            <v>41.3</v>
          </cell>
          <cell r="G183">
            <v>41.7</v>
          </cell>
          <cell r="H183">
            <v>42.1</v>
          </cell>
          <cell r="I183">
            <v>41.3</v>
          </cell>
          <cell r="J183">
            <v>41.2</v>
          </cell>
          <cell r="K183">
            <v>40.799999999999997</v>
          </cell>
          <cell r="L183">
            <v>39.9</v>
          </cell>
          <cell r="M183">
            <v>39.299999999999997</v>
          </cell>
          <cell r="N183">
            <v>40</v>
          </cell>
          <cell r="O183">
            <v>41.2</v>
          </cell>
          <cell r="P183">
            <v>42.3</v>
          </cell>
          <cell r="Q183">
            <v>42.9</v>
          </cell>
          <cell r="R183">
            <v>43.1</v>
          </cell>
          <cell r="S183">
            <v>43.1</v>
          </cell>
          <cell r="T183">
            <v>44.3</v>
          </cell>
          <cell r="U183">
            <v>45</v>
          </cell>
          <cell r="V183">
            <v>46.4</v>
          </cell>
          <cell r="W183">
            <v>47</v>
          </cell>
          <cell r="X183">
            <v>48.1</v>
          </cell>
          <cell r="Y183">
            <v>48.2</v>
          </cell>
          <cell r="Z183">
            <v>49.6</v>
          </cell>
          <cell r="AA183">
            <v>50.4</v>
          </cell>
          <cell r="AB183">
            <v>51.1</v>
          </cell>
          <cell r="AC183">
            <v>52</v>
          </cell>
          <cell r="AD183">
            <v>52.8</v>
          </cell>
        </row>
        <row r="185">
          <cell r="D185" t="str">
            <v>OPEC Crude</v>
          </cell>
          <cell r="E185">
            <v>15.5</v>
          </cell>
          <cell r="F185">
            <v>18</v>
          </cell>
          <cell r="G185">
            <v>17.399999999999999</v>
          </cell>
          <cell r="H185">
            <v>19.100000000000001</v>
          </cell>
          <cell r="I185">
            <v>21.1</v>
          </cell>
          <cell r="J185">
            <v>22.4</v>
          </cell>
          <cell r="K185">
            <v>22.7</v>
          </cell>
          <cell r="L185">
            <v>23.8</v>
          </cell>
          <cell r="M185">
            <v>24.3</v>
          </cell>
          <cell r="N185">
            <v>24.5</v>
          </cell>
          <cell r="O185">
            <v>24.9</v>
          </cell>
          <cell r="P185">
            <v>25.8</v>
          </cell>
          <cell r="Q185">
            <v>27.2</v>
          </cell>
          <cell r="R185">
            <v>27.8</v>
          </cell>
          <cell r="S185">
            <v>26.5</v>
          </cell>
          <cell r="T185">
            <v>28</v>
          </cell>
          <cell r="U185">
            <v>27.2</v>
          </cell>
          <cell r="V185">
            <v>25.4</v>
          </cell>
          <cell r="W185">
            <v>27.1</v>
          </cell>
          <cell r="X185">
            <v>29.1</v>
          </cell>
          <cell r="Y185">
            <v>29.9</v>
          </cell>
          <cell r="Z185">
            <v>30.2</v>
          </cell>
          <cell r="AA185">
            <v>30.7</v>
          </cell>
          <cell r="AB185">
            <v>31.3</v>
          </cell>
          <cell r="AC185">
            <v>31.7</v>
          </cell>
          <cell r="AD185">
            <v>32.200000000000003</v>
          </cell>
        </row>
        <row r="186">
          <cell r="D186" t="str">
            <v>OPEC  NGL/Condensate</v>
          </cell>
          <cell r="E186">
            <v>1.6</v>
          </cell>
          <cell r="F186">
            <v>1.7</v>
          </cell>
          <cell r="G186">
            <v>1.9</v>
          </cell>
          <cell r="H186">
            <v>1.9</v>
          </cell>
          <cell r="I186">
            <v>2</v>
          </cell>
          <cell r="J186">
            <v>2</v>
          </cell>
          <cell r="K186">
            <v>1.9</v>
          </cell>
          <cell r="L186">
            <v>2</v>
          </cell>
          <cell r="M186">
            <v>2.2000000000000002</v>
          </cell>
          <cell r="N186">
            <v>2.2999999999999998</v>
          </cell>
          <cell r="O186">
            <v>2.4</v>
          </cell>
          <cell r="P186">
            <v>2.6</v>
          </cell>
          <cell r="Q186">
            <v>2.8</v>
          </cell>
          <cell r="R186">
            <v>2.9</v>
          </cell>
          <cell r="S186">
            <v>2.9</v>
          </cell>
          <cell r="T186">
            <v>3</v>
          </cell>
          <cell r="U186">
            <v>3.1</v>
          </cell>
          <cell r="V186">
            <v>3.3</v>
          </cell>
          <cell r="W186">
            <v>3.5</v>
          </cell>
          <cell r="X186">
            <v>3.7</v>
          </cell>
          <cell r="Y186">
            <v>4.3</v>
          </cell>
          <cell r="Z186">
            <v>4.5999999999999996</v>
          </cell>
          <cell r="AA186">
            <v>4.7</v>
          </cell>
          <cell r="AB186">
            <v>4.8</v>
          </cell>
          <cell r="AC186">
            <v>4.9000000000000004</v>
          </cell>
          <cell r="AD186">
            <v>5</v>
          </cell>
        </row>
        <row r="187">
          <cell r="D187" t="str">
            <v>New GTL Projects</v>
          </cell>
          <cell r="Z187">
            <v>0</v>
          </cell>
          <cell r="AA187">
            <v>0.1</v>
          </cell>
          <cell r="AB187">
            <v>0.3</v>
          </cell>
          <cell r="AC187">
            <v>0.4</v>
          </cell>
          <cell r="AD187">
            <v>0.5</v>
          </cell>
        </row>
        <row r="188">
          <cell r="S188">
            <v>47.6</v>
          </cell>
          <cell r="T188">
            <v>49</v>
          </cell>
          <cell r="U188">
            <v>49.800000000000004</v>
          </cell>
          <cell r="V188">
            <v>51.499999999999993</v>
          </cell>
          <cell r="W188">
            <v>52.3</v>
          </cell>
          <cell r="X188">
            <v>53.7</v>
          </cell>
          <cell r="Y188">
            <v>54.4</v>
          </cell>
          <cell r="Z188">
            <v>56.1</v>
          </cell>
          <cell r="AA188">
            <v>57.2</v>
          </cell>
          <cell r="AB188">
            <v>58.3</v>
          </cell>
          <cell r="AC188">
            <v>59.5</v>
          </cell>
          <cell r="AD188">
            <v>60.599999999999994</v>
          </cell>
        </row>
        <row r="189">
          <cell r="D189" t="str">
            <v>Total Production</v>
          </cell>
          <cell r="E189">
            <v>58.1</v>
          </cell>
          <cell r="F189">
            <v>61</v>
          </cell>
          <cell r="G189">
            <v>61</v>
          </cell>
          <cell r="H189">
            <v>63.1</v>
          </cell>
          <cell r="I189">
            <v>64.400000000000006</v>
          </cell>
          <cell r="J189">
            <v>65.599999999999994</v>
          </cell>
          <cell r="K189">
            <v>65.400000000000006</v>
          </cell>
          <cell r="L189">
            <v>65.7</v>
          </cell>
          <cell r="M189">
            <v>65.8</v>
          </cell>
          <cell r="N189">
            <v>66.8</v>
          </cell>
          <cell r="O189">
            <v>68.5</v>
          </cell>
          <cell r="P189">
            <v>70.699999999999989</v>
          </cell>
          <cell r="Q189">
            <v>72.899999999999991</v>
          </cell>
          <cell r="R189">
            <v>73.800000000000011</v>
          </cell>
          <cell r="S189">
            <v>72.5</v>
          </cell>
          <cell r="T189">
            <v>75.3</v>
          </cell>
          <cell r="U189">
            <v>75.3</v>
          </cell>
          <cell r="V189">
            <v>75.099999999999994</v>
          </cell>
          <cell r="W189">
            <v>77.599999999999994</v>
          </cell>
          <cell r="X189">
            <v>80.900000000000006</v>
          </cell>
          <cell r="Y189">
            <v>82.399999999999991</v>
          </cell>
          <cell r="Z189">
            <v>84.399999999999991</v>
          </cell>
          <cell r="AA189">
            <v>85.899999999999991</v>
          </cell>
          <cell r="AB189">
            <v>87.5</v>
          </cell>
          <cell r="AC189">
            <v>89.000000000000014</v>
          </cell>
          <cell r="AD189">
            <v>90.5</v>
          </cell>
        </row>
        <row r="190">
          <cell r="O190">
            <v>68.5</v>
          </cell>
          <cell r="P190">
            <v>70.699999999999989</v>
          </cell>
          <cell r="Q190">
            <v>72.899999999999991</v>
          </cell>
          <cell r="R190">
            <v>73.800000000000011</v>
          </cell>
          <cell r="S190">
            <v>72.5</v>
          </cell>
          <cell r="T190">
            <v>75.3</v>
          </cell>
          <cell r="U190">
            <v>75.3</v>
          </cell>
          <cell r="V190">
            <v>75.099999999999994</v>
          </cell>
          <cell r="W190">
            <v>77.599999999999994</v>
          </cell>
          <cell r="X190">
            <v>80.900000000000006</v>
          </cell>
          <cell r="Y190">
            <v>82.399999999999991</v>
          </cell>
          <cell r="Z190">
            <v>84.399999999999991</v>
          </cell>
          <cell r="AA190">
            <v>85.8</v>
          </cell>
          <cell r="AB190">
            <v>87.2</v>
          </cell>
          <cell r="AC190">
            <v>88.600000000000009</v>
          </cell>
          <cell r="AD190">
            <v>90</v>
          </cell>
        </row>
        <row r="191">
          <cell r="D191" t="str">
            <v>Processing Gain</v>
          </cell>
          <cell r="E191">
            <v>0.7</v>
          </cell>
          <cell r="F191">
            <v>0.8</v>
          </cell>
          <cell r="G191">
            <v>1</v>
          </cell>
          <cell r="H191">
            <v>1.1000000000000001</v>
          </cell>
          <cell r="I191">
            <v>1.2</v>
          </cell>
          <cell r="J191">
            <v>1.2</v>
          </cell>
          <cell r="K191">
            <v>1.2</v>
          </cell>
          <cell r="L191">
            <v>1.2</v>
          </cell>
          <cell r="M191">
            <v>1.3</v>
          </cell>
          <cell r="N191">
            <v>1.4</v>
          </cell>
          <cell r="O191">
            <v>1.5</v>
          </cell>
          <cell r="P191">
            <v>1.5</v>
          </cell>
          <cell r="Q191">
            <v>1.6</v>
          </cell>
          <cell r="R191">
            <v>1.6</v>
          </cell>
          <cell r="S191">
            <v>1.6</v>
          </cell>
          <cell r="T191">
            <v>1.7</v>
          </cell>
          <cell r="U191">
            <v>1.7</v>
          </cell>
          <cell r="V191">
            <v>1.8</v>
          </cell>
          <cell r="W191">
            <v>1.8</v>
          </cell>
          <cell r="X191">
            <v>1.9</v>
          </cell>
          <cell r="Y191">
            <v>1.9</v>
          </cell>
          <cell r="Z191">
            <v>1.9</v>
          </cell>
          <cell r="AA191">
            <v>2</v>
          </cell>
          <cell r="AB191">
            <v>2.1</v>
          </cell>
          <cell r="AC191">
            <v>2.2000000000000002</v>
          </cell>
          <cell r="AD191">
            <v>2.2999999999999998</v>
          </cell>
        </row>
        <row r="192">
          <cell r="D192" t="str">
            <v>Oil Supply</v>
          </cell>
          <cell r="E192">
            <v>58.800000000000004</v>
          </cell>
          <cell r="F192">
            <v>61.8</v>
          </cell>
          <cell r="G192">
            <v>62</v>
          </cell>
          <cell r="H192">
            <v>64.2</v>
          </cell>
          <cell r="I192">
            <v>65.600000000000009</v>
          </cell>
          <cell r="J192">
            <v>66.8</v>
          </cell>
          <cell r="K192">
            <v>66.600000000000009</v>
          </cell>
          <cell r="L192">
            <v>66.900000000000006</v>
          </cell>
          <cell r="M192">
            <v>67.099999999999994</v>
          </cell>
          <cell r="N192">
            <v>68.2</v>
          </cell>
          <cell r="O192">
            <v>70</v>
          </cell>
          <cell r="P192">
            <v>72.199999999999989</v>
          </cell>
          <cell r="Q192">
            <v>74.499999999999986</v>
          </cell>
          <cell r="R192">
            <v>75.400000000000006</v>
          </cell>
          <cell r="S192">
            <v>74.099999999999994</v>
          </cell>
          <cell r="T192">
            <v>77</v>
          </cell>
          <cell r="U192">
            <v>77</v>
          </cell>
          <cell r="V192">
            <v>76.899999999999991</v>
          </cell>
          <cell r="W192">
            <v>79.399999999999991</v>
          </cell>
          <cell r="X192">
            <v>82.800000000000011</v>
          </cell>
          <cell r="Y192">
            <v>84.3</v>
          </cell>
          <cell r="Z192">
            <v>86.3</v>
          </cell>
          <cell r="AA192">
            <v>87.899999999999991</v>
          </cell>
          <cell r="AB192">
            <v>89.6</v>
          </cell>
          <cell r="AC192">
            <v>91.200000000000017</v>
          </cell>
          <cell r="AD192">
            <v>92.8</v>
          </cell>
        </row>
        <row r="193">
          <cell r="D193" t="str">
            <v>Stock Change (Draw)/Build</v>
          </cell>
          <cell r="E193">
            <v>-0.89999999999999858</v>
          </cell>
          <cell r="F193">
            <v>0.29999999999999716</v>
          </cell>
          <cell r="G193">
            <v>-0.89999999999999858</v>
          </cell>
          <cell r="H193">
            <v>-0.70000000000000284</v>
          </cell>
          <cell r="I193">
            <v>-0.29999999999999716</v>
          </cell>
          <cell r="J193">
            <v>0.70000000000000284</v>
          </cell>
          <cell r="K193">
            <v>-9.9999999999994316E-2</v>
          </cell>
          <cell r="L193">
            <v>-0.39999999999999147</v>
          </cell>
          <cell r="M193">
            <v>-0.5</v>
          </cell>
          <cell r="N193">
            <v>-0.89999999999999147</v>
          </cell>
          <cell r="O193">
            <v>-0.20000000000000284</v>
          </cell>
          <cell r="P193">
            <v>0</v>
          </cell>
          <cell r="Q193">
            <v>0.49999999999998579</v>
          </cell>
          <cell r="R193">
            <v>0.60000000000000853</v>
          </cell>
          <cell r="S193">
            <v>-2.6000000000000085</v>
          </cell>
          <cell r="T193">
            <v>0.29999999999999716</v>
          </cell>
          <cell r="U193">
            <v>-0.29999999999999716</v>
          </cell>
          <cell r="V193">
            <v>-1.3000000000000114</v>
          </cell>
          <cell r="W193">
            <v>-0.80000000000001137</v>
          </cell>
          <cell r="X193">
            <v>-9.9999999999994316E-2</v>
          </cell>
          <cell r="Y193">
            <v>-0.29999999999999716</v>
          </cell>
          <cell r="Z193">
            <v>9.9999999999994316E-2</v>
          </cell>
          <cell r="AA193">
            <v>9.9999999999994316E-2</v>
          </cell>
          <cell r="AB193">
            <v>9.9999999999994316E-2</v>
          </cell>
          <cell r="AC193">
            <v>0.10000000000002274</v>
          </cell>
          <cell r="AD193">
            <v>9.9999999999994316E-2</v>
          </cell>
        </row>
        <row r="195">
          <cell r="D195" t="str">
            <v>TOTAL WORLD DEMAND</v>
          </cell>
          <cell r="E195">
            <v>59.7</v>
          </cell>
          <cell r="F195">
            <v>61.5</v>
          </cell>
          <cell r="G195">
            <v>62.9</v>
          </cell>
          <cell r="H195">
            <v>64.900000000000006</v>
          </cell>
          <cell r="I195">
            <v>65.900000000000006</v>
          </cell>
          <cell r="J195">
            <v>66.099999999999994</v>
          </cell>
          <cell r="K195">
            <v>66.7</v>
          </cell>
          <cell r="L195">
            <v>67.3</v>
          </cell>
          <cell r="M195">
            <v>67.599999999999994</v>
          </cell>
          <cell r="N195">
            <v>69.099999999999994</v>
          </cell>
          <cell r="O195">
            <v>70.2</v>
          </cell>
          <cell r="P195">
            <v>72.2</v>
          </cell>
          <cell r="Q195">
            <v>74</v>
          </cell>
          <cell r="R195">
            <v>74.8</v>
          </cell>
          <cell r="S195">
            <v>76.7</v>
          </cell>
          <cell r="T195">
            <v>76.7</v>
          </cell>
          <cell r="U195">
            <v>77.3</v>
          </cell>
          <cell r="V195">
            <v>78.2</v>
          </cell>
          <cell r="W195">
            <v>80.2</v>
          </cell>
          <cell r="X195">
            <v>82.9</v>
          </cell>
          <cell r="Y195">
            <v>84.6</v>
          </cell>
          <cell r="Z195">
            <v>86.2</v>
          </cell>
          <cell r="AA195">
            <v>87.8</v>
          </cell>
          <cell r="AB195">
            <v>89.5</v>
          </cell>
          <cell r="AC195">
            <v>91.1</v>
          </cell>
          <cell r="AD195">
            <v>92.7</v>
          </cell>
        </row>
        <row r="196">
          <cell r="D196" t="str">
            <v>'2005 Long Term</v>
          </cell>
          <cell r="E196">
            <v>59.7</v>
          </cell>
          <cell r="F196">
            <v>61.5</v>
          </cell>
          <cell r="G196">
            <v>62.9</v>
          </cell>
          <cell r="H196">
            <v>64.900000000000006</v>
          </cell>
          <cell r="I196">
            <v>65.900000000000006</v>
          </cell>
          <cell r="J196">
            <v>66.099999999999994</v>
          </cell>
          <cell r="K196">
            <v>66.7</v>
          </cell>
          <cell r="L196">
            <v>67.3</v>
          </cell>
          <cell r="M196">
            <v>67.599999999999994</v>
          </cell>
          <cell r="N196">
            <v>69.099999999999994</v>
          </cell>
          <cell r="O196">
            <v>70.2</v>
          </cell>
          <cell r="P196">
            <v>72.2</v>
          </cell>
          <cell r="Q196">
            <v>74</v>
          </cell>
          <cell r="R196">
            <v>74.8</v>
          </cell>
          <cell r="S196">
            <v>76.7</v>
          </cell>
          <cell r="T196">
            <v>76.7</v>
          </cell>
          <cell r="U196">
            <v>77.3</v>
          </cell>
          <cell r="V196">
            <v>78.2</v>
          </cell>
          <cell r="W196">
            <v>80.099999999999994</v>
          </cell>
          <cell r="X196">
            <v>82.7</v>
          </cell>
          <cell r="Y196">
            <v>84.6</v>
          </cell>
          <cell r="Z196">
            <v>86.2</v>
          </cell>
          <cell r="AA196">
            <v>87.8</v>
          </cell>
          <cell r="AB196">
            <v>89.5</v>
          </cell>
          <cell r="AC196">
            <v>91.1</v>
          </cell>
          <cell r="AD196">
            <v>92.7</v>
          </cell>
        </row>
        <row r="197">
          <cell r="D197" t="str">
            <v>2004' Long Term report demand</v>
          </cell>
          <cell r="E197">
            <v>59.7</v>
          </cell>
          <cell r="F197">
            <v>61.5</v>
          </cell>
          <cell r="G197">
            <v>62.9</v>
          </cell>
          <cell r="H197">
            <v>64.900000000000006</v>
          </cell>
          <cell r="I197">
            <v>65.900000000000006</v>
          </cell>
          <cell r="J197">
            <v>66.099999999999994</v>
          </cell>
          <cell r="K197">
            <v>66.8</v>
          </cell>
          <cell r="L197">
            <v>67.5</v>
          </cell>
          <cell r="M197">
            <v>67.5</v>
          </cell>
          <cell r="N197">
            <v>68.599999999999994</v>
          </cell>
          <cell r="O197">
            <v>70</v>
          </cell>
          <cell r="P197">
            <v>71.900000000000006</v>
          </cell>
          <cell r="Q197">
            <v>73.7</v>
          </cell>
          <cell r="R197">
            <v>74.5</v>
          </cell>
          <cell r="S197">
            <v>75.900000000000006</v>
          </cell>
          <cell r="T197">
            <v>76.7</v>
          </cell>
          <cell r="U197">
            <v>77.3</v>
          </cell>
          <cell r="V197">
            <v>77.599999999999994</v>
          </cell>
          <cell r="W197">
            <v>79</v>
          </cell>
          <cell r="X197">
            <v>80.3</v>
          </cell>
          <cell r="Y197">
            <v>81.900000000000006</v>
          </cell>
          <cell r="Z197">
            <v>83.5</v>
          </cell>
          <cell r="AA197">
            <v>85.1</v>
          </cell>
          <cell r="AB197">
            <v>86.7</v>
          </cell>
          <cell r="AC197">
            <v>88.3</v>
          </cell>
          <cell r="AD197">
            <v>89.8</v>
          </cell>
        </row>
        <row r="198">
          <cell r="D198" t="str">
            <v>Dec 2003</v>
          </cell>
          <cell r="E198">
            <v>59.7</v>
          </cell>
          <cell r="F198">
            <v>61.5</v>
          </cell>
          <cell r="G198">
            <v>62.9</v>
          </cell>
          <cell r="H198">
            <v>64.900000000000006</v>
          </cell>
          <cell r="I198">
            <v>65.900000000000006</v>
          </cell>
          <cell r="J198">
            <v>66.099999999999994</v>
          </cell>
          <cell r="K198">
            <v>66.7</v>
          </cell>
          <cell r="L198">
            <v>67.3</v>
          </cell>
          <cell r="M198">
            <v>67.599999999999994</v>
          </cell>
          <cell r="N198">
            <v>68.400000000000006</v>
          </cell>
          <cell r="O198">
            <v>69.8</v>
          </cell>
          <cell r="P198">
            <v>71.7</v>
          </cell>
          <cell r="Q198">
            <v>73.5</v>
          </cell>
          <cell r="R198">
            <v>74.2</v>
          </cell>
          <cell r="S198">
            <v>75.5</v>
          </cell>
          <cell r="T198">
            <v>76.400000000000006</v>
          </cell>
          <cell r="U198">
            <v>76.599999999999994</v>
          </cell>
          <cell r="V198">
            <v>77.2</v>
          </cell>
          <cell r="W198">
            <v>78.099999999999994</v>
          </cell>
          <cell r="X198">
            <v>79.2</v>
          </cell>
          <cell r="Y198">
            <v>80.900000000000006</v>
          </cell>
          <cell r="Z198">
            <v>82.4</v>
          </cell>
          <cell r="AA198">
            <v>83.9</v>
          </cell>
          <cell r="AB198">
            <v>85.4</v>
          </cell>
          <cell r="AC198">
            <v>86.9</v>
          </cell>
          <cell r="AD198">
            <v>88.4</v>
          </cell>
        </row>
        <row r="199">
          <cell r="D199" t="str">
            <v>Prior to Feb 2002</v>
          </cell>
          <cell r="J199">
            <v>66.400000000000006</v>
          </cell>
          <cell r="K199">
            <v>66.849999999999994</v>
          </cell>
          <cell r="L199">
            <v>67.5</v>
          </cell>
          <cell r="M199">
            <v>68</v>
          </cell>
          <cell r="N199">
            <v>68.62</v>
          </cell>
          <cell r="O199">
            <v>69.83</v>
          </cell>
          <cell r="P199">
            <v>71.64</v>
          </cell>
          <cell r="Q199">
            <v>73.400000000000006</v>
          </cell>
          <cell r="R199">
            <v>73.8</v>
          </cell>
          <cell r="S199">
            <v>75.2</v>
          </cell>
          <cell r="T199">
            <v>76.5</v>
          </cell>
          <cell r="U199">
            <v>76.5</v>
          </cell>
          <cell r="V199">
            <v>76.5</v>
          </cell>
          <cell r="W199">
            <v>77.8</v>
          </cell>
          <cell r="X199">
            <v>79.3</v>
          </cell>
          <cell r="Y199">
            <v>81</v>
          </cell>
          <cell r="Z199">
            <v>82.7</v>
          </cell>
          <cell r="AA199">
            <v>84.4</v>
          </cell>
          <cell r="AB199">
            <v>86.100000000000009</v>
          </cell>
          <cell r="AC199">
            <v>87.800000000000011</v>
          </cell>
          <cell r="AD199">
            <v>89.5</v>
          </cell>
        </row>
        <row r="200">
          <cell r="D200" t="str">
            <v>Jun 2001 Long Term</v>
          </cell>
          <cell r="R200">
            <v>74</v>
          </cell>
          <cell r="S200">
            <v>75.3</v>
          </cell>
          <cell r="T200">
            <v>76</v>
          </cell>
          <cell r="U200">
            <v>77.400000000000006</v>
          </cell>
          <cell r="V200">
            <v>78.8</v>
          </cell>
          <cell r="W200">
            <v>80.5</v>
          </cell>
          <cell r="X200">
            <v>82.2</v>
          </cell>
          <cell r="Y200">
            <v>83.9</v>
          </cell>
          <cell r="Z200">
            <v>85.6</v>
          </cell>
          <cell r="AA200">
            <v>87.3</v>
          </cell>
          <cell r="AB200">
            <v>89.1</v>
          </cell>
          <cell r="AC200">
            <v>90.9</v>
          </cell>
          <cell r="AD200">
            <v>92.7</v>
          </cell>
        </row>
        <row r="202">
          <cell r="D202" t="str">
            <v>Non OPEC excl FSU</v>
          </cell>
          <cell r="E202">
            <v>29.1</v>
          </cell>
          <cell r="F202">
            <v>28.999999999999996</v>
          </cell>
          <cell r="G202">
            <v>29.200000000000003</v>
          </cell>
          <cell r="H202">
            <v>29.6</v>
          </cell>
          <cell r="I202">
            <v>29.099999999999998</v>
          </cell>
          <cell r="J202">
            <v>29.700000000000003</v>
          </cell>
          <cell r="K202">
            <v>30.4</v>
          </cell>
          <cell r="L202">
            <v>30.9</v>
          </cell>
          <cell r="M202">
            <v>31.4</v>
          </cell>
          <cell r="N202">
            <v>32.799999999999997</v>
          </cell>
          <cell r="O202">
            <v>34</v>
          </cell>
          <cell r="P202">
            <v>35.099999999999994</v>
          </cell>
          <cell r="Q202">
            <v>35.6</v>
          </cell>
          <cell r="R202">
            <v>35.9</v>
          </cell>
          <cell r="S202">
            <v>35.6</v>
          </cell>
          <cell r="T202">
            <v>36.4</v>
          </cell>
          <cell r="U202">
            <v>36.5</v>
          </cell>
          <cell r="V202">
            <v>37.099999999999994</v>
          </cell>
          <cell r="W202">
            <v>36.700000000000003</v>
          </cell>
          <cell r="X202">
            <v>36.900000000000006</v>
          </cell>
          <cell r="Y202">
            <v>36.6</v>
          </cell>
          <cell r="Z202">
            <v>37.6</v>
          </cell>
          <cell r="AA202">
            <v>38</v>
          </cell>
          <cell r="AB202">
            <v>38.200000000000003</v>
          </cell>
          <cell r="AC202">
            <v>38.4</v>
          </cell>
          <cell r="AD202">
            <v>38.599999999999994</v>
          </cell>
        </row>
        <row r="204">
          <cell r="D204">
            <v>39393.745037384258</v>
          </cell>
          <cell r="X204">
            <v>53.70000000000001</v>
          </cell>
          <cell r="Y204">
            <v>54.4</v>
          </cell>
          <cell r="Z204">
            <v>56.099999999999994</v>
          </cell>
          <cell r="AA204">
            <v>57.199999999999989</v>
          </cell>
          <cell r="AB204">
            <v>58.3</v>
          </cell>
          <cell r="AC204">
            <v>59.500000000000014</v>
          </cell>
        </row>
        <row r="207">
          <cell r="D207" t="str">
            <v>OPEC Crude Production</v>
          </cell>
        </row>
        <row r="208">
          <cell r="D208" t="str">
            <v>BASED ON CURRENT QUOTA ALLOCATIONS</v>
          </cell>
          <cell r="Z208" t="str">
            <v>Based On Current Quota Allocations - Before PEL 'Adjustments'</v>
          </cell>
        </row>
        <row r="209">
          <cell r="D209" t="str">
            <v>000 b/d</v>
          </cell>
        </row>
        <row r="210">
          <cell r="E210">
            <v>1985</v>
          </cell>
          <cell r="F210">
            <v>1986</v>
          </cell>
          <cell r="G210">
            <v>1987</v>
          </cell>
          <cell r="H210">
            <v>1988</v>
          </cell>
          <cell r="I210">
            <v>1989</v>
          </cell>
          <cell r="J210">
            <v>1990</v>
          </cell>
          <cell r="K210">
            <v>1991</v>
          </cell>
          <cell r="L210">
            <v>1992</v>
          </cell>
          <cell r="M210">
            <v>1993</v>
          </cell>
          <cell r="N210">
            <v>1994</v>
          </cell>
          <cell r="O210">
            <v>1995</v>
          </cell>
          <cell r="P210">
            <v>1996</v>
          </cell>
          <cell r="Q210">
            <v>1997</v>
          </cell>
          <cell r="R210">
            <v>1998</v>
          </cell>
          <cell r="S210">
            <v>1999</v>
          </cell>
          <cell r="T210">
            <v>2000</v>
          </cell>
          <cell r="U210">
            <v>2001</v>
          </cell>
          <cell r="V210">
            <v>2002</v>
          </cell>
          <cell r="W210">
            <v>2003</v>
          </cell>
          <cell r="X210">
            <v>2004</v>
          </cell>
          <cell r="Y210">
            <v>2005</v>
          </cell>
          <cell r="Z210">
            <v>2006</v>
          </cell>
          <cell r="AA210">
            <v>2007</v>
          </cell>
          <cell r="AB210">
            <v>2008</v>
          </cell>
          <cell r="AC210">
            <v>2009</v>
          </cell>
          <cell r="AD210">
            <v>2010</v>
          </cell>
        </row>
        <row r="212">
          <cell r="D212" t="str">
            <v>Saudi Arabia</v>
          </cell>
          <cell r="E212">
            <v>3450</v>
          </cell>
          <cell r="F212">
            <v>5050</v>
          </cell>
          <cell r="G212">
            <v>4240</v>
          </cell>
          <cell r="H212">
            <v>5090</v>
          </cell>
          <cell r="I212">
            <v>5160</v>
          </cell>
          <cell r="J212">
            <v>6385</v>
          </cell>
          <cell r="K212">
            <v>8225</v>
          </cell>
          <cell r="L212">
            <v>8330</v>
          </cell>
          <cell r="M212">
            <v>8100</v>
          </cell>
          <cell r="N212">
            <v>8030</v>
          </cell>
          <cell r="O212">
            <v>8045</v>
          </cell>
          <cell r="P212">
            <v>8150</v>
          </cell>
          <cell r="Q212">
            <v>8175</v>
          </cell>
          <cell r="R212">
            <v>8320</v>
          </cell>
          <cell r="S212">
            <v>7695</v>
          </cell>
          <cell r="T212">
            <v>8310</v>
          </cell>
          <cell r="U212">
            <v>8010</v>
          </cell>
          <cell r="V212">
            <v>7600</v>
          </cell>
          <cell r="W212">
            <v>8775</v>
          </cell>
          <cell r="X212">
            <v>9020</v>
          </cell>
          <cell r="Y212">
            <v>9425</v>
          </cell>
          <cell r="Z212">
            <v>9135</v>
          </cell>
          <cell r="AA212">
            <v>9230</v>
          </cell>
          <cell r="AB212">
            <v>9425</v>
          </cell>
          <cell r="AC212">
            <v>9555</v>
          </cell>
          <cell r="AD212">
            <v>9720</v>
          </cell>
        </row>
        <row r="213">
          <cell r="D213" t="str">
            <v>Iran</v>
          </cell>
          <cell r="E213">
            <v>2225</v>
          </cell>
          <cell r="F213">
            <v>1875</v>
          </cell>
          <cell r="G213">
            <v>2240</v>
          </cell>
          <cell r="H213">
            <v>2260</v>
          </cell>
          <cell r="I213">
            <v>2900</v>
          </cell>
          <cell r="J213">
            <v>3115</v>
          </cell>
          <cell r="K213">
            <v>3260</v>
          </cell>
          <cell r="L213">
            <v>3415</v>
          </cell>
          <cell r="M213">
            <v>3600</v>
          </cell>
          <cell r="N213">
            <v>3580</v>
          </cell>
          <cell r="O213">
            <v>3590</v>
          </cell>
          <cell r="P213">
            <v>3655</v>
          </cell>
          <cell r="Q213">
            <v>3640</v>
          </cell>
          <cell r="R213">
            <v>3585</v>
          </cell>
          <cell r="S213">
            <v>3500</v>
          </cell>
          <cell r="T213">
            <v>3680</v>
          </cell>
          <cell r="U213">
            <v>3660</v>
          </cell>
          <cell r="V213">
            <v>3405</v>
          </cell>
          <cell r="W213">
            <v>3750</v>
          </cell>
          <cell r="X213">
            <v>3955</v>
          </cell>
          <cell r="Y213">
            <v>3910</v>
          </cell>
          <cell r="Z213">
            <v>4125</v>
          </cell>
          <cell r="AA213">
            <v>4170</v>
          </cell>
          <cell r="AB213">
            <v>4255</v>
          </cell>
          <cell r="AC213">
            <v>4315</v>
          </cell>
          <cell r="AD213">
            <v>4390</v>
          </cell>
        </row>
        <row r="214">
          <cell r="D214" t="str">
            <v>Iraq</v>
          </cell>
          <cell r="E214">
            <v>1400</v>
          </cell>
          <cell r="F214">
            <v>1875</v>
          </cell>
          <cell r="G214">
            <v>2200</v>
          </cell>
          <cell r="H214">
            <v>2620</v>
          </cell>
          <cell r="I214">
            <v>2775</v>
          </cell>
          <cell r="J214">
            <v>2000</v>
          </cell>
          <cell r="K214">
            <v>285</v>
          </cell>
          <cell r="L214">
            <v>450</v>
          </cell>
          <cell r="M214">
            <v>485</v>
          </cell>
          <cell r="N214">
            <v>500</v>
          </cell>
          <cell r="O214">
            <v>640</v>
          </cell>
          <cell r="P214">
            <v>670</v>
          </cell>
          <cell r="Q214">
            <v>1220</v>
          </cell>
          <cell r="R214">
            <v>2110</v>
          </cell>
          <cell r="S214">
            <v>2515</v>
          </cell>
          <cell r="T214">
            <v>2515</v>
          </cell>
          <cell r="U214">
            <v>2350</v>
          </cell>
          <cell r="V214">
            <v>1990</v>
          </cell>
          <cell r="W214">
            <v>1335</v>
          </cell>
          <cell r="X214">
            <v>2040</v>
          </cell>
          <cell r="Y214">
            <v>1855</v>
          </cell>
          <cell r="Z214">
            <v>2100</v>
          </cell>
          <cell r="AA214">
            <v>2300</v>
          </cell>
          <cell r="AB214">
            <v>2300</v>
          </cell>
          <cell r="AC214">
            <v>2300</v>
          </cell>
          <cell r="AD214">
            <v>2300</v>
          </cell>
        </row>
        <row r="215">
          <cell r="D215" t="str">
            <v>Kuwait</v>
          </cell>
          <cell r="E215">
            <v>1050</v>
          </cell>
          <cell r="F215">
            <v>1500</v>
          </cell>
          <cell r="G215">
            <v>1250</v>
          </cell>
          <cell r="H215">
            <v>1390</v>
          </cell>
          <cell r="I215">
            <v>1685</v>
          </cell>
          <cell r="J215">
            <v>1110</v>
          </cell>
          <cell r="K215">
            <v>185</v>
          </cell>
          <cell r="L215">
            <v>1055</v>
          </cell>
          <cell r="M215">
            <v>1830</v>
          </cell>
          <cell r="N215">
            <v>2000</v>
          </cell>
          <cell r="O215">
            <v>2005</v>
          </cell>
          <cell r="P215">
            <v>2050</v>
          </cell>
          <cell r="Q215">
            <v>2085</v>
          </cell>
          <cell r="R215">
            <v>2075</v>
          </cell>
          <cell r="S215">
            <v>1895</v>
          </cell>
          <cell r="T215">
            <v>2095</v>
          </cell>
          <cell r="U215">
            <v>2020</v>
          </cell>
          <cell r="V215">
            <v>1895</v>
          </cell>
          <cell r="W215">
            <v>2200</v>
          </cell>
          <cell r="X215">
            <v>2330</v>
          </cell>
          <cell r="Y215">
            <v>2520</v>
          </cell>
          <cell r="Z215">
            <v>2255</v>
          </cell>
          <cell r="AA215">
            <v>2280</v>
          </cell>
          <cell r="AB215">
            <v>2325</v>
          </cell>
          <cell r="AC215">
            <v>2360</v>
          </cell>
          <cell r="AD215">
            <v>2400</v>
          </cell>
        </row>
        <row r="216">
          <cell r="D216" t="str">
            <v>UAE</v>
          </cell>
          <cell r="E216">
            <v>1125</v>
          </cell>
          <cell r="F216">
            <v>1325</v>
          </cell>
          <cell r="G216">
            <v>1410</v>
          </cell>
          <cell r="H216">
            <v>1460</v>
          </cell>
          <cell r="I216">
            <v>1810</v>
          </cell>
          <cell r="J216">
            <v>2070</v>
          </cell>
          <cell r="K216">
            <v>2380</v>
          </cell>
          <cell r="L216">
            <v>2295</v>
          </cell>
          <cell r="M216">
            <v>2190</v>
          </cell>
          <cell r="N216">
            <v>2185</v>
          </cell>
          <cell r="O216">
            <v>2165</v>
          </cell>
          <cell r="P216">
            <v>2195</v>
          </cell>
          <cell r="Q216">
            <v>2260</v>
          </cell>
          <cell r="R216">
            <v>2250</v>
          </cell>
          <cell r="S216">
            <v>2080</v>
          </cell>
          <cell r="T216">
            <v>2250</v>
          </cell>
          <cell r="U216">
            <v>2155</v>
          </cell>
          <cell r="V216">
            <v>1980</v>
          </cell>
          <cell r="W216">
            <v>2225</v>
          </cell>
          <cell r="X216">
            <v>2350</v>
          </cell>
          <cell r="Y216">
            <v>2435</v>
          </cell>
          <cell r="Z216">
            <v>2450</v>
          </cell>
          <cell r="AA216">
            <v>2480</v>
          </cell>
          <cell r="AB216">
            <v>2530</v>
          </cell>
          <cell r="AC216">
            <v>2565</v>
          </cell>
          <cell r="AD216">
            <v>2610</v>
          </cell>
        </row>
        <row r="217">
          <cell r="D217" t="str">
            <v>Qatar</v>
          </cell>
          <cell r="E217">
            <v>300</v>
          </cell>
          <cell r="F217">
            <v>325</v>
          </cell>
          <cell r="G217">
            <v>320</v>
          </cell>
          <cell r="H217">
            <v>320</v>
          </cell>
          <cell r="I217">
            <v>380</v>
          </cell>
          <cell r="J217">
            <v>400</v>
          </cell>
          <cell r="K217">
            <v>400</v>
          </cell>
          <cell r="L217">
            <v>395</v>
          </cell>
          <cell r="M217">
            <v>405</v>
          </cell>
          <cell r="N217">
            <v>400</v>
          </cell>
          <cell r="O217">
            <v>400</v>
          </cell>
          <cell r="P217">
            <v>480</v>
          </cell>
          <cell r="Q217">
            <v>610</v>
          </cell>
          <cell r="R217">
            <v>665</v>
          </cell>
          <cell r="S217">
            <v>655</v>
          </cell>
          <cell r="T217">
            <v>700</v>
          </cell>
          <cell r="U217">
            <v>675</v>
          </cell>
          <cell r="V217">
            <v>645</v>
          </cell>
          <cell r="W217">
            <v>745</v>
          </cell>
          <cell r="X217">
            <v>775</v>
          </cell>
          <cell r="Y217">
            <v>795</v>
          </cell>
          <cell r="Z217">
            <v>730</v>
          </cell>
          <cell r="AA217">
            <v>735</v>
          </cell>
          <cell r="AB217">
            <v>750</v>
          </cell>
          <cell r="AC217">
            <v>760</v>
          </cell>
          <cell r="AD217">
            <v>775</v>
          </cell>
        </row>
        <row r="218">
          <cell r="D218" t="str">
            <v>Total Middle East</v>
          </cell>
          <cell r="E218">
            <v>9550</v>
          </cell>
          <cell r="F218">
            <v>11950</v>
          </cell>
          <cell r="G218">
            <v>11660</v>
          </cell>
          <cell r="H218">
            <v>13140</v>
          </cell>
          <cell r="I218">
            <v>14710</v>
          </cell>
          <cell r="J218">
            <v>15080</v>
          </cell>
          <cell r="K218">
            <v>14735</v>
          </cell>
          <cell r="L218">
            <v>15940</v>
          </cell>
          <cell r="M218">
            <v>16610</v>
          </cell>
          <cell r="N218">
            <v>16695</v>
          </cell>
          <cell r="O218">
            <v>16845</v>
          </cell>
          <cell r="P218">
            <v>17200</v>
          </cell>
          <cell r="Q218">
            <v>17990</v>
          </cell>
          <cell r="R218">
            <v>19005</v>
          </cell>
          <cell r="S218">
            <v>18340</v>
          </cell>
          <cell r="T218">
            <v>19550</v>
          </cell>
          <cell r="U218">
            <v>18870</v>
          </cell>
          <cell r="V218">
            <v>17515</v>
          </cell>
          <cell r="W218">
            <v>19030</v>
          </cell>
          <cell r="X218">
            <v>20470</v>
          </cell>
          <cell r="Y218">
            <v>20940</v>
          </cell>
          <cell r="Z218">
            <v>20795</v>
          </cell>
          <cell r="AA218">
            <v>21195</v>
          </cell>
          <cell r="AB218">
            <v>21585</v>
          </cell>
          <cell r="AC218">
            <v>21855</v>
          </cell>
          <cell r="AD218">
            <v>22195</v>
          </cell>
        </row>
        <row r="220">
          <cell r="D220" t="str">
            <v>Algeria</v>
          </cell>
          <cell r="E220">
            <v>725</v>
          </cell>
          <cell r="F220">
            <v>675</v>
          </cell>
          <cell r="G220">
            <v>660</v>
          </cell>
          <cell r="H220">
            <v>670</v>
          </cell>
          <cell r="I220">
            <v>700</v>
          </cell>
          <cell r="J220">
            <v>800</v>
          </cell>
          <cell r="K220">
            <v>800</v>
          </cell>
          <cell r="L220">
            <v>775</v>
          </cell>
          <cell r="M220">
            <v>750</v>
          </cell>
          <cell r="N220">
            <v>750</v>
          </cell>
          <cell r="O220">
            <v>765</v>
          </cell>
          <cell r="P220">
            <v>820</v>
          </cell>
          <cell r="Q220">
            <v>850</v>
          </cell>
          <cell r="R220">
            <v>825</v>
          </cell>
          <cell r="S220">
            <v>765</v>
          </cell>
          <cell r="T220">
            <v>815</v>
          </cell>
          <cell r="U220">
            <v>820</v>
          </cell>
          <cell r="V220">
            <v>865</v>
          </cell>
          <cell r="W220">
            <v>1125</v>
          </cell>
          <cell r="X220">
            <v>1220</v>
          </cell>
          <cell r="Y220">
            <v>1345</v>
          </cell>
          <cell r="Z220">
            <v>895</v>
          </cell>
          <cell r="AA220">
            <v>905</v>
          </cell>
          <cell r="AB220">
            <v>925</v>
          </cell>
          <cell r="AC220">
            <v>940</v>
          </cell>
          <cell r="AD220">
            <v>955</v>
          </cell>
        </row>
        <row r="221">
          <cell r="D221" t="str">
            <v>Libya</v>
          </cell>
          <cell r="E221">
            <v>1025</v>
          </cell>
          <cell r="F221">
            <v>1025</v>
          </cell>
          <cell r="G221">
            <v>970</v>
          </cell>
          <cell r="H221">
            <v>1000</v>
          </cell>
          <cell r="I221">
            <v>1100</v>
          </cell>
          <cell r="J221">
            <v>1360</v>
          </cell>
          <cell r="K221">
            <v>1500</v>
          </cell>
          <cell r="L221">
            <v>1480</v>
          </cell>
          <cell r="M221">
            <v>1385</v>
          </cell>
          <cell r="N221">
            <v>1390</v>
          </cell>
          <cell r="O221">
            <v>1395</v>
          </cell>
          <cell r="P221">
            <v>1400</v>
          </cell>
          <cell r="Q221">
            <v>1435</v>
          </cell>
          <cell r="R221">
            <v>1385</v>
          </cell>
          <cell r="S221">
            <v>1330</v>
          </cell>
          <cell r="T221">
            <v>1415</v>
          </cell>
          <cell r="U221">
            <v>1365</v>
          </cell>
          <cell r="V221">
            <v>1320</v>
          </cell>
          <cell r="W221">
            <v>1425</v>
          </cell>
          <cell r="X221">
            <v>1545</v>
          </cell>
          <cell r="Y221">
            <v>1645</v>
          </cell>
          <cell r="Z221">
            <v>1505</v>
          </cell>
          <cell r="AA221">
            <v>1520</v>
          </cell>
          <cell r="AB221">
            <v>1550</v>
          </cell>
          <cell r="AC221">
            <v>1575</v>
          </cell>
          <cell r="AD221">
            <v>1600</v>
          </cell>
        </row>
        <row r="222">
          <cell r="D222" t="str">
            <v>Nigeria</v>
          </cell>
          <cell r="E222">
            <v>1475</v>
          </cell>
          <cell r="F222">
            <v>1475</v>
          </cell>
          <cell r="G222">
            <v>1300</v>
          </cell>
          <cell r="H222">
            <v>1420</v>
          </cell>
          <cell r="I222">
            <v>1665</v>
          </cell>
          <cell r="J222">
            <v>1760</v>
          </cell>
          <cell r="K222">
            <v>1890</v>
          </cell>
          <cell r="L222">
            <v>1890</v>
          </cell>
          <cell r="M222">
            <v>1915</v>
          </cell>
          <cell r="N222">
            <v>1870</v>
          </cell>
          <cell r="O222">
            <v>1855</v>
          </cell>
          <cell r="P222">
            <v>2050</v>
          </cell>
          <cell r="Q222">
            <v>2235</v>
          </cell>
          <cell r="R222">
            <v>2085</v>
          </cell>
          <cell r="S222">
            <v>1990</v>
          </cell>
          <cell r="T222">
            <v>2035</v>
          </cell>
          <cell r="U222">
            <v>2085</v>
          </cell>
          <cell r="V222">
            <v>1970</v>
          </cell>
          <cell r="W222">
            <v>2120</v>
          </cell>
          <cell r="X222">
            <v>2350</v>
          </cell>
          <cell r="Y222">
            <v>2420</v>
          </cell>
          <cell r="Z222">
            <v>2315</v>
          </cell>
          <cell r="AA222">
            <v>2340</v>
          </cell>
          <cell r="AB222">
            <v>2390</v>
          </cell>
          <cell r="AC222">
            <v>2420</v>
          </cell>
          <cell r="AD222">
            <v>2465</v>
          </cell>
        </row>
        <row r="223">
          <cell r="D223" t="str">
            <v>Indonesia</v>
          </cell>
          <cell r="E223">
            <v>1175</v>
          </cell>
          <cell r="F223">
            <v>1250</v>
          </cell>
          <cell r="G223">
            <v>1160</v>
          </cell>
          <cell r="H223">
            <v>1180</v>
          </cell>
          <cell r="I223">
            <v>1235</v>
          </cell>
          <cell r="J223">
            <v>1310</v>
          </cell>
          <cell r="K223">
            <v>1460</v>
          </cell>
          <cell r="L223">
            <v>1385</v>
          </cell>
          <cell r="M223">
            <v>1325</v>
          </cell>
          <cell r="N223">
            <v>1320</v>
          </cell>
          <cell r="O223">
            <v>1335</v>
          </cell>
          <cell r="P223">
            <v>1375</v>
          </cell>
          <cell r="Q223">
            <v>1390</v>
          </cell>
          <cell r="R223">
            <v>1345</v>
          </cell>
          <cell r="S223">
            <v>1305</v>
          </cell>
          <cell r="T223">
            <v>1300</v>
          </cell>
          <cell r="U223">
            <v>1215</v>
          </cell>
          <cell r="V223">
            <v>1130</v>
          </cell>
          <cell r="W223">
            <v>1025</v>
          </cell>
          <cell r="X223">
            <v>965</v>
          </cell>
          <cell r="Y223">
            <v>940</v>
          </cell>
          <cell r="Z223">
            <v>1455</v>
          </cell>
          <cell r="AA223">
            <v>1470</v>
          </cell>
          <cell r="AB223">
            <v>1505</v>
          </cell>
          <cell r="AC223">
            <v>1525</v>
          </cell>
          <cell r="AD223">
            <v>1550</v>
          </cell>
        </row>
        <row r="224">
          <cell r="D224" t="str">
            <v>Venezuela</v>
          </cell>
          <cell r="E224">
            <v>1550</v>
          </cell>
          <cell r="F224">
            <v>1650</v>
          </cell>
          <cell r="G224">
            <v>1650</v>
          </cell>
          <cell r="H224">
            <v>1660</v>
          </cell>
          <cell r="I224">
            <v>1695</v>
          </cell>
          <cell r="J224">
            <v>2085</v>
          </cell>
          <cell r="K224">
            <v>2325</v>
          </cell>
          <cell r="L224">
            <v>2285</v>
          </cell>
          <cell r="M224">
            <v>2310</v>
          </cell>
          <cell r="N224">
            <v>2455</v>
          </cell>
          <cell r="O224">
            <v>2665</v>
          </cell>
          <cell r="P224">
            <v>2990</v>
          </cell>
          <cell r="Q224">
            <v>3250</v>
          </cell>
          <cell r="R224">
            <v>3140</v>
          </cell>
          <cell r="S224">
            <v>2785</v>
          </cell>
          <cell r="T224">
            <v>2900</v>
          </cell>
          <cell r="U224">
            <v>2825</v>
          </cell>
          <cell r="V224">
            <v>2560</v>
          </cell>
          <cell r="W224">
            <v>2325</v>
          </cell>
          <cell r="X224">
            <v>2595</v>
          </cell>
          <cell r="Y224">
            <v>2645</v>
          </cell>
          <cell r="Z224">
            <v>3235</v>
          </cell>
          <cell r="AA224">
            <v>3270</v>
          </cell>
          <cell r="AB224">
            <v>3335</v>
          </cell>
          <cell r="AC224">
            <v>3385</v>
          </cell>
          <cell r="AD224">
            <v>3440</v>
          </cell>
        </row>
        <row r="226">
          <cell r="D226" t="str">
            <v>Total OPEC</v>
          </cell>
          <cell r="E226">
            <v>15500</v>
          </cell>
          <cell r="F226">
            <v>18025</v>
          </cell>
          <cell r="G226">
            <v>17400</v>
          </cell>
          <cell r="H226">
            <v>19070</v>
          </cell>
          <cell r="I226">
            <v>21105</v>
          </cell>
          <cell r="J226">
            <v>22395</v>
          </cell>
          <cell r="K226">
            <v>22710</v>
          </cell>
          <cell r="L226">
            <v>23755</v>
          </cell>
          <cell r="M226">
            <v>24295</v>
          </cell>
          <cell r="N226">
            <v>24480</v>
          </cell>
          <cell r="O226">
            <v>24860</v>
          </cell>
          <cell r="P226">
            <v>25835</v>
          </cell>
          <cell r="Q226">
            <v>27150</v>
          </cell>
          <cell r="R226">
            <v>27785</v>
          </cell>
          <cell r="S226">
            <v>26515</v>
          </cell>
          <cell r="T226">
            <v>28015</v>
          </cell>
          <cell r="U226">
            <v>27180</v>
          </cell>
          <cell r="V226">
            <v>25360</v>
          </cell>
          <cell r="W226">
            <v>27050</v>
          </cell>
          <cell r="X226">
            <v>29145</v>
          </cell>
          <cell r="Y226">
            <v>29935</v>
          </cell>
          <cell r="Z226">
            <v>30200</v>
          </cell>
          <cell r="AA226">
            <v>30700</v>
          </cell>
          <cell r="AB226">
            <v>31290</v>
          </cell>
          <cell r="AC226">
            <v>31700</v>
          </cell>
          <cell r="AD226">
            <v>32205</v>
          </cell>
        </row>
        <row r="231">
          <cell r="D231" t="str">
            <v>OPEC Crude Production</v>
          </cell>
        </row>
        <row r="232">
          <cell r="D232" t="str">
            <v>BASED ON CURRENT QUOTA ALLOCATIONS</v>
          </cell>
        </row>
        <row r="233">
          <cell r="D233" t="str">
            <v>million b/d</v>
          </cell>
          <cell r="E233">
            <v>1985</v>
          </cell>
          <cell r="F233">
            <v>1986</v>
          </cell>
          <cell r="G233">
            <v>1987</v>
          </cell>
          <cell r="H233">
            <v>1988</v>
          </cell>
          <cell r="I233">
            <v>1989</v>
          </cell>
          <cell r="J233">
            <v>1990</v>
          </cell>
          <cell r="K233">
            <v>1991</v>
          </cell>
          <cell r="L233">
            <v>1992</v>
          </cell>
          <cell r="M233">
            <v>1993</v>
          </cell>
          <cell r="N233">
            <v>1994</v>
          </cell>
          <cell r="O233">
            <v>1995</v>
          </cell>
          <cell r="P233">
            <v>1996</v>
          </cell>
          <cell r="Q233">
            <v>1997</v>
          </cell>
          <cell r="R233">
            <v>1998</v>
          </cell>
          <cell r="S233">
            <v>1999</v>
          </cell>
          <cell r="T233">
            <v>2000</v>
          </cell>
          <cell r="U233">
            <v>2001</v>
          </cell>
          <cell r="V233">
            <v>2002</v>
          </cell>
          <cell r="W233">
            <v>2003</v>
          </cell>
          <cell r="X233">
            <v>2004</v>
          </cell>
          <cell r="Y233">
            <v>2005</v>
          </cell>
          <cell r="Z233">
            <v>2006</v>
          </cell>
          <cell r="AA233">
            <v>2007</v>
          </cell>
          <cell r="AB233">
            <v>2008</v>
          </cell>
          <cell r="AC233">
            <v>2009</v>
          </cell>
          <cell r="AD233">
            <v>2010</v>
          </cell>
        </row>
        <row r="235">
          <cell r="D235" t="str">
            <v>Saudi Arabia</v>
          </cell>
          <cell r="E235">
            <v>3.3999999999999995</v>
          </cell>
          <cell r="F235">
            <v>4.9000000000000012</v>
          </cell>
          <cell r="G235">
            <v>4.0999999999999988</v>
          </cell>
          <cell r="H235">
            <v>5</v>
          </cell>
          <cell r="I235">
            <v>5.1000000000000014</v>
          </cell>
          <cell r="J235">
            <v>6.2999999999999989</v>
          </cell>
          <cell r="K235">
            <v>8.1</v>
          </cell>
          <cell r="L235">
            <v>8.2000000000000028</v>
          </cell>
          <cell r="M235">
            <v>8.1000000000000014</v>
          </cell>
          <cell r="N235">
            <v>7.9</v>
          </cell>
          <cell r="O235">
            <v>7.9999999999999964</v>
          </cell>
          <cell r="P235">
            <v>7.9000000000000021</v>
          </cell>
          <cell r="Q235">
            <v>8.2000000000000011</v>
          </cell>
          <cell r="R235">
            <v>8.3000000000000007</v>
          </cell>
          <cell r="S235">
            <v>7.6000000000000014</v>
          </cell>
          <cell r="T235">
            <v>8.3000000000000007</v>
          </cell>
          <cell r="U235">
            <v>7.8999999999999986</v>
          </cell>
          <cell r="V235">
            <v>7.6</v>
          </cell>
          <cell r="W235">
            <v>9.0000000000000036</v>
          </cell>
          <cell r="X235">
            <v>8.9</v>
          </cell>
          <cell r="Y235">
            <v>9.5999999999999961</v>
          </cell>
          <cell r="Z235">
            <v>9.1000000000000014</v>
          </cell>
          <cell r="AA235">
            <v>9.1999999999999993</v>
          </cell>
          <cell r="AB235">
            <v>9.4000000000000021</v>
          </cell>
          <cell r="AC235">
            <v>9.4999999999999982</v>
          </cell>
          <cell r="AD235">
            <v>9.6000000000000014</v>
          </cell>
        </row>
        <row r="236">
          <cell r="D236" t="str">
            <v>Iran</v>
          </cell>
          <cell r="E236">
            <v>2.2000000000000002</v>
          </cell>
          <cell r="F236">
            <v>1.9</v>
          </cell>
          <cell r="G236">
            <v>2.2000000000000002</v>
          </cell>
          <cell r="H236">
            <v>2.2999999999999998</v>
          </cell>
          <cell r="I236">
            <v>2.9</v>
          </cell>
          <cell r="J236">
            <v>3.1</v>
          </cell>
          <cell r="K236">
            <v>3.3</v>
          </cell>
          <cell r="L236">
            <v>3.4</v>
          </cell>
          <cell r="M236">
            <v>3.6</v>
          </cell>
          <cell r="N236">
            <v>3.6</v>
          </cell>
          <cell r="O236">
            <v>3.6</v>
          </cell>
          <cell r="P236">
            <v>3.7</v>
          </cell>
          <cell r="Q236">
            <v>3.6</v>
          </cell>
          <cell r="R236">
            <v>3.6</v>
          </cell>
          <cell r="S236">
            <v>3.5</v>
          </cell>
          <cell r="T236">
            <v>3.7</v>
          </cell>
          <cell r="U236">
            <v>3.7</v>
          </cell>
          <cell r="V236">
            <v>3.4</v>
          </cell>
          <cell r="W236">
            <v>3.8</v>
          </cell>
          <cell r="X236">
            <v>4</v>
          </cell>
          <cell r="Y236">
            <v>3.9</v>
          </cell>
          <cell r="Z236">
            <v>4.0999999999999996</v>
          </cell>
          <cell r="AA236">
            <v>4.2</v>
          </cell>
          <cell r="AB236">
            <v>4.3</v>
          </cell>
          <cell r="AC236">
            <v>4.3</v>
          </cell>
          <cell r="AD236">
            <v>4.4000000000000004</v>
          </cell>
        </row>
        <row r="237">
          <cell r="D237" t="str">
            <v>Iraq</v>
          </cell>
          <cell r="E237">
            <v>1.4</v>
          </cell>
          <cell r="F237">
            <v>1.9</v>
          </cell>
          <cell r="G237">
            <v>2.2000000000000002</v>
          </cell>
          <cell r="H237">
            <v>2.6</v>
          </cell>
          <cell r="I237">
            <v>2.8</v>
          </cell>
          <cell r="J237">
            <v>2</v>
          </cell>
          <cell r="K237">
            <v>0.3</v>
          </cell>
          <cell r="L237">
            <v>0.5</v>
          </cell>
          <cell r="M237">
            <v>0.5</v>
          </cell>
          <cell r="N237">
            <v>0.5</v>
          </cell>
          <cell r="O237">
            <v>0.6</v>
          </cell>
          <cell r="P237">
            <v>0.7</v>
          </cell>
          <cell r="Q237">
            <v>1.2</v>
          </cell>
          <cell r="R237">
            <v>2.1</v>
          </cell>
          <cell r="S237">
            <v>2.5</v>
          </cell>
          <cell r="T237">
            <v>2.5</v>
          </cell>
          <cell r="U237">
            <v>2.4</v>
          </cell>
          <cell r="V237">
            <v>2</v>
          </cell>
          <cell r="W237">
            <v>1.3</v>
          </cell>
          <cell r="X237">
            <v>2</v>
          </cell>
          <cell r="Y237">
            <v>1.9</v>
          </cell>
          <cell r="Z237">
            <v>2.1</v>
          </cell>
          <cell r="AA237">
            <v>2.2999999999999998</v>
          </cell>
          <cell r="AB237">
            <v>2.2999999999999998</v>
          </cell>
          <cell r="AC237">
            <v>2.2999999999999998</v>
          </cell>
          <cell r="AD237">
            <v>2.2999999999999998</v>
          </cell>
        </row>
        <row r="238">
          <cell r="D238" t="str">
            <v>Kuwait</v>
          </cell>
          <cell r="E238">
            <v>1.1000000000000001</v>
          </cell>
          <cell r="F238">
            <v>1.5</v>
          </cell>
          <cell r="G238">
            <v>1.3</v>
          </cell>
          <cell r="H238">
            <v>1.4</v>
          </cell>
          <cell r="I238">
            <v>1.7</v>
          </cell>
          <cell r="J238">
            <v>1.1000000000000001</v>
          </cell>
          <cell r="K238">
            <v>0.2</v>
          </cell>
          <cell r="L238">
            <v>1.1000000000000001</v>
          </cell>
          <cell r="M238">
            <v>1.8</v>
          </cell>
          <cell r="N238">
            <v>2</v>
          </cell>
          <cell r="O238">
            <v>2</v>
          </cell>
          <cell r="P238">
            <v>2.1</v>
          </cell>
          <cell r="Q238">
            <v>2.1</v>
          </cell>
          <cell r="R238">
            <v>2.1</v>
          </cell>
          <cell r="S238">
            <v>1.9</v>
          </cell>
          <cell r="T238">
            <v>2.1</v>
          </cell>
          <cell r="U238">
            <v>2</v>
          </cell>
          <cell r="V238">
            <v>1.9</v>
          </cell>
          <cell r="W238">
            <v>2.2000000000000002</v>
          </cell>
          <cell r="X238">
            <v>2.2999999999999998</v>
          </cell>
          <cell r="Y238">
            <v>2.5</v>
          </cell>
          <cell r="Z238">
            <v>2.2999999999999998</v>
          </cell>
          <cell r="AA238">
            <v>2.2999999999999998</v>
          </cell>
          <cell r="AB238">
            <v>2.2999999999999998</v>
          </cell>
          <cell r="AC238">
            <v>2.4</v>
          </cell>
          <cell r="AD238">
            <v>2.4</v>
          </cell>
        </row>
        <row r="239">
          <cell r="D239" t="str">
            <v>UAE</v>
          </cell>
          <cell r="E239">
            <v>1.1000000000000001</v>
          </cell>
          <cell r="F239">
            <v>1.3</v>
          </cell>
          <cell r="G239">
            <v>1.4</v>
          </cell>
          <cell r="H239">
            <v>1.5</v>
          </cell>
          <cell r="I239">
            <v>1.8</v>
          </cell>
          <cell r="J239">
            <v>2.1</v>
          </cell>
          <cell r="K239">
            <v>2.4</v>
          </cell>
          <cell r="L239">
            <v>2.2999999999999998</v>
          </cell>
          <cell r="M239">
            <v>2.2000000000000002</v>
          </cell>
          <cell r="N239">
            <v>2.2000000000000002</v>
          </cell>
          <cell r="O239">
            <v>2.2000000000000002</v>
          </cell>
          <cell r="P239">
            <v>2.2000000000000002</v>
          </cell>
          <cell r="Q239">
            <v>2.2999999999999998</v>
          </cell>
          <cell r="R239">
            <v>2.2999999999999998</v>
          </cell>
          <cell r="S239">
            <v>2.1</v>
          </cell>
          <cell r="T239">
            <v>2.2999999999999998</v>
          </cell>
          <cell r="U239">
            <v>2.2000000000000002</v>
          </cell>
          <cell r="V239">
            <v>2</v>
          </cell>
          <cell r="W239">
            <v>2.2000000000000002</v>
          </cell>
          <cell r="X239">
            <v>2.4</v>
          </cell>
          <cell r="Y239">
            <v>2.4</v>
          </cell>
          <cell r="Z239">
            <v>2.5</v>
          </cell>
          <cell r="AA239">
            <v>2.5</v>
          </cell>
          <cell r="AB239">
            <v>2.5</v>
          </cell>
          <cell r="AC239">
            <v>2.6</v>
          </cell>
          <cell r="AD239">
            <v>2.6</v>
          </cell>
        </row>
        <row r="240">
          <cell r="D240" t="str">
            <v>Qatar</v>
          </cell>
          <cell r="E240">
            <v>0.3</v>
          </cell>
          <cell r="F240">
            <v>0.3</v>
          </cell>
          <cell r="G240">
            <v>0.3</v>
          </cell>
          <cell r="H240">
            <v>0.3</v>
          </cell>
          <cell r="I240">
            <v>0.4</v>
          </cell>
          <cell r="J240">
            <v>0.4</v>
          </cell>
          <cell r="K240">
            <v>0.4</v>
          </cell>
          <cell r="L240">
            <v>0.4</v>
          </cell>
          <cell r="M240">
            <v>0.4</v>
          </cell>
          <cell r="N240">
            <v>0.4</v>
          </cell>
          <cell r="O240">
            <v>0.4</v>
          </cell>
          <cell r="P240">
            <v>0.5</v>
          </cell>
          <cell r="Q240">
            <v>0.6</v>
          </cell>
          <cell r="R240">
            <v>0.7</v>
          </cell>
          <cell r="S240">
            <v>0.7</v>
          </cell>
          <cell r="T240">
            <v>0.7</v>
          </cell>
          <cell r="U240">
            <v>0.7</v>
          </cell>
          <cell r="V240">
            <v>0.6</v>
          </cell>
          <cell r="W240">
            <v>0.7</v>
          </cell>
          <cell r="X240">
            <v>0.8</v>
          </cell>
          <cell r="Y240">
            <v>0.8</v>
          </cell>
          <cell r="Z240">
            <v>0.7</v>
          </cell>
          <cell r="AA240">
            <v>0.7</v>
          </cell>
          <cell r="AB240">
            <v>0.8</v>
          </cell>
          <cell r="AC240">
            <v>0.8</v>
          </cell>
          <cell r="AD240">
            <v>0.8</v>
          </cell>
        </row>
        <row r="241">
          <cell r="D241" t="str">
            <v>Total Middle East</v>
          </cell>
          <cell r="E241">
            <v>9.5</v>
          </cell>
          <cell r="F241">
            <v>11.8</v>
          </cell>
          <cell r="G241">
            <v>11.499999999999998</v>
          </cell>
          <cell r="H241">
            <v>13.100000000000001</v>
          </cell>
          <cell r="I241">
            <v>14.700000000000001</v>
          </cell>
          <cell r="J241">
            <v>14.999999999999998</v>
          </cell>
          <cell r="K241">
            <v>14.7</v>
          </cell>
          <cell r="L241">
            <v>15.900000000000002</v>
          </cell>
          <cell r="M241">
            <v>16.600000000000001</v>
          </cell>
          <cell r="N241">
            <v>16.600000000000001</v>
          </cell>
          <cell r="O241">
            <v>16.799999999999997</v>
          </cell>
          <cell r="P241">
            <v>17.100000000000001</v>
          </cell>
          <cell r="Q241">
            <v>18</v>
          </cell>
          <cell r="R241">
            <v>19.100000000000001</v>
          </cell>
          <cell r="S241">
            <v>18.3</v>
          </cell>
          <cell r="T241">
            <v>19.600000000000001</v>
          </cell>
          <cell r="U241">
            <v>18.899999999999999</v>
          </cell>
          <cell r="V241">
            <v>17.5</v>
          </cell>
          <cell r="W241">
            <v>19.200000000000003</v>
          </cell>
          <cell r="X241">
            <v>20.400000000000002</v>
          </cell>
          <cell r="Y241">
            <v>21.099999999999998</v>
          </cell>
          <cell r="Z241">
            <v>20.8</v>
          </cell>
          <cell r="AA241">
            <v>21.2</v>
          </cell>
          <cell r="AB241">
            <v>21.6</v>
          </cell>
          <cell r="AC241">
            <v>21.9</v>
          </cell>
          <cell r="AD241">
            <v>22.1</v>
          </cell>
        </row>
        <row r="243">
          <cell r="D243" t="str">
            <v>Algeria</v>
          </cell>
          <cell r="E243">
            <v>0.7</v>
          </cell>
          <cell r="F243">
            <v>0.7</v>
          </cell>
          <cell r="G243">
            <v>0.7</v>
          </cell>
          <cell r="H243">
            <v>0.7</v>
          </cell>
          <cell r="I243">
            <v>0.7</v>
          </cell>
          <cell r="J243">
            <v>0.8</v>
          </cell>
          <cell r="K243">
            <v>0.8</v>
          </cell>
          <cell r="L243">
            <v>0.8</v>
          </cell>
          <cell r="M243">
            <v>0.8</v>
          </cell>
          <cell r="N243">
            <v>0.8</v>
          </cell>
          <cell r="O243">
            <v>0.8</v>
          </cell>
          <cell r="P243">
            <v>0.8</v>
          </cell>
          <cell r="Q243">
            <v>0.9</v>
          </cell>
          <cell r="R243">
            <v>0.8</v>
          </cell>
          <cell r="S243">
            <v>0.8</v>
          </cell>
          <cell r="T243">
            <v>0.8</v>
          </cell>
          <cell r="U243">
            <v>0.8</v>
          </cell>
          <cell r="V243">
            <v>0.9</v>
          </cell>
          <cell r="W243">
            <v>1.1000000000000001</v>
          </cell>
          <cell r="X243">
            <v>1.2</v>
          </cell>
          <cell r="Y243">
            <v>1.3</v>
          </cell>
          <cell r="Z243">
            <v>0.9</v>
          </cell>
          <cell r="AA243">
            <v>0.9</v>
          </cell>
          <cell r="AB243">
            <v>0.9</v>
          </cell>
          <cell r="AC243">
            <v>0.9</v>
          </cell>
          <cell r="AD243">
            <v>1</v>
          </cell>
        </row>
        <row r="244">
          <cell r="D244" t="str">
            <v>Libya</v>
          </cell>
          <cell r="E244">
            <v>1</v>
          </cell>
          <cell r="F244">
            <v>1</v>
          </cell>
          <cell r="G244">
            <v>1</v>
          </cell>
          <cell r="H244">
            <v>1</v>
          </cell>
          <cell r="I244">
            <v>1.1000000000000001</v>
          </cell>
          <cell r="J244">
            <v>1.4</v>
          </cell>
          <cell r="K244">
            <v>1.5</v>
          </cell>
          <cell r="L244">
            <v>1.5</v>
          </cell>
          <cell r="M244">
            <v>1.4</v>
          </cell>
          <cell r="N244">
            <v>1.4</v>
          </cell>
          <cell r="O244">
            <v>1.4</v>
          </cell>
          <cell r="P244">
            <v>1.4</v>
          </cell>
          <cell r="Q244">
            <v>1.4</v>
          </cell>
          <cell r="R244">
            <v>1.4</v>
          </cell>
          <cell r="S244">
            <v>1.3</v>
          </cell>
          <cell r="T244">
            <v>1.4</v>
          </cell>
          <cell r="U244">
            <v>1.4</v>
          </cell>
          <cell r="V244">
            <v>1.3</v>
          </cell>
          <cell r="W244">
            <v>1.4</v>
          </cell>
          <cell r="X244">
            <v>1.5</v>
          </cell>
          <cell r="Y244">
            <v>1.6</v>
          </cell>
          <cell r="Z244">
            <v>1.5</v>
          </cell>
          <cell r="AA244">
            <v>1.5</v>
          </cell>
          <cell r="AB244">
            <v>1.6</v>
          </cell>
          <cell r="AC244">
            <v>1.6</v>
          </cell>
          <cell r="AD244">
            <v>1.6</v>
          </cell>
        </row>
        <row r="245">
          <cell r="D245" t="str">
            <v>Nigeria</v>
          </cell>
          <cell r="E245">
            <v>1.5</v>
          </cell>
          <cell r="F245">
            <v>1.5</v>
          </cell>
          <cell r="G245">
            <v>1.3</v>
          </cell>
          <cell r="H245">
            <v>1.4</v>
          </cell>
          <cell r="I245">
            <v>1.7</v>
          </cell>
          <cell r="J245">
            <v>1.8</v>
          </cell>
          <cell r="K245">
            <v>1.9</v>
          </cell>
          <cell r="L245">
            <v>1.9</v>
          </cell>
          <cell r="M245">
            <v>1.9</v>
          </cell>
          <cell r="N245">
            <v>1.9</v>
          </cell>
          <cell r="O245">
            <v>1.9</v>
          </cell>
          <cell r="P245">
            <v>2.1</v>
          </cell>
          <cell r="Q245">
            <v>2.2000000000000002</v>
          </cell>
          <cell r="R245">
            <v>2.1</v>
          </cell>
          <cell r="S245">
            <v>2</v>
          </cell>
          <cell r="T245">
            <v>2</v>
          </cell>
          <cell r="U245">
            <v>2.1</v>
          </cell>
          <cell r="V245">
            <v>2</v>
          </cell>
          <cell r="W245">
            <v>2.1</v>
          </cell>
          <cell r="X245">
            <v>2.4</v>
          </cell>
          <cell r="Y245">
            <v>2.4</v>
          </cell>
          <cell r="Z245">
            <v>2.2999999999999998</v>
          </cell>
          <cell r="AA245">
            <v>2.2999999999999998</v>
          </cell>
          <cell r="AB245">
            <v>2.4</v>
          </cell>
          <cell r="AC245">
            <v>2.4</v>
          </cell>
          <cell r="AD245">
            <v>2.5</v>
          </cell>
        </row>
        <row r="246">
          <cell r="D246" t="str">
            <v>Indonesia</v>
          </cell>
          <cell r="E246">
            <v>1.2</v>
          </cell>
          <cell r="F246">
            <v>1.3</v>
          </cell>
          <cell r="G246">
            <v>1.2</v>
          </cell>
          <cell r="H246">
            <v>1.2</v>
          </cell>
          <cell r="I246">
            <v>1.2</v>
          </cell>
          <cell r="J246">
            <v>1.3</v>
          </cell>
          <cell r="K246">
            <v>1.5</v>
          </cell>
          <cell r="L246">
            <v>1.4</v>
          </cell>
          <cell r="M246">
            <v>1.3</v>
          </cell>
          <cell r="N246">
            <v>1.3</v>
          </cell>
          <cell r="O246">
            <v>1.3</v>
          </cell>
          <cell r="P246">
            <v>1.4</v>
          </cell>
          <cell r="Q246">
            <v>1.4</v>
          </cell>
          <cell r="R246">
            <v>1.3</v>
          </cell>
          <cell r="S246">
            <v>1.3</v>
          </cell>
          <cell r="T246">
            <v>1.3</v>
          </cell>
          <cell r="U246">
            <v>1.2</v>
          </cell>
          <cell r="V246">
            <v>1.1000000000000001</v>
          </cell>
          <cell r="W246">
            <v>1</v>
          </cell>
          <cell r="X246">
            <v>1</v>
          </cell>
          <cell r="Y246">
            <v>0.9</v>
          </cell>
          <cell r="Z246">
            <v>1.5</v>
          </cell>
          <cell r="AA246">
            <v>1.5</v>
          </cell>
          <cell r="AB246">
            <v>1.5</v>
          </cell>
          <cell r="AC246">
            <v>1.5</v>
          </cell>
          <cell r="AD246">
            <v>1.6</v>
          </cell>
        </row>
        <row r="247">
          <cell r="D247" t="str">
            <v>Venezuela</v>
          </cell>
          <cell r="E247">
            <v>1.6</v>
          </cell>
          <cell r="F247">
            <v>1.7</v>
          </cell>
          <cell r="G247">
            <v>1.7</v>
          </cell>
          <cell r="H247">
            <v>1.7</v>
          </cell>
          <cell r="I247">
            <v>1.7</v>
          </cell>
          <cell r="J247">
            <v>2.1</v>
          </cell>
          <cell r="K247">
            <v>2.2999999999999998</v>
          </cell>
          <cell r="L247">
            <v>2.2999999999999998</v>
          </cell>
          <cell r="M247">
            <v>2.2999999999999998</v>
          </cell>
          <cell r="N247">
            <v>2.5</v>
          </cell>
          <cell r="O247">
            <v>2.7</v>
          </cell>
          <cell r="P247">
            <v>3</v>
          </cell>
          <cell r="Q247">
            <v>3.3</v>
          </cell>
          <cell r="R247">
            <v>3.1</v>
          </cell>
          <cell r="S247">
            <v>2.8</v>
          </cell>
          <cell r="T247">
            <v>2.9</v>
          </cell>
          <cell r="U247">
            <v>2.8</v>
          </cell>
          <cell r="V247">
            <v>2.6</v>
          </cell>
          <cell r="W247">
            <v>2.2999999999999998</v>
          </cell>
          <cell r="X247">
            <v>2.6</v>
          </cell>
          <cell r="Y247">
            <v>2.6</v>
          </cell>
          <cell r="Z247">
            <v>3.2</v>
          </cell>
          <cell r="AA247">
            <v>3.3</v>
          </cell>
          <cell r="AB247">
            <v>3.3</v>
          </cell>
          <cell r="AC247">
            <v>3.4</v>
          </cell>
          <cell r="AD247">
            <v>3.4</v>
          </cell>
        </row>
        <row r="249">
          <cell r="D249" t="str">
            <v>Total OPEC</v>
          </cell>
          <cell r="E249">
            <v>15.5</v>
          </cell>
          <cell r="F249">
            <v>18</v>
          </cell>
          <cell r="G249">
            <v>17.399999999999999</v>
          </cell>
          <cell r="H249">
            <v>19.100000000000001</v>
          </cell>
          <cell r="I249">
            <v>21.1</v>
          </cell>
          <cell r="J249">
            <v>22.4</v>
          </cell>
          <cell r="K249">
            <v>22.7</v>
          </cell>
          <cell r="L249">
            <v>23.8</v>
          </cell>
          <cell r="M249">
            <v>24.3</v>
          </cell>
          <cell r="N249">
            <v>24.5</v>
          </cell>
          <cell r="O249">
            <v>24.9</v>
          </cell>
          <cell r="P249">
            <v>25.8</v>
          </cell>
          <cell r="Q249">
            <v>27.2</v>
          </cell>
          <cell r="R249">
            <v>27.8</v>
          </cell>
          <cell r="S249">
            <v>26.5</v>
          </cell>
          <cell r="T249">
            <v>28</v>
          </cell>
          <cell r="U249">
            <v>27.2</v>
          </cell>
          <cell r="V249">
            <v>25.4</v>
          </cell>
          <cell r="W249">
            <v>27.1</v>
          </cell>
          <cell r="X249">
            <v>29.1</v>
          </cell>
          <cell r="Y249">
            <v>29.9</v>
          </cell>
          <cell r="Z249">
            <v>30.2</v>
          </cell>
          <cell r="AA249">
            <v>30.7</v>
          </cell>
          <cell r="AB249">
            <v>31.3</v>
          </cell>
          <cell r="AC249">
            <v>31.7</v>
          </cell>
          <cell r="AD249">
            <v>32.200000000000003</v>
          </cell>
        </row>
        <row r="250">
          <cell r="E250">
            <v>14.1</v>
          </cell>
          <cell r="F250">
            <v>16.100000000000001</v>
          </cell>
          <cell r="G250">
            <v>15.2</v>
          </cell>
          <cell r="H250">
            <v>16.5</v>
          </cell>
          <cell r="I250">
            <v>18.3</v>
          </cell>
          <cell r="J250">
            <v>20.399999999999999</v>
          </cell>
        </row>
        <row r="400">
          <cell r="D400" t="str">
            <v>Total World Excl FSU Production</v>
          </cell>
        </row>
        <row r="401">
          <cell r="E401">
            <v>1985</v>
          </cell>
          <cell r="F401">
            <v>1986</v>
          </cell>
          <cell r="G401">
            <v>1987</v>
          </cell>
          <cell r="H401">
            <v>1988</v>
          </cell>
          <cell r="I401">
            <v>1989</v>
          </cell>
          <cell r="J401">
            <v>1990</v>
          </cell>
          <cell r="K401">
            <v>1991</v>
          </cell>
          <cell r="L401">
            <v>1992</v>
          </cell>
          <cell r="M401">
            <v>1993</v>
          </cell>
          <cell r="N401">
            <v>1994</v>
          </cell>
          <cell r="O401">
            <v>1995</v>
          </cell>
          <cell r="P401">
            <v>1996</v>
          </cell>
          <cell r="Q401">
            <v>1997</v>
          </cell>
          <cell r="R401">
            <v>1998</v>
          </cell>
          <cell r="S401">
            <v>1999</v>
          </cell>
          <cell r="T401">
            <v>2000</v>
          </cell>
          <cell r="U401">
            <v>2001</v>
          </cell>
          <cell r="V401">
            <v>2002</v>
          </cell>
          <cell r="W401">
            <v>2003</v>
          </cell>
          <cell r="X401">
            <v>2004</v>
          </cell>
          <cell r="Y401">
            <v>2005</v>
          </cell>
          <cell r="Z401">
            <v>2006</v>
          </cell>
          <cell r="AA401">
            <v>2007</v>
          </cell>
          <cell r="AB401">
            <v>2008</v>
          </cell>
          <cell r="AC401">
            <v>2009</v>
          </cell>
          <cell r="AD401">
            <v>2010</v>
          </cell>
        </row>
        <row r="402">
          <cell r="D402" t="str">
            <v>Atlantic Basin</v>
          </cell>
          <cell r="E402">
            <v>26.200000000000003</v>
          </cell>
          <cell r="F402">
            <v>26.1</v>
          </cell>
          <cell r="G402">
            <v>25.9</v>
          </cell>
          <cell r="H402">
            <v>26</v>
          </cell>
          <cell r="I402">
            <v>26.000000000000004</v>
          </cell>
          <cell r="J402">
            <v>27.1</v>
          </cell>
          <cell r="K402">
            <v>28.100000000000009</v>
          </cell>
          <cell r="L402">
            <v>28.5</v>
          </cell>
          <cell r="M402">
            <v>28.9</v>
          </cell>
          <cell r="N402">
            <v>29.999999999999993</v>
          </cell>
          <cell r="O402">
            <v>31.300000000000004</v>
          </cell>
          <cell r="P402">
            <v>32.899999999999977</v>
          </cell>
          <cell r="Q402">
            <v>33.899999999999991</v>
          </cell>
          <cell r="R402">
            <v>34.000000000000007</v>
          </cell>
          <cell r="S402">
            <v>33.400000000000006</v>
          </cell>
          <cell r="T402">
            <v>34.099999999999987</v>
          </cell>
          <cell r="U402">
            <v>34.200000000000003</v>
          </cell>
          <cell r="V402">
            <v>34.5</v>
          </cell>
          <cell r="W402">
            <v>34.299999999999997</v>
          </cell>
          <cell r="X402">
            <v>35.200000000000003</v>
          </cell>
          <cell r="Y402">
            <v>35</v>
          </cell>
          <cell r="Z402">
            <v>36.599999999999987</v>
          </cell>
          <cell r="AA402">
            <v>37.299999999999997</v>
          </cell>
          <cell r="AB402">
            <v>37.700000000000003</v>
          </cell>
          <cell r="AC402">
            <v>38.200000000000017</v>
          </cell>
          <cell r="AD402">
            <v>38.799999999999997</v>
          </cell>
        </row>
        <row r="403">
          <cell r="D403" t="str">
            <v>Middle East</v>
          </cell>
          <cell r="E403">
            <v>10.899999999999999</v>
          </cell>
          <cell r="F403">
            <v>13.300000000000002</v>
          </cell>
          <cell r="G403">
            <v>13.200000000000003</v>
          </cell>
          <cell r="H403">
            <v>15.000000000000002</v>
          </cell>
          <cell r="I403">
            <v>16.7</v>
          </cell>
          <cell r="J403">
            <v>17.199999999999996</v>
          </cell>
          <cell r="K403">
            <v>16.899999999999999</v>
          </cell>
          <cell r="L403">
            <v>18.300000000000004</v>
          </cell>
          <cell r="M403">
            <v>19.200000000000003</v>
          </cell>
          <cell r="N403">
            <v>19.5</v>
          </cell>
          <cell r="O403">
            <v>19.999999999999993</v>
          </cell>
          <cell r="P403">
            <v>20.400000000000002</v>
          </cell>
          <cell r="Q403">
            <v>21.5</v>
          </cell>
          <cell r="R403">
            <v>22.6</v>
          </cell>
          <cell r="S403">
            <v>21.8</v>
          </cell>
          <cell r="T403">
            <v>23.300000000000004</v>
          </cell>
          <cell r="U403">
            <v>22.7</v>
          </cell>
          <cell r="V403">
            <v>21.400000000000002</v>
          </cell>
          <cell r="W403">
            <v>23.200000000000003</v>
          </cell>
          <cell r="X403">
            <v>24.499999999999996</v>
          </cell>
          <cell r="Y403">
            <v>25.799999999999997</v>
          </cell>
          <cell r="Z403">
            <v>25.700000000000003</v>
          </cell>
          <cell r="AA403">
            <v>26.2</v>
          </cell>
          <cell r="AB403">
            <v>26.500000000000004</v>
          </cell>
          <cell r="AC403">
            <v>26.799999999999997</v>
          </cell>
          <cell r="AD403">
            <v>27.000000000000004</v>
          </cell>
        </row>
        <row r="404">
          <cell r="D404" t="str">
            <v>Asia Pacific</v>
          </cell>
          <cell r="E404">
            <v>9.1</v>
          </cell>
          <cell r="F404">
            <v>9.3000000000000007</v>
          </cell>
          <cell r="G404">
            <v>9.4</v>
          </cell>
          <cell r="H404">
            <v>9.6000000000000014</v>
          </cell>
          <cell r="I404">
            <v>9.5</v>
          </cell>
          <cell r="J404">
            <v>9.7999999999999989</v>
          </cell>
          <cell r="K404">
            <v>10</v>
          </cell>
          <cell r="L404">
            <v>9.8999999999999986</v>
          </cell>
          <cell r="M404">
            <v>9.7999999999999989</v>
          </cell>
          <cell r="N404">
            <v>10.1</v>
          </cell>
          <cell r="O404">
            <v>10</v>
          </cell>
          <cell r="P404">
            <v>10.199999999999999</v>
          </cell>
          <cell r="Q404">
            <v>10.199999999999999</v>
          </cell>
          <cell r="R404">
            <v>10</v>
          </cell>
          <cell r="S404">
            <v>9.7999999999999989</v>
          </cell>
          <cell r="T404">
            <v>10</v>
          </cell>
          <cell r="U404">
            <v>9.9</v>
          </cell>
          <cell r="V404">
            <v>9.8999999999999986</v>
          </cell>
          <cell r="W404">
            <v>9.7999999999999989</v>
          </cell>
          <cell r="X404">
            <v>10</v>
          </cell>
          <cell r="Y404">
            <v>10.000000000000002</v>
          </cell>
          <cell r="Z404">
            <v>10.100000000000001</v>
          </cell>
          <cell r="AA404">
            <v>9.9</v>
          </cell>
          <cell r="AB404">
            <v>10.1</v>
          </cell>
          <cell r="AC404">
            <v>9.9999999999999982</v>
          </cell>
          <cell r="AD404">
            <v>10</v>
          </cell>
        </row>
        <row r="405">
          <cell r="D405" t="str">
            <v>FSU</v>
          </cell>
          <cell r="E405">
            <v>11.9</v>
          </cell>
          <cell r="F405">
            <v>12.3</v>
          </cell>
          <cell r="G405">
            <v>12.5</v>
          </cell>
          <cell r="H405">
            <v>12.5</v>
          </cell>
          <cell r="I405">
            <v>12.2</v>
          </cell>
          <cell r="J405">
            <v>11.5</v>
          </cell>
          <cell r="K405">
            <v>10.4</v>
          </cell>
          <cell r="L405">
            <v>9</v>
          </cell>
          <cell r="M405">
            <v>7.9</v>
          </cell>
          <cell r="N405">
            <v>7.2</v>
          </cell>
          <cell r="O405">
            <v>7.2</v>
          </cell>
          <cell r="P405">
            <v>7.2</v>
          </cell>
          <cell r="Q405">
            <v>7.3</v>
          </cell>
          <cell r="R405">
            <v>7.2</v>
          </cell>
          <cell r="S405">
            <v>7.5</v>
          </cell>
          <cell r="T405">
            <v>7.9</v>
          </cell>
          <cell r="U405">
            <v>8.5</v>
          </cell>
          <cell r="V405">
            <v>9.3000000000000007</v>
          </cell>
          <cell r="W405">
            <v>10.3</v>
          </cell>
          <cell r="X405">
            <v>11.2</v>
          </cell>
          <cell r="Y405">
            <v>11.6</v>
          </cell>
          <cell r="Z405">
            <v>12</v>
          </cell>
          <cell r="AA405">
            <v>12.4</v>
          </cell>
          <cell r="AB405">
            <v>12.9</v>
          </cell>
          <cell r="AC405">
            <v>13.6</v>
          </cell>
          <cell r="AD405">
            <v>14.2</v>
          </cell>
        </row>
        <row r="406">
          <cell r="D406" t="str">
            <v>Total</v>
          </cell>
          <cell r="E406">
            <v>46.2</v>
          </cell>
          <cell r="F406">
            <v>48.7</v>
          </cell>
          <cell r="G406">
            <v>48.5</v>
          </cell>
          <cell r="H406">
            <v>50.6</v>
          </cell>
          <cell r="I406">
            <v>52.2</v>
          </cell>
          <cell r="J406">
            <v>54.099999999999994</v>
          </cell>
          <cell r="K406">
            <v>55.000000000000007</v>
          </cell>
          <cell r="L406">
            <v>56.7</v>
          </cell>
          <cell r="M406">
            <v>57.9</v>
          </cell>
          <cell r="N406">
            <v>59.599999999999994</v>
          </cell>
          <cell r="O406">
            <v>61.3</v>
          </cell>
          <cell r="P406">
            <v>63.499999999999986</v>
          </cell>
          <cell r="Q406">
            <v>65.599999999999994</v>
          </cell>
          <cell r="R406">
            <v>66.600000000000009</v>
          </cell>
          <cell r="S406">
            <v>65</v>
          </cell>
          <cell r="T406">
            <v>67.399999999999991</v>
          </cell>
          <cell r="U406">
            <v>66.8</v>
          </cell>
          <cell r="V406">
            <v>65.8</v>
          </cell>
          <cell r="W406">
            <v>67.3</v>
          </cell>
          <cell r="X406">
            <v>69.7</v>
          </cell>
          <cell r="Y406">
            <v>70.8</v>
          </cell>
          <cell r="Z406">
            <v>72.399999999999991</v>
          </cell>
          <cell r="AA406">
            <v>73.399999999999991</v>
          </cell>
          <cell r="AB406">
            <v>74.3</v>
          </cell>
          <cell r="AC406">
            <v>75.000000000000014</v>
          </cell>
          <cell r="AD406">
            <v>75.8</v>
          </cell>
        </row>
        <row r="409">
          <cell r="D409" t="str">
            <v>Year on Year Changes</v>
          </cell>
          <cell r="F409">
            <v>1986</v>
          </cell>
          <cell r="G409">
            <v>1987</v>
          </cell>
          <cell r="H409">
            <v>1988</v>
          </cell>
          <cell r="I409">
            <v>1989</v>
          </cell>
          <cell r="J409">
            <v>1990</v>
          </cell>
          <cell r="K409">
            <v>1991</v>
          </cell>
          <cell r="L409">
            <v>1992</v>
          </cell>
          <cell r="M409">
            <v>1993</v>
          </cell>
          <cell r="N409">
            <v>1994</v>
          </cell>
          <cell r="O409">
            <v>1995</v>
          </cell>
          <cell r="P409">
            <v>1996</v>
          </cell>
          <cell r="Q409">
            <v>1997</v>
          </cell>
          <cell r="R409">
            <v>1998</v>
          </cell>
          <cell r="S409">
            <v>1999</v>
          </cell>
          <cell r="T409">
            <v>2000</v>
          </cell>
          <cell r="U409">
            <v>2001</v>
          </cell>
          <cell r="V409">
            <v>2002</v>
          </cell>
          <cell r="W409">
            <v>2003</v>
          </cell>
          <cell r="X409">
            <v>2004</v>
          </cell>
          <cell r="Y409">
            <v>2005</v>
          </cell>
          <cell r="Z409">
            <v>2006</v>
          </cell>
          <cell r="AA409">
            <v>2007</v>
          </cell>
          <cell r="AB409">
            <v>2008</v>
          </cell>
          <cell r="AC409">
            <v>2009</v>
          </cell>
          <cell r="AD409">
            <v>2010</v>
          </cell>
        </row>
        <row r="410">
          <cell r="D410" t="str">
            <v>Non OPEC Excl FSU</v>
          </cell>
          <cell r="F410">
            <v>-0.10000000000000497</v>
          </cell>
          <cell r="G410">
            <v>0.20000000000000639</v>
          </cell>
          <cell r="H410">
            <v>0.39999999999999858</v>
          </cell>
          <cell r="I410">
            <v>-0.50000000000000355</v>
          </cell>
          <cell r="J410">
            <v>0.60000000000000497</v>
          </cell>
          <cell r="K410">
            <v>0.69999999999999574</v>
          </cell>
          <cell r="L410">
            <v>0.5</v>
          </cell>
          <cell r="M410">
            <v>0.5</v>
          </cell>
          <cell r="N410">
            <v>1.3999999999999986</v>
          </cell>
          <cell r="O410">
            <v>1.2000000000000028</v>
          </cell>
          <cell r="P410">
            <v>1.0999999999999943</v>
          </cell>
          <cell r="Q410">
            <v>0.50000000000000711</v>
          </cell>
          <cell r="R410">
            <v>0.29999999999999716</v>
          </cell>
          <cell r="S410">
            <v>-0.29999999999999716</v>
          </cell>
          <cell r="T410">
            <v>0.79999999999999716</v>
          </cell>
          <cell r="U410">
            <v>0.10000000000000142</v>
          </cell>
          <cell r="V410">
            <v>0.59999999999999432</v>
          </cell>
          <cell r="W410">
            <v>-0.39999999999999147</v>
          </cell>
          <cell r="X410">
            <v>0.20000000000000284</v>
          </cell>
          <cell r="Y410">
            <v>-0.30000000000000426</v>
          </cell>
          <cell r="Z410">
            <v>1</v>
          </cell>
          <cell r="AA410">
            <v>0.39999999999999858</v>
          </cell>
          <cell r="AB410">
            <v>0.20000000000000284</v>
          </cell>
          <cell r="AC410">
            <v>0.19999999999999574</v>
          </cell>
          <cell r="AD410">
            <v>0.19999999999999574</v>
          </cell>
        </row>
        <row r="411">
          <cell r="D411" t="str">
            <v>FSU</v>
          </cell>
          <cell r="F411">
            <v>0.40000000000000036</v>
          </cell>
          <cell r="G411">
            <v>0.19999999999999929</v>
          </cell>
          <cell r="H411">
            <v>0</v>
          </cell>
          <cell r="I411">
            <v>-0.30000000000000071</v>
          </cell>
          <cell r="J411">
            <v>-0.69999999999999929</v>
          </cell>
          <cell r="K411">
            <v>-1.0999999999999996</v>
          </cell>
          <cell r="L411">
            <v>-1.4000000000000004</v>
          </cell>
          <cell r="M411">
            <v>-1.0999999999999996</v>
          </cell>
          <cell r="N411">
            <v>-0.70000000000000018</v>
          </cell>
          <cell r="O411">
            <v>0</v>
          </cell>
          <cell r="P411">
            <v>0</v>
          </cell>
          <cell r="Q411">
            <v>9.9999999999999645E-2</v>
          </cell>
          <cell r="R411">
            <v>-9.9999999999999645E-2</v>
          </cell>
          <cell r="S411">
            <v>0.29999999999999982</v>
          </cell>
          <cell r="T411">
            <v>0.40000000000000036</v>
          </cell>
          <cell r="U411">
            <v>0.59999999999999964</v>
          </cell>
          <cell r="V411">
            <v>0.80000000000000071</v>
          </cell>
          <cell r="W411">
            <v>1</v>
          </cell>
          <cell r="X411">
            <v>0.89999999999999858</v>
          </cell>
          <cell r="Y411">
            <v>0.40000000000000036</v>
          </cell>
          <cell r="Z411">
            <v>0.40000000000000036</v>
          </cell>
          <cell r="AA411">
            <v>0.40000000000000036</v>
          </cell>
          <cell r="AB411">
            <v>0.5</v>
          </cell>
          <cell r="AC411">
            <v>0.69999999999999929</v>
          </cell>
          <cell r="AD411">
            <v>0.59999999999999964</v>
          </cell>
        </row>
        <row r="412">
          <cell r="D412" t="str">
            <v>OPEC NGL/Condensate</v>
          </cell>
          <cell r="F412">
            <v>9.9999999999999867E-2</v>
          </cell>
          <cell r="G412">
            <v>0.19999999999999996</v>
          </cell>
          <cell r="H412">
            <v>0</v>
          </cell>
          <cell r="I412">
            <v>0.10000000000000009</v>
          </cell>
          <cell r="J412">
            <v>0</v>
          </cell>
          <cell r="K412">
            <v>-0.10000000000000009</v>
          </cell>
          <cell r="L412">
            <v>0.10000000000000009</v>
          </cell>
          <cell r="M412">
            <v>0.20000000000000018</v>
          </cell>
          <cell r="N412">
            <v>9.9999999999999645E-2</v>
          </cell>
          <cell r="O412">
            <v>0.10000000000000009</v>
          </cell>
          <cell r="P412">
            <v>0.20000000000000018</v>
          </cell>
          <cell r="Q412">
            <v>0.19999999999999973</v>
          </cell>
          <cell r="R412">
            <v>0.10000000000000009</v>
          </cell>
          <cell r="S412">
            <v>0</v>
          </cell>
          <cell r="T412">
            <v>0.10000000000000009</v>
          </cell>
          <cell r="U412">
            <v>0.10000000000000009</v>
          </cell>
          <cell r="V412">
            <v>0.19999999999999973</v>
          </cell>
          <cell r="W412">
            <v>0.20000000000000018</v>
          </cell>
          <cell r="X412">
            <v>0.20000000000000018</v>
          </cell>
          <cell r="Y412">
            <v>0.59999999999999964</v>
          </cell>
          <cell r="Z412">
            <v>0.29999999999999982</v>
          </cell>
          <cell r="AA412">
            <v>0.10000000000000053</v>
          </cell>
          <cell r="AB412">
            <v>9.9999999999999645E-2</v>
          </cell>
          <cell r="AC412">
            <v>0.10000000000000053</v>
          </cell>
          <cell r="AD412">
            <v>9.9999999999999645E-2</v>
          </cell>
        </row>
        <row r="413">
          <cell r="D413" t="str">
            <v>Processing Gain</v>
          </cell>
          <cell r="F413">
            <v>0.10000000000000009</v>
          </cell>
          <cell r="G413">
            <v>0.19999999999999996</v>
          </cell>
          <cell r="H413">
            <v>0.10000000000000009</v>
          </cell>
          <cell r="I413">
            <v>9.9999999999999867E-2</v>
          </cell>
          <cell r="J413">
            <v>0</v>
          </cell>
          <cell r="K413">
            <v>0</v>
          </cell>
          <cell r="L413">
            <v>0</v>
          </cell>
          <cell r="M413">
            <v>0.10000000000000009</v>
          </cell>
          <cell r="N413">
            <v>9.9999999999999867E-2</v>
          </cell>
          <cell r="O413">
            <v>0.10000000000000009</v>
          </cell>
          <cell r="P413">
            <v>0</v>
          </cell>
          <cell r="Q413">
            <v>0.10000000000000009</v>
          </cell>
          <cell r="R413">
            <v>0</v>
          </cell>
          <cell r="S413">
            <v>0</v>
          </cell>
          <cell r="T413">
            <v>9.9999999999999867E-2</v>
          </cell>
          <cell r="U413">
            <v>0</v>
          </cell>
          <cell r="V413">
            <v>0.10000000000000009</v>
          </cell>
          <cell r="W413">
            <v>0</v>
          </cell>
          <cell r="X413">
            <v>9.9999999999999867E-2</v>
          </cell>
          <cell r="Y413">
            <v>0</v>
          </cell>
          <cell r="Z413">
            <v>0</v>
          </cell>
          <cell r="AA413">
            <v>0.10000000000000009</v>
          </cell>
          <cell r="AB413">
            <v>0.10000000000000009</v>
          </cell>
          <cell r="AC413">
            <v>0.10000000000000009</v>
          </cell>
          <cell r="AD413">
            <v>9.9999999999999645E-2</v>
          </cell>
        </row>
        <row r="419">
          <cell r="D419" t="str">
            <v>Estimates Of Global Oil Production  2004 - 2025</v>
          </cell>
        </row>
        <row r="420">
          <cell r="R420" t="str">
            <v>Million b/d</v>
          </cell>
        </row>
        <row r="422">
          <cell r="E422">
            <v>2000</v>
          </cell>
          <cell r="F422">
            <v>2002</v>
          </cell>
          <cell r="G422">
            <v>2003</v>
          </cell>
          <cell r="H422">
            <v>2004</v>
          </cell>
          <cell r="I422">
            <v>2005</v>
          </cell>
          <cell r="J422">
            <v>2006</v>
          </cell>
          <cell r="K422">
            <v>2007</v>
          </cell>
          <cell r="L422">
            <v>2008</v>
          </cell>
          <cell r="M422">
            <v>2009</v>
          </cell>
          <cell r="N422">
            <v>2010</v>
          </cell>
          <cell r="O422">
            <v>2015</v>
          </cell>
          <cell r="Q422">
            <v>2020</v>
          </cell>
          <cell r="R422">
            <v>2025</v>
          </cell>
          <cell r="S422">
            <v>2030</v>
          </cell>
        </row>
        <row r="423">
          <cell r="D423" t="str">
            <v>USA</v>
          </cell>
          <cell r="E423">
            <v>8.1000000000000014</v>
          </cell>
          <cell r="F423">
            <v>8.1</v>
          </cell>
          <cell r="G423">
            <v>7.8000000000000007</v>
          </cell>
          <cell r="H423">
            <v>7.6</v>
          </cell>
          <cell r="I423">
            <v>7.3000000000000007</v>
          </cell>
          <cell r="J423">
            <v>7.6</v>
          </cell>
          <cell r="K423">
            <v>7.6</v>
          </cell>
          <cell r="L423">
            <v>7.6</v>
          </cell>
          <cell r="M423">
            <v>7.7000000000000011</v>
          </cell>
          <cell r="N423">
            <v>7.8</v>
          </cell>
          <cell r="O423">
            <v>7.3</v>
          </cell>
          <cell r="Q423">
            <v>6.9</v>
          </cell>
          <cell r="R423">
            <v>6.6</v>
          </cell>
          <cell r="S423">
            <v>5.5</v>
          </cell>
        </row>
        <row r="424">
          <cell r="D424" t="str">
            <v>Canada</v>
          </cell>
        </row>
        <row r="426">
          <cell r="D426" t="str">
            <v>North Sea</v>
          </cell>
        </row>
        <row r="427">
          <cell r="D427" t="str">
            <v>Other Europe</v>
          </cell>
        </row>
        <row r="429">
          <cell r="D429" t="str">
            <v>Latin America</v>
          </cell>
        </row>
        <row r="430">
          <cell r="D430" t="str">
            <v>Africa</v>
          </cell>
        </row>
        <row r="431">
          <cell r="D431" t="str">
            <v>Middle East</v>
          </cell>
        </row>
        <row r="432">
          <cell r="D432" t="str">
            <v>Asia-Pacific</v>
          </cell>
        </row>
        <row r="433">
          <cell r="D433" t="str">
            <v>FSU</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FO"/>
      <sheetName val="OECD wgt"/>
      <sheetName val="Anglo_Table"/>
      <sheetName val="ANGLO"/>
      <sheetName val="Anglo_Countries"/>
      <sheetName val="Euro_Table"/>
      <sheetName val="EURO"/>
      <sheetName val="Euro Area"/>
      <sheetName val="Small_Table"/>
      <sheetName val="SMALL"/>
      <sheetName val="Sml_Ind"/>
      <sheetName val="OLD_OECD"/>
      <sheetName val="Total_OECD"/>
      <sheetName val="Australia"/>
      <sheetName val="Austria"/>
      <sheetName val="Belgium"/>
      <sheetName val="Canada"/>
      <sheetName val="Denmark"/>
      <sheetName val="Finland"/>
      <sheetName val="France"/>
      <sheetName val="Germany"/>
      <sheetName val="Greece"/>
      <sheetName val="Iceland"/>
      <sheetName val="Ireland"/>
      <sheetName val="Italy"/>
      <sheetName val="Japan"/>
      <sheetName val="Netherlands"/>
      <sheetName val="NZ"/>
      <sheetName val="Norway"/>
      <sheetName val="Portugal"/>
      <sheetName val="Spain"/>
      <sheetName val="Sweden"/>
      <sheetName val="Switz"/>
      <sheetName val="UK"/>
      <sheetName val="USA"/>
      <sheetName val="Figure2_Data"/>
      <sheetName val="Figure4_Data"/>
      <sheetName val="Figure5_Data"/>
      <sheetName val="Figure_1"/>
      <sheetName val="Figure_2"/>
      <sheetName val="Figure_3"/>
      <sheetName val="Figure_4"/>
      <sheetName val="Figure_5"/>
      <sheetName val="Sheet1"/>
    </sheetNames>
    <sheetDataSet>
      <sheetData sheetId="0"/>
      <sheetData sheetId="1"/>
      <sheetData sheetId="2">
        <row r="4">
          <cell r="B4">
            <v>35.26</v>
          </cell>
        </row>
        <row r="6">
          <cell r="B6">
            <v>8.33</v>
          </cell>
        </row>
        <row r="7">
          <cell r="B7">
            <v>5.72</v>
          </cell>
        </row>
        <row r="8">
          <cell r="B8">
            <v>5.49</v>
          </cell>
        </row>
        <row r="9">
          <cell r="B9">
            <v>5.2</v>
          </cell>
        </row>
        <row r="10">
          <cell r="B10">
            <v>3.25</v>
          </cell>
        </row>
        <row r="13">
          <cell r="B13">
            <v>1.82</v>
          </cell>
        </row>
        <row r="14">
          <cell r="B14">
            <v>0.82</v>
          </cell>
        </row>
        <row r="15">
          <cell r="B15">
            <v>1.05</v>
          </cell>
        </row>
        <row r="17">
          <cell r="B17">
            <v>0.56999999999999995</v>
          </cell>
        </row>
        <row r="18">
          <cell r="B18">
            <v>0.46</v>
          </cell>
        </row>
        <row r="19">
          <cell r="B19">
            <v>0.64</v>
          </cell>
        </row>
        <row r="21">
          <cell r="B21">
            <v>0.03</v>
          </cell>
        </row>
        <row r="22">
          <cell r="B22">
            <v>0.31</v>
          </cell>
        </row>
        <row r="26">
          <cell r="B26">
            <v>1.57</v>
          </cell>
        </row>
        <row r="27">
          <cell r="B27">
            <v>0.28999999999999998</v>
          </cell>
        </row>
        <row r="28">
          <cell r="B28">
            <v>0.48</v>
          </cell>
        </row>
        <row r="30">
          <cell r="B30">
            <v>0.65</v>
          </cell>
        </row>
        <row r="31">
          <cell r="B31">
            <v>2.84</v>
          </cell>
        </row>
        <row r="32">
          <cell r="B32">
            <v>0.84</v>
          </cell>
        </row>
        <row r="33">
          <cell r="B33">
            <v>0.86</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Bank"/>
      <sheetName val="g"/>
    </sheetNames>
    <sheetDataSet>
      <sheetData sheetId="0">
        <row r="5">
          <cell r="E5" t="str">
            <v>(Eth. Cents)</v>
          </cell>
          <cell r="G5" t="str">
            <v>(Eth. Cents)</v>
          </cell>
          <cell r="I5" t="str">
            <v>(Eth. Cents)</v>
          </cell>
          <cell r="K5" t="str">
            <v>(Eth. Cents)</v>
          </cell>
          <cell r="N5" t="str">
            <v>(In %)</v>
          </cell>
        </row>
      </sheetData>
      <sheetData sheetId="1"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ntent"/>
      <sheetName val="B.  Assumptions"/>
      <sheetName val=" C.  Balance BR"/>
      <sheetName val="D. BR"/>
      <sheetName val="E. Intermediarios + EFE"/>
      <sheetName val="F. P Bancario"/>
      <sheetName val="H.  Program"/>
      <sheetName val="G. Fogafín"/>
      <sheetName val="I. Summary"/>
      <sheetName val="J.  IMF Currency"/>
      <sheetName val="K. IMF Base"/>
      <sheetName val="L. IMF Base acc. rate"/>
      <sheetName val="M.  Performance"/>
      <sheetName val="N. SR"/>
    </sheetNames>
    <sheetDataSet>
      <sheetData sheetId="0"/>
      <sheetData sheetId="1"/>
      <sheetData sheetId="2"/>
      <sheetData sheetId="3"/>
      <sheetData sheetId="4"/>
      <sheetData sheetId="5"/>
      <sheetData sheetId="6"/>
      <sheetData sheetId="7"/>
      <sheetData sheetId="8"/>
      <sheetData sheetId="9"/>
      <sheetData sheetId="10" refreshError="1">
        <row r="170">
          <cell r="A170" t="str">
            <v>Table 4. Colombia:  Summary Accounts of the Financial System</v>
          </cell>
        </row>
        <row r="171">
          <cell r="A171" t="str">
            <v>( End of period stocks)</v>
          </cell>
        </row>
        <row r="175">
          <cell r="A175">
            <v>36959.662973495368</v>
          </cell>
        </row>
        <row r="176">
          <cell r="A176">
            <v>36959.662973495368</v>
          </cell>
          <cell r="B176">
            <v>34394</v>
          </cell>
          <cell r="C176">
            <v>34486</v>
          </cell>
          <cell r="D176">
            <v>34578</v>
          </cell>
          <cell r="E176">
            <v>34669</v>
          </cell>
          <cell r="F176">
            <v>34759</v>
          </cell>
          <cell r="G176">
            <v>34851</v>
          </cell>
          <cell r="H176">
            <v>34943</v>
          </cell>
          <cell r="I176">
            <v>35034</v>
          </cell>
          <cell r="J176">
            <v>35125</v>
          </cell>
          <cell r="K176">
            <v>35217</v>
          </cell>
          <cell r="L176">
            <v>35309</v>
          </cell>
          <cell r="M176">
            <v>35400</v>
          </cell>
          <cell r="N176">
            <v>35431</v>
          </cell>
          <cell r="O176">
            <v>35462</v>
          </cell>
          <cell r="P176">
            <v>35490</v>
          </cell>
          <cell r="Q176">
            <v>35521</v>
          </cell>
          <cell r="R176">
            <v>35551</v>
          </cell>
          <cell r="S176">
            <v>35582</v>
          </cell>
          <cell r="T176">
            <v>35612</v>
          </cell>
          <cell r="U176">
            <v>35643</v>
          </cell>
          <cell r="V176">
            <v>35674</v>
          </cell>
          <cell r="W176">
            <v>35704</v>
          </cell>
          <cell r="X176">
            <v>35735</v>
          </cell>
          <cell r="Y176">
            <v>1997</v>
          </cell>
          <cell r="Z176">
            <v>35796</v>
          </cell>
          <cell r="AA176">
            <v>35827</v>
          </cell>
          <cell r="AB176">
            <v>35855</v>
          </cell>
          <cell r="AC176">
            <v>35886</v>
          </cell>
          <cell r="AD176">
            <v>35916</v>
          </cell>
          <cell r="AE176">
            <v>35947</v>
          </cell>
          <cell r="AF176">
            <v>35977</v>
          </cell>
          <cell r="AG176">
            <v>36008</v>
          </cell>
          <cell r="AH176">
            <v>36039</v>
          </cell>
          <cell r="AI176">
            <v>36069</v>
          </cell>
          <cell r="AJ176">
            <v>36100</v>
          </cell>
          <cell r="AK176">
            <v>36130</v>
          </cell>
          <cell r="AL176">
            <v>36161</v>
          </cell>
          <cell r="AM176">
            <v>36192</v>
          </cell>
          <cell r="AN176">
            <v>36220</v>
          </cell>
          <cell r="AO176">
            <v>36251</v>
          </cell>
          <cell r="AP176">
            <v>36281</v>
          </cell>
          <cell r="AQ176">
            <v>36312</v>
          </cell>
          <cell r="AR176">
            <v>36342</v>
          </cell>
          <cell r="AS176">
            <v>36373</v>
          </cell>
          <cell r="AT176">
            <v>36404</v>
          </cell>
          <cell r="AU176">
            <v>36434</v>
          </cell>
          <cell r="AV176">
            <v>36465</v>
          </cell>
          <cell r="AW176">
            <v>36495</v>
          </cell>
          <cell r="AX176">
            <v>36526</v>
          </cell>
          <cell r="AY176">
            <v>36557</v>
          </cell>
          <cell r="AZ176">
            <v>36586</v>
          </cell>
          <cell r="BA176">
            <v>36617</v>
          </cell>
          <cell r="BB176">
            <v>36647</v>
          </cell>
          <cell r="BC176">
            <v>36678</v>
          </cell>
          <cell r="BD176">
            <v>36708</v>
          </cell>
          <cell r="BE176">
            <v>36739</v>
          </cell>
          <cell r="BF176">
            <v>36770</v>
          </cell>
          <cell r="BG176">
            <v>36586</v>
          </cell>
          <cell r="BH176">
            <v>36678</v>
          </cell>
          <cell r="BI176">
            <v>36770</v>
          </cell>
          <cell r="BJ176">
            <v>36861</v>
          </cell>
          <cell r="BK176">
            <v>36951</v>
          </cell>
          <cell r="BL176">
            <v>37043</v>
          </cell>
          <cell r="BM176">
            <v>37135</v>
          </cell>
          <cell r="BN176">
            <v>37226</v>
          </cell>
          <cell r="BO176">
            <v>1998</v>
          </cell>
          <cell r="BP176">
            <v>1999</v>
          </cell>
          <cell r="BQ176">
            <v>2000</v>
          </cell>
          <cell r="BR176">
            <v>2001</v>
          </cell>
          <cell r="BS176">
            <v>2002</v>
          </cell>
          <cell r="BU176">
            <v>36220</v>
          </cell>
          <cell r="BV176">
            <v>36312</v>
          </cell>
          <cell r="BW176">
            <v>36404</v>
          </cell>
          <cell r="BX176">
            <v>36495</v>
          </cell>
          <cell r="BY176">
            <v>36586</v>
          </cell>
          <cell r="BZ176">
            <v>36678</v>
          </cell>
          <cell r="CA176">
            <v>36770</v>
          </cell>
          <cell r="CB176">
            <v>36861</v>
          </cell>
          <cell r="CD176">
            <v>1997</v>
          </cell>
          <cell r="CE176">
            <v>1998</v>
          </cell>
          <cell r="CF176">
            <v>1999</v>
          </cell>
          <cell r="CG176">
            <v>2000</v>
          </cell>
          <cell r="CH176">
            <v>2001</v>
          </cell>
          <cell r="CI176">
            <v>2002</v>
          </cell>
        </row>
        <row r="179">
          <cell r="A179" t="str">
            <v>(Billions of Colombian pesos)</v>
          </cell>
          <cell r="M179" t="str">
            <v>(Billions of Colombian pesos)</v>
          </cell>
          <cell r="BU179" t="str">
            <v>(12-month percentage change)</v>
          </cell>
          <cell r="CE179" t="str">
            <v>(Annual percentage change)</v>
          </cell>
        </row>
        <row r="181">
          <cell r="A181" t="str">
            <v>I. Banco de la Republica</v>
          </cell>
        </row>
        <row r="183">
          <cell r="A183" t="str">
            <v>Net international reserves</v>
          </cell>
          <cell r="B183">
            <v>6544.3035189399998</v>
          </cell>
          <cell r="C183">
            <v>6441.0281402800001</v>
          </cell>
          <cell r="D183">
            <v>6413.5856293899988</v>
          </cell>
          <cell r="E183">
            <v>6636.5974539199997</v>
          </cell>
          <cell r="F183">
            <v>6961.7037124100007</v>
          </cell>
          <cell r="G183">
            <v>7181.5718540699991</v>
          </cell>
          <cell r="H183">
            <v>7913.2583697799992</v>
          </cell>
          <cell r="I183">
            <v>8213.5231176300003</v>
          </cell>
          <cell r="J183">
            <v>8368.0298472315608</v>
          </cell>
          <cell r="K183">
            <v>8619.1178767048059</v>
          </cell>
          <cell r="L183">
            <v>8390.0496922125476</v>
          </cell>
          <cell r="M183">
            <v>9935.4755022856862</v>
          </cell>
          <cell r="N183">
            <v>10433.69936809</v>
          </cell>
          <cell r="O183">
            <v>10710.257665419998</v>
          </cell>
          <cell r="P183">
            <v>10653.513631930004</v>
          </cell>
          <cell r="Q183">
            <v>10772.016718909998</v>
          </cell>
          <cell r="R183">
            <v>11018.108038699998</v>
          </cell>
          <cell r="S183">
            <v>11212.43493691</v>
          </cell>
          <cell r="T183">
            <v>11477.646464760002</v>
          </cell>
          <cell r="U183">
            <v>11964.837298550001</v>
          </cell>
          <cell r="V183">
            <v>12748.136700039997</v>
          </cell>
          <cell r="W183">
            <v>12878.985236160001</v>
          </cell>
          <cell r="X183">
            <v>12971.512860099996</v>
          </cell>
          <cell r="Y183">
            <v>12742.82070769</v>
          </cell>
          <cell r="Z183">
            <v>12994.223051256091</v>
          </cell>
          <cell r="AA183">
            <v>12526.199617010436</v>
          </cell>
          <cell r="AB183">
            <v>12767.913285762055</v>
          </cell>
          <cell r="AC183">
            <v>12757.899825703136</v>
          </cell>
          <cell r="AD183">
            <v>12746.001397579648</v>
          </cell>
          <cell r="AE183">
            <v>12419.515664828066</v>
          </cell>
          <cell r="AF183">
            <v>12472.40182692499</v>
          </cell>
          <cell r="AG183">
            <v>12638.956599691901</v>
          </cell>
          <cell r="AH183">
            <v>13255.950795005363</v>
          </cell>
          <cell r="AI183">
            <v>13426.111940514707</v>
          </cell>
          <cell r="AJ183">
            <v>13269.910569000172</v>
          </cell>
          <cell r="AK183">
            <v>12932.446808668028</v>
          </cell>
          <cell r="AL183">
            <v>13668.17261500001</v>
          </cell>
          <cell r="AM183">
            <v>13483.589567999999</v>
          </cell>
          <cell r="AN183">
            <v>13396.056072000001</v>
          </cell>
          <cell r="AO183">
            <v>13917.177455999999</v>
          </cell>
          <cell r="AP183">
            <v>14612.849256000003</v>
          </cell>
          <cell r="AQ183">
            <v>14638.864387999996</v>
          </cell>
          <cell r="AR183">
            <v>15102.52766</v>
          </cell>
          <cell r="AS183">
            <v>15981.305801999999</v>
          </cell>
          <cell r="AT183">
            <v>15687.687268000001</v>
          </cell>
          <cell r="AU183">
            <v>15408.128399999998</v>
          </cell>
          <cell r="AV183">
            <v>15151.434912000002</v>
          </cell>
          <cell r="AW183">
            <v>15194.12592</v>
          </cell>
          <cell r="AX183">
            <v>15876.965550000003</v>
          </cell>
          <cell r="AY183">
            <v>15867.881045999999</v>
          </cell>
          <cell r="AZ183">
            <v>16129.427775999995</v>
          </cell>
          <cell r="BA183">
            <v>16497.494076000003</v>
          </cell>
          <cell r="BB183">
            <v>17467.788243999999</v>
          </cell>
          <cell r="BC183">
            <v>17777.481263999998</v>
          </cell>
          <cell r="BD183">
            <v>18247.132439999998</v>
          </cell>
          <cell r="BE183">
            <v>18702.7801</v>
          </cell>
          <cell r="BF183">
            <v>18880.588809000001</v>
          </cell>
          <cell r="BG183">
            <v>16129.427775999995</v>
          </cell>
          <cell r="BH183">
            <v>17777.481263999998</v>
          </cell>
          <cell r="BI183">
            <v>18880.588809000001</v>
          </cell>
          <cell r="BJ183">
            <v>19665.335296349374</v>
          </cell>
          <cell r="BK183">
            <v>19846.859480782015</v>
          </cell>
          <cell r="BL183">
            <v>20028.38366521466</v>
          </cell>
          <cell r="BM183">
            <v>20209.907849647305</v>
          </cell>
          <cell r="BN183">
            <v>20391.432034079968</v>
          </cell>
          <cell r="BO183">
            <v>12932.446808668028</v>
          </cell>
          <cell r="BP183">
            <v>15194.12592</v>
          </cell>
          <cell r="BQ183">
            <v>19665.335296349374</v>
          </cell>
          <cell r="BR183">
            <v>20391.432034079968</v>
          </cell>
          <cell r="BS183">
            <v>22380.820727011334</v>
          </cell>
          <cell r="BU183">
            <v>4.9196980914524957E-2</v>
          </cell>
          <cell r="BV183">
            <v>0.17869849220103662</v>
          </cell>
          <cell r="BW183">
            <v>0.18344489283340426</v>
          </cell>
          <cell r="BX183">
            <v>0.17488408379271836</v>
          </cell>
          <cell r="BY183">
            <v>0.2040430175350787</v>
          </cell>
          <cell r="BZ183">
            <v>0.21440302968943681</v>
          </cell>
          <cell r="CA183">
            <v>0.20352914272538647</v>
          </cell>
          <cell r="CB183">
            <v>0.29427223388111656</v>
          </cell>
          <cell r="CD183">
            <v>0.28255770997155349</v>
          </cell>
          <cell r="CE183">
            <v>1.4881014598564724E-2</v>
          </cell>
          <cell r="CF183">
            <v>0.17488408379271836</v>
          </cell>
          <cell r="CG183">
            <v>0.29427223388111656</v>
          </cell>
          <cell r="CH183">
            <v>3.6922672651576116E-2</v>
          </cell>
          <cell r="CI183">
            <v>9.7560028624106732E-2</v>
          </cell>
        </row>
        <row r="184">
          <cell r="A184" t="str">
            <v xml:space="preserve">   (In millions of US$)</v>
          </cell>
          <cell r="B184">
            <v>7969.0986701818038</v>
          </cell>
          <cell r="C184">
            <v>7850.4127393810868</v>
          </cell>
          <cell r="D184">
            <v>7627.0491489951237</v>
          </cell>
          <cell r="E184">
            <v>8002.4567765398142</v>
          </cell>
          <cell r="F184">
            <v>7968.3446981240068</v>
          </cell>
          <cell r="G184">
            <v>8189.8206777018777</v>
          </cell>
          <cell r="H184">
            <v>8095.0737256582852</v>
          </cell>
          <cell r="I184">
            <v>8323.8136484722581</v>
          </cell>
          <cell r="J184">
            <v>7980.0402884091109</v>
          </cell>
          <cell r="K184">
            <v>8054.7234075385777</v>
          </cell>
          <cell r="L184">
            <v>8127.6091914215467</v>
          </cell>
          <cell r="M184">
            <v>9896.0890677958578</v>
          </cell>
          <cell r="N184">
            <v>9920.7943026433386</v>
          </cell>
          <cell r="O184">
            <v>9922.0500124323698</v>
          </cell>
          <cell r="P184">
            <v>10049.726088531057</v>
          </cell>
          <cell r="Q184">
            <v>10117.989854702057</v>
          </cell>
          <cell r="R184">
            <v>10239.2112396963</v>
          </cell>
          <cell r="S184">
            <v>10306.873069062198</v>
          </cell>
          <cell r="T184">
            <v>10364.124886910353</v>
          </cell>
          <cell r="U184">
            <v>10344.746542525139</v>
          </cell>
          <cell r="V184">
            <v>10217.391098782547</v>
          </cell>
          <cell r="W184">
            <v>10061.785823451746</v>
          </cell>
          <cell r="X184">
            <v>9981.0043398070193</v>
          </cell>
          <cell r="Y184">
            <v>9900.2584900320107</v>
          </cell>
          <cell r="Z184">
            <v>9714.7258864935866</v>
          </cell>
          <cell r="AA184">
            <v>9335.9267336034609</v>
          </cell>
          <cell r="AB184">
            <v>9368.4014511744008</v>
          </cell>
          <cell r="AC184">
            <v>9353.0932792556887</v>
          </cell>
          <cell r="AD184">
            <v>9132.6632017910269</v>
          </cell>
          <cell r="AE184">
            <v>9028.8948004246104</v>
          </cell>
          <cell r="AF184">
            <v>9066.6175939380864</v>
          </cell>
          <cell r="AG184">
            <v>8841.0896980853686</v>
          </cell>
          <cell r="AH184">
            <v>8529.7188676366004</v>
          </cell>
          <cell r="AI184">
            <v>8475.9737506563724</v>
          </cell>
          <cell r="AJ184">
            <v>8570.521965097767</v>
          </cell>
          <cell r="AK184">
            <v>8558.9228311689876</v>
          </cell>
          <cell r="AL184">
            <v>8600.5000000000055</v>
          </cell>
          <cell r="AM184">
            <v>8645.0999999999985</v>
          </cell>
          <cell r="AN184">
            <v>8738.8000000000011</v>
          </cell>
          <cell r="AO184">
            <v>8749.2000000000007</v>
          </cell>
          <cell r="AP184">
            <v>8719.3000000000029</v>
          </cell>
          <cell r="AQ184">
            <v>8433.4</v>
          </cell>
          <cell r="AR184">
            <v>8285.7999999999993</v>
          </cell>
          <cell r="AS184">
            <v>8282.1</v>
          </cell>
          <cell r="AT184">
            <v>7824.4000000000005</v>
          </cell>
          <cell r="AU184">
            <v>7864.4999999999991</v>
          </cell>
          <cell r="AV184">
            <v>7889.4000000000015</v>
          </cell>
          <cell r="AW184">
            <v>8116.0000000000018</v>
          </cell>
          <cell r="AX184">
            <v>8105</v>
          </cell>
          <cell r="AY184">
            <v>8156.6999999999989</v>
          </cell>
          <cell r="AZ184">
            <v>8254.399999999996</v>
          </cell>
          <cell r="BA184">
            <v>8267.1</v>
          </cell>
          <cell r="BB184">
            <v>8306.8000000000011</v>
          </cell>
          <cell r="BC184">
            <v>8335.1999999999989</v>
          </cell>
          <cell r="BD184">
            <v>8437.1999999999989</v>
          </cell>
          <cell r="BE184">
            <v>8474.2999999999993</v>
          </cell>
          <cell r="BF184">
            <v>8495.7000000000007</v>
          </cell>
          <cell r="BG184">
            <v>8254.399999999996</v>
          </cell>
          <cell r="BH184">
            <v>8335.1999999999989</v>
          </cell>
          <cell r="BI184">
            <v>8495.7000000000007</v>
          </cell>
          <cell r="BJ184">
            <v>8821.7798905199998</v>
          </cell>
          <cell r="BK184">
            <v>8903.21081329548</v>
          </cell>
          <cell r="BL184">
            <v>8984.6417360709602</v>
          </cell>
          <cell r="BM184">
            <v>9066.0726588464404</v>
          </cell>
          <cell r="BN184">
            <v>9147.5035816219279</v>
          </cell>
          <cell r="BO184">
            <v>8558.9228311689876</v>
          </cell>
          <cell r="BP184">
            <v>8116.0000000000018</v>
          </cell>
          <cell r="BQ184">
            <v>8821.7798905199998</v>
          </cell>
          <cell r="BR184">
            <v>9147.5035816219279</v>
          </cell>
          <cell r="BS184">
            <v>9471.6393321051983</v>
          </cell>
          <cell r="BU184">
            <v>-6.7204789894595551E-2</v>
          </cell>
          <cell r="BV184">
            <v>-6.5954340324865246E-2</v>
          </cell>
          <cell r="BW184">
            <v>-8.268957964285506E-2</v>
          </cell>
          <cell r="BX184">
            <v>-5.1749833466893325E-2</v>
          </cell>
          <cell r="BY184">
            <v>-5.5430951618071655E-2</v>
          </cell>
          <cell r="BZ184">
            <v>-1.164417672587581E-2</v>
          </cell>
          <cell r="CA184">
            <v>8.5795715965441444E-2</v>
          </cell>
          <cell r="CB184">
            <v>8.6961543928043117E-2</v>
          </cell>
          <cell r="CD184">
            <v>4.2132020110052792E-4</v>
          </cell>
          <cell r="CE184">
            <v>-0.13548491286500608</v>
          </cell>
          <cell r="CF184">
            <v>-5.1749833466893325E-2</v>
          </cell>
          <cell r="CG184">
            <v>8.6961543928043117E-2</v>
          </cell>
          <cell r="CH184">
            <v>3.6922672651576338E-2</v>
          </cell>
          <cell r="CI184">
            <v>3.5434339827369321E-2</v>
          </cell>
        </row>
        <row r="186">
          <cell r="A186" t="str">
            <v xml:space="preserve">Net domestic assets </v>
          </cell>
          <cell r="B186">
            <v>-2626.9963591799997</v>
          </cell>
          <cell r="C186">
            <v>-2317.9872840100006</v>
          </cell>
          <cell r="D186">
            <v>-2231.1733502299985</v>
          </cell>
          <cell r="E186">
            <v>-1436.3577208299994</v>
          </cell>
          <cell r="F186">
            <v>-2352.5499242599999</v>
          </cell>
          <cell r="G186">
            <v>-1644.6308714999986</v>
          </cell>
          <cell r="H186">
            <v>-2392.5460098899994</v>
          </cell>
          <cell r="I186">
            <v>-1947.3860217700012</v>
          </cell>
          <cell r="J186">
            <v>-2210.3856175015608</v>
          </cell>
          <cell r="K186">
            <v>-2691.9794682148058</v>
          </cell>
          <cell r="L186">
            <v>-2655.870991712547</v>
          </cell>
          <cell r="M186">
            <v>-3309.3491018056866</v>
          </cell>
          <cell r="N186">
            <v>-4399.9790530699993</v>
          </cell>
          <cell r="O186">
            <v>-4783.0470593599985</v>
          </cell>
          <cell r="P186">
            <v>-4390.3625230000034</v>
          </cell>
          <cell r="Q186">
            <v>-4793.8405017499972</v>
          </cell>
          <cell r="R186">
            <v>-4713.0234427799987</v>
          </cell>
          <cell r="S186">
            <v>-4429.6865036700001</v>
          </cell>
          <cell r="T186">
            <v>-5033.518158390003</v>
          </cell>
          <cell r="U186">
            <v>-5336.722132840001</v>
          </cell>
          <cell r="V186">
            <v>-6177.4713772199975</v>
          </cell>
          <cell r="W186">
            <v>-6157.1209125900004</v>
          </cell>
          <cell r="X186">
            <v>-5816.8067669699958</v>
          </cell>
          <cell r="Y186">
            <v>-4461.2759227299994</v>
          </cell>
          <cell r="Z186">
            <v>-5594.3649046260907</v>
          </cell>
          <cell r="AA186">
            <v>-5151.973891960436</v>
          </cell>
          <cell r="AB186">
            <v>-5524.170485692056</v>
          </cell>
          <cell r="AC186">
            <v>-5340.6100644831367</v>
          </cell>
          <cell r="AD186">
            <v>-5610.6448948396483</v>
          </cell>
          <cell r="AE186">
            <v>-5235.027499278066</v>
          </cell>
          <cell r="AF186">
            <v>-5160.9651613549904</v>
          </cell>
          <cell r="AG186">
            <v>-5636.0236930919009</v>
          </cell>
          <cell r="AH186">
            <v>-6281.2093029353618</v>
          </cell>
          <cell r="AI186">
            <v>-6996.3527899547071</v>
          </cell>
          <cell r="AJ186">
            <v>-6473.2078207501727</v>
          </cell>
          <cell r="AK186">
            <v>-6022.9385751180289</v>
          </cell>
          <cell r="AL186">
            <v>-7059.8726150000102</v>
          </cell>
          <cell r="AM186">
            <v>-7240.8895679999996</v>
          </cell>
          <cell r="AN186">
            <v>-6508.3560720000014</v>
          </cell>
          <cell r="AO186">
            <v>-7087.9774559999987</v>
          </cell>
          <cell r="AP186">
            <v>-7828.4492560000035</v>
          </cell>
          <cell r="AQ186">
            <v>-7515.8643879999963</v>
          </cell>
          <cell r="AR186">
            <v>-8036.7276599999996</v>
          </cell>
          <cell r="AS186">
            <v>-8970.8058019999989</v>
          </cell>
          <cell r="AT186">
            <v>-8236.8872680000022</v>
          </cell>
          <cell r="AU186">
            <v>-7809.2283999999981</v>
          </cell>
          <cell r="AV186">
            <v>-8119.0349120000028</v>
          </cell>
          <cell r="AW186">
            <v>-5454.5645873300018</v>
          </cell>
          <cell r="AX186">
            <v>-8233.4655500000026</v>
          </cell>
          <cell r="AY186">
            <v>-8235.3810459999986</v>
          </cell>
          <cell r="AZ186">
            <v>-8997.3277759999946</v>
          </cell>
          <cell r="BA186">
            <v>-9061.794076000002</v>
          </cell>
          <cell r="BB186">
            <v>-9579.5882439999987</v>
          </cell>
          <cell r="BC186">
            <v>-9408.4812639999982</v>
          </cell>
          <cell r="BD186">
            <v>-9985.3324399999983</v>
          </cell>
          <cell r="BE186">
            <v>-10741.8801</v>
          </cell>
          <cell r="BF186">
            <v>-11007.188809000001</v>
          </cell>
          <cell r="BG186">
            <v>-8997.3277759999946</v>
          </cell>
          <cell r="BH186">
            <v>-9408.4812639999982</v>
          </cell>
          <cell r="BI186">
            <v>-11007.188809000001</v>
          </cell>
          <cell r="BJ186">
            <v>-8954.9049247108742</v>
          </cell>
          <cell r="BK186">
            <v>-11235.994480782016</v>
          </cell>
          <cell r="BL186">
            <v>-10670.433665214659</v>
          </cell>
          <cell r="BM186">
            <v>-11006.849849647304</v>
          </cell>
          <cell r="BN186">
            <v>-9225.0060340799682</v>
          </cell>
          <cell r="BO186">
            <v>-6022.9385751180289</v>
          </cell>
          <cell r="BP186">
            <v>-5454.5645873300018</v>
          </cell>
          <cell r="BQ186">
            <v>-8954.9049247108742</v>
          </cell>
          <cell r="BR186">
            <v>-9225.0060340799682</v>
          </cell>
          <cell r="BS186">
            <v>-9918.4193254513339</v>
          </cell>
          <cell r="BU186">
            <v>0.17815988642223246</v>
          </cell>
          <cell r="BV186">
            <v>0.43568766143758908</v>
          </cell>
          <cell r="BW186">
            <v>0.31135373313395309</v>
          </cell>
          <cell r="BX186">
            <v>9.4368219217126681E-2</v>
          </cell>
          <cell r="BY186">
            <v>0.38242709471719771</v>
          </cell>
          <cell r="BZ186">
            <v>0.25181626201529106</v>
          </cell>
          <cell r="CA186">
            <v>0.33632869442835722</v>
          </cell>
          <cell r="CB186">
            <v>0.64172681088267791</v>
          </cell>
          <cell r="CD186">
            <v>0.34808259433729272</v>
          </cell>
          <cell r="CE186">
            <v>0.35004843444706668</v>
          </cell>
          <cell r="CF186">
            <v>9.4368219217126681E-2</v>
          </cell>
          <cell r="CG186">
            <v>0.64172681088267791</v>
          </cell>
          <cell r="CH186">
            <v>3.0162364831340049E-2</v>
          </cell>
          <cell r="CI186">
            <v>7.5166703285579173E-2</v>
          </cell>
        </row>
        <row r="187">
          <cell r="A187" t="str">
            <v xml:space="preserve">  Net credit to the NFPS</v>
          </cell>
          <cell r="B187">
            <v>637.49769950999996</v>
          </cell>
          <cell r="C187">
            <v>452.26449900999995</v>
          </cell>
          <cell r="D187">
            <v>315.71856738999986</v>
          </cell>
          <cell r="E187">
            <v>642.38853878999987</v>
          </cell>
          <cell r="F187">
            <v>891.31262617000004</v>
          </cell>
          <cell r="G187">
            <v>639.22134563999987</v>
          </cell>
          <cell r="H187">
            <v>828.50223828000003</v>
          </cell>
          <cell r="I187">
            <v>877.27863043000002</v>
          </cell>
          <cell r="J187">
            <v>977.77015007999989</v>
          </cell>
          <cell r="K187">
            <v>971.90701041999978</v>
          </cell>
          <cell r="L187">
            <v>988.85974504000001</v>
          </cell>
          <cell r="M187">
            <v>918.83722407000005</v>
          </cell>
          <cell r="N187">
            <v>922.40349416000004</v>
          </cell>
          <cell r="O187">
            <v>650.44533534999994</v>
          </cell>
          <cell r="P187">
            <v>861.05071382999995</v>
          </cell>
          <cell r="Q187">
            <v>569.66881656999999</v>
          </cell>
          <cell r="R187">
            <v>648.96050682999976</v>
          </cell>
          <cell r="S187">
            <v>640.54461963999995</v>
          </cell>
          <cell r="T187">
            <v>405.87738061999977</v>
          </cell>
          <cell r="U187">
            <v>-59.257743459999766</v>
          </cell>
          <cell r="V187">
            <v>37.421288429999919</v>
          </cell>
          <cell r="W187">
            <v>-72.887802289999911</v>
          </cell>
          <cell r="X187">
            <v>262.59584715999995</v>
          </cell>
          <cell r="Y187">
            <v>699.60739718999992</v>
          </cell>
          <cell r="Z187">
            <v>535.79828959999998</v>
          </cell>
          <cell r="AA187">
            <v>833.03191372000015</v>
          </cell>
          <cell r="AB187">
            <v>853.33255292000001</v>
          </cell>
          <cell r="AC187">
            <v>912.45106665000003</v>
          </cell>
          <cell r="AD187">
            <v>1036.0076351600001</v>
          </cell>
          <cell r="AE187">
            <v>919.82293843000002</v>
          </cell>
          <cell r="AF187">
            <v>961.08844063000015</v>
          </cell>
          <cell r="AG187">
            <v>927.39982079000004</v>
          </cell>
          <cell r="AH187">
            <v>1135.0873369599999</v>
          </cell>
          <cell r="AI187">
            <v>1125.9789742899998</v>
          </cell>
          <cell r="AJ187">
            <v>1231.61956162</v>
          </cell>
          <cell r="AK187">
            <v>1214.7341781919715</v>
          </cell>
          <cell r="AL187">
            <v>1188.5323612799998</v>
          </cell>
          <cell r="AM187">
            <v>1129.6627539634399</v>
          </cell>
          <cell r="AN187">
            <v>683.09272013999998</v>
          </cell>
          <cell r="AO187">
            <v>995.7319805599999</v>
          </cell>
          <cell r="AP187">
            <v>643.20681668000009</v>
          </cell>
          <cell r="AQ187">
            <v>1085.9841637660002</v>
          </cell>
          <cell r="AR187">
            <v>1327.15437258</v>
          </cell>
          <cell r="AS187">
            <v>1483.3056771400002</v>
          </cell>
          <cell r="AT187">
            <v>1634.9632564899996</v>
          </cell>
          <cell r="AU187">
            <v>1894.4784055499999</v>
          </cell>
          <cell r="AV187">
            <v>2086.4972280800002</v>
          </cell>
          <cell r="AW187">
            <v>2646.6864870469603</v>
          </cell>
          <cell r="AX187">
            <v>2808.7315131652499</v>
          </cell>
          <cell r="AY187">
            <v>2080.2815974099999</v>
          </cell>
          <cell r="AZ187">
            <v>1825.9445350537196</v>
          </cell>
          <cell r="BA187">
            <v>1834.7852150199999</v>
          </cell>
          <cell r="BB187">
            <v>1669.5175530699998</v>
          </cell>
          <cell r="BC187">
            <v>1675.28977248</v>
          </cell>
          <cell r="BD187">
            <v>1746.7541266000001</v>
          </cell>
          <cell r="BE187">
            <v>1292.4449756599997</v>
          </cell>
          <cell r="BF187">
            <v>1582.2034765399999</v>
          </cell>
          <cell r="BG187">
            <v>1825.9445350537196</v>
          </cell>
          <cell r="BH187">
            <v>1675.28977248</v>
          </cell>
          <cell r="BI187">
            <v>1582.2034765399999</v>
          </cell>
          <cell r="BJ187">
            <v>2327.0423820904148</v>
          </cell>
          <cell r="BK187">
            <v>2277.2293461309791</v>
          </cell>
          <cell r="BL187">
            <v>2090.3192740007744</v>
          </cell>
          <cell r="BM187">
            <v>1765.0127061499379</v>
          </cell>
          <cell r="BN187">
            <v>1583.9226105312848</v>
          </cell>
          <cell r="BO187">
            <v>1214.7341781919715</v>
          </cell>
          <cell r="BP187">
            <v>2646.6864870469603</v>
          </cell>
          <cell r="BQ187">
            <v>2327.0423820904148</v>
          </cell>
          <cell r="BR187">
            <v>1583.9226105312848</v>
          </cell>
          <cell r="BS187">
            <v>688.28337320790649</v>
          </cell>
          <cell r="BU187">
            <v>-0.19949998649115175</v>
          </cell>
          <cell r="BV187">
            <v>0.18064479411615064</v>
          </cell>
          <cell r="BW187">
            <v>0.44038542520328994</v>
          </cell>
          <cell r="BX187">
            <v>1.178819477184982</v>
          </cell>
          <cell r="BY187">
            <v>1.6730551815564541</v>
          </cell>
          <cell r="BZ187">
            <v>0.54264659502067936</v>
          </cell>
          <cell r="CA187">
            <v>-3.2269703762802804E-2</v>
          </cell>
          <cell r="CB187">
            <v>-0.12077142741344793</v>
          </cell>
          <cell r="CD187">
            <v>-0.23859484698379885</v>
          </cell>
          <cell r="CE187">
            <v>0.73630836819478773</v>
          </cell>
          <cell r="CF187">
            <v>1.178819477184982</v>
          </cell>
          <cell r="CG187">
            <v>-0.12077142741344793</v>
          </cell>
          <cell r="CH187">
            <v>-0.31934088406742944</v>
          </cell>
          <cell r="CI187">
            <v>-0.5654564379398308</v>
          </cell>
        </row>
        <row r="188">
          <cell r="A188" t="str">
            <v xml:space="preserve">    Central Government</v>
          </cell>
          <cell r="B188">
            <v>1055.9307664</v>
          </cell>
          <cell r="C188">
            <v>902.30849347999992</v>
          </cell>
          <cell r="D188">
            <v>876.69192964000001</v>
          </cell>
          <cell r="E188">
            <v>1088.5994669699999</v>
          </cell>
          <cell r="F188">
            <v>1074.6120990300001</v>
          </cell>
          <cell r="G188">
            <v>692.35306429999991</v>
          </cell>
          <cell r="H188">
            <v>864.93913990999999</v>
          </cell>
          <cell r="I188">
            <v>897.99130353999999</v>
          </cell>
          <cell r="J188">
            <v>991.21626143999993</v>
          </cell>
          <cell r="K188">
            <v>997.25649381999983</v>
          </cell>
          <cell r="L188">
            <v>1002.00875447</v>
          </cell>
          <cell r="M188">
            <v>938.92774688000009</v>
          </cell>
          <cell r="N188">
            <v>934.50335514000005</v>
          </cell>
          <cell r="O188">
            <v>671.82055073999993</v>
          </cell>
          <cell r="P188">
            <v>890.75559225999996</v>
          </cell>
          <cell r="Q188">
            <v>588.91638677000003</v>
          </cell>
          <cell r="R188">
            <v>679.89857466999979</v>
          </cell>
          <cell r="S188">
            <v>655.29430552999997</v>
          </cell>
          <cell r="T188">
            <v>425.92587332999977</v>
          </cell>
          <cell r="U188">
            <v>-54.642445269999769</v>
          </cell>
          <cell r="V188">
            <v>41.665550479999922</v>
          </cell>
          <cell r="W188">
            <v>-68.243196669999918</v>
          </cell>
          <cell r="X188">
            <v>267.31509884999997</v>
          </cell>
          <cell r="Y188">
            <v>700.38041595999994</v>
          </cell>
          <cell r="Z188">
            <v>538.04334701999994</v>
          </cell>
          <cell r="AA188">
            <v>833.90643431000012</v>
          </cell>
          <cell r="AB188">
            <v>854.10743275000004</v>
          </cell>
          <cell r="AC188">
            <v>913.31632712999999</v>
          </cell>
          <cell r="AD188">
            <v>1036.8481489000001</v>
          </cell>
          <cell r="AE188">
            <v>922.87151074000008</v>
          </cell>
          <cell r="AF188">
            <v>967.4436772900001</v>
          </cell>
          <cell r="AG188">
            <v>935.10422511000002</v>
          </cell>
          <cell r="AH188">
            <v>1135.49606948</v>
          </cell>
          <cell r="AI188">
            <v>1126.4420966899997</v>
          </cell>
          <cell r="AJ188">
            <v>1232.0787783600001</v>
          </cell>
          <cell r="AK188">
            <v>1215.1598620219715</v>
          </cell>
          <cell r="AL188">
            <v>1189.1903835799999</v>
          </cell>
          <cell r="AM188">
            <v>1130.1374623434399</v>
          </cell>
          <cell r="AN188">
            <v>683.57075619</v>
          </cell>
          <cell r="AO188">
            <v>996.33439583999984</v>
          </cell>
          <cell r="AP188">
            <v>643.77116454000009</v>
          </cell>
          <cell r="AQ188">
            <v>1086.4154612360001</v>
          </cell>
          <cell r="AR188">
            <v>1327.7655950799999</v>
          </cell>
          <cell r="AS188">
            <v>1484.5222648100003</v>
          </cell>
          <cell r="AT188">
            <v>1635.4447348399997</v>
          </cell>
          <cell r="AU188">
            <v>1895.36574827</v>
          </cell>
          <cell r="AV188">
            <v>2087.2635532600002</v>
          </cell>
          <cell r="AW188">
            <v>2647.3160901269603</v>
          </cell>
          <cell r="AX188">
            <v>2810.1004690252498</v>
          </cell>
          <cell r="AY188">
            <v>2081.7587167699999</v>
          </cell>
          <cell r="AZ188">
            <v>1827.2387545137196</v>
          </cell>
          <cell r="BA188">
            <v>1835.73535178</v>
          </cell>
          <cell r="BB188">
            <v>1670.1657941599999</v>
          </cell>
          <cell r="BC188">
            <v>1676.1628866399999</v>
          </cell>
          <cell r="BD188">
            <v>1747.6836070100001</v>
          </cell>
          <cell r="BE188">
            <v>1299.3172979699998</v>
          </cell>
          <cell r="BF188">
            <v>1583.7161056</v>
          </cell>
          <cell r="BG188">
            <v>1827.2387545137196</v>
          </cell>
          <cell r="BH188">
            <v>1676.1628866399999</v>
          </cell>
          <cell r="BI188">
            <v>1583.7161056</v>
          </cell>
          <cell r="BJ188">
            <v>2328.5550111504149</v>
          </cell>
          <cell r="BK188">
            <v>2278.7419751909792</v>
          </cell>
          <cell r="BL188">
            <v>2091.8319030607745</v>
          </cell>
          <cell r="BM188">
            <v>1766.525335209938</v>
          </cell>
          <cell r="BN188">
            <v>1585.4352395912849</v>
          </cell>
          <cell r="BO188">
            <v>1215.1598620219715</v>
          </cell>
          <cell r="BP188">
            <v>2647.3160901269603</v>
          </cell>
          <cell r="BQ188">
            <v>2328.5550111504149</v>
          </cell>
          <cell r="BR188">
            <v>1585.4352395912849</v>
          </cell>
          <cell r="BS188">
            <v>689.79600226790649</v>
          </cell>
          <cell r="BU188">
            <v>-0.19966654078974244</v>
          </cell>
          <cell r="BV188">
            <v>0.17721204803999546</v>
          </cell>
          <cell r="BW188">
            <v>0.44029096955742975</v>
          </cell>
          <cell r="BX188">
            <v>1.1785743364843739</v>
          </cell>
          <cell r="BY188">
            <v>1.6730791771990821</v>
          </cell>
          <cell r="BZ188">
            <v>0.54283784283873526</v>
          </cell>
          <cell r="CA188">
            <v>-3.1629701779596009E-2</v>
          </cell>
          <cell r="CB188">
            <v>-0.12040914954030224</v>
          </cell>
          <cell r="CD188">
            <v>-0.25406356528782803</v>
          </cell>
          <cell r="CE188">
            <v>0.73499977202585232</v>
          </cell>
          <cell r="CF188">
            <v>1.1785743364843739</v>
          </cell>
          <cell r="CG188">
            <v>-0.12040914954030224</v>
          </cell>
          <cell r="CH188">
            <v>-0.31913344026688639</v>
          </cell>
          <cell r="CI188">
            <v>-0.56491694832913419</v>
          </cell>
        </row>
        <row r="189">
          <cell r="A189" t="str">
            <v xml:space="preserve">    Rest of public sector</v>
          </cell>
          <cell r="B189">
            <v>-418.43306689000008</v>
          </cell>
          <cell r="C189">
            <v>-450.04399446999997</v>
          </cell>
          <cell r="D189">
            <v>-560.97336225000015</v>
          </cell>
          <cell r="E189">
            <v>-446.21092818</v>
          </cell>
          <cell r="F189">
            <v>-183.29947286000001</v>
          </cell>
          <cell r="G189">
            <v>-53.131718660000004</v>
          </cell>
          <cell r="H189">
            <v>-36.436901629999994</v>
          </cell>
          <cell r="I189">
            <v>-20.712673110000001</v>
          </cell>
          <cell r="J189">
            <v>-13.44611136</v>
          </cell>
          <cell r="K189">
            <v>-25.3494834</v>
          </cell>
          <cell r="L189">
            <v>-13.14900943</v>
          </cell>
          <cell r="M189">
            <v>-20.09052281</v>
          </cell>
          <cell r="N189">
            <v>-12.099860979999999</v>
          </cell>
          <cell r="O189">
            <v>-21.375215390000001</v>
          </cell>
          <cell r="P189">
            <v>-29.704878430000001</v>
          </cell>
          <cell r="Q189">
            <v>-19.247570200000002</v>
          </cell>
          <cell r="R189">
            <v>-30.938067840000002</v>
          </cell>
          <cell r="S189">
            <v>-14.749685890000002</v>
          </cell>
          <cell r="T189">
            <v>-20.048492710000001</v>
          </cell>
          <cell r="U189">
            <v>-4.6152981899999999</v>
          </cell>
          <cell r="V189">
            <v>-4.2442620499999997</v>
          </cell>
          <cell r="W189">
            <v>-4.6446056200000001</v>
          </cell>
          <cell r="X189">
            <v>-4.7192516900000001</v>
          </cell>
          <cell r="Y189">
            <v>-0.77301876999999997</v>
          </cell>
          <cell r="Z189">
            <v>-2.2450574200000002</v>
          </cell>
          <cell r="AA189">
            <v>-0.87452058999999993</v>
          </cell>
          <cell r="AB189">
            <v>-0.77487983000000005</v>
          </cell>
          <cell r="AC189">
            <v>-0.86526047999999989</v>
          </cell>
          <cell r="AD189">
            <v>-0.84051374000000001</v>
          </cell>
          <cell r="AE189">
            <v>-3.04857231</v>
          </cell>
          <cell r="AF189">
            <v>-6.3552366600000001</v>
          </cell>
          <cell r="AG189">
            <v>-7.7044043200000001</v>
          </cell>
          <cell r="AH189">
            <v>-0.40873252000000004</v>
          </cell>
          <cell r="AI189">
            <v>-0.46312239999999999</v>
          </cell>
          <cell r="AJ189">
            <v>-0.45921674000000001</v>
          </cell>
          <cell r="AK189">
            <v>-0.42568382999999999</v>
          </cell>
          <cell r="AL189">
            <v>-0.65802230000000006</v>
          </cell>
          <cell r="AM189">
            <v>-0.47470838000000004</v>
          </cell>
          <cell r="AN189">
            <v>-0.47803605000000005</v>
          </cell>
          <cell r="AO189">
            <v>-0.60241528</v>
          </cell>
          <cell r="AP189">
            <v>-0.56434786000000003</v>
          </cell>
          <cell r="AQ189">
            <v>-0.43129746999999996</v>
          </cell>
          <cell r="AR189">
            <v>-0.6112225</v>
          </cell>
          <cell r="AS189">
            <v>-1.21658767</v>
          </cell>
          <cell r="AT189">
            <v>-0.48147835000000005</v>
          </cell>
          <cell r="AU189">
            <v>-0.88734272000000014</v>
          </cell>
          <cell r="AV189">
            <v>-0.76632518000000005</v>
          </cell>
          <cell r="AW189">
            <v>-0.62960307999999987</v>
          </cell>
          <cell r="AX189">
            <v>-1.36895586</v>
          </cell>
          <cell r="AY189">
            <v>-1.4771193600000001</v>
          </cell>
          <cell r="AZ189">
            <v>-1.2942194600000001</v>
          </cell>
          <cell r="BA189">
            <v>-0.95013675999999991</v>
          </cell>
          <cell r="BB189">
            <v>-0.64824108999999996</v>
          </cell>
          <cell r="BC189">
            <v>-0.87311415999999997</v>
          </cell>
          <cell r="BD189">
            <v>-0.92948041000000003</v>
          </cell>
          <cell r="BE189">
            <v>-6.8723223100000004</v>
          </cell>
          <cell r="BF189">
            <v>-1.5126290600000001</v>
          </cell>
          <cell r="BG189">
            <v>-1.2942194600000001</v>
          </cell>
          <cell r="BH189">
            <v>-0.87311415999999997</v>
          </cell>
          <cell r="BI189">
            <v>-1.5126290600000001</v>
          </cell>
          <cell r="BJ189">
            <v>-1.5126290600000001</v>
          </cell>
          <cell r="BK189">
            <v>-1.5126290600000001</v>
          </cell>
          <cell r="BL189">
            <v>-1.5126290600000001</v>
          </cell>
          <cell r="BM189">
            <v>-1.5126290600000001</v>
          </cell>
          <cell r="BN189">
            <v>-1.5126290600000001</v>
          </cell>
          <cell r="BO189">
            <v>-0.42568382999999999</v>
          </cell>
          <cell r="BP189">
            <v>-0.62960307999999987</v>
          </cell>
          <cell r="BQ189">
            <v>-1.5126290600000001</v>
          </cell>
          <cell r="BR189">
            <v>-1.5126290600000001</v>
          </cell>
          <cell r="BS189">
            <v>-1.5126290600000001</v>
          </cell>
          <cell r="BU189">
            <v>0.38308363246466226</v>
          </cell>
          <cell r="BV189">
            <v>0.85852476958304458</v>
          </cell>
          <cell r="BW189">
            <v>0.17797906073145353</v>
          </cell>
          <cell r="BX189">
            <v>0.47903922025884782</v>
          </cell>
          <cell r="BY189">
            <v>1.7073679066672902</v>
          </cell>
          <cell r="BZ189">
            <v>1.0243897094967891</v>
          </cell>
          <cell r="CA189">
            <v>2.141634634246794</v>
          </cell>
          <cell r="CB189">
            <v>1.4025121668718654</v>
          </cell>
          <cell r="CD189">
            <v>0.9615232128446537</v>
          </cell>
          <cell r="CE189">
            <v>0.44932277647022723</v>
          </cell>
          <cell r="CF189">
            <v>0.47903922025884782</v>
          </cell>
          <cell r="CG189">
            <v>1.4025121668718654</v>
          </cell>
          <cell r="CH189">
            <v>0</v>
          </cell>
          <cell r="CI189">
            <v>0</v>
          </cell>
        </row>
        <row r="190">
          <cell r="A190" t="str">
            <v xml:space="preserve">  Fogafín</v>
          </cell>
          <cell r="B190">
            <v>-108.10561139000001</v>
          </cell>
          <cell r="C190">
            <v>-131.99368806999999</v>
          </cell>
          <cell r="D190">
            <v>-170.62553541</v>
          </cell>
          <cell r="E190">
            <v>-177.03861583</v>
          </cell>
          <cell r="F190">
            <v>2.66980284</v>
          </cell>
          <cell r="G190">
            <v>2.02653164</v>
          </cell>
          <cell r="H190">
            <v>0.94977945000000008</v>
          </cell>
          <cell r="I190">
            <v>-6.0818110000000002E-2</v>
          </cell>
          <cell r="J190">
            <v>-5.5335479999999999E-2</v>
          </cell>
          <cell r="K190">
            <v>-0.1004642</v>
          </cell>
          <cell r="L190">
            <v>-5.8322079999999998E-2</v>
          </cell>
          <cell r="M190">
            <v>-0.20140901</v>
          </cell>
          <cell r="N190">
            <v>-7.2740475699999996</v>
          </cell>
          <cell r="O190">
            <v>-5.1332663500000004</v>
          </cell>
          <cell r="P190">
            <v>-4.3779970000000001E-2</v>
          </cell>
          <cell r="Q190">
            <v>-8.0864593599999992</v>
          </cell>
          <cell r="R190">
            <v>-0.12922985000000001</v>
          </cell>
          <cell r="S190">
            <v>-0.54218127000000005</v>
          </cell>
          <cell r="T190">
            <v>-6.2797185799999999</v>
          </cell>
          <cell r="U190">
            <v>-3.6349367300000002</v>
          </cell>
          <cell r="V190">
            <v>-0.45649308999999999</v>
          </cell>
          <cell r="W190">
            <v>-5.5287638100000001</v>
          </cell>
          <cell r="X190">
            <v>-0.17122357999999999</v>
          </cell>
          <cell r="Y190">
            <v>-0.25908066000000002</v>
          </cell>
          <cell r="Z190">
            <v>-3.3951129799999999</v>
          </cell>
          <cell r="AA190">
            <v>-0.10012095</v>
          </cell>
          <cell r="AB190">
            <v>-0.14532204000000001</v>
          </cell>
          <cell r="AC190">
            <v>-7.3494131600000001</v>
          </cell>
          <cell r="AD190">
            <v>-0.31561479999999997</v>
          </cell>
          <cell r="AE190">
            <v>-1.6325559999999999E-2</v>
          </cell>
          <cell r="AF190">
            <v>-10.73636568</v>
          </cell>
          <cell r="AG190">
            <v>-8.7611350000000005E-2</v>
          </cell>
          <cell r="AH190">
            <v>-35.390487479999997</v>
          </cell>
          <cell r="AI190">
            <v>-26.814661099999999</v>
          </cell>
          <cell r="AJ190">
            <v>-3.9108152399999998</v>
          </cell>
          <cell r="AK190">
            <v>-6.5442870400000004</v>
          </cell>
          <cell r="AL190">
            <v>-25.962898379999999</v>
          </cell>
          <cell r="AM190">
            <v>-0.36203488</v>
          </cell>
          <cell r="AN190">
            <v>-4.7234967699999997</v>
          </cell>
          <cell r="AO190">
            <v>-31.806979559999998</v>
          </cell>
          <cell r="AP190">
            <v>-0.34150647000000001</v>
          </cell>
          <cell r="AQ190">
            <v>-6.3858278999999998</v>
          </cell>
          <cell r="AR190">
            <v>-32.140327759999998</v>
          </cell>
          <cell r="AS190">
            <v>-2.4981203600000002</v>
          </cell>
          <cell r="AT190">
            <v>-11.525364590000001</v>
          </cell>
          <cell r="AU190">
            <v>-41.28484186</v>
          </cell>
          <cell r="AV190">
            <v>-0.60270044</v>
          </cell>
          <cell r="AW190">
            <v>-25.504968389999998</v>
          </cell>
          <cell r="AX190">
            <v>-29.865537740000001</v>
          </cell>
          <cell r="AY190">
            <v>-7.2368328000000002</v>
          </cell>
          <cell r="AZ190">
            <v>492.79206678843997</v>
          </cell>
          <cell r="BA190">
            <v>464.27049375534006</v>
          </cell>
          <cell r="BB190">
            <v>507.85630636396996</v>
          </cell>
          <cell r="BC190">
            <v>495.62703105030994</v>
          </cell>
          <cell r="BD190">
            <v>496.10167282133</v>
          </cell>
          <cell r="BE190">
            <v>524.47594446233995</v>
          </cell>
          <cell r="BF190">
            <v>521.08311800736999</v>
          </cell>
          <cell r="BG190">
            <v>492.79206678843997</v>
          </cell>
          <cell r="BH190">
            <v>495.62703105030994</v>
          </cell>
          <cell r="BI190">
            <v>521.08311800736999</v>
          </cell>
          <cell r="BJ190">
            <v>469.50822552159605</v>
          </cell>
          <cell r="BK190">
            <v>319.5082255215961</v>
          </cell>
          <cell r="BL190">
            <v>319.5082255215961</v>
          </cell>
          <cell r="BM190">
            <v>23.610365745996148</v>
          </cell>
          <cell r="BN190">
            <v>23.610365745996148</v>
          </cell>
          <cell r="BO190">
            <v>-6.5442870400000004</v>
          </cell>
          <cell r="BP190">
            <v>-25.504968389999998</v>
          </cell>
          <cell r="BQ190">
            <v>469.50822552159605</v>
          </cell>
          <cell r="BR190">
            <v>23.610365745996148</v>
          </cell>
          <cell r="BS190">
            <v>23.610365745996148</v>
          </cell>
          <cell r="BU190">
            <v>31.503650306588035</v>
          </cell>
          <cell r="BV190">
            <v>390.15521305241595</v>
          </cell>
          <cell r="BW190">
            <v>0.67433721853892925</v>
          </cell>
          <cell r="BX190">
            <v>2.8972875477662416</v>
          </cell>
          <cell r="BY190">
            <v>105.32780856721958</v>
          </cell>
          <cell r="BZ190">
            <v>78.613590408584287</v>
          </cell>
          <cell r="CA190">
            <v>46.211855463512933</v>
          </cell>
          <cell r="CB190">
            <v>19.408500584759835</v>
          </cell>
          <cell r="CD190">
            <v>0.28634096359442918</v>
          </cell>
          <cell r="CE190">
            <v>24.259650951946778</v>
          </cell>
          <cell r="CF190">
            <v>2.8972875477662416</v>
          </cell>
          <cell r="CG190">
            <v>19.408500584759835</v>
          </cell>
          <cell r="CH190">
            <v>-0.94971256207542176</v>
          </cell>
          <cell r="CI190">
            <v>0</v>
          </cell>
        </row>
        <row r="191">
          <cell r="A191" t="str">
            <v xml:space="preserve">  Quasi-fiscal deficit</v>
          </cell>
          <cell r="B191">
            <v>776.30099999999993</v>
          </cell>
          <cell r="C191">
            <v>772.45099999999991</v>
          </cell>
          <cell r="D191">
            <v>787.17599999999993</v>
          </cell>
          <cell r="E191">
            <v>868.4</v>
          </cell>
          <cell r="F191">
            <v>733.33649999999989</v>
          </cell>
          <cell r="G191">
            <v>696.36209999999994</v>
          </cell>
          <cell r="H191">
            <v>667.57099999999991</v>
          </cell>
          <cell r="I191">
            <v>580.65629999999987</v>
          </cell>
          <cell r="J191">
            <v>600.1312999999999</v>
          </cell>
          <cell r="K191">
            <v>566.54229999999984</v>
          </cell>
          <cell r="L191">
            <v>575.22129999999993</v>
          </cell>
          <cell r="M191">
            <v>566.88929999999982</v>
          </cell>
          <cell r="N191">
            <v>444.98929999999984</v>
          </cell>
          <cell r="O191">
            <v>462.81399999999985</v>
          </cell>
          <cell r="P191">
            <v>482.17889999999983</v>
          </cell>
          <cell r="Q191">
            <v>567.83539999999982</v>
          </cell>
          <cell r="R191">
            <v>613.63539999999989</v>
          </cell>
          <cell r="S191">
            <v>627.53539999999987</v>
          </cell>
          <cell r="T191">
            <v>619.63539999999989</v>
          </cell>
          <cell r="U191">
            <v>678.97121047170788</v>
          </cell>
          <cell r="V191">
            <v>834.52829999999983</v>
          </cell>
          <cell r="W191">
            <v>681.38929999999982</v>
          </cell>
          <cell r="X191">
            <v>679.48929999999984</v>
          </cell>
          <cell r="Y191">
            <v>638.48929999999984</v>
          </cell>
          <cell r="Z191">
            <v>536.48929999999984</v>
          </cell>
          <cell r="AA191">
            <v>484.98929999999984</v>
          </cell>
          <cell r="AB191">
            <v>417.68929999999983</v>
          </cell>
          <cell r="AC191">
            <v>316.78929999999986</v>
          </cell>
          <cell r="AD191">
            <v>250.58929999999987</v>
          </cell>
          <cell r="AE191">
            <v>188.68929999999983</v>
          </cell>
          <cell r="AF191">
            <v>82.589299999999866</v>
          </cell>
          <cell r="AG191">
            <v>-11.810700000000111</v>
          </cell>
          <cell r="AH191">
            <v>-144.61070000000018</v>
          </cell>
          <cell r="AI191">
            <v>-287.11070000000018</v>
          </cell>
          <cell r="AJ191">
            <v>-410.41070000000025</v>
          </cell>
          <cell r="AK191">
            <v>-469.41070000000025</v>
          </cell>
          <cell r="AL191">
            <v>-578.51070000000027</v>
          </cell>
          <cell r="AM191">
            <v>-638.11070000000018</v>
          </cell>
          <cell r="AN191">
            <v>-829.21070000000032</v>
          </cell>
          <cell r="AO191">
            <v>-723.01070000000027</v>
          </cell>
          <cell r="AP191">
            <v>-691.21070000000032</v>
          </cell>
          <cell r="AQ191">
            <v>-738.01070000000027</v>
          </cell>
          <cell r="AR191">
            <v>-744.71070000000032</v>
          </cell>
          <cell r="AS191">
            <v>-806.31070000000022</v>
          </cell>
          <cell r="AT191">
            <v>-876.51070000000027</v>
          </cell>
          <cell r="AU191">
            <v>-971.11070000000018</v>
          </cell>
          <cell r="AV191">
            <v>-1033.5107000000003</v>
          </cell>
          <cell r="AW191">
            <v>-1078.3107000000002</v>
          </cell>
          <cell r="AX191">
            <v>-1133.3107000000002</v>
          </cell>
          <cell r="AY191">
            <v>-1164.2107000000003</v>
          </cell>
          <cell r="AZ191">
            <v>-1190.6107000000002</v>
          </cell>
          <cell r="BA191">
            <v>-1206.9107000000001</v>
          </cell>
          <cell r="BB191">
            <v>-1321.7107000000003</v>
          </cell>
          <cell r="BC191">
            <v>-1390.7107000000001</v>
          </cell>
          <cell r="BD191">
            <v>-1433.5107000000003</v>
          </cell>
          <cell r="BE191">
            <v>-1493.5107000000003</v>
          </cell>
          <cell r="BF191">
            <v>-1471.1107000000002</v>
          </cell>
          <cell r="BG191">
            <v>-1190.6107000000002</v>
          </cell>
          <cell r="BH191">
            <v>-1390.7107000000001</v>
          </cell>
          <cell r="BI191">
            <v>-1471.1107000000002</v>
          </cell>
          <cell r="BJ191">
            <v>-1787.2138019522858</v>
          </cell>
          <cell r="BK191">
            <v>-2040.3514768160931</v>
          </cell>
          <cell r="BL191">
            <v>-2244.0835209297275</v>
          </cell>
          <cell r="BM191">
            <v>-2541.5779016889583</v>
          </cell>
          <cell r="BN191">
            <v>-2782.0284021304283</v>
          </cell>
          <cell r="BO191">
            <v>-469.41070000000025</v>
          </cell>
          <cell r="BP191">
            <v>-1078.3107000000002</v>
          </cell>
          <cell r="BQ191">
            <v>-1787.2138019522858</v>
          </cell>
          <cell r="BR191">
            <v>-2782.0284021304283</v>
          </cell>
          <cell r="BS191">
            <v>-3852.5050038102972</v>
          </cell>
          <cell r="BU191">
            <v>-2.9852332822507082</v>
          </cell>
          <cell r="BV191">
            <v>-4.9112482795791861</v>
          </cell>
          <cell r="BW191">
            <v>5.0611745880491501</v>
          </cell>
          <cell r="BX191">
            <v>1.2971583306473407</v>
          </cell>
          <cell r="BY191">
            <v>0.43583615117363994</v>
          </cell>
          <cell r="BZ191">
            <v>0.88440452150625948</v>
          </cell>
          <cell r="CA191">
            <v>0.67837163881741525</v>
          </cell>
          <cell r="CB191">
            <v>0.65742007563523708</v>
          </cell>
          <cell r="CD191">
            <v>0.12630331883138401</v>
          </cell>
          <cell r="CE191">
            <v>-1.7351896108517408</v>
          </cell>
          <cell r="CF191">
            <v>1.2971583306473407</v>
          </cell>
          <cell r="CG191">
            <v>0.65742007563523708</v>
          </cell>
          <cell r="CH191">
            <v>0.5566287587368921</v>
          </cell>
          <cell r="CI191">
            <v>0.38478277247641213</v>
          </cell>
        </row>
        <row r="192">
          <cell r="A192" t="str">
            <v xml:space="preserve">  Credit to financial system</v>
          </cell>
          <cell r="B192">
            <v>-159.54806497000015</v>
          </cell>
          <cell r="C192">
            <v>-11.064521819999584</v>
          </cell>
          <cell r="D192">
            <v>-224.04962353000013</v>
          </cell>
          <cell r="E192">
            <v>-88.782523780000247</v>
          </cell>
          <cell r="F192">
            <v>-554.09779475000005</v>
          </cell>
          <cell r="G192">
            <v>226.34244042000066</v>
          </cell>
          <cell r="H192">
            <v>162.18932440999959</v>
          </cell>
          <cell r="I192">
            <v>641.74383579999994</v>
          </cell>
          <cell r="J192">
            <v>526.30135757999983</v>
          </cell>
          <cell r="K192">
            <v>355.22104114000007</v>
          </cell>
          <cell r="L192">
            <v>87.767000210000248</v>
          </cell>
          <cell r="M192">
            <v>-219.35390432999984</v>
          </cell>
          <cell r="N192">
            <v>-650.53455105999933</v>
          </cell>
          <cell r="O192">
            <v>-139.38055096000031</v>
          </cell>
          <cell r="P192">
            <v>-293.01264814999973</v>
          </cell>
          <cell r="Q192">
            <v>-652.34501398999987</v>
          </cell>
          <cell r="R192">
            <v>-572.27267933999963</v>
          </cell>
          <cell r="S192">
            <v>-249.69136578999991</v>
          </cell>
          <cell r="T192">
            <v>-523.69947129000013</v>
          </cell>
          <cell r="U192">
            <v>-101.86886593999981</v>
          </cell>
          <cell r="V192">
            <v>-62.336857050000162</v>
          </cell>
          <cell r="W192">
            <v>154.88570322999988</v>
          </cell>
          <cell r="X192">
            <v>35.131264369999172</v>
          </cell>
          <cell r="Y192">
            <v>648.85539376000008</v>
          </cell>
          <cell r="Z192">
            <v>214.36018413000062</v>
          </cell>
          <cell r="AA192">
            <v>495.35411110999991</v>
          </cell>
          <cell r="AB192">
            <v>184.67517430999993</v>
          </cell>
          <cell r="AC192">
            <v>444.21220571000009</v>
          </cell>
          <cell r="AD192">
            <v>378.74450030999998</v>
          </cell>
          <cell r="AE192">
            <v>763.2377225800002</v>
          </cell>
          <cell r="AF192">
            <v>950.93517817000043</v>
          </cell>
          <cell r="AG192">
            <v>1097.1873990200002</v>
          </cell>
          <cell r="AH192">
            <v>1481.2572176499998</v>
          </cell>
          <cell r="AI192">
            <v>778.33209352999984</v>
          </cell>
          <cell r="AJ192">
            <v>945.01139496999986</v>
          </cell>
          <cell r="AK192">
            <v>1243.1516186800002</v>
          </cell>
          <cell r="AL192">
            <v>953.04600853123043</v>
          </cell>
          <cell r="AM192">
            <v>611.04922402999989</v>
          </cell>
          <cell r="AN192">
            <v>441.52262723999911</v>
          </cell>
          <cell r="AO192">
            <v>120.38014648999979</v>
          </cell>
          <cell r="AP192">
            <v>331.57472819999975</v>
          </cell>
          <cell r="AQ192">
            <v>805.36954887000036</v>
          </cell>
          <cell r="AR192">
            <v>802.42219235999971</v>
          </cell>
          <cell r="AS192">
            <v>680.61565541000016</v>
          </cell>
          <cell r="AT192">
            <v>1901.5944173299995</v>
          </cell>
          <cell r="AU192">
            <v>1865.8373191799997</v>
          </cell>
          <cell r="AV192">
            <v>1160.13962597</v>
          </cell>
          <cell r="AW192">
            <v>2935.1999047215595</v>
          </cell>
          <cell r="AX192">
            <v>793.18179152651032</v>
          </cell>
          <cell r="AY192">
            <v>1401.9119745089899</v>
          </cell>
          <cell r="AZ192">
            <v>13.88401379156079</v>
          </cell>
          <cell r="BA192">
            <v>311.91744075260067</v>
          </cell>
          <cell r="BB192">
            <v>831.23992633839998</v>
          </cell>
          <cell r="BC192">
            <v>1290.8002701900002</v>
          </cell>
          <cell r="BD192">
            <v>1011.0030842899978</v>
          </cell>
          <cell r="BE192">
            <v>1152.3952845500003</v>
          </cell>
          <cell r="BF192">
            <v>766.91169645365903</v>
          </cell>
          <cell r="BG192">
            <v>13.88401379156079</v>
          </cell>
          <cell r="BH192">
            <v>1290.8002701900002</v>
          </cell>
          <cell r="BI192">
            <v>766.91169645365903</v>
          </cell>
          <cell r="BJ192">
            <v>2484.310767375368</v>
          </cell>
          <cell r="BK192">
            <v>-743.37536606136484</v>
          </cell>
          <cell r="BL192">
            <v>194.15818324983036</v>
          </cell>
          <cell r="BM192">
            <v>757.77142470285276</v>
          </cell>
          <cell r="BN192">
            <v>2905.8554538303133</v>
          </cell>
          <cell r="BO192">
            <v>1243.1516186800002</v>
          </cell>
          <cell r="BP192">
            <v>2935.1999047215595</v>
          </cell>
          <cell r="BQ192">
            <v>2484.310767375368</v>
          </cell>
          <cell r="BR192">
            <v>2905.8554538303133</v>
          </cell>
          <cell r="BS192">
            <v>4432.9697102666814</v>
          </cell>
          <cell r="BU192">
            <v>1.390806608899414</v>
          </cell>
          <cell r="BV192">
            <v>5.5201446474081983E-2</v>
          </cell>
          <cell r="BW192">
            <v>0.28377056642928</v>
          </cell>
          <cell r="BX192">
            <v>1.3610956705652728</v>
          </cell>
          <cell r="BY192">
            <v>-0.96855424176479676</v>
          </cell>
          <cell r="BZ192">
            <v>0.60274283029585485</v>
          </cell>
          <cell r="CA192">
            <v>-0.59670070049402635</v>
          </cell>
          <cell r="CB192">
            <v>-0.15361445624909287</v>
          </cell>
          <cell r="CD192">
            <v>3.9580298364958697</v>
          </cell>
          <cell r="CE192">
            <v>0.91591474870257383</v>
          </cell>
          <cell r="CF192">
            <v>1.3610956705652728</v>
          </cell>
          <cell r="CG192">
            <v>-0.15361445624909287</v>
          </cell>
          <cell r="CH192">
            <v>0.16968275144590717</v>
          </cell>
          <cell r="CI192">
            <v>0.52553001369129482</v>
          </cell>
        </row>
        <row r="193">
          <cell r="A193" t="str">
            <v xml:space="preserve">  Net credit to private sector</v>
          </cell>
          <cell r="B193">
            <v>-1280.3008541600002</v>
          </cell>
          <cell r="C193">
            <v>-952.72309342000005</v>
          </cell>
          <cell r="D193">
            <v>-572.27004889000011</v>
          </cell>
          <cell r="E193">
            <v>-364.29491316999992</v>
          </cell>
          <cell r="F193">
            <v>-698.49749517999987</v>
          </cell>
          <cell r="G193">
            <v>-663.04719406999993</v>
          </cell>
          <cell r="H193">
            <v>-459.54977170000006</v>
          </cell>
          <cell r="I193">
            <v>-122.33758726999999</v>
          </cell>
          <cell r="J193">
            <v>-70.129062689999955</v>
          </cell>
          <cell r="K193">
            <v>-122.47658747000001</v>
          </cell>
          <cell r="L193">
            <v>-102.01596357000004</v>
          </cell>
          <cell r="M193">
            <v>-564.98388146999991</v>
          </cell>
          <cell r="N193">
            <v>-762.60508768</v>
          </cell>
          <cell r="O193">
            <v>-1108.9741293799998</v>
          </cell>
          <cell r="P193">
            <v>-1082.5404928599999</v>
          </cell>
          <cell r="Q193">
            <v>-829.44216073999996</v>
          </cell>
          <cell r="R193">
            <v>-817.34247579000021</v>
          </cell>
          <cell r="S193">
            <v>-680.43414998999992</v>
          </cell>
          <cell r="T193">
            <v>-587.80268650000016</v>
          </cell>
          <cell r="U193">
            <v>-401.24982315999983</v>
          </cell>
          <cell r="V193">
            <v>-419.61569461000005</v>
          </cell>
          <cell r="W193">
            <v>-140.57291313000019</v>
          </cell>
          <cell r="X193">
            <v>157.8483761399998</v>
          </cell>
          <cell r="Y193">
            <v>385.70827007000003</v>
          </cell>
          <cell r="Z193">
            <v>392.05204608999998</v>
          </cell>
          <cell r="AA193">
            <v>346.57201306999991</v>
          </cell>
          <cell r="AB193">
            <v>467.06358834999997</v>
          </cell>
          <cell r="AC193">
            <v>474.11112143000003</v>
          </cell>
          <cell r="AD193">
            <v>493.37907297999999</v>
          </cell>
          <cell r="AE193">
            <v>477.70530579999996</v>
          </cell>
          <cell r="AF193">
            <v>437.91480774000001</v>
          </cell>
          <cell r="AG193">
            <v>437.61339307000003</v>
          </cell>
          <cell r="AH193">
            <v>463.53137846000004</v>
          </cell>
          <cell r="AI193">
            <v>930.41119736999985</v>
          </cell>
          <cell r="AJ193">
            <v>993.93696270999988</v>
          </cell>
          <cell r="AK193">
            <v>982.30430716000012</v>
          </cell>
          <cell r="AL193">
            <v>1015.6913324600001</v>
          </cell>
          <cell r="AM193">
            <v>1060.0831635699999</v>
          </cell>
          <cell r="AN193">
            <v>1076.4295760500002</v>
          </cell>
          <cell r="AO193">
            <v>1111.7457386199999</v>
          </cell>
          <cell r="AP193">
            <v>1175.9449778799999</v>
          </cell>
          <cell r="AQ193">
            <v>1157.8918104500001</v>
          </cell>
          <cell r="AR193">
            <v>1169.3132136900001</v>
          </cell>
          <cell r="AS193">
            <v>1175.9402395700001</v>
          </cell>
          <cell r="AT193">
            <v>1208.2785565800002</v>
          </cell>
          <cell r="AU193">
            <v>1223.3924429900001</v>
          </cell>
          <cell r="AV193">
            <v>1191.8677366200002</v>
          </cell>
          <cell r="AW193">
            <v>1158.4083002499999</v>
          </cell>
          <cell r="AX193">
            <v>1200.2863651199998</v>
          </cell>
          <cell r="AY193">
            <v>1209.8013479000001</v>
          </cell>
          <cell r="AZ193">
            <v>1170.7750814200001</v>
          </cell>
          <cell r="BA193">
            <v>1188.76083217</v>
          </cell>
          <cell r="BB193">
            <v>1181.2242959800001</v>
          </cell>
          <cell r="BC193">
            <v>1196.8833407000002</v>
          </cell>
          <cell r="BD193">
            <v>1192.61808847</v>
          </cell>
          <cell r="BE193">
            <v>1181.0878944899998</v>
          </cell>
          <cell r="BF193">
            <v>1178.64902981</v>
          </cell>
          <cell r="BG193">
            <v>1170.7750814200001</v>
          </cell>
          <cell r="BH193">
            <v>1196.8833407000002</v>
          </cell>
          <cell r="BI193">
            <v>1178.64902981</v>
          </cell>
          <cell r="BJ193">
            <v>1185.69606155</v>
          </cell>
          <cell r="BK193">
            <v>1185.69606155</v>
          </cell>
          <cell r="BL193">
            <v>1185.69606155</v>
          </cell>
          <cell r="BM193">
            <v>1185.69606155</v>
          </cell>
          <cell r="BN193">
            <v>1185.69606155</v>
          </cell>
          <cell r="BO193">
            <v>982.30430716000012</v>
          </cell>
          <cell r="BP193">
            <v>1158.4083002499999</v>
          </cell>
          <cell r="BQ193">
            <v>1185.69606155</v>
          </cell>
          <cell r="BR193">
            <v>1185.69606155</v>
          </cell>
          <cell r="BS193">
            <v>1185.69606155</v>
          </cell>
          <cell r="BU193">
            <v>1.3046745730120244</v>
          </cell>
          <cell r="BV193">
            <v>1.4238621518153551</v>
          </cell>
          <cell r="BW193">
            <v>1.6066812576837606</v>
          </cell>
          <cell r="BX193">
            <v>0.17927641343561329</v>
          </cell>
          <cell r="BY193">
            <v>8.764670487427928E-2</v>
          </cell>
          <cell r="BZ193">
            <v>3.3674588504815972E-2</v>
          </cell>
          <cell r="CA193">
            <v>-2.4522099319436608E-2</v>
          </cell>
          <cell r="CB193">
            <v>2.3556254987219027E-2</v>
          </cell>
          <cell r="CD193">
            <v>1.6826889805536527</v>
          </cell>
          <cell r="CE193">
            <v>1.5467545898918043</v>
          </cell>
          <cell r="CF193">
            <v>0.17927641343561329</v>
          </cell>
          <cell r="CG193">
            <v>2.3556254987219027E-2</v>
          </cell>
          <cell r="CH193">
            <v>0</v>
          </cell>
          <cell r="CI193">
            <v>0</v>
          </cell>
        </row>
        <row r="194">
          <cell r="A194" t="str">
            <v xml:space="preserve">  MLT foreign liab. (-)</v>
          </cell>
          <cell r="B194">
            <v>-342.95888278000001</v>
          </cell>
          <cell r="C194">
            <v>-357.05059727000003</v>
          </cell>
          <cell r="D194">
            <v>-222.56630454</v>
          </cell>
          <cell r="E194">
            <v>-82.688097519999999</v>
          </cell>
          <cell r="F194">
            <v>-100.7830368</v>
          </cell>
          <cell r="G194">
            <v>-119.55300224</v>
          </cell>
          <cell r="H194">
            <v>-151.068229</v>
          </cell>
          <cell r="I194">
            <v>-162.85312736</v>
          </cell>
          <cell r="J194">
            <v>-186.39864220000001</v>
          </cell>
          <cell r="K194">
            <v>-189.14342099000001</v>
          </cell>
          <cell r="L194">
            <v>-190.01062428</v>
          </cell>
          <cell r="M194">
            <v>-167.77081645000001</v>
          </cell>
          <cell r="N194">
            <v>-179.37656064000001</v>
          </cell>
          <cell r="O194">
            <v>-185.06357026000001</v>
          </cell>
          <cell r="P194">
            <v>-184.04309451</v>
          </cell>
          <cell r="Q194">
            <v>-176.9201161</v>
          </cell>
          <cell r="R194">
            <v>-165.26883925000001</v>
          </cell>
          <cell r="S194">
            <v>-171.47820408000001</v>
          </cell>
          <cell r="T194">
            <v>-176.06727326000001</v>
          </cell>
          <cell r="U194">
            <v>-179.37439886000001</v>
          </cell>
          <cell r="V194">
            <v>-194.56010054000001</v>
          </cell>
          <cell r="W194">
            <v>-201.69667102</v>
          </cell>
          <cell r="X194">
            <v>-190.78383167999999</v>
          </cell>
          <cell r="Y194">
            <v>-184.02037883</v>
          </cell>
          <cell r="Z194">
            <v>-192.29227854999999</v>
          </cell>
          <cell r="AA194">
            <v>-194.76765863</v>
          </cell>
          <cell r="AB194">
            <v>-198.18107007</v>
          </cell>
          <cell r="AC194">
            <v>-198.14</v>
          </cell>
          <cell r="AD194">
            <v>-187.25605060000001</v>
          </cell>
          <cell r="AE194">
            <v>-184.17515986000001</v>
          </cell>
          <cell r="AF194">
            <v>-181.79620894999999</v>
          </cell>
          <cell r="AG194">
            <v>-191.59421093</v>
          </cell>
          <cell r="AH194">
            <v>-206.85738649999999</v>
          </cell>
          <cell r="AI194">
            <v>-218.66504047999999</v>
          </cell>
          <cell r="AJ194">
            <v>-204.47811644000001</v>
          </cell>
          <cell r="AK194">
            <v>-204.30109705999999</v>
          </cell>
          <cell r="AL194">
            <v>-216.33570886000001</v>
          </cell>
          <cell r="AM194">
            <v>-213.31444925</v>
          </cell>
          <cell r="AN194">
            <v>-203.11772349</v>
          </cell>
          <cell r="AO194">
            <v>-210.10018690000001</v>
          </cell>
          <cell r="AP194">
            <v>-204.84388501000001</v>
          </cell>
          <cell r="AQ194">
            <v>-209.95920512999999</v>
          </cell>
          <cell r="AR194">
            <v>-221.96429624999999</v>
          </cell>
          <cell r="AS194">
            <v>-241.11736378000001</v>
          </cell>
          <cell r="AT194">
            <v>-253.77007990999999</v>
          </cell>
          <cell r="AU194">
            <v>-251.36063179999999</v>
          </cell>
          <cell r="AV194">
            <v>-231.97728763000001</v>
          </cell>
          <cell r="AW194">
            <v>-224.87739016</v>
          </cell>
          <cell r="AX194">
            <v>-236.43322166999999</v>
          </cell>
          <cell r="AY194">
            <v>-232.47258676000001</v>
          </cell>
          <cell r="AZ194">
            <v>-229.30411771999999</v>
          </cell>
          <cell r="BA194">
            <v>-236.64719410000001</v>
          </cell>
          <cell r="BB194">
            <v>-225.86044905</v>
          </cell>
          <cell r="BC194">
            <v>-234.34278685999999</v>
          </cell>
          <cell r="BD194">
            <v>-240.28288032</v>
          </cell>
          <cell r="BE194">
            <v>-244.18552299000001</v>
          </cell>
          <cell r="BF194">
            <v>-245.69619655000002</v>
          </cell>
          <cell r="BG194">
            <v>-229.30411771999999</v>
          </cell>
          <cell r="BH194">
            <v>-234.34278685999999</v>
          </cell>
          <cell r="BI194">
            <v>-245.69619655000002</v>
          </cell>
          <cell r="BJ194">
            <v>-231.00074134859889</v>
          </cell>
          <cell r="BK194">
            <v>-223.70017684859889</v>
          </cell>
          <cell r="BL194">
            <v>-216.39961234859882</v>
          </cell>
          <cell r="BM194">
            <v>-209.09904784859881</v>
          </cell>
          <cell r="BN194">
            <v>-201.79848334859881</v>
          </cell>
          <cell r="BO194">
            <v>-204.30109705999999</v>
          </cell>
          <cell r="BP194">
            <v>-224.87739016</v>
          </cell>
          <cell r="BQ194">
            <v>-231.00074134859889</v>
          </cell>
          <cell r="BR194">
            <v>-201.79848334859881</v>
          </cell>
          <cell r="BS194">
            <v>-182.95193692881</v>
          </cell>
          <cell r="BU194">
            <v>2.4909813123202396E-2</v>
          </cell>
          <cell r="BV194">
            <v>0.13999740947476091</v>
          </cell>
          <cell r="BW194">
            <v>0.22678761538931069</v>
          </cell>
          <cell r="BX194">
            <v>0.10071552916799598</v>
          </cell>
          <cell r="BY194">
            <v>0.12892225149071845</v>
          </cell>
          <cell r="BZ194">
            <v>0.11613485445852434</v>
          </cell>
          <cell r="CA194">
            <v>3.1815741882823212E-2</v>
          </cell>
          <cell r="CB194">
            <v>2.722973254110661E-2</v>
          </cell>
          <cell r="CD194">
            <v>9.6855714979743102E-2</v>
          </cell>
          <cell r="CE194">
            <v>0.11020908857456235</v>
          </cell>
          <cell r="CF194">
            <v>0.10071552916799598</v>
          </cell>
          <cell r="CG194">
            <v>2.722973254110661E-2</v>
          </cell>
          <cell r="CH194">
            <v>0.12641629559072065</v>
          </cell>
          <cell r="CI194">
            <v>9.3392904183685843E-2</v>
          </cell>
        </row>
        <row r="195">
          <cell r="A195" t="str">
            <v xml:space="preserve">  Other (net)</v>
          </cell>
          <cell r="B195">
            <v>-2149.8816453899994</v>
          </cell>
          <cell r="C195">
            <v>-2089.8708824400001</v>
          </cell>
          <cell r="D195">
            <v>-2144.5564052499981</v>
          </cell>
          <cell r="E195">
            <v>-2234.3421093199991</v>
          </cell>
          <cell r="F195">
            <v>-2626.4905265399993</v>
          </cell>
          <cell r="G195">
            <v>-2425.9830928899992</v>
          </cell>
          <cell r="H195">
            <v>-3441.1403513299992</v>
          </cell>
          <cell r="I195">
            <v>-3761.8132552600009</v>
          </cell>
          <cell r="J195">
            <v>-4058.0053847915606</v>
          </cell>
          <cell r="K195">
            <v>-4273.9293471148067</v>
          </cell>
          <cell r="L195">
            <v>-4015.6341270325474</v>
          </cell>
          <cell r="M195">
            <v>-3842.7656146156869</v>
          </cell>
          <cell r="N195">
            <v>-4167.5816002800002</v>
          </cell>
          <cell r="O195">
            <v>-4457.7548777599977</v>
          </cell>
          <cell r="P195">
            <v>-4173.952121340003</v>
          </cell>
          <cell r="Q195">
            <v>-4264.5509681299973</v>
          </cell>
          <cell r="R195">
            <v>-4420.606125379998</v>
          </cell>
          <cell r="S195">
            <v>-4595.6206221800003</v>
          </cell>
          <cell r="T195">
            <v>-4765.1817893800026</v>
          </cell>
          <cell r="U195">
            <v>-5270.3075751617098</v>
          </cell>
          <cell r="V195">
            <v>-6372.4518203599964</v>
          </cell>
          <cell r="W195">
            <v>-6572.7097655699999</v>
          </cell>
          <cell r="X195">
            <v>-6760.9164993799959</v>
          </cell>
          <cell r="Y195">
            <v>-6649.6568242599997</v>
          </cell>
          <cell r="Z195">
            <v>-7077.3773329160922</v>
          </cell>
          <cell r="AA195">
            <v>-7117.0534502804367</v>
          </cell>
          <cell r="AB195">
            <v>-7248.6047091620567</v>
          </cell>
          <cell r="AC195">
            <v>-7282.6843451131363</v>
          </cell>
          <cell r="AD195">
            <v>-7581.7937378896486</v>
          </cell>
          <cell r="AE195">
            <v>-7400.2912806680661</v>
          </cell>
          <cell r="AF195">
            <v>-7400.9603132649918</v>
          </cell>
          <cell r="AG195">
            <v>-7894.731783691901</v>
          </cell>
          <cell r="AH195">
            <v>-8974.2266620253613</v>
          </cell>
          <cell r="AI195">
            <v>-9298.4846535647066</v>
          </cell>
          <cell r="AJ195">
            <v>-9024.9761083701742</v>
          </cell>
          <cell r="AK195">
            <v>-8782.8725950499993</v>
          </cell>
          <cell r="AL195">
            <v>-9396.3330100312396</v>
          </cell>
          <cell r="AM195">
            <v>-9189.89752543344</v>
          </cell>
          <cell r="AN195">
            <v>-7672.349075170001</v>
          </cell>
          <cell r="AO195">
            <v>-8350.9174552099976</v>
          </cell>
          <cell r="AP195">
            <v>-9082.7796872800027</v>
          </cell>
          <cell r="AQ195">
            <v>-9610.7541780559968</v>
          </cell>
          <cell r="AR195">
            <v>-10336.802114620001</v>
          </cell>
          <cell r="AS195">
            <v>-11260.741189979999</v>
          </cell>
          <cell r="AT195">
            <v>-11839.917353900002</v>
          </cell>
          <cell r="AU195">
            <v>-11529.180394059997</v>
          </cell>
          <cell r="AV195">
            <v>-11291.448814600002</v>
          </cell>
          <cell r="AW195">
            <v>-10866.166220798521</v>
          </cell>
          <cell r="AX195">
            <v>-11636.055760401765</v>
          </cell>
          <cell r="AY195">
            <v>-11523.455846258988</v>
          </cell>
          <cell r="AZ195">
            <v>-11080.808655333716</v>
          </cell>
          <cell r="BA195">
            <v>-11417.970163597942</v>
          </cell>
          <cell r="BB195">
            <v>-12221.855176702369</v>
          </cell>
          <cell r="BC195">
            <v>-12442.02819156031</v>
          </cell>
          <cell r="BD195">
            <v>-12758.015831861328</v>
          </cell>
          <cell r="BE195">
            <v>-13154.587976172339</v>
          </cell>
          <cell r="BF195">
            <v>-13339.229233261029</v>
          </cell>
          <cell r="BG195">
            <v>-11080.808655333716</v>
          </cell>
          <cell r="BH195">
            <v>-12442.02819156031</v>
          </cell>
          <cell r="BI195">
            <v>-13339.229233261029</v>
          </cell>
          <cell r="BJ195">
            <v>-13403.247817947367</v>
          </cell>
          <cell r="BK195">
            <v>-12011.001094258534</v>
          </cell>
          <cell r="BL195">
            <v>-11999.632276258533</v>
          </cell>
          <cell r="BM195">
            <v>-11988.263458258531</v>
          </cell>
          <cell r="BN195">
            <v>-11940.263640258532</v>
          </cell>
          <cell r="BO195">
            <v>-8782.8725950499993</v>
          </cell>
          <cell r="BP195">
            <v>-10866.166220798521</v>
          </cell>
          <cell r="BQ195">
            <v>-13403.247817947367</v>
          </cell>
          <cell r="BR195">
            <v>-11940.263640258532</v>
          </cell>
          <cell r="BS195">
            <v>-12213.521895482809</v>
          </cell>
          <cell r="BU195">
            <v>5.8458749374530328E-2</v>
          </cell>
          <cell r="BV195">
            <v>0.29869944486676747</v>
          </cell>
          <cell r="BW195">
            <v>0.31932452787278875</v>
          </cell>
          <cell r="BX195">
            <v>0.23719957260027424</v>
          </cell>
          <cell r="BY195">
            <v>0.44425241171501195</v>
          </cell>
          <cell r="BZ195">
            <v>0.29459436388133753</v>
          </cell>
          <cell r="CA195">
            <v>0.12663195481403955</v>
          </cell>
          <cell r="CB195">
            <v>0.2334845193415791</v>
          </cell>
          <cell r="CD195">
            <v>0.73043518422474185</v>
          </cell>
          <cell r="CE195">
            <v>0.32080088148419494</v>
          </cell>
          <cell r="CF195">
            <v>0.23719957260027424</v>
          </cell>
          <cell r="CG195">
            <v>0.2334845193415791</v>
          </cell>
          <cell r="CH195">
            <v>0.10915146817847043</v>
          </cell>
          <cell r="CI195">
            <v>2.2885445703471952E-2</v>
          </cell>
        </row>
        <row r="197">
          <cell r="A197" t="str">
            <v>Monetary Base</v>
          </cell>
          <cell r="B197">
            <v>3917.3071597600001</v>
          </cell>
          <cell r="C197">
            <v>4123.0408562699995</v>
          </cell>
          <cell r="D197">
            <v>4182.4122791600003</v>
          </cell>
          <cell r="E197">
            <v>5200.2397330900003</v>
          </cell>
          <cell r="F197">
            <v>4609.1537881500008</v>
          </cell>
          <cell r="G197">
            <v>5536.9409825700004</v>
          </cell>
          <cell r="H197">
            <v>5520.7123598899998</v>
          </cell>
          <cell r="I197">
            <v>6266.1370958599991</v>
          </cell>
          <cell r="J197">
            <v>6157.64422973</v>
          </cell>
          <cell r="K197">
            <v>5927.1384084900001</v>
          </cell>
          <cell r="L197">
            <v>5734.1787005000006</v>
          </cell>
          <cell r="M197">
            <v>6626.1264004799996</v>
          </cell>
          <cell r="N197">
            <v>6033.7203150200003</v>
          </cell>
          <cell r="O197">
            <v>5927.2106060599999</v>
          </cell>
          <cell r="P197">
            <v>6263.1511089300002</v>
          </cell>
          <cell r="Q197">
            <v>5978.1762171600003</v>
          </cell>
          <cell r="R197">
            <v>6305.0845959199996</v>
          </cell>
          <cell r="S197">
            <v>6782.7484332399999</v>
          </cell>
          <cell r="T197">
            <v>6444.1283063699993</v>
          </cell>
          <cell r="U197">
            <v>6628.1151657099999</v>
          </cell>
          <cell r="V197">
            <v>6570.6653228199993</v>
          </cell>
          <cell r="W197">
            <v>6721.8643235700001</v>
          </cell>
          <cell r="X197">
            <v>7154.7060931300002</v>
          </cell>
          <cell r="Y197">
            <v>8281.5447849600005</v>
          </cell>
          <cell r="Z197">
            <v>7399.8581466300002</v>
          </cell>
          <cell r="AA197">
            <v>7374.2257250499997</v>
          </cell>
          <cell r="AB197">
            <v>7243.7428000699992</v>
          </cell>
          <cell r="AC197">
            <v>7417.2897612199995</v>
          </cell>
          <cell r="AD197">
            <v>7135.35650274</v>
          </cell>
          <cell r="AE197">
            <v>7184.4881655500003</v>
          </cell>
          <cell r="AF197">
            <v>7311.4366655699996</v>
          </cell>
          <cell r="AG197">
            <v>7002.9329066</v>
          </cell>
          <cell r="AH197">
            <v>6974.7414920700012</v>
          </cell>
          <cell r="AI197">
            <v>6429.7591505600003</v>
          </cell>
          <cell r="AJ197">
            <v>6796.7027482499998</v>
          </cell>
          <cell r="AK197">
            <v>6909.5082335499992</v>
          </cell>
          <cell r="AL197">
            <v>6608.3</v>
          </cell>
          <cell r="AM197">
            <v>6242.7</v>
          </cell>
          <cell r="AN197">
            <v>6887.7</v>
          </cell>
          <cell r="AO197">
            <v>6829.2000000000007</v>
          </cell>
          <cell r="AP197">
            <v>6784.4</v>
          </cell>
          <cell r="AQ197">
            <v>7123</v>
          </cell>
          <cell r="AR197">
            <v>7065.8</v>
          </cell>
          <cell r="AS197">
            <v>7010.5</v>
          </cell>
          <cell r="AT197">
            <v>7450.8</v>
          </cell>
          <cell r="AU197">
            <v>7598.9</v>
          </cell>
          <cell r="AV197">
            <v>7032.4</v>
          </cell>
          <cell r="AW197">
            <v>9739.5613326699986</v>
          </cell>
          <cell r="AX197">
            <v>7643.5</v>
          </cell>
          <cell r="AY197">
            <v>7632.5</v>
          </cell>
          <cell r="AZ197">
            <v>7132.1</v>
          </cell>
          <cell r="BA197">
            <v>7435.7</v>
          </cell>
          <cell r="BB197">
            <v>7888.2</v>
          </cell>
          <cell r="BC197">
            <v>8369</v>
          </cell>
          <cell r="BD197">
            <v>8261.7999999999993</v>
          </cell>
          <cell r="BE197">
            <v>7960.9</v>
          </cell>
          <cell r="BF197">
            <v>7873.4</v>
          </cell>
          <cell r="BG197">
            <v>7132.1</v>
          </cell>
          <cell r="BH197">
            <v>8369</v>
          </cell>
          <cell r="BI197">
            <v>7873.4</v>
          </cell>
          <cell r="BJ197">
            <v>10710.4303716385</v>
          </cell>
          <cell r="BK197">
            <v>8610.8649999999998</v>
          </cell>
          <cell r="BL197">
            <v>9357.9500000000007</v>
          </cell>
          <cell r="BM197">
            <v>9203.0580000000009</v>
          </cell>
          <cell r="BN197">
            <v>11166.425999999999</v>
          </cell>
          <cell r="BO197">
            <v>6909.5082335499992</v>
          </cell>
          <cell r="BP197">
            <v>9739.5613326699986</v>
          </cell>
          <cell r="BQ197">
            <v>10710.4303716385</v>
          </cell>
          <cell r="BR197">
            <v>11166.425999999999</v>
          </cell>
          <cell r="BS197">
            <v>12462.401401560001</v>
          </cell>
          <cell r="BU197">
            <v>-4.9151772764013502E-2</v>
          </cell>
          <cell r="BV197">
            <v>-8.5584615261584673E-3</v>
          </cell>
          <cell r="BW197">
            <v>6.8254645490626098E-2</v>
          </cell>
          <cell r="BX197">
            <v>0.40958820851798339</v>
          </cell>
          <cell r="BY197">
            <v>3.5483543127604378E-2</v>
          </cell>
          <cell r="BZ197">
            <v>0.17492629510037916</v>
          </cell>
          <cell r="CA197">
            <v>5.6718741611639034E-2</v>
          </cell>
          <cell r="CB197">
            <v>9.9683035591331626E-2</v>
          </cell>
          <cell r="CD197">
            <v>0.24983199601505968</v>
          </cell>
          <cell r="CE197">
            <v>-0.16567398801027289</v>
          </cell>
          <cell r="CF197">
            <v>0.40958820851798339</v>
          </cell>
          <cell r="CG197">
            <v>9.9683035591331626E-2</v>
          </cell>
          <cell r="CH197">
            <v>4.2574911795233428E-2</v>
          </cell>
          <cell r="CI197">
            <v>0.11606000000000005</v>
          </cell>
        </row>
        <row r="199">
          <cell r="A199" t="str">
            <v>II. Rest of the Financial System</v>
          </cell>
        </row>
        <row r="201">
          <cell r="A201" t="str">
            <v>Net foreign assets</v>
          </cell>
          <cell r="B201">
            <v>-1772.3036500000003</v>
          </cell>
          <cell r="C201">
            <v>-1645.7807400000002</v>
          </cell>
          <cell r="D201">
            <v>-2126.1376300000002</v>
          </cell>
          <cell r="E201">
            <v>-2253.8190879999993</v>
          </cell>
          <cell r="F201">
            <v>-2423.1149909999999</v>
          </cell>
          <cell r="G201">
            <v>-2481.9804590000003</v>
          </cell>
          <cell r="H201">
            <v>-3106.660973999999</v>
          </cell>
          <cell r="I201">
            <v>-3048.3164999999995</v>
          </cell>
          <cell r="J201">
            <v>-3487.1597620000011</v>
          </cell>
          <cell r="K201">
            <v>-3689.0096569999987</v>
          </cell>
          <cell r="L201">
            <v>-3672.4890200000004</v>
          </cell>
          <cell r="M201">
            <v>-3704.9933000000005</v>
          </cell>
          <cell r="N201">
            <v>-3599.567476061276</v>
          </cell>
          <cell r="O201">
            <v>-4064.796159999999</v>
          </cell>
          <cell r="P201">
            <v>-4097.9995840000001</v>
          </cell>
          <cell r="Q201">
            <v>-4156.7105919999995</v>
          </cell>
          <cell r="R201">
            <v>-4241.8867919999993</v>
          </cell>
          <cell r="S201">
            <v>-4395.0431100000005</v>
          </cell>
          <cell r="T201">
            <v>-4580.7586399999982</v>
          </cell>
          <cell r="U201">
            <v>-5029.5723609999995</v>
          </cell>
          <cell r="V201">
            <v>-5310.0995899999998</v>
          </cell>
          <cell r="W201">
            <v>-5342.1769660000009</v>
          </cell>
          <cell r="X201">
            <v>-5047.1941199999992</v>
          </cell>
          <cell r="Y201">
            <v>-4928.3522559999992</v>
          </cell>
          <cell r="Z201">
            <v>-5193.6111039999996</v>
          </cell>
          <cell r="AA201">
            <v>-5056.1726700000008</v>
          </cell>
          <cell r="AB201">
            <v>-5040.0781349999997</v>
          </cell>
          <cell r="AC201">
            <v>-5147.3273590000008</v>
          </cell>
          <cell r="AD201">
            <v>-5474.3838749999995</v>
          </cell>
          <cell r="AE201">
            <v>-5028.3197749999999</v>
          </cell>
          <cell r="AF201">
            <v>-5465.4410199999993</v>
          </cell>
          <cell r="AG201">
            <v>-5014.3352240000013</v>
          </cell>
          <cell r="AH201">
            <v>-5641.2779879999998</v>
          </cell>
          <cell r="AI201">
            <v>-5382.2851840000021</v>
          </cell>
          <cell r="AJ201">
            <v>-5197.156383999999</v>
          </cell>
          <cell r="AK201">
            <v>-4591.5517527300035</v>
          </cell>
          <cell r="AL201">
            <v>-4941.4546352100006</v>
          </cell>
          <cell r="AM201">
            <v>-4700.0321273600011</v>
          </cell>
          <cell r="AN201">
            <v>-4397.9306173800005</v>
          </cell>
          <cell r="AO201">
            <v>-4312.0751643599988</v>
          </cell>
          <cell r="AP201">
            <v>-4173.5159538399985</v>
          </cell>
          <cell r="AQ201">
            <v>-3583.5897711399994</v>
          </cell>
          <cell r="AR201">
            <v>-3869.1111529000009</v>
          </cell>
          <cell r="AS201">
            <v>-3898.9147837400014</v>
          </cell>
          <cell r="AT201">
            <v>-3922.7279831899987</v>
          </cell>
          <cell r="AU201">
            <v>-4388.5702142437049</v>
          </cell>
          <cell r="AV201">
            <v>-4127.1610223762827</v>
          </cell>
          <cell r="AW201">
            <v>-3570.7630308430284</v>
          </cell>
          <cell r="AX201">
            <v>-3322.9450889915302</v>
          </cell>
          <cell r="AY201">
            <v>-3305.5535022627073</v>
          </cell>
          <cell r="AZ201">
            <v>-3366.5240043345193</v>
          </cell>
          <cell r="BA201">
            <v>-3426.9876729151852</v>
          </cell>
          <cell r="BB201">
            <v>-3759.2466238422926</v>
          </cell>
          <cell r="BC201">
            <v>-3295.5631723966117</v>
          </cell>
          <cell r="BD201">
            <v>-1540.9444933490013</v>
          </cell>
          <cell r="BE201">
            <v>-1712.2268636699991</v>
          </cell>
          <cell r="BF201">
            <v>-1667.9876265903999</v>
          </cell>
          <cell r="BG201">
            <v>-3366.5240043345193</v>
          </cell>
          <cell r="BH201">
            <v>-3295.5631723966117</v>
          </cell>
          <cell r="BI201">
            <v>-1667.9876265903999</v>
          </cell>
          <cell r="BJ201">
            <v>-3565.6973711560131</v>
          </cell>
          <cell r="BK201">
            <v>-3737.3163071048584</v>
          </cell>
          <cell r="BL201">
            <v>-3909.1831350013254</v>
          </cell>
          <cell r="BM201">
            <v>-4081.0742976006404</v>
          </cell>
          <cell r="BN201">
            <v>-4240.6258435778709</v>
          </cell>
          <cell r="BO201">
            <v>-4591.5517527300035</v>
          </cell>
          <cell r="BP201">
            <v>-3570.7630308430284</v>
          </cell>
          <cell r="BQ201">
            <v>-3565.6973711560131</v>
          </cell>
          <cell r="BR201">
            <v>-4240.6258435778691</v>
          </cell>
          <cell r="BS201">
            <v>-5299.5428074647316</v>
          </cell>
          <cell r="BU201">
            <v>0.12740824654298721</v>
          </cell>
          <cell r="BV201">
            <v>0.28731864091917281</v>
          </cell>
          <cell r="BW201">
            <v>0.30463841854020701</v>
          </cell>
          <cell r="BX201">
            <v>0.22231889715280762</v>
          </cell>
          <cell r="BY201">
            <v>0.23452089238732143</v>
          </cell>
          <cell r="BZ201">
            <v>8.0373764057196095E-2</v>
          </cell>
          <cell r="CA201">
            <v>0.57478886281735575</v>
          </cell>
          <cell r="CB201">
            <v>1.4186490795552453E-3</v>
          </cell>
          <cell r="CD201">
            <v>0.33019194825534459</v>
          </cell>
          <cell r="CE201">
            <v>6.8339373034863593E-2</v>
          </cell>
          <cell r="CF201">
            <v>0.22231889715280762</v>
          </cell>
          <cell r="CG201">
            <v>1.4186490795552453E-3</v>
          </cell>
          <cell r="CH201">
            <v>0.18928372269659044</v>
          </cell>
          <cell r="CI201">
            <v>0.24970770894360284</v>
          </cell>
        </row>
        <row r="203">
          <cell r="A203" t="str">
            <v>Net domestic assets</v>
          </cell>
          <cell r="B203">
            <v>16540.553650000002</v>
          </cell>
          <cell r="C203">
            <v>17884.68074</v>
          </cell>
          <cell r="D203">
            <v>20142.387630000001</v>
          </cell>
          <cell r="E203">
            <v>21996.949088000001</v>
          </cell>
          <cell r="F203">
            <v>23441.674990999996</v>
          </cell>
          <cell r="G203">
            <v>24899.960459000002</v>
          </cell>
          <cell r="H203">
            <v>26918.540974</v>
          </cell>
          <cell r="I203">
            <v>28250.756500000003</v>
          </cell>
          <cell r="J203">
            <v>30008.359762</v>
          </cell>
          <cell r="K203">
            <v>31950.949657000001</v>
          </cell>
          <cell r="L203">
            <v>33355.309020000001</v>
          </cell>
          <cell r="M203">
            <v>36964.3033</v>
          </cell>
          <cell r="N203">
            <v>36858.877476061272</v>
          </cell>
          <cell r="O203">
            <v>36746.996160000002</v>
          </cell>
          <cell r="P203">
            <v>37643.239584000003</v>
          </cell>
          <cell r="Q203">
            <v>38656.780591999996</v>
          </cell>
          <cell r="R203">
            <v>38845.386791999998</v>
          </cell>
          <cell r="S203">
            <v>39691.683109999998</v>
          </cell>
          <cell r="T203">
            <v>40835.57864</v>
          </cell>
          <cell r="U203">
            <v>41745.612361</v>
          </cell>
          <cell r="V203">
            <v>42745.339589999996</v>
          </cell>
          <cell r="W203">
            <v>43372.236966000004</v>
          </cell>
          <cell r="X203">
            <v>44314.534120000004</v>
          </cell>
          <cell r="Y203">
            <v>46221.49225599999</v>
          </cell>
          <cell r="Z203">
            <v>46515.951104000007</v>
          </cell>
          <cell r="AA203">
            <v>47014.412670000005</v>
          </cell>
          <cell r="AB203">
            <v>47125.098135000007</v>
          </cell>
          <cell r="AC203">
            <v>48374.867359000011</v>
          </cell>
          <cell r="AD203">
            <v>48918.903875000004</v>
          </cell>
          <cell r="AE203">
            <v>48802.819774999996</v>
          </cell>
          <cell r="AF203">
            <v>49657.301019999999</v>
          </cell>
          <cell r="AG203">
            <v>49660.635224000005</v>
          </cell>
          <cell r="AH203">
            <v>50468.577988000012</v>
          </cell>
          <cell r="AI203">
            <v>50051.205183999999</v>
          </cell>
          <cell r="AJ203">
            <v>49581.756384000008</v>
          </cell>
          <cell r="AK203">
            <v>50076.431752729994</v>
          </cell>
          <cell r="AL203">
            <v>51083.654635209998</v>
          </cell>
          <cell r="AM203">
            <v>51005.532127359998</v>
          </cell>
          <cell r="AN203">
            <v>50838.830617380001</v>
          </cell>
          <cell r="AO203">
            <v>50460.575164360002</v>
          </cell>
          <cell r="AP203">
            <v>50178.315953839992</v>
          </cell>
          <cell r="AQ203">
            <v>49635.829771139994</v>
          </cell>
          <cell r="AR203">
            <v>49363.911152900007</v>
          </cell>
          <cell r="AS203">
            <v>50063.614783739999</v>
          </cell>
          <cell r="AT203">
            <v>49503.627983190003</v>
          </cell>
          <cell r="AU203">
            <v>50531.170214243706</v>
          </cell>
          <cell r="AV203">
            <v>51235.161022376291</v>
          </cell>
          <cell r="AW203">
            <v>51984.927376568623</v>
          </cell>
          <cell r="AX203">
            <v>50957.899109994323</v>
          </cell>
          <cell r="AY203">
            <v>50182.358399812707</v>
          </cell>
          <cell r="AZ203">
            <v>49997.078885484523</v>
          </cell>
          <cell r="BA203">
            <v>49783.757738565197</v>
          </cell>
          <cell r="BB203">
            <v>50110.543527422291</v>
          </cell>
          <cell r="BC203">
            <v>50187.794968126625</v>
          </cell>
          <cell r="BD203">
            <v>47851.567716939004</v>
          </cell>
          <cell r="BE203">
            <v>47905.218107139997</v>
          </cell>
          <cell r="BF203">
            <v>47296.254765990401</v>
          </cell>
          <cell r="BG203">
            <v>49997.078885484523</v>
          </cell>
          <cell r="BH203">
            <v>50187.794968126625</v>
          </cell>
          <cell r="BI203">
            <v>47296.254765990401</v>
          </cell>
          <cell r="BJ203">
            <v>52258.954387861362</v>
          </cell>
          <cell r="BK203">
            <v>55122.849523080469</v>
          </cell>
          <cell r="BL203">
            <v>57201.244155411419</v>
          </cell>
          <cell r="BM203">
            <v>59337.972231434484</v>
          </cell>
          <cell r="BN203">
            <v>63358.551634483767</v>
          </cell>
          <cell r="BO203">
            <v>50076.431752729994</v>
          </cell>
          <cell r="BP203">
            <v>51984.927376568623</v>
          </cell>
          <cell r="BQ203">
            <v>52258.954387861362</v>
          </cell>
          <cell r="BR203">
            <v>63358.551634483782</v>
          </cell>
          <cell r="BS203">
            <v>71375.311283124393</v>
          </cell>
          <cell r="BU203">
            <v>7.8805830212622663E-2</v>
          </cell>
          <cell r="BV203">
            <v>1.7068890690753014E-2</v>
          </cell>
          <cell r="BW203">
            <v>-1.9119817583119647E-2</v>
          </cell>
          <cell r="BX203">
            <v>3.8111653666988543E-2</v>
          </cell>
          <cell r="BY203">
            <v>-1.6557259906912813E-2</v>
          </cell>
          <cell r="BZ203">
            <v>1.1120297565924142E-2</v>
          </cell>
          <cell r="CA203">
            <v>-4.4590130201147327E-2</v>
          </cell>
          <cell r="CB203">
            <v>5.2712781400605646E-3</v>
          </cell>
          <cell r="CD203">
            <v>0.25043591058295389</v>
          </cell>
          <cell r="CE203">
            <v>8.3401450463330695E-2</v>
          </cell>
          <cell r="CF203">
            <v>3.8111653666988543E-2</v>
          </cell>
          <cell r="CG203">
            <v>5.2712781400605646E-3</v>
          </cell>
          <cell r="CH203">
            <v>0.21239608363080098</v>
          </cell>
          <cell r="CI203">
            <v>0.1265300333077275</v>
          </cell>
        </row>
        <row r="204">
          <cell r="A204" t="str">
            <v xml:space="preserve">  Monetary authorities</v>
          </cell>
          <cell r="B204">
            <v>2660.65</v>
          </cell>
          <cell r="C204">
            <v>2587.6800000000003</v>
          </cell>
          <cell r="D204">
            <v>2843.45</v>
          </cell>
          <cell r="E204">
            <v>2964.9709000000003</v>
          </cell>
          <cell r="F204">
            <v>3076.7400000000002</v>
          </cell>
          <cell r="G204">
            <v>3310.9338000000002</v>
          </cell>
          <cell r="H204">
            <v>3473.1590000000001</v>
          </cell>
          <cell r="I204">
            <v>2946.2988999999998</v>
          </cell>
          <cell r="J204">
            <v>3492.326</v>
          </cell>
          <cell r="K204">
            <v>3210.2829999999999</v>
          </cell>
          <cell r="L204">
            <v>3461.8319999999999</v>
          </cell>
          <cell r="M204">
            <v>3719.386</v>
          </cell>
          <cell r="N204">
            <v>4163.2809999999999</v>
          </cell>
          <cell r="O204">
            <v>3582.4319999999998</v>
          </cell>
          <cell r="P204">
            <v>4016.4049999999997</v>
          </cell>
          <cell r="Q204">
            <v>4017.3809999999999</v>
          </cell>
          <cell r="R204">
            <v>4096.0470000000005</v>
          </cell>
          <cell r="S204">
            <v>4025.1460000000002</v>
          </cell>
          <cell r="T204">
            <v>4160.3470000000007</v>
          </cell>
          <cell r="U204">
            <v>3830.8629999999998</v>
          </cell>
          <cell r="V204">
            <v>3850.5529999999999</v>
          </cell>
          <cell r="W204">
            <v>3457.0909999999999</v>
          </cell>
          <cell r="X204">
            <v>3900.3109999999997</v>
          </cell>
          <cell r="Y204">
            <v>3588.1522415499999</v>
          </cell>
          <cell r="Z204">
            <v>3871.98</v>
          </cell>
          <cell r="AA204">
            <v>3645.3837479400004</v>
          </cell>
          <cell r="AB204">
            <v>3944.8290000000002</v>
          </cell>
          <cell r="AC204">
            <v>3682.3486356200006</v>
          </cell>
          <cell r="AD204">
            <v>3389.2555560000001</v>
          </cell>
          <cell r="AE204">
            <v>2943.4799999999996</v>
          </cell>
          <cell r="AF204">
            <v>3230.68</v>
          </cell>
          <cell r="AG204">
            <v>2857.9050009999996</v>
          </cell>
          <cell r="AH204">
            <v>2509.6899999999996</v>
          </cell>
          <cell r="AI204">
            <v>2368.39</v>
          </cell>
          <cell r="AJ204">
            <v>2468.2970000000005</v>
          </cell>
          <cell r="AK204">
            <v>1173.3400000000001</v>
          </cell>
          <cell r="AL204">
            <v>2007.3899999999996</v>
          </cell>
          <cell r="AM204">
            <v>1971.8</v>
          </cell>
          <cell r="AN204">
            <v>2586.4050448500002</v>
          </cell>
          <cell r="AO204">
            <v>3078.9580000000001</v>
          </cell>
          <cell r="AP204">
            <v>2490.48</v>
          </cell>
          <cell r="AQ204">
            <v>2181.3649999999993</v>
          </cell>
          <cell r="AR204">
            <v>2444.274081</v>
          </cell>
          <cell r="AS204">
            <v>2361.6799999999998</v>
          </cell>
          <cell r="AT204">
            <v>1630.0436780000005</v>
          </cell>
          <cell r="AU204">
            <v>1635.3733749999994</v>
          </cell>
          <cell r="AV204">
            <v>1587.4198029999998</v>
          </cell>
          <cell r="AW204">
            <v>853.54960987013112</v>
          </cell>
          <cell r="AX204">
            <v>1953.37259094</v>
          </cell>
          <cell r="AY204">
            <v>1287.4146063300007</v>
          </cell>
          <cell r="AZ204">
            <v>1818.3132429500001</v>
          </cell>
          <cell r="BA204">
            <v>2156.2525154800001</v>
          </cell>
          <cell r="BB204">
            <v>1947.1795130799999</v>
          </cell>
          <cell r="BC204">
            <v>1550.3762331999999</v>
          </cell>
          <cell r="BD204">
            <v>1798.3879912499995</v>
          </cell>
          <cell r="BE204">
            <v>1503.77622445</v>
          </cell>
          <cell r="BF204">
            <v>1452.4062540100006</v>
          </cell>
          <cell r="BG204">
            <v>1818.3132429500001</v>
          </cell>
          <cell r="BH204">
            <v>1550.3762331999999</v>
          </cell>
          <cell r="BI204">
            <v>1452.4062540100006</v>
          </cell>
          <cell r="BJ204">
            <v>826.24035745679248</v>
          </cell>
          <cell r="BK204">
            <v>3459.2807797150208</v>
          </cell>
          <cell r="BL204">
            <v>2717.580735313778</v>
          </cell>
          <cell r="BM204">
            <v>2205.5615261679372</v>
          </cell>
          <cell r="BN204">
            <v>517.51476695969245</v>
          </cell>
          <cell r="BO204">
            <v>1173.3400000000001</v>
          </cell>
          <cell r="BP204">
            <v>853.54960987013112</v>
          </cell>
          <cell r="BQ204">
            <v>826.24035745679248</v>
          </cell>
          <cell r="BR204">
            <v>517.51476695969131</v>
          </cell>
          <cell r="BS204">
            <v>-599.87873626744408</v>
          </cell>
          <cell r="BU204">
            <v>-0.34435559948225891</v>
          </cell>
          <cell r="BV204">
            <v>-0.25891631674072879</v>
          </cell>
          <cell r="BW204">
            <v>-0.35049999083552119</v>
          </cell>
          <cell r="BX204">
            <v>-0.27254707938864187</v>
          </cell>
          <cell r="BY204">
            <v>-0.29697274347241531</v>
          </cell>
          <cell r="BZ204">
            <v>-0.2892632671744525</v>
          </cell>
          <cell r="CA204">
            <v>-0.10897709453280047</v>
          </cell>
          <cell r="CB204">
            <v>-3.1994921088996597E-2</v>
          </cell>
          <cell r="CD204">
            <v>-3.5283715766527113E-2</v>
          </cell>
          <cell r="CE204">
            <v>-0.6729960377898726</v>
          </cell>
          <cell r="CF204">
            <v>-0.27254707938864187</v>
          </cell>
          <cell r="CG204">
            <v>-3.1994921088996597E-2</v>
          </cell>
          <cell r="CH204">
            <v>-0.37365106619503963</v>
          </cell>
          <cell r="CI204">
            <v>-2.1591528871564893</v>
          </cell>
        </row>
        <row r="205">
          <cell r="A205" t="str">
            <v xml:space="preserve">  Net credit to the NFPS</v>
          </cell>
          <cell r="B205">
            <v>584.74</v>
          </cell>
          <cell r="C205">
            <v>756.01999999999987</v>
          </cell>
          <cell r="D205">
            <v>642.82000000000005</v>
          </cell>
          <cell r="E205">
            <v>414.5300000000002</v>
          </cell>
          <cell r="F205">
            <v>238.40999999999974</v>
          </cell>
          <cell r="G205">
            <v>-42.483400000000017</v>
          </cell>
          <cell r="H205">
            <v>-71.281700000000001</v>
          </cell>
          <cell r="I205">
            <v>331.22599999999977</v>
          </cell>
          <cell r="J205">
            <v>113.37450000000013</v>
          </cell>
          <cell r="K205">
            <v>142.1880000000001</v>
          </cell>
          <cell r="L205">
            <v>-275.91180000000031</v>
          </cell>
          <cell r="M205">
            <v>292.4801999999998</v>
          </cell>
          <cell r="N205">
            <v>290.8556999999999</v>
          </cell>
          <cell r="O205">
            <v>637.8112000000001</v>
          </cell>
          <cell r="P205">
            <v>428.86740000000009</v>
          </cell>
          <cell r="Q205">
            <v>624.34950000000003</v>
          </cell>
          <cell r="R205">
            <v>527.42010000000016</v>
          </cell>
          <cell r="S205">
            <v>803.19109999999955</v>
          </cell>
          <cell r="T205">
            <v>609.0472000000002</v>
          </cell>
          <cell r="U205">
            <v>1102.4013000000002</v>
          </cell>
          <cell r="V205">
            <v>1177.0651000000003</v>
          </cell>
          <cell r="W205">
            <v>1549.5571999999997</v>
          </cell>
          <cell r="X205">
            <v>1049.8853999999999</v>
          </cell>
          <cell r="Y205">
            <v>1109.5490064410001</v>
          </cell>
          <cell r="Z205">
            <v>821.64110000000005</v>
          </cell>
          <cell r="AA205">
            <v>1265.2298599999999</v>
          </cell>
          <cell r="AB205">
            <v>825.06119999999942</v>
          </cell>
          <cell r="AC205">
            <v>744.54860000200063</v>
          </cell>
          <cell r="AD205">
            <v>684.85969999899919</v>
          </cell>
          <cell r="AE205">
            <v>1349.7499791229998</v>
          </cell>
          <cell r="AF205">
            <v>979.31541912999955</v>
          </cell>
          <cell r="AG205">
            <v>1721.4147563649997</v>
          </cell>
          <cell r="AH205">
            <v>2225.6355761350005</v>
          </cell>
          <cell r="AI205">
            <v>2737.1596304560007</v>
          </cell>
          <cell r="AJ205">
            <v>1749.2432470019999</v>
          </cell>
          <cell r="AK205">
            <v>4313.8926603909995</v>
          </cell>
          <cell r="AL205">
            <v>3530.2897727319996</v>
          </cell>
          <cell r="AM205">
            <v>3905.544670191</v>
          </cell>
          <cell r="AN205">
            <v>4155.405918593</v>
          </cell>
          <cell r="AO205">
            <v>3873.3329829390004</v>
          </cell>
          <cell r="AP205">
            <v>4143.4897335079986</v>
          </cell>
          <cell r="AQ205">
            <v>4667.2056153249996</v>
          </cell>
          <cell r="AR205">
            <v>4146.5735999999997</v>
          </cell>
          <cell r="AS205">
            <v>5116.9009000000005</v>
          </cell>
          <cell r="AT205">
            <v>4914.72</v>
          </cell>
          <cell r="AU205">
            <v>4796.5</v>
          </cell>
          <cell r="AV205">
            <v>4022.4</v>
          </cell>
          <cell r="AW205">
            <v>5513.6237591482604</v>
          </cell>
          <cell r="AX205">
            <v>3398.2904276900008</v>
          </cell>
          <cell r="AY205">
            <v>4814.6736127199993</v>
          </cell>
          <cell r="AZ205">
            <v>5008.2824124099989</v>
          </cell>
          <cell r="BA205">
            <v>4762.8941533500001</v>
          </cell>
          <cell r="BB205">
            <v>5145.0000651199998</v>
          </cell>
          <cell r="BC205">
            <v>5555.9361449999997</v>
          </cell>
          <cell r="BD205">
            <v>5183.4947735699998</v>
          </cell>
          <cell r="BE205">
            <v>5543.4838413400003</v>
          </cell>
          <cell r="BF205">
            <v>4862.6201191500022</v>
          </cell>
          <cell r="BG205">
            <v>5008.2824124099989</v>
          </cell>
          <cell r="BH205">
            <v>5555.9361449999997</v>
          </cell>
          <cell r="BI205">
            <v>4862.6201191500022</v>
          </cell>
          <cell r="BJ205">
            <v>6695.6278702151467</v>
          </cell>
          <cell r="BK205">
            <v>7196.858924047714</v>
          </cell>
          <cell r="BL205">
            <v>10138.367563562429</v>
          </cell>
          <cell r="BM205">
            <v>11389.049757415643</v>
          </cell>
          <cell r="BN205">
            <v>12624.499684059741</v>
          </cell>
          <cell r="BO205">
            <v>4313.8926603909995</v>
          </cell>
          <cell r="BP205">
            <v>5513.6237591482604</v>
          </cell>
          <cell r="BQ205">
            <v>6695.6278702151467</v>
          </cell>
          <cell r="BR205">
            <v>12623.008779292346</v>
          </cell>
          <cell r="BS205">
            <v>12198.837123669688</v>
          </cell>
          <cell r="BU205">
            <v>4.0364820435053828</v>
          </cell>
          <cell r="BV205">
            <v>2.4578297369987863</v>
          </cell>
          <cell r="BW205">
            <v>1.2082321349907681</v>
          </cell>
          <cell r="BX205">
            <v>0.27810870441280766</v>
          </cell>
          <cell r="BY205">
            <v>0.20524504958730438</v>
          </cell>
          <cell r="BZ205">
            <v>0.190420264913294</v>
          </cell>
          <cell r="CA205">
            <v>-1.0600783127013957E-2</v>
          </cell>
          <cell r="CB205">
            <v>0.21437881195750674</v>
          </cell>
          <cell r="CD205">
            <v>2.7935867331908311</v>
          </cell>
          <cell r="CE205">
            <v>2.8879694680889152</v>
          </cell>
          <cell r="CF205">
            <v>0.27810870441280766</v>
          </cell>
          <cell r="CG205">
            <v>0.21437881195750674</v>
          </cell>
          <cell r="CH205">
            <v>0.88526140101730855</v>
          </cell>
          <cell r="CI205">
            <v>-3.3603054789797748E-2</v>
          </cell>
        </row>
        <row r="206">
          <cell r="A206" t="str">
            <v xml:space="preserve">    Central Government</v>
          </cell>
          <cell r="B206">
            <v>-144.05000000000001</v>
          </cell>
          <cell r="C206">
            <v>-42.379999999999967</v>
          </cell>
          <cell r="D206">
            <v>-210.84000000000003</v>
          </cell>
          <cell r="E206">
            <v>-197.09999999999994</v>
          </cell>
          <cell r="F206">
            <v>-516.64</v>
          </cell>
          <cell r="G206">
            <v>-421.04339999999996</v>
          </cell>
          <cell r="H206">
            <v>-705.76170000000013</v>
          </cell>
          <cell r="I206">
            <v>-374.57400000000007</v>
          </cell>
          <cell r="J206">
            <v>-698.1255000000001</v>
          </cell>
          <cell r="K206">
            <v>-691.13199999999983</v>
          </cell>
          <cell r="L206">
            <v>-766.91180000000008</v>
          </cell>
          <cell r="M206">
            <v>-277.61980000000011</v>
          </cell>
          <cell r="N206">
            <v>-279.24430000000001</v>
          </cell>
          <cell r="O206">
            <v>-689.68880000000013</v>
          </cell>
          <cell r="P206">
            <v>-547.0326</v>
          </cell>
          <cell r="Q206">
            <v>-54.750500000000045</v>
          </cell>
          <cell r="R206">
            <v>-210.11990000000003</v>
          </cell>
          <cell r="S206">
            <v>-64.808900000000051</v>
          </cell>
          <cell r="T206">
            <v>-294.75279999999992</v>
          </cell>
          <cell r="U206">
            <v>-133.01869999999985</v>
          </cell>
          <cell r="V206">
            <v>-194.13489999999967</v>
          </cell>
          <cell r="W206">
            <v>-11.57280000000037</v>
          </cell>
          <cell r="X206">
            <v>-174.31459999999993</v>
          </cell>
          <cell r="Y206">
            <v>-320.72099355899991</v>
          </cell>
          <cell r="Z206">
            <v>-807.65890000000013</v>
          </cell>
          <cell r="AA206">
            <v>-785.7501400000001</v>
          </cell>
          <cell r="AB206">
            <v>-843.92879999999991</v>
          </cell>
          <cell r="AC206">
            <v>-683.01139999799977</v>
          </cell>
          <cell r="AD206">
            <v>-497.80030000100021</v>
          </cell>
          <cell r="AE206">
            <v>-467.19002087699971</v>
          </cell>
          <cell r="AF206">
            <v>-736.78458087000013</v>
          </cell>
          <cell r="AG206">
            <v>-399.14524363499982</v>
          </cell>
          <cell r="AH206">
            <v>-487.44442386499964</v>
          </cell>
          <cell r="AI206">
            <v>49.459630456000468</v>
          </cell>
          <cell r="AJ206">
            <v>-232.05675299799998</v>
          </cell>
          <cell r="AK206">
            <v>1380.072660391</v>
          </cell>
          <cell r="AL206">
            <v>800.78977273199962</v>
          </cell>
          <cell r="AM206">
            <v>630.42467019100013</v>
          </cell>
          <cell r="AN206">
            <v>775.30591859299943</v>
          </cell>
          <cell r="AO206">
            <v>1283.2329829390005</v>
          </cell>
          <cell r="AP206">
            <v>1380.4897335079995</v>
          </cell>
          <cell r="AQ206">
            <v>1391.0056153249998</v>
          </cell>
          <cell r="AR206">
            <v>1393.0736000000002</v>
          </cell>
          <cell r="AS206">
            <v>1818.9008999999999</v>
          </cell>
          <cell r="AT206">
            <v>1143.9199999999998</v>
          </cell>
          <cell r="AU206">
            <v>1412.6</v>
          </cell>
          <cell r="AV206">
            <v>769.20000000000016</v>
          </cell>
          <cell r="AW206">
            <v>2813.7850237114599</v>
          </cell>
          <cell r="AX206">
            <v>1988.8522210600004</v>
          </cell>
          <cell r="AY206">
            <v>2600.1623128699994</v>
          </cell>
          <cell r="AZ206">
            <v>2764.8760107199992</v>
          </cell>
          <cell r="BA206">
            <v>2398.84226691</v>
          </cell>
          <cell r="BB206">
            <v>3029.0898032300001</v>
          </cell>
          <cell r="BC206">
            <v>3222.8782851399997</v>
          </cell>
          <cell r="BD206">
            <v>3278.7549104999998</v>
          </cell>
          <cell r="BE206">
            <v>3346.9653598799996</v>
          </cell>
          <cell r="BF206">
            <v>2679.5076201800016</v>
          </cell>
          <cell r="BG206">
            <v>2764.8760107199992</v>
          </cell>
          <cell r="BH206">
            <v>3222.8782851399997</v>
          </cell>
          <cell r="BI206">
            <v>2679.5076201800016</v>
          </cell>
          <cell r="BJ206">
            <v>3639.9034452210749</v>
          </cell>
          <cell r="BK206">
            <v>3988.3276030315928</v>
          </cell>
          <cell r="BL206">
            <v>5997.3930519709838</v>
          </cell>
          <cell r="BM206">
            <v>6934.8317077613801</v>
          </cell>
          <cell r="BN206">
            <v>7813.376400918296</v>
          </cell>
          <cell r="BO206">
            <v>1380.072660391</v>
          </cell>
          <cell r="BP206">
            <v>2813.7850237114599</v>
          </cell>
          <cell r="BQ206">
            <v>3639.9034452210749</v>
          </cell>
          <cell r="BR206">
            <v>7812.3901736798198</v>
          </cell>
          <cell r="BS206">
            <v>7834.9800514965582</v>
          </cell>
          <cell r="BU206">
            <v>1.9186864088451532</v>
          </cell>
          <cell r="BV206">
            <v>3.9773872582163294</v>
          </cell>
          <cell r="BW206">
            <v>3.3467701013578823</v>
          </cell>
          <cell r="BX206">
            <v>1.0388673034898486</v>
          </cell>
          <cell r="BY206">
            <v>2.5661742602682671</v>
          </cell>
          <cell r="BZ206">
            <v>1.3169412471329198</v>
          </cell>
          <cell r="CA206">
            <v>1.3423907442653351</v>
          </cell>
          <cell r="CB206">
            <v>0.29359685070039299</v>
          </cell>
          <cell r="CD206">
            <v>0.15525259206655928</v>
          </cell>
          <cell r="CE206">
            <v>5.3030318816255519</v>
          </cell>
          <cell r="CF206">
            <v>1.0388673034898486</v>
          </cell>
          <cell r="CG206">
            <v>0.29359685070039299</v>
          </cell>
          <cell r="CH206">
            <v>1.1463179700376154</v>
          </cell>
          <cell r="CI206">
            <v>2.8915450092141803E-3</v>
          </cell>
        </row>
        <row r="207">
          <cell r="A207" t="str">
            <v xml:space="preserve">    Rest of public sector</v>
          </cell>
          <cell r="B207">
            <v>728.79</v>
          </cell>
          <cell r="C207">
            <v>798.39999999999986</v>
          </cell>
          <cell r="D207">
            <v>853.66000000000008</v>
          </cell>
          <cell r="E207">
            <v>611.63000000000011</v>
          </cell>
          <cell r="F207">
            <v>755.04999999999973</v>
          </cell>
          <cell r="G207">
            <v>378.55999999999995</v>
          </cell>
          <cell r="H207">
            <v>634.48000000000013</v>
          </cell>
          <cell r="I207">
            <v>705.79999999999984</v>
          </cell>
          <cell r="J207">
            <v>811.50000000000023</v>
          </cell>
          <cell r="K207">
            <v>833.31999999999994</v>
          </cell>
          <cell r="L207">
            <v>490.99999999999977</v>
          </cell>
          <cell r="M207">
            <v>570.09999999999991</v>
          </cell>
          <cell r="N207">
            <v>570.09999999999991</v>
          </cell>
          <cell r="O207">
            <v>1327.5000000000002</v>
          </cell>
          <cell r="P207">
            <v>975.90000000000009</v>
          </cell>
          <cell r="Q207">
            <v>679.10000000000014</v>
          </cell>
          <cell r="R207">
            <v>737.54000000000019</v>
          </cell>
          <cell r="S207">
            <v>867.99999999999955</v>
          </cell>
          <cell r="T207">
            <v>903.80000000000018</v>
          </cell>
          <cell r="U207">
            <v>1235.42</v>
          </cell>
          <cell r="V207">
            <v>1371.1999999999998</v>
          </cell>
          <cell r="W207">
            <v>1561.13</v>
          </cell>
          <cell r="X207">
            <v>1224.1999999999998</v>
          </cell>
          <cell r="Y207">
            <v>1430.27</v>
          </cell>
          <cell r="Z207">
            <v>1629.3000000000002</v>
          </cell>
          <cell r="AA207">
            <v>2050.98</v>
          </cell>
          <cell r="AB207">
            <v>1668.9899999999993</v>
          </cell>
          <cell r="AC207">
            <v>1427.5600000000004</v>
          </cell>
          <cell r="AD207">
            <v>1182.6599999999994</v>
          </cell>
          <cell r="AE207">
            <v>1816.9399999999996</v>
          </cell>
          <cell r="AF207">
            <v>1716.0999999999997</v>
          </cell>
          <cell r="AG207">
            <v>2120.5599999999995</v>
          </cell>
          <cell r="AH207">
            <v>2713.08</v>
          </cell>
          <cell r="AI207">
            <v>2687.7000000000003</v>
          </cell>
          <cell r="AJ207">
            <v>1981.3</v>
          </cell>
          <cell r="AK207">
            <v>2933.8199999999993</v>
          </cell>
          <cell r="AL207">
            <v>2729.5</v>
          </cell>
          <cell r="AM207">
            <v>3275.12</v>
          </cell>
          <cell r="AN207">
            <v>3380.1000000000008</v>
          </cell>
          <cell r="AO207">
            <v>2590.1</v>
          </cell>
          <cell r="AP207">
            <v>2762.9999999999995</v>
          </cell>
          <cell r="AQ207">
            <v>3276.1999999999994</v>
          </cell>
          <cell r="AR207">
            <v>2753.5</v>
          </cell>
          <cell r="AS207">
            <v>3298.0000000000005</v>
          </cell>
          <cell r="AT207">
            <v>3770.8</v>
          </cell>
          <cell r="AU207">
            <v>3383.8999999999996</v>
          </cell>
          <cell r="AV207">
            <v>3253.2</v>
          </cell>
          <cell r="AW207">
            <v>2699.8387354368001</v>
          </cell>
          <cell r="AX207">
            <v>1409.4382066300002</v>
          </cell>
          <cell r="AY207">
            <v>2214.5112998499999</v>
          </cell>
          <cell r="AZ207">
            <v>2243.4064016899997</v>
          </cell>
          <cell r="BA207">
            <v>2364.0518864399996</v>
          </cell>
          <cell r="BB207">
            <v>2115.9102618899997</v>
          </cell>
          <cell r="BC207">
            <v>2333.0578598600005</v>
          </cell>
          <cell r="BD207">
            <v>1904.7398630700002</v>
          </cell>
          <cell r="BE207">
            <v>2196.5184814600007</v>
          </cell>
          <cell r="BF207">
            <v>2183.1124989700002</v>
          </cell>
          <cell r="BG207">
            <v>2243.4064016899997</v>
          </cell>
          <cell r="BH207">
            <v>2333.0578598600005</v>
          </cell>
          <cell r="BI207">
            <v>2183.1124989700002</v>
          </cell>
          <cell r="BJ207">
            <v>3055.7244249940713</v>
          </cell>
          <cell r="BK207">
            <v>3208.5313210161212</v>
          </cell>
          <cell r="BL207">
            <v>4140.9745115914457</v>
          </cell>
          <cell r="BM207">
            <v>4454.2180496542642</v>
          </cell>
          <cell r="BN207">
            <v>4811.1232831414463</v>
          </cell>
          <cell r="BO207">
            <v>2933.8199999999993</v>
          </cell>
          <cell r="BP207">
            <v>2699.8387354368001</v>
          </cell>
          <cell r="BQ207">
            <v>3055.7244249940713</v>
          </cell>
          <cell r="BR207">
            <v>4810.6186056125262</v>
          </cell>
          <cell r="BS207">
            <v>4363.8570721731285</v>
          </cell>
          <cell r="BU207">
            <v>1.0252368198730983</v>
          </cell>
          <cell r="BV207">
            <v>0.80314154567569651</v>
          </cell>
          <cell r="BW207">
            <v>0.38985949548115073</v>
          </cell>
          <cell r="BX207">
            <v>-7.9753108426283581E-2</v>
          </cell>
          <cell r="BY207">
            <v>-0.33628993175054012</v>
          </cell>
          <cell r="BZ207">
            <v>-0.28787685127281581</v>
          </cell>
          <cell r="CA207">
            <v>-0.42104792113875034</v>
          </cell>
          <cell r="CB207">
            <v>0.13181738778916108</v>
          </cell>
          <cell r="CD207">
            <v>1.5088054727240841</v>
          </cell>
          <cell r="CE207">
            <v>1.0512350814881102</v>
          </cell>
          <cell r="CF207">
            <v>-7.9753108426283581E-2</v>
          </cell>
          <cell r="CG207">
            <v>0.13181738778916108</v>
          </cell>
          <cell r="CH207">
            <v>0.57429726524565772</v>
          </cell>
          <cell r="CI207">
            <v>-9.2869871853520691E-2</v>
          </cell>
        </row>
        <row r="208">
          <cell r="A208" t="str">
            <v xml:space="preserve">  Fogafín</v>
          </cell>
          <cell r="B208">
            <v>-21.2</v>
          </cell>
          <cell r="C208">
            <v>-21.2</v>
          </cell>
          <cell r="D208">
            <v>-21.2</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20</v>
          </cell>
          <cell r="AK208">
            <v>25.3</v>
          </cell>
          <cell r="AL208">
            <v>-37.1</v>
          </cell>
          <cell r="AM208">
            <v>34.38009999999997</v>
          </cell>
          <cell r="AN208">
            <v>54.8</v>
          </cell>
          <cell r="AO208">
            <v>-198.89737659599996</v>
          </cell>
          <cell r="AP208">
            <v>-287.2</v>
          </cell>
          <cell r="AQ208">
            <v>-315.60000000000002</v>
          </cell>
          <cell r="AR208">
            <v>510.55299999999988</v>
          </cell>
          <cell r="AS208">
            <v>1491.4390000000003</v>
          </cell>
          <cell r="AT208">
            <v>2284.5</v>
          </cell>
          <cell r="AU208">
            <v>2494.1374545000008</v>
          </cell>
          <cell r="AV208">
            <v>2645.6723678030999</v>
          </cell>
          <cell r="AW208">
            <v>3048.1424060000004</v>
          </cell>
          <cell r="AX208">
            <v>3463.5370000000003</v>
          </cell>
          <cell r="AY208">
            <v>3895.6403464665495</v>
          </cell>
          <cell r="AZ208">
            <v>3649.3858542334001</v>
          </cell>
          <cell r="BA208">
            <v>3852.1325820409397</v>
          </cell>
          <cell r="BB208">
            <v>3952.4402667898298</v>
          </cell>
          <cell r="BC208">
            <v>3932.2763768531599</v>
          </cell>
          <cell r="BD208">
            <v>4035.7669999999994</v>
          </cell>
          <cell r="BE208">
            <v>4029.6545976972502</v>
          </cell>
          <cell r="BF208">
            <v>3945.4390000000003</v>
          </cell>
          <cell r="BG208">
            <v>3649.3858542334001</v>
          </cell>
          <cell r="BH208">
            <v>3932.2763768531599</v>
          </cell>
          <cell r="BI208">
            <v>3945.4390000000003</v>
          </cell>
          <cell r="BJ208">
            <v>4824.5221180073704</v>
          </cell>
          <cell r="BK208">
            <v>4652.0971180073702</v>
          </cell>
          <cell r="BL208">
            <v>4479.67211800737</v>
          </cell>
          <cell r="BM208">
            <v>4307.2471180073699</v>
          </cell>
          <cell r="BN208">
            <v>4134.8221180073697</v>
          </cell>
          <cell r="BO208">
            <v>25.3</v>
          </cell>
          <cell r="BP208">
            <v>3048.1424060000004</v>
          </cell>
          <cell r="BQ208">
            <v>4824.5221180073704</v>
          </cell>
          <cell r="BR208">
            <v>4134.8221180073706</v>
          </cell>
          <cell r="BS208">
            <v>3719.8117522613743</v>
          </cell>
          <cell r="BX208">
            <v>119.47993699604744</v>
          </cell>
          <cell r="BY208">
            <v>65.594632376521901</v>
          </cell>
          <cell r="BZ208">
            <v>13.459684337304054</v>
          </cell>
          <cell r="CA208">
            <v>0.7270470562486322</v>
          </cell>
          <cell r="CB208">
            <v>0.58277451490150933</v>
          </cell>
          <cell r="CF208">
            <v>119.47993699604744</v>
          </cell>
          <cell r="CG208">
            <v>0.58277451490150933</v>
          </cell>
          <cell r="CH208">
            <v>-0.1429571640734566</v>
          </cell>
          <cell r="CI208">
            <v>-0.10036958154465803</v>
          </cell>
        </row>
        <row r="209">
          <cell r="A209" t="str">
            <v xml:space="preserve">  Credit to the private sector</v>
          </cell>
          <cell r="B209">
            <v>16479.670000000002</v>
          </cell>
          <cell r="C209">
            <v>17919.04</v>
          </cell>
          <cell r="D209">
            <v>19985.300000000003</v>
          </cell>
          <cell r="E209">
            <v>21458.940000000002</v>
          </cell>
          <cell r="F209">
            <v>23213.279999999999</v>
          </cell>
          <cell r="G209">
            <v>25016.34</v>
          </cell>
          <cell r="H209">
            <v>27168.639999999999</v>
          </cell>
          <cell r="I209">
            <v>29140.3</v>
          </cell>
          <cell r="J209">
            <v>30937.1</v>
          </cell>
          <cell r="K209">
            <v>32719.5</v>
          </cell>
          <cell r="L209">
            <v>34154.9</v>
          </cell>
          <cell r="M209">
            <v>36502.14</v>
          </cell>
          <cell r="N209">
            <v>36502.14</v>
          </cell>
          <cell r="O209">
            <v>37315.56</v>
          </cell>
          <cell r="P209">
            <v>37821.919999999998</v>
          </cell>
          <cell r="Q209">
            <v>38237.85</v>
          </cell>
          <cell r="R209">
            <v>39069.599999999999</v>
          </cell>
          <cell r="S209">
            <v>39683.49</v>
          </cell>
          <cell r="T209">
            <v>40775.86</v>
          </cell>
          <cell r="U209">
            <v>41552.5</v>
          </cell>
          <cell r="V209">
            <v>42786.439999999995</v>
          </cell>
          <cell r="W209">
            <v>43692.100000000006</v>
          </cell>
          <cell r="X209">
            <v>44747.57</v>
          </cell>
          <cell r="Y209">
            <v>45625.3</v>
          </cell>
          <cell r="Z209">
            <v>46255.82</v>
          </cell>
          <cell r="AA209">
            <v>46854.38</v>
          </cell>
          <cell r="AB209">
            <v>47537.9</v>
          </cell>
          <cell r="AC209">
            <v>48602.899999999994</v>
          </cell>
          <cell r="AD209">
            <v>49734</v>
          </cell>
          <cell r="AE209">
            <v>49524.9</v>
          </cell>
          <cell r="AF209">
            <v>50276.200000000004</v>
          </cell>
          <cell r="AG209">
            <v>50798.98</v>
          </cell>
          <cell r="AH209">
            <v>51841.3</v>
          </cell>
          <cell r="AI209">
            <v>51351.64</v>
          </cell>
          <cell r="AJ209">
            <v>51320.46</v>
          </cell>
          <cell r="AK209">
            <v>50543.7</v>
          </cell>
          <cell r="AL209">
            <v>50959.68</v>
          </cell>
          <cell r="AM209">
            <v>50465.1</v>
          </cell>
          <cell r="AN209">
            <v>50317.1</v>
          </cell>
          <cell r="AO209">
            <v>49801.5</v>
          </cell>
          <cell r="AP209">
            <v>50061.380000000005</v>
          </cell>
          <cell r="AQ209">
            <v>50235.1</v>
          </cell>
          <cell r="AR209">
            <v>50038</v>
          </cell>
          <cell r="AS209">
            <v>49368.4</v>
          </cell>
          <cell r="AT209">
            <v>49876.600000000006</v>
          </cell>
          <cell r="AU209">
            <v>49268.200000000004</v>
          </cell>
          <cell r="AV209">
            <v>50143.5</v>
          </cell>
          <cell r="AW209">
            <v>49272.5786291021</v>
          </cell>
          <cell r="AX209">
            <v>48230.474367609997</v>
          </cell>
          <cell r="AY209">
            <v>47238.752306109986</v>
          </cell>
          <cell r="AZ209">
            <v>46662.501398780005</v>
          </cell>
          <cell r="BA209">
            <v>46740.505164339993</v>
          </cell>
          <cell r="BB209">
            <v>46237.087569490002</v>
          </cell>
          <cell r="BC209">
            <v>46287.313970659998</v>
          </cell>
          <cell r="BD209">
            <v>46269.744475289997</v>
          </cell>
          <cell r="BE209">
            <v>45804.790358969993</v>
          </cell>
          <cell r="BF209">
            <v>46151.345022299996</v>
          </cell>
          <cell r="BG209">
            <v>46662.501398780005</v>
          </cell>
          <cell r="BH209">
            <v>46287.313970659998</v>
          </cell>
          <cell r="BI209">
            <v>46151.345022299996</v>
          </cell>
          <cell r="BJ209">
            <v>45556.388770445461</v>
          </cell>
          <cell r="BK209">
            <v>45304.758209164807</v>
          </cell>
          <cell r="BL209">
            <v>45049.391195973236</v>
          </cell>
          <cell r="BM209">
            <v>46022.595246879922</v>
          </cell>
          <cell r="BN209">
            <v>51019.426532084355</v>
          </cell>
          <cell r="BO209">
            <v>50543.7</v>
          </cell>
          <cell r="BP209">
            <v>49272.5786291021</v>
          </cell>
          <cell r="BQ209">
            <v>45556.388770445461</v>
          </cell>
          <cell r="BR209">
            <v>51020.917436851749</v>
          </cell>
          <cell r="BS209">
            <v>60798.807904656212</v>
          </cell>
          <cell r="BU209">
            <v>5.8462826502643006E-2</v>
          </cell>
          <cell r="BV209">
            <v>1.4340261161557066E-2</v>
          </cell>
          <cell r="BW209">
            <v>-3.789835517242035E-2</v>
          </cell>
          <cell r="BX209">
            <v>-2.5148957652445292E-2</v>
          </cell>
          <cell r="BY209">
            <v>-7.2631344040495094E-2</v>
          </cell>
          <cell r="BZ209">
            <v>-7.8586208235675858E-2</v>
          </cell>
          <cell r="CA209">
            <v>-7.4689433074828893E-2</v>
          </cell>
          <cell r="CB209">
            <v>-7.5421054916369412E-2</v>
          </cell>
          <cell r="CD209">
            <v>0.24993493532160049</v>
          </cell>
          <cell r="CE209">
            <v>0.10779983912434532</v>
          </cell>
          <cell r="CF209">
            <v>-2.5148957652445292E-2</v>
          </cell>
          <cell r="CG209">
            <v>-7.5421054916369412E-2</v>
          </cell>
          <cell r="CH209">
            <v>0.1199508743755251</v>
          </cell>
          <cell r="CI209">
            <v>0.19164474021672562</v>
          </cell>
        </row>
        <row r="210">
          <cell r="A210" t="str">
            <v xml:space="preserve">  MLT foreign liab. (-)</v>
          </cell>
          <cell r="B210">
            <v>-1178.4363500000002</v>
          </cell>
          <cell r="C210">
            <v>-1360.33926</v>
          </cell>
          <cell r="D210">
            <v>-1336.44237</v>
          </cell>
          <cell r="E210">
            <v>-1618.5009120000002</v>
          </cell>
          <cell r="F210">
            <v>-1601.175009</v>
          </cell>
          <cell r="G210">
            <v>-1847.5195410000001</v>
          </cell>
          <cell r="H210">
            <v>-2059.5790259999999</v>
          </cell>
          <cell r="I210">
            <v>-2133.3534999999997</v>
          </cell>
          <cell r="J210">
            <v>-2207.2402379999999</v>
          </cell>
          <cell r="K210">
            <v>-2252.390343</v>
          </cell>
          <cell r="L210">
            <v>-2231.8109800000002</v>
          </cell>
          <cell r="M210">
            <v>-2675.6067000000003</v>
          </cell>
          <cell r="N210">
            <v>-2781.0325239387239</v>
          </cell>
          <cell r="O210">
            <v>-2845.4038399999999</v>
          </cell>
          <cell r="P210">
            <v>-2761.7204159999997</v>
          </cell>
          <cell r="Q210">
            <v>-2709.1894080000002</v>
          </cell>
          <cell r="R210">
            <v>-2748.7132080000001</v>
          </cell>
          <cell r="S210">
            <v>-2759.3568899999996</v>
          </cell>
          <cell r="T210">
            <v>-2789.6413600000001</v>
          </cell>
          <cell r="U210">
            <v>-2926.1076390000003</v>
          </cell>
          <cell r="V210">
            <v>-3105.5004100000001</v>
          </cell>
          <cell r="W210">
            <v>-3195.6230339999997</v>
          </cell>
          <cell r="X210">
            <v>-3243.4058799999998</v>
          </cell>
          <cell r="Y210">
            <v>-3360.9277439999996</v>
          </cell>
          <cell r="Z210">
            <v>-3492.6888959999997</v>
          </cell>
          <cell r="AA210">
            <v>-3465.3273300000001</v>
          </cell>
          <cell r="AB210">
            <v>-3529.1518649999998</v>
          </cell>
          <cell r="AC210">
            <v>-3266.4426410000001</v>
          </cell>
          <cell r="AD210">
            <v>-3325.1361250000004</v>
          </cell>
          <cell r="AE210">
            <v>-3277.200225</v>
          </cell>
          <cell r="AF210">
            <v>-3259.5789800000002</v>
          </cell>
          <cell r="AG210">
            <v>-3454.9847760000002</v>
          </cell>
          <cell r="AH210">
            <v>-3709.3020120000001</v>
          </cell>
          <cell r="AI210">
            <v>-3771.2348160000006</v>
          </cell>
          <cell r="AJ210">
            <v>-3683.1436160000003</v>
          </cell>
          <cell r="AK210">
            <v>-3408.14824727</v>
          </cell>
          <cell r="AL210">
            <v>-3565.8713647900004</v>
          </cell>
          <cell r="AM210">
            <v>-3499.5678726400001</v>
          </cell>
          <cell r="AN210">
            <v>-3439.5693826200004</v>
          </cell>
          <cell r="AO210">
            <v>-3569.1248356399997</v>
          </cell>
          <cell r="AP210">
            <v>-3760.3840461600003</v>
          </cell>
          <cell r="AQ210">
            <v>-3893.0502288600001</v>
          </cell>
          <cell r="AR210">
            <v>-4078.7888471000001</v>
          </cell>
          <cell r="AS210">
            <v>-4248.5852162599995</v>
          </cell>
          <cell r="AT210">
            <v>-4367.3720168099999</v>
          </cell>
          <cell r="AU210">
            <v>-4090.029785756296</v>
          </cell>
          <cell r="AV210">
            <v>-3731.9389776237167</v>
          </cell>
          <cell r="AW210">
            <v>-3609.3780196518705</v>
          </cell>
          <cell r="AX210">
            <v>-3712.0885675284699</v>
          </cell>
          <cell r="AY210">
            <v>-3556.5465614372929</v>
          </cell>
          <cell r="AZ210">
            <v>-3437.9692892154803</v>
          </cell>
          <cell r="BA210">
            <v>-3408.0118870348156</v>
          </cell>
          <cell r="BB210">
            <v>-3582.8458121577073</v>
          </cell>
          <cell r="BC210">
            <v>-3633.9434025033888</v>
          </cell>
          <cell r="BD210">
            <v>-5144.7595055309994</v>
          </cell>
          <cell r="BE210">
            <v>-5086.4447828199991</v>
          </cell>
          <cell r="BF210">
            <v>-5091.1276041396004</v>
          </cell>
          <cell r="BG210">
            <v>-3437.9692892154803</v>
          </cell>
          <cell r="BH210">
            <v>-3633.9434025033888</v>
          </cell>
          <cell r="BI210">
            <v>-5091.1276041396004</v>
          </cell>
          <cell r="BJ210">
            <v>-3520.8469967190103</v>
          </cell>
          <cell r="BK210">
            <v>-3382.8046358354636</v>
          </cell>
          <cell r="BL210">
            <v>-3092.0634449519162</v>
          </cell>
          <cell r="BM210">
            <v>-2510.414264068369</v>
          </cell>
          <cell r="BN210">
            <v>-2877.2811731848219</v>
          </cell>
          <cell r="BO210">
            <v>-3408.14824727</v>
          </cell>
          <cell r="BP210">
            <v>-3609.3780196518705</v>
          </cell>
          <cell r="BQ210">
            <v>-3520.8469967190103</v>
          </cell>
          <cell r="BR210">
            <v>-2877.2811731848233</v>
          </cell>
          <cell r="BS210">
            <v>-2744.6891478209973</v>
          </cell>
          <cell r="BU210">
            <v>2.5383572542860611E-2</v>
          </cell>
          <cell r="BV210">
            <v>0.18791955375872704</v>
          </cell>
          <cell r="BW210">
            <v>0.17741073729803358</v>
          </cell>
          <cell r="BX210">
            <v>5.9043726323542378E-2</v>
          </cell>
          <cell r="BY210">
            <v>4.6520166524488538E-4</v>
          </cell>
          <cell r="BZ210">
            <v>6.6556250529674066E-2</v>
          </cell>
          <cell r="CA210">
            <v>0.1657187857008442</v>
          </cell>
          <cell r="CB210">
            <v>2.4528055097259971E-2</v>
          </cell>
          <cell r="CD210">
            <v>0.25613669004491557</v>
          </cell>
          <cell r="CE210">
            <v>1.4049841849262945E-2</v>
          </cell>
          <cell r="CF210">
            <v>5.9043726323542378E-2</v>
          </cell>
          <cell r="CG210">
            <v>2.4528055097259971E-2</v>
          </cell>
          <cell r="CH210">
            <v>0.18278721686398469</v>
          </cell>
          <cell r="CI210">
            <v>4.6082401191629652E-2</v>
          </cell>
        </row>
        <row r="211">
          <cell r="A211" t="str">
            <v xml:space="preserve">  Other assets (net)</v>
          </cell>
          <cell r="B211">
            <v>-1984.869999999999</v>
          </cell>
          <cell r="C211">
            <v>-1996.5200000000013</v>
          </cell>
          <cell r="D211">
            <v>-1971.5400000000018</v>
          </cell>
          <cell r="E211">
            <v>-1222.9908999999998</v>
          </cell>
          <cell r="F211">
            <v>-1485.5800000000008</v>
          </cell>
          <cell r="G211">
            <v>-1537.3103999999967</v>
          </cell>
          <cell r="H211">
            <v>-1592.3973000000005</v>
          </cell>
          <cell r="I211">
            <v>-2033.7148999999972</v>
          </cell>
          <cell r="J211">
            <v>-2327.2005000000008</v>
          </cell>
          <cell r="K211">
            <v>-1868.6310000000003</v>
          </cell>
          <cell r="L211">
            <v>-1753.7001999999975</v>
          </cell>
          <cell r="M211">
            <v>-874.09619999999632</v>
          </cell>
          <cell r="N211">
            <v>-1316.3667000000023</v>
          </cell>
          <cell r="O211">
            <v>-1943.4031999999952</v>
          </cell>
          <cell r="P211">
            <v>-1862.2324000000044</v>
          </cell>
          <cell r="Q211">
            <v>-1513.6105000000007</v>
          </cell>
          <cell r="R211">
            <v>-2098.9671000000035</v>
          </cell>
          <cell r="S211">
            <v>-2060.7870999999977</v>
          </cell>
          <cell r="T211">
            <v>-1920.0342000000037</v>
          </cell>
          <cell r="U211">
            <v>-1814.0442999999959</v>
          </cell>
          <cell r="V211">
            <v>-1963.2180999999982</v>
          </cell>
          <cell r="W211">
            <v>-2130.8882000000121</v>
          </cell>
          <cell r="X211">
            <v>-2139.8264000000036</v>
          </cell>
          <cell r="Y211">
            <v>-740.58124799100187</v>
          </cell>
          <cell r="Z211">
            <v>-940.8011000000115</v>
          </cell>
          <cell r="AA211">
            <v>-1285.2536079400015</v>
          </cell>
          <cell r="AB211">
            <v>-1653.5402000000031</v>
          </cell>
          <cell r="AC211">
            <v>-1388.4872356219948</v>
          </cell>
          <cell r="AD211">
            <v>-1564.075255998996</v>
          </cell>
          <cell r="AE211">
            <v>-1738.1099791230008</v>
          </cell>
          <cell r="AF211">
            <v>-1569.3154191300036</v>
          </cell>
          <cell r="AG211">
            <v>-2262.6797573649947</v>
          </cell>
          <cell r="AH211">
            <v>-2398.7455761349993</v>
          </cell>
          <cell r="AI211">
            <v>-2634.7496304560009</v>
          </cell>
          <cell r="AJ211">
            <v>-2293.1002470019976</v>
          </cell>
          <cell r="AK211">
            <v>-2571.652660390997</v>
          </cell>
          <cell r="AL211">
            <v>-1810.7337727320046</v>
          </cell>
          <cell r="AM211">
            <v>-1871.7247701910019</v>
          </cell>
          <cell r="AN211">
            <v>-2835.3109634430002</v>
          </cell>
          <cell r="AO211">
            <v>-2525.193606342993</v>
          </cell>
          <cell r="AP211">
            <v>-2469.4497335080123</v>
          </cell>
          <cell r="AQ211">
            <v>-3239.1906153250056</v>
          </cell>
          <cell r="AR211">
            <v>-3696.7006809999912</v>
          </cell>
          <cell r="AS211">
            <v>-4026.2199000000028</v>
          </cell>
          <cell r="AT211">
            <v>-4834.8636780000061</v>
          </cell>
          <cell r="AU211">
            <v>-3573.0108295000045</v>
          </cell>
          <cell r="AV211">
            <v>-3431.8921708030957</v>
          </cell>
          <cell r="AW211">
            <v>-3093.5890078999946</v>
          </cell>
          <cell r="AX211">
            <v>-2375.6867087172031</v>
          </cell>
          <cell r="AY211">
            <v>-3497.5759103765322</v>
          </cell>
          <cell r="AZ211">
            <v>-3703.4347336734045</v>
          </cell>
          <cell r="BA211">
            <v>-4320.0147896109193</v>
          </cell>
          <cell r="BB211">
            <v>-3588.3180748998402</v>
          </cell>
          <cell r="BC211">
            <v>-3504.1643550831386</v>
          </cell>
          <cell r="BD211">
            <v>-4291.067017639989</v>
          </cell>
          <cell r="BE211">
            <v>-3890.0421324972413</v>
          </cell>
          <cell r="BF211">
            <v>-4024.4280253299921</v>
          </cell>
          <cell r="BG211">
            <v>-3703.4347336734045</v>
          </cell>
          <cell r="BH211">
            <v>-3504.1643550831386</v>
          </cell>
          <cell r="BI211">
            <v>-4024.4280253299921</v>
          </cell>
          <cell r="BJ211">
            <v>-2122.9777315444098</v>
          </cell>
          <cell r="BK211">
            <v>-2107.3408720189509</v>
          </cell>
          <cell r="BL211">
            <v>-2091.7040124934883</v>
          </cell>
          <cell r="BM211">
            <v>-2076.0671529680276</v>
          </cell>
          <cell r="BN211">
            <v>-2060.4302934425668</v>
          </cell>
          <cell r="BO211">
            <v>-2571.652660390997</v>
          </cell>
          <cell r="BP211">
            <v>-3093.5890078999946</v>
          </cell>
          <cell r="BQ211">
            <v>-2122.9777315444098</v>
          </cell>
          <cell r="BR211">
            <v>-2060.4302934425687</v>
          </cell>
          <cell r="BS211">
            <v>-1997.5776133744494</v>
          </cell>
          <cell r="BU211">
            <v>0.71469128083066558</v>
          </cell>
          <cell r="BV211">
            <v>0.86362810997691075</v>
          </cell>
          <cell r="BW211">
            <v>1.0155800290376042</v>
          </cell>
          <cell r="BX211">
            <v>0.20295755937337279</v>
          </cell>
          <cell r="BY211">
            <v>0.30618291306439849</v>
          </cell>
          <cell r="BZ211">
            <v>8.1802453521725438E-2</v>
          </cell>
          <cell r="CA211">
            <v>0.16762326854379062</v>
          </cell>
          <cell r="CB211">
            <v>0.31374926464923658</v>
          </cell>
          <cell r="CD211">
            <v>0.15274629040716003</v>
          </cell>
          <cell r="CE211">
            <v>2.4724787690306775</v>
          </cell>
          <cell r="CF211">
            <v>0.20295755937337279</v>
          </cell>
          <cell r="CG211">
            <v>0.31374926464923658</v>
          </cell>
          <cell r="CH211">
            <v>2.9462126320250914E-2</v>
          </cell>
          <cell r="CI211">
            <v>3.0504637923520761E-2</v>
          </cell>
        </row>
        <row r="213">
          <cell r="A213" t="str">
            <v>Liabilities to the private sector</v>
          </cell>
          <cell r="B213">
            <v>14768.250000000002</v>
          </cell>
          <cell r="C213">
            <v>16238.9</v>
          </cell>
          <cell r="D213">
            <v>18016.25</v>
          </cell>
          <cell r="E213">
            <v>19743.13</v>
          </cell>
          <cell r="F213">
            <v>21018.559999999998</v>
          </cell>
          <cell r="G213">
            <v>22417.98</v>
          </cell>
          <cell r="H213">
            <v>23811.88</v>
          </cell>
          <cell r="I213">
            <v>25202.440000000002</v>
          </cell>
          <cell r="J213">
            <v>26521.200000000001</v>
          </cell>
          <cell r="K213">
            <v>28261.940000000002</v>
          </cell>
          <cell r="L213">
            <v>29682.82</v>
          </cell>
          <cell r="M213">
            <v>33259.31</v>
          </cell>
          <cell r="N213">
            <v>33259.31</v>
          </cell>
          <cell r="O213">
            <v>32682.2</v>
          </cell>
          <cell r="P213">
            <v>33545.240000000005</v>
          </cell>
          <cell r="Q213">
            <v>34500.07</v>
          </cell>
          <cell r="R213">
            <v>34603.5</v>
          </cell>
          <cell r="S213">
            <v>35296.639999999999</v>
          </cell>
          <cell r="T213">
            <v>36254.82</v>
          </cell>
          <cell r="U213">
            <v>36716.04</v>
          </cell>
          <cell r="V213">
            <v>37435.24</v>
          </cell>
          <cell r="W213">
            <v>38030.060000000005</v>
          </cell>
          <cell r="X213">
            <v>39267.340000000004</v>
          </cell>
          <cell r="Y213">
            <v>41293.139999999992</v>
          </cell>
          <cell r="Z213">
            <v>41322.340000000004</v>
          </cell>
          <cell r="AA213">
            <v>41958.240000000005</v>
          </cell>
          <cell r="AB213">
            <v>42085.020000000004</v>
          </cell>
          <cell r="AC213">
            <v>43227.540000000008</v>
          </cell>
          <cell r="AD213">
            <v>43444.520000000004</v>
          </cell>
          <cell r="AE213">
            <v>43774.5</v>
          </cell>
          <cell r="AF213">
            <v>44191.86</v>
          </cell>
          <cell r="AG213">
            <v>44646.3</v>
          </cell>
          <cell r="AH213">
            <v>44827.30000000001</v>
          </cell>
          <cell r="AI213">
            <v>44668.92</v>
          </cell>
          <cell r="AJ213">
            <v>44384.600000000006</v>
          </cell>
          <cell r="AK213">
            <v>45484.87999999999</v>
          </cell>
          <cell r="AL213">
            <v>46142.2</v>
          </cell>
          <cell r="AM213">
            <v>46305.5</v>
          </cell>
          <cell r="AN213">
            <v>46440.9</v>
          </cell>
          <cell r="AO213">
            <v>46148.5</v>
          </cell>
          <cell r="AP213">
            <v>46004.799999999996</v>
          </cell>
          <cell r="AQ213">
            <v>46052.24</v>
          </cell>
          <cell r="AR213">
            <v>45494.8</v>
          </cell>
          <cell r="AS213">
            <v>46164.7</v>
          </cell>
          <cell r="AT213">
            <v>45580.9</v>
          </cell>
          <cell r="AU213">
            <v>46142.6</v>
          </cell>
          <cell r="AV213">
            <v>47108.000000000007</v>
          </cell>
          <cell r="AW213">
            <v>48414.164345725592</v>
          </cell>
          <cell r="AX213">
            <v>47634.954021002792</v>
          </cell>
          <cell r="AY213">
            <v>46876.804897549999</v>
          </cell>
          <cell r="AZ213">
            <v>46630.554881150005</v>
          </cell>
          <cell r="BA213">
            <v>46356.770065650009</v>
          </cell>
          <cell r="BB213">
            <v>46351.296903579998</v>
          </cell>
          <cell r="BC213">
            <v>46892.231795730011</v>
          </cell>
          <cell r="BD213">
            <v>46310.623223590002</v>
          </cell>
          <cell r="BE213">
            <v>46192.991243470002</v>
          </cell>
          <cell r="BF213">
            <v>45628.267139399999</v>
          </cell>
          <cell r="BG213">
            <v>46630.554881150005</v>
          </cell>
          <cell r="BH213">
            <v>46892.231795730011</v>
          </cell>
          <cell r="BI213">
            <v>45628.267139399999</v>
          </cell>
          <cell r="BJ213">
            <v>48693.257016705349</v>
          </cell>
          <cell r="BK213">
            <v>51385.533215975614</v>
          </cell>
          <cell r="BL213">
            <v>53292.061020410096</v>
          </cell>
          <cell r="BM213">
            <v>55256.897933833839</v>
          </cell>
          <cell r="BN213">
            <v>59117.925790905894</v>
          </cell>
          <cell r="BO213">
            <v>45484.87999999999</v>
          </cell>
          <cell r="BP213">
            <v>48414.164345725592</v>
          </cell>
          <cell r="BQ213">
            <v>48693.257016705349</v>
          </cell>
          <cell r="BR213">
            <v>59117.925790905909</v>
          </cell>
          <cell r="BS213">
            <v>66075.768475659657</v>
          </cell>
          <cell r="BU213">
            <v>0.10350191113132401</v>
          </cell>
          <cell r="BV213">
            <v>5.2033489817130851E-2</v>
          </cell>
          <cell r="BW213">
            <v>1.6811184256022349E-2</v>
          </cell>
          <cell r="BX213">
            <v>6.4401276769898042E-2</v>
          </cell>
          <cell r="BY213">
            <v>4.0837899599275307E-3</v>
          </cell>
          <cell r="BZ213">
            <v>1.8239976942055591E-2</v>
          </cell>
          <cell r="CA213">
            <v>1.0391883310771899E-3</v>
          </cell>
          <cell r="CB213">
            <v>5.7646904527104414E-3</v>
          </cell>
          <cell r="CD213">
            <v>0.2415513130007807</v>
          </cell>
          <cell r="CE213">
            <v>0.1015117765323732</v>
          </cell>
          <cell r="CF213">
            <v>6.4401276769898042E-2</v>
          </cell>
          <cell r="CG213">
            <v>5.7646904527104414E-3</v>
          </cell>
          <cell r="CH213">
            <v>0.21408854968613289</v>
          </cell>
          <cell r="CI213">
            <v>0.1176942964704637</v>
          </cell>
        </row>
        <row r="215">
          <cell r="A215" t="str">
            <v xml:space="preserve">   Demand deposits</v>
          </cell>
          <cell r="B215">
            <v>2204.15</v>
          </cell>
          <cell r="C215">
            <v>2546.4500000000003</v>
          </cell>
          <cell r="D215">
            <v>2661.6499999999996</v>
          </cell>
          <cell r="E215">
            <v>3027.48</v>
          </cell>
          <cell r="F215">
            <v>2613.3999999999996</v>
          </cell>
          <cell r="G215">
            <v>2790.5</v>
          </cell>
          <cell r="H215">
            <v>2895.6</v>
          </cell>
          <cell r="I215">
            <v>3452.54</v>
          </cell>
          <cell r="J215">
            <v>3066.4</v>
          </cell>
          <cell r="K215">
            <v>3161.56</v>
          </cell>
          <cell r="L215">
            <v>3199.14</v>
          </cell>
          <cell r="M215">
            <v>4103.18</v>
          </cell>
          <cell r="N215">
            <v>4103.18</v>
          </cell>
          <cell r="O215">
            <v>3228.3</v>
          </cell>
          <cell r="P215">
            <v>3536.34</v>
          </cell>
          <cell r="Q215">
            <v>3320.44</v>
          </cell>
          <cell r="R215">
            <v>3424.88</v>
          </cell>
          <cell r="S215">
            <v>3592.64</v>
          </cell>
          <cell r="T215">
            <v>3481.78</v>
          </cell>
          <cell r="U215">
            <v>3477.1400000000003</v>
          </cell>
          <cell r="V215">
            <v>3553.54</v>
          </cell>
          <cell r="W215">
            <v>3569.5800000000004</v>
          </cell>
          <cell r="X215">
            <v>3816.44</v>
          </cell>
          <cell r="Y215">
            <v>4730.2</v>
          </cell>
          <cell r="Z215">
            <v>4006.14</v>
          </cell>
          <cell r="AA215">
            <v>3833.3</v>
          </cell>
          <cell r="AB215">
            <v>3855.9</v>
          </cell>
          <cell r="AC215">
            <v>3679.4399999999996</v>
          </cell>
          <cell r="AD215">
            <v>3719.6000000000004</v>
          </cell>
          <cell r="AE215">
            <v>3772.3999999999996</v>
          </cell>
          <cell r="AF215">
            <v>3638.7</v>
          </cell>
          <cell r="AG215">
            <v>3883.2000000000003</v>
          </cell>
          <cell r="AH215">
            <v>3817.9</v>
          </cell>
          <cell r="AI215">
            <v>3569.6</v>
          </cell>
          <cell r="AJ215">
            <v>3939.1</v>
          </cell>
          <cell r="AK215">
            <v>4407</v>
          </cell>
          <cell r="AL215">
            <v>3944.1</v>
          </cell>
          <cell r="AM215">
            <v>3640.3</v>
          </cell>
          <cell r="AN215">
            <v>3360.3</v>
          </cell>
          <cell r="AO215">
            <v>3514.7</v>
          </cell>
          <cell r="AP215">
            <v>3641.2000000000003</v>
          </cell>
          <cell r="AQ215">
            <v>3794.7000000000003</v>
          </cell>
          <cell r="AR215">
            <v>3902.1</v>
          </cell>
          <cell r="AS215">
            <v>3757</v>
          </cell>
          <cell r="AT215">
            <v>3634</v>
          </cell>
          <cell r="AU215">
            <v>3771.6</v>
          </cell>
          <cell r="AV215">
            <v>3888.1000000000004</v>
          </cell>
          <cell r="AW215">
            <v>5468.1353233051896</v>
          </cell>
          <cell r="AX215">
            <v>5199.0897368800006</v>
          </cell>
          <cell r="AY215">
            <v>5387.5839065500004</v>
          </cell>
          <cell r="AZ215">
            <v>5266.1064461399992</v>
          </cell>
          <cell r="BA215">
            <v>5426.7967846600004</v>
          </cell>
          <cell r="BB215">
            <v>5462.8613092999994</v>
          </cell>
          <cell r="BC215">
            <v>5619.9095279499998</v>
          </cell>
          <cell r="BD215">
            <v>5785.2971582400005</v>
          </cell>
          <cell r="BE215">
            <v>5627.2836710700003</v>
          </cell>
          <cell r="BF215">
            <v>5347.9704853599997</v>
          </cell>
          <cell r="BG215">
            <v>5266.1064461399992</v>
          </cell>
          <cell r="BH215">
            <v>5619.9095279499998</v>
          </cell>
          <cell r="BI215">
            <v>5347.9704853599997</v>
          </cell>
          <cell r="BJ215">
            <v>5707.209975031572</v>
          </cell>
          <cell r="BK215">
            <v>6022.7646641488736</v>
          </cell>
          <cell r="BL215">
            <v>6246.2238281027348</v>
          </cell>
          <cell r="BM215">
            <v>6476.5172510248276</v>
          </cell>
          <cell r="BN215">
            <v>6929.0582813403107</v>
          </cell>
          <cell r="BO215">
            <v>4407</v>
          </cell>
          <cell r="BP215">
            <v>5468.1353233051896</v>
          </cell>
          <cell r="BQ215">
            <v>5707.209975031572</v>
          </cell>
          <cell r="BR215">
            <v>6929.0582813403116</v>
          </cell>
          <cell r="BS215">
            <v>7744.5689209654975</v>
          </cell>
          <cell r="BU215">
            <v>-0.12853030420913403</v>
          </cell>
          <cell r="BV215">
            <v>5.9113561658361569E-3</v>
          </cell>
          <cell r="BW215">
            <v>-4.8167840959689956E-2</v>
          </cell>
          <cell r="BX215">
            <v>0.24078405339350795</v>
          </cell>
          <cell r="BY215">
            <v>0.56715366072672047</v>
          </cell>
          <cell r="BZ215">
            <v>0.48098915011726873</v>
          </cell>
          <cell r="CA215">
            <v>0.47164845496973018</v>
          </cell>
          <cell r="CB215">
            <v>4.3721421945694505E-2</v>
          </cell>
          <cell r="CD215">
            <v>0.15281318392076382</v>
          </cell>
          <cell r="CE215">
            <v>-6.8326920637605149E-2</v>
          </cell>
          <cell r="CF215">
            <v>0.24078405339350795</v>
          </cell>
          <cell r="CG215">
            <v>4.3721421945694505E-2</v>
          </cell>
          <cell r="CH215">
            <v>0.21408854968613289</v>
          </cell>
          <cell r="CI215">
            <v>0.11769429647046326</v>
          </cell>
        </row>
        <row r="216">
          <cell r="A216" t="str">
            <v xml:space="preserve">   Other liabilities</v>
          </cell>
          <cell r="B216">
            <v>12564.100000000002</v>
          </cell>
          <cell r="C216">
            <v>13692.449999999999</v>
          </cell>
          <cell r="D216">
            <v>15354.6</v>
          </cell>
          <cell r="E216">
            <v>16715.650000000001</v>
          </cell>
          <cell r="F216">
            <v>18405.16</v>
          </cell>
          <cell r="G216">
            <v>19627.48</v>
          </cell>
          <cell r="H216">
            <v>20916.280000000002</v>
          </cell>
          <cell r="I216">
            <v>21749.9</v>
          </cell>
          <cell r="J216">
            <v>23454.799999999999</v>
          </cell>
          <cell r="K216">
            <v>25100.38</v>
          </cell>
          <cell r="L216">
            <v>26483.68</v>
          </cell>
          <cell r="M216">
            <v>29156.13</v>
          </cell>
          <cell r="N216">
            <v>29156.13</v>
          </cell>
          <cell r="O216">
            <v>29453.9</v>
          </cell>
          <cell r="P216">
            <v>30008.9</v>
          </cell>
          <cell r="Q216">
            <v>31179.63</v>
          </cell>
          <cell r="R216">
            <v>31178.620000000003</v>
          </cell>
          <cell r="S216">
            <v>31704</v>
          </cell>
          <cell r="T216">
            <v>32773.040000000001</v>
          </cell>
          <cell r="U216">
            <v>33238.9</v>
          </cell>
          <cell r="V216">
            <v>33881.699999999997</v>
          </cell>
          <cell r="W216">
            <v>34460.480000000003</v>
          </cell>
          <cell r="X216">
            <v>35450.9</v>
          </cell>
          <cell r="Y216">
            <v>36562.939999999995</v>
          </cell>
          <cell r="Z216">
            <v>37316.200000000004</v>
          </cell>
          <cell r="AA216">
            <v>38124.94</v>
          </cell>
          <cell r="AB216">
            <v>38229.120000000003</v>
          </cell>
          <cell r="AC216">
            <v>39548.100000000006</v>
          </cell>
          <cell r="AD216">
            <v>39724.920000000006</v>
          </cell>
          <cell r="AE216">
            <v>40002.1</v>
          </cell>
          <cell r="AF216">
            <v>40553.160000000003</v>
          </cell>
          <cell r="AG216">
            <v>40763.100000000006</v>
          </cell>
          <cell r="AH216">
            <v>41009.400000000009</v>
          </cell>
          <cell r="AI216">
            <v>41099.32</v>
          </cell>
          <cell r="AJ216">
            <v>40445.500000000007</v>
          </cell>
          <cell r="AK216">
            <v>41077.87999999999</v>
          </cell>
          <cell r="AL216">
            <v>42198.1</v>
          </cell>
          <cell r="AM216">
            <v>42665.2</v>
          </cell>
          <cell r="AN216">
            <v>43080.6</v>
          </cell>
          <cell r="AO216">
            <v>42633.8</v>
          </cell>
          <cell r="AP216">
            <v>42363.6</v>
          </cell>
          <cell r="AQ216">
            <v>42257.54</v>
          </cell>
          <cell r="AR216">
            <v>41592.700000000004</v>
          </cell>
          <cell r="AS216">
            <v>42407.7</v>
          </cell>
          <cell r="AT216">
            <v>41946.9</v>
          </cell>
          <cell r="AU216">
            <v>42371</v>
          </cell>
          <cell r="AV216">
            <v>43219.900000000009</v>
          </cell>
          <cell r="AW216">
            <v>42946.0290224204</v>
          </cell>
          <cell r="AX216">
            <v>42435.864284122792</v>
          </cell>
          <cell r="AY216">
            <v>41489.220990999995</v>
          </cell>
          <cell r="AZ216">
            <v>41364.448435010003</v>
          </cell>
          <cell r="BA216">
            <v>40929.973280990009</v>
          </cell>
          <cell r="BB216">
            <v>40888.435594279996</v>
          </cell>
          <cell r="BC216">
            <v>41272.322267780008</v>
          </cell>
          <cell r="BD216">
            <v>40525.326065350004</v>
          </cell>
          <cell r="BE216">
            <v>40565.707572400002</v>
          </cell>
          <cell r="BF216">
            <v>40280.296654040001</v>
          </cell>
          <cell r="BG216">
            <v>41364.448435010003</v>
          </cell>
          <cell r="BH216">
            <v>41272.322267780008</v>
          </cell>
          <cell r="BI216">
            <v>40280.296654040001</v>
          </cell>
          <cell r="BJ216">
            <v>42986.047041673773</v>
          </cell>
          <cell r="BK216">
            <v>45362.768551826739</v>
          </cell>
          <cell r="BL216">
            <v>47045.837192307357</v>
          </cell>
          <cell r="BM216">
            <v>48780.380682809009</v>
          </cell>
          <cell r="BN216">
            <v>52188.867509565585</v>
          </cell>
          <cell r="BO216">
            <v>41077.87999999999</v>
          </cell>
          <cell r="BP216">
            <v>42946.0290224204</v>
          </cell>
          <cell r="BQ216">
            <v>42986.047041673773</v>
          </cell>
          <cell r="BR216">
            <v>52188.8675095656</v>
          </cell>
          <cell r="BS216">
            <v>58331.199554694154</v>
          </cell>
          <cell r="BU216">
            <v>0.12690535382451906</v>
          </cell>
          <cell r="BV216">
            <v>5.6383039890405717E-2</v>
          </cell>
          <cell r="BW216">
            <v>2.2860612444951522E-2</v>
          </cell>
          <cell r="BX216">
            <v>4.5478223862098321E-2</v>
          </cell>
          <cell r="BY216">
            <v>-3.9835832485851985E-2</v>
          </cell>
          <cell r="BZ216">
            <v>-2.3314602133015616E-2</v>
          </cell>
          <cell r="CA216">
            <v>-3.9731263715793053E-2</v>
          </cell>
          <cell r="CB216">
            <v>9.3182117565482336E-4</v>
          </cell>
          <cell r="CD216">
            <v>0.25403954502878112</v>
          </cell>
          <cell r="CE216">
            <v>0.12348405243123217</v>
          </cell>
          <cell r="CF216">
            <v>4.5478223862098321E-2</v>
          </cell>
          <cell r="CG216">
            <v>9.3182117565482336E-4</v>
          </cell>
          <cell r="CH216">
            <v>0.21408854968613311</v>
          </cell>
          <cell r="CI216">
            <v>0.11769429647046348</v>
          </cell>
        </row>
        <row r="218">
          <cell r="A218" t="str">
            <v>III.  Financial system</v>
          </cell>
        </row>
        <row r="220">
          <cell r="A220" t="str">
            <v>Net foreign assets</v>
          </cell>
          <cell r="B220">
            <v>4771.9998689399999</v>
          </cell>
          <cell r="C220">
            <v>4795.24740028</v>
          </cell>
          <cell r="D220">
            <v>4287.4479993899986</v>
          </cell>
          <cell r="E220">
            <v>4382.7783659200004</v>
          </cell>
          <cell r="F220">
            <v>4538.5887214100003</v>
          </cell>
          <cell r="G220">
            <v>4699.5913950699987</v>
          </cell>
          <cell r="H220">
            <v>4806.5973957799997</v>
          </cell>
          <cell r="I220">
            <v>5165.2066176300013</v>
          </cell>
          <cell r="J220">
            <v>4880.8700852315596</v>
          </cell>
          <cell r="K220">
            <v>4930.1082197048072</v>
          </cell>
          <cell r="L220">
            <v>4717.5606722125467</v>
          </cell>
          <cell r="M220">
            <v>6230.4822022856861</v>
          </cell>
          <cell r="N220">
            <v>6834.1318920287231</v>
          </cell>
          <cell r="O220">
            <v>6645.4615054199994</v>
          </cell>
          <cell r="P220">
            <v>6555.5140479300035</v>
          </cell>
          <cell r="Q220">
            <v>6615.3061269099981</v>
          </cell>
          <cell r="R220">
            <v>6776.221246699999</v>
          </cell>
          <cell r="S220">
            <v>6817.3918269099995</v>
          </cell>
          <cell r="T220">
            <v>6896.8878247600042</v>
          </cell>
          <cell r="U220">
            <v>6935.2649375500014</v>
          </cell>
          <cell r="V220">
            <v>7438.0371100399971</v>
          </cell>
          <cell r="W220">
            <v>7536.8082701599997</v>
          </cell>
          <cell r="X220">
            <v>7924.3187400999968</v>
          </cell>
          <cell r="Y220">
            <v>7814.4684516900006</v>
          </cell>
          <cell r="Z220">
            <v>7800.6119472560913</v>
          </cell>
          <cell r="AA220">
            <v>7470.0269470104349</v>
          </cell>
          <cell r="AB220">
            <v>7727.8351507620555</v>
          </cell>
          <cell r="AC220">
            <v>7610.5724667031354</v>
          </cell>
          <cell r="AD220">
            <v>7271.6175225796487</v>
          </cell>
          <cell r="AE220">
            <v>7391.1958898280664</v>
          </cell>
          <cell r="AF220">
            <v>7006.9608069249907</v>
          </cell>
          <cell r="AG220">
            <v>7624.6213756918996</v>
          </cell>
          <cell r="AH220">
            <v>7614.6728070053632</v>
          </cell>
          <cell r="AI220">
            <v>8043.8267565147053</v>
          </cell>
          <cell r="AJ220">
            <v>8072.7541850001735</v>
          </cell>
          <cell r="AK220">
            <v>8340.8950559380246</v>
          </cell>
          <cell r="AL220">
            <v>8726.7179797900098</v>
          </cell>
          <cell r="AM220">
            <v>8783.5574406399974</v>
          </cell>
          <cell r="AN220">
            <v>8998.1254546199998</v>
          </cell>
          <cell r="AO220">
            <v>9605.1022916399997</v>
          </cell>
          <cell r="AP220">
            <v>10439.333302160005</v>
          </cell>
          <cell r="AQ220">
            <v>11055.274616859997</v>
          </cell>
          <cell r="AR220">
            <v>11233.416507099999</v>
          </cell>
          <cell r="AS220">
            <v>12082.391018259998</v>
          </cell>
          <cell r="AT220">
            <v>11764.959284810004</v>
          </cell>
          <cell r="AU220">
            <v>11019.558185756294</v>
          </cell>
          <cell r="AV220">
            <v>11024.273889623721</v>
          </cell>
          <cell r="AW220">
            <v>11623.362889156972</v>
          </cell>
          <cell r="AX220">
            <v>12554.020461008473</v>
          </cell>
          <cell r="AY220">
            <v>12562.32754373729</v>
          </cell>
          <cell r="AZ220">
            <v>12762.903771665475</v>
          </cell>
          <cell r="BA220">
            <v>13070.506403084817</v>
          </cell>
          <cell r="BB220">
            <v>13708.541620157706</v>
          </cell>
          <cell r="BC220">
            <v>14481.918091603387</v>
          </cell>
          <cell r="BD220">
            <v>16706.187946650996</v>
          </cell>
          <cell r="BE220">
            <v>16990.553236330001</v>
          </cell>
          <cell r="BF220">
            <v>17212.601182409602</v>
          </cell>
          <cell r="BG220">
            <v>12762.903771665475</v>
          </cell>
          <cell r="BH220">
            <v>14481.918091603387</v>
          </cell>
          <cell r="BI220">
            <v>17212.601182409602</v>
          </cell>
          <cell r="BJ220">
            <v>16099.637925193361</v>
          </cell>
          <cell r="BK220">
            <v>16109.543173677157</v>
          </cell>
          <cell r="BL220">
            <v>16119.200530213335</v>
          </cell>
          <cell r="BM220">
            <v>16128.833552046664</v>
          </cell>
          <cell r="BN220">
            <v>16150.806190502097</v>
          </cell>
          <cell r="BO220">
            <v>8340.8950559380246</v>
          </cell>
          <cell r="BP220">
            <v>11623.362889156972</v>
          </cell>
          <cell r="BQ220">
            <v>16099.637925193361</v>
          </cell>
          <cell r="BR220">
            <v>16150.806190502099</v>
          </cell>
          <cell r="BS220">
            <v>17081.277919546603</v>
          </cell>
          <cell r="BU220">
            <v>0.16437854574740496</v>
          </cell>
          <cell r="BV220">
            <v>0.49573557265266377</v>
          </cell>
          <cell r="BW220">
            <v>0.54503805783834225</v>
          </cell>
          <cell r="BX220">
            <v>0.39353904001970408</v>
          </cell>
          <cell r="BY220">
            <v>0.41839584656073958</v>
          </cell>
          <cell r="BZ220">
            <v>0.30995552742919119</v>
          </cell>
          <cell r="CA220">
            <v>0.46303958778957854</v>
          </cell>
          <cell r="CB220">
            <v>0.38511015088517553</v>
          </cell>
          <cell r="CD220">
            <v>0.25423172685144979</v>
          </cell>
          <cell r="CE220">
            <v>6.7365631776806989E-2</v>
          </cell>
          <cell r="CF220">
            <v>0.39353904001970408</v>
          </cell>
          <cell r="CG220">
            <v>0.38511015088517553</v>
          </cell>
          <cell r="CH220">
            <v>3.1782246002356462E-3</v>
          </cell>
          <cell r="CI220">
            <v>5.7611472645352713E-2</v>
          </cell>
        </row>
        <row r="222">
          <cell r="A222" t="str">
            <v>Net domestic assets</v>
          </cell>
          <cell r="B222">
            <v>12854.905828410001</v>
          </cell>
          <cell r="C222">
            <v>13983.801703660003</v>
          </cell>
          <cell r="D222">
            <v>15969.076118200002</v>
          </cell>
          <cell r="E222">
            <v>18072.05264251</v>
          </cell>
          <cell r="F222">
            <v>19094.389134959998</v>
          </cell>
          <cell r="G222">
            <v>20534.802178490001</v>
          </cell>
          <cell r="H222">
            <v>21576.183119360001</v>
          </cell>
          <cell r="I222">
            <v>23101.59172651</v>
          </cell>
          <cell r="J222">
            <v>24100.877611448439</v>
          </cell>
          <cell r="K222">
            <v>26081.596562645194</v>
          </cell>
          <cell r="L222">
            <v>27485.924448177451</v>
          </cell>
          <cell r="M222">
            <v>31041.893192544314</v>
          </cell>
          <cell r="N222">
            <v>29888.059997731274</v>
          </cell>
          <cell r="O222">
            <v>30101.927189260005</v>
          </cell>
          <cell r="P222">
            <v>31116.570175269997</v>
          </cell>
          <cell r="Q222">
            <v>31798.314239469997</v>
          </cell>
          <cell r="R222">
            <v>31939.394176299997</v>
          </cell>
          <cell r="S222">
            <v>32761.359760110001</v>
          </cell>
          <cell r="T222">
            <v>33331.461072849997</v>
          </cell>
          <cell r="U222">
            <v>33635.544453429997</v>
          </cell>
          <cell r="V222">
            <v>33806.575017270006</v>
          </cell>
          <cell r="W222">
            <v>34302.611352879998</v>
          </cell>
          <cell r="X222">
            <v>34993.298878730006</v>
          </cell>
          <cell r="Y222">
            <v>37718.22500993</v>
          </cell>
          <cell r="Z222">
            <v>37080.796749693916</v>
          </cell>
          <cell r="AA222">
            <v>38043.103692319572</v>
          </cell>
          <cell r="AB222">
            <v>37735.402628207943</v>
          </cell>
          <cell r="AC222">
            <v>39123.087165676872</v>
          </cell>
          <cell r="AD222">
            <v>39706.476628640354</v>
          </cell>
          <cell r="AE222">
            <v>40088.257814261931</v>
          </cell>
          <cell r="AF222">
            <v>40812.889910135011</v>
          </cell>
          <cell r="AG222">
            <v>40559.804890158099</v>
          </cell>
          <cell r="AH222">
            <v>40607.786623604639</v>
          </cell>
          <cell r="AI222">
            <v>40214.356664085302</v>
          </cell>
          <cell r="AJ222">
            <v>39949.299239789834</v>
          </cell>
          <cell r="AK222">
            <v>41845.865923961974</v>
          </cell>
          <cell r="AL222">
            <v>41368.647159198765</v>
          </cell>
          <cell r="AM222">
            <v>41375.420683780001</v>
          </cell>
          <cell r="AN222">
            <v>41440.429045689998</v>
          </cell>
          <cell r="AO222">
            <v>40393.081998890004</v>
          </cell>
          <cell r="AP222">
            <v>39544.487798519993</v>
          </cell>
          <cell r="AQ222">
            <v>39222.989284750001</v>
          </cell>
          <cell r="AR222">
            <v>38666.184565250005</v>
          </cell>
          <cell r="AS222">
            <v>38401.74976661001</v>
          </cell>
          <cell r="AT222">
            <v>38074.319700050008</v>
          </cell>
          <cell r="AU222">
            <v>39472.204616723713</v>
          </cell>
          <cell r="AV222">
            <v>40492.218083006286</v>
          </cell>
          <cell r="AW222">
            <v>42891.629950586677</v>
          </cell>
          <cell r="AX222">
            <v>40103.413451094326</v>
          </cell>
          <cell r="AY222">
            <v>39198.747904152697</v>
          </cell>
          <cell r="AZ222">
            <v>38888.017863604517</v>
          </cell>
          <cell r="BA222">
            <v>38355.888280405197</v>
          </cell>
          <cell r="BB222">
            <v>37778.135521122284</v>
          </cell>
          <cell r="BC222">
            <v>37952.246272476623</v>
          </cell>
          <cell r="BD222">
            <v>35118.458848089009</v>
          </cell>
          <cell r="BE222">
            <v>34561.522658790003</v>
          </cell>
          <cell r="BF222">
            <v>33969.9157914604</v>
          </cell>
          <cell r="BG222">
            <v>38888.017863604517</v>
          </cell>
          <cell r="BH222">
            <v>37952.246272476623</v>
          </cell>
          <cell r="BI222">
            <v>33969.9157914604</v>
          </cell>
          <cell r="BJ222">
            <v>39886.619091511981</v>
          </cell>
          <cell r="BK222">
            <v>41064.070381838465</v>
          </cell>
          <cell r="BL222">
            <v>43512.192324826814</v>
          </cell>
          <cell r="BM222">
            <v>45260.910184110042</v>
          </cell>
          <cell r="BN222">
            <v>50603.296132807467</v>
          </cell>
          <cell r="BO222">
            <v>41845.865923961974</v>
          </cell>
          <cell r="BP222">
            <v>42891.629950586677</v>
          </cell>
          <cell r="BQ222">
            <v>39886.619091511981</v>
          </cell>
          <cell r="BR222">
            <v>50603.296132807474</v>
          </cell>
          <cell r="BS222">
            <v>57516.921736867487</v>
          </cell>
          <cell r="BU222">
            <v>9.8184361618881333E-2</v>
          </cell>
          <cell r="BV222">
            <v>-2.1584089124573991E-2</v>
          </cell>
          <cell r="BW222">
            <v>-6.2388697690850425E-2</v>
          </cell>
          <cell r="BX222">
            <v>2.4990856409208062E-2</v>
          </cell>
          <cell r="BY222">
            <v>-6.1592296239774247E-2</v>
          </cell>
          <cell r="BZ222">
            <v>-3.2397913454481286E-2</v>
          </cell>
          <cell r="CA222">
            <v>-0.10779979631741698</v>
          </cell>
          <cell r="CB222">
            <v>-7.0060542407379245E-2</v>
          </cell>
          <cell r="CD222">
            <v>0.21507489172693939</v>
          </cell>
          <cell r="CE222">
            <v>0.10943359378510786</v>
          </cell>
          <cell r="CF222">
            <v>2.4990856409208062E-2</v>
          </cell>
          <cell r="CG222">
            <v>-7.0060542407379245E-2</v>
          </cell>
          <cell r="CH222">
            <v>0.26867850134673454</v>
          </cell>
          <cell r="CI222">
            <v>0.13662401725601669</v>
          </cell>
        </row>
        <row r="224">
          <cell r="A224" t="str">
            <v>Net credit to NFPS</v>
          </cell>
          <cell r="B224">
            <v>1222.2376995099999</v>
          </cell>
          <cell r="C224">
            <v>1208.2844990099998</v>
          </cell>
          <cell r="D224">
            <v>958.53856738999991</v>
          </cell>
          <cell r="E224">
            <v>1056.9185387900002</v>
          </cell>
          <cell r="F224">
            <v>1129.7226261699998</v>
          </cell>
          <cell r="G224">
            <v>596.73794563999991</v>
          </cell>
          <cell r="H224">
            <v>757.22053828000003</v>
          </cell>
          <cell r="I224">
            <v>1208.5046304299999</v>
          </cell>
          <cell r="J224">
            <v>1091.14465008</v>
          </cell>
          <cell r="K224">
            <v>1114.0950104199999</v>
          </cell>
          <cell r="L224">
            <v>712.94794503999969</v>
          </cell>
          <cell r="M224">
            <v>1211.3174240699998</v>
          </cell>
          <cell r="N224">
            <v>1213.2591941599999</v>
          </cell>
          <cell r="O224">
            <v>1288.2565353499999</v>
          </cell>
          <cell r="P224">
            <v>1289.91811383</v>
          </cell>
          <cell r="Q224">
            <v>1194.01831657</v>
          </cell>
          <cell r="R224">
            <v>1176.38060683</v>
          </cell>
          <cell r="S224">
            <v>1443.7357196399994</v>
          </cell>
          <cell r="T224">
            <v>1014.92458062</v>
          </cell>
          <cell r="U224">
            <v>1043.1435565400004</v>
          </cell>
          <cell r="V224">
            <v>1214.48638843</v>
          </cell>
          <cell r="W224">
            <v>1476.6693977099999</v>
          </cell>
          <cell r="X224">
            <v>1312.4812471599998</v>
          </cell>
          <cell r="Y224">
            <v>1809.1564036310001</v>
          </cell>
          <cell r="Z224">
            <v>1357.4393896000001</v>
          </cell>
          <cell r="AA224">
            <v>2098.2617737199998</v>
          </cell>
          <cell r="AB224">
            <v>1678.3937529199995</v>
          </cell>
          <cell r="AC224">
            <v>1656.9996666520005</v>
          </cell>
          <cell r="AD224">
            <v>1720.8673351589991</v>
          </cell>
          <cell r="AE224">
            <v>2269.572917553</v>
          </cell>
          <cell r="AF224">
            <v>1940.4038597599997</v>
          </cell>
          <cell r="AG224">
            <v>2648.8145771549998</v>
          </cell>
          <cell r="AH224">
            <v>3360.7229130950004</v>
          </cell>
          <cell r="AI224">
            <v>3863.1386047460005</v>
          </cell>
          <cell r="AJ224">
            <v>2980.8628086220001</v>
          </cell>
          <cell r="AK224">
            <v>5528.6268385829717</v>
          </cell>
          <cell r="AL224">
            <v>4718.8221340119999</v>
          </cell>
          <cell r="AM224">
            <v>5035.2074241544397</v>
          </cell>
          <cell r="AN224">
            <v>4838.4986387330009</v>
          </cell>
          <cell r="AO224">
            <v>4869.0649634990004</v>
          </cell>
          <cell r="AP224">
            <v>4786.6965501879986</v>
          </cell>
          <cell r="AQ224">
            <v>5753.1897790909989</v>
          </cell>
          <cell r="AR224">
            <v>5473.7279725799999</v>
          </cell>
          <cell r="AS224">
            <v>6600.2065771400012</v>
          </cell>
          <cell r="AT224">
            <v>6549.6832564899996</v>
          </cell>
          <cell r="AU224">
            <v>6690.9784055499995</v>
          </cell>
          <cell r="AV224">
            <v>6108.8972280800008</v>
          </cell>
          <cell r="AW224">
            <v>8160.3102461952203</v>
          </cell>
          <cell r="AX224">
            <v>6207.0219408552512</v>
          </cell>
          <cell r="AY224">
            <v>6894.9552101299996</v>
          </cell>
          <cell r="AZ224">
            <v>6834.2269474637178</v>
          </cell>
          <cell r="BA224">
            <v>6597.6793683699998</v>
          </cell>
          <cell r="BB224">
            <v>6814.5176181899997</v>
          </cell>
          <cell r="BC224">
            <v>7231.2259174800001</v>
          </cell>
          <cell r="BD224">
            <v>6930.2489001699996</v>
          </cell>
          <cell r="BE224">
            <v>6835.928817</v>
          </cell>
          <cell r="BF224">
            <v>6444.8235956900016</v>
          </cell>
          <cell r="BG224">
            <v>6834.2269474637178</v>
          </cell>
          <cell r="BH224">
            <v>7231.2259174800001</v>
          </cell>
          <cell r="BI224">
            <v>6444.8235956900016</v>
          </cell>
          <cell r="BJ224">
            <v>9022.670252305561</v>
          </cell>
          <cell r="BK224">
            <v>9474.0882701786941</v>
          </cell>
          <cell r="BL224">
            <v>12228.686837563204</v>
          </cell>
          <cell r="BM224">
            <v>13154.062463565582</v>
          </cell>
          <cell r="BN224">
            <v>14208.422294591026</v>
          </cell>
          <cell r="BO224">
            <v>5528.6268385829717</v>
          </cell>
          <cell r="BP224">
            <v>8160.3102461952203</v>
          </cell>
          <cell r="BQ224">
            <v>9022.670252305561</v>
          </cell>
          <cell r="BR224">
            <v>14206.931389823631</v>
          </cell>
          <cell r="BS224">
            <v>12887.120496877593</v>
          </cell>
          <cell r="BU224">
            <v>1.8828149713469693</v>
          </cell>
          <cell r="BV224">
            <v>1.5349217619735929</v>
          </cell>
          <cell r="BW224">
            <v>0.94889118378943671</v>
          </cell>
          <cell r="BX224">
            <v>0.47601031584305087</v>
          </cell>
          <cell r="BY224">
            <v>0.41246850681212832</v>
          </cell>
          <cell r="BZ224">
            <v>0.25690724539640164</v>
          </cell>
          <cell r="CA224">
            <v>-1.6009882721594759E-2</v>
          </cell>
          <cell r="CB224">
            <v>0.10567735540599332</v>
          </cell>
          <cell r="CD224">
            <v>0.4935444398647173</v>
          </cell>
          <cell r="CE224">
            <v>2.0559142523481921</v>
          </cell>
          <cell r="CF224">
            <v>0.47601031584305087</v>
          </cell>
          <cell r="CG224">
            <v>0.10567735540599332</v>
          </cell>
          <cell r="CH224">
            <v>0.57458169173292539</v>
          </cell>
          <cell r="CI224">
            <v>-9.2899082619024465E-2</v>
          </cell>
        </row>
        <row r="225">
          <cell r="A225" t="str">
            <v xml:space="preserve">  Central Government</v>
          </cell>
          <cell r="B225">
            <v>911.88076640000008</v>
          </cell>
          <cell r="C225">
            <v>859.92849347999993</v>
          </cell>
          <cell r="D225">
            <v>665.85192963999998</v>
          </cell>
          <cell r="E225">
            <v>891.49946696999996</v>
          </cell>
          <cell r="F225">
            <v>557.97209903000009</v>
          </cell>
          <cell r="G225">
            <v>271.30966429999995</v>
          </cell>
          <cell r="H225">
            <v>159.17743990999986</v>
          </cell>
          <cell r="I225">
            <v>523.41730353999992</v>
          </cell>
          <cell r="J225">
            <v>293.09076143999982</v>
          </cell>
          <cell r="K225">
            <v>306.12449382</v>
          </cell>
          <cell r="L225">
            <v>235.0969544699999</v>
          </cell>
          <cell r="M225">
            <v>661.30794687999992</v>
          </cell>
          <cell r="N225">
            <v>655.2590551400001</v>
          </cell>
          <cell r="O225">
            <v>-17.868249260000198</v>
          </cell>
          <cell r="P225">
            <v>343.72299225999996</v>
          </cell>
          <cell r="Q225">
            <v>534.16588677000004</v>
          </cell>
          <cell r="R225">
            <v>469.77867466999976</v>
          </cell>
          <cell r="S225">
            <v>590.48540552999998</v>
          </cell>
          <cell r="T225">
            <v>131.17307332999985</v>
          </cell>
          <cell r="U225">
            <v>-187.66114526999962</v>
          </cell>
          <cell r="V225">
            <v>-152.46934951999975</v>
          </cell>
          <cell r="W225">
            <v>-79.815996670000288</v>
          </cell>
          <cell r="X225">
            <v>93.000498850000042</v>
          </cell>
          <cell r="Y225">
            <v>379.65942240100003</v>
          </cell>
          <cell r="Z225">
            <v>-269.61555298000019</v>
          </cell>
          <cell r="AA225">
            <v>48.156294310000021</v>
          </cell>
          <cell r="AB225">
            <v>10.178632750000133</v>
          </cell>
          <cell r="AC225">
            <v>230.30492713200022</v>
          </cell>
          <cell r="AD225">
            <v>539.04784889899986</v>
          </cell>
          <cell r="AE225">
            <v>455.68148986300037</v>
          </cell>
          <cell r="AF225">
            <v>230.65909641999997</v>
          </cell>
          <cell r="AG225">
            <v>535.9589814750002</v>
          </cell>
          <cell r="AH225">
            <v>648.05164561500033</v>
          </cell>
          <cell r="AI225">
            <v>1175.9017271460002</v>
          </cell>
          <cell r="AJ225">
            <v>1000.0220253620001</v>
          </cell>
          <cell r="AK225">
            <v>2595.2325224129718</v>
          </cell>
          <cell r="AL225">
            <v>1989.9801563119995</v>
          </cell>
          <cell r="AM225">
            <v>1760.56213253444</v>
          </cell>
          <cell r="AN225">
            <v>1458.8766747829995</v>
          </cell>
          <cell r="AO225">
            <v>2279.5673787790001</v>
          </cell>
          <cell r="AP225">
            <v>2024.2608980479995</v>
          </cell>
          <cell r="AQ225">
            <v>2477.4210765609996</v>
          </cell>
          <cell r="AR225">
            <v>2720.8391950800001</v>
          </cell>
          <cell r="AS225">
            <v>3303.4231648100003</v>
          </cell>
          <cell r="AT225">
            <v>2779.3647348399995</v>
          </cell>
          <cell r="AU225">
            <v>3307.9657482699999</v>
          </cell>
          <cell r="AV225">
            <v>2856.4635532600005</v>
          </cell>
          <cell r="AW225">
            <v>5461.1011138384201</v>
          </cell>
          <cell r="AX225">
            <v>4798.9526900852507</v>
          </cell>
          <cell r="AY225">
            <v>4681.9210296399997</v>
          </cell>
          <cell r="AZ225">
            <v>4592.1147652337186</v>
          </cell>
          <cell r="BA225">
            <v>4234.5776186900002</v>
          </cell>
          <cell r="BB225">
            <v>4699.2555973899998</v>
          </cell>
          <cell r="BC225">
            <v>4899.0411717799998</v>
          </cell>
          <cell r="BD225">
            <v>5026.4385175099997</v>
          </cell>
          <cell r="BE225">
            <v>4646.2826578499989</v>
          </cell>
          <cell r="BF225">
            <v>4263.2237257800016</v>
          </cell>
          <cell r="BG225">
            <v>4592.1147652337186</v>
          </cell>
          <cell r="BH225">
            <v>4899.0411717799998</v>
          </cell>
          <cell r="BI225">
            <v>4263.2237257800016</v>
          </cell>
          <cell r="BJ225">
            <v>5968.4584563714898</v>
          </cell>
          <cell r="BK225">
            <v>6267.0695782225721</v>
          </cell>
          <cell r="BL225">
            <v>8089.2249550317583</v>
          </cell>
          <cell r="BM225">
            <v>8701.3570429713182</v>
          </cell>
          <cell r="BN225">
            <v>9398.8116405095807</v>
          </cell>
          <cell r="BO225">
            <v>2595.2325224129718</v>
          </cell>
          <cell r="BP225">
            <v>5461.1011138384201</v>
          </cell>
          <cell r="BQ225">
            <v>5968.4584563714898</v>
          </cell>
          <cell r="BR225">
            <v>9397.8254132711045</v>
          </cell>
          <cell r="BS225">
            <v>8524.7760537644645</v>
          </cell>
          <cell r="BU225">
            <v>142.32737123097209</v>
          </cell>
          <cell r="BV225">
            <v>4.4367384492748014</v>
          </cell>
          <cell r="BW225">
            <v>3.2888012917587535</v>
          </cell>
          <cell r="BX225">
            <v>1.1042820119874448</v>
          </cell>
          <cell r="BY225">
            <v>2.1477059333454434</v>
          </cell>
          <cell r="BZ225">
            <v>0.97747618203867925</v>
          </cell>
          <cell r="CA225">
            <v>0.53388422625482579</v>
          </cell>
          <cell r="CB225">
            <v>9.2903854361426674E-2</v>
          </cell>
          <cell r="CD225">
            <v>-0.42589617410133351</v>
          </cell>
          <cell r="CE225">
            <v>5.8356857996582567</v>
          </cell>
          <cell r="CF225">
            <v>1.1042820119874448</v>
          </cell>
          <cell r="CG225">
            <v>9.2903854361426674E-2</v>
          </cell>
          <cell r="CH225">
            <v>0.57458169173292539</v>
          </cell>
          <cell r="CI225">
            <v>-9.2899082619024465E-2</v>
          </cell>
        </row>
        <row r="226">
          <cell r="A226" t="str">
            <v xml:space="preserve">  Rest of public sector</v>
          </cell>
          <cell r="B226">
            <v>310.35693310999989</v>
          </cell>
          <cell r="C226">
            <v>348.35600552999989</v>
          </cell>
          <cell r="D226">
            <v>292.68663774999993</v>
          </cell>
          <cell r="E226">
            <v>165.41907182000011</v>
          </cell>
          <cell r="F226">
            <v>571.75052713999969</v>
          </cell>
          <cell r="G226">
            <v>325.42828133999996</v>
          </cell>
          <cell r="H226">
            <v>598.04309837000017</v>
          </cell>
          <cell r="I226">
            <v>685.08732688999987</v>
          </cell>
          <cell r="J226">
            <v>798.0538886400002</v>
          </cell>
          <cell r="K226">
            <v>807.97051659999988</v>
          </cell>
          <cell r="L226">
            <v>477.85099056999979</v>
          </cell>
          <cell r="M226">
            <v>550.00947718999987</v>
          </cell>
          <cell r="N226">
            <v>558.00013901999989</v>
          </cell>
          <cell r="O226">
            <v>1306.1247846100002</v>
          </cell>
          <cell r="P226">
            <v>946.19512157000008</v>
          </cell>
          <cell r="Q226">
            <v>659.8524298000001</v>
          </cell>
          <cell r="R226">
            <v>706.60193216000016</v>
          </cell>
          <cell r="S226">
            <v>853.25031410999952</v>
          </cell>
          <cell r="T226">
            <v>883.75150729000018</v>
          </cell>
          <cell r="U226">
            <v>1230.8047018100001</v>
          </cell>
          <cell r="V226">
            <v>1366.9557379499997</v>
          </cell>
          <cell r="W226">
            <v>1556.4853943800001</v>
          </cell>
          <cell r="X226">
            <v>1219.4807483099999</v>
          </cell>
          <cell r="Y226">
            <v>1429.4969812300001</v>
          </cell>
          <cell r="Z226">
            <v>1627.0549425800002</v>
          </cell>
          <cell r="AA226">
            <v>2050.10547941</v>
          </cell>
          <cell r="AB226">
            <v>1668.2151201699994</v>
          </cell>
          <cell r="AC226">
            <v>1426.6947395200004</v>
          </cell>
          <cell r="AD226">
            <v>1181.8194862599994</v>
          </cell>
          <cell r="AE226">
            <v>1813.8914276899995</v>
          </cell>
          <cell r="AF226">
            <v>1709.7447633399997</v>
          </cell>
          <cell r="AG226">
            <v>2112.8555956799996</v>
          </cell>
          <cell r="AH226">
            <v>2712.6712674800001</v>
          </cell>
          <cell r="AI226">
            <v>2687.2368776000003</v>
          </cell>
          <cell r="AJ226">
            <v>1980.8407832599999</v>
          </cell>
          <cell r="AK226">
            <v>2933.3943161699995</v>
          </cell>
          <cell r="AL226">
            <v>2728.8419776999999</v>
          </cell>
          <cell r="AM226">
            <v>3274.6452916200001</v>
          </cell>
          <cell r="AN226">
            <v>3379.6219639500009</v>
          </cell>
          <cell r="AO226">
            <v>2589.4975847199998</v>
          </cell>
          <cell r="AP226">
            <v>2762.4356521399995</v>
          </cell>
          <cell r="AQ226">
            <v>3275.7687025299992</v>
          </cell>
          <cell r="AR226">
            <v>2752.8887774999998</v>
          </cell>
          <cell r="AS226">
            <v>3296.7834123300004</v>
          </cell>
          <cell r="AT226">
            <v>3770.3185216500001</v>
          </cell>
          <cell r="AU226">
            <v>3383.0126572799995</v>
          </cell>
          <cell r="AV226">
            <v>3252.4336748199999</v>
          </cell>
          <cell r="AW226">
            <v>2699.2091323568002</v>
          </cell>
          <cell r="AX226">
            <v>1408.0692507700003</v>
          </cell>
          <cell r="AY226">
            <v>2213.0341804899999</v>
          </cell>
          <cell r="AZ226">
            <v>2242.1121822299997</v>
          </cell>
          <cell r="BA226">
            <v>2363.1017496799996</v>
          </cell>
          <cell r="BB226">
            <v>2115.2620207999998</v>
          </cell>
          <cell r="BC226">
            <v>2332.1847457000003</v>
          </cell>
          <cell r="BD226">
            <v>1903.8103826600002</v>
          </cell>
          <cell r="BE226">
            <v>2189.6461591500006</v>
          </cell>
          <cell r="BF226">
            <v>2181.5998699100001</v>
          </cell>
          <cell r="BG226">
            <v>2242.1121822299997</v>
          </cell>
          <cell r="BH226">
            <v>2332.1847457000003</v>
          </cell>
          <cell r="BI226">
            <v>2181.5998699100001</v>
          </cell>
          <cell r="BJ226">
            <v>3054.2117959340712</v>
          </cell>
          <cell r="BK226">
            <v>3207.0186919561211</v>
          </cell>
          <cell r="BL226">
            <v>4139.4618825314456</v>
          </cell>
          <cell r="BM226">
            <v>4452.7054205942641</v>
          </cell>
          <cell r="BN226">
            <v>4809.6106540814462</v>
          </cell>
          <cell r="BO226">
            <v>2933.3943161699995</v>
          </cell>
          <cell r="BP226">
            <v>2699.2091323568002</v>
          </cell>
          <cell r="BQ226">
            <v>3054.2117959340712</v>
          </cell>
          <cell r="BR226">
            <v>4809.105976552526</v>
          </cell>
          <cell r="BS226">
            <v>4362.3444431131284</v>
          </cell>
          <cell r="BU226">
            <v>1.0258909795791809</v>
          </cell>
          <cell r="BV226">
            <v>0.80593427617754831</v>
          </cell>
          <cell r="BW226">
            <v>0.38989142062632842</v>
          </cell>
          <cell r="BX226">
            <v>-7.9834198396812939E-2</v>
          </cell>
          <cell r="BY226">
            <v>-0.33657900021176157</v>
          </cell>
          <cell r="BZ226">
            <v>-0.28804962819909519</v>
          </cell>
          <cell r="CA226">
            <v>-0.4213751815973179</v>
          </cell>
          <cell r="CB226">
            <v>0.13152099232388936</v>
          </cell>
          <cell r="CD226">
            <v>1.5990406356874152</v>
          </cell>
          <cell r="CE226">
            <v>1.052046527335778</v>
          </cell>
          <cell r="CF226">
            <v>-7.9834198396812939E-2</v>
          </cell>
          <cell r="CG226">
            <v>0.13152099232388936</v>
          </cell>
          <cell r="CH226">
            <v>0.57458169173292539</v>
          </cell>
          <cell r="CI226">
            <v>-9.2899082619024465E-2</v>
          </cell>
        </row>
        <row r="227">
          <cell r="A227" t="str">
            <v>Fogafín</v>
          </cell>
          <cell r="Y227">
            <v>-0.25908066000000002</v>
          </cell>
          <cell r="Z227">
            <v>-3.3951129799999999</v>
          </cell>
          <cell r="AA227">
            <v>-0.10012095</v>
          </cell>
          <cell r="AB227">
            <v>-0.14532204000000001</v>
          </cell>
          <cell r="AC227">
            <v>-7.3494131600000001</v>
          </cell>
          <cell r="AD227">
            <v>-0.31561479999999997</v>
          </cell>
          <cell r="AE227">
            <v>-1.6325559999999999E-2</v>
          </cell>
          <cell r="AF227">
            <v>-10.73636568</v>
          </cell>
          <cell r="AG227">
            <v>-8.7611350000000005E-2</v>
          </cell>
          <cell r="AH227">
            <v>-35.390487479999997</v>
          </cell>
          <cell r="AI227">
            <v>-26.814661099999999</v>
          </cell>
          <cell r="AJ227">
            <v>16.089184760000002</v>
          </cell>
          <cell r="AK227">
            <v>18.75571296</v>
          </cell>
          <cell r="AL227">
            <v>-63.06289838</v>
          </cell>
          <cell r="AM227">
            <v>34.018065119999967</v>
          </cell>
          <cell r="AN227">
            <v>50.07650323</v>
          </cell>
          <cell r="AO227">
            <v>-230.70435615599996</v>
          </cell>
          <cell r="AP227">
            <v>-287.54150647</v>
          </cell>
          <cell r="AQ227">
            <v>-321.9858279</v>
          </cell>
          <cell r="AR227">
            <v>478.41267223999989</v>
          </cell>
          <cell r="AS227">
            <v>1488.9408796400003</v>
          </cell>
          <cell r="AT227">
            <v>2272.9746354099998</v>
          </cell>
          <cell r="AU227">
            <v>2452.8526126400006</v>
          </cell>
          <cell r="AV227">
            <v>2645.0696673631001</v>
          </cell>
          <cell r="AW227">
            <v>3022.6374376100002</v>
          </cell>
          <cell r="AX227">
            <v>3433.6714622600002</v>
          </cell>
          <cell r="AY227">
            <v>3888.4035136665498</v>
          </cell>
          <cell r="AZ227">
            <v>4142.1779210218401</v>
          </cell>
          <cell r="BA227">
            <v>4316.4030757962801</v>
          </cell>
          <cell r="BB227">
            <v>4460.2965731537997</v>
          </cell>
          <cell r="BC227">
            <v>4427.90340790347</v>
          </cell>
          <cell r="BD227">
            <v>4531.8686728213297</v>
          </cell>
          <cell r="BE227">
            <v>4554.1305421595898</v>
          </cell>
          <cell r="BF227">
            <v>4466.5221180073704</v>
          </cell>
          <cell r="BG227">
            <v>4142.1779210218401</v>
          </cell>
          <cell r="BH227">
            <v>4427.90340790347</v>
          </cell>
          <cell r="BI227">
            <v>4466.5221180073704</v>
          </cell>
          <cell r="BJ227">
            <v>5294.0303435289661</v>
          </cell>
          <cell r="BK227">
            <v>4971.6053435289659</v>
          </cell>
          <cell r="BL227">
            <v>4799.1803435289658</v>
          </cell>
          <cell r="BM227">
            <v>4330.8574837533661</v>
          </cell>
          <cell r="BN227">
            <v>4158.4324837533659</v>
          </cell>
          <cell r="BO227">
            <v>18.75571296</v>
          </cell>
          <cell r="BP227">
            <v>3022.6374376100002</v>
          </cell>
          <cell r="BQ227">
            <v>5294.0303435289661</v>
          </cell>
          <cell r="BR227">
            <v>4158.4324837533668</v>
          </cell>
          <cell r="BS227">
            <v>3743.4221180073705</v>
          </cell>
          <cell r="BU227">
            <v>345.58987246531905</v>
          </cell>
          <cell r="BV227">
            <v>19721.804479601313</v>
          </cell>
          <cell r="BW227">
            <v>65.225581427622657</v>
          </cell>
          <cell r="BX227">
            <v>160.15822651244073</v>
          </cell>
          <cell r="BY227">
            <v>81.716996072927273</v>
          </cell>
          <cell r="BZ227">
            <v>14.751858076432654</v>
          </cell>
          <cell r="CA227">
            <v>0.96505585606840616</v>
          </cell>
          <cell r="CB227">
            <v>0.75146058791455861</v>
          </cell>
          <cell r="CE227">
            <v>73.393334801601938</v>
          </cell>
          <cell r="CF227">
            <v>160.15822651244073</v>
          </cell>
          <cell r="CG227">
            <v>0.75146058791455861</v>
          </cell>
          <cell r="CH227">
            <v>-0.21450535529394366</v>
          </cell>
          <cell r="CI227">
            <v>-9.979971235974272E-2</v>
          </cell>
        </row>
        <row r="228">
          <cell r="A228" t="str">
            <v>Quasi-fiscal balance</v>
          </cell>
          <cell r="B228">
            <v>776.30099999999993</v>
          </cell>
          <cell r="C228">
            <v>772.45099999999991</v>
          </cell>
          <cell r="D228">
            <v>787.17599999999993</v>
          </cell>
          <cell r="E228">
            <v>868.4</v>
          </cell>
          <cell r="F228">
            <v>733.33649999999989</v>
          </cell>
          <cell r="G228">
            <v>696.36209999999994</v>
          </cell>
          <cell r="H228">
            <v>667.57099999999991</v>
          </cell>
          <cell r="I228">
            <v>580.65629999999987</v>
          </cell>
          <cell r="J228">
            <v>600.1312999999999</v>
          </cell>
          <cell r="K228">
            <v>566.54229999999984</v>
          </cell>
          <cell r="L228">
            <v>575.22129999999993</v>
          </cell>
          <cell r="M228">
            <v>566.88929999999982</v>
          </cell>
          <cell r="N228">
            <v>444.98929999999984</v>
          </cell>
          <cell r="O228">
            <v>462.81399999999985</v>
          </cell>
          <cell r="P228">
            <v>482.17889999999983</v>
          </cell>
          <cell r="Q228">
            <v>567.83539999999982</v>
          </cell>
          <cell r="R228">
            <v>613.63539999999989</v>
          </cell>
          <cell r="S228">
            <v>627.53539999999987</v>
          </cell>
          <cell r="T228">
            <v>619.63539999999989</v>
          </cell>
          <cell r="U228">
            <v>678.97121047170788</v>
          </cell>
          <cell r="V228">
            <v>834.52829999999983</v>
          </cell>
          <cell r="W228">
            <v>681.38929999999982</v>
          </cell>
          <cell r="X228">
            <v>679.48929999999984</v>
          </cell>
          <cell r="Y228">
            <v>638.48929999999984</v>
          </cell>
          <cell r="Z228">
            <v>536.48929999999984</v>
          </cell>
          <cell r="AA228">
            <v>484.98929999999984</v>
          </cell>
          <cell r="AB228">
            <v>417.68929999999983</v>
          </cell>
          <cell r="AC228">
            <v>316.78929999999986</v>
          </cell>
          <cell r="AD228">
            <v>250.58929999999987</v>
          </cell>
          <cell r="AE228">
            <v>188.68929999999983</v>
          </cell>
          <cell r="AF228">
            <v>82.589299999999866</v>
          </cell>
          <cell r="AG228">
            <v>-11.810700000000111</v>
          </cell>
          <cell r="AH228">
            <v>-144.61070000000018</v>
          </cell>
          <cell r="AI228">
            <v>-287.11070000000018</v>
          </cell>
          <cell r="AJ228">
            <v>-410.41070000000025</v>
          </cell>
          <cell r="AK228">
            <v>-469.41070000000025</v>
          </cell>
          <cell r="AL228">
            <v>-578.51070000000027</v>
          </cell>
          <cell r="AM228">
            <v>-638.11070000000018</v>
          </cell>
          <cell r="AN228">
            <v>-829.21070000000032</v>
          </cell>
          <cell r="AO228">
            <v>-723.01070000000027</v>
          </cell>
          <cell r="AP228">
            <v>-691.21070000000032</v>
          </cell>
          <cell r="AQ228">
            <v>-738.01070000000027</v>
          </cell>
          <cell r="AR228">
            <v>-744.71070000000032</v>
          </cell>
          <cell r="AS228">
            <v>-806.31070000000022</v>
          </cell>
          <cell r="AT228">
            <v>-876.51070000000027</v>
          </cell>
          <cell r="AU228">
            <v>-971.11070000000018</v>
          </cell>
          <cell r="AV228">
            <v>-1033.5107000000003</v>
          </cell>
          <cell r="AW228">
            <v>-1078.3107000000002</v>
          </cell>
          <cell r="AX228">
            <v>-1133.3107000000002</v>
          </cell>
          <cell r="AY228">
            <v>-1164.2107000000003</v>
          </cell>
          <cell r="AZ228">
            <v>-1190.6107000000002</v>
          </cell>
          <cell r="BA228">
            <v>-1206.9107000000001</v>
          </cell>
          <cell r="BB228">
            <v>-1321.7107000000003</v>
          </cell>
          <cell r="BC228">
            <v>-1390.7107000000001</v>
          </cell>
          <cell r="BD228">
            <v>-1433.5107000000003</v>
          </cell>
          <cell r="BE228">
            <v>-1493.5107000000003</v>
          </cell>
          <cell r="BF228">
            <v>-1471.1107000000002</v>
          </cell>
          <cell r="BG228">
            <v>-1190.6107000000002</v>
          </cell>
          <cell r="BH228">
            <v>-1390.7107000000001</v>
          </cell>
          <cell r="BI228">
            <v>-1471.1107000000002</v>
          </cell>
          <cell r="BJ228">
            <v>-1787.2138019522858</v>
          </cell>
          <cell r="BK228">
            <v>-2040.3514768160931</v>
          </cell>
          <cell r="BL228">
            <v>-2244.0835209297275</v>
          </cell>
          <cell r="BM228">
            <v>-2541.5779016889583</v>
          </cell>
          <cell r="BN228">
            <v>-2782.0284021304283</v>
          </cell>
          <cell r="BO228">
            <v>-469.41070000000025</v>
          </cell>
          <cell r="BP228">
            <v>-1078.3107000000002</v>
          </cell>
          <cell r="BQ228">
            <v>-1787.2138019522858</v>
          </cell>
          <cell r="BR228">
            <v>-2782.0284021304283</v>
          </cell>
          <cell r="BS228">
            <v>-3852.5050038102972</v>
          </cell>
          <cell r="BU228">
            <v>-2.9852332822507082</v>
          </cell>
          <cell r="BV228">
            <v>-4.9112482795791861</v>
          </cell>
          <cell r="BW228">
            <v>5.0611745880491501</v>
          </cell>
          <cell r="BX228">
            <v>1.2971583306473407</v>
          </cell>
          <cell r="BY228">
            <v>0.43583615117363994</v>
          </cell>
          <cell r="BZ228">
            <v>0.88440452150625948</v>
          </cell>
          <cell r="CA228">
            <v>0.67837163881741525</v>
          </cell>
          <cell r="CB228">
            <v>0.65742007563523708</v>
          </cell>
          <cell r="CD228">
            <v>0.12630331883138401</v>
          </cell>
          <cell r="CE228">
            <v>-1.7351896108517408</v>
          </cell>
          <cell r="CF228">
            <v>1.2971583306473407</v>
          </cell>
          <cell r="CG228">
            <v>0.65742007563523708</v>
          </cell>
          <cell r="CH228">
            <v>0.5566287587368921</v>
          </cell>
          <cell r="CI228">
            <v>0.38478277247641213</v>
          </cell>
        </row>
        <row r="229">
          <cell r="A229" t="str">
            <v>Credit to private sector</v>
          </cell>
          <cell r="B229">
            <v>16503.895463730001</v>
          </cell>
          <cell r="C229">
            <v>17925.739449889999</v>
          </cell>
          <cell r="D229">
            <v>20019.276084860005</v>
          </cell>
          <cell r="E229">
            <v>21511.131823290001</v>
          </cell>
          <cell r="F229">
            <v>23264.164552570001</v>
          </cell>
          <cell r="G229">
            <v>25062.104529169999</v>
          </cell>
          <cell r="H229">
            <v>27229.253379679998</v>
          </cell>
          <cell r="I229">
            <v>29221.973348740001</v>
          </cell>
          <cell r="J229">
            <v>31020.09741472</v>
          </cell>
          <cell r="K229">
            <v>32812.094747280004</v>
          </cell>
          <cell r="L229">
            <v>34256.06665157</v>
          </cell>
          <cell r="M229">
            <v>36741.065827999999</v>
          </cell>
          <cell r="N229">
            <v>36777.113216699996</v>
          </cell>
          <cell r="O229">
            <v>37634.558798009995</v>
          </cell>
          <cell r="P229">
            <v>38166.18111967</v>
          </cell>
          <cell r="Q229">
            <v>38613.59107196</v>
          </cell>
          <cell r="R229">
            <v>39451.675002409997</v>
          </cell>
          <cell r="S229">
            <v>40101.569238759999</v>
          </cell>
          <cell r="T229">
            <v>41234.085431990003</v>
          </cell>
          <cell r="U229">
            <v>42015.673978769999</v>
          </cell>
          <cell r="V229">
            <v>43265.638291009993</v>
          </cell>
          <cell r="W229">
            <v>44209.151831240008</v>
          </cell>
          <cell r="X229">
            <v>45274.643617549998</v>
          </cell>
          <cell r="Y229">
            <v>46162.333605690001</v>
          </cell>
          <cell r="Z229">
            <v>46808.036378700002</v>
          </cell>
          <cell r="AA229">
            <v>47428.517843239999</v>
          </cell>
          <cell r="AB229">
            <v>48120.52411785</v>
          </cell>
          <cell r="AC229">
            <v>49204.407258369996</v>
          </cell>
          <cell r="AD229">
            <v>50352.335626649998</v>
          </cell>
          <cell r="AE229">
            <v>50167.435596180003</v>
          </cell>
          <cell r="AF229">
            <v>50938.076526460005</v>
          </cell>
          <cell r="AG229">
            <v>51460.051771640006</v>
          </cell>
          <cell r="AH229">
            <v>52507.921350010001</v>
          </cell>
          <cell r="AI229">
            <v>52459.221527900001</v>
          </cell>
          <cell r="AJ229">
            <v>52441.205782869998</v>
          </cell>
          <cell r="AK229">
            <v>51661.813955869999</v>
          </cell>
          <cell r="AL229">
            <v>52089.4968611</v>
          </cell>
          <cell r="AM229">
            <v>51631.998484160002</v>
          </cell>
          <cell r="AN229">
            <v>51485.559507170001</v>
          </cell>
          <cell r="AO229">
            <v>50988.661904799999</v>
          </cell>
          <cell r="AP229">
            <v>51308.501809080008</v>
          </cell>
          <cell r="AQ229">
            <v>51477.500486370001</v>
          </cell>
          <cell r="AR229">
            <v>51286.251103969997</v>
          </cell>
          <cell r="AS229">
            <v>50614.96230051</v>
          </cell>
          <cell r="AT229">
            <v>51134.143959510009</v>
          </cell>
          <cell r="AU229">
            <v>50540.001778250007</v>
          </cell>
          <cell r="AV229">
            <v>51409.491793170004</v>
          </cell>
          <cell r="AW229">
            <v>50531.614934632096</v>
          </cell>
          <cell r="AX229">
            <v>49529.267209139995</v>
          </cell>
          <cell r="AY229">
            <v>48539.101387679984</v>
          </cell>
          <cell r="AZ229">
            <v>47926.356179860006</v>
          </cell>
          <cell r="BA229">
            <v>48003.287260989993</v>
          </cell>
          <cell r="BB229">
            <v>47466.178322480002</v>
          </cell>
          <cell r="BC229">
            <v>47501.956333639995</v>
          </cell>
          <cell r="BD229">
            <v>47474.934453939997</v>
          </cell>
          <cell r="BE229">
            <v>46993.746507819989</v>
          </cell>
          <cell r="BF229">
            <v>47337.041083849996</v>
          </cell>
          <cell r="BG229">
            <v>47926.356179860006</v>
          </cell>
          <cell r="BH229">
            <v>47501.956333639995</v>
          </cell>
          <cell r="BI229">
            <v>47337.041083849996</v>
          </cell>
          <cell r="BJ229">
            <v>46742.08483199546</v>
          </cell>
          <cell r="BK229">
            <v>46490.454270714807</v>
          </cell>
          <cell r="BL229">
            <v>46235.087257523235</v>
          </cell>
          <cell r="BM229">
            <v>47208.291308429922</v>
          </cell>
          <cell r="BN229">
            <v>52205.122593634354</v>
          </cell>
          <cell r="BO229">
            <v>51661.813955869999</v>
          </cell>
          <cell r="BP229">
            <v>50531.614934632096</v>
          </cell>
          <cell r="BQ229">
            <v>46742.08483199546</v>
          </cell>
          <cell r="BR229">
            <v>52206.613498401748</v>
          </cell>
          <cell r="BS229">
            <v>61984.503966206212</v>
          </cell>
          <cell r="BU229">
            <v>6.9929317084719056E-2</v>
          </cell>
          <cell r="BV229">
            <v>2.6113850042790654E-2</v>
          </cell>
          <cell r="BW229">
            <v>-2.616324080594612E-2</v>
          </cell>
          <cell r="BX229">
            <v>-2.1876874517091638E-2</v>
          </cell>
          <cell r="BY229">
            <v>-6.9130128163690907E-2</v>
          </cell>
          <cell r="BZ229">
            <v>-7.7228772088159814E-2</v>
          </cell>
          <cell r="CA229">
            <v>-7.4257679539266541E-2</v>
          </cell>
          <cell r="CB229">
            <v>-7.4993251403874361E-2</v>
          </cell>
          <cell r="CD229">
            <v>0.256423366208123</v>
          </cell>
          <cell r="CE229">
            <v>0.11913349955735608</v>
          </cell>
          <cell r="CF229">
            <v>-2.1876874517091638E-2</v>
          </cell>
          <cell r="CG229">
            <v>-7.4993251403874361E-2</v>
          </cell>
          <cell r="CH229">
            <v>0.1169081072452669</v>
          </cell>
          <cell r="CI229">
            <v>0.18729218029251804</v>
          </cell>
        </row>
        <row r="230">
          <cell r="A230" t="str">
            <v>Capital (-)</v>
          </cell>
          <cell r="B230">
            <v>-6075.4249032099997</v>
          </cell>
          <cell r="C230">
            <v>-6637.9876250899997</v>
          </cell>
          <cell r="D230">
            <v>-7111.3199648599993</v>
          </cell>
          <cell r="E230">
            <v>-7754.4690482799997</v>
          </cell>
          <cell r="F230">
            <v>-8593.9639633400002</v>
          </cell>
          <cell r="G230">
            <v>-9110.1659219600006</v>
          </cell>
          <cell r="H230">
            <v>-10335.18928187</v>
          </cell>
          <cell r="I230">
            <v>-11096.93398412</v>
          </cell>
          <cell r="J230">
            <v>-11701.92034635</v>
          </cell>
          <cell r="K230">
            <v>-12510.07481939</v>
          </cell>
          <cell r="L230">
            <v>-12986.683213610002</v>
          </cell>
          <cell r="M230">
            <v>-13636.41678533</v>
          </cell>
          <cell r="N230">
            <v>-13870.47248746</v>
          </cell>
          <cell r="O230">
            <v>-14438.137223310001</v>
          </cell>
          <cell r="P230">
            <v>-14244.270326689999</v>
          </cell>
          <cell r="Q230">
            <v>-14531.998594299999</v>
          </cell>
          <cell r="R230">
            <v>-15012.96253112</v>
          </cell>
          <cell r="S230">
            <v>-15331.906215269999</v>
          </cell>
          <cell r="T230">
            <v>-15745.540942099999</v>
          </cell>
          <cell r="U230">
            <v>-16450.094864461709</v>
          </cell>
          <cell r="V230">
            <v>-17812.565356610001</v>
          </cell>
          <cell r="W230">
            <v>-18303.501792909999</v>
          </cell>
          <cell r="X230">
            <v>-18551.73954482</v>
          </cell>
          <cell r="Y230">
            <v>-18697.78878237</v>
          </cell>
          <cell r="Z230">
            <v>-19458.027676910002</v>
          </cell>
          <cell r="AA230">
            <v>-19559.65219954</v>
          </cell>
          <cell r="AB230">
            <v>-19623.393560570003</v>
          </cell>
          <cell r="AC230">
            <v>-19410.070491750001</v>
          </cell>
          <cell r="AD230">
            <v>-19917.81339481</v>
          </cell>
          <cell r="AE230">
            <v>-20051.723310460002</v>
          </cell>
          <cell r="AF230">
            <v>-20007.371171500003</v>
          </cell>
          <cell r="AG230">
            <v>-20551.22573609</v>
          </cell>
          <cell r="AH230">
            <v>-21985.479313569998</v>
          </cell>
          <cell r="AI230">
            <v>-22099.294446369997</v>
          </cell>
          <cell r="AJ230">
            <v>-21404.367032909999</v>
          </cell>
          <cell r="AK230">
            <v>-19999.354519509998</v>
          </cell>
          <cell r="AL230">
            <v>-21322.83860332</v>
          </cell>
          <cell r="AM230">
            <v>-19538.248776789998</v>
          </cell>
          <cell r="AN230">
            <v>-18857.746631410002</v>
          </cell>
          <cell r="AO230">
            <v>-19310.297783189999</v>
          </cell>
          <cell r="AP230">
            <v>-19809.881144810002</v>
          </cell>
          <cell r="AQ230">
            <v>-20011.998091199999</v>
          </cell>
          <cell r="AR230">
            <v>-21473.333007430003</v>
          </cell>
          <cell r="AS230">
            <v>-23126.579853609997</v>
          </cell>
          <cell r="AT230">
            <v>-24495.536662220002</v>
          </cell>
          <cell r="AU230">
            <v>-23814.042051799999</v>
          </cell>
          <cell r="AV230">
            <v>-23354.72698046</v>
          </cell>
          <cell r="AW230">
            <v>-22703.659853402169</v>
          </cell>
          <cell r="AX230">
            <v>-23467.284362399994</v>
          </cell>
          <cell r="AY230">
            <v>-22982.37017496</v>
          </cell>
          <cell r="AZ230">
            <v>-22618.594322839999</v>
          </cell>
          <cell r="BA230">
            <v>-22556.556293220001</v>
          </cell>
          <cell r="BB230">
            <v>-23711.508167129999</v>
          </cell>
          <cell r="BC230">
            <v>-23995.860184479996</v>
          </cell>
          <cell r="BD230">
            <v>-24135.839726539998</v>
          </cell>
          <cell r="BE230">
            <v>-24138.190672190001</v>
          </cell>
          <cell r="BF230">
            <v>-25033.364811579999</v>
          </cell>
          <cell r="BG230">
            <v>-22618.594322839999</v>
          </cell>
          <cell r="BH230">
            <v>-23995.860184479996</v>
          </cell>
          <cell r="BI230">
            <v>-25033.364811579999</v>
          </cell>
          <cell r="BJ230">
            <v>-24885.136329799883</v>
          </cell>
          <cell r="BK230">
            <v>-23729.342272327347</v>
          </cell>
          <cell r="BL230">
            <v>-23963.922411310443</v>
          </cell>
          <cell r="BM230">
            <v>-24210.519322942091</v>
          </cell>
          <cell r="BN230">
            <v>-24456.416568463072</v>
          </cell>
          <cell r="BO230">
            <v>-19999.354519509998</v>
          </cell>
          <cell r="BP230">
            <v>-22703.659853402169</v>
          </cell>
          <cell r="BQ230">
            <v>-24885.136329799883</v>
          </cell>
          <cell r="BR230">
            <v>-24456.416568463072</v>
          </cell>
          <cell r="BS230">
            <v>-25887.112729488697</v>
          </cell>
          <cell r="BU230">
            <v>3.901705007325762E-2</v>
          </cell>
          <cell r="BV230">
            <v>1.9811374137244098E-3</v>
          </cell>
          <cell r="BW230">
            <v>0.1141688708647226</v>
          </cell>
          <cell r="BX230">
            <v>0.13521963077628518</v>
          </cell>
          <cell r="BY230">
            <v>0.19943250723105077</v>
          </cell>
          <cell r="BZ230">
            <v>0.19907367945591825</v>
          </cell>
          <cell r="CA230">
            <v>2.1956169271829085E-2</v>
          </cell>
          <cell r="CB230">
            <v>9.6084793838682181E-2</v>
          </cell>
          <cell r="CD230">
            <v>0.37116583313037199</v>
          </cell>
          <cell r="CE230">
            <v>6.9610677085369277E-2</v>
          </cell>
          <cell r="CF230">
            <v>0.13521963077628518</v>
          </cell>
          <cell r="CG230">
            <v>9.6084793838682181E-2</v>
          </cell>
          <cell r="CH230">
            <v>1.7227945053426175E-2</v>
          </cell>
          <cell r="CI230">
            <v>5.849982792943309E-2</v>
          </cell>
        </row>
        <row r="231">
          <cell r="A231" t="str">
            <v xml:space="preserve">   BR capital</v>
          </cell>
          <cell r="B231">
            <v>-1927.4749032099999</v>
          </cell>
          <cell r="C231">
            <v>-1939.7376250899997</v>
          </cell>
          <cell r="D231">
            <v>-2097.4199648599997</v>
          </cell>
          <cell r="E231">
            <v>-2101.5690482800001</v>
          </cell>
          <cell r="F231">
            <v>-2724.66396334</v>
          </cell>
          <cell r="G231">
            <v>-2542.9659219600003</v>
          </cell>
          <cell r="H231">
            <v>-3351.19928187</v>
          </cell>
          <cell r="I231">
            <v>-3503.5339841200002</v>
          </cell>
          <cell r="J231">
            <v>-3800.18034635</v>
          </cell>
          <cell r="K231">
            <v>-3932.9348193899996</v>
          </cell>
          <cell r="L231">
            <v>-3735.4632136099999</v>
          </cell>
          <cell r="M231">
            <v>-3613.2167853299998</v>
          </cell>
          <cell r="N231">
            <v>-3847.2724874599999</v>
          </cell>
          <cell r="O231">
            <v>-4111.8372233099999</v>
          </cell>
          <cell r="P231">
            <v>-3787.7703266899998</v>
          </cell>
          <cell r="Q231">
            <v>-3898.6285942999998</v>
          </cell>
          <cell r="R231">
            <v>-4175.0225311199993</v>
          </cell>
          <cell r="S231">
            <v>-4312.4062152699998</v>
          </cell>
          <cell r="T231">
            <v>-4461.1009420999999</v>
          </cell>
          <cell r="U231">
            <v>-5032.9948644617079</v>
          </cell>
          <cell r="V231">
            <v>-6214.8253566099993</v>
          </cell>
          <cell r="W231">
            <v>-6516.1617929100003</v>
          </cell>
          <cell r="X231">
            <v>-6638.8395448199999</v>
          </cell>
          <cell r="Y231">
            <v>-6534.2887823700003</v>
          </cell>
          <cell r="Z231">
            <v>-7031.9276769099997</v>
          </cell>
          <cell r="AA231">
            <v>-6968.6721995400003</v>
          </cell>
          <cell r="AB231">
            <v>-7102.0935605700006</v>
          </cell>
          <cell r="AC231">
            <v>-7167.5704917499997</v>
          </cell>
          <cell r="AD231">
            <v>-7463.4933948099988</v>
          </cell>
          <cell r="AE231">
            <v>-7278.1433104600001</v>
          </cell>
          <cell r="AF231">
            <v>-7138.5111715000003</v>
          </cell>
          <cell r="AG231">
            <v>-7871.1857360900012</v>
          </cell>
          <cell r="AH231">
            <v>-9167.6393135699982</v>
          </cell>
          <cell r="AI231">
            <v>-9507.5744463699994</v>
          </cell>
          <cell r="AJ231">
            <v>-8998.6470329099993</v>
          </cell>
          <cell r="AK231">
            <v>-8901.3145195099987</v>
          </cell>
          <cell r="AL231">
            <v>-9503.8386033199986</v>
          </cell>
          <cell r="AM231">
            <v>-7847.8087767899988</v>
          </cell>
          <cell r="AN231">
            <v>-7505.7466314100011</v>
          </cell>
          <cell r="AO231">
            <v>-8148.2777831899984</v>
          </cell>
          <cell r="AP231">
            <v>-8823.1611448100011</v>
          </cell>
          <cell r="AQ231">
            <v>-9281.1380912000004</v>
          </cell>
          <cell r="AR231">
            <v>-10129.03300743</v>
          </cell>
          <cell r="AS231">
            <v>-11016.279853609998</v>
          </cell>
          <cell r="AT231">
            <v>-11689.836662220001</v>
          </cell>
          <cell r="AU231">
            <v>-11331.042051799999</v>
          </cell>
          <cell r="AV231">
            <v>-10977.026980459999</v>
          </cell>
          <cell r="AW231">
            <v>-10678.641721649999</v>
          </cell>
          <cell r="AX231">
            <v>-11409.289245729999</v>
          </cell>
          <cell r="AY231">
            <v>-10770.374015669999</v>
          </cell>
          <cell r="AZ231">
            <v>-10928.686371119999</v>
          </cell>
          <cell r="BA231">
            <v>-11162.74080752</v>
          </cell>
          <cell r="BB231">
            <v>-11991.392107340002</v>
          </cell>
          <cell r="BC231">
            <v>-12474.585183430001</v>
          </cell>
          <cell r="BD231">
            <v>-12683.949873259999</v>
          </cell>
          <cell r="BE231">
            <v>-13066.09939347</v>
          </cell>
          <cell r="BF231">
            <v>-13353.052636699998</v>
          </cell>
          <cell r="BG231">
            <v>-10928.686371119999</v>
          </cell>
          <cell r="BH231">
            <v>-12474.585183430001</v>
          </cell>
          <cell r="BI231">
            <v>-13353.052636699998</v>
          </cell>
          <cell r="BJ231">
            <v>-13536.818198047713</v>
          </cell>
          <cell r="BK231">
            <v>-12094.19229273989</v>
          </cell>
          <cell r="BL231">
            <v>-12041.940583887703</v>
          </cell>
          <cell r="BM231">
            <v>-12001.705647684068</v>
          </cell>
          <cell r="BN231">
            <v>-11960.771045369762</v>
          </cell>
          <cell r="BO231">
            <v>-8901.3145195099987</v>
          </cell>
          <cell r="BP231">
            <v>-10678.641721649999</v>
          </cell>
          <cell r="BQ231">
            <v>-13536.818198047713</v>
          </cell>
          <cell r="BR231">
            <v>-11960.771045369762</v>
          </cell>
          <cell r="BS231">
            <v>-12238.54066536042</v>
          </cell>
          <cell r="BU231">
            <v>5.6835786151992584E-2</v>
          </cell>
          <cell r="BV231">
            <v>0.2752068343943348</v>
          </cell>
          <cell r="BW231">
            <v>0.27511960957240444</v>
          </cell>
          <cell r="BX231">
            <v>0.19967019458130997</v>
          </cell>
          <cell r="BY231">
            <v>0.45604253751195123</v>
          </cell>
          <cell r="BZ231">
            <v>0.34407925632071978</v>
          </cell>
          <cell r="CA231">
            <v>0.14227880359143863</v>
          </cell>
          <cell r="CB231">
            <v>0.26765356034026455</v>
          </cell>
          <cell r="CD231">
            <v>0.80844083557339474</v>
          </cell>
          <cell r="CE231">
            <v>0.36224688194473598</v>
          </cell>
          <cell r="CF231">
            <v>0.19967019458130997</v>
          </cell>
          <cell r="CG231">
            <v>0.26765356034026455</v>
          </cell>
          <cell r="CH231">
            <v>0.11642670601170146</v>
          </cell>
          <cell r="CI231">
            <v>2.3223387433554121E-2</v>
          </cell>
        </row>
        <row r="232">
          <cell r="A232" t="str">
            <v xml:space="preserve">   Other capital and surplus</v>
          </cell>
          <cell r="B232">
            <v>-4147.95</v>
          </cell>
          <cell r="C232">
            <v>-4698.25</v>
          </cell>
          <cell r="D232">
            <v>-5013.8999999999996</v>
          </cell>
          <cell r="E232">
            <v>-5652.9</v>
          </cell>
          <cell r="F232">
            <v>-5869.3</v>
          </cell>
          <cell r="G232">
            <v>-6567.2000000000007</v>
          </cell>
          <cell r="H232">
            <v>-6983.99</v>
          </cell>
          <cell r="I232">
            <v>-7593.4</v>
          </cell>
          <cell r="J232">
            <v>-7901.74</v>
          </cell>
          <cell r="K232">
            <v>-8577.14</v>
          </cell>
          <cell r="L232">
            <v>-9251.2200000000012</v>
          </cell>
          <cell r="M232">
            <v>-10023.200000000001</v>
          </cell>
          <cell r="N232">
            <v>-10023.200000000001</v>
          </cell>
          <cell r="O232">
            <v>-10326.300000000001</v>
          </cell>
          <cell r="P232">
            <v>-10456.5</v>
          </cell>
          <cell r="Q232">
            <v>-10633.369999999999</v>
          </cell>
          <cell r="R232">
            <v>-10837.94</v>
          </cell>
          <cell r="S232">
            <v>-11019.5</v>
          </cell>
          <cell r="T232">
            <v>-11284.439999999999</v>
          </cell>
          <cell r="U232">
            <v>-11417.1</v>
          </cell>
          <cell r="V232">
            <v>-11597.74</v>
          </cell>
          <cell r="W232">
            <v>-11787.34</v>
          </cell>
          <cell r="X232">
            <v>-11912.9</v>
          </cell>
          <cell r="Y232">
            <v>-12163.5</v>
          </cell>
          <cell r="Z232">
            <v>-12426.1</v>
          </cell>
          <cell r="AA232">
            <v>-12590.98</v>
          </cell>
          <cell r="AB232">
            <v>-12521.300000000001</v>
          </cell>
          <cell r="AC232">
            <v>-12242.5</v>
          </cell>
          <cell r="AD232">
            <v>-12454.32</v>
          </cell>
          <cell r="AE232">
            <v>-12773.58</v>
          </cell>
          <cell r="AF232">
            <v>-12868.86</v>
          </cell>
          <cell r="AG232">
            <v>-12680.039999999999</v>
          </cell>
          <cell r="AH232">
            <v>-12817.84</v>
          </cell>
          <cell r="AI232">
            <v>-12591.72</v>
          </cell>
          <cell r="AJ232">
            <v>-12405.72</v>
          </cell>
          <cell r="AK232">
            <v>-11098.039999999999</v>
          </cell>
          <cell r="AL232">
            <v>-11819</v>
          </cell>
          <cell r="AM232">
            <v>-11690.44</v>
          </cell>
          <cell r="AN232">
            <v>-11352</v>
          </cell>
          <cell r="AO232">
            <v>-11162.02</v>
          </cell>
          <cell r="AP232">
            <v>-10986.720000000001</v>
          </cell>
          <cell r="AQ232">
            <v>-10730.859999999999</v>
          </cell>
          <cell r="AR232">
            <v>-11344.300000000001</v>
          </cell>
          <cell r="AS232">
            <v>-12110.300000000001</v>
          </cell>
          <cell r="AT232">
            <v>-12805.7</v>
          </cell>
          <cell r="AU232">
            <v>-12483</v>
          </cell>
          <cell r="AV232">
            <v>-12377.7</v>
          </cell>
          <cell r="AW232">
            <v>-12025.018131752169</v>
          </cell>
          <cell r="AX232">
            <v>-12057.995116669998</v>
          </cell>
          <cell r="AY232">
            <v>-12211.996159290002</v>
          </cell>
          <cell r="AZ232">
            <v>-11689.907951719999</v>
          </cell>
          <cell r="BA232">
            <v>-11393.815485700001</v>
          </cell>
          <cell r="BB232">
            <v>-11720.116059789998</v>
          </cell>
          <cell r="BC232">
            <v>-11521.275001049995</v>
          </cell>
          <cell r="BD232">
            <v>-11451.889853280001</v>
          </cell>
          <cell r="BE232">
            <v>-11072.091278720001</v>
          </cell>
          <cell r="BF232">
            <v>-11680.31217488</v>
          </cell>
          <cell r="BG232">
            <v>-11689.907951719999</v>
          </cell>
          <cell r="BH232">
            <v>-11521.275001049995</v>
          </cell>
          <cell r="BI232">
            <v>-11680.31217488</v>
          </cell>
          <cell r="BJ232">
            <v>-11348.31813175217</v>
          </cell>
          <cell r="BK232">
            <v>-11635.149979587455</v>
          </cell>
          <cell r="BL232">
            <v>-11921.981827422738</v>
          </cell>
          <cell r="BM232">
            <v>-12208.813675258023</v>
          </cell>
          <cell r="BN232">
            <v>-12495.645523093308</v>
          </cell>
          <cell r="BO232">
            <v>-11098.039999999999</v>
          </cell>
          <cell r="BP232">
            <v>-12025.018131752169</v>
          </cell>
          <cell r="BQ232">
            <v>-11348.31813175217</v>
          </cell>
          <cell r="BR232">
            <v>-12495.645523093308</v>
          </cell>
          <cell r="BS232">
            <v>-13648.572064128277</v>
          </cell>
          <cell r="BU232">
            <v>9.3384872177809108E-2</v>
          </cell>
          <cell r="BV232">
            <v>0.15991757987972055</v>
          </cell>
          <cell r="BW232">
            <v>9.4711745504694189E-4</v>
          </cell>
          <cell r="BX232">
            <v>8.3526292187825035E-2</v>
          </cell>
          <cell r="BY232">
            <v>2.9766380525017455E-2</v>
          </cell>
          <cell r="BZ232">
            <v>7.3658122559608019E-2</v>
          </cell>
          <cell r="CA232">
            <v>8.7881788978345643E-2</v>
          </cell>
          <cell r="CB232">
            <v>5.6274343421833684E-2</v>
          </cell>
          <cell r="CD232">
            <v>0.21353459972862954</v>
          </cell>
          <cell r="CE232">
            <v>8.7594853455008947E-2</v>
          </cell>
          <cell r="CF232">
            <v>8.3526292187825035E-2</v>
          </cell>
          <cell r="CG232">
            <v>5.6274343421833684E-2</v>
          </cell>
          <cell r="CH232">
            <v>0.10110109515972754</v>
          </cell>
          <cell r="CI232">
            <v>9.2266264988410285E-2</v>
          </cell>
        </row>
        <row r="233">
          <cell r="A233" t="str">
            <v>MLT foreign liabilities (-)</v>
          </cell>
          <cell r="B233">
            <v>-1521.3952327800002</v>
          </cell>
          <cell r="C233">
            <v>-1717.38985727</v>
          </cell>
          <cell r="D233">
            <v>-1559.0086745399999</v>
          </cell>
          <cell r="E233">
            <v>-1701.1890095200001</v>
          </cell>
          <cell r="F233">
            <v>-1701.9580458</v>
          </cell>
          <cell r="G233">
            <v>-1967.0725432400002</v>
          </cell>
          <cell r="H233">
            <v>-2210.6472549999999</v>
          </cell>
          <cell r="I233">
            <v>-2296.2066273599999</v>
          </cell>
          <cell r="J233">
            <v>-2393.6388801999997</v>
          </cell>
          <cell r="K233">
            <v>-2441.5337639899999</v>
          </cell>
          <cell r="L233">
            <v>-2421.8216042800004</v>
          </cell>
          <cell r="M233">
            <v>-2843.3775164500003</v>
          </cell>
          <cell r="N233">
            <v>-2960.4090845787241</v>
          </cell>
          <cell r="O233">
            <v>-3030.4674102600002</v>
          </cell>
          <cell r="P233">
            <v>-2945.7635105099998</v>
          </cell>
          <cell r="Q233">
            <v>-2886.1095241000003</v>
          </cell>
          <cell r="R233">
            <v>-2913.9820472500001</v>
          </cell>
          <cell r="S233">
            <v>-2930.8350940799996</v>
          </cell>
          <cell r="T233">
            <v>-2965.7086332600002</v>
          </cell>
          <cell r="U233">
            <v>-3105.4820378600002</v>
          </cell>
          <cell r="V233">
            <v>-3300.06051054</v>
          </cell>
          <cell r="W233">
            <v>-3397.3197050199997</v>
          </cell>
          <cell r="X233">
            <v>-3434.1897116799996</v>
          </cell>
          <cell r="Y233">
            <v>-3544.9481228299996</v>
          </cell>
          <cell r="Z233">
            <v>-3684.9811745499997</v>
          </cell>
          <cell r="AA233">
            <v>-3660.09498863</v>
          </cell>
          <cell r="AB233">
            <v>-3727.3329350699996</v>
          </cell>
          <cell r="AC233">
            <v>-3464.582641</v>
          </cell>
          <cell r="AD233">
            <v>-3512.3921756000004</v>
          </cell>
          <cell r="AE233">
            <v>-3461.3753848599999</v>
          </cell>
          <cell r="AF233">
            <v>-3441.3751889500004</v>
          </cell>
          <cell r="AG233">
            <v>-3646.5789869300002</v>
          </cell>
          <cell r="AH233">
            <v>-3916.1593985</v>
          </cell>
          <cell r="AI233">
            <v>-3989.8998564800004</v>
          </cell>
          <cell r="AJ233">
            <v>-3887.6217324400004</v>
          </cell>
          <cell r="AK233">
            <v>-3612.4493443299998</v>
          </cell>
          <cell r="AL233">
            <v>-3782.2070736500004</v>
          </cell>
          <cell r="AM233">
            <v>-3712.8823218900002</v>
          </cell>
          <cell r="AN233">
            <v>-3642.6871061100005</v>
          </cell>
          <cell r="AO233">
            <v>-3779.2250225399998</v>
          </cell>
          <cell r="AP233">
            <v>-3965.2279311700004</v>
          </cell>
          <cell r="AQ233">
            <v>-4103.0094339899997</v>
          </cell>
          <cell r="AR233">
            <v>-4300.7531433499998</v>
          </cell>
          <cell r="AS233">
            <v>-4489.7025800399997</v>
          </cell>
          <cell r="AT233">
            <v>-4621.1420967200002</v>
          </cell>
          <cell r="AU233">
            <v>-4341.3904175562957</v>
          </cell>
          <cell r="AV233">
            <v>-3963.9162652537166</v>
          </cell>
          <cell r="AW233">
            <v>-3834.2554098118708</v>
          </cell>
          <cell r="AX233">
            <v>-3948.5217891984698</v>
          </cell>
          <cell r="AY233">
            <v>-3789.0191481972929</v>
          </cell>
          <cell r="AZ233">
            <v>-3667.2734069354801</v>
          </cell>
          <cell r="BA233">
            <v>-3644.6590811348156</v>
          </cell>
          <cell r="BB233">
            <v>-3808.7062612077075</v>
          </cell>
          <cell r="BC233">
            <v>-3868.286189363389</v>
          </cell>
          <cell r="BD233">
            <v>-5385.0423858509994</v>
          </cell>
          <cell r="BE233">
            <v>-5330.6303058099993</v>
          </cell>
          <cell r="BF233">
            <v>-5336.8238006896008</v>
          </cell>
          <cell r="BG233">
            <v>-3667.2734069354801</v>
          </cell>
          <cell r="BH233">
            <v>-3868.286189363389</v>
          </cell>
          <cell r="BI233">
            <v>-5336.8238006896008</v>
          </cell>
          <cell r="BJ233">
            <v>-3751.847738067609</v>
          </cell>
          <cell r="BK233">
            <v>-3606.5048126840625</v>
          </cell>
          <cell r="BL233">
            <v>-3308.4630573005152</v>
          </cell>
          <cell r="BM233">
            <v>-2719.5133119169677</v>
          </cell>
          <cell r="BN233">
            <v>-3079.0796565334208</v>
          </cell>
          <cell r="BO233">
            <v>-3612.4493443299998</v>
          </cell>
          <cell r="BP233">
            <v>-3834.2554098118708</v>
          </cell>
          <cell r="BQ233">
            <v>-3751.847738067609</v>
          </cell>
          <cell r="BR233">
            <v>-3079.0796565334222</v>
          </cell>
          <cell r="BS233">
            <v>-2927.6410847498073</v>
          </cell>
          <cell r="BU233">
            <v>2.2709489716783104E-2</v>
          </cell>
          <cell r="BV233">
            <v>0.18536968048495894</v>
          </cell>
          <cell r="BW233">
            <v>0.18001889772158619</v>
          </cell>
          <cell r="BX233">
            <v>6.1400463879171419E-2</v>
          </cell>
          <cell r="BY233">
            <v>6.7494956633085135E-3</v>
          </cell>
          <cell r="BZ233">
            <v>5.7207581021414433E-2</v>
          </cell>
          <cell r="CA233">
            <v>0.15487117448251109</v>
          </cell>
          <cell r="CB233">
            <v>2.1492483660159989E-2</v>
          </cell>
          <cell r="CD233">
            <v>0.24673846589879522</v>
          </cell>
          <cell r="CE233">
            <v>1.9041525901403844E-2</v>
          </cell>
          <cell r="CF233">
            <v>6.1400463879171419E-2</v>
          </cell>
          <cell r="CG233">
            <v>2.1492483660159989E-2</v>
          </cell>
          <cell r="CH233">
            <v>0.17931646711246774</v>
          </cell>
          <cell r="CI233">
            <v>4.9183063991956488E-2</v>
          </cell>
        </row>
        <row r="234">
          <cell r="A234" t="str">
            <v>Other assets (net)</v>
          </cell>
          <cell r="B234">
            <v>1949.29180116</v>
          </cell>
          <cell r="C234">
            <v>2432.7042371200041</v>
          </cell>
          <cell r="D234">
            <v>2874.4141053499975</v>
          </cell>
          <cell r="E234">
            <v>4091.260338229999</v>
          </cell>
          <cell r="F234">
            <v>4263.0874653599949</v>
          </cell>
          <cell r="G234">
            <v>5256.836068880003</v>
          </cell>
          <cell r="H234">
            <v>5467.9747382700043</v>
          </cell>
          <cell r="I234">
            <v>5483.5980588199982</v>
          </cell>
          <cell r="J234">
            <v>5485.0634731984374</v>
          </cell>
          <cell r="K234">
            <v>6540.4730883251914</v>
          </cell>
          <cell r="L234">
            <v>7350.1933694574536</v>
          </cell>
          <cell r="M234">
            <v>9002.4149422543178</v>
          </cell>
          <cell r="N234">
            <v>8283.5798589100013</v>
          </cell>
          <cell r="O234">
            <v>8184.9024894700124</v>
          </cell>
          <cell r="P234">
            <v>8368.3258789699958</v>
          </cell>
          <cell r="Q234">
            <v>8840.977569339997</v>
          </cell>
          <cell r="R234">
            <v>8624.6477454300002</v>
          </cell>
          <cell r="S234">
            <v>8851.2607110599984</v>
          </cell>
          <cell r="T234">
            <v>9174.0652355999919</v>
          </cell>
          <cell r="U234">
            <v>9453.3326099700007</v>
          </cell>
          <cell r="V234">
            <v>9604.547904980016</v>
          </cell>
          <cell r="W234">
            <v>9636.2223218599902</v>
          </cell>
          <cell r="X234">
            <v>9712.6139705200039</v>
          </cell>
          <cell r="Y234">
            <v>11351.241686468995</v>
          </cell>
          <cell r="Z234">
            <v>11525.235645833907</v>
          </cell>
          <cell r="AA234">
            <v>11251.182084479577</v>
          </cell>
          <cell r="AB234">
            <v>10869.66727511795</v>
          </cell>
          <cell r="AC234">
            <v>10826.893486564881</v>
          </cell>
          <cell r="AD234">
            <v>10813.205552041358</v>
          </cell>
          <cell r="AE234">
            <v>10975.67502140893</v>
          </cell>
          <cell r="AF234">
            <v>11311.302950045008</v>
          </cell>
          <cell r="AG234">
            <v>10660.641575733096</v>
          </cell>
          <cell r="AH234">
            <v>10820.782260049633</v>
          </cell>
          <cell r="AI234">
            <v>10295.11619538929</v>
          </cell>
          <cell r="AJ234">
            <v>10213.540928887838</v>
          </cell>
          <cell r="AK234">
            <v>8717.883980388995</v>
          </cell>
          <cell r="AL234">
            <v>10306.947439436763</v>
          </cell>
          <cell r="AM234">
            <v>8563.4385090255564</v>
          </cell>
          <cell r="AN234">
            <v>8395.9388340770074</v>
          </cell>
          <cell r="AO234">
            <v>8578.5929924770044</v>
          </cell>
          <cell r="AP234">
            <v>8203.1507217019935</v>
          </cell>
          <cell r="AQ234">
            <v>7167.3030723790007</v>
          </cell>
          <cell r="AR234">
            <v>7946.5896672400077</v>
          </cell>
          <cell r="AS234">
            <v>8120.2331429700052</v>
          </cell>
          <cell r="AT234">
            <v>8110.7073075800008</v>
          </cell>
          <cell r="AU234">
            <v>8914.9149896400013</v>
          </cell>
          <cell r="AV234">
            <v>8680.9133401068939</v>
          </cell>
          <cell r="AW234">
            <v>8793.2932953634008</v>
          </cell>
          <cell r="AX234">
            <v>9482.5696904375454</v>
          </cell>
          <cell r="AY234">
            <v>7811.887815833461</v>
          </cell>
          <cell r="AZ234">
            <v>7461.7352450344324</v>
          </cell>
          <cell r="BA234">
            <v>6846.6446496037406</v>
          </cell>
          <cell r="BB234">
            <v>7879.0681356361911</v>
          </cell>
          <cell r="BC234">
            <v>8046.0176872965421</v>
          </cell>
          <cell r="BD234">
            <v>7135.7996335486778</v>
          </cell>
          <cell r="BE234">
            <v>7140.0484698104237</v>
          </cell>
          <cell r="BF234">
            <v>7562.8283061826314</v>
          </cell>
          <cell r="BG234">
            <v>7461.7352450344324</v>
          </cell>
          <cell r="BH234">
            <v>8046.0176872965421</v>
          </cell>
          <cell r="BI234">
            <v>7562.8283061826314</v>
          </cell>
          <cell r="BJ234">
            <v>9252.0315335017694</v>
          </cell>
          <cell r="BK234">
            <v>9504.1210592435018</v>
          </cell>
          <cell r="BL234">
            <v>9765.7068757520974</v>
          </cell>
          <cell r="BM234">
            <v>10039.309464909185</v>
          </cell>
          <cell r="BN234">
            <v>10348.843387955643</v>
          </cell>
          <cell r="BO234">
            <v>8717.883980388995</v>
          </cell>
          <cell r="BP234">
            <v>8793.2932953634008</v>
          </cell>
          <cell r="BQ234">
            <v>9252.0315335017694</v>
          </cell>
          <cell r="BR234">
            <v>10348.843387955652</v>
          </cell>
          <cell r="BS234">
            <v>11569.133973825115</v>
          </cell>
          <cell r="BU234">
            <v>-0.22758087974814301</v>
          </cell>
          <cell r="BV234">
            <v>-0.34698293650289347</v>
          </cell>
          <cell r="BW234">
            <v>-0.25045092742280184</v>
          </cell>
          <cell r="BX234">
            <v>8.649956244432655E-3</v>
          </cell>
          <cell r="BY234">
            <v>-0.11126850820433298</v>
          </cell>
          <cell r="BZ234">
            <v>0.1226004545983117</v>
          </cell>
          <cell r="CA234">
            <v>-6.7550089113108558E-2</v>
          </cell>
          <cell r="CB234">
            <v>5.2169104649364417E-2</v>
          </cell>
          <cell r="CD234">
            <v>0.26091073998267644</v>
          </cell>
          <cell r="CE234">
            <v>-0.23198851533740472</v>
          </cell>
          <cell r="CF234">
            <v>8.649956244432655E-3</v>
          </cell>
          <cell r="CG234">
            <v>5.2169104649364417E-2</v>
          </cell>
          <cell r="CH234">
            <v>0.11854821835424012</v>
          </cell>
          <cell r="CI234">
            <v>0.11791564913328201</v>
          </cell>
        </row>
        <row r="236">
          <cell r="A236" t="str">
            <v>Liabilities to the private sector</v>
          </cell>
          <cell r="B236">
            <v>17626.905697350001</v>
          </cell>
          <cell r="C236">
            <v>18779.049103940004</v>
          </cell>
          <cell r="D236">
            <v>20256.524117590001</v>
          </cell>
          <cell r="E236">
            <v>22454.831008429999</v>
          </cell>
          <cell r="F236">
            <v>23632.977856369998</v>
          </cell>
          <cell r="G236">
            <v>25234.393573559999</v>
          </cell>
          <cell r="H236">
            <v>26382.780515139999</v>
          </cell>
          <cell r="I236">
            <v>28266.798344140003</v>
          </cell>
          <cell r="J236">
            <v>28981.747696679999</v>
          </cell>
          <cell r="K236">
            <v>31011.704782350003</v>
          </cell>
          <cell r="L236">
            <v>32203.485120389996</v>
          </cell>
          <cell r="M236">
            <v>37272.37539483</v>
          </cell>
          <cell r="N236">
            <v>36722.191889759997</v>
          </cell>
          <cell r="O236">
            <v>36747.388694680005</v>
          </cell>
          <cell r="P236">
            <v>37672.0842232</v>
          </cell>
          <cell r="Q236">
            <v>38413.620366379997</v>
          </cell>
          <cell r="R236">
            <v>38715.615422999996</v>
          </cell>
          <cell r="S236">
            <v>39578.75158702</v>
          </cell>
          <cell r="T236">
            <v>40228.348897610005</v>
          </cell>
          <cell r="U236">
            <v>40570.809390980001</v>
          </cell>
          <cell r="V236">
            <v>41244.61212731</v>
          </cell>
          <cell r="W236">
            <v>41839.419623039998</v>
          </cell>
          <cell r="X236">
            <v>42917.617618830001</v>
          </cell>
          <cell r="Y236">
            <v>45532.693461620001</v>
          </cell>
          <cell r="Z236">
            <v>44881.408696950006</v>
          </cell>
          <cell r="AA236">
            <v>45513.130639330004</v>
          </cell>
          <cell r="AB236">
            <v>45463.237778969997</v>
          </cell>
          <cell r="AC236">
            <v>46733.659632380004</v>
          </cell>
          <cell r="AD236">
            <v>46978.094151220001</v>
          </cell>
          <cell r="AE236">
            <v>47479.453704089996</v>
          </cell>
          <cell r="AF236">
            <v>47819.850717059999</v>
          </cell>
          <cell r="AG236">
            <v>48184.426265850001</v>
          </cell>
          <cell r="AH236">
            <v>48222.459430610004</v>
          </cell>
          <cell r="AI236">
            <v>48258.183420600006</v>
          </cell>
          <cell r="AJ236">
            <v>48022.053424790007</v>
          </cell>
          <cell r="AK236">
            <v>50186.760979899998</v>
          </cell>
          <cell r="AL236">
            <v>50095.365138988775</v>
          </cell>
          <cell r="AM236">
            <v>50158.978124419998</v>
          </cell>
          <cell r="AN236">
            <v>50438.554500309998</v>
          </cell>
          <cell r="AO236">
            <v>49998.18429053</v>
          </cell>
          <cell r="AP236">
            <v>49983.821100679997</v>
          </cell>
          <cell r="AQ236">
            <v>50278.26390161</v>
          </cell>
          <cell r="AR236">
            <v>49899.601072350008</v>
          </cell>
          <cell r="AS236">
            <v>50484.140784870004</v>
          </cell>
          <cell r="AT236">
            <v>49839.278984860008</v>
          </cell>
          <cell r="AU236">
            <v>50491.762802480007</v>
          </cell>
          <cell r="AV236">
            <v>51516.491972630007</v>
          </cell>
          <cell r="AW236">
            <v>54514.992839743652</v>
          </cell>
          <cell r="AX236">
            <v>52657.433912102795</v>
          </cell>
          <cell r="AY236">
            <v>51761.075447889991</v>
          </cell>
          <cell r="AZ236">
            <v>51650.921635269995</v>
          </cell>
          <cell r="BA236">
            <v>51426.394683490013</v>
          </cell>
          <cell r="BB236">
            <v>51486.677141279994</v>
          </cell>
          <cell r="BC236">
            <v>52434.16436408001</v>
          </cell>
          <cell r="BD236">
            <v>51824.646794740001</v>
          </cell>
          <cell r="BE236">
            <v>51552.075895120004</v>
          </cell>
          <cell r="BF236">
            <v>51182.516973870006</v>
          </cell>
          <cell r="BG236">
            <v>51650.921635269995</v>
          </cell>
          <cell r="BH236">
            <v>52434.16436408001</v>
          </cell>
          <cell r="BI236">
            <v>51182.516973870006</v>
          </cell>
          <cell r="BJ236">
            <v>55986.257016705342</v>
          </cell>
          <cell r="BK236">
            <v>57173.613555515622</v>
          </cell>
          <cell r="BL236">
            <v>59631.392855040147</v>
          </cell>
          <cell r="BM236">
            <v>61389.743736156706</v>
          </cell>
          <cell r="BN236">
            <v>66754.102323309562</v>
          </cell>
          <cell r="BO236">
            <v>50186.760979899998</v>
          </cell>
          <cell r="BP236">
            <v>54514.992839743652</v>
          </cell>
          <cell r="BQ236">
            <v>55986.257016705342</v>
          </cell>
          <cell r="BR236">
            <v>66754.102323309577</v>
          </cell>
          <cell r="BS236">
            <v>74598.199656414086</v>
          </cell>
          <cell r="BU236">
            <v>0.10943604029102927</v>
          </cell>
          <cell r="BV236">
            <v>5.8947818038582511E-2</v>
          </cell>
          <cell r="BW236">
            <v>3.3528351173720994E-2</v>
          </cell>
          <cell r="BX236">
            <v>8.6242502511312269E-2</v>
          </cell>
          <cell r="BY236">
            <v>2.4036516251720652E-2</v>
          </cell>
          <cell r="BZ236">
            <v>4.2879373613395E-2</v>
          </cell>
          <cell r="CA236">
            <v>2.6951392884677183E-2</v>
          </cell>
          <cell r="CB236">
            <v>2.6988248559194128E-2</v>
          </cell>
          <cell r="CD236">
            <v>0.22162038183205723</v>
          </cell>
          <cell r="CE236">
            <v>0.10221375377678821</v>
          </cell>
          <cell r="CF236">
            <v>8.6242502511312269E-2</v>
          </cell>
          <cell r="CG236">
            <v>2.6988248559194128E-2</v>
          </cell>
          <cell r="CH236">
            <v>0.19233015172618684</v>
          </cell>
          <cell r="CI236">
            <v>0.1175073450184867</v>
          </cell>
        </row>
        <row r="237">
          <cell r="A237" t="str">
            <v xml:space="preserve">Broad money (M3+bonds)  </v>
          </cell>
          <cell r="B237">
            <v>16310.679379460002</v>
          </cell>
          <cell r="C237">
            <v>17804.726560630002</v>
          </cell>
          <cell r="D237">
            <v>19640.377983840001</v>
          </cell>
          <cell r="E237">
            <v>22012.79427197</v>
          </cell>
          <cell r="F237">
            <v>22861.195808619999</v>
          </cell>
          <cell r="G237">
            <v>24499.741850319999</v>
          </cell>
          <cell r="H237">
            <v>25837.457363760001</v>
          </cell>
          <cell r="I237">
            <v>28034.587408130003</v>
          </cell>
          <cell r="J237">
            <v>28801.521219269998</v>
          </cell>
          <cell r="K237">
            <v>30766.033447600003</v>
          </cell>
          <cell r="L237">
            <v>31970.842505249995</v>
          </cell>
          <cell r="M237">
            <v>36436.965685360003</v>
          </cell>
          <cell r="N237">
            <v>35653.113585380001</v>
          </cell>
          <cell r="O237">
            <v>35286.015767290002</v>
          </cell>
          <cell r="P237">
            <v>36211.38261067</v>
          </cell>
          <cell r="Q237">
            <v>37177.797133679996</v>
          </cell>
          <cell r="R237">
            <v>37483.337944799998</v>
          </cell>
          <cell r="S237">
            <v>38441.93819827</v>
          </cell>
          <cell r="T237">
            <v>39149.940779120006</v>
          </cell>
          <cell r="U237">
            <v>39672.185589050001</v>
          </cell>
          <cell r="V237">
            <v>40314.498141689997</v>
          </cell>
          <cell r="W237">
            <v>41150.79487867</v>
          </cell>
          <cell r="X237">
            <v>42513.692377420004</v>
          </cell>
          <cell r="Y237">
            <v>45348.068125999998</v>
          </cell>
          <cell r="Z237">
            <v>44693.044364340007</v>
          </cell>
          <cell r="AA237">
            <v>45257.864809160004</v>
          </cell>
          <cell r="AB237">
            <v>45319.07724947</v>
          </cell>
          <cell r="AC237">
            <v>46571.863495440004</v>
          </cell>
          <cell r="AD237">
            <v>46818.877597550003</v>
          </cell>
          <cell r="AE237">
            <v>47286.623413709996</v>
          </cell>
          <cell r="AF237">
            <v>47547.988998339999</v>
          </cell>
          <cell r="AG237">
            <v>47919.167887280004</v>
          </cell>
          <cell r="AH237">
            <v>47975.969459060005</v>
          </cell>
          <cell r="AI237">
            <v>48032.953090070005</v>
          </cell>
          <cell r="AJ237">
            <v>47851.944604630007</v>
          </cell>
          <cell r="AK237">
            <v>50012.391331189996</v>
          </cell>
          <cell r="AL237">
            <v>49954.639610348771</v>
          </cell>
          <cell r="AM237">
            <v>50024.162803829997</v>
          </cell>
          <cell r="AN237">
            <v>50320.92456919</v>
          </cell>
          <cell r="AO237">
            <v>49897.868124350003</v>
          </cell>
          <cell r="AP237">
            <v>49888.844269479996</v>
          </cell>
          <cell r="AQ237">
            <v>50170.955225689999</v>
          </cell>
          <cell r="AR237">
            <v>49796.263182070004</v>
          </cell>
          <cell r="AS237">
            <v>50390.418723930001</v>
          </cell>
          <cell r="AT237">
            <v>49767.313581930008</v>
          </cell>
          <cell r="AU237">
            <v>50418.653467220007</v>
          </cell>
          <cell r="AV237">
            <v>51420.067916080006</v>
          </cell>
          <cell r="AW237">
            <v>54381.472759577555</v>
          </cell>
          <cell r="AX237">
            <v>52538.199859269997</v>
          </cell>
          <cell r="AY237">
            <v>51645.530352289992</v>
          </cell>
          <cell r="AZ237">
            <v>51531.468833719999</v>
          </cell>
          <cell r="BA237">
            <v>51326.740057460011</v>
          </cell>
          <cell r="BB237">
            <v>51414.147702209993</v>
          </cell>
          <cell r="BC237">
            <v>52387.214260210014</v>
          </cell>
          <cell r="BD237">
            <v>51788.85434328</v>
          </cell>
          <cell r="BE237">
            <v>51426.369996220004</v>
          </cell>
          <cell r="BF237">
            <v>51046.544821490003</v>
          </cell>
          <cell r="BG237">
            <v>51531.468833719999</v>
          </cell>
          <cell r="BH237">
            <v>52387.214260210014</v>
          </cell>
          <cell r="BI237">
            <v>51046.544821490003</v>
          </cell>
          <cell r="BJ237">
            <v>55848.671602469607</v>
          </cell>
          <cell r="BK237">
            <v>57028.420970209227</v>
          </cell>
          <cell r="BL237">
            <v>59480.813272974934</v>
          </cell>
          <cell r="BM237">
            <v>61233.612401811988</v>
          </cell>
          <cell r="BN237">
            <v>66587.061447282133</v>
          </cell>
          <cell r="BO237">
            <v>50012.391331189996</v>
          </cell>
          <cell r="BP237">
            <v>54381.472759577555</v>
          </cell>
          <cell r="BQ237">
            <v>55848.671602469607</v>
          </cell>
          <cell r="BR237">
            <v>66587.061447282147</v>
          </cell>
          <cell r="BS237">
            <v>74411.499022000789</v>
          </cell>
          <cell r="BU237">
            <v>0.11036957553628257</v>
          </cell>
          <cell r="BV237">
            <v>6.0996780986982913E-2</v>
          </cell>
          <cell r="BW237">
            <v>3.7338362164804906E-2</v>
          </cell>
          <cell r="BX237">
            <v>8.7359978439239372E-2</v>
          </cell>
          <cell r="BY237">
            <v>2.405647898749419E-2</v>
          </cell>
          <cell r="BZ237">
            <v>4.4174144672955773E-2</v>
          </cell>
          <cell r="CA237">
            <v>2.5704245366872103E-2</v>
          </cell>
          <cell r="CB237">
            <v>2.6979755575553988E-2</v>
          </cell>
          <cell r="CD237">
            <v>0.24456214377423824</v>
          </cell>
          <cell r="CE237">
            <v>0.10285605093981376</v>
          </cell>
          <cell r="CF237">
            <v>8.7359978439239372E-2</v>
          </cell>
          <cell r="CG237">
            <v>2.6979755575553988E-2</v>
          </cell>
          <cell r="CH237">
            <v>0.19227654905112712</v>
          </cell>
          <cell r="CI237">
            <v>0.11750687603046361</v>
          </cell>
        </row>
        <row r="238">
          <cell r="A238" t="str">
            <v xml:space="preserve">  M3    </v>
          </cell>
          <cell r="B238">
            <v>15287.979379460001</v>
          </cell>
          <cell r="C238">
            <v>16593.576560630001</v>
          </cell>
          <cell r="D238">
            <v>18359.17798384</v>
          </cell>
          <cell r="E238">
            <v>20763.494271970001</v>
          </cell>
          <cell r="F238">
            <v>21772.435808620001</v>
          </cell>
          <cell r="G238">
            <v>23288.44185032</v>
          </cell>
          <cell r="H238">
            <v>24370.897363759999</v>
          </cell>
          <cell r="I238">
            <v>26159.287408130003</v>
          </cell>
          <cell r="J238">
            <v>26138.521219269998</v>
          </cell>
          <cell r="K238">
            <v>27282.533447600003</v>
          </cell>
          <cell r="L238">
            <v>27687.742505249997</v>
          </cell>
          <cell r="M238">
            <v>31341.855685360002</v>
          </cell>
          <cell r="N238">
            <v>30558.00358538</v>
          </cell>
          <cell r="O238">
            <v>30276.515767290002</v>
          </cell>
          <cell r="P238">
            <v>31060.38261067</v>
          </cell>
          <cell r="Q238">
            <v>31616.95713368</v>
          </cell>
          <cell r="R238">
            <v>31881.137944800001</v>
          </cell>
          <cell r="S238">
            <v>32811.838198270001</v>
          </cell>
          <cell r="T238">
            <v>33368.000779120004</v>
          </cell>
          <cell r="U238">
            <v>33761.485589050004</v>
          </cell>
          <cell r="V238">
            <v>34269.698141689994</v>
          </cell>
          <cell r="W238">
            <v>34908.354878669998</v>
          </cell>
          <cell r="X238">
            <v>36135.292377420003</v>
          </cell>
          <cell r="Y238">
            <v>38998.368126000001</v>
          </cell>
          <cell r="Z238">
            <v>38322.744364340004</v>
          </cell>
          <cell r="AA238">
            <v>38709.364809160004</v>
          </cell>
          <cell r="AB238">
            <v>38889.177249469998</v>
          </cell>
          <cell r="AC238">
            <v>40111.963495440003</v>
          </cell>
          <cell r="AD238">
            <v>40355.57759755</v>
          </cell>
          <cell r="AE238">
            <v>40863.523413709998</v>
          </cell>
          <cell r="AF238">
            <v>40901.88899834</v>
          </cell>
          <cell r="AG238">
            <v>41364.267887280002</v>
          </cell>
          <cell r="AH238">
            <v>41493.569459060003</v>
          </cell>
          <cell r="AI238">
            <v>41724.453090070005</v>
          </cell>
          <cell r="AJ238">
            <v>41817.944604630007</v>
          </cell>
          <cell r="AK238">
            <v>44209.331331189998</v>
          </cell>
          <cell r="AL238">
            <v>44308.839610348768</v>
          </cell>
          <cell r="AM238">
            <v>44403.062803829998</v>
          </cell>
          <cell r="AN238">
            <v>44682.524569189998</v>
          </cell>
          <cell r="AO238">
            <v>44567.468124350002</v>
          </cell>
          <cell r="AP238">
            <v>44717.644269479999</v>
          </cell>
          <cell r="AQ238">
            <v>45240.655225689996</v>
          </cell>
          <cell r="AR238">
            <v>45001.963182070001</v>
          </cell>
          <cell r="AS238">
            <v>45657.818723930002</v>
          </cell>
          <cell r="AT238">
            <v>45247.513581930005</v>
          </cell>
          <cell r="AU238">
            <v>45955.153467220007</v>
          </cell>
          <cell r="AV238">
            <v>47022.767916080003</v>
          </cell>
          <cell r="AW238">
            <v>50162.503833606926</v>
          </cell>
          <cell r="AX238">
            <v>48377.852242349996</v>
          </cell>
          <cell r="AY238">
            <v>47720.187447389995</v>
          </cell>
          <cell r="AZ238">
            <v>47780.214152269997</v>
          </cell>
          <cell r="BA238">
            <v>47887.881024540009</v>
          </cell>
          <cell r="BB238">
            <v>48107.258754919996</v>
          </cell>
          <cell r="BC238">
            <v>49201.930480700015</v>
          </cell>
          <cell r="BD238">
            <v>48782.967843270002</v>
          </cell>
          <cell r="BE238">
            <v>48440.529020640002</v>
          </cell>
          <cell r="BF238">
            <v>48107.164737550003</v>
          </cell>
          <cell r="BG238">
            <v>47780.214152269997</v>
          </cell>
          <cell r="BH238">
            <v>49201.930480700015</v>
          </cell>
          <cell r="BI238">
            <v>48107.164737550003</v>
          </cell>
          <cell r="BJ238">
            <v>52711.844392709449</v>
          </cell>
          <cell r="BK238">
            <v>53718.156907885204</v>
          </cell>
          <cell r="BL238">
            <v>56047.730392204183</v>
          </cell>
          <cell r="BM238">
            <v>57673.95442070128</v>
          </cell>
          <cell r="BN238">
            <v>62778.675449568414</v>
          </cell>
          <cell r="BO238">
            <v>44209.331331189998</v>
          </cell>
          <cell r="BP238">
            <v>50162.503833606926</v>
          </cell>
          <cell r="BQ238">
            <v>52711.844392709449</v>
          </cell>
          <cell r="BR238">
            <v>62778.675449568429</v>
          </cell>
          <cell r="BS238">
            <v>70154.887713598189</v>
          </cell>
          <cell r="BU238">
            <v>0.14897068360578269</v>
          </cell>
          <cell r="BV238">
            <v>0.10711586878265722</v>
          </cell>
          <cell r="BW238">
            <v>9.0470503545708736E-2</v>
          </cell>
          <cell r="BX238">
            <v>0.13465873206313161</v>
          </cell>
          <cell r="BY238">
            <v>6.9326646445038831E-2</v>
          </cell>
          <cell r="BZ238">
            <v>8.7560076998190794E-2</v>
          </cell>
          <cell r="CA238">
            <v>6.3200183374540808E-2</v>
          </cell>
          <cell r="CB238">
            <v>5.0821636965309613E-2</v>
          </cell>
          <cell r="CD238">
            <v>0.24429033550225965</v>
          </cell>
          <cell r="CE238">
            <v>0.13362003221144714</v>
          </cell>
          <cell r="CF238">
            <v>0.13465873206313161</v>
          </cell>
          <cell r="CG238">
            <v>5.0821636965309613E-2</v>
          </cell>
          <cell r="CH238">
            <v>0.19097853950736199</v>
          </cell>
          <cell r="CI238">
            <v>0.11749550641531514</v>
          </cell>
        </row>
        <row r="239">
          <cell r="A239" t="str">
            <v xml:space="preserve">    Money (M1)</v>
          </cell>
          <cell r="B239">
            <v>3758.2793794600002</v>
          </cell>
          <cell r="C239">
            <v>4127.1765606300005</v>
          </cell>
          <cell r="D239">
            <v>4295.6779838399998</v>
          </cell>
          <cell r="E239">
            <v>5322.69427197</v>
          </cell>
          <cell r="F239">
            <v>4478.43580862</v>
          </cell>
          <cell r="G239">
            <v>4898.1018503200003</v>
          </cell>
          <cell r="H239">
            <v>4946.3373637599998</v>
          </cell>
          <cell r="I239">
            <v>6312.88740813</v>
          </cell>
          <cell r="J239">
            <v>5373.8212192699993</v>
          </cell>
          <cell r="K239">
            <v>5696.2534476000001</v>
          </cell>
          <cell r="L239">
            <v>5516.6225052499994</v>
          </cell>
          <cell r="M239">
            <v>7312.3356853599998</v>
          </cell>
          <cell r="N239">
            <v>6528.4835853800005</v>
          </cell>
          <cell r="O239">
            <v>5865.5157672900004</v>
          </cell>
          <cell r="P239">
            <v>6236.3826106699998</v>
          </cell>
          <cell r="Q239">
            <v>6028.8071336800003</v>
          </cell>
          <cell r="R239">
            <v>6337.5779447999994</v>
          </cell>
          <cell r="S239">
            <v>6776.2381982699999</v>
          </cell>
          <cell r="T239">
            <v>6409.2807791199994</v>
          </cell>
          <cell r="U239">
            <v>6467.4855890500003</v>
          </cell>
          <cell r="V239">
            <v>6464.0981416899995</v>
          </cell>
          <cell r="W239">
            <v>6721.3148786700003</v>
          </cell>
          <cell r="X239">
            <v>7097.4923774199997</v>
          </cell>
          <cell r="Y239">
            <v>8818.4281259999989</v>
          </cell>
          <cell r="Z239">
            <v>7405.0443643399994</v>
          </cell>
          <cell r="AA239">
            <v>7160.62480916</v>
          </cell>
          <cell r="AB239">
            <v>7118.5572494699991</v>
          </cell>
          <cell r="AC239">
            <v>7058.1634954399997</v>
          </cell>
          <cell r="AD239">
            <v>7128.2175975500004</v>
          </cell>
          <cell r="AE239">
            <v>7312.5234137099997</v>
          </cell>
          <cell r="AF239">
            <v>7042.7289983399996</v>
          </cell>
          <cell r="AG239">
            <v>7197.8678872800001</v>
          </cell>
          <cell r="AH239">
            <v>7009.9694590600011</v>
          </cell>
          <cell r="AI239">
            <v>6981.6930900700008</v>
          </cell>
          <cell r="AJ239">
            <v>7449.7446046300001</v>
          </cell>
          <cell r="AK239">
            <v>8973.0713311899999</v>
          </cell>
          <cell r="AL239">
            <v>7783.1396103487696</v>
          </cell>
          <cell r="AM239">
            <v>7386.9628038299998</v>
          </cell>
          <cell r="AN239">
            <v>7265.9245691900005</v>
          </cell>
          <cell r="AO239">
            <v>7288.9681243499999</v>
          </cell>
          <cell r="AP239">
            <v>7549.0442694800004</v>
          </cell>
          <cell r="AQ239">
            <v>7936.2152256900008</v>
          </cell>
          <cell r="AR239">
            <v>8227.9631820700015</v>
          </cell>
          <cell r="AS239">
            <v>8005.8187239300005</v>
          </cell>
          <cell r="AT239">
            <v>7843.1135819300007</v>
          </cell>
          <cell r="AU239">
            <v>8072.3534672200003</v>
          </cell>
          <cell r="AV239">
            <v>8222.4679160800006</v>
          </cell>
          <cell r="AW239">
            <v>11468.335812043249</v>
          </cell>
          <cell r="AX239">
            <v>10123.063151570001</v>
          </cell>
          <cell r="AY239">
            <v>10181.306723220001</v>
          </cell>
          <cell r="AZ239">
            <v>10193.393500599999</v>
          </cell>
          <cell r="BA239">
            <v>10422.400138019999</v>
          </cell>
          <cell r="BB239">
            <v>10550.375089990001</v>
          </cell>
          <cell r="BC239">
            <v>11144.08307402</v>
          </cell>
          <cell r="BD239">
            <v>11286.748839210002</v>
          </cell>
          <cell r="BE239">
            <v>10978.500068360001</v>
          </cell>
          <cell r="BF239">
            <v>10895.17328809</v>
          </cell>
          <cell r="BG239">
            <v>10193.393500599999</v>
          </cell>
          <cell r="BH239">
            <v>11144.08307402</v>
          </cell>
          <cell r="BI239">
            <v>10895.17328809</v>
          </cell>
          <cell r="BJ239">
            <v>13000.209975031572</v>
          </cell>
          <cell r="BK239">
            <v>11810.845003688879</v>
          </cell>
          <cell r="BL239">
            <v>12585.555662732788</v>
          </cell>
          <cell r="BM239">
            <v>12609.363053347699</v>
          </cell>
          <cell r="BN239">
            <v>14565.234813743966</v>
          </cell>
          <cell r="BO239">
            <v>8973.0713311899999</v>
          </cell>
          <cell r="BP239">
            <v>11468.335812043249</v>
          </cell>
          <cell r="BQ239">
            <v>13000.209975031572</v>
          </cell>
          <cell r="BR239">
            <v>14565.234813743966</v>
          </cell>
          <cell r="BS239">
            <v>16267.000101719921</v>
          </cell>
          <cell r="BU239">
            <v>2.0701852152832378E-2</v>
          </cell>
          <cell r="BV239">
            <v>8.5290914872240053E-2</v>
          </cell>
          <cell r="BW239">
            <v>0.11885131992882036</v>
          </cell>
          <cell r="BX239">
            <v>0.27808365594730322</v>
          </cell>
          <cell r="BY239">
            <v>0.4029038429360341</v>
          </cell>
          <cell r="BZ239">
            <v>0.40420625664812371</v>
          </cell>
          <cell r="CA239">
            <v>0.3891387870745282</v>
          </cell>
          <cell r="CB239">
            <v>0.13357423327102569</v>
          </cell>
          <cell r="CD239">
            <v>0.20596598753738027</v>
          </cell>
          <cell r="CE239">
            <v>1.7536368497924837E-2</v>
          </cell>
          <cell r="CF239">
            <v>0.27808365594730322</v>
          </cell>
          <cell r="CG239">
            <v>0.13357423327102569</v>
          </cell>
          <cell r="CH239">
            <v>0.12038458161200527</v>
          </cell>
          <cell r="CI239">
            <v>0.11683747702921643</v>
          </cell>
        </row>
        <row r="240">
          <cell r="A240" t="str">
            <v xml:space="preserve">      Currency in circulation</v>
          </cell>
          <cell r="B240">
            <v>1554.1293794600001</v>
          </cell>
          <cell r="C240">
            <v>1580.72656063</v>
          </cell>
          <cell r="D240">
            <v>1634.0279838399999</v>
          </cell>
          <cell r="E240">
            <v>2295.2142719700005</v>
          </cell>
          <cell r="F240">
            <v>1865.0358086200001</v>
          </cell>
          <cell r="G240">
            <v>2107.6018503200003</v>
          </cell>
          <cell r="H240">
            <v>2050.7373637599999</v>
          </cell>
          <cell r="I240">
            <v>2860.3474081299996</v>
          </cell>
          <cell r="J240">
            <v>2307.4212192699997</v>
          </cell>
          <cell r="K240">
            <v>2534.6934475999997</v>
          </cell>
          <cell r="L240">
            <v>2317.48250525</v>
          </cell>
          <cell r="M240">
            <v>3209.1556853599996</v>
          </cell>
          <cell r="N240">
            <v>2425.3035853800002</v>
          </cell>
          <cell r="O240">
            <v>2637.2157672900003</v>
          </cell>
          <cell r="P240">
            <v>2700.0426106700002</v>
          </cell>
          <cell r="Q240">
            <v>2708.3671336800003</v>
          </cell>
          <cell r="R240">
            <v>2912.6979447999997</v>
          </cell>
          <cell r="S240">
            <v>3183.59819827</v>
          </cell>
          <cell r="T240">
            <v>2927.5007791199996</v>
          </cell>
          <cell r="U240">
            <v>2990.3455890499999</v>
          </cell>
          <cell r="V240">
            <v>2910.55814169</v>
          </cell>
          <cell r="W240">
            <v>3151.7348786699995</v>
          </cell>
          <cell r="X240">
            <v>3281.0523774200001</v>
          </cell>
          <cell r="Y240">
            <v>4088.228126</v>
          </cell>
          <cell r="Z240">
            <v>3398.90436434</v>
          </cell>
          <cell r="AA240">
            <v>3327.3248091599999</v>
          </cell>
          <cell r="AB240">
            <v>3262.6572494699994</v>
          </cell>
          <cell r="AC240">
            <v>3378.7234954399996</v>
          </cell>
          <cell r="AD240">
            <v>3408.61759755</v>
          </cell>
          <cell r="AE240">
            <v>3540.12341371</v>
          </cell>
          <cell r="AF240">
            <v>3404.0289983399998</v>
          </cell>
          <cell r="AG240">
            <v>3314.6678872799998</v>
          </cell>
          <cell r="AH240">
            <v>3192.0694590600006</v>
          </cell>
          <cell r="AI240">
            <v>3412.0930900700005</v>
          </cell>
          <cell r="AJ240">
            <v>3510.6446046300002</v>
          </cell>
          <cell r="AK240">
            <v>4566.0713311899999</v>
          </cell>
          <cell r="AL240">
            <v>3839.0396103487697</v>
          </cell>
          <cell r="AM240">
            <v>3746.6628038299996</v>
          </cell>
          <cell r="AN240">
            <v>3905.6245691900003</v>
          </cell>
          <cell r="AO240">
            <v>3774.2681243500001</v>
          </cell>
          <cell r="AP240">
            <v>3907.8442694799996</v>
          </cell>
          <cell r="AQ240">
            <v>4141.5152256900001</v>
          </cell>
          <cell r="AR240">
            <v>4325.8631820700011</v>
          </cell>
          <cell r="AS240">
            <v>4248.8187239300005</v>
          </cell>
          <cell r="AT240">
            <v>4209.1135819300007</v>
          </cell>
          <cell r="AU240">
            <v>4300.7534672199999</v>
          </cell>
          <cell r="AV240">
            <v>4334.3679160800002</v>
          </cell>
          <cell r="AW240">
            <v>6000.200488738059</v>
          </cell>
          <cell r="AX240">
            <v>4923.97341469</v>
          </cell>
          <cell r="AY240">
            <v>4793.7228166699997</v>
          </cell>
          <cell r="AZ240">
            <v>4927.2870544599991</v>
          </cell>
          <cell r="BA240">
            <v>4995.6033533599993</v>
          </cell>
          <cell r="BB240">
            <v>5087.5137806900002</v>
          </cell>
          <cell r="BC240">
            <v>5524.1735460700002</v>
          </cell>
          <cell r="BD240">
            <v>5501.4516809700008</v>
          </cell>
          <cell r="BE240">
            <v>5351.2163972899998</v>
          </cell>
          <cell r="BF240">
            <v>5547.2028027300003</v>
          </cell>
          <cell r="BG240">
            <v>4927.2870544599991</v>
          </cell>
          <cell r="BH240">
            <v>5524.1735460700002</v>
          </cell>
          <cell r="BI240">
            <v>5547.2028027300003</v>
          </cell>
          <cell r="BJ240">
            <v>7293</v>
          </cell>
          <cell r="BK240">
            <v>5788.0803395400044</v>
          </cell>
          <cell r="BL240">
            <v>6339.331834630053</v>
          </cell>
          <cell r="BM240">
            <v>6132.8458023228714</v>
          </cell>
          <cell r="BN240">
            <v>7636.1765324036542</v>
          </cell>
          <cell r="BO240">
            <v>4566.0713311899999</v>
          </cell>
          <cell r="BP240">
            <v>6000.200488738059</v>
          </cell>
          <cell r="BQ240">
            <v>7293</v>
          </cell>
          <cell r="BR240">
            <v>7636.1765324036551</v>
          </cell>
          <cell r="BS240">
            <v>8522.4311807544236</v>
          </cell>
          <cell r="BU240">
            <v>0.19706860713746366</v>
          </cell>
          <cell r="BV240">
            <v>0.16987877022901587</v>
          </cell>
          <cell r="BW240">
            <v>0.31861591231460817</v>
          </cell>
          <cell r="BX240">
            <v>0.31408382688894609</v>
          </cell>
          <cell r="BY240">
            <v>0.26158747907556434</v>
          </cell>
          <cell r="BZ240">
            <v>0.3338532505695766</v>
          </cell>
          <cell r="CA240">
            <v>0.31790285406991714</v>
          </cell>
          <cell r="CB240">
            <v>0.21545938568026712</v>
          </cell>
          <cell r="CD240">
            <v>0.27392639274257813</v>
          </cell>
          <cell r="CE240">
            <v>0.11688271555861807</v>
          </cell>
          <cell r="CF240">
            <v>0.31408382688894609</v>
          </cell>
          <cell r="CG240">
            <v>0.21545938568026712</v>
          </cell>
          <cell r="CH240">
            <v>4.7055605704600989E-2</v>
          </cell>
          <cell r="CI240">
            <v>0.11606000000000005</v>
          </cell>
        </row>
        <row r="241">
          <cell r="A241" t="str">
            <v xml:space="preserve">      Demand deposits</v>
          </cell>
          <cell r="B241">
            <v>2204.15</v>
          </cell>
          <cell r="C241">
            <v>2546.4500000000003</v>
          </cell>
          <cell r="D241">
            <v>2661.6499999999996</v>
          </cell>
          <cell r="E241">
            <v>3027.48</v>
          </cell>
          <cell r="F241">
            <v>2613.3999999999996</v>
          </cell>
          <cell r="G241">
            <v>2790.5</v>
          </cell>
          <cell r="H241">
            <v>2895.6</v>
          </cell>
          <cell r="I241">
            <v>3452.54</v>
          </cell>
          <cell r="J241">
            <v>3066.4</v>
          </cell>
          <cell r="K241">
            <v>3161.56</v>
          </cell>
          <cell r="L241">
            <v>3199.14</v>
          </cell>
          <cell r="M241">
            <v>4103.18</v>
          </cell>
          <cell r="N241">
            <v>4103.18</v>
          </cell>
          <cell r="O241">
            <v>3228.3</v>
          </cell>
          <cell r="P241">
            <v>3536.34</v>
          </cell>
          <cell r="Q241">
            <v>3320.44</v>
          </cell>
          <cell r="R241">
            <v>3424.88</v>
          </cell>
          <cell r="S241">
            <v>3592.64</v>
          </cell>
          <cell r="T241">
            <v>3481.78</v>
          </cell>
          <cell r="U241">
            <v>3477.1400000000003</v>
          </cell>
          <cell r="V241">
            <v>3553.54</v>
          </cell>
          <cell r="W241">
            <v>3569.5800000000004</v>
          </cell>
          <cell r="X241">
            <v>3816.44</v>
          </cell>
          <cell r="Y241">
            <v>4730.2</v>
          </cell>
          <cell r="Z241">
            <v>4006.14</v>
          </cell>
          <cell r="AA241">
            <v>3833.3</v>
          </cell>
          <cell r="AB241">
            <v>3855.9</v>
          </cell>
          <cell r="AC241">
            <v>3679.4399999999996</v>
          </cell>
          <cell r="AD241">
            <v>3719.6000000000004</v>
          </cell>
          <cell r="AE241">
            <v>3772.3999999999996</v>
          </cell>
          <cell r="AF241">
            <v>3638.7</v>
          </cell>
          <cell r="AG241">
            <v>3883.2000000000003</v>
          </cell>
          <cell r="AH241">
            <v>3817.9</v>
          </cell>
          <cell r="AI241">
            <v>3569.6</v>
          </cell>
          <cell r="AJ241">
            <v>3939.1</v>
          </cell>
          <cell r="AK241">
            <v>4407</v>
          </cell>
          <cell r="AL241">
            <v>3944.1</v>
          </cell>
          <cell r="AM241">
            <v>3640.3</v>
          </cell>
          <cell r="AN241">
            <v>3360.3</v>
          </cell>
          <cell r="AO241">
            <v>3514.7</v>
          </cell>
          <cell r="AP241">
            <v>3641.2000000000003</v>
          </cell>
          <cell r="AQ241">
            <v>3794.7000000000003</v>
          </cell>
          <cell r="AR241">
            <v>3902.1</v>
          </cell>
          <cell r="AS241">
            <v>3757</v>
          </cell>
          <cell r="AT241">
            <v>3634</v>
          </cell>
          <cell r="AU241">
            <v>3771.6</v>
          </cell>
          <cell r="AV241">
            <v>3888.1000000000004</v>
          </cell>
          <cell r="AW241">
            <v>5468.1353233051896</v>
          </cell>
          <cell r="AX241">
            <v>5199.0897368800006</v>
          </cell>
          <cell r="AY241">
            <v>5387.5839065500004</v>
          </cell>
          <cell r="AZ241">
            <v>5266.1064461399992</v>
          </cell>
          <cell r="BA241">
            <v>5426.7967846600004</v>
          </cell>
          <cell r="BB241">
            <v>5462.8613092999994</v>
          </cell>
          <cell r="BC241">
            <v>5619.9095279499998</v>
          </cell>
          <cell r="BD241">
            <v>5785.2971582400005</v>
          </cell>
          <cell r="BE241">
            <v>5627.2836710700003</v>
          </cell>
          <cell r="BF241">
            <v>5347.9704853599997</v>
          </cell>
          <cell r="BG241">
            <v>5266.1064461399992</v>
          </cell>
          <cell r="BH241">
            <v>5619.9095279499998</v>
          </cell>
          <cell r="BI241">
            <v>5347.9704853599997</v>
          </cell>
          <cell r="BJ241">
            <v>5707.209975031572</v>
          </cell>
          <cell r="BK241">
            <v>6022.7646641488736</v>
          </cell>
          <cell r="BL241">
            <v>6246.2238281027348</v>
          </cell>
          <cell r="BM241">
            <v>6476.5172510248276</v>
          </cell>
          <cell r="BN241">
            <v>6929.0582813403107</v>
          </cell>
          <cell r="BO241">
            <v>4407</v>
          </cell>
          <cell r="BP241">
            <v>5468.1353233051896</v>
          </cell>
          <cell r="BQ241">
            <v>5707.209975031572</v>
          </cell>
          <cell r="BR241">
            <v>6929.0582813403116</v>
          </cell>
          <cell r="BS241">
            <v>7744.5689209654975</v>
          </cell>
          <cell r="BU241">
            <v>-0.12853030420913403</v>
          </cell>
          <cell r="BV241">
            <v>5.9113561658361569E-3</v>
          </cell>
          <cell r="BW241">
            <v>-4.8167840959689956E-2</v>
          </cell>
          <cell r="BX241">
            <v>0.24078405339350795</v>
          </cell>
          <cell r="BY241">
            <v>0.56715366072672047</v>
          </cell>
          <cell r="BZ241">
            <v>0.48098915011726873</v>
          </cell>
          <cell r="CA241">
            <v>0.47164845496973018</v>
          </cell>
          <cell r="CB241">
            <v>4.3721421945694505E-2</v>
          </cell>
          <cell r="CD241">
            <v>0.15281318392076382</v>
          </cell>
          <cell r="CE241">
            <v>-6.8326920637605149E-2</v>
          </cell>
          <cell r="CF241">
            <v>0.24078405339350795</v>
          </cell>
          <cell r="CG241">
            <v>4.3721421945694505E-2</v>
          </cell>
          <cell r="CH241">
            <v>0.21408854968613289</v>
          </cell>
          <cell r="CI241">
            <v>0.11769429647046326</v>
          </cell>
        </row>
        <row r="242">
          <cell r="A242" t="str">
            <v xml:space="preserve">    Quasi-money and other </v>
          </cell>
          <cell r="B242">
            <v>11529.7</v>
          </cell>
          <cell r="C242">
            <v>12466.4</v>
          </cell>
          <cell r="D242">
            <v>14063.5</v>
          </cell>
          <cell r="E242">
            <v>15440.800000000001</v>
          </cell>
          <cell r="F242">
            <v>17294</v>
          </cell>
          <cell r="G242">
            <v>18390.34</v>
          </cell>
          <cell r="H242">
            <v>19424.560000000001</v>
          </cell>
          <cell r="I242">
            <v>19846.400000000001</v>
          </cell>
          <cell r="J242">
            <v>20764.7</v>
          </cell>
          <cell r="K242">
            <v>21586.280000000002</v>
          </cell>
          <cell r="L242">
            <v>22171.119999999999</v>
          </cell>
          <cell r="M242">
            <v>24029.52</v>
          </cell>
          <cell r="N242">
            <v>24029.52</v>
          </cell>
          <cell r="O242">
            <v>24411</v>
          </cell>
          <cell r="P242">
            <v>24824</v>
          </cell>
          <cell r="Q242">
            <v>25588.15</v>
          </cell>
          <cell r="R242">
            <v>25543.56</v>
          </cell>
          <cell r="S242">
            <v>26035.599999999999</v>
          </cell>
          <cell r="T242">
            <v>26958.720000000001</v>
          </cell>
          <cell r="U242">
            <v>27294</v>
          </cell>
          <cell r="V242">
            <v>27805.599999999999</v>
          </cell>
          <cell r="W242">
            <v>28187.040000000001</v>
          </cell>
          <cell r="X242">
            <v>29037.8</v>
          </cell>
          <cell r="Y242">
            <v>30179.94</v>
          </cell>
          <cell r="Z242">
            <v>30917.7</v>
          </cell>
          <cell r="AA242">
            <v>31548.74</v>
          </cell>
          <cell r="AB242">
            <v>31770.620000000003</v>
          </cell>
          <cell r="AC242">
            <v>33053.800000000003</v>
          </cell>
          <cell r="AD242">
            <v>33227.360000000001</v>
          </cell>
          <cell r="AE242">
            <v>33551</v>
          </cell>
          <cell r="AF242">
            <v>33859.160000000003</v>
          </cell>
          <cell r="AG242">
            <v>34166.400000000001</v>
          </cell>
          <cell r="AH242">
            <v>34483.600000000006</v>
          </cell>
          <cell r="AI242">
            <v>34742.76</v>
          </cell>
          <cell r="AJ242">
            <v>34368.200000000004</v>
          </cell>
          <cell r="AK242">
            <v>35236.259999999995</v>
          </cell>
          <cell r="AL242">
            <v>36525.699999999997</v>
          </cell>
          <cell r="AM242">
            <v>37016.1</v>
          </cell>
          <cell r="AN242">
            <v>37416.6</v>
          </cell>
          <cell r="AO242">
            <v>37278.5</v>
          </cell>
          <cell r="AP242">
            <v>37168.6</v>
          </cell>
          <cell r="AQ242">
            <v>37304.439999999995</v>
          </cell>
          <cell r="AR242">
            <v>36774</v>
          </cell>
          <cell r="AS242">
            <v>37652</v>
          </cell>
          <cell r="AT242">
            <v>37404.400000000001</v>
          </cell>
          <cell r="AU242">
            <v>37882.800000000003</v>
          </cell>
          <cell r="AV242">
            <v>38800.300000000003</v>
          </cell>
          <cell r="AW242">
            <v>38694.168021563673</v>
          </cell>
          <cell r="AX242">
            <v>38254.789090779996</v>
          </cell>
          <cell r="AY242">
            <v>37538.880724169998</v>
          </cell>
          <cell r="AZ242">
            <v>37586.820651670001</v>
          </cell>
          <cell r="BA242">
            <v>37465.48088652001</v>
          </cell>
          <cell r="BB242">
            <v>37556.883664929999</v>
          </cell>
          <cell r="BC242">
            <v>38057.847406680012</v>
          </cell>
          <cell r="BD242">
            <v>37496.219004060003</v>
          </cell>
          <cell r="BE242">
            <v>37462.028952280001</v>
          </cell>
          <cell r="BF242">
            <v>37211.991449460002</v>
          </cell>
          <cell r="BG242">
            <v>37586.820651670001</v>
          </cell>
          <cell r="BH242">
            <v>38057.847406680012</v>
          </cell>
          <cell r="BI242">
            <v>37211.991449460002</v>
          </cell>
          <cell r="BJ242">
            <v>39711.63441767788</v>
          </cell>
          <cell r="BK242">
            <v>41907.311904196322</v>
          </cell>
          <cell r="BL242">
            <v>43462.174729471393</v>
          </cell>
          <cell r="BM242">
            <v>45064.591367353583</v>
          </cell>
          <cell r="BN242">
            <v>48213.440635824445</v>
          </cell>
          <cell r="BO242">
            <v>35236.259999999995</v>
          </cell>
          <cell r="BP242">
            <v>38694.168021563673</v>
          </cell>
          <cell r="BQ242">
            <v>39711.63441767788</v>
          </cell>
          <cell r="BR242">
            <v>48213.44063582446</v>
          </cell>
          <cell r="BS242">
            <v>53887.887611878272</v>
          </cell>
          <cell r="BU242">
            <v>0.17771072771006668</v>
          </cell>
          <cell r="BV242">
            <v>0.11187267145539614</v>
          </cell>
          <cell r="BW242">
            <v>8.4701133292347519E-2</v>
          </cell>
          <cell r="BX242">
            <v>9.8134933206977193E-2</v>
          </cell>
          <cell r="BY242">
            <v>4.5493350991272496E-3</v>
          </cell>
          <cell r="BZ242">
            <v>2.0196185941405709E-2</v>
          </cell>
          <cell r="CA242">
            <v>-5.144008473334738E-3</v>
          </cell>
          <cell r="CB242">
            <v>2.6295083939967157E-2</v>
          </cell>
          <cell r="CD242">
            <v>0.25595267820580681</v>
          </cell>
          <cell r="CE242">
            <v>0.16753910047534881</v>
          </cell>
          <cell r="CF242">
            <v>9.8134933206977193E-2</v>
          </cell>
          <cell r="CG242">
            <v>2.6295083939967157E-2</v>
          </cell>
          <cell r="CH242">
            <v>0.21408854968613289</v>
          </cell>
          <cell r="CI242">
            <v>0.11769429647046348</v>
          </cell>
        </row>
        <row r="243">
          <cell r="A243" t="str">
            <v xml:space="preserve">  Bonds</v>
          </cell>
          <cell r="B243">
            <v>1022.7</v>
          </cell>
          <cell r="C243">
            <v>1211.1500000000001</v>
          </cell>
          <cell r="D243">
            <v>1281.2</v>
          </cell>
          <cell r="E243">
            <v>1249.3</v>
          </cell>
          <cell r="F243">
            <v>1088.76</v>
          </cell>
          <cell r="G243">
            <v>1211.3</v>
          </cell>
          <cell r="H243">
            <v>1466.56</v>
          </cell>
          <cell r="I243">
            <v>1875.3</v>
          </cell>
          <cell r="J243">
            <v>2663</v>
          </cell>
          <cell r="K243">
            <v>3483.5</v>
          </cell>
          <cell r="L243">
            <v>4283.1000000000004</v>
          </cell>
          <cell r="M243">
            <v>5095.1099999999997</v>
          </cell>
          <cell r="N243">
            <v>5095.1099999999997</v>
          </cell>
          <cell r="O243">
            <v>5009.5</v>
          </cell>
          <cell r="P243">
            <v>5151</v>
          </cell>
          <cell r="Q243">
            <v>5560.84</v>
          </cell>
          <cell r="R243">
            <v>5602.2</v>
          </cell>
          <cell r="S243">
            <v>5630.1</v>
          </cell>
          <cell r="T243">
            <v>5781.94</v>
          </cell>
          <cell r="U243">
            <v>5910.7</v>
          </cell>
          <cell r="V243">
            <v>6044.8</v>
          </cell>
          <cell r="W243">
            <v>6242.44</v>
          </cell>
          <cell r="X243">
            <v>6378.4</v>
          </cell>
          <cell r="Y243">
            <v>6349.7</v>
          </cell>
          <cell r="Z243">
            <v>6370.3</v>
          </cell>
          <cell r="AA243">
            <v>6548.5</v>
          </cell>
          <cell r="AB243">
            <v>6429.9</v>
          </cell>
          <cell r="AC243">
            <v>6459.9</v>
          </cell>
          <cell r="AD243">
            <v>6463.3</v>
          </cell>
          <cell r="AE243">
            <v>6423.1</v>
          </cell>
          <cell r="AF243">
            <v>6646.1</v>
          </cell>
          <cell r="AG243">
            <v>6554.9</v>
          </cell>
          <cell r="AH243">
            <v>6482.4</v>
          </cell>
          <cell r="AI243">
            <v>6308.5</v>
          </cell>
          <cell r="AJ243">
            <v>6034</v>
          </cell>
          <cell r="AK243">
            <v>5803.06</v>
          </cell>
          <cell r="AL243">
            <v>5645.8</v>
          </cell>
          <cell r="AM243">
            <v>5621.1</v>
          </cell>
          <cell r="AN243">
            <v>5638.4</v>
          </cell>
          <cell r="AO243">
            <v>5330.4</v>
          </cell>
          <cell r="AP243">
            <v>5171.2</v>
          </cell>
          <cell r="AQ243">
            <v>4930.3</v>
          </cell>
          <cell r="AR243">
            <v>4794.3</v>
          </cell>
          <cell r="AS243">
            <v>4732.6000000000004</v>
          </cell>
          <cell r="AT243">
            <v>4519.8</v>
          </cell>
          <cell r="AU243">
            <v>4463.5</v>
          </cell>
          <cell r="AV243">
            <v>4397.3</v>
          </cell>
          <cell r="AW243">
            <v>4218.9689259706302</v>
          </cell>
          <cell r="AX243">
            <v>4160.3476169200003</v>
          </cell>
          <cell r="AY243">
            <v>3925.3429049000001</v>
          </cell>
          <cell r="AZ243">
            <v>3751.2546814499997</v>
          </cell>
          <cell r="BA243">
            <v>3438.8590329200001</v>
          </cell>
          <cell r="BB243">
            <v>3306.88894729</v>
          </cell>
          <cell r="BC243">
            <v>3185.2837795099999</v>
          </cell>
          <cell r="BD243">
            <v>3005.88650001</v>
          </cell>
          <cell r="BE243">
            <v>2985.8409755800003</v>
          </cell>
          <cell r="BF243">
            <v>2939.3800839400001</v>
          </cell>
          <cell r="BG243">
            <v>3751.2546814499997</v>
          </cell>
          <cell r="BH243">
            <v>3185.2837795099999</v>
          </cell>
          <cell r="BI243">
            <v>2939.3800839400001</v>
          </cell>
          <cell r="BJ243">
            <v>3136.8272097601616</v>
          </cell>
          <cell r="BK243">
            <v>3310.2640623240254</v>
          </cell>
          <cell r="BL243">
            <v>3433.082880770748</v>
          </cell>
          <cell r="BM243">
            <v>3559.6579811107049</v>
          </cell>
          <cell r="BN243">
            <v>3808.3859977137131</v>
          </cell>
          <cell r="BO243">
            <v>5803.06</v>
          </cell>
          <cell r="BP243">
            <v>4218.9689259706302</v>
          </cell>
          <cell r="BQ243">
            <v>3136.8272097601616</v>
          </cell>
          <cell r="BR243">
            <v>3808.3859977137136</v>
          </cell>
          <cell r="BS243">
            <v>4256.6113084025928</v>
          </cell>
          <cell r="BU243">
            <v>-0.12309678222056331</v>
          </cell>
          <cell r="BV243">
            <v>-0.23241114103781668</v>
          </cell>
          <cell r="BW243">
            <v>-0.30275823768974452</v>
          </cell>
          <cell r="BX243">
            <v>-0.27297513277983854</v>
          </cell>
          <cell r="BY243">
            <v>-0.33469518277348187</v>
          </cell>
          <cell r="BZ243">
            <v>-0.35393712765754626</v>
          </cell>
          <cell r="CA243">
            <v>-0.34966589584937391</v>
          </cell>
          <cell r="CB243">
            <v>-0.25649435565859435</v>
          </cell>
          <cell r="CD243">
            <v>0.24623413429739505</v>
          </cell>
          <cell r="CE243">
            <v>-8.6089106571963891E-2</v>
          </cell>
          <cell r="CF243">
            <v>-0.27297513277983854</v>
          </cell>
          <cell r="CG243">
            <v>-0.25649435565859435</v>
          </cell>
          <cell r="CH243">
            <v>0.21408854968613289</v>
          </cell>
          <cell r="CI243">
            <v>0.11769429647046348</v>
          </cell>
        </row>
        <row r="244">
          <cell r="A244" t="str">
            <v xml:space="preserve">Other  liabilities </v>
          </cell>
          <cell r="B244">
            <v>1316.2263178900002</v>
          </cell>
          <cell r="C244">
            <v>974.32254331000001</v>
          </cell>
          <cell r="D244">
            <v>616.1461337500001</v>
          </cell>
          <cell r="E244">
            <v>442.03673645999993</v>
          </cell>
          <cell r="F244">
            <v>771.78204774999983</v>
          </cell>
          <cell r="G244">
            <v>734.65172324000002</v>
          </cell>
          <cell r="H244">
            <v>545.32315138000001</v>
          </cell>
          <cell r="I244">
            <v>232.21093600999998</v>
          </cell>
          <cell r="J244">
            <v>180.22647740999994</v>
          </cell>
          <cell r="K244">
            <v>245.67133475</v>
          </cell>
          <cell r="L244">
            <v>232.64261514000003</v>
          </cell>
          <cell r="M244">
            <v>835.40970946999994</v>
          </cell>
          <cell r="N244">
            <v>1069.07830438</v>
          </cell>
          <cell r="O244">
            <v>1461.3729273899999</v>
          </cell>
          <cell r="P244">
            <v>1460.7016125299999</v>
          </cell>
          <cell r="Q244">
            <v>1235.8232327000001</v>
          </cell>
          <cell r="R244">
            <v>1232.2774782000001</v>
          </cell>
          <cell r="S244">
            <v>1136.8133887499998</v>
          </cell>
          <cell r="T244">
            <v>1078.4081184900003</v>
          </cell>
          <cell r="U244">
            <v>898.6238019299999</v>
          </cell>
          <cell r="V244">
            <v>930.11398561999999</v>
          </cell>
          <cell r="W244">
            <v>688.62474437000014</v>
          </cell>
          <cell r="X244">
            <v>403.92524141000018</v>
          </cell>
          <cell r="Y244">
            <v>184.62533561999999</v>
          </cell>
          <cell r="Z244">
            <v>188.36433260999993</v>
          </cell>
          <cell r="AA244">
            <v>255.26583017000002</v>
          </cell>
          <cell r="AB244">
            <v>144.16052949999997</v>
          </cell>
          <cell r="AC244">
            <v>161.79613694</v>
          </cell>
          <cell r="AD244">
            <v>159.21655367</v>
          </cell>
          <cell r="AE244">
            <v>192.83029038000001</v>
          </cell>
          <cell r="AF244">
            <v>271.86171872</v>
          </cell>
          <cell r="AG244">
            <v>265.25837856999999</v>
          </cell>
          <cell r="AH244">
            <v>246.48997155000001</v>
          </cell>
          <cell r="AI244">
            <v>225.23033053</v>
          </cell>
          <cell r="AJ244">
            <v>170.10882015999999</v>
          </cell>
          <cell r="AK244">
            <v>174.36964871000001</v>
          </cell>
          <cell r="AL244">
            <v>140.72552863999999</v>
          </cell>
          <cell r="AM244">
            <v>134.81532059</v>
          </cell>
          <cell r="AN244">
            <v>117.62993112000001</v>
          </cell>
          <cell r="AO244">
            <v>100.31616617999998</v>
          </cell>
          <cell r="AP244">
            <v>94.976831199999978</v>
          </cell>
          <cell r="AQ244">
            <v>107.30867591999998</v>
          </cell>
          <cell r="AR244">
            <v>103.33789027999998</v>
          </cell>
          <cell r="AS244">
            <v>93.722060940000006</v>
          </cell>
          <cell r="AT244">
            <v>71.965402929999996</v>
          </cell>
          <cell r="AU244">
            <v>73.109335259999995</v>
          </cell>
          <cell r="AV244">
            <v>96.424056549999989</v>
          </cell>
          <cell r="AW244">
            <v>133.5200801661</v>
          </cell>
          <cell r="AX244">
            <v>119.23405283279894</v>
          </cell>
          <cell r="AY244">
            <v>115.5450956</v>
          </cell>
          <cell r="AZ244">
            <v>119.45280154999999</v>
          </cell>
          <cell r="BA244">
            <v>99.654626030000003</v>
          </cell>
          <cell r="BB244">
            <v>72.529439069999995</v>
          </cell>
          <cell r="BC244">
            <v>46.95010387</v>
          </cell>
          <cell r="BD244">
            <v>35.792451459999995</v>
          </cell>
          <cell r="BE244">
            <v>125.70589890000001</v>
          </cell>
          <cell r="BF244">
            <v>135.97215237999995</v>
          </cell>
          <cell r="BG244">
            <v>119.45280154999999</v>
          </cell>
          <cell r="BH244">
            <v>46.95010387</v>
          </cell>
          <cell r="BI244">
            <v>135.97215237999995</v>
          </cell>
          <cell r="BJ244">
            <v>137.58541423573803</v>
          </cell>
          <cell r="BK244">
            <v>145.1925853063965</v>
          </cell>
          <cell r="BL244">
            <v>150.57958206521008</v>
          </cell>
          <cell r="BM244">
            <v>156.13133434471629</v>
          </cell>
          <cell r="BN244">
            <v>167.040876027433</v>
          </cell>
          <cell r="BO244">
            <v>174.36964871000001</v>
          </cell>
          <cell r="BP244">
            <v>133.5200801661</v>
          </cell>
          <cell r="BQ244">
            <v>137.58541423573803</v>
          </cell>
          <cell r="BR244">
            <v>167.040876027433</v>
          </cell>
          <cell r="BS244">
            <v>186.70063441329162</v>
          </cell>
          <cell r="BU244">
            <v>-0.1840351063638398</v>
          </cell>
          <cell r="BV244">
            <v>-0.44350716006010937</v>
          </cell>
          <cell r="BW244">
            <v>-0.70803922578488376</v>
          </cell>
          <cell r="BX244">
            <v>-0.23426994804490486</v>
          </cell>
          <cell r="BY244">
            <v>1.5496654742918947E-2</v>
          </cell>
          <cell r="BZ244">
            <v>-0.56247616078124096</v>
          </cell>
          <cell r="CA244">
            <v>0.88941000597549169</v>
          </cell>
          <cell r="CB244">
            <v>3.0447360910663912E-2</v>
          </cell>
          <cell r="CD244">
            <v>-0.77900025158059294</v>
          </cell>
          <cell r="CE244">
            <v>-5.5548643286468913E-2</v>
          </cell>
          <cell r="CF244">
            <v>-0.23426994804490486</v>
          </cell>
          <cell r="CG244">
            <v>3.0447360910663912E-2</v>
          </cell>
          <cell r="CH244">
            <v>0.21408854968613289</v>
          </cell>
          <cell r="CI244">
            <v>0.11769429647046348</v>
          </cell>
        </row>
        <row r="246">
          <cell r="A246" t="str">
            <v>Exchange rate</v>
          </cell>
          <cell r="B246">
            <v>821.21000000000015</v>
          </cell>
          <cell r="C246">
            <v>820.47</v>
          </cell>
          <cell r="D246">
            <v>840.89999999999986</v>
          </cell>
          <cell r="E246">
            <v>829.32000000000016</v>
          </cell>
          <cell r="F246">
            <v>873.67</v>
          </cell>
          <cell r="G246">
            <v>876.89</v>
          </cell>
          <cell r="H246">
            <v>977.53999999999985</v>
          </cell>
          <cell r="I246">
            <v>986.74999999999989</v>
          </cell>
          <cell r="J246">
            <v>1048.6199999999999</v>
          </cell>
          <cell r="K246">
            <v>1070.0700000000002</v>
          </cell>
          <cell r="L246">
            <v>1032.29</v>
          </cell>
          <cell r="M246">
            <v>1003.9800000000001</v>
          </cell>
          <cell r="N246">
            <v>1051.7</v>
          </cell>
          <cell r="O246">
            <v>1079.4400000000003</v>
          </cell>
          <cell r="P246">
            <v>1060.0800000000002</v>
          </cell>
          <cell r="Q246">
            <v>1064.6400000000001</v>
          </cell>
          <cell r="R246">
            <v>1076.0700000000002</v>
          </cell>
          <cell r="S246">
            <v>1087.8599999999999</v>
          </cell>
          <cell r="T246">
            <v>1107.4400000000003</v>
          </cell>
          <cell r="U246">
            <v>1156.6099999999999</v>
          </cell>
          <cell r="V246">
            <v>1247.69</v>
          </cell>
          <cell r="W246">
            <v>1279.99</v>
          </cell>
          <cell r="X246">
            <v>1299.6199999999997</v>
          </cell>
          <cell r="Y246">
            <v>1287.1199999999999</v>
          </cell>
          <cell r="Z246">
            <v>1337.58</v>
          </cell>
          <cell r="AA246">
            <v>1341.72</v>
          </cell>
          <cell r="AB246">
            <v>1362.8700000000001</v>
          </cell>
          <cell r="AC246">
            <v>1364.0299999999997</v>
          </cell>
          <cell r="AD246">
            <v>1395.65</v>
          </cell>
          <cell r="AE246">
            <v>1375.5300000000002</v>
          </cell>
          <cell r="AF246">
            <v>1375.64</v>
          </cell>
          <cell r="AG246">
            <v>1429.57</v>
          </cell>
          <cell r="AH246">
            <v>1554.0899999999997</v>
          </cell>
          <cell r="AI246">
            <v>1584.02</v>
          </cell>
          <cell r="AJ246">
            <v>1548.3199999999997</v>
          </cell>
          <cell r="AK246">
            <v>1510.9899999999998</v>
          </cell>
          <cell r="AL246">
            <v>1589.2300000000002</v>
          </cell>
          <cell r="AM246">
            <v>1559.6800000000003</v>
          </cell>
          <cell r="AN246">
            <v>1532.94</v>
          </cell>
          <cell r="AO246">
            <v>1590.6799999999998</v>
          </cell>
          <cell r="AP246">
            <v>1675.9199999999998</v>
          </cell>
          <cell r="AQ246">
            <v>1735.8199999999997</v>
          </cell>
          <cell r="AR246">
            <v>1822.7000000000003</v>
          </cell>
          <cell r="AS246">
            <v>1929.62</v>
          </cell>
          <cell r="AT246">
            <v>2004.9700000000003</v>
          </cell>
          <cell r="AU246">
            <v>1959.2</v>
          </cell>
          <cell r="AV246">
            <v>1920.48</v>
          </cell>
          <cell r="AW246">
            <v>1872.1199999999997</v>
          </cell>
          <cell r="AX246">
            <v>1958.9100000000003</v>
          </cell>
          <cell r="AY246">
            <v>1945.38</v>
          </cell>
          <cell r="AZ246">
            <v>1954.0400000000004</v>
          </cell>
          <cell r="BA246">
            <v>1995.5600000000002</v>
          </cell>
          <cell r="BB246">
            <v>2102.8299999999995</v>
          </cell>
          <cell r="BC246">
            <v>2132.8200000000002</v>
          </cell>
          <cell r="BD246">
            <v>2162.7000000000003</v>
          </cell>
          <cell r="BE246">
            <v>2207.0000000000005</v>
          </cell>
          <cell r="BF246">
            <v>2222.37</v>
          </cell>
          <cell r="BG246">
            <v>1954.0400000000004</v>
          </cell>
          <cell r="BH246">
            <v>2132.8200000000002</v>
          </cell>
          <cell r="BI246">
            <v>2222.37</v>
          </cell>
          <cell r="BJ246">
            <v>2229.1799999999998</v>
          </cell>
          <cell r="BK246">
            <v>2229.1799999999994</v>
          </cell>
          <cell r="BL246">
            <v>2229.1799999999994</v>
          </cell>
          <cell r="BM246">
            <v>2229.1799999999994</v>
          </cell>
          <cell r="BN246">
            <v>2229.1799999999998</v>
          </cell>
          <cell r="BO246">
            <v>1510.9899999999998</v>
          </cell>
          <cell r="BP246">
            <v>1872.1199999999997</v>
          </cell>
          <cell r="BQ246">
            <v>2229.1799999999998</v>
          </cell>
          <cell r="BR246">
            <v>2229.1799999999998</v>
          </cell>
          <cell r="BS246">
            <v>2362.9299999999998</v>
          </cell>
          <cell r="BU246">
            <v>0.12478813092958241</v>
          </cell>
          <cell r="BV246">
            <v>0.26192812952098432</v>
          </cell>
          <cell r="BW246">
            <v>0.29012476754885541</v>
          </cell>
          <cell r="BX246">
            <v>0.2390022435621677</v>
          </cell>
          <cell r="BY246">
            <v>0.27470090153561144</v>
          </cell>
          <cell r="BZ246">
            <v>0.22871035015151375</v>
          </cell>
          <cell r="CA246">
            <v>0.10843055008304336</v>
          </cell>
          <cell r="CB246">
            <v>0.19072495352862018</v>
          </cell>
          <cell r="CD246">
            <v>0.28201757007111672</v>
          </cell>
          <cell r="CE246">
            <v>0.17393094660948472</v>
          </cell>
          <cell r="CF246">
            <v>0.2390022435621677</v>
          </cell>
          <cell r="CG246">
            <v>0.19072495352862018</v>
          </cell>
          <cell r="CH246">
            <v>0</v>
          </cell>
          <cell r="CI246">
            <v>5.9999641123641867E-2</v>
          </cell>
        </row>
        <row r="248">
          <cell r="A248" t="str">
            <v>Memorandum item:</v>
          </cell>
        </row>
        <row r="250">
          <cell r="A250" t="str">
            <v>Underlying credit to the private sector</v>
          </cell>
          <cell r="AK250">
            <v>55831.313955869999</v>
          </cell>
          <cell r="AL250">
            <v>56663.196861099997</v>
          </cell>
          <cell r="AM250">
            <v>56366.398484160003</v>
          </cell>
          <cell r="AN250">
            <v>56509.959507170002</v>
          </cell>
          <cell r="AO250">
            <v>56016.761904799998</v>
          </cell>
          <cell r="AP250">
            <v>56551.801809080011</v>
          </cell>
          <cell r="AQ250">
            <v>56932.400486370003</v>
          </cell>
          <cell r="AR250">
            <v>57341.951103969994</v>
          </cell>
          <cell r="AS250">
            <v>56835.062300509999</v>
          </cell>
          <cell r="AT250">
            <v>57493.043959510011</v>
          </cell>
          <cell r="AU250">
            <v>56994.001778250007</v>
          </cell>
          <cell r="AV250">
            <v>57900.891793170005</v>
          </cell>
          <cell r="AW250">
            <v>57763.514934632098</v>
          </cell>
          <cell r="AX250">
            <v>57059.367209139993</v>
          </cell>
          <cell r="AY250">
            <v>56336.401387679987</v>
          </cell>
          <cell r="AZ250">
            <v>56778.256179860007</v>
          </cell>
          <cell r="BA250">
            <v>57162.98726098999</v>
          </cell>
          <cell r="BB250">
            <v>57554.078322479996</v>
          </cell>
          <cell r="BC250">
            <v>57658.446333639993</v>
          </cell>
          <cell r="BD250">
            <v>57721.434453939997</v>
          </cell>
          <cell r="BE250">
            <v>57280.846507819988</v>
          </cell>
          <cell r="BF250">
            <v>58003.141083849994</v>
          </cell>
          <cell r="BG250">
            <v>56778.256179860007</v>
          </cell>
          <cell r="BH250">
            <v>57658.446333639993</v>
          </cell>
          <cell r="BI250">
            <v>58003.141083849994</v>
          </cell>
          <cell r="BJ250">
            <v>58887.58483199546</v>
          </cell>
          <cell r="BK250">
            <v>58635.954270714807</v>
          </cell>
          <cell r="BL250">
            <v>59180.587257523235</v>
          </cell>
          <cell r="BM250">
            <v>60153.791308429922</v>
          </cell>
          <cell r="BN250">
            <v>65150.622593634354</v>
          </cell>
          <cell r="BO250">
            <v>55831.313955869999</v>
          </cell>
          <cell r="BP250">
            <v>57763.514934632098</v>
          </cell>
          <cell r="BQ250">
            <v>57827.369731995466</v>
          </cell>
          <cell r="BR250">
            <v>64091.898398401754</v>
          </cell>
          <cell r="BS250">
            <v>73869.788866206218</v>
          </cell>
          <cell r="BU250" t="str">
            <v>n.d</v>
          </cell>
          <cell r="BV250" t="str">
            <v>n.d</v>
          </cell>
          <cell r="BW250" t="str">
            <v>n.d</v>
          </cell>
          <cell r="BX250">
            <v>3.4607836388900637E-2</v>
          </cell>
          <cell r="BY250">
            <v>4.7477767641288526E-3</v>
          </cell>
          <cell r="BZ250">
            <v>1.2752770673068792E-2</v>
          </cell>
          <cell r="CA250">
            <v>8.8723276627904468E-3</v>
          </cell>
          <cell r="CB250">
            <v>1.9459859716560057E-2</v>
          </cell>
          <cell r="CD250" t="str">
            <v>n.d</v>
          </cell>
          <cell r="CE250" t="str">
            <v>n.d</v>
          </cell>
          <cell r="CF250">
            <v>3.4607836388900637E-2</v>
          </cell>
          <cell r="CG250">
            <v>1.1054520736077933E-3</v>
          </cell>
          <cell r="CH250">
            <v>0.10833155122634208</v>
          </cell>
          <cell r="CI250">
            <v>0.15256047507009551</v>
          </cell>
        </row>
        <row r="251">
          <cell r="A251" t="str">
            <v>1.  Credit to private sector (reported)</v>
          </cell>
          <cell r="AK251">
            <v>51661.813955869999</v>
          </cell>
          <cell r="AL251">
            <v>52089.4968611</v>
          </cell>
          <cell r="AM251">
            <v>51631.998484160002</v>
          </cell>
          <cell r="AN251">
            <v>51485.559507170001</v>
          </cell>
          <cell r="AO251">
            <v>50988.661904799999</v>
          </cell>
          <cell r="AP251">
            <v>51308.501809080008</v>
          </cell>
          <cell r="AQ251">
            <v>51477.500486370001</v>
          </cell>
          <cell r="AR251">
            <v>51286.251103969997</v>
          </cell>
          <cell r="AS251">
            <v>50614.96230051</v>
          </cell>
          <cell r="AT251">
            <v>51134.143959510009</v>
          </cell>
          <cell r="AU251">
            <v>50540.001778250007</v>
          </cell>
          <cell r="AV251">
            <v>51409.491793170004</v>
          </cell>
          <cell r="AW251">
            <v>50531.614934632096</v>
          </cell>
          <cell r="AX251">
            <v>49529.267209139995</v>
          </cell>
          <cell r="AY251">
            <v>48539.101387679984</v>
          </cell>
          <cell r="AZ251">
            <v>47926.356179860006</v>
          </cell>
          <cell r="BA251">
            <v>48003.287260989993</v>
          </cell>
          <cell r="BB251">
            <v>47466.178322480002</v>
          </cell>
          <cell r="BC251">
            <v>47501.956333639995</v>
          </cell>
          <cell r="BD251">
            <v>47474.934453939997</v>
          </cell>
          <cell r="BE251">
            <v>46993.746507819989</v>
          </cell>
          <cell r="BF251">
            <v>47337.041083849996</v>
          </cell>
          <cell r="BG251">
            <v>47926.356179860006</v>
          </cell>
          <cell r="BH251">
            <v>47501.956333639995</v>
          </cell>
          <cell r="BI251">
            <v>47337.041083849996</v>
          </cell>
          <cell r="BJ251">
            <v>46742.08483199546</v>
          </cell>
          <cell r="BK251">
            <v>46490.454270714807</v>
          </cell>
          <cell r="BL251">
            <v>46235.087257523235</v>
          </cell>
          <cell r="BM251">
            <v>47208.291308429922</v>
          </cell>
          <cell r="BN251">
            <v>52205.122593634354</v>
          </cell>
          <cell r="BO251">
            <v>51661.813955869999</v>
          </cell>
          <cell r="BP251">
            <v>50531.614934632096</v>
          </cell>
          <cell r="BQ251">
            <v>46742.08483199546</v>
          </cell>
          <cell r="BR251">
            <v>52206.613498401748</v>
          </cell>
          <cell r="BS251">
            <v>61984.503966206212</v>
          </cell>
          <cell r="BU251" t="str">
            <v>n.d</v>
          </cell>
          <cell r="BV251" t="str">
            <v>n.d</v>
          </cell>
          <cell r="BW251" t="str">
            <v>n.d</v>
          </cell>
          <cell r="BX251">
            <v>-2.1876874517091638E-2</v>
          </cell>
          <cell r="BY251">
            <v>-6.9130128163690907E-2</v>
          </cell>
          <cell r="BZ251">
            <v>-7.7228772088159814E-2</v>
          </cell>
          <cell r="CA251">
            <v>-7.4257679539266541E-2</v>
          </cell>
          <cell r="CB251">
            <v>-7.4993251403874361E-2</v>
          </cell>
          <cell r="CD251" t="str">
            <v>n.d</v>
          </cell>
          <cell r="CE251" t="str">
            <v>n.d</v>
          </cell>
          <cell r="CF251">
            <v>-2.1876874517091638E-2</v>
          </cell>
          <cell r="CG251">
            <v>-7.4993251403874361E-2</v>
          </cell>
          <cell r="CH251">
            <v>0.1169081072452669</v>
          </cell>
          <cell r="CI251">
            <v>0.18729218029251804</v>
          </cell>
        </row>
        <row r="252">
          <cell r="A252" t="str">
            <v>2.  Credit that was written off because of fin. Restructuring</v>
          </cell>
          <cell r="AK252">
            <v>4169.5</v>
          </cell>
          <cell r="AL252">
            <v>4573.7</v>
          </cell>
          <cell r="AM252">
            <v>4734.3999999999996</v>
          </cell>
          <cell r="AN252">
            <v>5024.3999999999996</v>
          </cell>
          <cell r="AO252">
            <v>5028.1000000000004</v>
          </cell>
          <cell r="AP252">
            <v>5243.3</v>
          </cell>
          <cell r="AQ252">
            <v>5454.9</v>
          </cell>
          <cell r="AR252">
            <v>6055.7</v>
          </cell>
          <cell r="AS252">
            <v>6220.1</v>
          </cell>
          <cell r="AT252">
            <v>6358.9</v>
          </cell>
          <cell r="AU252">
            <v>6454</v>
          </cell>
          <cell r="AV252">
            <v>6491.4</v>
          </cell>
          <cell r="AW252">
            <v>7231.9</v>
          </cell>
          <cell r="AX252">
            <v>7530.1</v>
          </cell>
          <cell r="AY252">
            <v>7608.3</v>
          </cell>
          <cell r="AZ252">
            <v>7842.1</v>
          </cell>
          <cell r="BA252">
            <v>7735.5</v>
          </cell>
          <cell r="BB252">
            <v>8533.2000000000007</v>
          </cell>
          <cell r="BC252">
            <v>8549.99</v>
          </cell>
          <cell r="BD252">
            <v>8358.1</v>
          </cell>
          <cell r="BE252">
            <v>8411.9</v>
          </cell>
          <cell r="BF252">
            <v>8801</v>
          </cell>
          <cell r="BG252">
            <v>7842.1</v>
          </cell>
          <cell r="BH252">
            <v>8549.99</v>
          </cell>
          <cell r="BI252">
            <v>8801</v>
          </cell>
          <cell r="BJ252">
            <v>10266.1</v>
          </cell>
          <cell r="BK252">
            <v>10266.1</v>
          </cell>
          <cell r="BL252">
            <v>10266.1</v>
          </cell>
          <cell r="BM252">
            <v>10266.1</v>
          </cell>
          <cell r="BN252">
            <v>10266.1</v>
          </cell>
          <cell r="BO252">
            <v>4169.5</v>
          </cell>
          <cell r="BP252">
            <v>7231.9</v>
          </cell>
          <cell r="BQ252">
            <v>8920.59</v>
          </cell>
          <cell r="BR252">
            <v>8920.59</v>
          </cell>
          <cell r="BS252">
            <v>8920.59</v>
          </cell>
          <cell r="BU252" t="str">
            <v>n.d</v>
          </cell>
          <cell r="BV252" t="str">
            <v>n.d</v>
          </cell>
          <cell r="BW252" t="str">
            <v>n.d</v>
          </cell>
          <cell r="BX252">
            <v>0.73447655594195949</v>
          </cell>
          <cell r="BY252">
            <v>0.56080327999363133</v>
          </cell>
          <cell r="BZ252">
            <v>0.56739628590808278</v>
          </cell>
          <cell r="CA252">
            <v>0.38404441019673219</v>
          </cell>
          <cell r="CB252">
            <v>0.41955779255797254</v>
          </cell>
          <cell r="CD252" t="str">
            <v>n.d</v>
          </cell>
          <cell r="CE252" t="str">
            <v>n.d</v>
          </cell>
          <cell r="CF252" t="str">
            <v>n.d</v>
          </cell>
          <cell r="CG252">
            <v>0.23350571772286677</v>
          </cell>
          <cell r="CH252">
            <v>0</v>
          </cell>
          <cell r="CI252">
            <v>0</v>
          </cell>
        </row>
        <row r="253">
          <cell r="A253" t="str">
            <v>3.  Credit that was written off because of mortgage relief prog.</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189</v>
          </cell>
          <cell r="AZ253">
            <v>1009.8</v>
          </cell>
          <cell r="BA253">
            <v>1424.2</v>
          </cell>
          <cell r="BB253">
            <v>1554.7</v>
          </cell>
          <cell r="BC253">
            <v>1606.5</v>
          </cell>
          <cell r="BD253">
            <v>1888.4</v>
          </cell>
          <cell r="BE253">
            <v>1875.2</v>
          </cell>
          <cell r="BF253">
            <v>1865.1</v>
          </cell>
          <cell r="BG253">
            <v>1009.8</v>
          </cell>
          <cell r="BH253">
            <v>1606.5</v>
          </cell>
          <cell r="BI253">
            <v>1865.1</v>
          </cell>
          <cell r="BJ253">
            <v>1879.4</v>
          </cell>
          <cell r="BK253">
            <v>1879.4</v>
          </cell>
          <cell r="BL253">
            <v>2679.4</v>
          </cell>
          <cell r="BM253">
            <v>2679.4</v>
          </cell>
          <cell r="BN253">
            <v>2679.4</v>
          </cell>
          <cell r="BO253">
            <v>0</v>
          </cell>
          <cell r="BP253">
            <v>0</v>
          </cell>
          <cell r="BQ253">
            <v>2164.6949</v>
          </cell>
          <cell r="BR253">
            <v>2964.6949</v>
          </cell>
          <cell r="BS253">
            <v>2964.6949</v>
          </cell>
          <cell r="BU253" t="str">
            <v>n.d</v>
          </cell>
          <cell r="BV253" t="str">
            <v>n.d</v>
          </cell>
          <cell r="BW253" t="str">
            <v>n.d</v>
          </cell>
          <cell r="BX253" t="str">
            <v>n.d</v>
          </cell>
          <cell r="BY253" t="str">
            <v>n.d</v>
          </cell>
          <cell r="BZ253" t="str">
            <v>n.d</v>
          </cell>
          <cell r="CA253" t="str">
            <v>n.d</v>
          </cell>
          <cell r="CB253" t="str">
            <v>n.d</v>
          </cell>
          <cell r="CD253" t="str">
            <v>n.d</v>
          </cell>
          <cell r="CE253" t="str">
            <v>n.d</v>
          </cell>
          <cell r="CF253" t="str">
            <v>n.d</v>
          </cell>
          <cell r="CG253" t="str">
            <v>n.d</v>
          </cell>
          <cell r="CH253">
            <v>0.3695670923417429</v>
          </cell>
          <cell r="CI253">
            <v>0</v>
          </cell>
        </row>
        <row r="255">
          <cell r="A255" t="str">
            <v>Source:  Banco de la Republica and Fund staff estimates.</v>
          </cell>
        </row>
      </sheetData>
      <sheetData sheetId="11"/>
      <sheetData sheetId="12"/>
      <sheetData sheetId="13"/>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OP_MACRO"/>
      <sheetName val="Input_DRBOP"/>
      <sheetName val="Reall2008"/>
      <sheetName val="Real-IN"/>
      <sheetName val="ASSUM"/>
      <sheetName val="Real Summary"/>
      <sheetName val="Shared Data"/>
      <sheetName val="EDEs"/>
      <sheetName val="Debt-IN"/>
      <sheetName val="PubDS04-In"/>
      <sheetName val="SBA-To-BOP"/>
      <sheetName val="DR-Transf-Houston"/>
      <sheetName val="Assum-Houston"/>
      <sheetName val="EST SERV 2004 SD"/>
      <sheetName val="PC-CAPA"/>
      <sheetName val="PC-DS"/>
      <sheetName val="Sheet2"/>
      <sheetName val="DS"/>
      <sheetName val="WEO-In"/>
      <sheetName val="Q5"/>
      <sheetName val="Q6"/>
      <sheetName val="Q7"/>
      <sheetName val="BOPquart"/>
      <sheetName val="BOPquart (%)"/>
      <sheetName val="BoP Table"/>
      <sheetName val="R1"/>
      <sheetName val="Fisc-OUT"/>
      <sheetName val="BoP Table (mln)-PC"/>
      <sheetName val="BoP Table (mln)-Ann"/>
      <sheetName val="BoP Table (mln)-MT"/>
      <sheetName val="FX-BriefTablita"/>
      <sheetName val="BoP Table (mln)"/>
      <sheetName val="Ext Disb"/>
      <sheetName val="FX-SRTablita"/>
      <sheetName val="FX-SRTablita-Cond05"/>
      <sheetName val="FX-BriefTablita-LOI"/>
      <sheetName val="GEFR Table"/>
      <sheetName val="GEFR Table (mln)"/>
      <sheetName val="BOP PC"/>
      <sheetName val="GEFR Text"/>
      <sheetName val="Chge in Debt to GDP ratio"/>
      <sheetName val="MDBs to CG"/>
      <sheetName val="MDBs to CG (03)"/>
      <sheetName val="WBIDB"/>
      <sheetName val="Pub Ext Debt"/>
      <sheetName val="Ext Debt Sce (Y)"/>
      <sheetName val="Ext Debt Sce (Q)"/>
      <sheetName val="BOP"/>
      <sheetName val="DEBT In"/>
      <sheetName val="Debt"/>
      <sheetName val="Debt-Graph"/>
      <sheetName val="Exp"/>
      <sheetName val="Oil"/>
      <sheetName val="Imp"/>
      <sheetName val="XandM"/>
      <sheetName val="X-Sur"/>
      <sheetName val="XMGrowth"/>
      <sheetName val="Serv"/>
      <sheetName val="Trade bal"/>
      <sheetName val="Trade%Tab"/>
      <sheetName val="Inc"/>
      <sheetName val="Transf"/>
      <sheetName val="CapFin"/>
      <sheetName val="BOP Fin"/>
      <sheetName val="Priv"/>
      <sheetName val="Fund"/>
      <sheetName val="Res"/>
      <sheetName val="BCRD liaibilities"/>
      <sheetName val="Comparation"/>
      <sheetName val="RED Table 29"/>
      <sheetName val="RED Table 30"/>
      <sheetName val="RED Table 31"/>
      <sheetName val="RED Table 32"/>
      <sheetName val="RED Table 33"/>
      <sheetName val="RED Table 34"/>
      <sheetName val="RED Table 35"/>
      <sheetName val="RED Table 36"/>
      <sheetName val="RED Table 37"/>
      <sheetName val="RED Table 38"/>
      <sheetName val="Vuln-BOPBase"/>
      <sheetName val="Vuln-BOPAlt"/>
      <sheetName val="Chart1"/>
      <sheetName val="Vuln-1"/>
      <sheetName val="Vuln-3"/>
      <sheetName val="Vuln-2"/>
      <sheetName val="Calc"/>
      <sheetName val="for SR"/>
      <sheetName val="Debt-SR"/>
      <sheetName val="FX-SRTablita-Cond"/>
      <sheetName val="Q4"/>
      <sheetName val="Q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Questionnaire 5</v>
          </cell>
          <cell r="DZ1"/>
          <cell r="EA1"/>
        </row>
        <row r="2">
          <cell r="A2" t="str">
            <v>International Trade</v>
          </cell>
        </row>
        <row r="4">
          <cell r="A4" t="str">
            <v xml:space="preserve">(Billions of U.S. dollars, except as indicated by the </v>
          </cell>
        </row>
        <row r="5">
          <cell r="A5" t="str">
            <v>magnitude factor )</v>
          </cell>
        </row>
        <row r="6">
          <cell r="A6" t="str">
            <v>Update only bolded variables</v>
          </cell>
          <cell r="E6">
            <v>1980</v>
          </cell>
          <cell r="F6">
            <v>1981</v>
          </cell>
          <cell r="G6">
            <v>1982</v>
          </cell>
          <cell r="H6">
            <v>1983</v>
          </cell>
          <cell r="I6">
            <v>1984</v>
          </cell>
          <cell r="J6">
            <v>1985</v>
          </cell>
          <cell r="K6">
            <v>1986</v>
          </cell>
          <cell r="L6">
            <v>1987</v>
          </cell>
          <cell r="M6">
            <v>1988</v>
          </cell>
          <cell r="N6">
            <v>1989</v>
          </cell>
          <cell r="O6">
            <v>1990</v>
          </cell>
          <cell r="P6">
            <v>1991</v>
          </cell>
          <cell r="Q6">
            <v>1992</v>
          </cell>
          <cell r="R6">
            <v>1993</v>
          </cell>
          <cell r="S6">
            <v>1994</v>
          </cell>
          <cell r="T6">
            <v>1995</v>
          </cell>
          <cell r="U6">
            <v>1996</v>
          </cell>
          <cell r="V6">
            <v>1997</v>
          </cell>
          <cell r="W6">
            <v>1998</v>
          </cell>
          <cell r="X6">
            <v>1999</v>
          </cell>
          <cell r="Y6">
            <v>2000</v>
          </cell>
          <cell r="Z6">
            <v>2001</v>
          </cell>
          <cell r="AA6">
            <v>2002</v>
          </cell>
          <cell r="AB6">
            <v>2003</v>
          </cell>
          <cell r="AC6">
            <v>2004</v>
          </cell>
          <cell r="AD6">
            <v>2005</v>
          </cell>
          <cell r="AE6">
            <v>2006</v>
          </cell>
          <cell r="AF6">
            <v>2007</v>
          </cell>
          <cell r="AG6">
            <v>2008</v>
          </cell>
          <cell r="AH6">
            <v>2009</v>
          </cell>
        </row>
        <row r="7">
          <cell r="D7" t="str">
            <v>A</v>
          </cell>
        </row>
        <row r="8">
          <cell r="B8" t="str">
            <v>GOODS AND SERVICES</v>
          </cell>
        </row>
        <row r="10">
          <cell r="A10" t="str">
            <v>TX_RPCH</v>
          </cell>
          <cell r="B10" t="str">
            <v>Volume of exports</v>
          </cell>
          <cell r="C10" t="str">
            <v>% change</v>
          </cell>
        </row>
        <row r="11">
          <cell r="A11" t="str">
            <v>TM_RPCH</v>
          </cell>
          <cell r="B11" t="str">
            <v>Volume of imports</v>
          </cell>
          <cell r="C11" t="str">
            <v>% change</v>
          </cell>
        </row>
        <row r="13">
          <cell r="B13" t="str">
            <v xml:space="preserve">  GOODS</v>
          </cell>
        </row>
        <row r="14">
          <cell r="A14" t="str">
            <v>TXG_RPCH</v>
          </cell>
          <cell r="B14" t="str">
            <v xml:space="preserve">  Volume of exports</v>
          </cell>
          <cell r="C14" t="str">
            <v>% change</v>
          </cell>
        </row>
        <row r="15">
          <cell r="A15" t="str">
            <v>TMG_RPCH</v>
          </cell>
          <cell r="B15" t="str">
            <v xml:space="preserve">  Volume of imports</v>
          </cell>
          <cell r="C15" t="str">
            <v>% change</v>
          </cell>
        </row>
        <row r="16">
          <cell r="A16" t="str">
            <v>TXGO</v>
          </cell>
          <cell r="B16" t="str">
            <v xml:space="preserve">    Value of oil exports</v>
          </cell>
        </row>
        <row r="17">
          <cell r="A17" t="str">
            <v>TXGO_DPCH</v>
          </cell>
          <cell r="B17" t="str">
            <v xml:space="preserve">    Deflator/unit value of oil exports (optional)</v>
          </cell>
          <cell r="C17" t="str">
            <v>% change</v>
          </cell>
        </row>
        <row r="18">
          <cell r="A18" t="str">
            <v>TMGO</v>
          </cell>
          <cell r="B18" t="str">
            <v xml:space="preserve">    Value of oil imports (&gt;= 0)</v>
          </cell>
        </row>
        <row r="19">
          <cell r="A19" t="str">
            <v>TMGO_DPCH</v>
          </cell>
          <cell r="B19" t="str">
            <v xml:space="preserve">    Deflator/unit value of oil imports (optional)</v>
          </cell>
          <cell r="C19" t="str">
            <v>% change</v>
          </cell>
        </row>
        <row r="20">
          <cell r="B20" t="str">
            <v xml:space="preserve">    NON-OIL</v>
          </cell>
        </row>
        <row r="22">
          <cell r="A22" t="str">
            <v>MCV_T</v>
          </cell>
          <cell r="B22" t="str">
            <v>Magnitude factor</v>
          </cell>
          <cell r="E22">
            <v>1.00000004749745E-3</v>
          </cell>
          <cell r="F22">
            <v>1.00000004749745E-3</v>
          </cell>
          <cell r="G22">
            <v>1.00000004749745E-3</v>
          </cell>
          <cell r="H22">
            <v>1.00000004749745E-3</v>
          </cell>
          <cell r="I22">
            <v>1.00000004749745E-3</v>
          </cell>
          <cell r="J22">
            <v>1.00000004749745E-3</v>
          </cell>
          <cell r="K22">
            <v>1.00000004749745E-3</v>
          </cell>
          <cell r="L22">
            <v>1.00000004749745E-3</v>
          </cell>
          <cell r="M22">
            <v>1.00000004749745E-3</v>
          </cell>
          <cell r="N22">
            <v>1.00000004749745E-3</v>
          </cell>
          <cell r="O22">
            <v>1.00000004749745E-3</v>
          </cell>
          <cell r="P22">
            <v>1.00000004749745E-3</v>
          </cell>
          <cell r="Q22">
            <v>1.00000004749745E-3</v>
          </cell>
          <cell r="R22">
            <v>1.00000004749745E-3</v>
          </cell>
          <cell r="S22">
            <v>1.00000004749745E-3</v>
          </cell>
          <cell r="T22">
            <v>1.00000004749745E-3</v>
          </cell>
          <cell r="U22">
            <v>1.00000004749745E-3</v>
          </cell>
          <cell r="V22">
            <v>1.00000004749745E-3</v>
          </cell>
          <cell r="W22">
            <v>1.00000004749745E-3</v>
          </cell>
          <cell r="X22">
            <v>1E-3</v>
          </cell>
          <cell r="Y22">
            <v>1E-3</v>
          </cell>
          <cell r="Z22">
            <v>1E-3</v>
          </cell>
          <cell r="AA22">
            <v>1E-3</v>
          </cell>
          <cell r="AB22">
            <v>1E-3</v>
          </cell>
          <cell r="AC22">
            <v>1E-3</v>
          </cell>
          <cell r="AD22">
            <v>1E-3</v>
          </cell>
          <cell r="AE22">
            <v>1E-3</v>
          </cell>
          <cell r="AF22">
            <v>1E-3</v>
          </cell>
          <cell r="AG22">
            <v>1E-3</v>
          </cell>
          <cell r="AH22">
            <v>1E-3</v>
          </cell>
        </row>
        <row r="23">
          <cell r="A23" t="str">
            <v>MCV_T1</v>
          </cell>
          <cell r="B23" t="str">
            <v>= MCV_B or MCV, if not provided</v>
          </cell>
          <cell r="E23"/>
          <cell r="F23">
            <v>1.00000004749745E-3</v>
          </cell>
          <cell r="G23">
            <v>1.00000004749745E-3</v>
          </cell>
          <cell r="H23">
            <v>1.00000004749745E-3</v>
          </cell>
          <cell r="I23">
            <v>1.00000004749745E-3</v>
          </cell>
          <cell r="J23">
            <v>1.00000004749745E-3</v>
          </cell>
          <cell r="K23">
            <v>1.00000004749745E-3</v>
          </cell>
          <cell r="L23">
            <v>1.00000004749745E-3</v>
          </cell>
          <cell r="M23">
            <v>1.00000004749745E-3</v>
          </cell>
          <cell r="N23">
            <v>1.00000004749745E-3</v>
          </cell>
          <cell r="O23">
            <v>1.00000004749745E-3</v>
          </cell>
          <cell r="P23">
            <v>1.00000004749745E-3</v>
          </cell>
          <cell r="Q23">
            <v>1.00000004749745E-3</v>
          </cell>
          <cell r="R23">
            <v>1.00000004749745E-3</v>
          </cell>
          <cell r="S23">
            <v>1.00000004749745E-3</v>
          </cell>
          <cell r="T23">
            <v>1.00000004749745E-3</v>
          </cell>
          <cell r="U23">
            <v>1.00000004749745E-3</v>
          </cell>
          <cell r="V23">
            <v>1.00000004749745E-3</v>
          </cell>
          <cell r="W23">
            <v>1.00000004749745E-3</v>
          </cell>
          <cell r="X23">
            <v>1.00000004749745E-3</v>
          </cell>
          <cell r="Y23">
            <v>1E-3</v>
          </cell>
          <cell r="Z23">
            <v>1E-3</v>
          </cell>
          <cell r="AA23">
            <v>1E-3</v>
          </cell>
          <cell r="AB23">
            <v>1E-3</v>
          </cell>
          <cell r="AC23">
            <v>1E-3</v>
          </cell>
          <cell r="AD23">
            <v>1E-3</v>
          </cell>
          <cell r="AE23">
            <v>1E-3</v>
          </cell>
          <cell r="AF23">
            <v>1E-3</v>
          </cell>
          <cell r="AG23">
            <v>1E-3</v>
          </cell>
          <cell r="AH23">
            <v>1E-3</v>
          </cell>
        </row>
      </sheetData>
      <sheetData sheetId="21">
        <row r="14">
          <cell r="E14">
            <v>0</v>
          </cell>
        </row>
        <row r="33">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-433</v>
          </cell>
          <cell r="Y33">
            <v>268.40000000000003</v>
          </cell>
          <cell r="Z33">
            <v>123.49999999999999</v>
          </cell>
          <cell r="AA33">
            <v>29.4</v>
          </cell>
          <cell r="AB33">
            <v>-0.19999999999999929</v>
          </cell>
          <cell r="AC33">
            <v>-8.7628749999999975</v>
          </cell>
          <cell r="AD33">
            <v>-9.4200906249999967</v>
          </cell>
          <cell r="AE33">
            <v>-10.126597421874996</v>
          </cell>
          <cell r="AF33">
            <v>-10.98735820273437</v>
          </cell>
          <cell r="AG33">
            <v>-12.031157231994136</v>
          </cell>
          <cell r="AH33">
            <v>-13.174117169033579</v>
          </cell>
        </row>
        <row r="35">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-428.9</v>
          </cell>
          <cell r="Y35">
            <v>270.60000000000002</v>
          </cell>
          <cell r="Z35">
            <v>128.19999999999999</v>
          </cell>
          <cell r="AA35">
            <v>34.5</v>
          </cell>
          <cell r="AB35">
            <v>6.6</v>
          </cell>
          <cell r="AC35">
            <v>-1.5562499999999986</v>
          </cell>
          <cell r="AD35">
            <v>-1.6729687499999983</v>
          </cell>
          <cell r="AE35">
            <v>-1.798441406249998</v>
          </cell>
          <cell r="AF35">
            <v>-1.9513089257812477</v>
          </cell>
          <cell r="AG35">
            <v>-2.1366832737304664</v>
          </cell>
          <cell r="AH35">
            <v>-2.3396681847348608</v>
          </cell>
        </row>
        <row r="43">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-4.0999999999999996</v>
          </cell>
          <cell r="Y43">
            <v>-2.2000000000000002</v>
          </cell>
          <cell r="Z43">
            <v>-4.7</v>
          </cell>
          <cell r="AA43">
            <v>-5.0999999999999996</v>
          </cell>
          <cell r="AB43">
            <v>-6.7999999999999989</v>
          </cell>
          <cell r="AC43">
            <v>-7.2066249999999989</v>
          </cell>
          <cell r="AD43">
            <v>-7.7471218749999986</v>
          </cell>
          <cell r="AE43">
            <v>-8.3281560156249981</v>
          </cell>
          <cell r="AF43">
            <v>-9.036049276953122</v>
          </cell>
          <cell r="AG43">
            <v>-9.8944739582636689</v>
          </cell>
          <cell r="AH43">
            <v>-10.834448984298717</v>
          </cell>
        </row>
        <row r="47">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-1</v>
          </cell>
          <cell r="Y47">
            <v>-1.2</v>
          </cell>
          <cell r="Z47">
            <v>-0.8</v>
          </cell>
          <cell r="AA47">
            <v>-1</v>
          </cell>
          <cell r="AB47">
            <v>-0.19999999999999996</v>
          </cell>
          <cell r="AC47">
            <v>0</v>
          </cell>
          <cell r="AD47">
            <v>0</v>
          </cell>
          <cell r="AE47">
            <v>0</v>
          </cell>
          <cell r="AF47">
            <v>0</v>
          </cell>
          <cell r="AG47">
            <v>0</v>
          </cell>
          <cell r="AH47">
            <v>0</v>
          </cell>
        </row>
        <row r="48">
          <cell r="E48"/>
          <cell r="F48"/>
          <cell r="G48"/>
          <cell r="H48"/>
          <cell r="I48"/>
          <cell r="J48"/>
          <cell r="K48"/>
          <cell r="L48"/>
          <cell r="M48"/>
          <cell r="N48"/>
          <cell r="O48"/>
          <cell r="P48"/>
          <cell r="Q48"/>
          <cell r="R48"/>
          <cell r="S48"/>
          <cell r="T48"/>
          <cell r="U48"/>
          <cell r="V48"/>
          <cell r="W48"/>
          <cell r="X48"/>
          <cell r="Y48"/>
          <cell r="Z48"/>
          <cell r="AA48"/>
          <cell r="AB48"/>
          <cell r="AC48"/>
          <cell r="AD48"/>
          <cell r="AE48"/>
          <cell r="AF48"/>
          <cell r="AG48"/>
          <cell r="AH48"/>
        </row>
        <row r="50">
          <cell r="E50">
            <v>0</v>
          </cell>
          <cell r="F50">
            <v>0</v>
          </cell>
          <cell r="G50">
            <v>0</v>
          </cell>
          <cell r="H50">
            <v>0</v>
          </cell>
          <cell r="I50">
            <v>0</v>
          </cell>
          <cell r="J50">
            <v>0</v>
          </cell>
          <cell r="K50">
            <v>0</v>
          </cell>
          <cell r="L50">
            <v>0</v>
          </cell>
          <cell r="M50">
            <v>0</v>
          </cell>
          <cell r="N50">
            <v>0</v>
          </cell>
          <cell r="O50">
            <v>0</v>
          </cell>
          <cell r="P50">
            <v>0</v>
          </cell>
          <cell r="Q50">
            <v>0</v>
          </cell>
          <cell r="R50">
            <v>-548.41</v>
          </cell>
          <cell r="S50">
            <v>-180.9</v>
          </cell>
          <cell r="T50">
            <v>-71.599999999999994</v>
          </cell>
          <cell r="U50">
            <v>-94</v>
          </cell>
          <cell r="V50">
            <v>-83.4</v>
          </cell>
          <cell r="W50">
            <v>-79.2</v>
          </cell>
          <cell r="X50">
            <v>92.66</v>
          </cell>
          <cell r="Y50">
            <v>79.54000000000002</v>
          </cell>
          <cell r="Z50">
            <v>573.6099999999999</v>
          </cell>
          <cell r="AA50">
            <v>149.64999999999992</v>
          </cell>
          <cell r="AB50">
            <v>668.60000000000014</v>
          </cell>
          <cell r="AC50">
            <v>225.55999999999995</v>
          </cell>
          <cell r="AD50">
            <v>158.37799999999993</v>
          </cell>
          <cell r="AE50">
            <v>-604.84655550236801</v>
          </cell>
          <cell r="AF50">
            <v>-257.3162445436642</v>
          </cell>
          <cell r="AG50">
            <v>-286.10270079366421</v>
          </cell>
          <cell r="AH50">
            <v>-258.40806954366417</v>
          </cell>
        </row>
        <row r="52">
          <cell r="E52">
            <v>133.659207903474</v>
          </cell>
          <cell r="F52">
            <v>-63.510969753534098</v>
          </cell>
          <cell r="G52">
            <v>333.49408586385198</v>
          </cell>
          <cell r="H52">
            <v>-1.32158605950376E-6</v>
          </cell>
          <cell r="I52">
            <v>5.76660966599274E-7</v>
          </cell>
          <cell r="J52">
            <v>8.3093380625771997E-8</v>
          </cell>
          <cell r="K52">
            <v>-2.7143898991906499E-6</v>
          </cell>
          <cell r="L52">
            <v>3.7642444964155501E-7</v>
          </cell>
          <cell r="M52">
            <v>4.8463354565253599E-7</v>
          </cell>
          <cell r="N52">
            <v>4.9456215004802704E-6</v>
          </cell>
          <cell r="O52">
            <v>212.29454063917501</v>
          </cell>
          <cell r="P52">
            <v>92.278035585435305</v>
          </cell>
          <cell r="Q52">
            <v>-7.0718494658084996</v>
          </cell>
          <cell r="R52">
            <v>50.6100006103512</v>
          </cell>
          <cell r="S52">
            <v>-29.020000457762901</v>
          </cell>
          <cell r="T52">
            <v>11.3199996948241</v>
          </cell>
          <cell r="U52">
            <v>-179.89999389648401</v>
          </cell>
          <cell r="V52">
            <v>-221.02999877929699</v>
          </cell>
          <cell r="W52">
            <v>88.540000915527102</v>
          </cell>
          <cell r="X52">
            <v>92.66</v>
          </cell>
          <cell r="Y52">
            <v>79.54000000000002</v>
          </cell>
          <cell r="Z52">
            <v>573.6099999999999</v>
          </cell>
          <cell r="AA52">
            <v>124.04999999999993</v>
          </cell>
          <cell r="AB52">
            <v>761.20150000000012</v>
          </cell>
          <cell r="AC52">
            <v>520.87798999999995</v>
          </cell>
          <cell r="AD52">
            <v>388.06976999999995</v>
          </cell>
          <cell r="AE52">
            <v>-621.25311050236803</v>
          </cell>
          <cell r="AF52">
            <v>-368.06236454366422</v>
          </cell>
          <cell r="AG52">
            <v>-534.26027704366425</v>
          </cell>
          <cell r="AH52">
            <v>-467.60101454366418</v>
          </cell>
        </row>
        <row r="56">
          <cell r="E56">
            <v>74.213881437692095</v>
          </cell>
          <cell r="F56">
            <v>221.208311149351</v>
          </cell>
          <cell r="G56">
            <v>-132.03179094887099</v>
          </cell>
          <cell r="H56">
            <v>-5.9073803951685404E-7</v>
          </cell>
          <cell r="I56">
            <v>2.4622758789623797E-7</v>
          </cell>
          <cell r="J56">
            <v>3.4169431942767001E-8</v>
          </cell>
          <cell r="K56">
            <v>-8.5857578088222997E-7</v>
          </cell>
          <cell r="L56">
            <v>1.03037463305056E-7</v>
          </cell>
          <cell r="M56">
            <v>1.3237986676072499E-7</v>
          </cell>
          <cell r="N56">
            <v>1.4223670000478801E-6</v>
          </cell>
          <cell r="O56">
            <v>48.005456230511598</v>
          </cell>
          <cell r="P56">
            <v>86.121964537858005</v>
          </cell>
          <cell r="Q56">
            <v>68.3853692749327</v>
          </cell>
          <cell r="R56">
            <v>108</v>
          </cell>
          <cell r="S56">
            <v>102.90000152587901</v>
          </cell>
          <cell r="T56">
            <v>98.900001525878906</v>
          </cell>
          <cell r="U56">
            <v>86.099998474121094</v>
          </cell>
          <cell r="V56">
            <v>51</v>
          </cell>
          <cell r="W56">
            <v>79</v>
          </cell>
          <cell r="X56">
            <v>16.899999999999999</v>
          </cell>
          <cell r="Y56">
            <v>104.70000000000002</v>
          </cell>
          <cell r="Z56">
            <v>229.10000000000002</v>
          </cell>
          <cell r="AA56">
            <v>156.90000000000003</v>
          </cell>
          <cell r="AB56">
            <v>-4.1000000000000014</v>
          </cell>
          <cell r="AC56">
            <v>19.178916447603626</v>
          </cell>
          <cell r="AD56">
            <v>55.859865331443501</v>
          </cell>
          <cell r="AE56">
            <v>78.915160670749543</v>
          </cell>
          <cell r="AF56">
            <v>100.02454254090833</v>
          </cell>
          <cell r="AG56">
            <v>95.208052076651853</v>
          </cell>
          <cell r="AH56">
            <v>99.49241442010117</v>
          </cell>
        </row>
        <row r="62">
          <cell r="E62">
            <v>109.29998236308001</v>
          </cell>
          <cell r="F62">
            <v>0</v>
          </cell>
          <cell r="G62">
            <v>0</v>
          </cell>
          <cell r="H62">
            <v>294.50000913860202</v>
          </cell>
          <cell r="I62">
            <v>270.600008032657</v>
          </cell>
          <cell r="J62">
            <v>-341.90000459840502</v>
          </cell>
          <cell r="K62">
            <v>66.199999883584695</v>
          </cell>
          <cell r="L62">
            <v>193.89999481951801</v>
          </cell>
          <cell r="M62">
            <v>178.89999493593399</v>
          </cell>
          <cell r="N62">
            <v>276.70000669388099</v>
          </cell>
          <cell r="O62">
            <v>631.49997572740699</v>
          </cell>
          <cell r="P62">
            <v>-694.90000285217502</v>
          </cell>
          <cell r="Q62">
            <v>-121.199996973202</v>
          </cell>
          <cell r="R62">
            <v>589.79999999999995</v>
          </cell>
          <cell r="S62">
            <v>47</v>
          </cell>
          <cell r="T62">
            <v>96.7</v>
          </cell>
          <cell r="U62">
            <v>74.44</v>
          </cell>
          <cell r="V62">
            <v>6.8</v>
          </cell>
          <cell r="W62">
            <v>58.15</v>
          </cell>
          <cell r="X62">
            <v>30.589999999999996</v>
          </cell>
          <cell r="Y62">
            <v>-21.519999999999996</v>
          </cell>
          <cell r="Z62">
            <v>5.389999999999989</v>
          </cell>
          <cell r="AA62">
            <v>52.620000000000005</v>
          </cell>
          <cell r="AB62">
            <v>-51.03700000000002</v>
          </cell>
          <cell r="AC62">
            <v>36.511500000000069</v>
          </cell>
          <cell r="AD62">
            <v>0</v>
          </cell>
          <cell r="AE62">
            <v>0</v>
          </cell>
          <cell r="AF62">
            <v>0</v>
          </cell>
          <cell r="AG62">
            <v>0</v>
          </cell>
          <cell r="AH62">
            <v>0</v>
          </cell>
        </row>
        <row r="70">
          <cell r="E70"/>
          <cell r="F70">
            <v>1.00000004749745E-3</v>
          </cell>
          <cell r="G70">
            <v>1.00000004749745E-3</v>
          </cell>
          <cell r="H70">
            <v>1.00000004749745E-3</v>
          </cell>
          <cell r="I70">
            <v>1.00000004749745E-3</v>
          </cell>
          <cell r="J70">
            <v>1.00000004749745E-3</v>
          </cell>
          <cell r="K70">
            <v>1.00000004749745E-3</v>
          </cell>
          <cell r="L70">
            <v>1.00000004749745E-3</v>
          </cell>
          <cell r="M70">
            <v>1.00000004749745E-3</v>
          </cell>
          <cell r="N70">
            <v>1.00000004749745E-3</v>
          </cell>
          <cell r="O70">
            <v>1.00000004749745E-3</v>
          </cell>
          <cell r="P70">
            <v>1.00000004749745E-3</v>
          </cell>
          <cell r="Q70">
            <v>1.00000004749745E-3</v>
          </cell>
          <cell r="R70">
            <v>1.00000004749745E-3</v>
          </cell>
          <cell r="S70">
            <v>1.00000004749745E-3</v>
          </cell>
          <cell r="T70">
            <v>1.00000004749745E-3</v>
          </cell>
          <cell r="U70">
            <v>1.00000004749745E-3</v>
          </cell>
          <cell r="V70">
            <v>1.00000004749745E-3</v>
          </cell>
          <cell r="W70">
            <v>1.00000004749745E-3</v>
          </cell>
          <cell r="X70">
            <v>1.00000004749745E-3</v>
          </cell>
          <cell r="Y70">
            <v>1E-3</v>
          </cell>
          <cell r="Z70">
            <v>1E-3</v>
          </cell>
          <cell r="AA70">
            <v>1E-3</v>
          </cell>
          <cell r="AB70">
            <v>1E-3</v>
          </cell>
          <cell r="AC70">
            <v>1E-3</v>
          </cell>
          <cell r="AD70">
            <v>1E-3</v>
          </cell>
          <cell r="AE70">
            <v>1E-3</v>
          </cell>
          <cell r="AF70">
            <v>1E-3</v>
          </cell>
          <cell r="AG70">
            <v>1E-3</v>
          </cell>
          <cell r="AH70">
            <v>1E-3</v>
          </cell>
        </row>
      </sheetData>
      <sheetData sheetId="22">
        <row r="6">
          <cell r="E6">
            <v>1980</v>
          </cell>
        </row>
        <row r="14">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123.40000152587901</v>
          </cell>
          <cell r="X14">
            <v>134</v>
          </cell>
          <cell r="Y14">
            <v>134</v>
          </cell>
          <cell r="Z14">
            <v>134</v>
          </cell>
          <cell r="AA14">
            <v>134</v>
          </cell>
          <cell r="AB14">
            <v>50.99000000000003</v>
          </cell>
          <cell r="AC14">
            <v>53.700000000000031</v>
          </cell>
          <cell r="AD14">
            <v>51.881000000000029</v>
          </cell>
          <cell r="AE14">
            <v>0</v>
          </cell>
          <cell r="AF14">
            <v>0</v>
          </cell>
          <cell r="AG14">
            <v>0</v>
          </cell>
          <cell r="AH14">
            <v>0</v>
          </cell>
        </row>
        <row r="25">
          <cell r="E25">
            <v>0</v>
          </cell>
          <cell r="F25">
            <v>0</v>
          </cell>
          <cell r="G25">
            <v>0</v>
          </cell>
          <cell r="H25">
            <v>0</v>
          </cell>
          <cell r="I25">
            <v>0</v>
          </cell>
          <cell r="J25">
            <v>0</v>
          </cell>
          <cell r="K25">
            <v>0</v>
          </cell>
          <cell r="L25">
            <v>0</v>
          </cell>
          <cell r="M25">
            <v>0</v>
          </cell>
          <cell r="N25">
            <v>0</v>
          </cell>
          <cell r="O25">
            <v>0</v>
          </cell>
          <cell r="P25">
            <v>0</v>
          </cell>
          <cell r="Q25">
            <v>0</v>
          </cell>
          <cell r="R25">
            <v>664.4</v>
          </cell>
          <cell r="S25">
            <v>292.89999999999998</v>
          </cell>
          <cell r="T25">
            <v>218.9</v>
          </cell>
          <cell r="U25">
            <v>191.2</v>
          </cell>
          <cell r="V25">
            <v>192</v>
          </cell>
          <cell r="W25">
            <v>217.2</v>
          </cell>
          <cell r="X25">
            <v>221.04</v>
          </cell>
          <cell r="Y25">
            <v>271.26</v>
          </cell>
          <cell r="Z25">
            <v>415.71000000000004</v>
          </cell>
          <cell r="AA25">
            <v>443.95</v>
          </cell>
          <cell r="AB25">
            <v>591.12849999999992</v>
          </cell>
          <cell r="AC25">
            <v>495.99</v>
          </cell>
          <cell r="AD25">
            <v>488.19200000000001</v>
          </cell>
          <cell r="AE25">
            <v>1232.41311</v>
          </cell>
          <cell r="AF25">
            <v>1031.8472400000001</v>
          </cell>
          <cell r="AG25">
            <v>1198.0451525000001</v>
          </cell>
          <cell r="AH25">
            <v>1131.38589</v>
          </cell>
        </row>
        <row r="29">
          <cell r="E29">
            <v>1.00000004749745E-3</v>
          </cell>
          <cell r="F29">
            <v>1.00000004749745E-3</v>
          </cell>
          <cell r="G29">
            <v>1.00000004749745E-3</v>
          </cell>
          <cell r="H29">
            <v>1.00000004749745E-3</v>
          </cell>
          <cell r="I29">
            <v>1.00000004749745E-3</v>
          </cell>
          <cell r="J29">
            <v>1.00000004749745E-3</v>
          </cell>
          <cell r="K29">
            <v>1.00000004749745E-3</v>
          </cell>
          <cell r="L29">
            <v>1.00000004749745E-3</v>
          </cell>
          <cell r="M29">
            <v>1.00000004749745E-3</v>
          </cell>
          <cell r="N29">
            <v>1.00000004749745E-3</v>
          </cell>
          <cell r="O29">
            <v>1.00000004749745E-3</v>
          </cell>
          <cell r="P29">
            <v>1.00000004749745E-3</v>
          </cell>
          <cell r="Q29">
            <v>1.00000004749745E-3</v>
          </cell>
          <cell r="R29">
            <v>1.00000004749745E-3</v>
          </cell>
          <cell r="S29">
            <v>1.00000004749745E-3</v>
          </cell>
          <cell r="T29">
            <v>1.00000004749745E-3</v>
          </cell>
          <cell r="U29">
            <v>1.00000004749745E-3</v>
          </cell>
          <cell r="V29">
            <v>1.00000004749745E-3</v>
          </cell>
          <cell r="W29">
            <v>1.00000004749745E-3</v>
          </cell>
          <cell r="X29">
            <v>1E-3</v>
          </cell>
          <cell r="Y29">
            <v>1E-3</v>
          </cell>
          <cell r="Z29">
            <v>1E-3</v>
          </cell>
          <cell r="AA29">
            <v>1E-3</v>
          </cell>
          <cell r="AB29">
            <v>1E-3</v>
          </cell>
          <cell r="AC29">
            <v>1E-3</v>
          </cell>
          <cell r="AD29">
            <v>1E-3</v>
          </cell>
          <cell r="AE29">
            <v>1E-3</v>
          </cell>
          <cell r="AF29">
            <v>1E-3</v>
          </cell>
          <cell r="AG29">
            <v>1E-3</v>
          </cell>
          <cell r="AH29">
            <v>1E-3</v>
          </cell>
        </row>
        <row r="30">
          <cell r="E30"/>
          <cell r="F30">
            <v>1.00000004749745E-3</v>
          </cell>
          <cell r="G30">
            <v>1.00000004749745E-3</v>
          </cell>
          <cell r="H30">
            <v>1.00000004749745E-3</v>
          </cell>
          <cell r="I30">
            <v>1.00000004749745E-3</v>
          </cell>
          <cell r="J30">
            <v>1.00000004749745E-3</v>
          </cell>
          <cell r="K30">
            <v>1.00000004749745E-3</v>
          </cell>
          <cell r="L30">
            <v>1.00000004749745E-3</v>
          </cell>
          <cell r="M30">
            <v>1.00000004749745E-3</v>
          </cell>
          <cell r="N30">
            <v>1.00000004749745E-3</v>
          </cell>
          <cell r="O30">
            <v>1.00000004749745E-3</v>
          </cell>
          <cell r="P30">
            <v>1.00000004749745E-3</v>
          </cell>
          <cell r="Q30">
            <v>1.00000004749745E-3</v>
          </cell>
          <cell r="R30">
            <v>1.00000004749745E-3</v>
          </cell>
          <cell r="S30">
            <v>1.00000004749745E-3</v>
          </cell>
          <cell r="T30">
            <v>1.00000004749745E-3</v>
          </cell>
          <cell r="U30">
            <v>1.00000004749745E-3</v>
          </cell>
          <cell r="V30">
            <v>1.00000004749745E-3</v>
          </cell>
          <cell r="W30">
            <v>1.00000004749745E-3</v>
          </cell>
          <cell r="X30">
            <v>1.00000004749745E-3</v>
          </cell>
          <cell r="Y30">
            <v>1E-3</v>
          </cell>
          <cell r="Z30">
            <v>1E-3</v>
          </cell>
          <cell r="AA30">
            <v>1E-3</v>
          </cell>
          <cell r="AB30">
            <v>1E-3</v>
          </cell>
          <cell r="AC30">
            <v>1E-3</v>
          </cell>
          <cell r="AD30">
            <v>1E-3</v>
          </cell>
          <cell r="AE30">
            <v>1E-3</v>
          </cell>
          <cell r="AF30">
            <v>1E-3</v>
          </cell>
          <cell r="AG30">
            <v>1E-3</v>
          </cell>
          <cell r="AH30">
            <v>1E-3</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sheetData sheetId="84"/>
      <sheetData sheetId="85"/>
      <sheetData sheetId="86"/>
      <sheetData sheetId="87"/>
      <sheetData sheetId="88"/>
      <sheetData sheetId="89"/>
      <sheetData sheetId="90" refreshError="1"/>
      <sheetData sheetId="91"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 val="A"/>
      <sheetName val="Expenditure &amp; Saving"/>
      <sheetName val="Guinea Bissau_mdb"/>
      <sheetName val="Q6"/>
      <sheetName val="Q7"/>
      <sheetName val="Q5"/>
      <sheetName val="ASSUM"/>
      <sheetName val="Q1"/>
      <sheetName val="Q3"/>
      <sheetName val="Q2"/>
      <sheetName val="Q4"/>
      <sheetName val="BD"/>
      <sheetName val="Serie mensual"/>
      <sheetName val="Codi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iado 1"/>
      <sheetName val="Detalles Op. Cred 3"/>
      <sheetName val="Hoja Cualitativa 2"/>
      <sheetName val="Proyecciones 4"/>
      <sheetName val="Check List"/>
      <sheetName val="Resumen Grafico del Rating"/>
      <sheetName val="MATRIZ"/>
      <sheetName val="Analisis de datos "/>
      <sheetName val="Riesgo Industria"/>
      <sheetName val="INFLACION"/>
      <sheetName val="Q6"/>
      <sheetName val="Q7"/>
      <sheetName val="Q2"/>
      <sheetName val="terms"/>
      <sheetName val="BD"/>
      <sheetName val="Serie mensual"/>
      <sheetName val="Codigos"/>
      <sheetName val="a 11"/>
    </sheetNames>
    <sheetDataSet>
      <sheetData sheetId="0" refreshError="1">
        <row r="126">
          <cell r="E126">
            <v>-3591560</v>
          </cell>
          <cell r="F126">
            <v>-6000000</v>
          </cell>
        </row>
        <row r="153">
          <cell r="F153">
            <v>2489311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graf 1"/>
      <sheetName val="Current"/>
      <sheetName val="StRp_Tbl1"/>
      <sheetName val="SetUp_Sheet"/>
      <sheetName val="Data_check"/>
      <sheetName val="embi_day"/>
      <sheetName val="GenericIR"/>
      <sheetName val="Stfrprtables"/>
      <sheetName val="SPNF Acuerdo Incl. Int."/>
    </sheetNames>
    <definedNames>
      <definedName name="BFLD_DF"/>
      <definedName name="NTDD_R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IMP2000"/>
      <sheetName val="RECIMP99"/>
      <sheetName val="RECIMP2000real"/>
      <sheetName val="MACROS"/>
      <sheetName val="RECIMP99real"/>
      <sheetName val="IPC"/>
      <sheetName val="Internet"/>
      <sheetName val="Control"/>
    </sheetNames>
    <sheetDataSet>
      <sheetData sheetId="0" refreshError="1">
        <row r="1">
          <cell r="B1" t="str">
            <v>(L:\Y\MENSUAL\RECIMP2000)</v>
          </cell>
          <cell r="D1" t="str">
            <v xml:space="preserve">                              *** Dirección Nacional de Investigaciones y Análisis Fiscal ***</v>
          </cell>
          <cell r="O1">
            <v>37075.568050925925</v>
          </cell>
          <cell r="W1" t="str">
            <v>(L:\Y\MENSUAL\RECIMP2000)                                                                    ***Dirección Nacional de Investigaciones y Análisis Fiscal***</v>
          </cell>
          <cell r="AI1">
            <v>37075.568050925925</v>
          </cell>
        </row>
        <row r="5">
          <cell r="B5" t="str">
            <v>RECURSOS TRIBUTARIOS AÑO 2000 (1)</v>
          </cell>
          <cell r="W5" t="str">
            <v>RECURSOS TRIBUTARIOS AÑO 2000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v>
          </cell>
          <cell r="O9" t="str">
            <v>Total</v>
          </cell>
          <cell r="Z9" t="str">
            <v>I TRIM</v>
          </cell>
          <cell r="AB9" t="str">
            <v>II TRIM</v>
          </cell>
          <cell r="AD9" t="str">
            <v>III TRIM</v>
          </cell>
          <cell r="AF9" t="str">
            <v>IV TRIM</v>
          </cell>
          <cell r="AI9" t="str">
            <v>TOTAL</v>
          </cell>
        </row>
        <row r="11">
          <cell r="B11" t="str">
            <v xml:space="preserve"> 1- DGI (Excl. Sist. Seg. Social)</v>
          </cell>
          <cell r="C11">
            <v>3004.35562046</v>
          </cell>
          <cell r="D11">
            <v>2814.9726569499999</v>
          </cell>
          <cell r="E11">
            <v>2915.9545127299998</v>
          </cell>
          <cell r="F11">
            <v>3106.5169631000003</v>
          </cell>
          <cell r="G11">
            <v>3484.9621809099999</v>
          </cell>
          <cell r="H11">
            <v>3922.3247189799995</v>
          </cell>
          <cell r="I11">
            <v>3062.8905909200002</v>
          </cell>
          <cell r="J11">
            <v>3343.8331704099996</v>
          </cell>
          <cell r="K11">
            <v>3070.4153010700002</v>
          </cell>
          <cell r="L11">
            <v>3162.6530284999999</v>
          </cell>
          <cell r="M11">
            <v>3075.7640632900002</v>
          </cell>
          <cell r="N11">
            <v>3131.0161508800002</v>
          </cell>
          <cell r="O11">
            <v>38095.658958199994</v>
          </cell>
          <cell r="W11" t="str">
            <v xml:space="preserve"> 1- DGI (Excl. Sist. Seg. Social)</v>
          </cell>
          <cell r="Z11">
            <v>8735.2827901399996</v>
          </cell>
          <cell r="AB11">
            <v>10513.80386299</v>
          </cell>
          <cell r="AD11">
            <v>9477.1390624000014</v>
          </cell>
          <cell r="AF11">
            <v>9369.4332426700003</v>
          </cell>
          <cell r="AI11">
            <v>38095.658958199994</v>
          </cell>
        </row>
        <row r="12">
          <cell r="B12">
            <v>38095.65625</v>
          </cell>
          <cell r="W12">
            <v>38095.65625</v>
          </cell>
        </row>
        <row r="13">
          <cell r="B13" t="str">
            <v xml:space="preserve"> Ganancias</v>
          </cell>
          <cell r="C13">
            <v>739.58327029999998</v>
          </cell>
          <cell r="D13">
            <v>706.74945939999998</v>
          </cell>
          <cell r="E13">
            <v>695.56865977999996</v>
          </cell>
          <cell r="F13">
            <v>774.00921158000006</v>
          </cell>
          <cell r="G13">
            <v>1189.20581367</v>
          </cell>
          <cell r="H13">
            <v>1361.56222252</v>
          </cell>
          <cell r="I13">
            <v>802.29480040999999</v>
          </cell>
          <cell r="J13">
            <v>900.35667937000005</v>
          </cell>
          <cell r="K13">
            <v>731.97161862999997</v>
          </cell>
          <cell r="L13">
            <v>860.50489604999996</v>
          </cell>
          <cell r="M13">
            <v>817.58624206000002</v>
          </cell>
          <cell r="N13">
            <v>875.75183126000002</v>
          </cell>
          <cell r="O13">
            <v>10455.144705030001</v>
          </cell>
          <cell r="W13" t="str">
            <v xml:space="preserve"> Ganancias</v>
          </cell>
          <cell r="Z13">
            <v>2141.90138948</v>
          </cell>
          <cell r="AB13">
            <v>3324.77724777</v>
          </cell>
          <cell r="AD13">
            <v>2434.6230984100002</v>
          </cell>
          <cell r="AF13">
            <v>2553.84296937</v>
          </cell>
          <cell r="AI13">
            <v>10455.144705030001</v>
          </cell>
        </row>
        <row r="14">
          <cell r="B14" t="str">
            <v xml:space="preserve"> IVA      </v>
          </cell>
          <cell r="C14">
            <v>1650.62823989</v>
          </cell>
          <cell r="D14">
            <v>1378.90537455</v>
          </cell>
          <cell r="E14">
            <v>1615.34146246</v>
          </cell>
          <cell r="F14">
            <v>1559.60285232</v>
          </cell>
          <cell r="G14">
            <v>1547.77815037</v>
          </cell>
          <cell r="H14">
            <v>1709.94685396</v>
          </cell>
          <cell r="I14">
            <v>1630.32382766</v>
          </cell>
          <cell r="J14">
            <v>1640.05486541</v>
          </cell>
          <cell r="K14">
            <v>1666.9294999399999</v>
          </cell>
          <cell r="L14">
            <v>1508.3728451699999</v>
          </cell>
          <cell r="M14">
            <v>1557.9095529000001</v>
          </cell>
          <cell r="N14">
            <v>1542.7499218400001</v>
          </cell>
          <cell r="O14">
            <v>19008.543446470001</v>
          </cell>
          <cell r="W14" t="str">
            <v xml:space="preserve"> IVA      </v>
          </cell>
          <cell r="Z14">
            <v>4644.8750768999998</v>
          </cell>
          <cell r="AB14">
            <v>4817.3278566500003</v>
          </cell>
          <cell r="AD14">
            <v>4937.3081930099997</v>
          </cell>
          <cell r="AF14">
            <v>4609.0323199100003</v>
          </cell>
          <cell r="AI14">
            <v>19008.543446470001</v>
          </cell>
        </row>
        <row r="15">
          <cell r="B15" t="str">
            <v xml:space="preserve"> Reintegros (-)         </v>
          </cell>
          <cell r="C15">
            <v>34.375483090000003</v>
          </cell>
          <cell r="D15">
            <v>42.390375830000004</v>
          </cell>
          <cell r="E15">
            <v>65.263212159999995</v>
          </cell>
          <cell r="F15">
            <v>43.302492770000001</v>
          </cell>
          <cell r="G15">
            <v>52.377686539999999</v>
          </cell>
          <cell r="H15">
            <v>50.365551660000001</v>
          </cell>
          <cell r="I15">
            <v>45.44892454</v>
          </cell>
          <cell r="J15">
            <v>52.965958430000001</v>
          </cell>
          <cell r="K15">
            <v>54.016320759999999</v>
          </cell>
          <cell r="L15">
            <v>49.451572609999999</v>
          </cell>
          <cell r="M15">
            <v>48.272943949999998</v>
          </cell>
          <cell r="N15">
            <v>44.427730930000003</v>
          </cell>
          <cell r="O15">
            <v>582.65825327000005</v>
          </cell>
          <cell r="W15" t="str">
            <v xml:space="preserve"> Reintegros (-)         </v>
          </cell>
          <cell r="Z15">
            <v>142.02907107999999</v>
          </cell>
          <cell r="AB15">
            <v>146.04573096999999</v>
          </cell>
          <cell r="AD15">
            <v>152.43120372999999</v>
          </cell>
          <cell r="AF15">
            <v>142.15224749000001</v>
          </cell>
          <cell r="AI15">
            <v>582.65825327000005</v>
          </cell>
        </row>
        <row r="16">
          <cell r="B16" t="str">
            <v xml:space="preserve"> Internos coparticipados</v>
          </cell>
          <cell r="C16">
            <v>179.07205904</v>
          </cell>
          <cell r="D16">
            <v>90.034120560000005</v>
          </cell>
          <cell r="E16">
            <v>119.19461062000001</v>
          </cell>
          <cell r="F16">
            <v>130.76697214000001</v>
          </cell>
          <cell r="G16">
            <v>111.36492575</v>
          </cell>
          <cell r="H16">
            <v>115.04021942999999</v>
          </cell>
          <cell r="I16">
            <v>125.51845983</v>
          </cell>
          <cell r="J16">
            <v>129.02651929000001</v>
          </cell>
          <cell r="K16">
            <v>124.53442699999999</v>
          </cell>
          <cell r="L16">
            <v>149.13235735999999</v>
          </cell>
          <cell r="M16">
            <v>116.3855875</v>
          </cell>
          <cell r="N16">
            <v>138.36836915999999</v>
          </cell>
          <cell r="O16">
            <v>1528.4386276799999</v>
          </cell>
          <cell r="W16" t="str">
            <v xml:space="preserve"> Internos coparticipados</v>
          </cell>
          <cell r="Z16">
            <v>388.30079022000001</v>
          </cell>
          <cell r="AB16">
            <v>357.17211731999998</v>
          </cell>
          <cell r="AD16">
            <v>379.07940611999999</v>
          </cell>
          <cell r="AF16">
            <v>403.88631401999999</v>
          </cell>
          <cell r="AI16">
            <v>1528.4386276799999</v>
          </cell>
        </row>
        <row r="17">
          <cell r="B17" t="str">
            <v xml:space="preserve"> Premios de juegos</v>
          </cell>
          <cell r="C17">
            <v>8.3074518800000003</v>
          </cell>
          <cell r="D17">
            <v>7.3790377500000002</v>
          </cell>
          <cell r="E17">
            <v>13.421217909999999</v>
          </cell>
          <cell r="F17">
            <v>3.96073114</v>
          </cell>
          <cell r="G17">
            <v>5.8679885699999996</v>
          </cell>
          <cell r="H17">
            <v>3.9706233399999999</v>
          </cell>
          <cell r="I17">
            <v>2.9380738100000001</v>
          </cell>
          <cell r="J17">
            <v>9.1042980300000007</v>
          </cell>
          <cell r="K17">
            <v>3.2397916699999998</v>
          </cell>
          <cell r="L17">
            <v>11.730542270000001</v>
          </cell>
          <cell r="M17">
            <v>7.3749810699999996</v>
          </cell>
          <cell r="N17">
            <v>5.0310916299999997</v>
          </cell>
          <cell r="O17">
            <v>82.325829070000026</v>
          </cell>
          <cell r="W17" t="str">
            <v xml:space="preserve"> Premios de juegos</v>
          </cell>
          <cell r="Z17">
            <v>29.10770754</v>
          </cell>
          <cell r="AB17">
            <v>13.799343049999999</v>
          </cell>
          <cell r="AD17">
            <v>15.28216351</v>
          </cell>
          <cell r="AF17">
            <v>24.13661497</v>
          </cell>
          <cell r="AI17">
            <v>82.325829070000026</v>
          </cell>
        </row>
        <row r="18">
          <cell r="B18" t="str">
            <v xml:space="preserve"> Transferencias de inmuebles</v>
          </cell>
          <cell r="C18">
            <v>5.8248477999999997</v>
          </cell>
          <cell r="D18">
            <v>2.7666681999999998</v>
          </cell>
          <cell r="E18">
            <v>3.9194865499999998</v>
          </cell>
          <cell r="F18">
            <v>4.5092357300000003</v>
          </cell>
          <cell r="G18">
            <v>3.92812553</v>
          </cell>
          <cell r="H18">
            <v>4.6492902899999997</v>
          </cell>
          <cell r="I18">
            <v>4.9037592999999999</v>
          </cell>
          <cell r="J18">
            <v>4.5580742299999999</v>
          </cell>
          <cell r="K18">
            <v>5.14943171</v>
          </cell>
          <cell r="L18">
            <v>4.73468497</v>
          </cell>
          <cell r="M18">
            <v>4.53949304</v>
          </cell>
          <cell r="N18">
            <v>4.9120901300000002</v>
          </cell>
          <cell r="O18">
            <v>54.395187479999997</v>
          </cell>
          <cell r="W18" t="str">
            <v xml:space="preserve"> Transferencias de inmuebles</v>
          </cell>
          <cell r="Z18">
            <v>12.511002549999999</v>
          </cell>
          <cell r="AB18">
            <v>13.086651549999999</v>
          </cell>
          <cell r="AD18">
            <v>14.61126524</v>
          </cell>
          <cell r="AF18">
            <v>14.186268139999999</v>
          </cell>
          <cell r="AI18">
            <v>54.395187479999997</v>
          </cell>
        </row>
        <row r="19">
          <cell r="B19" t="str">
            <v xml:space="preserve"> Ganancia mínima presunta</v>
          </cell>
          <cell r="C19">
            <v>48.328661369999999</v>
          </cell>
          <cell r="D19">
            <v>50.46043126</v>
          </cell>
          <cell r="E19">
            <v>46.924793680000001</v>
          </cell>
          <cell r="F19">
            <v>48.187196270000001</v>
          </cell>
          <cell r="G19">
            <v>55.27855581</v>
          </cell>
          <cell r="H19">
            <v>48.411299769999999</v>
          </cell>
          <cell r="I19">
            <v>44.940106540000002</v>
          </cell>
          <cell r="J19">
            <v>47.56057569</v>
          </cell>
          <cell r="K19">
            <v>45.678188509999998</v>
          </cell>
          <cell r="L19">
            <v>49.201580100000001</v>
          </cell>
          <cell r="M19">
            <v>51.195835879999997</v>
          </cell>
          <cell r="N19">
            <v>63.967491780000003</v>
          </cell>
          <cell r="O19">
            <v>600.13471665999998</v>
          </cell>
          <cell r="W19" t="str">
            <v xml:space="preserve"> Ganancia mínima presunta</v>
          </cell>
          <cell r="Z19">
            <v>145.71388630999999</v>
          </cell>
          <cell r="AB19">
            <v>151.87705184999999</v>
          </cell>
          <cell r="AD19">
            <v>138.17887073999998</v>
          </cell>
          <cell r="AF19">
            <v>164.36490775999999</v>
          </cell>
          <cell r="AI19">
            <v>600.13471665999998</v>
          </cell>
        </row>
        <row r="20">
          <cell r="B20" t="str">
            <v xml:space="preserve"> Intereses pagados</v>
          </cell>
          <cell r="C20">
            <v>61.670701989999998</v>
          </cell>
          <cell r="D20">
            <v>69.487651799999995</v>
          </cell>
          <cell r="E20">
            <v>90.255332280000005</v>
          </cell>
          <cell r="F20">
            <v>73.565844100000007</v>
          </cell>
          <cell r="G20">
            <v>74.616551110000003</v>
          </cell>
          <cell r="H20">
            <v>73.776994950000002</v>
          </cell>
          <cell r="I20">
            <v>66.131774809999996</v>
          </cell>
          <cell r="J20">
            <v>70.950321259999996</v>
          </cell>
          <cell r="K20">
            <v>72.34000159</v>
          </cell>
          <cell r="L20">
            <v>61.447339560000003</v>
          </cell>
          <cell r="M20">
            <v>79.264818820000002</v>
          </cell>
          <cell r="N20">
            <v>61.60634718</v>
          </cell>
          <cell r="O20">
            <v>855.11367945000006</v>
          </cell>
          <cell r="W20" t="str">
            <v xml:space="preserve"> Intereses pagados</v>
          </cell>
          <cell r="Z20">
            <v>221.41368606999998</v>
          </cell>
          <cell r="AB20">
            <v>221.95939016</v>
          </cell>
          <cell r="AD20">
            <v>209.42209765999996</v>
          </cell>
          <cell r="AF20">
            <v>202.31850556000001</v>
          </cell>
          <cell r="AI20">
            <v>855.11367945000006</v>
          </cell>
        </row>
        <row r="21">
          <cell r="B21" t="str">
            <v xml:space="preserve"> Otros coparticipados</v>
          </cell>
          <cell r="C21">
            <v>4.472611044999999</v>
          </cell>
          <cell r="D21">
            <v>5.4823581399999997</v>
          </cell>
          <cell r="E21">
            <v>7.4667636700000006</v>
          </cell>
          <cell r="F21">
            <v>43.482764330000002</v>
          </cell>
          <cell r="G21">
            <v>31.007893679999999</v>
          </cell>
          <cell r="H21">
            <v>29.58259164</v>
          </cell>
          <cell r="I21">
            <v>27.317464469999997</v>
          </cell>
          <cell r="J21">
            <v>25.703203070000001</v>
          </cell>
          <cell r="K21">
            <v>24.304069115000001</v>
          </cell>
          <cell r="L21">
            <v>15.244486774999999</v>
          </cell>
          <cell r="M21">
            <v>6.2438350049999984</v>
          </cell>
          <cell r="N21">
            <v>6.5602509500000004</v>
          </cell>
          <cell r="O21">
            <v>226.86829189000002</v>
          </cell>
          <cell r="W21" t="str">
            <v xml:space="preserve"> Otros coparticipados</v>
          </cell>
          <cell r="Z21">
            <v>17.421732855000002</v>
          </cell>
          <cell r="AB21">
            <v>104.07324965000001</v>
          </cell>
          <cell r="AD21">
            <v>77.324736654999995</v>
          </cell>
          <cell r="AF21">
            <v>28.048572729999997</v>
          </cell>
          <cell r="AI21">
            <v>226.86829189000002</v>
          </cell>
        </row>
        <row r="22">
          <cell r="B22" t="str">
            <v xml:space="preserve"> Sellos</v>
          </cell>
          <cell r="C22">
            <v>4.2385405599999997</v>
          </cell>
          <cell r="D22">
            <v>3.07973981</v>
          </cell>
          <cell r="E22">
            <v>3.2038001899999999</v>
          </cell>
          <cell r="F22">
            <v>5.0117201900000001</v>
          </cell>
          <cell r="G22">
            <v>3.0553590599999998</v>
          </cell>
          <cell r="H22">
            <v>3.7276558400000002</v>
          </cell>
          <cell r="I22">
            <v>3.757015</v>
          </cell>
          <cell r="J22">
            <v>3.6543839999999999</v>
          </cell>
          <cell r="K22">
            <v>3.6654490800000001</v>
          </cell>
          <cell r="L22">
            <v>4.0963803099999998</v>
          </cell>
          <cell r="M22">
            <v>3.75743464</v>
          </cell>
          <cell r="N22">
            <v>4.6633258499999997</v>
          </cell>
          <cell r="O22">
            <v>45.91080453</v>
          </cell>
          <cell r="W22" t="str">
            <v xml:space="preserve"> Sellos</v>
          </cell>
          <cell r="Z22">
            <v>10.522080559999999</v>
          </cell>
          <cell r="AB22">
            <v>11.79473509</v>
          </cell>
          <cell r="AD22">
            <v>11.07684808</v>
          </cell>
          <cell r="AF22">
            <v>12.5171408</v>
          </cell>
          <cell r="AI22">
            <v>45.91080453</v>
          </cell>
        </row>
        <row r="23">
          <cell r="B23" t="str">
            <v xml:space="preserve"> Bienes personales</v>
          </cell>
          <cell r="C23">
            <v>9.8937066799999993</v>
          </cell>
          <cell r="D23">
            <v>88.591603770000006</v>
          </cell>
          <cell r="E23">
            <v>10.61355041</v>
          </cell>
          <cell r="F23">
            <v>78.958612689999995</v>
          </cell>
          <cell r="G23">
            <v>89.637525940000003</v>
          </cell>
          <cell r="H23">
            <v>181.43691498999999</v>
          </cell>
          <cell r="I23">
            <v>42.796177059999998</v>
          </cell>
          <cell r="J23">
            <v>168.92251246999999</v>
          </cell>
          <cell r="K23">
            <v>36.550239189999999</v>
          </cell>
          <cell r="L23">
            <v>159.86869551000001</v>
          </cell>
          <cell r="M23">
            <v>12.39481149</v>
          </cell>
          <cell r="N23">
            <v>144.56633934999999</v>
          </cell>
          <cell r="O23">
            <v>1024.2306895500001</v>
          </cell>
          <cell r="W23" t="str">
            <v xml:space="preserve"> Bienes personales</v>
          </cell>
          <cell r="Z23">
            <v>109.09886086</v>
          </cell>
          <cell r="AB23">
            <v>350.03305361999998</v>
          </cell>
          <cell r="AD23">
            <v>248.26892871999996</v>
          </cell>
          <cell r="AF23">
            <v>316.82984635000003</v>
          </cell>
          <cell r="AI23">
            <v>1024.2306895500001</v>
          </cell>
        </row>
        <row r="24">
          <cell r="B24" t="str">
            <v xml:space="preserve"> Combustibles - Naftas</v>
          </cell>
          <cell r="C24">
            <v>161.08620055</v>
          </cell>
          <cell r="D24">
            <v>198.91721423000001</v>
          </cell>
          <cell r="E24">
            <v>181.19423008000001</v>
          </cell>
          <cell r="F24">
            <v>199.01151286000001</v>
          </cell>
          <cell r="G24">
            <v>162.26889066999999</v>
          </cell>
          <cell r="H24">
            <v>178.05847804999999</v>
          </cell>
          <cell r="I24">
            <v>171.1529386</v>
          </cell>
          <cell r="J24">
            <v>172.23299399999999</v>
          </cell>
          <cell r="K24">
            <v>198.70516501</v>
          </cell>
          <cell r="L24">
            <v>172.19112138</v>
          </cell>
          <cell r="M24">
            <v>161.89207263</v>
          </cell>
          <cell r="N24">
            <v>196.91746465</v>
          </cell>
          <cell r="O24">
            <v>2153.6282827099999</v>
          </cell>
          <cell r="W24" t="str">
            <v xml:space="preserve"> Combustibles - Naftas</v>
          </cell>
          <cell r="Z24">
            <v>541.19764486000008</v>
          </cell>
          <cell r="AB24">
            <v>539.33888158000002</v>
          </cell>
          <cell r="AD24">
            <v>542.09109761000002</v>
          </cell>
          <cell r="AF24">
            <v>531.00065866</v>
          </cell>
          <cell r="AI24">
            <v>2153.6282827099999</v>
          </cell>
        </row>
        <row r="25">
          <cell r="B25" t="str">
            <v xml:space="preserve"> Combustibles - Otros</v>
          </cell>
          <cell r="C25">
            <v>57.943985990000002</v>
          </cell>
          <cell r="D25">
            <v>108.13994775</v>
          </cell>
          <cell r="E25">
            <v>78.50298823</v>
          </cell>
          <cell r="F25">
            <v>114.94172248</v>
          </cell>
          <cell r="G25">
            <v>103.59138236</v>
          </cell>
          <cell r="H25">
            <v>120.51085275</v>
          </cell>
          <cell r="I25">
            <v>117.70394214</v>
          </cell>
          <cell r="J25">
            <v>125.66344869</v>
          </cell>
          <cell r="K25">
            <v>124.2856659</v>
          </cell>
          <cell r="L25">
            <v>105.76861823</v>
          </cell>
          <cell r="M25">
            <v>89.761765850000003</v>
          </cell>
          <cell r="N25">
            <v>177.77194155000001</v>
          </cell>
          <cell r="O25">
            <v>1324.5862619200002</v>
          </cell>
          <cell r="W25" t="str">
            <v xml:space="preserve"> Combustibles - Otros</v>
          </cell>
          <cell r="Z25">
            <v>244.58692197000002</v>
          </cell>
          <cell r="AB25">
            <v>339.04395758999999</v>
          </cell>
          <cell r="AD25">
            <v>367.65305673</v>
          </cell>
          <cell r="AF25">
            <v>373.30232563000004</v>
          </cell>
          <cell r="AI25">
            <v>1324.5862619200002</v>
          </cell>
        </row>
        <row r="26">
          <cell r="B26" t="str">
            <v xml:space="preserve"> Internos seguros</v>
          </cell>
          <cell r="C26">
            <v>20.21731638</v>
          </cell>
          <cell r="D26">
            <v>16.081749380000002</v>
          </cell>
          <cell r="E26">
            <v>19.348256450000001</v>
          </cell>
          <cell r="F26">
            <v>18.857126189999999</v>
          </cell>
          <cell r="G26">
            <v>17.747108350000001</v>
          </cell>
          <cell r="H26">
            <v>19.202763480000002</v>
          </cell>
          <cell r="I26">
            <v>19.98766221</v>
          </cell>
          <cell r="J26">
            <v>13.434946760000001</v>
          </cell>
          <cell r="K26">
            <v>13.54160345</v>
          </cell>
          <cell r="L26">
            <v>12.053553409999999</v>
          </cell>
          <cell r="M26">
            <v>12.21598339</v>
          </cell>
          <cell r="N26">
            <v>11.41717427</v>
          </cell>
          <cell r="O26">
            <v>194.10524372</v>
          </cell>
          <cell r="W26" t="str">
            <v xml:space="preserve"> Internos seguros</v>
          </cell>
          <cell r="Z26">
            <v>55.647322210000006</v>
          </cell>
          <cell r="AB26">
            <v>55.806998020000002</v>
          </cell>
          <cell r="AD26">
            <v>46.964212419999996</v>
          </cell>
          <cell r="AF26">
            <v>35.686711070000001</v>
          </cell>
          <cell r="AI26">
            <v>194.10524372</v>
          </cell>
        </row>
        <row r="27">
          <cell r="B27" t="str">
            <v xml:space="preserve"> Internos automotores gasoleros</v>
          </cell>
          <cell r="C27">
            <v>0.48647382</v>
          </cell>
          <cell r="D27">
            <v>1.5206390299999999</v>
          </cell>
          <cell r="E27">
            <v>1.77474599</v>
          </cell>
          <cell r="F27">
            <v>1.4370073699999999</v>
          </cell>
          <cell r="G27">
            <v>1.5874652600000001</v>
          </cell>
          <cell r="H27">
            <v>1.64610218</v>
          </cell>
          <cell r="I27">
            <v>1.76739522</v>
          </cell>
          <cell r="J27">
            <v>1.27711756</v>
          </cell>
          <cell r="K27">
            <v>1.0497299499999999</v>
          </cell>
          <cell r="L27">
            <v>1.05556206</v>
          </cell>
          <cell r="M27">
            <v>0.99150769000000005</v>
          </cell>
          <cell r="N27">
            <v>1.0104833499999999</v>
          </cell>
          <cell r="O27">
            <v>15.604229480000001</v>
          </cell>
          <cell r="W27" t="str">
            <v xml:space="preserve"> Internos automotores gasoleros</v>
          </cell>
          <cell r="Z27">
            <v>3.7818588399999999</v>
          </cell>
          <cell r="AB27">
            <v>4.6705748099999997</v>
          </cell>
          <cell r="AD27">
            <v>4.0942427299999995</v>
          </cell>
          <cell r="AF27">
            <v>3.0575530999999998</v>
          </cell>
          <cell r="AI27">
            <v>15.604229480000001</v>
          </cell>
        </row>
        <row r="28">
          <cell r="B28" t="str">
            <v xml:space="preserve"> Adicional s/cigarrillos</v>
          </cell>
          <cell r="C28">
            <v>31.0468391</v>
          </cell>
          <cell r="D28">
            <v>49.270084539999999</v>
          </cell>
          <cell r="E28">
            <v>40.197968080000003</v>
          </cell>
          <cell r="F28">
            <v>50.831705669999998</v>
          </cell>
          <cell r="G28">
            <v>57.176789579999998</v>
          </cell>
          <cell r="H28">
            <v>47.571928800000002</v>
          </cell>
          <cell r="I28">
            <v>41.448262579999998</v>
          </cell>
          <cell r="J28">
            <v>39.396092439999997</v>
          </cell>
          <cell r="K28">
            <v>28.85015701</v>
          </cell>
          <cell r="L28">
            <v>56.198981860000004</v>
          </cell>
          <cell r="M28">
            <v>18.664029419999999</v>
          </cell>
          <cell r="N28">
            <v>26.601916150000001</v>
          </cell>
          <cell r="O28">
            <v>487.25475523000006</v>
          </cell>
          <cell r="W28" t="str">
            <v xml:space="preserve"> Adicional s/cigarrillos</v>
          </cell>
          <cell r="Z28">
            <v>120.51489172000001</v>
          </cell>
          <cell r="AB28">
            <v>155.58042405</v>
          </cell>
          <cell r="AD28">
            <v>109.69451203</v>
          </cell>
          <cell r="AF28">
            <v>101.46492742999999</v>
          </cell>
          <cell r="AI28">
            <v>487.25475523000006</v>
          </cell>
        </row>
        <row r="29">
          <cell r="B29" t="str">
            <v xml:space="preserve"> Radiodifusión p/TV, AM y FM</v>
          </cell>
          <cell r="C29">
            <v>12.712900080000001</v>
          </cell>
          <cell r="D29">
            <v>11.167656600000001</v>
          </cell>
          <cell r="E29">
            <v>10.493060120000001</v>
          </cell>
          <cell r="F29">
            <v>9.8155588100000006</v>
          </cell>
          <cell r="G29">
            <v>11.3368614</v>
          </cell>
          <cell r="H29">
            <v>12.39062038</v>
          </cell>
          <cell r="I29">
            <v>10.71955571</v>
          </cell>
          <cell r="J29">
            <v>12.46459458</v>
          </cell>
          <cell r="K29">
            <v>13.997419600000001</v>
          </cell>
          <cell r="L29">
            <v>12.75518076</v>
          </cell>
          <cell r="M29">
            <v>11.01541746</v>
          </cell>
          <cell r="N29">
            <v>9.6467378799999999</v>
          </cell>
          <cell r="O29">
            <v>138.51556337999997</v>
          </cell>
          <cell r="W29" t="str">
            <v xml:space="preserve"> Radiodifusión p/TV, AM y FM</v>
          </cell>
          <cell r="Z29">
            <v>34.373616800000001</v>
          </cell>
          <cell r="AB29">
            <v>33.543040590000004</v>
          </cell>
          <cell r="AD29">
            <v>37.181569889999999</v>
          </cell>
          <cell r="AF29">
            <v>33.4173361</v>
          </cell>
          <cell r="AI29">
            <v>138.51556337999997</v>
          </cell>
        </row>
        <row r="30">
          <cell r="B30" t="str">
            <v xml:space="preserve"> Otros impuestos (2)</v>
          </cell>
          <cell r="C30">
            <v>43.217297075000005</v>
          </cell>
          <cell r="D30">
            <v>69.329296009999993</v>
          </cell>
          <cell r="E30">
            <v>43.796798389999992</v>
          </cell>
          <cell r="F30">
            <v>32.869682000000005</v>
          </cell>
          <cell r="G30">
            <v>71.890480339999996</v>
          </cell>
          <cell r="H30">
            <v>61.204858270000003</v>
          </cell>
          <cell r="I30">
            <v>-5.3616998900000041</v>
          </cell>
          <cell r="J30">
            <v>32.438501989999999</v>
          </cell>
          <cell r="K30">
            <v>29.639164474999994</v>
          </cell>
          <cell r="L30">
            <v>27.747775335</v>
          </cell>
          <cell r="M30">
            <v>172.84363839500003</v>
          </cell>
          <cell r="N30">
            <v>-96.098895170000006</v>
          </cell>
          <cell r="O30">
            <v>483.51689722000003</v>
          </cell>
          <cell r="W30" t="str">
            <v xml:space="preserve"> Otros impuestos (2)</v>
          </cell>
          <cell r="Z30">
            <v>156.34339147499998</v>
          </cell>
          <cell r="AB30">
            <v>165.96502061000001</v>
          </cell>
          <cell r="AD30">
            <v>56.715966574999989</v>
          </cell>
          <cell r="AF30">
            <v>104.49251856000002</v>
          </cell>
          <cell r="AI30">
            <v>483.51689722000003</v>
          </cell>
        </row>
        <row r="31">
          <cell r="B31">
            <v>483.516845703125</v>
          </cell>
          <cell r="W31">
            <v>483.516845703125</v>
          </cell>
        </row>
        <row r="32">
          <cell r="B32" t="str">
            <v xml:space="preserve"> 2-SISTEMA DE SEG. SOCIAL</v>
          </cell>
          <cell r="C32">
            <v>938.32449601000008</v>
          </cell>
          <cell r="D32">
            <v>767.28533749999997</v>
          </cell>
          <cell r="E32">
            <v>718.43319212999995</v>
          </cell>
          <cell r="F32">
            <v>633.06947424999998</v>
          </cell>
          <cell r="G32">
            <v>673.81614559000002</v>
          </cell>
          <cell r="H32">
            <v>729.17981451000014</v>
          </cell>
          <cell r="I32">
            <v>994.22189930000002</v>
          </cell>
          <cell r="J32">
            <v>690.44983873000001</v>
          </cell>
          <cell r="K32">
            <v>835.02717342000005</v>
          </cell>
          <cell r="L32">
            <v>687.24001499999986</v>
          </cell>
          <cell r="M32">
            <v>674.7644463900001</v>
          </cell>
          <cell r="N32">
            <v>656.63556430999984</v>
          </cell>
          <cell r="O32">
            <v>8998.4473971399984</v>
          </cell>
          <cell r="W32" t="str">
            <v xml:space="preserve"> 2-SISTEMA DE SEG. SOCIAL</v>
          </cell>
          <cell r="Z32">
            <v>2424.04302564</v>
          </cell>
          <cell r="AB32">
            <v>2036.06543435</v>
          </cell>
          <cell r="AD32">
            <v>2519.6989114500002</v>
          </cell>
          <cell r="AF32">
            <v>2018.6400256999998</v>
          </cell>
          <cell r="AI32">
            <v>8998.4473971399984</v>
          </cell>
        </row>
        <row r="33">
          <cell r="B33">
            <v>8998.4453125</v>
          </cell>
          <cell r="W33">
            <v>8998.4453125</v>
          </cell>
        </row>
        <row r="34">
          <cell r="B34" t="str">
            <v xml:space="preserve"> Aportes personales</v>
          </cell>
          <cell r="C34">
            <v>682.54027644999996</v>
          </cell>
          <cell r="D34">
            <v>498.53416283000001</v>
          </cell>
          <cell r="E34">
            <v>506.96449698999999</v>
          </cell>
          <cell r="F34">
            <v>488.30187100000001</v>
          </cell>
          <cell r="G34">
            <v>488.38504023000002</v>
          </cell>
          <cell r="H34">
            <v>498.5382343</v>
          </cell>
          <cell r="I34">
            <v>690.12477703000002</v>
          </cell>
          <cell r="J34">
            <v>495.47432319000001</v>
          </cell>
          <cell r="K34">
            <v>476.98377876000001</v>
          </cell>
          <cell r="L34">
            <v>482.39509704</v>
          </cell>
          <cell r="M34">
            <v>464.83513483000002</v>
          </cell>
          <cell r="N34">
            <v>487.21864364999999</v>
          </cell>
          <cell r="O34">
            <v>6260.2958362999998</v>
          </cell>
          <cell r="W34" t="str">
            <v xml:space="preserve"> Aportes personales</v>
          </cell>
          <cell r="Z34">
            <v>1688.03893627</v>
          </cell>
          <cell r="AB34">
            <v>1475.2251455300002</v>
          </cell>
          <cell r="AD34">
            <v>1662.58287898</v>
          </cell>
          <cell r="AF34">
            <v>1434.44887552</v>
          </cell>
          <cell r="AI34">
            <v>6260.2958362999998</v>
          </cell>
        </row>
        <row r="35">
          <cell r="B35" t="str">
            <v xml:space="preserve"> Contribuciones patronales</v>
          </cell>
          <cell r="C35">
            <v>719.66047518000005</v>
          </cell>
          <cell r="D35">
            <v>528.03720135000003</v>
          </cell>
          <cell r="E35">
            <v>495.46339302000001</v>
          </cell>
          <cell r="F35">
            <v>466.05584918</v>
          </cell>
          <cell r="G35">
            <v>498.62122970000001</v>
          </cell>
          <cell r="H35">
            <v>538.43755624999994</v>
          </cell>
          <cell r="I35">
            <v>757.93033082999989</v>
          </cell>
          <cell r="J35">
            <v>510.89589238000002</v>
          </cell>
          <cell r="K35">
            <v>518.11854061999998</v>
          </cell>
          <cell r="L35">
            <v>518.36408521999999</v>
          </cell>
          <cell r="M35">
            <v>472.73319951000002</v>
          </cell>
          <cell r="N35">
            <v>502.50508524999998</v>
          </cell>
          <cell r="O35">
            <v>6526.8228384900003</v>
          </cell>
          <cell r="W35" t="str">
            <v xml:space="preserve"> Contribuciones patronales</v>
          </cell>
          <cell r="Z35">
            <v>1743.1610695500001</v>
          </cell>
          <cell r="AB35">
            <v>1503.1146351299999</v>
          </cell>
          <cell r="AD35">
            <v>1786.9447638299998</v>
          </cell>
          <cell r="AF35">
            <v>1493.6023699799998</v>
          </cell>
          <cell r="AI35">
            <v>6526.8228384900003</v>
          </cell>
        </row>
        <row r="36">
          <cell r="B36" t="str">
            <v xml:space="preserve"> Facilidades de pago</v>
          </cell>
          <cell r="Z36">
            <v>6526.8203125</v>
          </cell>
          <cell r="AB36">
            <v>6526.8203125</v>
          </cell>
          <cell r="AD36">
            <v>6526.8203125</v>
          </cell>
          <cell r="AF36">
            <v>6526.8203125</v>
          </cell>
          <cell r="AI36">
            <v>6526.8203125</v>
          </cell>
        </row>
        <row r="37">
          <cell r="B37" t="str">
            <v xml:space="preserve"> Otros ingresos (3)</v>
          </cell>
          <cell r="C37">
            <v>27.794731609999999</v>
          </cell>
          <cell r="D37">
            <v>24.623360720000001</v>
          </cell>
          <cell r="E37">
            <v>41.954859660000004</v>
          </cell>
          <cell r="F37">
            <v>31.406495579999998</v>
          </cell>
          <cell r="G37">
            <v>35.067662089999999</v>
          </cell>
          <cell r="H37">
            <v>45.168593809999997</v>
          </cell>
          <cell r="I37">
            <v>40.701097050000001</v>
          </cell>
          <cell r="J37">
            <v>39.795273460000004</v>
          </cell>
          <cell r="K37">
            <v>36.416851569999999</v>
          </cell>
          <cell r="L37">
            <v>35.637714389999999</v>
          </cell>
          <cell r="M37">
            <v>31.630768570000004</v>
          </cell>
          <cell r="N37">
            <v>33.760975330000001</v>
          </cell>
          <cell r="O37">
            <v>423.95838383999995</v>
          </cell>
          <cell r="W37" t="str">
            <v xml:space="preserve"> Otros ingresos (3)</v>
          </cell>
          <cell r="Z37">
            <v>94.372951990000004</v>
          </cell>
          <cell r="AB37">
            <v>111.64275147999999</v>
          </cell>
          <cell r="AD37">
            <v>116.91322208</v>
          </cell>
          <cell r="AF37">
            <v>101.02945829000001</v>
          </cell>
          <cell r="AI37">
            <v>423.95838383999995</v>
          </cell>
        </row>
        <row r="38">
          <cell r="B38" t="str">
            <v xml:space="preserve"> Capitalización (-)</v>
          </cell>
          <cell r="C38">
            <v>477.46698837000002</v>
          </cell>
          <cell r="D38">
            <v>366.11329479</v>
          </cell>
          <cell r="E38">
            <v>341.31422599000001</v>
          </cell>
          <cell r="F38">
            <v>333.20469012000001</v>
          </cell>
          <cell r="G38">
            <v>332.44911029999997</v>
          </cell>
          <cell r="H38">
            <v>330.89071474999997</v>
          </cell>
          <cell r="I38">
            <v>461.60885715000001</v>
          </cell>
          <cell r="J38">
            <v>335.94667335000003</v>
          </cell>
          <cell r="K38">
            <v>322.88358319999998</v>
          </cell>
          <cell r="L38">
            <v>327.65705320000001</v>
          </cell>
          <cell r="M38">
            <v>364.48775853000001</v>
          </cell>
          <cell r="N38">
            <v>314.16430431999999</v>
          </cell>
          <cell r="O38">
            <v>4308.1872540699997</v>
          </cell>
          <cell r="W38" t="str">
            <v xml:space="preserve"> Capitalización (-)</v>
          </cell>
          <cell r="Z38">
            <v>1184.89450915</v>
          </cell>
          <cell r="AB38">
            <v>996.54451516999984</v>
          </cell>
          <cell r="AD38">
            <v>1120.4391137</v>
          </cell>
          <cell r="AF38">
            <v>1006.3091160500001</v>
          </cell>
          <cell r="AI38">
            <v>4308.1872540699997</v>
          </cell>
        </row>
        <row r="39">
          <cell r="B39" t="str">
            <v xml:space="preserve"> Rezagos, transitorios y otros (-)</v>
          </cell>
          <cell r="C39">
            <v>14.20399886</v>
          </cell>
          <cell r="D39">
            <v>-82.203907389999998</v>
          </cell>
          <cell r="E39">
            <v>-15.36466845</v>
          </cell>
          <cell r="F39">
            <v>19.490051390000001</v>
          </cell>
          <cell r="G39">
            <v>15.80867613</v>
          </cell>
          <cell r="H39">
            <v>22.073855099999999</v>
          </cell>
          <cell r="I39">
            <v>32.925448459999998</v>
          </cell>
          <cell r="J39">
            <v>19.768976949999999</v>
          </cell>
          <cell r="K39">
            <v>-126.39158567</v>
          </cell>
          <cell r="L39">
            <v>21.499828449999999</v>
          </cell>
          <cell r="M39">
            <v>-70.053102010000003</v>
          </cell>
          <cell r="N39">
            <v>52.6848356</v>
          </cell>
          <cell r="O39">
            <v>-95.557592579999991</v>
          </cell>
          <cell r="W39" t="str">
            <v xml:space="preserve"> Rezagos, transitorios y otros (-)</v>
          </cell>
          <cell r="Z39">
            <v>-83.364576979999995</v>
          </cell>
          <cell r="AB39">
            <v>57.372582620000003</v>
          </cell>
          <cell r="AD39">
            <v>-73.697160260000004</v>
          </cell>
          <cell r="AF39">
            <v>4.1315620399999915</v>
          </cell>
          <cell r="AI39">
            <v>-95.557592579999991</v>
          </cell>
        </row>
        <row r="40">
          <cell r="B40">
            <v>-95.55755615234375</v>
          </cell>
          <cell r="W40">
            <v>-95.55755615234375</v>
          </cell>
        </row>
        <row r="41">
          <cell r="B41" t="str">
            <v xml:space="preserve"> 3-COMERCIO EXTERIOR</v>
          </cell>
          <cell r="C41">
            <v>167.90002504000003</v>
          </cell>
          <cell r="D41">
            <v>157.08114383999998</v>
          </cell>
          <cell r="E41">
            <v>178.5092976</v>
          </cell>
          <cell r="F41">
            <v>152.98573995999999</v>
          </cell>
          <cell r="G41">
            <v>182.54417907000001</v>
          </cell>
          <cell r="H41">
            <v>172.77056703000002</v>
          </cell>
          <cell r="I41">
            <v>168.77128762999999</v>
          </cell>
          <cell r="J41">
            <v>174.42711451</v>
          </cell>
          <cell r="K41">
            <v>166.42289720000002</v>
          </cell>
          <cell r="L41">
            <v>172.99126876</v>
          </cell>
          <cell r="M41">
            <v>170.27139229000002</v>
          </cell>
          <cell r="N41">
            <v>143.64861069</v>
          </cell>
          <cell r="O41">
            <v>2008.3235236199998</v>
          </cell>
          <cell r="W41" t="str">
            <v xml:space="preserve"> 3-COMERCIO EXTERIOR</v>
          </cell>
          <cell r="Z41">
            <v>503.49046648000001</v>
          </cell>
          <cell r="AB41">
            <v>508.30048606000003</v>
          </cell>
          <cell r="AD41">
            <v>509.62129934000001</v>
          </cell>
          <cell r="AF41">
            <v>486.91127174000002</v>
          </cell>
          <cell r="AI41">
            <v>2008.3235236199998</v>
          </cell>
        </row>
        <row r="42">
          <cell r="B42">
            <v>2008.3232421875</v>
          </cell>
          <cell r="W42">
            <v>2008.3232421875</v>
          </cell>
        </row>
        <row r="43">
          <cell r="B43" t="str">
            <v xml:space="preserve"> Derechos de importación</v>
          </cell>
          <cell r="C43">
            <v>164.04822311000001</v>
          </cell>
          <cell r="D43">
            <v>153.88753858999999</v>
          </cell>
          <cell r="E43">
            <v>173.71322651</v>
          </cell>
          <cell r="F43">
            <v>145.65627751</v>
          </cell>
          <cell r="G43">
            <v>167.27808865</v>
          </cell>
          <cell r="H43">
            <v>164.00890289</v>
          </cell>
          <cell r="I43">
            <v>161.40122334</v>
          </cell>
          <cell r="J43">
            <v>169.35959456000001</v>
          </cell>
          <cell r="K43">
            <v>163.03259206000001</v>
          </cell>
          <cell r="L43">
            <v>169.16925681999999</v>
          </cell>
          <cell r="M43">
            <v>166.7072536</v>
          </cell>
          <cell r="N43">
            <v>139.57704742000001</v>
          </cell>
          <cell r="O43">
            <v>1937.8392250600002</v>
          </cell>
          <cell r="W43" t="str">
            <v xml:space="preserve"> Derechos de importación</v>
          </cell>
          <cell r="Z43">
            <v>491.64898820999997</v>
          </cell>
          <cell r="AB43">
            <v>476.94326904999997</v>
          </cell>
          <cell r="AD43">
            <v>493.79340996000002</v>
          </cell>
          <cell r="AF43">
            <v>475.45355784000003</v>
          </cell>
          <cell r="AI43">
            <v>1937.8392250600002</v>
          </cell>
        </row>
        <row r="44">
          <cell r="B44" t="str">
            <v xml:space="preserve"> Derechos de exportación</v>
          </cell>
          <cell r="C44">
            <v>0.58412629999999999</v>
          </cell>
          <cell r="D44">
            <v>0.17551207999999999</v>
          </cell>
          <cell r="E44">
            <v>1.3102489399999999</v>
          </cell>
          <cell r="F44">
            <v>4.4042125399999996</v>
          </cell>
          <cell r="G44">
            <v>11.96390373</v>
          </cell>
          <cell r="H44">
            <v>5.5603076299999996</v>
          </cell>
          <cell r="I44">
            <v>4.3200536400000003</v>
          </cell>
          <cell r="J44">
            <v>1.5947077000000001</v>
          </cell>
          <cell r="K44">
            <v>0.39302443999999997</v>
          </cell>
          <cell r="L44">
            <v>0.44535403000000001</v>
          </cell>
          <cell r="M44">
            <v>0.20640227</v>
          </cell>
          <cell r="N44">
            <v>1.1145900399999999</v>
          </cell>
          <cell r="O44">
            <v>32.072443340000007</v>
          </cell>
          <cell r="W44" t="str">
            <v xml:space="preserve"> Derechos de exportación</v>
          </cell>
          <cell r="Z44">
            <v>2.0698873199999999</v>
          </cell>
          <cell r="AB44">
            <v>21.928423900000002</v>
          </cell>
          <cell r="AD44">
            <v>6.3077857799999997</v>
          </cell>
          <cell r="AF44">
            <v>1.7663463399999999</v>
          </cell>
          <cell r="AI44">
            <v>32.072443340000007</v>
          </cell>
        </row>
        <row r="45">
          <cell r="B45" t="str">
            <v xml:space="preserve"> Tasa de estadística</v>
          </cell>
          <cell r="C45">
            <v>3.2676756299999998</v>
          </cell>
          <cell r="D45">
            <v>3.0180931700000002</v>
          </cell>
          <cell r="E45">
            <v>3.4858221500000002</v>
          </cell>
          <cell r="F45">
            <v>2.9252499099999998</v>
          </cell>
          <cell r="G45">
            <v>3.3021866900000001</v>
          </cell>
          <cell r="H45">
            <v>3.2013565100000001</v>
          </cell>
          <cell r="I45">
            <v>3.0500106499999999</v>
          </cell>
          <cell r="J45">
            <v>3.47281225</v>
          </cell>
          <cell r="K45">
            <v>2.9972807000000001</v>
          </cell>
          <cell r="L45">
            <v>3.37665791</v>
          </cell>
          <cell r="M45">
            <v>3.3577364200000002</v>
          </cell>
          <cell r="N45">
            <v>2.95697323</v>
          </cell>
          <cell r="O45">
            <v>38.411855220000007</v>
          </cell>
          <cell r="W45" t="str">
            <v xml:space="preserve"> Tasa de estadística</v>
          </cell>
          <cell r="Z45">
            <v>9.7715909500000002</v>
          </cell>
          <cell r="AB45">
            <v>9.4287931100000009</v>
          </cell>
          <cell r="AD45">
            <v>9.5201035999999988</v>
          </cell>
          <cell r="AF45">
            <v>9.6913675599999998</v>
          </cell>
          <cell r="AI45">
            <v>38.411855220000007</v>
          </cell>
        </row>
        <row r="46">
          <cell r="B46">
            <v>38.411834716796875</v>
          </cell>
          <cell r="W46">
            <v>38.411834716796875</v>
          </cell>
        </row>
        <row r="47">
          <cell r="B47">
            <v>38.411834716796875</v>
          </cell>
          <cell r="W47">
            <v>38.411834716796875</v>
          </cell>
        </row>
        <row r="48">
          <cell r="B48" t="str">
            <v xml:space="preserve"> TOTAL REC. TRIBUTARIOS</v>
          </cell>
          <cell r="C48">
            <v>4110.5801415099995</v>
          </cell>
          <cell r="D48">
            <v>3739.3391382899999</v>
          </cell>
          <cell r="E48">
            <v>3812.8970024599998</v>
          </cell>
          <cell r="F48">
            <v>3892.5721773100004</v>
          </cell>
          <cell r="G48">
            <v>4341.3225055700004</v>
          </cell>
          <cell r="H48">
            <v>4824.2751005199998</v>
          </cell>
          <cell r="I48">
            <v>4225.8837778500001</v>
          </cell>
          <cell r="J48">
            <v>4208.7101236499993</v>
          </cell>
          <cell r="K48">
            <v>4071.8653716900003</v>
          </cell>
          <cell r="L48">
            <v>4022.8843122599997</v>
          </cell>
          <cell r="M48">
            <v>3920.7999019700001</v>
          </cell>
          <cell r="N48">
            <v>3931.3003258799999</v>
          </cell>
          <cell r="O48">
            <v>49102.429878960007</v>
          </cell>
          <cell r="W48" t="str">
            <v xml:space="preserve"> TOTAL REC. TRIBUTARIOS</v>
          </cell>
          <cell r="Z48">
            <v>11662.816282259999</v>
          </cell>
          <cell r="AB48">
            <v>13058.169783400001</v>
          </cell>
          <cell r="AD48">
            <v>12506.459273190001</v>
          </cell>
          <cell r="AF48">
            <v>11874.984540109999</v>
          </cell>
          <cell r="AI48">
            <v>49102.429878960007</v>
          </cell>
        </row>
        <row r="49">
          <cell r="B49">
            <v>49102.40625</v>
          </cell>
          <cell r="W49">
            <v>49102.40625</v>
          </cell>
        </row>
        <row r="50">
          <cell r="B50">
            <v>49102.40625</v>
          </cell>
          <cell r="W50">
            <v>49102.40625</v>
          </cell>
        </row>
        <row r="51">
          <cell r="B51" t="str">
            <v xml:space="preserve"> TOTAL CON CAP.Y TRANSIT.</v>
          </cell>
          <cell r="C51">
            <v>4602.2511287399993</v>
          </cell>
          <cell r="D51">
            <v>4023.2485256899995</v>
          </cell>
          <cell r="E51">
            <v>4138.84656</v>
          </cell>
          <cell r="F51">
            <v>4245.2669188200007</v>
          </cell>
          <cell r="G51">
            <v>4689.5802920000006</v>
          </cell>
          <cell r="H51">
            <v>5177.2396703700006</v>
          </cell>
          <cell r="I51">
            <v>4720.4180834600002</v>
          </cell>
          <cell r="J51">
            <v>4564.4257739499999</v>
          </cell>
          <cell r="K51">
            <v>4268.3573692200007</v>
          </cell>
          <cell r="L51">
            <v>4372.0411939099995</v>
          </cell>
          <cell r="M51">
            <v>4215.2345584900004</v>
          </cell>
          <cell r="N51">
            <v>4298.1494658000001</v>
          </cell>
          <cell r="O51">
            <v>53315.059540450005</v>
          </cell>
          <cell r="W51" t="str">
            <v xml:space="preserve"> TOTAL CON CAP.Y TRANSIT.</v>
          </cell>
          <cell r="Z51">
            <v>12764.346214429999</v>
          </cell>
          <cell r="AB51">
            <v>14112.08688119</v>
          </cell>
          <cell r="AD51">
            <v>13553.201226630001</v>
          </cell>
          <cell r="AF51">
            <v>12885.425218200002</v>
          </cell>
          <cell r="AI51">
            <v>53315.059540450005</v>
          </cell>
        </row>
        <row r="52">
          <cell r="B52">
            <v>53315.03125</v>
          </cell>
          <cell r="W52">
            <v>53315.03125</v>
          </cell>
        </row>
        <row r="53">
          <cell r="B53">
            <v>53315.03125</v>
          </cell>
          <cell r="W53">
            <v>53315.03125</v>
          </cell>
        </row>
        <row r="54">
          <cell r="B54" t="str">
            <v xml:space="preserve"> COPARTICIPADO (Bruto)</v>
          </cell>
          <cell r="C54">
            <v>2186.9333390242928</v>
          </cell>
          <cell r="D54">
            <v>1835.0667244969541</v>
          </cell>
          <cell r="E54">
            <v>2072.3847796763857</v>
          </cell>
          <cell r="F54">
            <v>2117.6460262752198</v>
          </cell>
          <cell r="G54">
            <v>2341.9930914864435</v>
          </cell>
          <cell r="H54">
            <v>2592.1563533990097</v>
          </cell>
          <cell r="I54">
            <v>2164.2549772799412</v>
          </cell>
          <cell r="J54">
            <v>2242.9449233619603</v>
          </cell>
          <cell r="K54">
            <v>2147.6400799773378</v>
          </cell>
          <cell r="L54">
            <v>2107.450277295708</v>
          </cell>
          <cell r="M54">
            <v>2099.4755672794686</v>
          </cell>
          <cell r="N54">
            <v>2142.5264616279801</v>
          </cell>
          <cell r="O54">
            <v>26050.4726011807</v>
          </cell>
          <cell r="W54" t="str">
            <v xml:space="preserve"> COPARTICIPADO (Bruto)</v>
          </cell>
        </row>
        <row r="55">
          <cell r="B55" t="str">
            <v xml:space="preserve"> COPARTICIPADO (Neto) (4)</v>
          </cell>
          <cell r="C55">
            <v>1813.0933381706488</v>
          </cell>
          <cell r="D55">
            <v>1514.006715822411</v>
          </cell>
          <cell r="E55">
            <v>1715.7270627249279</v>
          </cell>
          <cell r="F55">
            <v>1754.1991223339369</v>
          </cell>
          <cell r="G55">
            <v>1944.8941277634769</v>
          </cell>
          <cell r="H55">
            <v>2157.5329003891579</v>
          </cell>
          <cell r="I55">
            <v>1793.81673068795</v>
          </cell>
          <cell r="J55">
            <v>1860.7031848576662</v>
          </cell>
          <cell r="K55">
            <v>1779.6940679807371</v>
          </cell>
          <cell r="L55">
            <v>1745.5327357013518</v>
          </cell>
          <cell r="M55">
            <v>1738.7542321875483</v>
          </cell>
          <cell r="N55">
            <v>1775.347492383783</v>
          </cell>
          <cell r="O55">
            <v>21593.301711003594</v>
          </cell>
          <cell r="W55" t="str">
            <v xml:space="preserve"> COPARTICIPADO (Neto) (4)</v>
          </cell>
        </row>
        <row r="56">
          <cell r="B56">
            <v>21593.296875</v>
          </cell>
          <cell r="W56">
            <v>21593.296875</v>
          </cell>
        </row>
        <row r="57">
          <cell r="B57">
            <v>21593.296875</v>
          </cell>
          <cell r="W57">
            <v>21593.296875</v>
          </cell>
        </row>
        <row r="58">
          <cell r="B58" t="str">
            <v xml:space="preserve"> CLASIF. PRESUPUEST.</v>
          </cell>
          <cell r="C58">
            <v>4110.5801415099995</v>
          </cell>
          <cell r="D58">
            <v>3739.3391382899995</v>
          </cell>
          <cell r="E58">
            <v>3812.8970024599998</v>
          </cell>
          <cell r="F58">
            <v>3892.5721773100004</v>
          </cell>
          <cell r="G58">
            <v>4341.3225055700013</v>
          </cell>
          <cell r="H58">
            <v>4824.2751005199989</v>
          </cell>
          <cell r="I58">
            <v>4225.8837778500001</v>
          </cell>
          <cell r="J58">
            <v>4208.7101236499993</v>
          </cell>
          <cell r="K58">
            <v>4071.8653716900003</v>
          </cell>
          <cell r="L58">
            <v>4022.8843122599997</v>
          </cell>
          <cell r="M58">
            <v>3920.7999019700005</v>
          </cell>
          <cell r="N58">
            <v>3931.3003258799999</v>
          </cell>
          <cell r="O58">
            <v>49102.429878960007</v>
          </cell>
          <cell r="W58" t="str">
            <v xml:space="preserve"> CLASIF. PRESUPUEST.</v>
          </cell>
          <cell r="Z58">
            <v>11662.816282259999</v>
          </cell>
          <cell r="AB58">
            <v>13058.169783400001</v>
          </cell>
          <cell r="AD58">
            <v>12506.459273190001</v>
          </cell>
          <cell r="AF58">
            <v>11874.984540109999</v>
          </cell>
          <cell r="AI58">
            <v>49102.429878960007</v>
          </cell>
        </row>
        <row r="59">
          <cell r="B59">
            <v>49102.40625</v>
          </cell>
          <cell r="W59">
            <v>49102.40625</v>
          </cell>
        </row>
        <row r="60">
          <cell r="B60" t="str">
            <v xml:space="preserve"> Administración Nacional</v>
          </cell>
          <cell r="C60">
            <v>2074.7556454999994</v>
          </cell>
          <cell r="D60">
            <v>1874.5538007899997</v>
          </cell>
          <cell r="E60">
            <v>1996.9638103299999</v>
          </cell>
          <cell r="F60">
            <v>2162.0027030600004</v>
          </cell>
          <cell r="G60">
            <v>2570.0063599800005</v>
          </cell>
          <cell r="H60">
            <v>2997.5952860099992</v>
          </cell>
          <cell r="I60">
            <v>2134.16187855</v>
          </cell>
          <cell r="J60">
            <v>2420.7602849199993</v>
          </cell>
          <cell r="K60">
            <v>2139.3381982700002</v>
          </cell>
          <cell r="L60">
            <v>2238.1442972599998</v>
          </cell>
          <cell r="M60">
            <v>2148.53545558</v>
          </cell>
          <cell r="N60">
            <v>2177.1647615700003</v>
          </cell>
          <cell r="O60">
            <v>26933.98248182</v>
          </cell>
          <cell r="W60" t="str">
            <v xml:space="preserve"> Administración Nacional</v>
          </cell>
          <cell r="Z60">
            <v>5946.2732566199993</v>
          </cell>
          <cell r="AB60">
            <v>7729.6043490499997</v>
          </cell>
          <cell r="AD60">
            <v>6694.2603617399991</v>
          </cell>
          <cell r="AF60">
            <v>6563.8445144100006</v>
          </cell>
          <cell r="AI60">
            <v>26933.98248182</v>
          </cell>
        </row>
        <row r="61">
          <cell r="B61" t="str">
            <v xml:space="preserve"> Contribuciones Seguridad Social (4)</v>
          </cell>
          <cell r="C61">
            <v>898.61449601000004</v>
          </cell>
          <cell r="D61">
            <v>747.74133749999999</v>
          </cell>
          <cell r="E61">
            <v>716.32819212999993</v>
          </cell>
          <cell r="F61">
            <v>603.92047424999998</v>
          </cell>
          <cell r="G61">
            <v>655.96214558999998</v>
          </cell>
          <cell r="H61">
            <v>707.39581451000015</v>
          </cell>
          <cell r="I61">
            <v>975.11889930000007</v>
          </cell>
          <cell r="J61">
            <v>662.96383873000002</v>
          </cell>
          <cell r="K61">
            <v>832.12717342000008</v>
          </cell>
          <cell r="L61">
            <v>666.09101499999986</v>
          </cell>
          <cell r="M61">
            <v>645.60044639000012</v>
          </cell>
          <cell r="N61">
            <v>643.94456430999981</v>
          </cell>
          <cell r="O61">
            <v>8755.808397140001</v>
          </cell>
          <cell r="W61" t="str">
            <v xml:space="preserve"> Contribuciones Seguridad Social (4)</v>
          </cell>
          <cell r="Z61">
            <v>2362.6840256400001</v>
          </cell>
          <cell r="AB61">
            <v>1967.2784343500002</v>
          </cell>
          <cell r="AD61">
            <v>2470.2099114500002</v>
          </cell>
          <cell r="AF61">
            <v>1955.6360256999997</v>
          </cell>
          <cell r="AI61">
            <v>8755.808397140001</v>
          </cell>
        </row>
        <row r="62">
          <cell r="B62" t="str">
            <v xml:space="preserve"> Provincias (5)</v>
          </cell>
          <cell r="C62">
            <v>1097.5</v>
          </cell>
          <cell r="D62">
            <v>1097.5</v>
          </cell>
          <cell r="E62">
            <v>1097.5</v>
          </cell>
          <cell r="F62">
            <v>1097.5</v>
          </cell>
          <cell r="G62">
            <v>1097.5</v>
          </cell>
          <cell r="H62">
            <v>1097.5</v>
          </cell>
          <cell r="I62">
            <v>1097.5</v>
          </cell>
          <cell r="J62">
            <v>1097.5</v>
          </cell>
          <cell r="K62">
            <v>1097.5</v>
          </cell>
          <cell r="L62">
            <v>1097.5</v>
          </cell>
          <cell r="M62">
            <v>1097.5</v>
          </cell>
          <cell r="N62">
            <v>1097.5</v>
          </cell>
          <cell r="O62">
            <v>13170</v>
          </cell>
          <cell r="W62" t="str">
            <v xml:space="preserve"> Provincias (5)</v>
          </cell>
          <cell r="Z62">
            <v>3292.5</v>
          </cell>
          <cell r="AB62">
            <v>3292.5</v>
          </cell>
          <cell r="AD62">
            <v>3292.5</v>
          </cell>
          <cell r="AF62">
            <v>3292.5</v>
          </cell>
          <cell r="AI62">
            <v>13170</v>
          </cell>
        </row>
        <row r="63">
          <cell r="B63" t="str">
            <v xml:space="preserve"> No presupuestarios (6)</v>
          </cell>
          <cell r="C63">
            <v>39.71</v>
          </cell>
          <cell r="D63">
            <v>19.544</v>
          </cell>
          <cell r="E63">
            <v>2.105</v>
          </cell>
          <cell r="F63">
            <v>29.149000000000001</v>
          </cell>
          <cell r="G63">
            <v>17.853999999999999</v>
          </cell>
          <cell r="H63">
            <v>21.783999999999999</v>
          </cell>
          <cell r="I63">
            <v>19.103000000000002</v>
          </cell>
          <cell r="J63">
            <v>27.486000000000001</v>
          </cell>
          <cell r="K63">
            <v>2.9</v>
          </cell>
          <cell r="L63">
            <v>21.149000000000001</v>
          </cell>
          <cell r="M63">
            <v>29.164000000000001</v>
          </cell>
          <cell r="N63">
            <v>12.691000000000001</v>
          </cell>
          <cell r="O63">
            <v>242.63900000000004</v>
          </cell>
          <cell r="W63" t="str">
            <v xml:space="preserve"> No presupuestarios (6)</v>
          </cell>
          <cell r="Z63">
            <v>61.359000000000002</v>
          </cell>
          <cell r="AB63">
            <v>68.787000000000006</v>
          </cell>
          <cell r="AD63">
            <v>49.488999999999997</v>
          </cell>
          <cell r="AF63">
            <v>63.004000000000005</v>
          </cell>
          <cell r="AI63">
            <v>242.63900000000004</v>
          </cell>
        </row>
        <row r="64">
          <cell r="B64">
            <v>242.638916015625</v>
          </cell>
          <cell r="W64">
            <v>242.638916015625</v>
          </cell>
        </row>
        <row r="65">
          <cell r="B65">
            <v>242.638916015625</v>
          </cell>
          <cell r="W65">
            <v>242.638916015625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1" refreshError="1">
        <row r="1">
          <cell r="B1" t="str">
            <v>(L:\Y\MENSUAL\RECIMP2000)</v>
          </cell>
          <cell r="D1" t="str">
            <v xml:space="preserve">              ***  Dirección Nacional de Investigaciones y Análisis Fiscal ***</v>
          </cell>
          <cell r="O1">
            <v>37075.568050925925</v>
          </cell>
          <cell r="W1" t="str">
            <v>(L:\Y\MENSUAL\RECIMP2000)</v>
          </cell>
          <cell r="Y1" t="str">
            <v xml:space="preserve">      *** Dirección Nacional de Investigaciones y Análisis Fiscal ***</v>
          </cell>
          <cell r="AI1">
            <v>37075.568050925925</v>
          </cell>
        </row>
        <row r="5">
          <cell r="B5" t="str">
            <v>RECURSOS TRIBUTARIOS AÑO 1999 (1)</v>
          </cell>
          <cell r="W5" t="str">
            <v>RECURSOS TRIBUTARIOS AÑO 1999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2844.83418282</v>
          </cell>
          <cell r="D11">
            <v>2807.7018626700001</v>
          </cell>
          <cell r="E11">
            <v>2961.0663284399998</v>
          </cell>
          <cell r="F11">
            <v>2914.3124999200004</v>
          </cell>
          <cell r="G11">
            <v>3303.7276434000005</v>
          </cell>
          <cell r="H11">
            <v>3323.7120419700004</v>
          </cell>
          <cell r="I11">
            <v>2850.8760287599998</v>
          </cell>
          <cell r="J11">
            <v>3102.5560018699998</v>
          </cell>
          <cell r="K11">
            <v>2974.1215195300001</v>
          </cell>
          <cell r="L11">
            <v>3000.4908136899999</v>
          </cell>
          <cell r="M11">
            <v>3084.1640444400005</v>
          </cell>
          <cell r="N11">
            <v>3031.2476342000004</v>
          </cell>
          <cell r="O11">
            <v>36198.810601710007</v>
          </cell>
          <cell r="W11" t="str">
            <v xml:space="preserve"> 1- DGI (Excl. Sist. Seg. Social)</v>
          </cell>
          <cell r="Z11">
            <v>8613.6023739299999</v>
          </cell>
          <cell r="AB11">
            <v>9541.7521852900009</v>
          </cell>
          <cell r="AD11">
            <v>8927.5535501599988</v>
          </cell>
          <cell r="AF11">
            <v>9115.9024923300003</v>
          </cell>
          <cell r="AI11">
            <v>36198.810601710007</v>
          </cell>
        </row>
        <row r="12">
          <cell r="B12">
            <v>36198.78125</v>
          </cell>
          <cell r="W12">
            <v>36198.78125</v>
          </cell>
        </row>
        <row r="13">
          <cell r="B13" t="str">
            <v xml:space="preserve"> Ganancias</v>
          </cell>
          <cell r="C13">
            <v>721.09741006000002</v>
          </cell>
          <cell r="D13">
            <v>650.44939910000005</v>
          </cell>
          <cell r="E13">
            <v>650.74920055999996</v>
          </cell>
          <cell r="F13">
            <v>681.88997438000001</v>
          </cell>
          <cell r="G13">
            <v>1138.4506885200001</v>
          </cell>
          <cell r="H13">
            <v>801.35496326999998</v>
          </cell>
          <cell r="I13">
            <v>753.85612484000001</v>
          </cell>
          <cell r="J13">
            <v>795.20111195000004</v>
          </cell>
          <cell r="K13">
            <v>701.11780422000004</v>
          </cell>
          <cell r="L13">
            <v>764.77254070000004</v>
          </cell>
          <cell r="M13">
            <v>845.93648456000005</v>
          </cell>
          <cell r="N13">
            <v>735.09195791000002</v>
          </cell>
          <cell r="O13">
            <v>9239.9676600700004</v>
          </cell>
          <cell r="W13" t="str">
            <v xml:space="preserve"> Ganancias</v>
          </cell>
          <cell r="Z13">
            <v>2022.29600972</v>
          </cell>
          <cell r="AB13">
            <v>2621.6956261700002</v>
          </cell>
          <cell r="AD13">
            <v>2250.1750410099999</v>
          </cell>
          <cell r="AF13">
            <v>2345.8009831700001</v>
          </cell>
          <cell r="AI13">
            <v>9239.9676600700004</v>
          </cell>
        </row>
        <row r="14">
          <cell r="B14" t="str">
            <v xml:space="preserve"> IVA      </v>
          </cell>
          <cell r="C14">
            <v>1660.40595319</v>
          </cell>
          <cell r="D14">
            <v>1496.30420731</v>
          </cell>
          <cell r="E14">
            <v>1676.2396244399999</v>
          </cell>
          <cell r="F14">
            <v>1522.8833160900001</v>
          </cell>
          <cell r="G14">
            <v>1438.38371407</v>
          </cell>
          <cell r="H14">
            <v>1600.8952980700001</v>
          </cell>
          <cell r="I14">
            <v>1450.50091479</v>
          </cell>
          <cell r="J14">
            <v>1604.5988253</v>
          </cell>
          <cell r="K14">
            <v>1651.5352085500001</v>
          </cell>
          <cell r="L14">
            <v>1577.32375718</v>
          </cell>
          <cell r="M14">
            <v>1611.5785761699999</v>
          </cell>
          <cell r="N14">
            <v>1480.3867870199999</v>
          </cell>
          <cell r="O14">
            <v>18771.03618218</v>
          </cell>
          <cell r="W14" t="str">
            <v xml:space="preserve"> IVA      </v>
          </cell>
          <cell r="Z14">
            <v>4832.9497849399995</v>
          </cell>
          <cell r="AB14">
            <v>4562.1623282300006</v>
          </cell>
          <cell r="AD14">
            <v>4706.6349486400004</v>
          </cell>
          <cell r="AF14">
            <v>4669.2891203700001</v>
          </cell>
          <cell r="AI14">
            <v>18771.03618218</v>
          </cell>
        </row>
        <row r="15">
          <cell r="B15" t="str">
            <v xml:space="preserve"> Reintegros (-)         </v>
          </cell>
          <cell r="C15">
            <v>30.77860802</v>
          </cell>
          <cell r="D15">
            <v>30.48298432</v>
          </cell>
          <cell r="E15">
            <v>44.531958789999997</v>
          </cell>
          <cell r="F15">
            <v>53.905450039999998</v>
          </cell>
          <cell r="G15">
            <v>49.109405620000004</v>
          </cell>
          <cell r="H15">
            <v>48.469783739999997</v>
          </cell>
          <cell r="I15">
            <v>41.265229380000001</v>
          </cell>
          <cell r="J15">
            <v>50.955074259999996</v>
          </cell>
          <cell r="K15">
            <v>48.985256710000002</v>
          </cell>
          <cell r="L15">
            <v>69.159302249999996</v>
          </cell>
          <cell r="M15">
            <v>52.572533280000002</v>
          </cell>
          <cell r="N15">
            <v>53.89247554</v>
          </cell>
          <cell r="O15">
            <v>574.10806194999986</v>
          </cell>
          <cell r="W15" t="str">
            <v xml:space="preserve"> Reintegros (-)         </v>
          </cell>
          <cell r="Z15">
            <v>105.79355113</v>
          </cell>
          <cell r="AB15">
            <v>151.48463939999999</v>
          </cell>
          <cell r="AD15">
            <v>141.20556034999998</v>
          </cell>
          <cell r="AF15">
            <v>175.62431107</v>
          </cell>
          <cell r="AI15">
            <v>574.10806194999986</v>
          </cell>
        </row>
        <row r="16">
          <cell r="B16" t="str">
            <v xml:space="preserve"> Internos coparticipados</v>
          </cell>
          <cell r="C16">
            <v>149.40538841</v>
          </cell>
          <cell r="D16">
            <v>116.95517363</v>
          </cell>
          <cell r="E16">
            <v>121.32238877</v>
          </cell>
          <cell r="F16">
            <v>112.98443211</v>
          </cell>
          <cell r="G16">
            <v>116.22696786</v>
          </cell>
          <cell r="H16">
            <v>120.76387751999999</v>
          </cell>
          <cell r="I16">
            <v>114.08699202</v>
          </cell>
          <cell r="J16">
            <v>124.20076937</v>
          </cell>
          <cell r="K16">
            <v>122.12022656000001</v>
          </cell>
          <cell r="L16">
            <v>116.74033987999999</v>
          </cell>
          <cell r="M16">
            <v>130.12595268999999</v>
          </cell>
          <cell r="N16">
            <v>130.17136121999999</v>
          </cell>
          <cell r="O16">
            <v>1475.1038700399999</v>
          </cell>
          <cell r="W16" t="str">
            <v xml:space="preserve"> Internos coparticipados</v>
          </cell>
          <cell r="Z16">
            <v>387.68295080999997</v>
          </cell>
          <cell r="AB16">
            <v>349.97527749</v>
          </cell>
          <cell r="AD16">
            <v>360.40798795000001</v>
          </cell>
          <cell r="AF16">
            <v>377.03765378999998</v>
          </cell>
          <cell r="AI16">
            <v>1475.1038700399999</v>
          </cell>
        </row>
        <row r="17">
          <cell r="B17" t="str">
            <v xml:space="preserve"> Premios de juegos</v>
          </cell>
          <cell r="C17">
            <v>8.4833313500000003</v>
          </cell>
          <cell r="D17">
            <v>9.9496013100000003</v>
          </cell>
          <cell r="E17">
            <v>7.0829576400000001</v>
          </cell>
          <cell r="F17">
            <v>2.6098722200000002</v>
          </cell>
          <cell r="G17">
            <v>9.4416052199999996</v>
          </cell>
          <cell r="H17">
            <v>6.4331138599999997</v>
          </cell>
          <cell r="I17">
            <v>7.0799801799999997</v>
          </cell>
          <cell r="J17">
            <v>5.3964045799999996</v>
          </cell>
          <cell r="K17">
            <v>13.041440769999999</v>
          </cell>
          <cell r="L17">
            <v>4.3087636900000001</v>
          </cell>
          <cell r="M17">
            <v>5.2564243800000003</v>
          </cell>
          <cell r="N17">
            <v>9.1939266800000006</v>
          </cell>
          <cell r="O17">
            <v>88.277421880000006</v>
          </cell>
          <cell r="W17" t="str">
            <v xml:space="preserve"> Premios de juegos</v>
          </cell>
          <cell r="Z17">
            <v>25.515890299999999</v>
          </cell>
          <cell r="AB17">
            <v>18.484591299999998</v>
          </cell>
          <cell r="AD17">
            <v>25.517825529999996</v>
          </cell>
          <cell r="AF17">
            <v>18.759114750000002</v>
          </cell>
          <cell r="AI17">
            <v>88.277421880000006</v>
          </cell>
        </row>
        <row r="18">
          <cell r="B18" t="str">
            <v xml:space="preserve"> Transferencias de inmuebles</v>
          </cell>
          <cell r="C18">
            <v>6.4889934199999999</v>
          </cell>
          <cell r="D18">
            <v>3.4021337900000002</v>
          </cell>
          <cell r="E18">
            <v>4.6978262300000004</v>
          </cell>
          <cell r="F18">
            <v>4.9842295500000002</v>
          </cell>
          <cell r="G18">
            <v>7.9320830100000004</v>
          </cell>
          <cell r="H18">
            <v>5.1444766499999997</v>
          </cell>
          <cell r="I18">
            <v>5.1886377299999999</v>
          </cell>
          <cell r="J18">
            <v>5.03713955</v>
          </cell>
          <cell r="K18">
            <v>4.9488721499999997</v>
          </cell>
          <cell r="L18">
            <v>4.98566968</v>
          </cell>
          <cell r="M18">
            <v>5.1035553699999996</v>
          </cell>
          <cell r="N18">
            <v>5.3679932399999997</v>
          </cell>
          <cell r="O18">
            <v>63.281610370000003</v>
          </cell>
          <cell r="W18" t="str">
            <v xml:space="preserve"> Transferencias de inmuebles</v>
          </cell>
          <cell r="Z18">
            <v>14.588953440000001</v>
          </cell>
          <cell r="AB18">
            <v>18.060789210000003</v>
          </cell>
          <cell r="AD18">
            <v>15.174649429999999</v>
          </cell>
          <cell r="AF18">
            <v>15.45721829</v>
          </cell>
          <cell r="AI18">
            <v>63.281610370000003</v>
          </cell>
        </row>
        <row r="19">
          <cell r="B19" t="str">
            <v xml:space="preserve"> Ganancia mínima presunta</v>
          </cell>
          <cell r="C19">
            <v>63.281585693359375</v>
          </cell>
          <cell r="D19">
            <v>95.490163179999996</v>
          </cell>
          <cell r="E19">
            <v>100.97462728000001</v>
          </cell>
          <cell r="F19">
            <v>104.75293496</v>
          </cell>
          <cell r="G19">
            <v>82.268936940000003</v>
          </cell>
          <cell r="H19">
            <v>50.824376940000001</v>
          </cell>
          <cell r="I19">
            <v>49.985487470000002</v>
          </cell>
          <cell r="J19">
            <v>52.554010030000001</v>
          </cell>
          <cell r="K19">
            <v>50.905508449999999</v>
          </cell>
          <cell r="L19">
            <v>52.032050900000002</v>
          </cell>
          <cell r="M19">
            <v>50.170705769999998</v>
          </cell>
          <cell r="N19">
            <v>49.75889368</v>
          </cell>
          <cell r="O19">
            <v>739.71769560000007</v>
          </cell>
          <cell r="W19" t="str">
            <v xml:space="preserve"> Ganancia mínima presunta</v>
          </cell>
          <cell r="Z19">
            <v>196.46479046000002</v>
          </cell>
          <cell r="AB19">
            <v>237.84624884000002</v>
          </cell>
          <cell r="AD19">
            <v>153.44500595</v>
          </cell>
          <cell r="AF19">
            <v>151.96165035000001</v>
          </cell>
          <cell r="AI19">
            <v>739.71769560000007</v>
          </cell>
        </row>
        <row r="20">
          <cell r="B20" t="str">
            <v xml:space="preserve"> Intereses pagados</v>
          </cell>
          <cell r="C20">
            <v>739.71728515625</v>
          </cell>
          <cell r="D20">
            <v>44.877677650000003</v>
          </cell>
          <cell r="E20">
            <v>64.745904999999993</v>
          </cell>
          <cell r="F20">
            <v>69.199706359999993</v>
          </cell>
          <cell r="G20">
            <v>60.977345790000001</v>
          </cell>
          <cell r="H20">
            <v>66.216526169999995</v>
          </cell>
          <cell r="I20">
            <v>58.850524759999999</v>
          </cell>
          <cell r="J20">
            <v>69.295121539999997</v>
          </cell>
          <cell r="K20">
            <v>64.345249809999999</v>
          </cell>
          <cell r="L20">
            <v>60.843190559999996</v>
          </cell>
          <cell r="M20">
            <v>64.47875449</v>
          </cell>
          <cell r="N20">
            <v>70.961606739999993</v>
          </cell>
          <cell r="O20">
            <v>694.79160887</v>
          </cell>
          <cell r="W20" t="str">
            <v xml:space="preserve"> Intereses pagados</v>
          </cell>
          <cell r="Z20">
            <v>109.62358265</v>
          </cell>
          <cell r="AB20">
            <v>196.39357832000002</v>
          </cell>
          <cell r="AD20">
            <v>192.49089610999999</v>
          </cell>
          <cell r="AF20">
            <v>196.28355178999999</v>
          </cell>
          <cell r="AI20">
            <v>694.79160887</v>
          </cell>
        </row>
        <row r="21">
          <cell r="B21" t="str">
            <v xml:space="preserve"> Otros coparticipados</v>
          </cell>
          <cell r="C21">
            <v>1.926418025</v>
          </cell>
          <cell r="D21">
            <v>4.6687045100000004</v>
          </cell>
          <cell r="E21">
            <v>2.8728127450000001</v>
          </cell>
          <cell r="F21">
            <v>1.1954607499999998</v>
          </cell>
          <cell r="G21">
            <v>3.954583865</v>
          </cell>
          <cell r="H21">
            <v>1.2368110099999994</v>
          </cell>
          <cell r="I21">
            <v>3.1820436500000002</v>
          </cell>
          <cell r="J21">
            <v>3.2976929499999996</v>
          </cell>
          <cell r="K21">
            <v>2.4796560900000002</v>
          </cell>
          <cell r="L21">
            <v>3.1578649300000006</v>
          </cell>
          <cell r="M21">
            <v>4.1204278850000007</v>
          </cell>
          <cell r="N21">
            <v>3.3739141150000003</v>
          </cell>
          <cell r="O21">
            <v>35.466390524999994</v>
          </cell>
          <cell r="W21" t="str">
            <v xml:space="preserve"> Otros coparticipados</v>
          </cell>
          <cell r="Z21">
            <v>9.4679352800000007</v>
          </cell>
          <cell r="AB21">
            <v>6.386855624999999</v>
          </cell>
          <cell r="AD21">
            <v>8.9593926899999996</v>
          </cell>
          <cell r="AF21">
            <v>10.652206930000002</v>
          </cell>
          <cell r="AI21">
            <v>35.466390524999994</v>
          </cell>
        </row>
        <row r="22">
          <cell r="B22" t="str">
            <v xml:space="preserve"> Sellos</v>
          </cell>
          <cell r="C22">
            <v>5.3334077600000001</v>
          </cell>
          <cell r="D22">
            <v>3.1990789300000002</v>
          </cell>
          <cell r="E22">
            <v>3.14186692</v>
          </cell>
          <cell r="F22">
            <v>3.4348273499999999</v>
          </cell>
          <cell r="G22">
            <v>4.1801158000000003</v>
          </cell>
          <cell r="H22">
            <v>3.7844151400000001</v>
          </cell>
          <cell r="I22">
            <v>5.3346447000000001</v>
          </cell>
          <cell r="J22">
            <v>4.2715096800000003</v>
          </cell>
          <cell r="K22">
            <v>3.8240297399999998</v>
          </cell>
          <cell r="L22">
            <v>4.5830853300000003</v>
          </cell>
          <cell r="M22">
            <v>4.58297255</v>
          </cell>
          <cell r="N22">
            <v>4.4781256899999997</v>
          </cell>
          <cell r="O22">
            <v>50.148079590000002</v>
          </cell>
          <cell r="W22" t="str">
            <v xml:space="preserve"> Sellos</v>
          </cell>
          <cell r="Z22">
            <v>11.674353610000001</v>
          </cell>
          <cell r="AB22">
            <v>11.39935829</v>
          </cell>
          <cell r="AD22">
            <v>13.43018412</v>
          </cell>
          <cell r="AF22">
            <v>13.644183569999999</v>
          </cell>
          <cell r="AI22">
            <v>50.148079590000002</v>
          </cell>
        </row>
        <row r="23">
          <cell r="B23" t="str">
            <v xml:space="preserve"> Bienes personales</v>
          </cell>
          <cell r="C23">
            <v>8.3731950899999994</v>
          </cell>
          <cell r="D23">
            <v>4.1429105599999998</v>
          </cell>
          <cell r="E23">
            <v>5.4491122599999997</v>
          </cell>
          <cell r="F23">
            <v>57.378754610000001</v>
          </cell>
          <cell r="G23">
            <v>58.440684920000002</v>
          </cell>
          <cell r="H23">
            <v>89.83598843</v>
          </cell>
          <cell r="I23">
            <v>18.087029340000001</v>
          </cell>
          <cell r="J23">
            <v>88.539869749999994</v>
          </cell>
          <cell r="K23">
            <v>14.0448957</v>
          </cell>
          <cell r="L23">
            <v>96.809563929999996</v>
          </cell>
          <cell r="M23">
            <v>12.891826229999999</v>
          </cell>
          <cell r="N23">
            <v>91.538664449999999</v>
          </cell>
          <cell r="O23">
            <v>545.53249527000003</v>
          </cell>
          <cell r="W23" t="str">
            <v xml:space="preserve"> Bienes personales</v>
          </cell>
          <cell r="Z23">
            <v>17.96521791</v>
          </cell>
          <cell r="AB23">
            <v>205.65542796</v>
          </cell>
          <cell r="AD23">
            <v>120.67179478999999</v>
          </cell>
          <cell r="AF23">
            <v>201.24005460999999</v>
          </cell>
          <cell r="AI23">
            <v>545.53249527000003</v>
          </cell>
        </row>
        <row r="24">
          <cell r="B24" t="str">
            <v xml:space="preserve"> Combustibles - Naftas</v>
          </cell>
          <cell r="C24">
            <v>153.54764764000001</v>
          </cell>
          <cell r="D24">
            <v>208.52423831999999</v>
          </cell>
          <cell r="E24">
            <v>178.2431516</v>
          </cell>
          <cell r="F24">
            <v>170.98134275000001</v>
          </cell>
          <cell r="G24">
            <v>189.27952166</v>
          </cell>
          <cell r="H24">
            <v>168.50662316</v>
          </cell>
          <cell r="I24">
            <v>169.82151927999999</v>
          </cell>
          <cell r="J24">
            <v>178.93264692</v>
          </cell>
          <cell r="K24">
            <v>179.50032415000001</v>
          </cell>
          <cell r="L24">
            <v>175.73637421999999</v>
          </cell>
          <cell r="M24">
            <v>177.88181298999999</v>
          </cell>
          <cell r="N24">
            <v>225.55483599999999</v>
          </cell>
          <cell r="O24">
            <v>2176.5100386900003</v>
          </cell>
          <cell r="W24" t="str">
            <v xml:space="preserve"> Combustibles - Naftas</v>
          </cell>
          <cell r="Z24">
            <v>540.31503756000006</v>
          </cell>
          <cell r="AB24">
            <v>528.76748756999996</v>
          </cell>
          <cell r="AD24">
            <v>528.25449034999997</v>
          </cell>
          <cell r="AF24">
            <v>579.17302321</v>
          </cell>
          <cell r="AI24">
            <v>2176.5100386900003</v>
          </cell>
        </row>
        <row r="25">
          <cell r="B25" t="str">
            <v xml:space="preserve"> Combustibles - Otros</v>
          </cell>
          <cell r="C25">
            <v>63.294507930000002</v>
          </cell>
          <cell r="D25">
            <v>108.08562163000001</v>
          </cell>
          <cell r="E25">
            <v>78.816537729999993</v>
          </cell>
          <cell r="F25">
            <v>124.65286072000001</v>
          </cell>
          <cell r="G25">
            <v>138.00113934000001</v>
          </cell>
          <cell r="H25">
            <v>117.28596974</v>
          </cell>
          <cell r="I25">
            <v>124.39270974</v>
          </cell>
          <cell r="J25">
            <v>114.17654671</v>
          </cell>
          <cell r="K25">
            <v>116.98357872</v>
          </cell>
          <cell r="L25">
            <v>115.52614314</v>
          </cell>
          <cell r="M25">
            <v>117.06686829</v>
          </cell>
          <cell r="N25">
            <v>193.08228609</v>
          </cell>
          <cell r="O25">
            <v>1411.36476978</v>
          </cell>
          <cell r="W25" t="str">
            <v xml:space="preserve"> Combustibles - Otros</v>
          </cell>
          <cell r="Z25">
            <v>250.19666728999999</v>
          </cell>
          <cell r="AB25">
            <v>379.93996980000003</v>
          </cell>
          <cell r="AD25">
            <v>355.55283516999998</v>
          </cell>
          <cell r="AF25">
            <v>425.67529751999996</v>
          </cell>
          <cell r="AI25">
            <v>1411.36476978</v>
          </cell>
        </row>
        <row r="26">
          <cell r="B26" t="str">
            <v xml:space="preserve"> Internos seguros</v>
          </cell>
          <cell r="C26">
            <v>22.564476890000002</v>
          </cell>
          <cell r="D26">
            <v>21.370655639999999</v>
          </cell>
          <cell r="E26">
            <v>23.654253319999999</v>
          </cell>
          <cell r="F26">
            <v>25.959491199999999</v>
          </cell>
          <cell r="G26">
            <v>24.1244242</v>
          </cell>
          <cell r="H26">
            <v>23.11338099</v>
          </cell>
          <cell r="I26">
            <v>23.390021539999999</v>
          </cell>
          <cell r="J26">
            <v>17.591827819999999</v>
          </cell>
          <cell r="K26">
            <v>18.044989869999998</v>
          </cell>
          <cell r="L26">
            <v>17.90877244</v>
          </cell>
          <cell r="M26">
            <v>19.596516829999999</v>
          </cell>
          <cell r="N26">
            <v>18.001283560000001</v>
          </cell>
          <cell r="O26">
            <v>255.32009429999999</v>
          </cell>
          <cell r="W26" t="str">
            <v xml:space="preserve"> Internos seguros</v>
          </cell>
          <cell r="Z26">
            <v>67.589385849999999</v>
          </cell>
          <cell r="AB26">
            <v>73.197296389999991</v>
          </cell>
          <cell r="AD26">
            <v>59.026839229999993</v>
          </cell>
          <cell r="AF26">
            <v>55.506572829999996</v>
          </cell>
          <cell r="AI26">
            <v>255.32009429999999</v>
          </cell>
        </row>
        <row r="27">
          <cell r="B27" t="str">
            <v xml:space="preserve"> Internos automotores gasoleros</v>
          </cell>
          <cell r="C27">
            <v>12.526967580000001</v>
          </cell>
          <cell r="D27">
            <v>8.4568088400000008</v>
          </cell>
          <cell r="E27">
            <v>8.6977206099999993</v>
          </cell>
          <cell r="F27">
            <v>10.98024624</v>
          </cell>
          <cell r="G27">
            <v>8.3604681000000003</v>
          </cell>
          <cell r="H27">
            <v>6.5720830499999998</v>
          </cell>
          <cell r="I27">
            <v>12.41197391</v>
          </cell>
          <cell r="J27">
            <v>13.66535805</v>
          </cell>
          <cell r="K27">
            <v>4.7820535700000004</v>
          </cell>
          <cell r="L27">
            <v>5.7902974499999997</v>
          </cell>
          <cell r="M27">
            <v>5.9224450500000003</v>
          </cell>
          <cell r="N27">
            <v>1.58770674</v>
          </cell>
          <cell r="O27">
            <v>99.75412919</v>
          </cell>
          <cell r="W27" t="str">
            <v xml:space="preserve"> Internos automotores gasoleros</v>
          </cell>
          <cell r="Z27">
            <v>29.681497030000003</v>
          </cell>
          <cell r="AB27">
            <v>25.912797389999998</v>
          </cell>
          <cell r="AD27">
            <v>30.859385530000004</v>
          </cell>
          <cell r="AF27">
            <v>13.300449240000001</v>
          </cell>
          <cell r="AI27">
            <v>99.75412919</v>
          </cell>
        </row>
        <row r="28">
          <cell r="B28" t="str">
            <v xml:space="preserve"> Adicional s/cigarrillos</v>
          </cell>
          <cell r="C28">
            <v>14.583774999999999</v>
          </cell>
          <cell r="D28">
            <v>15.17854546</v>
          </cell>
          <cell r="E28">
            <v>19.947850809999998</v>
          </cell>
          <cell r="F28">
            <v>16.044148610000001</v>
          </cell>
          <cell r="G28">
            <v>16.336265999999998</v>
          </cell>
          <cell r="H28">
            <v>16.19096523</v>
          </cell>
          <cell r="I28">
            <v>15.288965060000001</v>
          </cell>
          <cell r="J28">
            <v>17.009517890000001</v>
          </cell>
          <cell r="K28">
            <v>15.595628939999999</v>
          </cell>
          <cell r="L28">
            <v>12.955415670000001</v>
          </cell>
          <cell r="M28">
            <v>20.7905753</v>
          </cell>
          <cell r="N28">
            <v>17.07081741</v>
          </cell>
          <cell r="O28">
            <v>196.99247138000001</v>
          </cell>
          <cell r="W28" t="str">
            <v xml:space="preserve"> Adicional s/cigarrillos</v>
          </cell>
          <cell r="Z28">
            <v>49.710171269999996</v>
          </cell>
          <cell r="AB28">
            <v>48.571379840000006</v>
          </cell>
          <cell r="AD28">
            <v>47.894111889999998</v>
          </cell>
          <cell r="AF28">
            <v>50.816808379999998</v>
          </cell>
          <cell r="AI28">
            <v>196.99247138000001</v>
          </cell>
        </row>
        <row r="29">
          <cell r="B29" t="str">
            <v xml:space="preserve"> Radiodifusión p/TV, AM y FM</v>
          </cell>
          <cell r="C29">
            <v>10.77572842</v>
          </cell>
          <cell r="D29">
            <v>9.0708328700000003</v>
          </cell>
          <cell r="E29">
            <v>9.7724049700000002</v>
          </cell>
          <cell r="F29">
            <v>11.043774750000001</v>
          </cell>
          <cell r="G29">
            <v>9.6312711600000007</v>
          </cell>
          <cell r="H29">
            <v>9.7930307699999997</v>
          </cell>
          <cell r="I29">
            <v>11.764573029999999</v>
          </cell>
          <cell r="J29">
            <v>11.8265972</v>
          </cell>
          <cell r="K29">
            <v>10.579588680000001</v>
          </cell>
          <cell r="L29">
            <v>10.689779379999999</v>
          </cell>
          <cell r="M29">
            <v>12.32252824</v>
          </cell>
          <cell r="N29">
            <v>6.8291977599999996</v>
          </cell>
          <cell r="O29">
            <v>124.09930722999999</v>
          </cell>
          <cell r="W29" t="str">
            <v xml:space="preserve"> Radiodifusión p/TV, AM y FM</v>
          </cell>
          <cell r="Z29">
            <v>29.618966260000001</v>
          </cell>
          <cell r="AB29">
            <v>30.468076680000003</v>
          </cell>
          <cell r="AD29">
            <v>34.170758910000004</v>
          </cell>
          <cell r="AF29">
            <v>29.841505380000001</v>
          </cell>
          <cell r="AI29">
            <v>124.09930722999999</v>
          </cell>
        </row>
        <row r="30">
          <cell r="B30" t="str">
            <v xml:space="preserve"> Otros impuestos (2)</v>
          </cell>
          <cell r="C30">
            <v>36.805590074999998</v>
          </cell>
          <cell r="D30">
            <v>38.059094259999995</v>
          </cell>
          <cell r="E30">
            <v>49.190046345000006</v>
          </cell>
          <cell r="F30">
            <v>47.242577310000001</v>
          </cell>
          <cell r="G30">
            <v>46.847232564999999</v>
          </cell>
          <cell r="H30">
            <v>284.22992570999997</v>
          </cell>
          <cell r="I30">
            <v>68.919116099999997</v>
          </cell>
          <cell r="J30">
            <v>47.916126840000004</v>
          </cell>
          <cell r="K30">
            <v>49.25772027</v>
          </cell>
          <cell r="L30">
            <v>45.486506859999992</v>
          </cell>
          <cell r="M30">
            <v>48.910150925000003</v>
          </cell>
          <cell r="N30">
            <v>42.690751435000003</v>
          </cell>
          <cell r="O30">
            <v>805.55483869500017</v>
          </cell>
          <cell r="W30" t="str">
            <v xml:space="preserve"> Otros impuestos (2)</v>
          </cell>
          <cell r="Z30">
            <v>124.05473068000001</v>
          </cell>
          <cell r="AB30">
            <v>378.31973558499999</v>
          </cell>
          <cell r="AD30">
            <v>166.09296320999999</v>
          </cell>
          <cell r="AF30">
            <v>137.08740922000001</v>
          </cell>
          <cell r="AI30">
            <v>805.55483869500017</v>
          </cell>
        </row>
        <row r="31">
          <cell r="B31">
            <v>805.5546875</v>
          </cell>
          <cell r="W31">
            <v>805.5546875</v>
          </cell>
        </row>
        <row r="32">
          <cell r="B32" t="str">
            <v xml:space="preserve"> 2-SISTEMA DE SEG. SOCIAL</v>
          </cell>
          <cell r="C32">
            <v>1145.1231064400004</v>
          </cell>
          <cell r="D32">
            <v>780.09458230000018</v>
          </cell>
          <cell r="E32">
            <v>737.90180076000001</v>
          </cell>
          <cell r="F32">
            <v>712.75665818999994</v>
          </cell>
          <cell r="G32">
            <v>690.7932015099999</v>
          </cell>
          <cell r="H32">
            <v>665.36254854000026</v>
          </cell>
          <cell r="I32">
            <v>1018.4695106799998</v>
          </cell>
          <cell r="J32">
            <v>690.7184242300001</v>
          </cell>
          <cell r="K32">
            <v>756.46287343999984</v>
          </cell>
          <cell r="L32">
            <v>605.0620234999999</v>
          </cell>
          <cell r="M32">
            <v>686.17800719999991</v>
          </cell>
          <cell r="N32">
            <v>652.47963787000003</v>
          </cell>
          <cell r="O32">
            <v>9141.4023746599996</v>
          </cell>
          <cell r="W32" t="str">
            <v xml:space="preserve"> 2-SISTEMA DE SEG. SOCIAL</v>
          </cell>
          <cell r="Z32">
            <v>2663.1194895000008</v>
          </cell>
          <cell r="AB32">
            <v>2068.9124082400003</v>
          </cell>
          <cell r="AD32">
            <v>2465.6508083499998</v>
          </cell>
          <cell r="AF32">
            <v>1943.7196685699998</v>
          </cell>
          <cell r="AI32">
            <v>9141.4023746599996</v>
          </cell>
        </row>
        <row r="33">
          <cell r="B33">
            <v>9141.3984375</v>
          </cell>
          <cell r="W33">
            <v>9141.3984375</v>
          </cell>
        </row>
        <row r="34">
          <cell r="B34" t="str">
            <v xml:space="preserve"> Aportes personales</v>
          </cell>
          <cell r="C34">
            <v>702.93974877000005</v>
          </cell>
          <cell r="D34">
            <v>496.03093596000002</v>
          </cell>
          <cell r="E34">
            <v>496.21269853000001</v>
          </cell>
          <cell r="F34">
            <v>471.32184842999999</v>
          </cell>
          <cell r="G34">
            <v>476.92492522999999</v>
          </cell>
          <cell r="H34">
            <v>471.05899232000002</v>
          </cell>
          <cell r="I34">
            <v>671.50123341999995</v>
          </cell>
          <cell r="J34">
            <v>479.62557004000001</v>
          </cell>
          <cell r="K34">
            <v>473.30772537000001</v>
          </cell>
          <cell r="L34">
            <v>466.05512693999998</v>
          </cell>
          <cell r="M34">
            <v>482.63714317</v>
          </cell>
          <cell r="N34">
            <v>464.32899264999998</v>
          </cell>
          <cell r="O34">
            <v>6151.9449408300006</v>
          </cell>
          <cell r="W34" t="str">
            <v xml:space="preserve"> Aportes personales</v>
          </cell>
          <cell r="Z34">
            <v>1695.18338326</v>
          </cell>
          <cell r="AB34">
            <v>1419.3057659799999</v>
          </cell>
          <cell r="AD34">
            <v>1624.4345288300001</v>
          </cell>
          <cell r="AF34">
            <v>1413.0212627599999</v>
          </cell>
          <cell r="AI34">
            <v>6151.9449408300006</v>
          </cell>
        </row>
        <row r="35">
          <cell r="B35" t="str">
            <v xml:space="preserve"> Contribuciones patronales</v>
          </cell>
          <cell r="C35">
            <v>916.14038773000004</v>
          </cell>
          <cell r="D35">
            <v>599.08962242000007</v>
          </cell>
          <cell r="E35">
            <v>576.61496289000013</v>
          </cell>
          <cell r="F35">
            <v>551.64160140000001</v>
          </cell>
          <cell r="G35">
            <v>523.64487922000001</v>
          </cell>
          <cell r="H35">
            <v>523.28511277000007</v>
          </cell>
          <cell r="I35">
            <v>775.72563639999987</v>
          </cell>
          <cell r="J35">
            <v>529.64469451000002</v>
          </cell>
          <cell r="K35">
            <v>523.41036569000005</v>
          </cell>
          <cell r="L35">
            <v>443.77686550999999</v>
          </cell>
          <cell r="M35">
            <v>525.11070902000006</v>
          </cell>
          <cell r="N35">
            <v>506.77891202000006</v>
          </cell>
          <cell r="O35">
            <v>6994.8637495800003</v>
          </cell>
          <cell r="W35" t="str">
            <v xml:space="preserve"> Contribuciones patronales</v>
          </cell>
          <cell r="Z35">
            <v>2091.8449730400002</v>
          </cell>
          <cell r="AB35">
            <v>1598.5715933900001</v>
          </cell>
          <cell r="AD35">
            <v>1828.7806965999998</v>
          </cell>
          <cell r="AF35">
            <v>1475.6664865500002</v>
          </cell>
          <cell r="AI35">
            <v>6994.8637495800003</v>
          </cell>
        </row>
        <row r="36">
          <cell r="B36" t="str">
            <v xml:space="preserve"> Facilidades de pago</v>
          </cell>
          <cell r="W36" t="str">
            <v xml:space="preserve"> Facilidades de pago</v>
          </cell>
        </row>
        <row r="37">
          <cell r="B37" t="str">
            <v xml:space="preserve"> Otros ingresos (3)</v>
          </cell>
          <cell r="C37">
            <v>38.343122699999995</v>
          </cell>
          <cell r="D37">
            <v>35.602095980000001</v>
          </cell>
          <cell r="E37">
            <v>40.112948500000002</v>
          </cell>
          <cell r="F37">
            <v>35.304697539999999</v>
          </cell>
          <cell r="G37">
            <v>34.406697000000001</v>
          </cell>
          <cell r="H37">
            <v>30.729828120000001</v>
          </cell>
          <cell r="I37">
            <v>31.547733270000002</v>
          </cell>
          <cell r="J37">
            <v>32.857277519999997</v>
          </cell>
          <cell r="K37">
            <v>29.30924109</v>
          </cell>
          <cell r="L37">
            <v>30.48014427</v>
          </cell>
          <cell r="M37">
            <v>34.581200080000002</v>
          </cell>
          <cell r="N37">
            <v>29.426185639999996</v>
          </cell>
          <cell r="O37">
            <v>402.70117171000004</v>
          </cell>
          <cell r="W37" t="str">
            <v xml:space="preserve"> Otros ingresos (3)</v>
          </cell>
          <cell r="Z37">
            <v>114.05816718</v>
          </cell>
          <cell r="AB37">
            <v>100.44122265999999</v>
          </cell>
          <cell r="AD37">
            <v>93.714251880000006</v>
          </cell>
          <cell r="AF37">
            <v>94.487529989999999</v>
          </cell>
          <cell r="AI37">
            <v>402.70117171000004</v>
          </cell>
        </row>
        <row r="38">
          <cell r="B38" t="str">
            <v xml:space="preserve"> Capitalización (-)</v>
          </cell>
          <cell r="C38">
            <v>480.51916040999998</v>
          </cell>
          <cell r="D38">
            <v>342.23095024999998</v>
          </cell>
          <cell r="E38">
            <v>351.33282702999998</v>
          </cell>
          <cell r="F38">
            <v>344.38214539000001</v>
          </cell>
          <cell r="G38">
            <v>336.44545319999997</v>
          </cell>
          <cell r="H38">
            <v>325.54368168000002</v>
          </cell>
          <cell r="I38">
            <v>478.13134377</v>
          </cell>
          <cell r="J38">
            <v>338.59473580999997</v>
          </cell>
          <cell r="K38">
            <v>352.15121536999999</v>
          </cell>
          <cell r="L38">
            <v>333.10977829000001</v>
          </cell>
          <cell r="M38">
            <v>339.69092423000001</v>
          </cell>
          <cell r="N38">
            <v>329.63636638000003</v>
          </cell>
          <cell r="O38">
            <v>4351.7685818100008</v>
          </cell>
          <cell r="W38" t="str">
            <v xml:space="preserve"> Capitalización (-)</v>
          </cell>
          <cell r="Z38">
            <v>1174.0829376900001</v>
          </cell>
          <cell r="AB38">
            <v>1006.3712802699999</v>
          </cell>
          <cell r="AD38">
            <v>1168.8772949500001</v>
          </cell>
          <cell r="AF38">
            <v>1002.4370689</v>
          </cell>
          <cell r="AI38">
            <v>4351.7685818100008</v>
          </cell>
        </row>
        <row r="39">
          <cell r="B39" t="str">
            <v xml:space="preserve"> Rezagos, transitorios y otros (-)</v>
          </cell>
          <cell r="C39">
            <v>31.780992349999998</v>
          </cell>
          <cell r="D39">
            <v>8.3971218099999998</v>
          </cell>
          <cell r="E39">
            <v>23.705982129999999</v>
          </cell>
          <cell r="F39">
            <v>1.1293437900000001</v>
          </cell>
          <cell r="G39">
            <v>7.7378467400000002</v>
          </cell>
          <cell r="H39">
            <v>34.167702990000002</v>
          </cell>
          <cell r="I39">
            <v>-17.826251360000001</v>
          </cell>
          <cell r="J39">
            <v>12.814382030000001</v>
          </cell>
          <cell r="K39">
            <v>-82.586756660000006</v>
          </cell>
          <cell r="L39">
            <v>2.1403349299999999</v>
          </cell>
          <cell r="M39">
            <v>16.460120839999998</v>
          </cell>
          <cell r="N39">
            <v>18.41808606</v>
          </cell>
          <cell r="O39">
            <v>56.338905649999994</v>
          </cell>
          <cell r="W39" t="str">
            <v xml:space="preserve"> Rezagos, transitorios y otros (-)</v>
          </cell>
          <cell r="Z39">
            <v>63.884096290000002</v>
          </cell>
          <cell r="AB39">
            <v>43.034893520000004</v>
          </cell>
          <cell r="AD39">
            <v>-87.598625990000002</v>
          </cell>
          <cell r="AF39">
            <v>37.018541829999997</v>
          </cell>
          <cell r="AI39">
            <v>56.338905649999994</v>
          </cell>
        </row>
        <row r="40">
          <cell r="B40">
            <v>56.338897705078125</v>
          </cell>
          <cell r="W40">
            <v>56.338897705078125</v>
          </cell>
        </row>
        <row r="41">
          <cell r="B41" t="str">
            <v xml:space="preserve"> 3-COMERCIO EXTERIOR</v>
          </cell>
          <cell r="C41">
            <v>189.75932001000001</v>
          </cell>
          <cell r="D41">
            <v>165.58271429000001</v>
          </cell>
          <cell r="E41">
            <v>205.82796614999998</v>
          </cell>
          <cell r="F41">
            <v>180.55259097000001</v>
          </cell>
          <cell r="G41">
            <v>171.98858965000002</v>
          </cell>
          <cell r="H41">
            <v>190.0073893</v>
          </cell>
          <cell r="I41">
            <v>205.18224969000002</v>
          </cell>
          <cell r="J41">
            <v>196.83126699000002</v>
          </cell>
          <cell r="K41">
            <v>190.89900495999998</v>
          </cell>
          <cell r="L41">
            <v>189.86650822000001</v>
          </cell>
          <cell r="M41">
            <v>213.82880664999999</v>
          </cell>
          <cell r="N41">
            <v>202.49717573000001</v>
          </cell>
          <cell r="O41">
            <v>2302.8235826099999</v>
          </cell>
          <cell r="W41" t="str">
            <v xml:space="preserve"> 3-COMERCIO EXTERIOR</v>
          </cell>
          <cell r="Z41">
            <v>561.17000044999997</v>
          </cell>
          <cell r="AB41">
            <v>542.54856992000009</v>
          </cell>
          <cell r="AD41">
            <v>592.91252164000002</v>
          </cell>
          <cell r="AF41">
            <v>606.19249060000004</v>
          </cell>
          <cell r="AI41">
            <v>2302.8235826099999</v>
          </cell>
        </row>
        <row r="42">
          <cell r="B42">
            <v>2302.822265625</v>
          </cell>
          <cell r="W42">
            <v>2302.822265625</v>
          </cell>
        </row>
        <row r="43">
          <cell r="B43" t="str">
            <v xml:space="preserve"> Derechos de importación</v>
          </cell>
          <cell r="C43">
            <v>185.26380351</v>
          </cell>
          <cell r="D43">
            <v>159.54815608000001</v>
          </cell>
          <cell r="E43">
            <v>198.29346391999999</v>
          </cell>
          <cell r="F43">
            <v>173.37091842999999</v>
          </cell>
          <cell r="G43">
            <v>162.50039065000001</v>
          </cell>
          <cell r="H43">
            <v>181.22875658000001</v>
          </cell>
          <cell r="I43">
            <v>198.60854763</v>
          </cell>
          <cell r="J43">
            <v>190.20533087000001</v>
          </cell>
          <cell r="K43">
            <v>184.97662462</v>
          </cell>
          <cell r="L43">
            <v>185.45563489</v>
          </cell>
          <cell r="M43">
            <v>209.33001809000001</v>
          </cell>
          <cell r="N43">
            <v>198.37549652000001</v>
          </cell>
          <cell r="O43">
            <v>2227.15714179</v>
          </cell>
          <cell r="W43" t="str">
            <v xml:space="preserve"> Derechos de importación</v>
          </cell>
          <cell r="Z43">
            <v>543.10542351000004</v>
          </cell>
          <cell r="AB43">
            <v>517.10006566000004</v>
          </cell>
          <cell r="AD43">
            <v>573.79050312000004</v>
          </cell>
          <cell r="AF43">
            <v>593.16114949999996</v>
          </cell>
          <cell r="AI43">
            <v>2227.15714179</v>
          </cell>
        </row>
        <row r="44">
          <cell r="B44" t="str">
            <v xml:space="preserve"> Derechos de exportación</v>
          </cell>
          <cell r="C44">
            <v>6.7394679999999998E-2</v>
          </cell>
          <cell r="D44">
            <v>0.21361881999999999</v>
          </cell>
          <cell r="E44">
            <v>2.6378600400000001</v>
          </cell>
          <cell r="F44">
            <v>2.9760081500000002</v>
          </cell>
          <cell r="G44">
            <v>5.4923151299999997</v>
          </cell>
          <cell r="H44">
            <v>5.2615034100000004</v>
          </cell>
          <cell r="I44">
            <v>2.8436313900000001</v>
          </cell>
          <cell r="J44">
            <v>2.7161349800000001</v>
          </cell>
          <cell r="K44">
            <v>2.3378180400000002</v>
          </cell>
          <cell r="L44">
            <v>0.25645896000000001</v>
          </cell>
          <cell r="M44">
            <v>0.13662688000000001</v>
          </cell>
          <cell r="N44">
            <v>0.13959566000000001</v>
          </cell>
          <cell r="O44">
            <v>25.078966139999999</v>
          </cell>
          <cell r="W44" t="str">
            <v xml:space="preserve"> Derechos de exportación</v>
          </cell>
          <cell r="Z44">
            <v>2.9188735399999999</v>
          </cell>
          <cell r="AB44">
            <v>13.729826689999999</v>
          </cell>
          <cell r="AD44">
            <v>7.8975844100000003</v>
          </cell>
          <cell r="AF44">
            <v>0.53268150000000003</v>
          </cell>
          <cell r="AI44">
            <v>25.078966139999999</v>
          </cell>
        </row>
        <row r="45">
          <cell r="B45" t="str">
            <v xml:space="preserve"> Tasa de estadística</v>
          </cell>
          <cell r="C45">
            <v>4.4281218200000003</v>
          </cell>
          <cell r="D45">
            <v>5.8209393900000004</v>
          </cell>
          <cell r="E45">
            <v>4.8966421899999997</v>
          </cell>
          <cell r="F45">
            <v>4.2056643899999999</v>
          </cell>
          <cell r="G45">
            <v>3.9958838700000001</v>
          </cell>
          <cell r="H45">
            <v>3.5171293100000001</v>
          </cell>
          <cell r="I45">
            <v>3.7300706699999999</v>
          </cell>
          <cell r="J45">
            <v>3.9098011399999999</v>
          </cell>
          <cell r="K45">
            <v>3.5845623</v>
          </cell>
          <cell r="L45">
            <v>4.1544143699999996</v>
          </cell>
          <cell r="M45">
            <v>4.3621616799999998</v>
          </cell>
          <cell r="N45">
            <v>3.98208355</v>
          </cell>
          <cell r="O45">
            <v>50.58747468</v>
          </cell>
          <cell r="W45" t="str">
            <v xml:space="preserve"> Tasa de estadística</v>
          </cell>
          <cell r="Z45">
            <v>15.1457034</v>
          </cell>
          <cell r="AB45">
            <v>11.718677569999999</v>
          </cell>
          <cell r="AD45">
            <v>11.224434110000001</v>
          </cell>
          <cell r="AF45">
            <v>12.4986596</v>
          </cell>
          <cell r="AI45">
            <v>50.58747468</v>
          </cell>
        </row>
        <row r="46">
          <cell r="B46">
            <v>50.58746337890625</v>
          </cell>
          <cell r="W46">
            <v>50.58746337890625</v>
          </cell>
        </row>
        <row r="47">
          <cell r="B47">
            <v>50.58746337890625</v>
          </cell>
          <cell r="W47">
            <v>50.58746337890625</v>
          </cell>
        </row>
        <row r="48">
          <cell r="B48" t="str">
            <v xml:space="preserve"> TOTAL REC. TRIBUTARIOS</v>
          </cell>
          <cell r="C48">
            <v>4179.7166092700008</v>
          </cell>
          <cell r="D48">
            <v>3753.3791592600001</v>
          </cell>
          <cell r="E48">
            <v>3904.7960953499996</v>
          </cell>
          <cell r="F48">
            <v>3807.6217490800004</v>
          </cell>
          <cell r="G48">
            <v>4166.50943456</v>
          </cell>
          <cell r="H48">
            <v>4179.081979810001</v>
          </cell>
          <cell r="I48">
            <v>4074.5277891299993</v>
          </cell>
          <cell r="J48">
            <v>3990.1056930899999</v>
          </cell>
          <cell r="K48">
            <v>3921.4833979300001</v>
          </cell>
          <cell r="L48">
            <v>3795.4193454099996</v>
          </cell>
          <cell r="M48">
            <v>3984.1708582900001</v>
          </cell>
          <cell r="N48">
            <v>3886.2244478000002</v>
          </cell>
          <cell r="O48">
            <v>47643.036558980006</v>
          </cell>
          <cell r="W48" t="str">
            <v xml:space="preserve"> TOTAL REC. TRIBUTARIOS</v>
          </cell>
          <cell r="Z48">
            <v>11837.891863880001</v>
          </cell>
          <cell r="AB48">
            <v>12153.21316345</v>
          </cell>
          <cell r="AD48">
            <v>11986.116880149999</v>
          </cell>
          <cell r="AF48">
            <v>11665.814651500001</v>
          </cell>
          <cell r="AI48">
            <v>47643.036558980006</v>
          </cell>
        </row>
        <row r="49">
          <cell r="B49">
            <v>47643.03125</v>
          </cell>
          <cell r="W49">
            <v>47643.03125</v>
          </cell>
        </row>
        <row r="50">
          <cell r="B50">
            <v>47643.03125</v>
          </cell>
          <cell r="W50">
            <v>47643.03125</v>
          </cell>
        </row>
        <row r="51">
          <cell r="B51" t="str">
            <v xml:space="preserve"> TOTAL CON CAP.Y TRANSIT.</v>
          </cell>
          <cell r="C51">
            <v>4692.0167620300008</v>
          </cell>
          <cell r="D51">
            <v>4104.0072313199998</v>
          </cell>
          <cell r="E51">
            <v>4279.8349045099994</v>
          </cell>
          <cell r="F51">
            <v>4153.1332382600012</v>
          </cell>
          <cell r="G51">
            <v>4510.6927345000004</v>
          </cell>
          <cell r="H51">
            <v>4538.7933644800014</v>
          </cell>
          <cell r="I51">
            <v>4534.8328815399991</v>
          </cell>
          <cell r="J51">
            <v>4341.5148109299998</v>
          </cell>
          <cell r="K51">
            <v>4191.0478566399997</v>
          </cell>
          <cell r="L51">
            <v>4130.6694586299991</v>
          </cell>
          <cell r="M51">
            <v>4340.3219033599999</v>
          </cell>
          <cell r="N51">
            <v>4234.2789002400004</v>
          </cell>
          <cell r="O51">
            <v>52051.14404644</v>
          </cell>
          <cell r="W51" t="str">
            <v xml:space="preserve"> TOTAL CON CAP.Y TRANSIT.</v>
          </cell>
          <cell r="Z51">
            <v>13075.858897860002</v>
          </cell>
          <cell r="AB51">
            <v>13202.619337240003</v>
          </cell>
          <cell r="AD51">
            <v>13067.395549109999</v>
          </cell>
          <cell r="AF51">
            <v>12705.27026223</v>
          </cell>
          <cell r="AI51">
            <v>52051.14404644</v>
          </cell>
        </row>
        <row r="52">
          <cell r="B52">
            <v>52051.125</v>
          </cell>
          <cell r="W52">
            <v>52051.125</v>
          </cell>
        </row>
        <row r="53">
          <cell r="B53">
            <v>52051.125</v>
          </cell>
          <cell r="W53">
            <v>52051.125</v>
          </cell>
        </row>
        <row r="54">
          <cell r="B54" t="str">
            <v xml:space="preserve"> COPARTICIPADO (Bruto)</v>
          </cell>
          <cell r="C54">
            <v>2045.5995287285741</v>
          </cell>
          <cell r="D54">
            <v>1963.3528792882164</v>
          </cell>
          <cell r="E54">
            <v>2138.0915886673442</v>
          </cell>
          <cell r="F54">
            <v>2008.0880462361858</v>
          </cell>
          <cell r="G54">
            <v>2213.1033418346356</v>
          </cell>
          <cell r="H54">
            <v>2112.9666038755636</v>
          </cell>
          <cell r="I54">
            <v>1942.7576822253279</v>
          </cell>
          <cell r="J54">
            <v>2119.4749806538075</v>
          </cell>
          <cell r="K54">
            <v>2099.3683014740336</v>
          </cell>
          <cell r="L54">
            <v>2042.0213760301669</v>
          </cell>
          <cell r="M54">
            <v>2156.2198346034174</v>
          </cell>
          <cell r="N54">
            <v>1976.1536681123523</v>
          </cell>
          <cell r="O54">
            <v>24817.197831729623</v>
          </cell>
          <cell r="W54" t="str">
            <v xml:space="preserve"> COPARTICIPADO (Bruto)</v>
          </cell>
          <cell r="Z54">
            <v>6147.043996684135</v>
          </cell>
          <cell r="AB54">
            <v>6334.1579919463857</v>
          </cell>
          <cell r="AD54">
            <v>6161.6009643531688</v>
          </cell>
          <cell r="AF54">
            <v>6174.3948787459367</v>
          </cell>
          <cell r="AI54">
            <v>24817.197831729623</v>
          </cell>
        </row>
        <row r="55">
          <cell r="B55" t="str">
            <v xml:space="preserve"> COPARTICIPADO (Neto) (4)</v>
          </cell>
          <cell r="C55">
            <v>1692.959599419288</v>
          </cell>
          <cell r="D55">
            <v>1623.049947394984</v>
          </cell>
          <cell r="E55">
            <v>1771.5778503672425</v>
          </cell>
          <cell r="F55">
            <v>1661.074839300758</v>
          </cell>
          <cell r="G55">
            <v>1835.3378405594401</v>
          </cell>
          <cell r="H55">
            <v>1750.221613294229</v>
          </cell>
          <cell r="I55">
            <v>1605.5440298915287</v>
          </cell>
          <cell r="J55">
            <v>1755.7537335557363</v>
          </cell>
          <cell r="K55">
            <v>1738.6630562529285</v>
          </cell>
          <cell r="L55">
            <v>1689.9181696256419</v>
          </cell>
          <cell r="M55">
            <v>1786.9868594129048</v>
          </cell>
          <cell r="N55">
            <v>1633.9306178954994</v>
          </cell>
          <cell r="O55">
            <v>20545.018156970182</v>
          </cell>
          <cell r="W55" t="str">
            <v xml:space="preserve"> COPARTICIPADO (Neto) (4)</v>
          </cell>
          <cell r="Z55">
            <v>5087.5873971815145</v>
          </cell>
          <cell r="AB55">
            <v>5246.6342931544277</v>
          </cell>
          <cell r="AD55">
            <v>5099.9608197001935</v>
          </cell>
          <cell r="AF55">
            <v>5110.8356469340461</v>
          </cell>
          <cell r="AI55">
            <v>20545.018156970182</v>
          </cell>
        </row>
        <row r="56">
          <cell r="B56">
            <v>20545.015625</v>
          </cell>
          <cell r="W56">
            <v>20545.015625</v>
          </cell>
        </row>
        <row r="57">
          <cell r="B57">
            <v>20545.015625</v>
          </cell>
          <cell r="W57">
            <v>20545.015625</v>
          </cell>
        </row>
        <row r="58">
          <cell r="B58" t="str">
            <v xml:space="preserve"> CLASIF. PRESUPUEST.</v>
          </cell>
          <cell r="C58">
            <v>4179.7166092700008</v>
          </cell>
          <cell r="D58">
            <v>3753.3791592599996</v>
          </cell>
          <cell r="E58">
            <v>3904.7960953499996</v>
          </cell>
          <cell r="F58">
            <v>3807.62174908</v>
          </cell>
          <cell r="G58">
            <v>4166.50943456</v>
          </cell>
          <cell r="H58">
            <v>4179.081979810001</v>
          </cell>
          <cell r="I58">
            <v>4074.5277891299993</v>
          </cell>
          <cell r="J58">
            <v>3990.1056930899999</v>
          </cell>
          <cell r="K58">
            <v>3921.4833979300001</v>
          </cell>
          <cell r="L58">
            <v>3795.4193454099996</v>
          </cell>
          <cell r="M58">
            <v>3984.1708582900001</v>
          </cell>
          <cell r="N58">
            <v>3886.2244478000002</v>
          </cell>
          <cell r="O58">
            <v>47643.036558980006</v>
          </cell>
          <cell r="W58" t="str">
            <v xml:space="preserve"> CLASIF. PRESUPUEST.</v>
          </cell>
          <cell r="Z58">
            <v>11837.891863879999</v>
          </cell>
          <cell r="AB58">
            <v>12153.21316345</v>
          </cell>
          <cell r="AD58">
            <v>11986.116880149999</v>
          </cell>
          <cell r="AF58">
            <v>11665.814651500001</v>
          </cell>
          <cell r="AI58">
            <v>47643.036558980006</v>
          </cell>
        </row>
        <row r="59">
          <cell r="B59">
            <v>47643.03125</v>
          </cell>
          <cell r="W59">
            <v>47643.03125</v>
          </cell>
        </row>
        <row r="60">
          <cell r="B60" t="str">
            <v xml:space="preserve"> Administración Nacional</v>
          </cell>
          <cell r="C60">
            <v>1978.4754774879634</v>
          </cell>
          <cell r="D60">
            <v>1959.2436329288701</v>
          </cell>
          <cell r="E60">
            <v>2067.0844753870456</v>
          </cell>
          <cell r="F60">
            <v>2031.1240998135975</v>
          </cell>
          <cell r="G60">
            <v>2312.7406813218277</v>
          </cell>
          <cell r="H60">
            <v>2382.8569699858722</v>
          </cell>
          <cell r="I60">
            <v>2044.4893922054164</v>
          </cell>
          <cell r="J60">
            <v>2165.5330926388651</v>
          </cell>
          <cell r="K60">
            <v>2080.2890400823608</v>
          </cell>
          <cell r="L60">
            <v>2089.8551366001616</v>
          </cell>
          <cell r="M60">
            <v>2186.5120623821813</v>
          </cell>
          <cell r="N60">
            <v>2167.6819947186641</v>
          </cell>
          <cell r="O60">
            <v>25465.886055552823</v>
          </cell>
          <cell r="W60" t="str">
            <v xml:space="preserve"> Administración Nacional</v>
          </cell>
          <cell r="Z60">
            <v>6004.8035858038784</v>
          </cell>
          <cell r="AB60">
            <v>6726.7217511212966</v>
          </cell>
          <cell r="AD60">
            <v>6290.3115249266421</v>
          </cell>
          <cell r="AF60">
            <v>6444.0491937010074</v>
          </cell>
          <cell r="AI60">
            <v>25465.886055552823</v>
          </cell>
        </row>
        <row r="61">
          <cell r="B61" t="str">
            <v xml:space="preserve"> Contribuciones Seguridad Social (4)</v>
          </cell>
          <cell r="C61">
            <v>1116.3889074100005</v>
          </cell>
          <cell r="D61">
            <v>761.9286471700002</v>
          </cell>
          <cell r="E61">
            <v>730.31683853000004</v>
          </cell>
          <cell r="F61">
            <v>696.97604476999993</v>
          </cell>
          <cell r="G61">
            <v>676.17135007999991</v>
          </cell>
          <cell r="H61">
            <v>651.11920243000031</v>
          </cell>
          <cell r="I61">
            <v>992.01386981999974</v>
          </cell>
          <cell r="J61">
            <v>675.50314681000009</v>
          </cell>
          <cell r="K61">
            <v>739.3105934099998</v>
          </cell>
          <cell r="L61">
            <v>589.80981522999991</v>
          </cell>
          <cell r="M61">
            <v>670.31682764999994</v>
          </cell>
          <cell r="N61">
            <v>636.84395827000003</v>
          </cell>
          <cell r="O61">
            <v>8936.6992015799988</v>
          </cell>
          <cell r="W61" t="str">
            <v xml:space="preserve"> Contribuciones Seguridad Social (4)</v>
          </cell>
          <cell r="Z61">
            <v>2608.6343931100009</v>
          </cell>
          <cell r="AB61">
            <v>2024.26659728</v>
          </cell>
          <cell r="AD61">
            <v>2406.8276100399999</v>
          </cell>
          <cell r="AF61">
            <v>1896.97060115</v>
          </cell>
          <cell r="AI61">
            <v>8936.6992015799988</v>
          </cell>
        </row>
        <row r="62">
          <cell r="B62" t="str">
            <v xml:space="preserve"> Provincias (5)</v>
          </cell>
          <cell r="C62">
            <v>1056.1180253420368</v>
          </cell>
          <cell r="D62">
            <v>1014.0409440311298</v>
          </cell>
          <cell r="E62">
            <v>1099.8098192029538</v>
          </cell>
          <cell r="F62">
            <v>1063.7409910764029</v>
          </cell>
          <cell r="G62">
            <v>1162.9755517281726</v>
          </cell>
          <cell r="H62">
            <v>1130.8624612841286</v>
          </cell>
          <cell r="I62">
            <v>1011.5688862445832</v>
          </cell>
          <cell r="J62">
            <v>1133.8541762211348</v>
          </cell>
          <cell r="K62">
            <v>1084.7314844076393</v>
          </cell>
          <cell r="L62">
            <v>1100.5021853098378</v>
          </cell>
          <cell r="M62">
            <v>1111.4807887078184</v>
          </cell>
          <cell r="N62">
            <v>1066.0628152113356</v>
          </cell>
          <cell r="O62">
            <v>13035.748128767174</v>
          </cell>
          <cell r="W62" t="str">
            <v xml:space="preserve"> Provincias (5)</v>
          </cell>
          <cell r="Z62">
            <v>3169.9687885761205</v>
          </cell>
          <cell r="AB62">
            <v>3357.5790040887041</v>
          </cell>
          <cell r="AD62">
            <v>3230.1545468733575</v>
          </cell>
          <cell r="AF62">
            <v>3278.0457892289924</v>
          </cell>
          <cell r="AI62">
            <v>13035.748128767174</v>
          </cell>
        </row>
        <row r="63">
          <cell r="B63" t="str">
            <v xml:space="preserve"> No presupuestarios (7)</v>
          </cell>
          <cell r="C63">
            <v>28.734199030000003</v>
          </cell>
          <cell r="D63">
            <v>18.165935129999998</v>
          </cell>
          <cell r="E63">
            <v>7.5849622299999986</v>
          </cell>
          <cell r="F63">
            <v>15.780613419999998</v>
          </cell>
          <cell r="G63">
            <v>14.62185143</v>
          </cell>
          <cell r="H63">
            <v>14.243346110000001</v>
          </cell>
          <cell r="I63">
            <v>26.455640859999999</v>
          </cell>
          <cell r="J63">
            <v>15.21527742</v>
          </cell>
          <cell r="K63">
            <v>17.15228003</v>
          </cell>
          <cell r="L63">
            <v>15.252208270000001</v>
          </cell>
          <cell r="M63">
            <v>15.861179549999999</v>
          </cell>
          <cell r="N63">
            <v>15.6356796</v>
          </cell>
          <cell r="O63">
            <v>204.70317308</v>
          </cell>
          <cell r="W63" t="str">
            <v xml:space="preserve"> No presupuestarios (7)</v>
          </cell>
          <cell r="Z63">
            <v>54.485096389999995</v>
          </cell>
          <cell r="AB63">
            <v>44.645810959999999</v>
          </cell>
          <cell r="AD63">
            <v>58.823198309999995</v>
          </cell>
          <cell r="AF63">
            <v>46.749067420000003</v>
          </cell>
          <cell r="AI63">
            <v>204.70317308</v>
          </cell>
        </row>
        <row r="64">
          <cell r="B64">
            <v>204.703125</v>
          </cell>
          <cell r="W64">
            <v>204.703125</v>
          </cell>
        </row>
        <row r="65">
          <cell r="B65">
            <v>204.703125</v>
          </cell>
          <cell r="W65">
            <v>204.703125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y otros menores.</v>
          </cell>
          <cell r="W68" t="str">
            <v>(2)  : Entradas de Cine, Monotributo Impositivo, Emerg. s/Automotores, Motos, Embarcaciones y Aeronaves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netos de Asignaciones Familiares Compensables.</v>
          </cell>
          <cell r="W71" t="str">
            <v>(4)  : Datos netos de Asignaciones Familiares Compensables.</v>
          </cell>
        </row>
        <row r="72">
          <cell r="B72" t="str">
            <v>(5)  : 56,66% de Coparticipados (neto), 56,66% del 93,73% de Bienes Personales, 30% de Monotributo impositivo, y sumas fijas por Pacto Fiscal y Ganancias.</v>
          </cell>
          <cell r="W72" t="str">
            <v>(5)  : 56,66% de Coparticipados (neto), 56,66% del 93,73% de Bienes Personales, 30% de Monotributo impositivo, y sumas fijas por Pacto Fiscal y Ganancias.</v>
          </cell>
        </row>
        <row r="73">
          <cell r="B73" t="str">
            <v>(6)  : Fondo Solidario de Redistribución.</v>
          </cell>
          <cell r="W73" t="str">
            <v>(6)  : Fondo Solidario de Redistribución.</v>
          </cell>
        </row>
        <row r="74">
          <cell r="W74">
            <v>204.703125</v>
          </cell>
        </row>
        <row r="274">
          <cell r="W274">
            <v>204.703125</v>
          </cell>
        </row>
      </sheetData>
      <sheetData sheetId="2" refreshError="1">
        <row r="1">
          <cell r="B1" t="str">
            <v>(L:\Y\MENSUAL\RECIMP2000)</v>
          </cell>
          <cell r="D1" t="str">
            <v xml:space="preserve">                      Dirección Nacional de Investigaciones y Análisis Fiscal</v>
          </cell>
          <cell r="O1">
            <v>37075.568050925925</v>
          </cell>
          <cell r="W1" t="str">
            <v>(L:\Y\MENSUAL\RECIMP2000)</v>
          </cell>
          <cell r="Y1" t="str">
            <v xml:space="preserve">                                    Dirección Nacional de Investigaciones y Análisis Fiscal</v>
          </cell>
          <cell r="AI1">
            <v>37075.568050925925</v>
          </cell>
        </row>
        <row r="5">
          <cell r="B5" t="str">
            <v>RECURSOS TRIBUTARIOS AÑO 2000 (1)</v>
          </cell>
          <cell r="W5" t="str">
            <v>RECURSOS TRIBUTARIOS AÑO 2000 (1)</v>
          </cell>
        </row>
        <row r="6">
          <cell r="B6" t="str">
            <v>en millones de pesos de julio de 1999</v>
          </cell>
          <cell r="W6" t="str">
            <v>en millones de pesos de julio de 1999</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2957.6760339860011</v>
          </cell>
          <cell r="D11">
            <v>2771.1221759304572</v>
          </cell>
          <cell r="E11">
            <v>2885.7778859465839</v>
          </cell>
          <cell r="F11">
            <v>3077.8289044969442</v>
          </cell>
          <cell r="G11">
            <v>3466.2527440903182</v>
          </cell>
          <cell r="H11">
            <v>3908.4934524540809</v>
          </cell>
          <cell r="I11">
            <v>3038.8917503237763</v>
          </cell>
          <cell r="J11">
            <v>3324.7859140529786</v>
          </cell>
          <cell r="K11">
            <v>3057.6212758320112</v>
          </cell>
          <cell r="L11">
            <v>3143.6928939258387</v>
          </cell>
          <cell r="M11">
            <v>3072.6882992267101</v>
          </cell>
          <cell r="N11">
            <v>3131.0161508800002</v>
          </cell>
          <cell r="O11">
            <v>37835.847481145705</v>
          </cell>
          <cell r="W11" t="str">
            <v xml:space="preserve"> 1- DGI (Excl. Sist. Seg. Social)</v>
          </cell>
          <cell r="Z11">
            <v>8614.5760958630417</v>
          </cell>
          <cell r="AB11">
            <v>10452.575101041342</v>
          </cell>
          <cell r="AD11">
            <v>9421.298940208766</v>
          </cell>
          <cell r="AF11">
            <v>9347.3973440325499</v>
          </cell>
          <cell r="AI11">
            <v>37835.847481145705</v>
          </cell>
        </row>
        <row r="12">
          <cell r="B12">
            <v>37835.84375</v>
          </cell>
          <cell r="W12">
            <v>37835.84375</v>
          </cell>
        </row>
        <row r="13">
          <cell r="B13" t="str">
            <v xml:space="preserve"> Ganancias</v>
          </cell>
          <cell r="C13">
            <v>728.09214022685444</v>
          </cell>
          <cell r="D13">
            <v>695.74000832114984</v>
          </cell>
          <cell r="E13">
            <v>688.37035961558115</v>
          </cell>
          <cell r="F13">
            <v>766.86139237126349</v>
          </cell>
          <cell r="G13">
            <v>1182.8214198426192</v>
          </cell>
          <cell r="H13">
            <v>1356.760955072619</v>
          </cell>
          <cell r="I13">
            <v>796.00853439602668</v>
          </cell>
          <cell r="J13">
            <v>895.2280369973862</v>
          </cell>
          <cell r="K13">
            <v>728.92158713784954</v>
          </cell>
          <cell r="L13">
            <v>855.34616112593187</v>
          </cell>
          <cell r="M13">
            <v>816.76865581793993</v>
          </cell>
          <cell r="N13">
            <v>875.75183126000002</v>
          </cell>
          <cell r="O13">
            <v>10386.671082185221</v>
          </cell>
          <cell r="W13" t="str">
            <v xml:space="preserve"> Ganancias</v>
          </cell>
          <cell r="Z13">
            <v>2112.2025081635852</v>
          </cell>
          <cell r="AB13">
            <v>3306.4437672865015</v>
          </cell>
          <cell r="AD13">
            <v>2420.1581585312624</v>
          </cell>
          <cell r="AF13">
            <v>2547.8666482038716</v>
          </cell>
          <cell r="AI13">
            <v>10386.671082185221</v>
          </cell>
        </row>
        <row r="14">
          <cell r="B14" t="str">
            <v xml:space="preserve"> IVA      </v>
          </cell>
          <cell r="C14">
            <v>1624.9819272046288</v>
          </cell>
          <cell r="D14">
            <v>1357.4253563320028</v>
          </cell>
          <cell r="E14">
            <v>1598.6246185491545</v>
          </cell>
          <cell r="F14">
            <v>1545.2002340319605</v>
          </cell>
          <cell r="G14">
            <v>1539.4687180112048</v>
          </cell>
          <cell r="H14">
            <v>1703.9170801965399</v>
          </cell>
          <cell r="I14">
            <v>1617.549658782983</v>
          </cell>
          <cell r="J14">
            <v>1630.7127290446222</v>
          </cell>
          <cell r="K14">
            <v>1659.9836193339631</v>
          </cell>
          <cell r="L14">
            <v>1499.3301358134197</v>
          </cell>
          <cell r="M14">
            <v>1556.3516433471</v>
          </cell>
          <cell r="N14">
            <v>1542.7499218400001</v>
          </cell>
          <cell r="O14">
            <v>18876.295642487581</v>
          </cell>
          <cell r="W14" t="str">
            <v xml:space="preserve"> IVA      </v>
          </cell>
          <cell r="Z14">
            <v>4581.031902085786</v>
          </cell>
          <cell r="AB14">
            <v>4788.5860322397057</v>
          </cell>
          <cell r="AD14">
            <v>4908.2460071615687</v>
          </cell>
          <cell r="AF14">
            <v>4598.4317010005198</v>
          </cell>
          <cell r="AI14">
            <v>18876.295642487581</v>
          </cell>
        </row>
        <row r="15">
          <cell r="B15" t="str">
            <v xml:space="preserve"> Reintegros (-)         </v>
          </cell>
          <cell r="C15">
            <v>33.841380760516302</v>
          </cell>
          <cell r="D15">
            <v>41.73003606927255</v>
          </cell>
          <cell r="E15">
            <v>64.587816303363198</v>
          </cell>
          <cell r="F15">
            <v>42.902602968978435</v>
          </cell>
          <cell r="G15">
            <v>52.096490657172559</v>
          </cell>
          <cell r="H15">
            <v>50.187947963558585</v>
          </cell>
          <cell r="I15">
            <v>45.092816000394066</v>
          </cell>
          <cell r="J15">
            <v>52.664251934191832</v>
          </cell>
          <cell r="K15">
            <v>53.79124170609289</v>
          </cell>
          <cell r="L15">
            <v>49.155109968306355</v>
          </cell>
          <cell r="M15">
            <v>48.224671006049995</v>
          </cell>
          <cell r="N15">
            <v>44.427730930000003</v>
          </cell>
          <cell r="O15">
            <v>578.70209626789676</v>
          </cell>
          <cell r="W15" t="str">
            <v xml:space="preserve"> Reintegros (-)         </v>
          </cell>
          <cell r="Z15">
            <v>140.15923313315204</v>
          </cell>
          <cell r="AB15">
            <v>145.18704158970957</v>
          </cell>
          <cell r="AD15">
            <v>151.54830964067878</v>
          </cell>
          <cell r="AF15">
            <v>141.80751190435635</v>
          </cell>
          <cell r="AI15">
            <v>578.70209626789676</v>
          </cell>
        </row>
        <row r="16">
          <cell r="B16" t="str">
            <v xml:space="preserve"> Internos coparticipados</v>
          </cell>
          <cell r="C16">
            <v>176.28976202825183</v>
          </cell>
          <cell r="D16">
            <v>88.631606228295922</v>
          </cell>
          <cell r="E16">
            <v>117.96108956760649</v>
          </cell>
          <cell r="F16">
            <v>129.55936548448929</v>
          </cell>
          <cell r="G16">
            <v>110.76704980929063</v>
          </cell>
          <cell r="H16">
            <v>114.63455389995427</v>
          </cell>
          <cell r="I16">
            <v>124.5349779131879</v>
          </cell>
          <cell r="J16">
            <v>128.29155403769067</v>
          </cell>
          <cell r="K16">
            <v>124.0155080767256</v>
          </cell>
          <cell r="L16">
            <v>148.23830747864181</v>
          </cell>
          <cell r="M16">
            <v>116.26920191249999</v>
          </cell>
          <cell r="N16">
            <v>138.36836915999999</v>
          </cell>
          <cell r="O16">
            <v>1517.5613455966345</v>
          </cell>
          <cell r="W16" t="str">
            <v xml:space="preserve"> Internos coparticipados</v>
          </cell>
          <cell r="Z16">
            <v>382.88245782415424</v>
          </cell>
          <cell r="AB16">
            <v>354.96096919373417</v>
          </cell>
          <cell r="AD16">
            <v>376.84204002760418</v>
          </cell>
          <cell r="AF16">
            <v>402.8758785511418</v>
          </cell>
          <cell r="AI16">
            <v>1517.5613455966345</v>
          </cell>
        </row>
        <row r="17">
          <cell r="B17" t="str">
            <v xml:space="preserve"> Premios de juegos</v>
          </cell>
          <cell r="C17">
            <v>8.1783764750212544</v>
          </cell>
          <cell r="D17">
            <v>7.2640901486440947</v>
          </cell>
          <cell r="E17">
            <v>13.28232442518024</v>
          </cell>
          <cell r="F17">
            <v>3.9241545854841409</v>
          </cell>
          <cell r="G17">
            <v>5.8364855706244478</v>
          </cell>
          <cell r="H17">
            <v>3.9566217583808587</v>
          </cell>
          <cell r="I17">
            <v>2.9150529534159744</v>
          </cell>
          <cell r="J17">
            <v>9.0524378175759264</v>
          </cell>
          <cell r="K17">
            <v>3.2262918752401957</v>
          </cell>
          <cell r="L17">
            <v>11.660217559049151</v>
          </cell>
          <cell r="M17">
            <v>7.3676060889299988</v>
          </cell>
          <cell r="N17">
            <v>5.0310916299999997</v>
          </cell>
          <cell r="O17">
            <v>81.694750887546292</v>
          </cell>
          <cell r="W17" t="str">
            <v xml:space="preserve"> Premios de juegos</v>
          </cell>
          <cell r="Z17">
            <v>28.724791048845589</v>
          </cell>
          <cell r="AB17">
            <v>13.717261914489448</v>
          </cell>
          <cell r="AD17">
            <v>15.193782646232098</v>
          </cell>
          <cell r="AF17">
            <v>24.05891527797915</v>
          </cell>
          <cell r="AI17">
            <v>81.694750887546292</v>
          </cell>
        </row>
        <row r="18">
          <cell r="B18" t="str">
            <v xml:space="preserve"> Transferencias de inmuebles</v>
          </cell>
          <cell r="C18">
            <v>5.7343453692204003</v>
          </cell>
          <cell r="D18">
            <v>2.723570185853418</v>
          </cell>
          <cell r="E18">
            <v>3.8789245719973886</v>
          </cell>
          <cell r="F18">
            <v>4.4675938460464213</v>
          </cell>
          <cell r="G18">
            <v>3.907036917668453</v>
          </cell>
          <cell r="H18">
            <v>4.6328955298093959</v>
          </cell>
          <cell r="I18">
            <v>4.8653365962600006</v>
          </cell>
          <cell r="J18">
            <v>4.5321103723765361</v>
          </cell>
          <cell r="K18">
            <v>5.1279746910631543</v>
          </cell>
          <cell r="L18">
            <v>4.7063004891895845</v>
          </cell>
          <cell r="M18">
            <v>4.5349535469599997</v>
          </cell>
          <cell r="N18">
            <v>4.9120901300000002</v>
          </cell>
          <cell r="O18">
            <v>54.023132246444746</v>
          </cell>
          <cell r="W18" t="str">
            <v xml:space="preserve"> Transferencias de inmuebles</v>
          </cell>
          <cell r="Z18">
            <v>12.336840127071206</v>
          </cell>
          <cell r="AB18">
            <v>13.00752629352427</v>
          </cell>
          <cell r="AD18">
            <v>14.525421659699692</v>
          </cell>
          <cell r="AF18">
            <v>14.153344166149584</v>
          </cell>
          <cell r="AI18">
            <v>54.023132246444746</v>
          </cell>
        </row>
        <row r="19">
          <cell r="B19" t="str">
            <v xml:space="preserve"> Ganancia mínima presunta</v>
          </cell>
          <cell r="C19">
            <v>47.577764268395192</v>
          </cell>
          <cell r="D19">
            <v>49.674379509997564</v>
          </cell>
          <cell r="E19">
            <v>46.439178427914179</v>
          </cell>
          <cell r="F19">
            <v>47.742197215775867</v>
          </cell>
          <cell r="G19">
            <v>54.981786263094797</v>
          </cell>
          <cell r="H19">
            <v>48.240587338480779</v>
          </cell>
          <cell r="I19">
            <v>44.587984770966507</v>
          </cell>
          <cell r="J19">
            <v>47.289659519399343</v>
          </cell>
          <cell r="K19">
            <v>45.487853379628902</v>
          </cell>
          <cell r="L19">
            <v>48.906616165748943</v>
          </cell>
          <cell r="M19">
            <v>51.144640044119996</v>
          </cell>
          <cell r="N19">
            <v>63.967491780000003</v>
          </cell>
          <cell r="O19">
            <v>596.04013868352217</v>
          </cell>
          <cell r="W19" t="str">
            <v xml:space="preserve"> Ganancia mínima presunta</v>
          </cell>
          <cell r="Z19">
            <v>143.69132220630695</v>
          </cell>
          <cell r="AB19">
            <v>150.96457081735144</v>
          </cell>
          <cell r="AD19">
            <v>137.36549766999474</v>
          </cell>
          <cell r="AF19">
            <v>164.01874798986893</v>
          </cell>
          <cell r="AI19">
            <v>596.04013868352217</v>
          </cell>
        </row>
        <row r="20">
          <cell r="B20" t="str">
            <v xml:space="preserve"> Intereses pagados</v>
          </cell>
          <cell r="C20">
            <v>60.712505547857887</v>
          </cell>
          <cell r="D20">
            <v>68.405201869687005</v>
          </cell>
          <cell r="E20">
            <v>89.321297998759846</v>
          </cell>
          <cell r="F20">
            <v>72.886478343497572</v>
          </cell>
          <cell r="G20">
            <v>74.215963219450629</v>
          </cell>
          <cell r="H20">
            <v>73.516835643021423</v>
          </cell>
          <cell r="I20">
            <v>65.613608759042933</v>
          </cell>
          <cell r="J20">
            <v>70.546171624303156</v>
          </cell>
          <cell r="K20">
            <v>72.038570117281608</v>
          </cell>
          <cell r="L20">
            <v>61.078962182910885</v>
          </cell>
          <cell r="M20">
            <v>79.185554001179995</v>
          </cell>
          <cell r="N20">
            <v>61.60634718</v>
          </cell>
          <cell r="O20">
            <v>849.12749648699287</v>
          </cell>
          <cell r="W20" t="str">
            <v xml:space="preserve"> Intereses pagados</v>
          </cell>
          <cell r="Z20">
            <v>218.43900541630472</v>
          </cell>
          <cell r="AB20">
            <v>220.61927720596964</v>
          </cell>
          <cell r="AD20">
            <v>208.1983505006277</v>
          </cell>
          <cell r="AF20">
            <v>201.87086336409089</v>
          </cell>
          <cell r="AI20">
            <v>849.12749648699287</v>
          </cell>
        </row>
        <row r="21">
          <cell r="B21" t="str">
            <v xml:space="preserve"> Otros coparticipados</v>
          </cell>
          <cell r="C21">
            <v>4.4031187277064578</v>
          </cell>
          <cell r="D21">
            <v>5.396956229979005</v>
          </cell>
          <cell r="E21">
            <v>7.389491634525549</v>
          </cell>
          <cell r="F21">
            <v>43.081209757422648</v>
          </cell>
          <cell r="G21">
            <v>30.841424089341235</v>
          </cell>
          <cell r="H21">
            <v>29.478274751721905</v>
          </cell>
          <cell r="I21">
            <v>27.103422389211332</v>
          </cell>
          <cell r="J21">
            <v>25.556791609523092</v>
          </cell>
          <cell r="K21">
            <v>24.202797188191017</v>
          </cell>
          <cell r="L21">
            <v>15.153095933777966</v>
          </cell>
          <cell r="M21">
            <v>6.2375911699949977</v>
          </cell>
          <cell r="N21">
            <v>6.5602509500000004</v>
          </cell>
          <cell r="O21">
            <v>225.40442443139523</v>
          </cell>
          <cell r="W21" t="str">
            <v xml:space="preserve"> Otros coparticipados</v>
          </cell>
          <cell r="Z21">
            <v>17.189566592211012</v>
          </cell>
          <cell r="AB21">
            <v>103.40090859848578</v>
          </cell>
          <cell r="AD21">
            <v>76.863011186925434</v>
          </cell>
          <cell r="AF21">
            <v>27.950938053772962</v>
          </cell>
          <cell r="AI21">
            <v>225.40442443139523</v>
          </cell>
        </row>
        <row r="22">
          <cell r="B22" t="str">
            <v xml:space="preserve"> Sellos</v>
          </cell>
          <cell r="C22">
            <v>4.172685066979577</v>
          </cell>
          <cell r="D22">
            <v>3.0317648956610954</v>
          </cell>
          <cell r="E22">
            <v>3.1706447061952292</v>
          </cell>
          <cell r="F22">
            <v>4.9654379632422989</v>
          </cell>
          <cell r="G22">
            <v>3.0389559989832557</v>
          </cell>
          <cell r="H22">
            <v>3.7145110329955089</v>
          </cell>
          <cell r="I22">
            <v>3.7275774470002565</v>
          </cell>
          <cell r="J22">
            <v>3.6335677734337501</v>
          </cell>
          <cell r="K22">
            <v>3.6501756256168938</v>
          </cell>
          <cell r="L22">
            <v>4.0718224716141105</v>
          </cell>
          <cell r="M22">
            <v>3.7536772053599998</v>
          </cell>
          <cell r="N22">
            <v>4.6633258499999997</v>
          </cell>
          <cell r="O22">
            <v>45.594146037081977</v>
          </cell>
          <cell r="W22" t="str">
            <v xml:space="preserve"> Sellos</v>
          </cell>
          <cell r="Z22">
            <v>10.375094668835901</v>
          </cell>
          <cell r="AB22">
            <v>11.718904995221063</v>
          </cell>
          <cell r="AD22">
            <v>11.0113208460509</v>
          </cell>
          <cell r="AF22">
            <v>12.488825526974111</v>
          </cell>
          <cell r="AI22">
            <v>45.594146037081977</v>
          </cell>
        </row>
        <row r="23">
          <cell r="B23" t="str">
            <v xml:space="preserve"> Bienes personales</v>
          </cell>
          <cell r="C23">
            <v>9.7399851520382974</v>
          </cell>
          <cell r="D23">
            <v>87.211560368862195</v>
          </cell>
          <cell r="E23">
            <v>10.503712911448048</v>
          </cell>
          <cell r="F23">
            <v>78.229445801496581</v>
          </cell>
          <cell r="G23">
            <v>89.156296147196599</v>
          </cell>
          <cell r="H23">
            <v>180.7971152516653</v>
          </cell>
          <cell r="I23">
            <v>42.460853743380248</v>
          </cell>
          <cell r="J23">
            <v>167.9602903029492</v>
          </cell>
          <cell r="K23">
            <v>36.39793904920522</v>
          </cell>
          <cell r="L23">
            <v>158.91028118071682</v>
          </cell>
          <cell r="M23">
            <v>12.382416678509999</v>
          </cell>
          <cell r="N23">
            <v>144.56633934999999</v>
          </cell>
          <cell r="O23">
            <v>1018.3162359374686</v>
          </cell>
          <cell r="W23" t="str">
            <v xml:space="preserve"> Bienes personales</v>
          </cell>
          <cell r="Z23">
            <v>107.45525843234854</v>
          </cell>
          <cell r="AB23">
            <v>348.18285720035851</v>
          </cell>
          <cell r="AD23">
            <v>246.81908309553467</v>
          </cell>
          <cell r="AF23">
            <v>315.85903720922681</v>
          </cell>
          <cell r="AI23">
            <v>1018.3162359374686</v>
          </cell>
        </row>
        <row r="24">
          <cell r="B24" t="str">
            <v xml:space="preserve"> Combustibles - Naftas</v>
          </cell>
          <cell r="C24">
            <v>158.58335528856244</v>
          </cell>
          <cell r="D24">
            <v>195.81856405110136</v>
          </cell>
          <cell r="E24">
            <v>179.31908743543474</v>
          </cell>
          <cell r="F24">
            <v>197.17368161316426</v>
          </cell>
          <cell r="G24">
            <v>161.39773069746983</v>
          </cell>
          <cell r="H24">
            <v>177.43059167047824</v>
          </cell>
          <cell r="I24">
            <v>169.81189425998556</v>
          </cell>
          <cell r="J24">
            <v>171.25191455534187</v>
          </cell>
          <cell r="K24">
            <v>197.87718617105571</v>
          </cell>
          <cell r="L24">
            <v>171.15883399203162</v>
          </cell>
          <cell r="M24">
            <v>161.73018055736998</v>
          </cell>
          <cell r="N24">
            <v>196.91746465</v>
          </cell>
          <cell r="O24">
            <v>2138.4704849419954</v>
          </cell>
          <cell r="W24" t="str">
            <v xml:space="preserve"> Combustibles - Naftas</v>
          </cell>
          <cell r="Z24">
            <v>533.72100677509854</v>
          </cell>
          <cell r="AB24">
            <v>536.00200398111224</v>
          </cell>
          <cell r="AD24">
            <v>538.9409949863832</v>
          </cell>
          <cell r="AF24">
            <v>529.80647919940156</v>
          </cell>
          <cell r="AI24">
            <v>2138.4704849419954</v>
          </cell>
        </row>
        <row r="25">
          <cell r="B25" t="str">
            <v xml:space="preserve"> Combustibles - Otros</v>
          </cell>
          <cell r="C25">
            <v>57.043692667116261</v>
          </cell>
          <cell r="D25">
            <v>106.45538832291001</v>
          </cell>
          <cell r="E25">
            <v>77.690576593653262</v>
          </cell>
          <cell r="F25">
            <v>113.88025881841035</v>
          </cell>
          <cell r="G25">
            <v>103.03523961792243</v>
          </cell>
          <cell r="H25">
            <v>120.08589616351819</v>
          </cell>
          <cell r="I25">
            <v>116.78168975745028</v>
          </cell>
          <cell r="J25">
            <v>124.94764027494911</v>
          </cell>
          <cell r="K25">
            <v>123.76778353220085</v>
          </cell>
          <cell r="L25">
            <v>105.13453437151394</v>
          </cell>
          <cell r="M25">
            <v>89.672004084149989</v>
          </cell>
          <cell r="N25">
            <v>177.77194155000001</v>
          </cell>
          <cell r="O25">
            <v>1316.2666457537948</v>
          </cell>
          <cell r="W25" t="str">
            <v xml:space="preserve"> Combustibles - Otros</v>
          </cell>
          <cell r="Z25">
            <v>241.18965758367955</v>
          </cell>
          <cell r="AB25">
            <v>337.00139459985098</v>
          </cell>
          <cell r="AD25">
            <v>365.49711356460023</v>
          </cell>
          <cell r="AF25">
            <v>372.57848000566395</v>
          </cell>
          <cell r="AI25">
            <v>1316.2666457537948</v>
          </cell>
        </row>
        <row r="26">
          <cell r="B26" t="str">
            <v xml:space="preserve"> Internos seguros</v>
          </cell>
          <cell r="C26">
            <v>19.90319379018225</v>
          </cell>
          <cell r="D26">
            <v>15.831234532472921</v>
          </cell>
          <cell r="E26">
            <v>19.148025235400276</v>
          </cell>
          <cell r="F26">
            <v>18.682984426845387</v>
          </cell>
          <cell r="G26">
            <v>17.651830873468057</v>
          </cell>
          <cell r="H26">
            <v>19.135048907965505</v>
          </cell>
          <cell r="I26">
            <v>19.831051745136847</v>
          </cell>
          <cell r="J26">
            <v>13.358418158829007</v>
          </cell>
          <cell r="K26">
            <v>13.485177331929991</v>
          </cell>
          <cell r="L26">
            <v>11.981292244234739</v>
          </cell>
          <cell r="M26">
            <v>12.203767406609998</v>
          </cell>
          <cell r="N26">
            <v>11.41717427</v>
          </cell>
          <cell r="O26">
            <v>192.62919892307499</v>
          </cell>
          <cell r="W26" t="str">
            <v xml:space="preserve"> Internos seguros</v>
          </cell>
          <cell r="Z26">
            <v>54.882453558055445</v>
          </cell>
          <cell r="AB26">
            <v>55.469864208278949</v>
          </cell>
          <cell r="AD26">
            <v>46.674647235895847</v>
          </cell>
          <cell r="AF26">
            <v>35.602233920844739</v>
          </cell>
          <cell r="AI26">
            <v>192.62919892307499</v>
          </cell>
        </row>
        <row r="27">
          <cell r="B27" t="str">
            <v xml:space="preserve"> Internos automotores gasoleros</v>
          </cell>
          <cell r="C27">
            <v>0.47891532839089096</v>
          </cell>
          <cell r="D27">
            <v>1.4969511434558944</v>
          </cell>
          <cell r="E27">
            <v>1.7563795006937406</v>
          </cell>
          <cell r="F27">
            <v>1.4237368963044548</v>
          </cell>
          <cell r="G27">
            <v>1.5789427626403145</v>
          </cell>
          <cell r="H27">
            <v>1.6402975412687131</v>
          </cell>
          <cell r="I27">
            <v>1.7535470478579556</v>
          </cell>
          <cell r="J27">
            <v>1.2698427994710857</v>
          </cell>
          <cell r="K27">
            <v>1.0453558604529953</v>
          </cell>
          <cell r="L27">
            <v>1.0492339555482539</v>
          </cell>
          <cell r="M27">
            <v>0.99051618230999994</v>
          </cell>
          <cell r="N27">
            <v>1.0104833499999999</v>
          </cell>
          <cell r="O27">
            <v>15.494202368394296</v>
          </cell>
          <cell r="W27" t="str">
            <v xml:space="preserve"> Internos automotores gasoleros</v>
          </cell>
          <cell r="Z27">
            <v>3.7322459725405261</v>
          </cell>
          <cell r="AB27">
            <v>4.6429772002134824</v>
          </cell>
          <cell r="AD27">
            <v>4.0687457077820373</v>
          </cell>
          <cell r="AF27">
            <v>3.0502334878582538</v>
          </cell>
          <cell r="AI27">
            <v>15.494202368394296</v>
          </cell>
        </row>
        <row r="28">
          <cell r="B28" t="str">
            <v xml:space="preserve"> Adicional s/cigarrillos</v>
          </cell>
          <cell r="C28">
            <v>30.564454923957989</v>
          </cell>
          <cell r="D28">
            <v>48.502575519399628</v>
          </cell>
          <cell r="E28">
            <v>39.781967393121612</v>
          </cell>
          <cell r="F28">
            <v>50.362285103984789</v>
          </cell>
          <cell r="G28">
            <v>56.869829137772214</v>
          </cell>
          <cell r="H28">
            <v>47.404176236526389</v>
          </cell>
          <cell r="I28">
            <v>41.123500654256809</v>
          </cell>
          <cell r="J28">
            <v>39.171683076874515</v>
          </cell>
          <cell r="K28">
            <v>28.72994212024966</v>
          </cell>
          <cell r="L28">
            <v>55.862068436556321</v>
          </cell>
          <cell r="M28">
            <v>18.645365390579997</v>
          </cell>
          <cell r="N28">
            <v>26.601916150000001</v>
          </cell>
          <cell r="O28">
            <v>483.61976414327995</v>
          </cell>
          <cell r="W28" t="str">
            <v xml:space="preserve"> Adicional s/cigarrillos</v>
          </cell>
          <cell r="Z28">
            <v>118.84899783647924</v>
          </cell>
          <cell r="AB28">
            <v>154.6362904782834</v>
          </cell>
          <cell r="AD28">
            <v>109.02512585138098</v>
          </cell>
          <cell r="AF28">
            <v>101.1093499771363</v>
          </cell>
          <cell r="AI28">
            <v>483.61976414327995</v>
          </cell>
        </row>
        <row r="29">
          <cell r="B29" t="str">
            <v xml:space="preserve"> Radiodifusión p/TV, AM y FM</v>
          </cell>
          <cell r="C29">
            <v>12.515375887265186</v>
          </cell>
          <cell r="D29">
            <v>10.993691459499608</v>
          </cell>
          <cell r="E29">
            <v>10.384469551225752</v>
          </cell>
          <cell r="F29">
            <v>9.724914100922982</v>
          </cell>
          <cell r="G29">
            <v>11.275998101896317</v>
          </cell>
          <cell r="H29">
            <v>12.346927421059613</v>
          </cell>
          <cell r="I29">
            <v>10.635564166355158</v>
          </cell>
          <cell r="J29">
            <v>12.393593331955534</v>
          </cell>
          <cell r="K29">
            <v>13.939094154720102</v>
          </cell>
          <cell r="L29">
            <v>12.678713331689645</v>
          </cell>
          <cell r="M29">
            <v>11.004402042539999</v>
          </cell>
          <cell r="N29">
            <v>9.6467378799999999</v>
          </cell>
          <cell r="O29">
            <v>137.53948142912989</v>
          </cell>
          <cell r="W29" t="str">
            <v xml:space="preserve"> Radiodifusión p/TV, AM y FM</v>
          </cell>
          <cell r="Z29">
            <v>33.893536897990543</v>
          </cell>
          <cell r="AB29">
            <v>33.347839623878912</v>
          </cell>
          <cell r="AD29">
            <v>36.968251653030791</v>
          </cell>
          <cell r="AF29">
            <v>33.329853254229647</v>
          </cell>
          <cell r="AI29">
            <v>137.53948142912989</v>
          </cell>
        </row>
        <row r="30">
          <cell r="B30" t="str">
            <v xml:space="preserve"> Otros impuestos (2)</v>
          </cell>
          <cell r="C30">
            <v>42.54581679408836</v>
          </cell>
          <cell r="D30">
            <v>68.249312880757557</v>
          </cell>
          <cell r="E30">
            <v>43.34355413205504</v>
          </cell>
          <cell r="F30">
            <v>32.566137105611652</v>
          </cell>
          <cell r="G30">
            <v>71.504527686847652</v>
          </cell>
          <cell r="H30">
            <v>60.989032001634953</v>
          </cell>
          <cell r="I30">
            <v>-5.3196890583475902</v>
          </cell>
          <cell r="J30">
            <v>32.253724690489719</v>
          </cell>
          <cell r="K30">
            <v>29.515661892729149</v>
          </cell>
          <cell r="L30">
            <v>27.581427161569568</v>
          </cell>
          <cell r="M30">
            <v>172.67079475660501</v>
          </cell>
          <cell r="N30">
            <v>-96.098895170000006</v>
          </cell>
          <cell r="O30">
            <v>479.80140487404117</v>
          </cell>
          <cell r="W30" t="str">
            <v xml:space="preserve"> Otros impuestos (2)</v>
          </cell>
          <cell r="Z30">
            <v>154.13868380690096</v>
          </cell>
          <cell r="AB30">
            <v>165.05969679409424</v>
          </cell>
          <cell r="AD30">
            <v>56.449697524871276</v>
          </cell>
          <cell r="AF30">
            <v>104.15332674817456</v>
          </cell>
          <cell r="AI30">
            <v>479.80140487404117</v>
          </cell>
        </row>
        <row r="31">
          <cell r="B31">
            <v>479.80126953125</v>
          </cell>
          <cell r="W31">
            <v>479.80126953125</v>
          </cell>
        </row>
        <row r="32">
          <cell r="B32" t="str">
            <v xml:space="preserve"> 2-SISTEMA DE SEG. SOCIAL</v>
          </cell>
          <cell r="C32">
            <v>923.7454631039476</v>
          </cell>
          <cell r="D32">
            <v>755.33288352303236</v>
          </cell>
          <cell r="E32">
            <v>710.99827151890031</v>
          </cell>
          <cell r="F32">
            <v>627.22320513484078</v>
          </cell>
          <cell r="G32">
            <v>670.19868291764885</v>
          </cell>
          <cell r="H32">
            <v>726.60851277381175</v>
          </cell>
          <cell r="I32">
            <v>986.43181598807564</v>
          </cell>
          <cell r="J32">
            <v>686.51687485000423</v>
          </cell>
          <cell r="K32">
            <v>831.54772269963041</v>
          </cell>
          <cell r="L32">
            <v>683.12000466319455</v>
          </cell>
          <cell r="M32">
            <v>674.08968194361</v>
          </cell>
          <cell r="N32">
            <v>656.63556430999984</v>
          </cell>
          <cell r="O32">
            <v>8932.4486834266972</v>
          </cell>
          <cell r="W32" t="str">
            <v xml:space="preserve"> 2-SISTEMA DE SEG. SOCIAL</v>
          </cell>
          <cell r="Z32">
            <v>2390.0766181458803</v>
          </cell>
          <cell r="AB32">
            <v>2024.0304008263013</v>
          </cell>
          <cell r="AD32">
            <v>2504.4964135377104</v>
          </cell>
          <cell r="AF32">
            <v>2013.8452509168044</v>
          </cell>
          <cell r="AI32">
            <v>8932.4486834266972</v>
          </cell>
        </row>
        <row r="33">
          <cell r="B33">
            <v>8932.4453125</v>
          </cell>
          <cell r="W33">
            <v>8932.4453125</v>
          </cell>
        </row>
        <row r="34">
          <cell r="B34" t="str">
            <v xml:space="preserve"> Aportes personales</v>
          </cell>
          <cell r="C34">
            <v>671.93544071099495</v>
          </cell>
          <cell r="D34">
            <v>490.76820361515752</v>
          </cell>
          <cell r="E34">
            <v>501.71802337344599</v>
          </cell>
          <cell r="F34">
            <v>483.79250154938194</v>
          </cell>
          <cell r="G34">
            <v>485.76308665359852</v>
          </cell>
          <cell r="H34">
            <v>496.78024237276423</v>
          </cell>
          <cell r="I34">
            <v>684.71740317063109</v>
          </cell>
          <cell r="J34">
            <v>492.65198548020203</v>
          </cell>
          <cell r="K34">
            <v>474.9962487664385</v>
          </cell>
          <cell r="L34">
            <v>479.50313390797982</v>
          </cell>
          <cell r="M34">
            <v>464.37029969516999</v>
          </cell>
          <cell r="N34">
            <v>487.21864364999999</v>
          </cell>
          <cell r="O34">
            <v>6214.2152129457636</v>
          </cell>
          <cell r="W34" t="str">
            <v xml:space="preserve"> Aportes personales</v>
          </cell>
          <cell r="Z34">
            <v>1664.4216676995984</v>
          </cell>
          <cell r="AB34">
            <v>1466.3358305757447</v>
          </cell>
          <cell r="AD34">
            <v>1652.3656374172715</v>
          </cell>
          <cell r="AF34">
            <v>1431.0920772531499</v>
          </cell>
          <cell r="AI34">
            <v>6214.2152129457636</v>
          </cell>
        </row>
        <row r="35">
          <cell r="B35" t="str">
            <v xml:space="preserve"> Contribuciones patronales</v>
          </cell>
          <cell r="C35">
            <v>708.47889163033346</v>
          </cell>
          <cell r="D35">
            <v>519.81165599052986</v>
          </cell>
          <cell r="E35">
            <v>490.335942015282</v>
          </cell>
          <cell r="F35">
            <v>461.75191726126656</v>
          </cell>
          <cell r="G35">
            <v>495.94432191456514</v>
          </cell>
          <cell r="H35">
            <v>536.53886761975446</v>
          </cell>
          <cell r="I35">
            <v>751.99167626409553</v>
          </cell>
          <cell r="J35">
            <v>507.98570980270426</v>
          </cell>
          <cell r="K35">
            <v>515.95960736994346</v>
          </cell>
          <cell r="L35">
            <v>515.25648766642178</v>
          </cell>
          <cell r="M35">
            <v>472.26046631048996</v>
          </cell>
          <cell r="N35">
            <v>502.50508524999998</v>
          </cell>
          <cell r="O35">
            <v>6478.8206290953867</v>
          </cell>
          <cell r="W35" t="str">
            <v xml:space="preserve"> Contribuciones patronales</v>
          </cell>
          <cell r="Z35">
            <v>1718.6264896361454</v>
          </cell>
          <cell r="AB35">
            <v>1494.235106795586</v>
          </cell>
          <cell r="AD35">
            <v>1775.9369934367433</v>
          </cell>
          <cell r="AF35">
            <v>1490.0220392269116</v>
          </cell>
          <cell r="AI35">
            <v>6478.8206290953867</v>
          </cell>
        </row>
        <row r="36">
          <cell r="B36" t="str">
            <v xml:space="preserve"> Facilidades de pago</v>
          </cell>
          <cell r="C36">
            <v>0</v>
          </cell>
          <cell r="D36">
            <v>0</v>
          </cell>
          <cell r="E36">
            <v>0</v>
          </cell>
          <cell r="F36">
            <v>0</v>
          </cell>
          <cell r="G36">
            <v>0</v>
          </cell>
          <cell r="H36">
            <v>0</v>
          </cell>
          <cell r="I36">
            <v>0</v>
          </cell>
          <cell r="J36">
            <v>0</v>
          </cell>
          <cell r="K36">
            <v>0</v>
          </cell>
          <cell r="L36">
            <v>0</v>
          </cell>
          <cell r="M36">
            <v>0</v>
          </cell>
          <cell r="N36">
            <v>0</v>
          </cell>
          <cell r="O36">
            <v>0</v>
          </cell>
          <cell r="W36" t="str">
            <v xml:space="preserve"> Facilidades de pago</v>
          </cell>
          <cell r="Z36">
            <v>0</v>
          </cell>
          <cell r="AB36">
            <v>0</v>
          </cell>
          <cell r="AD36">
            <v>0</v>
          </cell>
          <cell r="AF36">
            <v>0</v>
          </cell>
          <cell r="AI36">
            <v>0</v>
          </cell>
        </row>
        <row r="37">
          <cell r="B37" t="str">
            <v xml:space="preserve"> Otros ingresos (3)</v>
          </cell>
          <cell r="C37">
            <v>27.362876416535276</v>
          </cell>
          <cell r="D37">
            <v>24.239788180059378</v>
          </cell>
          <cell r="E37">
            <v>41.52067725551349</v>
          </cell>
          <cell r="F37">
            <v>31.116462917562334</v>
          </cell>
          <cell r="G37">
            <v>34.879397146443139</v>
          </cell>
          <cell r="H37">
            <v>45.009316110077812</v>
          </cell>
          <cell r="I37">
            <v>40.382189432767419</v>
          </cell>
          <cell r="J37">
            <v>39.568590268356971</v>
          </cell>
          <cell r="K37">
            <v>36.265107238243864</v>
          </cell>
          <cell r="L37">
            <v>35.424065957920682</v>
          </cell>
          <cell r="M37">
            <v>31.59913780143</v>
          </cell>
          <cell r="N37">
            <v>33.760975330000001</v>
          </cell>
          <cell r="O37">
            <v>421.12858405491033</v>
          </cell>
          <cell r="W37" t="str">
            <v xml:space="preserve"> Otros ingresos (3)</v>
          </cell>
          <cell r="Z37">
            <v>93.12334185210814</v>
          </cell>
          <cell r="AB37">
            <v>111.00517617408329</v>
          </cell>
          <cell r="AD37">
            <v>116.21588693936826</v>
          </cell>
          <cell r="AF37">
            <v>100.78417908935069</v>
          </cell>
          <cell r="AI37">
            <v>421.12858405491033</v>
          </cell>
        </row>
        <row r="38">
          <cell r="B38" t="str">
            <v xml:space="preserve"> Capitalización (-)</v>
          </cell>
          <cell r="C38">
            <v>470.04843864162774</v>
          </cell>
          <cell r="D38">
            <v>360.41013314665184</v>
          </cell>
          <cell r="E38">
            <v>337.78203371175766</v>
          </cell>
          <cell r="F38">
            <v>330.12761190329627</v>
          </cell>
          <cell r="G38">
            <v>330.66431743797438</v>
          </cell>
          <cell r="H38">
            <v>329.72389711133974</v>
          </cell>
          <cell r="I38">
            <v>457.99198705565539</v>
          </cell>
          <cell r="J38">
            <v>334.03304247086101</v>
          </cell>
          <cell r="K38">
            <v>321.53816888065575</v>
          </cell>
          <cell r="L38">
            <v>325.69274609237158</v>
          </cell>
          <cell r="M38">
            <v>364.12327077146995</v>
          </cell>
          <cell r="N38">
            <v>314.16430431999999</v>
          </cell>
          <cell r="O38">
            <v>4276.2999515436613</v>
          </cell>
          <cell r="W38" t="str">
            <v xml:space="preserve"> Capitalización (-)</v>
          </cell>
          <cell r="Z38">
            <v>1168.2406055000374</v>
          </cell>
          <cell r="AB38">
            <v>990.51582645261033</v>
          </cell>
          <cell r="AD38">
            <v>1113.5631984071722</v>
          </cell>
          <cell r="AF38">
            <v>1003.9803211838414</v>
          </cell>
          <cell r="AI38">
            <v>4276.2999515436613</v>
          </cell>
        </row>
        <row r="39">
          <cell r="B39" t="str">
            <v xml:space="preserve"> Rezagos, transitorios y otros (-)</v>
          </cell>
          <cell r="C39">
            <v>13.983307012288433</v>
          </cell>
          <cell r="D39">
            <v>-80.923368883937542</v>
          </cell>
          <cell r="E39">
            <v>-15.205662586416588</v>
          </cell>
          <cell r="F39">
            <v>19.310064690073876</v>
          </cell>
          <cell r="G39">
            <v>15.723805358983538</v>
          </cell>
          <cell r="H39">
            <v>21.996016217445163</v>
          </cell>
          <cell r="I39">
            <v>32.667465823763102</v>
          </cell>
          <cell r="J39">
            <v>19.656368230397963</v>
          </cell>
          <cell r="K39">
            <v>-125.86492820566026</v>
          </cell>
          <cell r="L39">
            <v>21.370936776756057</v>
          </cell>
          <cell r="M39">
            <v>-69.983048907989996</v>
          </cell>
          <cell r="N39">
            <v>52.6848356</v>
          </cell>
          <cell r="O39">
            <v>-94.584208874296266</v>
          </cell>
          <cell r="W39" t="str">
            <v xml:space="preserve"> Rezagos, transitorios y otros (-)</v>
          </cell>
          <cell r="Z39">
            <v>-82.1457244580657</v>
          </cell>
          <cell r="AB39">
            <v>57.029886266502572</v>
          </cell>
          <cell r="AD39">
            <v>-73.541094151499195</v>
          </cell>
          <cell r="AF39">
            <v>4.072723468766057</v>
          </cell>
          <cell r="AI39">
            <v>-94.584208874296266</v>
          </cell>
        </row>
        <row r="40">
          <cell r="B40">
            <v>-94.58416748046875</v>
          </cell>
          <cell r="W40">
            <v>-94.58416748046875</v>
          </cell>
        </row>
        <row r="41">
          <cell r="B41" t="str">
            <v xml:space="preserve"> 3-COMERCIO EXTERIOR</v>
          </cell>
          <cell r="C41">
            <v>165.29131131634264</v>
          </cell>
          <cell r="D41">
            <v>154.63419868070059</v>
          </cell>
          <cell r="E41">
            <v>176.66194078166552</v>
          </cell>
          <cell r="F41">
            <v>151.57294745780658</v>
          </cell>
          <cell r="G41">
            <v>181.56416878357015</v>
          </cell>
          <cell r="H41">
            <v>172.16132737453177</v>
          </cell>
          <cell r="I41">
            <v>167.44890437509068</v>
          </cell>
          <cell r="J41">
            <v>173.4335368413868</v>
          </cell>
          <cell r="K41">
            <v>165.72943441461913</v>
          </cell>
          <cell r="L41">
            <v>171.95418448098246</v>
          </cell>
          <cell r="M41">
            <v>170.10112089771002</v>
          </cell>
          <cell r="N41">
            <v>143.64861069</v>
          </cell>
          <cell r="O41">
            <v>1994.2016860944063</v>
          </cell>
          <cell r="W41" t="str">
            <v xml:space="preserve"> 3-COMERCIO EXTERIOR</v>
          </cell>
          <cell r="Z41">
            <v>496.58745077870879</v>
          </cell>
          <cell r="AB41">
            <v>505.29844361590847</v>
          </cell>
          <cell r="AD41">
            <v>506.61187563109661</v>
          </cell>
          <cell r="AF41">
            <v>485.70391606869248</v>
          </cell>
          <cell r="AI41">
            <v>1994.2016860944063</v>
          </cell>
        </row>
        <row r="42">
          <cell r="B42">
            <v>1994.201171875</v>
          </cell>
          <cell r="W42">
            <v>1994.201171875</v>
          </cell>
        </row>
        <row r="43">
          <cell r="B43" t="str">
            <v xml:space="preserve"> Derechos de importación</v>
          </cell>
          <cell r="C43">
            <v>161.49935600371629</v>
          </cell>
          <cell r="D43">
            <v>151.49034209381932</v>
          </cell>
          <cell r="E43">
            <v>171.91550326677029</v>
          </cell>
          <cell r="F43">
            <v>144.3111711176177</v>
          </cell>
          <cell r="G43">
            <v>166.38003619822359</v>
          </cell>
          <cell r="H43">
            <v>163.43055943018442</v>
          </cell>
          <cell r="I43">
            <v>160.13658716838646</v>
          </cell>
          <cell r="J43">
            <v>168.39488267106628</v>
          </cell>
          <cell r="K43">
            <v>162.35325623962956</v>
          </cell>
          <cell r="L43">
            <v>168.15508553841639</v>
          </cell>
          <cell r="M43">
            <v>166.54054634639999</v>
          </cell>
          <cell r="N43">
            <v>139.57704742000001</v>
          </cell>
          <cell r="O43">
            <v>1924.1843734942306</v>
          </cell>
          <cell r="W43" t="str">
            <v xml:space="preserve"> Derechos de importación</v>
          </cell>
          <cell r="Z43">
            <v>484.90520136430587</v>
          </cell>
          <cell r="AB43">
            <v>474.12176674602574</v>
          </cell>
          <cell r="AD43">
            <v>490.88472607908227</v>
          </cell>
          <cell r="AF43">
            <v>474.27267930481639</v>
          </cell>
          <cell r="AI43">
            <v>1924.1843734942306</v>
          </cell>
        </row>
        <row r="44">
          <cell r="B44" t="str">
            <v xml:space="preserve"> Derechos de exportación</v>
          </cell>
          <cell r="C44">
            <v>0.57505055212684641</v>
          </cell>
          <cell r="D44">
            <v>0.17277802533210163</v>
          </cell>
          <cell r="E44">
            <v>1.2966894372426236</v>
          </cell>
          <cell r="F44">
            <v>4.3635405240578269</v>
          </cell>
          <cell r="G44">
            <v>11.89967408005449</v>
          </cell>
          <cell r="H44">
            <v>5.5407003556648373</v>
          </cell>
          <cell r="I44">
            <v>4.286204478367897</v>
          </cell>
          <cell r="J44">
            <v>1.5856238717022231</v>
          </cell>
          <cell r="K44">
            <v>0.39138675776113341</v>
          </cell>
          <cell r="L44">
            <v>0.44268412841236049</v>
          </cell>
          <cell r="M44">
            <v>0.20619586772999998</v>
          </cell>
          <cell r="N44">
            <v>1.1145900399999999</v>
          </cell>
          <cell r="O44">
            <v>31.875118118452335</v>
          </cell>
          <cell r="W44" t="str">
            <v xml:space="preserve"> Derechos de exportación</v>
          </cell>
          <cell r="Z44">
            <v>2.0445180147015716</v>
          </cell>
          <cell r="AB44">
            <v>21.803914959777153</v>
          </cell>
          <cell r="AD44">
            <v>6.2632151078312539</v>
          </cell>
          <cell r="AF44">
            <v>1.7634700361423605</v>
          </cell>
          <cell r="AI44">
            <v>31.875118118452335</v>
          </cell>
        </row>
        <row r="45">
          <cell r="B45" t="str">
            <v xml:space="preserve"> Tasa de estadística</v>
          </cell>
          <cell r="C45">
            <v>3.2169047604994683</v>
          </cell>
          <cell r="D45">
            <v>2.9710785615491706</v>
          </cell>
          <cell r="E45">
            <v>3.4497480776526119</v>
          </cell>
          <cell r="F45">
            <v>2.8982358161310513</v>
          </cell>
          <cell r="G45">
            <v>3.2844585052920627</v>
          </cell>
          <cell r="H45">
            <v>3.190067588682489</v>
          </cell>
          <cell r="I45">
            <v>3.0261127283363503</v>
          </cell>
          <cell r="J45">
            <v>3.4530302986183039</v>
          </cell>
          <cell r="K45">
            <v>2.9847914172284566</v>
          </cell>
          <cell r="L45">
            <v>3.3564148141537031</v>
          </cell>
          <cell r="M45">
            <v>3.3543786835799998</v>
          </cell>
          <cell r="N45">
            <v>2.95697323</v>
          </cell>
          <cell r="O45">
            <v>38.142194481723678</v>
          </cell>
          <cell r="W45" t="str">
            <v xml:space="preserve"> Tasa de estadística</v>
          </cell>
          <cell r="Z45">
            <v>9.6377313997012521</v>
          </cell>
          <cell r="AB45">
            <v>9.3727619101056021</v>
          </cell>
          <cell r="AD45">
            <v>9.4639344441831099</v>
          </cell>
          <cell r="AF45">
            <v>9.6677667277337029</v>
          </cell>
          <cell r="AI45">
            <v>38.142194481723678</v>
          </cell>
        </row>
        <row r="46">
          <cell r="B46">
            <v>38.142181396484375</v>
          </cell>
          <cell r="W46">
            <v>38.142181396484375</v>
          </cell>
        </row>
        <row r="47">
          <cell r="B47">
            <v>38.142181396484375</v>
          </cell>
          <cell r="W47">
            <v>38.142181396484375</v>
          </cell>
        </row>
        <row r="48">
          <cell r="B48" t="str">
            <v xml:space="preserve"> TOTAL REC. TRIBUTARIOS</v>
          </cell>
          <cell r="C48">
            <v>4046.7128084062906</v>
          </cell>
          <cell r="D48">
            <v>3681.0892581341905</v>
          </cell>
          <cell r="E48">
            <v>3773.4380982471498</v>
          </cell>
          <cell r="F48">
            <v>3856.6250570895918</v>
          </cell>
          <cell r="G48">
            <v>4318.0155957915376</v>
          </cell>
          <cell r="H48">
            <v>4807.2632926024244</v>
          </cell>
          <cell r="I48">
            <v>4192.7724706869421</v>
          </cell>
          <cell r="J48">
            <v>4184.7363257443694</v>
          </cell>
          <cell r="K48">
            <v>4054.8984329462605</v>
          </cell>
          <cell r="L48">
            <v>3998.7670830700154</v>
          </cell>
          <cell r="M48">
            <v>3916.8791020680296</v>
          </cell>
          <cell r="N48">
            <v>3931.3003258799999</v>
          </cell>
          <cell r="O48">
            <v>48762.497850666805</v>
          </cell>
          <cell r="W48" t="str">
            <v xml:space="preserve"> TOTAL REC. TRIBUTARIOS</v>
          </cell>
          <cell r="Z48">
            <v>11501.24016478763</v>
          </cell>
          <cell r="AB48">
            <v>12981.903945483555</v>
          </cell>
          <cell r="AD48">
            <v>12432.407229377572</v>
          </cell>
          <cell r="AF48">
            <v>11846.946511018044</v>
          </cell>
          <cell r="AI48">
            <v>48762.497850666805</v>
          </cell>
        </row>
        <row r="49">
          <cell r="B49">
            <v>48762.46875</v>
          </cell>
          <cell r="W49">
            <v>48762.46875</v>
          </cell>
        </row>
        <row r="50">
          <cell r="B50">
            <v>48762.46875</v>
          </cell>
          <cell r="W50">
            <v>48762.46875</v>
          </cell>
        </row>
        <row r="51">
          <cell r="B51" t="str">
            <v xml:space="preserve"> TOTAL CON CAP.Y TRANSIT.</v>
          </cell>
          <cell r="C51">
            <v>4530.7445540602066</v>
          </cell>
          <cell r="D51">
            <v>3960.5760223969041</v>
          </cell>
          <cell r="E51">
            <v>4096.0144693724906</v>
          </cell>
          <cell r="F51">
            <v>4206.0627336829621</v>
          </cell>
          <cell r="G51">
            <v>4664.4037185884954</v>
          </cell>
          <cell r="H51">
            <v>5158.9832059312103</v>
          </cell>
          <cell r="I51">
            <v>4683.4319235663606</v>
          </cell>
          <cell r="J51">
            <v>4538.4257364456289</v>
          </cell>
          <cell r="K51">
            <v>4250.5716736212562</v>
          </cell>
          <cell r="L51">
            <v>4345.830765939143</v>
          </cell>
          <cell r="M51">
            <v>4211.0193239315104</v>
          </cell>
          <cell r="N51">
            <v>4298.1494658000001</v>
          </cell>
          <cell r="O51">
            <v>52944.213593336171</v>
          </cell>
          <cell r="W51" t="str">
            <v xml:space="preserve"> TOTAL CON CAP.Y TRANSIT.</v>
          </cell>
          <cell r="Z51">
            <v>12587.335045829601</v>
          </cell>
          <cell r="AB51">
            <v>14029.449658202668</v>
          </cell>
          <cell r="AD51">
            <v>13472.429333633245</v>
          </cell>
          <cell r="AF51">
            <v>12854.999555670653</v>
          </cell>
          <cell r="AI51">
            <v>52944.213593336171</v>
          </cell>
        </row>
        <row r="52">
          <cell r="B52">
            <v>52944.1875</v>
          </cell>
          <cell r="W52">
            <v>52944.1875</v>
          </cell>
        </row>
        <row r="53">
          <cell r="B53">
            <v>52944.1875</v>
          </cell>
          <cell r="W53">
            <v>52944.1875</v>
          </cell>
        </row>
        <row r="54">
          <cell r="B54" t="str">
            <v xml:space="preserve"> COPARTICIPADO (Bruto)</v>
          </cell>
          <cell r="C54">
            <v>2152.9542909992706</v>
          </cell>
          <cell r="D54">
            <v>1806.4808132365104</v>
          </cell>
          <cell r="E54">
            <v>2050.9380863981091</v>
          </cell>
          <cell r="F54">
            <v>2098.0899916473941</v>
          </cell>
          <cell r="G54">
            <v>2329.4198211028165</v>
          </cell>
          <cell r="H54">
            <v>2583.0156503798985</v>
          </cell>
          <cell r="I54">
            <v>2147.2972673430268</v>
          </cell>
          <cell r="J54">
            <v>2230.1685841211138</v>
          </cell>
          <cell r="K54">
            <v>2138.6911402766491</v>
          </cell>
          <cell r="L54">
            <v>2094.8160931136917</v>
          </cell>
          <cell r="M54">
            <v>2097.376091712189</v>
          </cell>
          <cell r="N54">
            <v>2142.5264616279801</v>
          </cell>
          <cell r="O54">
            <v>25871.774291958653</v>
          </cell>
          <cell r="W54" t="str">
            <v xml:space="preserve"> COPARTICIPADO (Bruto)</v>
          </cell>
          <cell r="Z54">
            <v>6010.3731906338908</v>
          </cell>
          <cell r="AB54">
            <v>7010.5254631301086</v>
          </cell>
          <cell r="AD54">
            <v>6516.1569917407896</v>
          </cell>
          <cell r="AF54">
            <v>6334.7186464538609</v>
          </cell>
          <cell r="AI54">
            <v>25871.774291958653</v>
          </cell>
        </row>
        <row r="55">
          <cell r="B55" t="str">
            <v xml:space="preserve"> COPARTICIPADO (Neto) (4)</v>
          </cell>
          <cell r="C55">
            <v>1784.9227558706714</v>
          </cell>
          <cell r="D55">
            <v>1490.4221447283658</v>
          </cell>
          <cell r="E55">
            <v>1697.9713484269075</v>
          </cell>
          <cell r="F55">
            <v>1737.9994466776591</v>
          </cell>
          <cell r="G55">
            <v>1934.4527307223018</v>
          </cell>
          <cell r="H55">
            <v>2149.9248070461158</v>
          </cell>
          <cell r="I55">
            <v>1779.7615365826687</v>
          </cell>
          <cell r="J55">
            <v>1850.1041840223572</v>
          </cell>
          <cell r="K55">
            <v>1772.2783119383184</v>
          </cell>
          <cell r="L55">
            <v>1735.06825057628</v>
          </cell>
          <cell r="M55">
            <v>1737.0154779553607</v>
          </cell>
          <cell r="N55">
            <v>1775.347492383783</v>
          </cell>
          <cell r="O55">
            <v>21445.268486930789</v>
          </cell>
          <cell r="W55" t="str">
            <v xml:space="preserve"> COPARTICIPADO (Neto) (4)</v>
          </cell>
          <cell r="Z55">
            <v>4973.3162490259447</v>
          </cell>
          <cell r="AB55">
            <v>5822.3769844460767</v>
          </cell>
          <cell r="AD55">
            <v>5402.1440325433441</v>
          </cell>
          <cell r="AF55">
            <v>5247.4312209154232</v>
          </cell>
          <cell r="AI55">
            <v>21445.268486930789</v>
          </cell>
        </row>
        <row r="56">
          <cell r="B56">
            <v>21445.265625</v>
          </cell>
          <cell r="W56">
            <v>21445.265625</v>
          </cell>
        </row>
        <row r="57">
          <cell r="B57">
            <v>21445.265625</v>
          </cell>
          <cell r="W57">
            <v>21445.265625</v>
          </cell>
        </row>
        <row r="58">
          <cell r="B58" t="str">
            <v xml:space="preserve"> CLASIF. PRESUPUEST.</v>
          </cell>
          <cell r="C58">
            <v>4046.7128084062906</v>
          </cell>
          <cell r="D58">
            <v>3681.08925813419</v>
          </cell>
          <cell r="E58">
            <v>3773.4380982471498</v>
          </cell>
          <cell r="F58">
            <v>3856.6250570895918</v>
          </cell>
          <cell r="G58">
            <v>4318.0155957915385</v>
          </cell>
          <cell r="H58">
            <v>4807.2632926024235</v>
          </cell>
          <cell r="I58">
            <v>4192.7724706869421</v>
          </cell>
          <cell r="J58">
            <v>4184.7363257443694</v>
          </cell>
          <cell r="K58">
            <v>4054.8984329462605</v>
          </cell>
          <cell r="L58">
            <v>3998.7670830700154</v>
          </cell>
          <cell r="M58">
            <v>3916.8791020680301</v>
          </cell>
          <cell r="N58">
            <v>3931.3003258799999</v>
          </cell>
          <cell r="O58">
            <v>48762.497850666805</v>
          </cell>
          <cell r="W58" t="str">
            <v xml:space="preserve"> CLASIF. PRESUPUEST.</v>
          </cell>
          <cell r="Z58">
            <v>11501.24016478763</v>
          </cell>
          <cell r="AB58">
            <v>12981.903945483555</v>
          </cell>
          <cell r="AD58">
            <v>12432.407229377572</v>
          </cell>
          <cell r="AF58">
            <v>11846.946511018046</v>
          </cell>
          <cell r="AI58">
            <v>48762.497850666805</v>
          </cell>
        </row>
        <row r="59">
          <cell r="B59">
            <v>48762.46875</v>
          </cell>
          <cell r="W59">
            <v>48762.46875</v>
          </cell>
        </row>
        <row r="60">
          <cell r="B60" t="str">
            <v xml:space="preserve"> Administración Nacional</v>
          </cell>
          <cell r="C60">
            <v>2042.5195363966084</v>
          </cell>
          <cell r="D60">
            <v>1845.352776169492</v>
          </cell>
          <cell r="E60">
            <v>1976.2976334945122</v>
          </cell>
          <cell r="F60">
            <v>2142.0370434540546</v>
          </cell>
          <cell r="G60">
            <v>2556.2089730580942</v>
          </cell>
          <cell r="H60">
            <v>2987.0248864872328</v>
          </cell>
          <cell r="I60">
            <v>2117.4399587786261</v>
          </cell>
          <cell r="J60">
            <v>2406.9710677623402</v>
          </cell>
          <cell r="K60">
            <v>2130.4238514415038</v>
          </cell>
          <cell r="L60">
            <v>2224.7266012022797</v>
          </cell>
          <cell r="M60">
            <v>2146.3869201244197</v>
          </cell>
          <cell r="N60">
            <v>2177.1647615700003</v>
          </cell>
          <cell r="O60">
            <v>26752.554009939166</v>
          </cell>
          <cell r="W60" t="str">
            <v xml:space="preserve"> Administración Nacional</v>
          </cell>
          <cell r="Z60">
            <v>5864.1699460606123</v>
          </cell>
          <cell r="AB60">
            <v>7685.2709029993812</v>
          </cell>
          <cell r="AD60">
            <v>6654.8348779824701</v>
          </cell>
          <cell r="AF60">
            <v>6548.2782828966992</v>
          </cell>
          <cell r="AI60">
            <v>26752.554009939166</v>
          </cell>
        </row>
        <row r="61">
          <cell r="B61" t="str">
            <v xml:space="preserve"> Contribuciones Seguridad Social (4)</v>
          </cell>
          <cell r="C61">
            <v>884.6524494441328</v>
          </cell>
          <cell r="D61">
            <v>736.09333188025892</v>
          </cell>
          <cell r="E61">
            <v>708.91505574053394</v>
          </cell>
          <cell r="F61">
            <v>598.34339028018303</v>
          </cell>
          <cell r="G61">
            <v>652.4405342548049</v>
          </cell>
          <cell r="H61">
            <v>704.90132954233241</v>
          </cell>
          <cell r="I61">
            <v>967.47849480888272</v>
          </cell>
          <cell r="J61">
            <v>659.18744153905504</v>
          </cell>
          <cell r="K61">
            <v>828.65980662625009</v>
          </cell>
          <cell r="L61">
            <v>662.09779311658963</v>
          </cell>
          <cell r="M61">
            <v>644.95484594361005</v>
          </cell>
          <cell r="N61">
            <v>643.94456430999981</v>
          </cell>
          <cell r="O61">
            <v>8691.6690374866339</v>
          </cell>
          <cell r="W61" t="str">
            <v xml:space="preserve"> Contribuciones Seguridad Social (4)</v>
          </cell>
          <cell r="Z61">
            <v>2329.6608370649255</v>
          </cell>
          <cell r="AB61">
            <v>1955.6852540773202</v>
          </cell>
          <cell r="AD61">
            <v>2455.325742974188</v>
          </cell>
          <cell r="AF61">
            <v>1950.9972033701995</v>
          </cell>
          <cell r="AI61">
            <v>8691.6690374866339</v>
          </cell>
        </row>
        <row r="62">
          <cell r="B62" t="str">
            <v xml:space="preserve"> Provincias (5)</v>
          </cell>
          <cell r="C62">
            <v>1080.4478089057347</v>
          </cell>
          <cell r="D62">
            <v>1080.403598441666</v>
          </cell>
          <cell r="E62">
            <v>1086.1421932337373</v>
          </cell>
          <cell r="F62">
            <v>1087.3648085006962</v>
          </cell>
          <cell r="G62">
            <v>1091.6079398157949</v>
          </cell>
          <cell r="H62">
            <v>1093.6298933413796</v>
          </cell>
          <cell r="I62">
            <v>1088.9006959202402</v>
          </cell>
          <cell r="J62">
            <v>1091.2483831320246</v>
          </cell>
          <cell r="K62">
            <v>1092.9268588051266</v>
          </cell>
          <cell r="L62">
            <v>1090.9204772045414</v>
          </cell>
          <cell r="M62">
            <v>1096.4024999999999</v>
          </cell>
          <cell r="N62">
            <v>1097.5</v>
          </cell>
          <cell r="O62">
            <v>13077.495157300942</v>
          </cell>
          <cell r="W62" t="str">
            <v xml:space="preserve"> Provincias (5)</v>
          </cell>
          <cell r="Z62">
            <v>3246.9936005811378</v>
          </cell>
          <cell r="AB62">
            <v>3272.6026416578707</v>
          </cell>
          <cell r="AD62">
            <v>3273.0759378573912</v>
          </cell>
          <cell r="AF62">
            <v>3284.8229772045415</v>
          </cell>
          <cell r="AI62">
            <v>13077.495157300942</v>
          </cell>
        </row>
        <row r="63">
          <cell r="B63" t="str">
            <v xml:space="preserve"> No presupuestarios (6)</v>
          </cell>
          <cell r="C63">
            <v>39.093013659814787</v>
          </cell>
          <cell r="D63">
            <v>19.239551642773502</v>
          </cell>
          <cell r="E63">
            <v>2.0832157783663026</v>
          </cell>
          <cell r="F63">
            <v>28.879814854657674</v>
          </cell>
          <cell r="G63">
            <v>17.758148662843919</v>
          </cell>
          <cell r="H63">
            <v>21.707183231479373</v>
          </cell>
          <cell r="I63">
            <v>18.953321179193033</v>
          </cell>
          <cell r="J63">
            <v>27.329433310949277</v>
          </cell>
          <cell r="K63">
            <v>2.8879160733802887</v>
          </cell>
          <cell r="L63">
            <v>21.022211546604872</v>
          </cell>
          <cell r="M63">
            <v>29.134836</v>
          </cell>
          <cell r="N63">
            <v>12.691000000000001</v>
          </cell>
          <cell r="O63">
            <v>240.77964594006303</v>
          </cell>
          <cell r="W63" t="str">
            <v xml:space="preserve"> No presupuestarios (6)</v>
          </cell>
          <cell r="Z63">
            <v>60.415781080954595</v>
          </cell>
          <cell r="AB63">
            <v>68.345146748980966</v>
          </cell>
          <cell r="AD63">
            <v>49.170670563522599</v>
          </cell>
          <cell r="AF63">
            <v>62.848047546604874</v>
          </cell>
          <cell r="AI63">
            <v>240.77964594006303</v>
          </cell>
        </row>
        <row r="64">
          <cell r="B64">
            <v>240.779541015625</v>
          </cell>
          <cell r="W64">
            <v>240.779541015625</v>
          </cell>
        </row>
        <row r="65">
          <cell r="B65">
            <v>240.779541015625</v>
          </cell>
          <cell r="W65">
            <v>240.779541015625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3" refreshError="1">
        <row r="1">
          <cell r="A1" t="str">
            <v>MACROS</v>
          </cell>
        </row>
      </sheetData>
      <sheetData sheetId="4"/>
      <sheetData sheetId="5"/>
      <sheetData sheetId="6"/>
      <sheetData sheetId="7"/>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debt restructuring comparison c"/>
      <sheetName val="wb"/>
      <sheetName val="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6"/>
      <sheetName val="Q5"/>
      <sheetName val="GeoBop"/>
    </sheetNames>
    <sheetDataSet>
      <sheetData sheetId="0" refreshError="1"/>
      <sheetData sheetId="1" refreshError="1"/>
      <sheetData sheetId="2"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 CUADRO 16"/>
    </sheetNames>
    <definedNames>
      <definedName name="BORRA_CUADROS"/>
      <definedName name="TRANSFERENCIA"/>
    </definedNames>
    <sheetDataSet>
      <sheetData sheetId="0"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4"/>
      <sheetName val="Hoja5"/>
      <sheetName val="Hoja3"/>
      <sheetName val="Codigos"/>
      <sheetName val="Consolidado"/>
      <sheetName val="Base Datos"/>
      <sheetName val="bop1actual"/>
      <sheetName val="Serie Precios"/>
      <sheetName val="Precios Niquel"/>
    </sheetNames>
    <sheetDataSet>
      <sheetData sheetId="0" refreshError="1">
        <row r="2">
          <cell r="B2" t="str">
            <v>Sistema de Análisis y Calificación de Riesgo Bancario</v>
          </cell>
        </row>
        <row r="3">
          <cell r="B3" t="str">
            <v>MDBC-97</v>
          </cell>
        </row>
        <row r="4">
          <cell r="B4" t="str">
            <v>Banco Del Caribe, C.A.</v>
          </cell>
        </row>
        <row r="5">
          <cell r="B5" t="str">
            <v>Módulo de Rentabilidad y Beneficios</v>
          </cell>
        </row>
        <row r="9">
          <cell r="B9" t="str">
            <v>Descomposición de la Rentabilidad Patrimonial</v>
          </cell>
          <cell r="F9" t="str">
            <v xml:space="preserve">Estrato de </v>
          </cell>
        </row>
        <row r="10">
          <cell r="B10" t="str">
            <v>Módulo I</v>
          </cell>
          <cell r="F10" t="str">
            <v>Comparación</v>
          </cell>
        </row>
        <row r="11">
          <cell r="F11" t="str">
            <v>Medianos</v>
          </cell>
          <cell r="G11" t="str">
            <v>Privada</v>
          </cell>
        </row>
        <row r="12">
          <cell r="C12" t="str">
            <v>Dic-97</v>
          </cell>
          <cell r="D12">
            <v>35796</v>
          </cell>
          <cell r="E12">
            <v>35827</v>
          </cell>
          <cell r="F12">
            <v>35765</v>
          </cell>
        </row>
        <row r="14">
          <cell r="B14" t="str">
            <v>1.- Margen de Beneficio Neto s/</v>
          </cell>
        </row>
        <row r="15">
          <cell r="B15" t="str">
            <v xml:space="preserve">    Ingresos Ordinarios</v>
          </cell>
          <cell r="C15">
            <v>0.25336624760865417</v>
          </cell>
          <cell r="D15">
            <v>0.22026846883764847</v>
          </cell>
          <cell r="E15">
            <v>0.23861228584459271</v>
          </cell>
          <cell r="F15">
            <v>0.27354807841473588</v>
          </cell>
          <cell r="G15">
            <v>0.23491598804769567</v>
          </cell>
        </row>
        <row r="16">
          <cell r="B16" t="str">
            <v>2.- Ingresos Ordinario s/</v>
          </cell>
        </row>
        <row r="17">
          <cell r="B17" t="str">
            <v xml:space="preserve">    Activo Total Promedio</v>
          </cell>
          <cell r="C17">
            <v>0.22606305209805885</v>
          </cell>
          <cell r="D17">
            <v>0.22377335463277703</v>
          </cell>
          <cell r="E17">
            <v>0.2306517182511115</v>
          </cell>
          <cell r="F17">
            <v>0.22732543438318489</v>
          </cell>
          <cell r="G17">
            <v>0.21705756787147382</v>
          </cell>
        </row>
        <row r="18">
          <cell r="B18" t="str">
            <v>3.-Margen de Beneficio Neto s/</v>
          </cell>
        </row>
        <row r="19">
          <cell r="B19" t="str">
            <v xml:space="preserve">    Activo Total Promedio (1)*(2)</v>
          </cell>
          <cell r="C19">
            <v>5.7276747233044864E-2</v>
          </cell>
          <cell r="D19">
            <v>4.9290214191625908E-2</v>
          </cell>
          <cell r="E19">
            <v>5.5036333725880675E-2</v>
          </cell>
          <cell r="F19">
            <v>6.2184435750315362E-2</v>
          </cell>
          <cell r="G19">
            <v>5.0990293019757035E-2</v>
          </cell>
        </row>
        <row r="20">
          <cell r="B20" t="str">
            <v>4.-Apalancamiento Financiero</v>
          </cell>
          <cell r="C20">
            <v>8.8364482614785675</v>
          </cell>
          <cell r="D20">
            <v>9.5538651306099158</v>
          </cell>
          <cell r="E20">
            <v>9.3155947868143514</v>
          </cell>
          <cell r="F20">
            <v>8.1990483341031286</v>
          </cell>
          <cell r="G20">
            <v>10.53043398836321</v>
          </cell>
        </row>
        <row r="21">
          <cell r="B21" t="str">
            <v xml:space="preserve">5.-Utilidad Líquida s/ </v>
          </cell>
        </row>
        <row r="22">
          <cell r="B22" t="str">
            <v xml:space="preserve">   Margen de Beneficio</v>
          </cell>
          <cell r="C22">
            <v>0.9699012308891628</v>
          </cell>
          <cell r="D22">
            <v>1</v>
          </cell>
          <cell r="E22">
            <v>1</v>
          </cell>
          <cell r="F22">
            <v>0.98397773916135867</v>
          </cell>
          <cell r="G22">
            <v>0.94256048625898037</v>
          </cell>
        </row>
        <row r="23">
          <cell r="B23" t="str">
            <v xml:space="preserve">6.-Rentabilidad </v>
          </cell>
        </row>
        <row r="24">
          <cell r="B24" t="str">
            <v xml:space="preserve">    Patrimonial (ROE)</v>
          </cell>
          <cell r="C24">
            <v>0.49088933378525035</v>
          </cell>
          <cell r="D24">
            <v>0.47091205864566876</v>
          </cell>
          <cell r="E24">
            <v>0.51269618354218893</v>
          </cell>
          <cell r="F24">
            <v>0.5016841934765438</v>
          </cell>
          <cell r="G24">
            <v>0.50610777268866702</v>
          </cell>
        </row>
        <row r="26">
          <cell r="F26" t="str">
            <v xml:space="preserve">Estrato de </v>
          </cell>
        </row>
        <row r="27">
          <cell r="F27" t="str">
            <v>Comparación</v>
          </cell>
        </row>
        <row r="28">
          <cell r="F28" t="str">
            <v>Medianos</v>
          </cell>
          <cell r="G28" t="str">
            <v>Privada</v>
          </cell>
        </row>
        <row r="29">
          <cell r="C29" t="str">
            <v>Dic-97</v>
          </cell>
          <cell r="D29">
            <v>35796</v>
          </cell>
          <cell r="E29">
            <v>35827</v>
          </cell>
          <cell r="F29">
            <v>35765</v>
          </cell>
        </row>
        <row r="31">
          <cell r="B31" t="str">
            <v>1.- Margen de Utilidad Neta</v>
          </cell>
          <cell r="C31">
            <v>0.24574023542140205</v>
          </cell>
          <cell r="D31">
            <v>0.22026846883764847</v>
          </cell>
          <cell r="E31">
            <v>0.23861228584459271</v>
          </cell>
          <cell r="F31">
            <v>0.26916521975046587</v>
          </cell>
          <cell r="G31">
            <v>0.22142252792424486</v>
          </cell>
        </row>
        <row r="32">
          <cell r="B32" t="str">
            <v>2.- Intensidad del Activo</v>
          </cell>
          <cell r="C32">
            <v>0.22606305209805885</v>
          </cell>
          <cell r="D32">
            <v>0.22377335463277703</v>
          </cell>
          <cell r="E32">
            <v>0.2306517182511115</v>
          </cell>
          <cell r="F32">
            <v>0.22732543438318489</v>
          </cell>
          <cell r="G32">
            <v>0.21705756787147382</v>
          </cell>
        </row>
        <row r="33">
          <cell r="B33" t="str">
            <v>3.- Retorno de la Inversión (1)*(2)</v>
          </cell>
          <cell r="C33">
            <v>5.5552787642657663E-2</v>
          </cell>
          <cell r="D33">
            <v>4.9290214191625908E-2</v>
          </cell>
          <cell r="E33">
            <v>5.5036333725880675E-2</v>
          </cell>
          <cell r="F33">
            <v>6.1188100500620068E-2</v>
          </cell>
          <cell r="G33">
            <v>4.8061435383190083E-2</v>
          </cell>
        </row>
        <row r="34">
          <cell r="B34" t="str">
            <v>4.- Apalancamiento Financiero</v>
          </cell>
          <cell r="C34">
            <v>8.8364482614785675</v>
          </cell>
          <cell r="D34">
            <v>9.5538651306099158</v>
          </cell>
          <cell r="E34">
            <v>9.3155947868143514</v>
          </cell>
          <cell r="F34">
            <v>8.1990483341031286</v>
          </cell>
          <cell r="G34">
            <v>10.53043398836321</v>
          </cell>
        </row>
        <row r="35">
          <cell r="B35" t="str">
            <v>5.- Rentabilidad Patrimonial (3)*(4)</v>
          </cell>
          <cell r="C35">
            <v>0.49088933378525035</v>
          </cell>
          <cell r="D35">
            <v>0.47091205864566876</v>
          </cell>
          <cell r="E35">
            <v>0.51269618354218893</v>
          </cell>
          <cell r="F35">
            <v>0.5016841934765438</v>
          </cell>
          <cell r="G35">
            <v>0.50610777268866702</v>
          </cell>
        </row>
        <row r="37">
          <cell r="B37" t="str">
            <v xml:space="preserve">Descomposición de la Rentabilidad </v>
          </cell>
        </row>
        <row r="38">
          <cell r="B38" t="str">
            <v>Sin Ingresos Extraordinarios</v>
          </cell>
          <cell r="F38" t="str">
            <v xml:space="preserve">Estrato de </v>
          </cell>
        </row>
        <row r="39">
          <cell r="F39" t="str">
            <v>Comparación</v>
          </cell>
        </row>
        <row r="40">
          <cell r="F40" t="str">
            <v>Medianos</v>
          </cell>
          <cell r="G40" t="str">
            <v>Privada</v>
          </cell>
        </row>
        <row r="41">
          <cell r="C41" t="str">
            <v>Dic-97</v>
          </cell>
          <cell r="D41">
            <v>35796</v>
          </cell>
          <cell r="E41">
            <v>35827</v>
          </cell>
          <cell r="F41">
            <v>35765</v>
          </cell>
        </row>
        <row r="42">
          <cell r="B42" t="str">
            <v>1.- Margen Total del Negocio s/</v>
          </cell>
        </row>
        <row r="43">
          <cell r="B43" t="str">
            <v xml:space="preserve">    Ingresos Ordinarios</v>
          </cell>
          <cell r="C43">
            <v>0.25669571877353525</v>
          </cell>
          <cell r="D43">
            <v>0.22167728835383735</v>
          </cell>
          <cell r="E43">
            <v>0.2400365828427104</v>
          </cell>
          <cell r="F43">
            <v>0.27394727869890678</v>
          </cell>
          <cell r="G43">
            <v>0.23361163628922754</v>
          </cell>
        </row>
        <row r="44">
          <cell r="B44" t="str">
            <v>2.- Ingresos Ordinarios s/</v>
          </cell>
        </row>
        <row r="45">
          <cell r="B45" t="str">
            <v xml:space="preserve">    Activo Total Promedio</v>
          </cell>
          <cell r="C45">
            <v>0.22606305209805885</v>
          </cell>
          <cell r="D45">
            <v>0.22377335463277703</v>
          </cell>
          <cell r="E45">
            <v>0.2306517182511115</v>
          </cell>
          <cell r="F45">
            <v>0.22732543438318489</v>
          </cell>
          <cell r="G45">
            <v>0.21705756787147382</v>
          </cell>
        </row>
        <row r="46">
          <cell r="B46" t="str">
            <v>3.- Margen Total del Negocio s/</v>
          </cell>
        </row>
        <row r="47">
          <cell r="B47" t="str">
            <v xml:space="preserve">    Activo Total Promedio (1)*(2)</v>
          </cell>
          <cell r="C47">
            <v>5.8029417646450365E-2</v>
          </cell>
          <cell r="D47">
            <v>4.9605470460835618E-2</v>
          </cell>
          <cell r="E47">
            <v>5.5364850275796421E-2</v>
          </cell>
          <cell r="F47">
            <v>6.22751841283204E-2</v>
          </cell>
          <cell r="G47">
            <v>5.070717359941506E-2</v>
          </cell>
        </row>
        <row r="49">
          <cell r="B49" t="str">
            <v>4.-Apalancamiento Financiero</v>
          </cell>
          <cell r="C49">
            <v>8.8364482614785675</v>
          </cell>
          <cell r="D49">
            <v>9.5538651306099158</v>
          </cell>
          <cell r="E49">
            <v>9.3155947868143514</v>
          </cell>
          <cell r="F49">
            <v>8.1990483341031286</v>
          </cell>
          <cell r="G49">
            <v>10.53043398836321</v>
          </cell>
        </row>
        <row r="50">
          <cell r="B50" t="str">
            <v>5.- Utilidad Líquida sin Ing. Ext.</v>
          </cell>
        </row>
        <row r="51">
          <cell r="B51" t="str">
            <v xml:space="preserve">    Margen Total del Negocio</v>
          </cell>
          <cell r="C51">
            <v>0.9569797802435992</v>
          </cell>
          <cell r="D51">
            <v>0.9936447277632694</v>
          </cell>
          <cell r="E51">
            <v>0.99406633363444019</v>
          </cell>
          <cell r="F51">
            <v>0.96849927388329471</v>
          </cell>
          <cell r="G51">
            <v>0.92269812979195165</v>
          </cell>
        </row>
        <row r="52">
          <cell r="B52" t="str">
            <v>6.- Rentabilidad Patrimonial</v>
          </cell>
        </row>
        <row r="53">
          <cell r="B53" t="str">
            <v xml:space="preserve">    Sin Ing. Extraord. (3*4*5)</v>
          </cell>
          <cell r="C53">
            <v>0.49071429880520617</v>
          </cell>
          <cell r="D53">
            <v>0.47091205864566882</v>
          </cell>
          <cell r="E53">
            <v>0.51269618354218893</v>
          </cell>
          <cell r="F53">
            <v>0.49451306072255885</v>
          </cell>
          <cell r="G53">
            <v>0.49269177721651353</v>
          </cell>
        </row>
        <row r="55">
          <cell r="B55" t="str">
            <v>Evolución de la Cuenta de Resultados</v>
          </cell>
        </row>
        <row r="56">
          <cell r="B56" t="str">
            <v>( % ATP)</v>
          </cell>
          <cell r="F56" t="str">
            <v xml:space="preserve">Estrato de </v>
          </cell>
        </row>
        <row r="57">
          <cell r="F57" t="str">
            <v>Comparación</v>
          </cell>
        </row>
        <row r="58">
          <cell r="F58" t="str">
            <v>Medianos</v>
          </cell>
          <cell r="G58" t="str">
            <v>Privada</v>
          </cell>
        </row>
        <row r="59">
          <cell r="C59" t="str">
            <v>Dic-97</v>
          </cell>
          <cell r="D59">
            <v>35796</v>
          </cell>
          <cell r="E59">
            <v>35827</v>
          </cell>
          <cell r="F59">
            <v>35765</v>
          </cell>
        </row>
        <row r="61">
          <cell r="B61" t="str">
            <v>1.-Margen Financiero Bruto</v>
          </cell>
          <cell r="C61">
            <v>0.17427387856428647</v>
          </cell>
          <cell r="D61">
            <v>0.15627607687336273</v>
          </cell>
          <cell r="E61">
            <v>0.16379779248655468</v>
          </cell>
          <cell r="F61">
            <v>0.14931109387022176</v>
          </cell>
          <cell r="G61">
            <v>0.1498012439973079</v>
          </cell>
        </row>
        <row r="62">
          <cell r="B62" t="str">
            <v>2.-Ingresos por Op. Acc. y Conexas</v>
          </cell>
          <cell r="C62">
            <v>1.3234403337585767E-2</v>
          </cell>
          <cell r="D62">
            <v>8.6240876875336089E-3</v>
          </cell>
          <cell r="E62">
            <v>1.0122991729181113E-2</v>
          </cell>
          <cell r="F62">
            <v>3.0169037002136873E-2</v>
          </cell>
          <cell r="G62">
            <v>2.0195818639643866E-2</v>
          </cell>
        </row>
        <row r="63">
          <cell r="B63" t="str">
            <v>3.-Ingresos Extraordinarios</v>
          </cell>
          <cell r="C63">
            <v>-8.2750060338585669E-4</v>
          </cell>
          <cell r="D63">
            <v>-3.1525626920970708E-4</v>
          </cell>
          <cell r="E63">
            <v>-3.2851654991572146E-4</v>
          </cell>
          <cell r="F63">
            <v>-9.0748378005016901E-5</v>
          </cell>
          <cell r="G63">
            <v>2.8312942376642036E-4</v>
          </cell>
        </row>
        <row r="64">
          <cell r="B64" t="str">
            <v>4.-Transferencias y Apartados</v>
          </cell>
          <cell r="C64">
            <v>1.3961590180326172E-2</v>
          </cell>
          <cell r="D64">
            <v>1.4609989225296872E-2</v>
          </cell>
          <cell r="E64">
            <v>1.3335604657719807E-2</v>
          </cell>
          <cell r="F64">
            <v>1.435583984163437E-2</v>
          </cell>
          <cell r="G64">
            <v>1.8443299449311303E-2</v>
          </cell>
        </row>
        <row r="65">
          <cell r="B65" t="str">
            <v>5.-ISLR</v>
          </cell>
          <cell r="C65">
            <v>1.7239595903872013E-3</v>
          </cell>
          <cell r="D65">
            <v>0</v>
          </cell>
          <cell r="E65">
            <v>0</v>
          </cell>
          <cell r="F65">
            <v>1.1580660795612631E-3</v>
          </cell>
          <cell r="G65">
            <v>2.8618296908735339E-3</v>
          </cell>
        </row>
        <row r="66">
          <cell r="B66" t="str">
            <v xml:space="preserve">6.-Productos Totales </v>
          </cell>
          <cell r="C66">
            <v>0.17099523152777302</v>
          </cell>
          <cell r="D66">
            <v>0.14997491906638977</v>
          </cell>
          <cell r="E66">
            <v>0.16025666300810026</v>
          </cell>
          <cell r="F66">
            <v>0.16387547657315799</v>
          </cell>
          <cell r="G66">
            <v>0.14897506292053336</v>
          </cell>
        </row>
        <row r="67">
          <cell r="B67" t="str">
            <v>7.-Costos de Transformación</v>
          </cell>
          <cell r="C67">
            <v>0.11544244388511532</v>
          </cell>
          <cell r="D67">
            <v>0.10068470487476382</v>
          </cell>
          <cell r="E67">
            <v>0.10522032928221957</v>
          </cell>
          <cell r="F67">
            <v>0.1026873429295294</v>
          </cell>
          <cell r="G67">
            <v>0.10091364829444906</v>
          </cell>
        </row>
        <row r="68">
          <cell r="B68" t="str">
            <v xml:space="preserve">8.-R.O.A. </v>
          </cell>
          <cell r="C68">
            <v>5.5552787642657697E-2</v>
          </cell>
          <cell r="D68">
            <v>4.929021419162595E-2</v>
          </cell>
          <cell r="E68">
            <v>5.5036333725880696E-2</v>
          </cell>
          <cell r="F68">
            <v>6.1188133643628587E-2</v>
          </cell>
          <cell r="G68">
            <v>4.8061414626084306E-2</v>
          </cell>
        </row>
        <row r="69">
          <cell r="B69" t="str">
            <v xml:space="preserve">9.-Apalancamiento (veces) </v>
          </cell>
          <cell r="C69">
            <v>8.8364482614785675</v>
          </cell>
          <cell r="D69">
            <v>9.5538651306099158</v>
          </cell>
          <cell r="E69">
            <v>9.3155947868143514</v>
          </cell>
          <cell r="F69">
            <v>8.1990483341031286</v>
          </cell>
          <cell r="G69">
            <v>10.53043398836321</v>
          </cell>
        </row>
        <row r="70">
          <cell r="B70" t="str">
            <v xml:space="preserve">10.-R.O.E. ( % sobre Patrimonio ) </v>
          </cell>
          <cell r="C70">
            <v>0.49088933378525068</v>
          </cell>
          <cell r="D70">
            <v>0.47091205864566921</v>
          </cell>
          <cell r="E70">
            <v>0.51269618354218904</v>
          </cell>
          <cell r="F70">
            <v>0.50168446521767252</v>
          </cell>
          <cell r="G70">
            <v>0.50610755410733488</v>
          </cell>
        </row>
        <row r="71">
          <cell r="B71" t="str">
            <v>11.- Inflación ( Variación IPC )</v>
          </cell>
          <cell r="C71">
            <v>0.376</v>
          </cell>
          <cell r="D71">
            <v>0.36799999999999999</v>
          </cell>
          <cell r="E71">
            <v>0.36699999999999999</v>
          </cell>
          <cell r="F71">
            <v>0.376</v>
          </cell>
          <cell r="G71">
            <v>0.376</v>
          </cell>
        </row>
        <row r="72">
          <cell r="B72" t="str">
            <v xml:space="preserve">12.- R.O.E.  Real </v>
          </cell>
          <cell r="C72">
            <v>0.11488933378525068</v>
          </cell>
          <cell r="D72">
            <v>0.10291205864566921</v>
          </cell>
          <cell r="E72">
            <v>0.14569618354218905</v>
          </cell>
          <cell r="F72">
            <v>0.12568446521767251</v>
          </cell>
          <cell r="G72">
            <v>0.13010755410733488</v>
          </cell>
        </row>
        <row r="73">
          <cell r="B73" t="str">
            <v>13.- Rentabilidad Operativa</v>
          </cell>
          <cell r="C73">
            <v>0.62949388278700613</v>
          </cell>
          <cell r="D73">
            <v>0.61049392526381918</v>
          </cell>
          <cell r="E73">
            <v>0.63692527277066069</v>
          </cell>
          <cell r="F73">
            <v>0.62827005730333274</v>
          </cell>
          <cell r="G73">
            <v>0.72817531918827771</v>
          </cell>
        </row>
        <row r="74">
          <cell r="B74" t="str">
            <v xml:space="preserve">14.- Eficiencia Media </v>
          </cell>
          <cell r="C74">
            <v>0.67512083731039707</v>
          </cell>
          <cell r="D74">
            <v>0.67134361866328773</v>
          </cell>
          <cell r="E74">
            <v>0.6565738191921614</v>
          </cell>
          <cell r="F74">
            <v>0.62661811929918187</v>
          </cell>
          <cell r="G74">
            <v>0.67738617669373735</v>
          </cell>
        </row>
      </sheetData>
      <sheetData sheetId="1" refreshError="1">
        <row r="2">
          <cell r="B2" t="str">
            <v>Sistema de Análisis y Calificación de Riesgo Bancario</v>
          </cell>
        </row>
        <row r="3">
          <cell r="B3" t="str">
            <v>MDBC-98</v>
          </cell>
        </row>
        <row r="4">
          <cell r="B4" t="str">
            <v>Banco Del Caribe, C.A.</v>
          </cell>
        </row>
        <row r="6">
          <cell r="B6" t="str">
            <v>Módulo de Gestión Administrativa</v>
          </cell>
        </row>
        <row r="8">
          <cell r="F8" t="str">
            <v>Estrato de Comparación</v>
          </cell>
        </row>
        <row r="9">
          <cell r="F9" t="str">
            <v>Medianos</v>
          </cell>
          <cell r="G9" t="str">
            <v>Privada</v>
          </cell>
        </row>
        <row r="10">
          <cell r="C10" t="str">
            <v>Dic-97</v>
          </cell>
          <cell r="D10">
            <v>35796</v>
          </cell>
          <cell r="E10">
            <v>35827</v>
          </cell>
          <cell r="F10">
            <v>35765</v>
          </cell>
        </row>
        <row r="12">
          <cell r="B12" t="str">
            <v>1.- Costo Medio de Pasivo Oneroso</v>
          </cell>
          <cell r="C12">
            <v>7.9428936068693709E-2</v>
          </cell>
          <cell r="D12">
            <v>0.111187753056771</v>
          </cell>
          <cell r="E12">
            <v>0.10775144596507111</v>
          </cell>
          <cell r="F12">
            <v>8.9756297980370631E-2</v>
          </cell>
          <cell r="G12">
            <v>8.7147674832039973E-2</v>
          </cell>
        </row>
        <row r="13">
          <cell r="B13" t="str">
            <v>2.- Grado de Absorción del</v>
          </cell>
        </row>
        <row r="14">
          <cell r="B14" t="str">
            <v xml:space="preserve">     Margen Financiero</v>
          </cell>
          <cell r="C14">
            <v>0.65718625219207105</v>
          </cell>
          <cell r="D14">
            <v>0.64427458693087747</v>
          </cell>
          <cell r="E14">
            <v>0.64063559569085426</v>
          </cell>
          <cell r="F14">
            <v>0.71665754540581927</v>
          </cell>
          <cell r="G14">
            <v>0.66273768477185169</v>
          </cell>
        </row>
        <row r="15">
          <cell r="B15" t="str">
            <v>3.- Gastos de Personal como %</v>
          </cell>
        </row>
        <row r="16">
          <cell r="B16" t="str">
            <v xml:space="preserve">     Activo Total Promedio</v>
          </cell>
          <cell r="C16">
            <v>5.198822880391684E-2</v>
          </cell>
          <cell r="D16">
            <v>4.7094148063365517E-2</v>
          </cell>
          <cell r="E16">
            <v>4.650481795607754E-2</v>
          </cell>
          <cell r="F16">
            <v>3.9516345591179697E-2</v>
          </cell>
          <cell r="G16">
            <v>3.9281054593239169E-2</v>
          </cell>
        </row>
        <row r="17">
          <cell r="B17" t="str">
            <v>4.- Gastos Operativos como %</v>
          </cell>
        </row>
        <row r="18">
          <cell r="B18" t="str">
            <v xml:space="preserve">     Activo Total Promedio</v>
          </cell>
          <cell r="C18">
            <v>5.3443254146122818E-2</v>
          </cell>
          <cell r="D18">
            <v>4.2717110573910817E-2</v>
          </cell>
          <cell r="E18">
            <v>4.7632756970602375E-2</v>
          </cell>
          <cell r="F18">
            <v>5.1599680050457702E-2</v>
          </cell>
          <cell r="G18">
            <v>5.0993076472617145E-2</v>
          </cell>
        </row>
        <row r="19">
          <cell r="B19" t="str">
            <v xml:space="preserve">5.- Gastos por Aporte a FOGADE </v>
          </cell>
        </row>
        <row r="20">
          <cell r="B20" t="str">
            <v xml:space="preserve">     como % Activo Total Promedio</v>
          </cell>
          <cell r="C20">
            <v>9.7990380305485649E-3</v>
          </cell>
          <cell r="D20">
            <v>1.0721822454205046E-2</v>
          </cell>
          <cell r="E20">
            <v>1.0837483204315778E-2</v>
          </cell>
          <cell r="F20">
            <v>1.1315608399616473E-2</v>
          </cell>
          <cell r="G20">
            <v>1.0423413249663612E-2</v>
          </cell>
        </row>
        <row r="21">
          <cell r="B21" t="str">
            <v>6.- Gastos por Aporte a SUDEBAN</v>
          </cell>
        </row>
        <row r="22">
          <cell r="B22" t="str">
            <v xml:space="preserve">     como % Activo Total Promedio</v>
          </cell>
          <cell r="C22">
            <v>2.1192290452711789E-4</v>
          </cell>
          <cell r="D22">
            <v>1.5162378328243634E-4</v>
          </cell>
          <cell r="E22">
            <v>2.4527115122387276E-4</v>
          </cell>
          <cell r="F22">
            <v>2.557582502031204E-4</v>
          </cell>
          <cell r="G22">
            <v>2.161314883464385E-4</v>
          </cell>
        </row>
        <row r="23">
          <cell r="B23" t="str">
            <v xml:space="preserve">7.- Gastos de Transformación </v>
          </cell>
        </row>
        <row r="24">
          <cell r="B24" t="str">
            <v xml:space="preserve">     como % Activo Total Promedio</v>
          </cell>
          <cell r="C24">
            <v>0.11544244388511532</v>
          </cell>
          <cell r="D24">
            <v>0.10068470487476382</v>
          </cell>
          <cell r="E24">
            <v>0.10522032928221957</v>
          </cell>
          <cell r="F24">
            <v>0.1026873429295294</v>
          </cell>
          <cell r="G24">
            <v>0.10091364829444906</v>
          </cell>
        </row>
        <row r="25">
          <cell r="B25" t="str">
            <v xml:space="preserve">8.- Ingresos Ordinario s/ </v>
          </cell>
        </row>
        <row r="26">
          <cell r="B26" t="str">
            <v xml:space="preserve">     Gastos de Transformación </v>
          </cell>
          <cell r="C26">
            <v>1.9582316909630713</v>
          </cell>
          <cell r="D26">
            <v>2.2225158718110802</v>
          </cell>
          <cell r="E26">
            <v>2.1920832202726026</v>
          </cell>
          <cell r="F26">
            <v>2.2137629419352112</v>
          </cell>
          <cell r="G26">
            <v>2.1509238001002235</v>
          </cell>
        </row>
        <row r="27">
          <cell r="B27" t="str">
            <v>9.- Intensidad de los Activos</v>
          </cell>
        </row>
        <row r="28">
          <cell r="B28" t="str">
            <v xml:space="preserve">      Fijos</v>
          </cell>
          <cell r="C28">
            <v>5.5549846330464705</v>
          </cell>
          <cell r="D28">
            <v>6.1783544327629691</v>
          </cell>
          <cell r="E28">
            <v>6.2549821841765629</v>
          </cell>
          <cell r="F28">
            <v>3.6845232074339318</v>
          </cell>
          <cell r="G28">
            <v>5.0877955706736993</v>
          </cell>
        </row>
        <row r="31">
          <cell r="B31" t="str">
            <v>Módulo de Intermediación</v>
          </cell>
        </row>
        <row r="32">
          <cell r="F32" t="str">
            <v>Estrato de Comparación</v>
          </cell>
        </row>
        <row r="33">
          <cell r="F33" t="str">
            <v>Medianos</v>
          </cell>
          <cell r="G33" t="str">
            <v>Privada</v>
          </cell>
        </row>
        <row r="34">
          <cell r="C34" t="str">
            <v>Dic-97</v>
          </cell>
          <cell r="D34">
            <v>35796</v>
          </cell>
          <cell r="E34">
            <v>35827</v>
          </cell>
          <cell r="F34">
            <v>35827</v>
          </cell>
        </row>
        <row r="35">
          <cell r="B35" t="str">
            <v>1.- Coeficiente de Intermediación</v>
          </cell>
        </row>
        <row r="36">
          <cell r="B36" t="str">
            <v xml:space="preserve">    en Operaciones Activas</v>
          </cell>
          <cell r="C36">
            <v>0.86993364506930981</v>
          </cell>
          <cell r="D36">
            <v>0.84723479834144344</v>
          </cell>
          <cell r="E36">
            <v>0.88385736866363851</v>
          </cell>
          <cell r="F36">
            <v>0.84912183910558947</v>
          </cell>
          <cell r="G36">
            <v>0.8478424030231807</v>
          </cell>
        </row>
        <row r="37">
          <cell r="B37" t="str">
            <v>2.- Coeficiente de Intermediación</v>
          </cell>
        </row>
        <row r="38">
          <cell r="B38" t="str">
            <v xml:space="preserve">     en Créditos</v>
          </cell>
          <cell r="C38">
            <v>0.80304878838584481</v>
          </cell>
          <cell r="D38">
            <v>0.7768716280300918</v>
          </cell>
          <cell r="E38">
            <v>0.80436226775265995</v>
          </cell>
          <cell r="F38">
            <v>0.65204901466779508</v>
          </cell>
          <cell r="G38">
            <v>0.67855475985163582</v>
          </cell>
        </row>
        <row r="39">
          <cell r="B39" t="str">
            <v>3.- Coeficiente de Intermediación</v>
          </cell>
        </row>
        <row r="40">
          <cell r="B40" t="str">
            <v xml:space="preserve">     Inversiones</v>
          </cell>
          <cell r="C40">
            <v>6.6884856683465055E-2</v>
          </cell>
          <cell r="D40">
            <v>7.0363170311351531E-2</v>
          </cell>
          <cell r="E40">
            <v>7.9495100910978569E-2</v>
          </cell>
          <cell r="F40">
            <v>0.19707282443779436</v>
          </cell>
          <cell r="G40">
            <v>0.16928764317154493</v>
          </cell>
        </row>
        <row r="41">
          <cell r="B41" t="str">
            <v>4.- Coeficiente de Intermediación</v>
          </cell>
        </row>
        <row r="42">
          <cell r="B42" t="str">
            <v xml:space="preserve">     Inversiones Temporales</v>
          </cell>
          <cell r="C42">
            <v>0</v>
          </cell>
          <cell r="D42">
            <v>1.5600599349475912E-7</v>
          </cell>
          <cell r="E42">
            <v>2.7694675546169078E-3</v>
          </cell>
          <cell r="F42">
            <v>7.8742415426164253E-2</v>
          </cell>
          <cell r="G42">
            <v>9.092026033060549E-2</v>
          </cell>
        </row>
        <row r="43">
          <cell r="B43" t="str">
            <v>5.- Coeficiente de Intermediación</v>
          </cell>
        </row>
        <row r="44">
          <cell r="B44" t="str">
            <v xml:space="preserve">     Inversiones Permanentes</v>
          </cell>
          <cell r="C44">
            <v>6.6884856683465055E-2</v>
          </cell>
          <cell r="D44">
            <v>7.0363014305358032E-2</v>
          </cell>
          <cell r="E44">
            <v>7.6725633356361678E-2</v>
          </cell>
          <cell r="F44">
            <v>0.11833040901163011</v>
          </cell>
          <cell r="G44">
            <v>7.8367382840939442E-2</v>
          </cell>
        </row>
        <row r="45">
          <cell r="B45" t="str">
            <v>6.- Coeficiente de Intermediación</v>
          </cell>
        </row>
        <row r="46">
          <cell r="B46" t="str">
            <v xml:space="preserve">     Valores de la Nación</v>
          </cell>
          <cell r="C46">
            <v>5.0251416929769935E-2</v>
          </cell>
          <cell r="D46">
            <v>5.3285865368166055E-2</v>
          </cell>
          <cell r="E46">
            <v>5.7864346783589343E-2</v>
          </cell>
          <cell r="F46">
            <v>9.9338589287740503E-2</v>
          </cell>
          <cell r="G46">
            <v>8.9372943361617302E-2</v>
          </cell>
        </row>
        <row r="47">
          <cell r="B47" t="str">
            <v>7.- Coeficiente de Intermediación</v>
          </cell>
        </row>
        <row r="48">
          <cell r="B48" t="str">
            <v xml:space="preserve">     Valores Privados</v>
          </cell>
          <cell r="C48">
            <v>1.663343975369512E-2</v>
          </cell>
          <cell r="D48">
            <v>1.7077304943185476E-2</v>
          </cell>
          <cell r="E48">
            <v>2.1630754127389226E-2</v>
          </cell>
          <cell r="F48">
            <v>9.7734235150053861E-2</v>
          </cell>
          <cell r="G48">
            <v>7.9914699809927631E-2</v>
          </cell>
        </row>
        <row r="50">
          <cell r="B50" t="str">
            <v>Módulo de Liquidez</v>
          </cell>
        </row>
        <row r="51">
          <cell r="F51" t="str">
            <v>Estrato de Comparación</v>
          </cell>
        </row>
        <row r="52">
          <cell r="F52" t="str">
            <v>Medianos</v>
          </cell>
          <cell r="G52" t="str">
            <v>Privada</v>
          </cell>
        </row>
        <row r="53">
          <cell r="C53" t="str">
            <v>Dic-97</v>
          </cell>
          <cell r="D53">
            <v>35796</v>
          </cell>
          <cell r="E53">
            <v>35827</v>
          </cell>
          <cell r="F53">
            <v>35827</v>
          </cell>
        </row>
        <row r="55">
          <cell r="B55" t="str">
            <v>1.- Coef. de Liquidez Total</v>
          </cell>
          <cell r="C55">
            <v>0.47292209026773974</v>
          </cell>
          <cell r="D55">
            <v>0.47322517172380946</v>
          </cell>
          <cell r="E55">
            <v>0.48418152608480997</v>
          </cell>
          <cell r="F55">
            <v>0.49640275158053537</v>
          </cell>
          <cell r="G55">
            <v>0.46170845672495192</v>
          </cell>
        </row>
        <row r="57">
          <cell r="B57" t="str">
            <v>2.- Coef. de Liquidez Mínima</v>
          </cell>
          <cell r="C57">
            <v>0.23747090288715408</v>
          </cell>
          <cell r="D57">
            <v>0.22477854220492283</v>
          </cell>
          <cell r="E57">
            <v>0.21319286014622202</v>
          </cell>
          <cell r="F57">
            <v>0.21228938371399977</v>
          </cell>
          <cell r="G57">
            <v>0.19238826400006445</v>
          </cell>
        </row>
        <row r="59">
          <cell r="B59" t="str">
            <v xml:space="preserve">3.- Coef. de Liquidez Adicional </v>
          </cell>
          <cell r="C59">
            <v>0.23545118738058565</v>
          </cell>
          <cell r="D59">
            <v>0.24844662951888663</v>
          </cell>
          <cell r="E59">
            <v>0.27098866593858795</v>
          </cell>
          <cell r="F59">
            <v>0.28411336786653563</v>
          </cell>
          <cell r="G59">
            <v>0.2693201927248875</v>
          </cell>
        </row>
        <row r="61">
          <cell r="B61" t="str">
            <v>4.- Coef. de Liquidez Restringida</v>
          </cell>
          <cell r="C61">
            <v>0.28672448867265143</v>
          </cell>
          <cell r="D61">
            <v>0.31078414300572776</v>
          </cell>
          <cell r="E61">
            <v>0.29852400119681644</v>
          </cell>
          <cell r="F61">
            <v>0.34834265647052032</v>
          </cell>
          <cell r="G61">
            <v>0.31670788775722186</v>
          </cell>
        </row>
        <row r="63">
          <cell r="B63" t="str">
            <v>5.- Prueba Acida de Liquidez</v>
          </cell>
          <cell r="C63">
            <v>0.21652890426282037</v>
          </cell>
          <cell r="D63">
            <v>0.24032814807876218</v>
          </cell>
          <cell r="E63">
            <v>0.22595773301277966</v>
          </cell>
          <cell r="F63">
            <v>0.22429249235926987</v>
          </cell>
          <cell r="G63">
            <v>0.21556491468711805</v>
          </cell>
        </row>
        <row r="65">
          <cell r="B65" t="str">
            <v>Mezcla de Depósitos</v>
          </cell>
        </row>
        <row r="66">
          <cell r="B66" t="str">
            <v>Cifras como % del Total de los Depósitos</v>
          </cell>
        </row>
        <row r="67">
          <cell r="F67" t="str">
            <v>Estrato de Comparación</v>
          </cell>
        </row>
        <row r="68">
          <cell r="F68" t="str">
            <v>Medianos</v>
          </cell>
          <cell r="G68" t="str">
            <v>Privada</v>
          </cell>
        </row>
        <row r="69">
          <cell r="C69" t="str">
            <v>Dic-97</v>
          </cell>
          <cell r="D69">
            <v>35796</v>
          </cell>
          <cell r="E69">
            <v>35827</v>
          </cell>
          <cell r="F69">
            <v>35827</v>
          </cell>
        </row>
        <row r="71">
          <cell r="B71" t="str">
            <v>% Dep. a la Vista</v>
          </cell>
          <cell r="C71">
            <v>0.42187434337929214</v>
          </cell>
          <cell r="D71">
            <v>0.45724441372906482</v>
          </cell>
          <cell r="E71">
            <v>0.46672827992052834</v>
          </cell>
          <cell r="F71">
            <v>0.5265056708142728</v>
          </cell>
          <cell r="G71">
            <v>0.55519116757222697</v>
          </cell>
        </row>
        <row r="73">
          <cell r="B73" t="str">
            <v>% Dep. de Ahorro</v>
          </cell>
          <cell r="C73">
            <v>0.27075333024959136</v>
          </cell>
          <cell r="D73">
            <v>0.27843514601342567</v>
          </cell>
          <cell r="E73">
            <v>0.28700782428683086</v>
          </cell>
          <cell r="F73">
            <v>0.23989577391546918</v>
          </cell>
          <cell r="G73">
            <v>0.26865041837366826</v>
          </cell>
        </row>
        <row r="75">
          <cell r="B75" t="str">
            <v>% Dep. a Plazo</v>
          </cell>
          <cell r="C75">
            <v>0.30737232637111656</v>
          </cell>
          <cell r="D75">
            <v>0.26432044025750967</v>
          </cell>
          <cell r="E75">
            <v>0.24626389579264074</v>
          </cell>
          <cell r="F75">
            <v>0.23359854167397889</v>
          </cell>
          <cell r="G75">
            <v>0.17615842069729767</v>
          </cell>
        </row>
      </sheetData>
      <sheetData sheetId="2" refreshError="1"/>
      <sheetData sheetId="3" refreshError="1">
        <row r="1">
          <cell r="Y1" t="str">
            <v>Sistema de Análisis y Calificación de Riesgo Bancario</v>
          </cell>
        </row>
        <row r="2">
          <cell r="K2" t="str">
            <v>Sistema de Análisis y Calificación de Riesgo Bancario</v>
          </cell>
          <cell r="Y2" t="str">
            <v>MDBC-98</v>
          </cell>
        </row>
        <row r="3">
          <cell r="K3" t="str">
            <v>MDBC-98</v>
          </cell>
          <cell r="Y3" t="str">
            <v>Banco Del Caribe, C.A.</v>
          </cell>
        </row>
        <row r="4">
          <cell r="K4" t="str">
            <v>Banco Del Caribe, C.A.</v>
          </cell>
          <cell r="Y4" t="str">
            <v>Flujo de Caja Libre</v>
          </cell>
        </row>
        <row r="5">
          <cell r="K5" t="str">
            <v>Estado de Origen y Aplicación de Fondos</v>
          </cell>
          <cell r="Y5" t="str">
            <v>Millones de Bolívares</v>
          </cell>
        </row>
        <row r="6">
          <cell r="K6" t="str">
            <v>( Cifras en MM Bs. )</v>
          </cell>
          <cell r="AD6" t="str">
            <v xml:space="preserve">Estrato de </v>
          </cell>
        </row>
        <row r="7">
          <cell r="L7" t="str">
            <v>Ene-98/Dic-97</v>
          </cell>
          <cell r="Q7" t="str">
            <v>Feb-98/Jan-98</v>
          </cell>
          <cell r="AD7" t="str">
            <v>Comparación</v>
          </cell>
        </row>
        <row r="8">
          <cell r="K8" t="str">
            <v>Banca</v>
          </cell>
          <cell r="AD8" t="str">
            <v>Bancos</v>
          </cell>
          <cell r="AE8" t="str">
            <v>Banca</v>
          </cell>
        </row>
        <row r="9">
          <cell r="K9" t="str">
            <v>Privada</v>
          </cell>
          <cell r="AD9" t="str">
            <v>Medianos</v>
          </cell>
          <cell r="AE9" t="str">
            <v>Privada</v>
          </cell>
        </row>
        <row r="10">
          <cell r="L10" t="str">
            <v>ORIGEN</v>
          </cell>
          <cell r="N10" t="str">
            <v>APLICACION</v>
          </cell>
          <cell r="Q10" t="str">
            <v>ORIGEN</v>
          </cell>
          <cell r="S10" t="str">
            <v>APLICACION</v>
          </cell>
          <cell r="Z10">
            <v>35217</v>
          </cell>
          <cell r="AA10">
            <v>35400</v>
          </cell>
          <cell r="AB10">
            <v>35582</v>
          </cell>
          <cell r="AC10" t="str">
            <v>Dic-97</v>
          </cell>
          <cell r="AD10">
            <v>35765</v>
          </cell>
        </row>
        <row r="11">
          <cell r="J11" t="str">
            <v>% ATP</v>
          </cell>
          <cell r="K11" t="str">
            <v>MM Bs.</v>
          </cell>
          <cell r="L11" t="str">
            <v>MMBs</v>
          </cell>
          <cell r="M11" t="str">
            <v>%</v>
          </cell>
          <cell r="N11" t="str">
            <v>MMBs</v>
          </cell>
          <cell r="O11" t="str">
            <v>%</v>
          </cell>
          <cell r="Q11" t="str">
            <v>MMBs</v>
          </cell>
          <cell r="R11" t="str">
            <v>%</v>
          </cell>
          <cell r="S11" t="str">
            <v>MMBs</v>
          </cell>
          <cell r="T11" t="str">
            <v>%</v>
          </cell>
        </row>
        <row r="12">
          <cell r="K12" t="str">
            <v>Activo</v>
          </cell>
          <cell r="Y12" t="str">
            <v>FLUJO DE CAJA OPERATIVO</v>
          </cell>
        </row>
        <row r="13">
          <cell r="J13">
            <v>0.20036715806393793</v>
          </cell>
          <cell r="K13" t="str">
            <v>Disponibilidades</v>
          </cell>
          <cell r="L13">
            <v>0</v>
          </cell>
          <cell r="M13">
            <v>0</v>
          </cell>
          <cell r="N13">
            <v>5389.8155354400078</v>
          </cell>
          <cell r="O13">
            <v>0.41344836629794229</v>
          </cell>
          <cell r="Q13">
            <v>331.15043179999338</v>
          </cell>
          <cell r="R13">
            <v>1.2606934388546067E-2</v>
          </cell>
          <cell r="S13">
            <v>0</v>
          </cell>
          <cell r="T13">
            <v>0</v>
          </cell>
        </row>
        <row r="14">
          <cell r="J14">
            <v>5.1056064193716166E-2</v>
          </cell>
          <cell r="K14" t="str">
            <v>Inversiones Temporales</v>
          </cell>
          <cell r="L14">
            <v>0</v>
          </cell>
          <cell r="M14">
            <v>0</v>
          </cell>
          <cell r="N14">
            <v>5.192534999999765E-2</v>
          </cell>
          <cell r="O14">
            <v>3.9831513686850633E-6</v>
          </cell>
          <cell r="Q14">
            <v>0</v>
          </cell>
          <cell r="R14">
            <v>0</v>
          </cell>
          <cell r="S14">
            <v>852.64795847999994</v>
          </cell>
          <cell r="T14">
            <v>3.2460404205595171E-2</v>
          </cell>
          <cell r="Y14" t="str">
            <v>Ingresos Financieros</v>
          </cell>
          <cell r="Z14">
            <v>32942.408719239997</v>
          </cell>
          <cell r="AA14">
            <v>30907.54</v>
          </cell>
          <cell r="AB14">
            <v>26966.33</v>
          </cell>
          <cell r="AC14">
            <v>34782.453000000001</v>
          </cell>
          <cell r="AD14">
            <v>164750.95000000001</v>
          </cell>
          <cell r="AE14">
            <v>488961.07</v>
          </cell>
        </row>
        <row r="15">
          <cell r="J15">
            <v>0.14931109387022176</v>
          </cell>
          <cell r="K15" t="str">
            <v>Cartera de Créditos</v>
          </cell>
          <cell r="L15">
            <v>7763.5845867899479</v>
          </cell>
          <cell r="M15">
            <v>0.5955291231787142</v>
          </cell>
          <cell r="N15">
            <v>0</v>
          </cell>
          <cell r="O15">
            <v>0</v>
          </cell>
          <cell r="Q15">
            <v>7989.8031037300534</v>
          </cell>
          <cell r="R15">
            <v>0.30417270772868288</v>
          </cell>
          <cell r="S15">
            <v>0</v>
          </cell>
          <cell r="T15">
            <v>0</v>
          </cell>
          <cell r="Y15" t="str">
            <v>Otros Ingresos</v>
          </cell>
          <cell r="Z15">
            <v>1954.98246612</v>
          </cell>
          <cell r="AA15">
            <v>1320.63</v>
          </cell>
          <cell r="AB15">
            <v>1408.28</v>
          </cell>
          <cell r="AC15">
            <v>2435.8390000000004</v>
          </cell>
          <cell r="AD15">
            <v>28983.16</v>
          </cell>
          <cell r="AE15">
            <v>49961.08</v>
          </cell>
        </row>
        <row r="16">
          <cell r="J16">
            <v>2.9741830674038352E-3</v>
          </cell>
          <cell r="K16" t="str">
            <v>Otras Cuentas por Cobrar</v>
          </cell>
          <cell r="L16">
            <v>0</v>
          </cell>
          <cell r="M16">
            <v>0</v>
          </cell>
          <cell r="N16">
            <v>1213.2993091600001</v>
          </cell>
          <cell r="O16">
            <v>9.3071203254393373E-2</v>
          </cell>
          <cell r="Q16">
            <v>0</v>
          </cell>
          <cell r="R16">
            <v>0</v>
          </cell>
          <cell r="S16">
            <v>24.916666189999887</v>
          </cell>
          <cell r="T16">
            <v>9.4858029968795726E-4</v>
          </cell>
          <cell r="Y16" t="str">
            <v>Egresos Financieros</v>
          </cell>
          <cell r="Z16">
            <v>-15453.381141000002</v>
          </cell>
          <cell r="AA16">
            <v>-6715.41</v>
          </cell>
          <cell r="AB16">
            <v>-5089.2</v>
          </cell>
          <cell r="AC16">
            <v>-6114.93</v>
          </cell>
          <cell r="AD16">
            <v>-40718.400000000001</v>
          </cell>
          <cell r="AE16">
            <v>-122850.12</v>
          </cell>
        </row>
        <row r="17">
          <cell r="J17">
            <v>1.0408300912164806E-2</v>
          </cell>
          <cell r="K17" t="str">
            <v>Bienes Realizables</v>
          </cell>
          <cell r="L17">
            <v>0</v>
          </cell>
          <cell r="M17">
            <v>0</v>
          </cell>
          <cell r="N17">
            <v>128.56515063999996</v>
          </cell>
          <cell r="O17">
            <v>9.8621281462125988E-3</v>
          </cell>
          <cell r="Q17">
            <v>0</v>
          </cell>
          <cell r="R17">
            <v>0</v>
          </cell>
          <cell r="S17">
            <v>143.68565438999997</v>
          </cell>
          <cell r="T17">
            <v>5.4701291120891737E-3</v>
          </cell>
          <cell r="Y17" t="str">
            <v>Sueldos y Otros Gastos de Personal</v>
          </cell>
          <cell r="Z17">
            <v>-3891.3943560000002</v>
          </cell>
          <cell r="AA17">
            <v>-5943.98</v>
          </cell>
          <cell r="AB17">
            <v>-6825.64</v>
          </cell>
          <cell r="AC17">
            <v>-8252.5059999999994</v>
          </cell>
          <cell r="AD17">
            <v>-33887.300000000003</v>
          </cell>
          <cell r="AE17">
            <v>-93230.35</v>
          </cell>
        </row>
        <row r="18">
          <cell r="J18">
            <v>0.14187697602546076</v>
          </cell>
          <cell r="K18" t="str">
            <v>Inversiones Permanentes</v>
          </cell>
          <cell r="L18">
            <v>0</v>
          </cell>
          <cell r="M18">
            <v>0</v>
          </cell>
          <cell r="N18">
            <v>1148.5438115700017</v>
          </cell>
          <cell r="O18">
            <v>8.8103861698573413E-2</v>
          </cell>
          <cell r="Q18">
            <v>0</v>
          </cell>
          <cell r="R18">
            <v>0</v>
          </cell>
          <cell r="S18">
            <v>203.52343829000165</v>
          </cell>
          <cell r="T18">
            <v>7.7481603122385497E-3</v>
          </cell>
          <cell r="Y18" t="str">
            <v>Gastos Operativos Directos</v>
          </cell>
          <cell r="Z18">
            <v>-4775.0522940000001</v>
          </cell>
          <cell r="AA18">
            <v>-5618.15</v>
          </cell>
          <cell r="AB18">
            <v>-7816.23</v>
          </cell>
          <cell r="AC18">
            <v>-10587.396000000001</v>
          </cell>
          <cell r="AD18">
            <v>-55001.61</v>
          </cell>
          <cell r="AE18">
            <v>-149405.24</v>
          </cell>
        </row>
        <row r="19">
          <cell r="J19">
            <v>0.1026873429295294</v>
          </cell>
          <cell r="K19" t="str">
            <v>Bienes de Uso</v>
          </cell>
          <cell r="L19">
            <v>0</v>
          </cell>
          <cell r="M19">
            <v>0</v>
          </cell>
          <cell r="N19">
            <v>2751.4446526699994</v>
          </cell>
          <cell r="O19">
            <v>0.21106108161320442</v>
          </cell>
          <cell r="Q19">
            <v>0</v>
          </cell>
          <cell r="R19">
            <v>0</v>
          </cell>
          <cell r="S19">
            <v>54.758947899999839</v>
          </cell>
          <cell r="T19">
            <v>2.0846793392619322E-3</v>
          </cell>
          <cell r="Y19" t="str">
            <v>Impuesto Sobre La Renta</v>
          </cell>
          <cell r="Z19">
            <v>-200</v>
          </cell>
          <cell r="AA19">
            <v>-500</v>
          </cell>
          <cell r="AB19">
            <v>-500</v>
          </cell>
          <cell r="AC19">
            <v>0</v>
          </cell>
          <cell r="AD19">
            <v>-558.69000000000005</v>
          </cell>
          <cell r="AE19">
            <v>-7978.49</v>
          </cell>
        </row>
        <row r="20">
          <cell r="J20">
            <v>3.9189633095931382E-2</v>
          </cell>
          <cell r="K20" t="str">
            <v>Otros Activos</v>
          </cell>
          <cell r="L20">
            <v>0</v>
          </cell>
          <cell r="M20">
            <v>0</v>
          </cell>
          <cell r="N20">
            <v>117.27629387000002</v>
          </cell>
          <cell r="O20">
            <v>8.9961691243799699E-3</v>
          </cell>
          <cell r="Q20">
            <v>0</v>
          </cell>
          <cell r="R20">
            <v>0</v>
          </cell>
          <cell r="S20">
            <v>38.847343460000047</v>
          </cell>
          <cell r="T20">
            <v>1.4789227587821217E-3</v>
          </cell>
          <cell r="Y20" t="str">
            <v>UTIL. OPER. DESPUES DE IMPUESTOS</v>
          </cell>
          <cell r="Z20">
            <v>10577.563394359997</v>
          </cell>
          <cell r="AA20">
            <v>13450.63</v>
          </cell>
          <cell r="AB20">
            <v>8143.54</v>
          </cell>
          <cell r="AC20">
            <v>12263.46</v>
          </cell>
          <cell r="AD20">
            <v>63568.11</v>
          </cell>
          <cell r="AE20">
            <v>165457.95000000001</v>
          </cell>
        </row>
        <row r="21">
          <cell r="J21">
            <v>2.6958276319246962E-2</v>
          </cell>
          <cell r="K21">
            <v>43692.22</v>
          </cell>
          <cell r="L21">
            <v>1.8644345023292912E-2</v>
          </cell>
        </row>
        <row r="22">
          <cell r="J22">
            <v>3.8727252868579693E-3</v>
          </cell>
          <cell r="K22" t="str">
            <v>Pasivo y Capital</v>
          </cell>
          <cell r="L22">
            <v>5.7580761636526227E-3</v>
          </cell>
          <cell r="Y22" t="str">
            <v>Flujo de Caja Operativo</v>
          </cell>
          <cell r="Z22">
            <v>10577.563394359997</v>
          </cell>
          <cell r="AA22">
            <v>13450.63</v>
          </cell>
          <cell r="AB22">
            <v>8143.54</v>
          </cell>
          <cell r="AC22">
            <v>12263.46</v>
          </cell>
          <cell r="AD22">
            <v>63568.11</v>
          </cell>
          <cell r="AE22">
            <v>165457.95000000001</v>
          </cell>
        </row>
        <row r="23">
          <cell r="J23">
            <v>6.2275184128320379E-2</v>
          </cell>
          <cell r="K23" t="str">
            <v>Captaciones del Público</v>
          </cell>
          <cell r="L23">
            <v>0</v>
          </cell>
          <cell r="M23">
            <v>0</v>
          </cell>
          <cell r="N23">
            <v>136.55104426003527</v>
          </cell>
          <cell r="O23">
            <v>1.0474719551043156E-2</v>
          </cell>
          <cell r="Q23">
            <v>0</v>
          </cell>
          <cell r="R23">
            <v>0</v>
          </cell>
          <cell r="S23">
            <v>24948.944115769933</v>
          </cell>
          <cell r="T23">
            <v>0.94980912397234507</v>
          </cell>
        </row>
        <row r="24">
          <cell r="J24">
            <v>8.7462989139328983E-4</v>
          </cell>
          <cell r="K24" t="str">
            <v>Oblig. con el B.C.V</v>
          </cell>
          <cell r="L24">
            <v>0</v>
          </cell>
          <cell r="M24">
            <v>0</v>
          </cell>
          <cell r="N24">
            <v>0</v>
          </cell>
          <cell r="O24">
            <v>0</v>
          </cell>
          <cell r="Q24">
            <v>0</v>
          </cell>
          <cell r="R24">
            <v>0</v>
          </cell>
          <cell r="S24">
            <v>0</v>
          </cell>
          <cell r="T24">
            <v>0</v>
          </cell>
          <cell r="Y24" t="str">
            <v>Cambios en el Balance</v>
          </cell>
        </row>
        <row r="25">
          <cell r="J25">
            <v>9.6537826939830664E-4</v>
          </cell>
          <cell r="K25" t="str">
            <v>Oblig. con el B.A.N.A.P</v>
          </cell>
          <cell r="L25">
            <v>0</v>
          </cell>
          <cell r="M25">
            <v>0</v>
          </cell>
          <cell r="N25">
            <v>0</v>
          </cell>
          <cell r="O25">
            <v>0</v>
          </cell>
          <cell r="Q25">
            <v>0</v>
          </cell>
          <cell r="R25">
            <v>0</v>
          </cell>
          <cell r="S25">
            <v>0</v>
          </cell>
          <cell r="T25">
            <v>0</v>
          </cell>
        </row>
        <row r="26">
          <cell r="J26">
            <v>6.2184435750315362E-2</v>
          </cell>
          <cell r="K26" t="str">
            <v>Otros Financ. Obtenidos</v>
          </cell>
          <cell r="L26">
            <v>2105.8005905499995</v>
          </cell>
          <cell r="M26">
            <v>0.16153177250278214</v>
          </cell>
          <cell r="N26">
            <v>0</v>
          </cell>
          <cell r="O26">
            <v>0</v>
          </cell>
          <cell r="Q26">
            <v>6659.0669750500019</v>
          </cell>
          <cell r="R26">
            <v>0.25351143281641036</v>
          </cell>
          <cell r="S26">
            <v>0</v>
          </cell>
          <cell r="T26">
            <v>0</v>
          </cell>
          <cell r="Y26" t="str">
            <v>Fuentes de Flujo de Caja</v>
          </cell>
        </row>
        <row r="27">
          <cell r="K27" t="str">
            <v>Otras Oblig. p/ Intermed. Financ.</v>
          </cell>
          <cell r="L27">
            <v>0</v>
          </cell>
          <cell r="M27">
            <v>0</v>
          </cell>
          <cell r="N27">
            <v>1879.1546159</v>
          </cell>
          <cell r="O27">
            <v>0.1441484223080495</v>
          </cell>
          <cell r="Q27">
            <v>739.90087077999988</v>
          </cell>
          <cell r="R27">
            <v>2.8168109826247695E-2</v>
          </cell>
          <cell r="S27">
            <v>0</v>
          </cell>
          <cell r="T27">
            <v>0</v>
          </cell>
          <cell r="Y27" t="str">
            <v>Incremento Captaciones del Público</v>
          </cell>
          <cell r="Z27">
            <v>151949.49</v>
          </cell>
          <cell r="AA27">
            <v>29727.25</v>
          </cell>
          <cell r="AB27">
            <v>32845.33</v>
          </cell>
          <cell r="AC27">
            <v>118456.50099999999</v>
          </cell>
          <cell r="AD27">
            <v>416329.4</v>
          </cell>
          <cell r="AE27">
            <v>1255163.0900000001</v>
          </cell>
        </row>
        <row r="28">
          <cell r="J28">
            <v>1</v>
          </cell>
          <cell r="K28" t="str">
            <v>Otras Ctas. p/ Pagar y Prov.</v>
          </cell>
          <cell r="L28">
            <v>1501.8996041299997</v>
          </cell>
          <cell r="M28">
            <v>0.11520772967063396</v>
          </cell>
          <cell r="N28">
            <v>0</v>
          </cell>
          <cell r="O28">
            <v>0</v>
          </cell>
          <cell r="Q28">
            <v>2862.3558978200017</v>
          </cell>
          <cell r="R28">
            <v>0.1089702127348558</v>
          </cell>
          <cell r="S28">
            <v>0</v>
          </cell>
          <cell r="T28">
            <v>0</v>
          </cell>
          <cell r="Y28" t="str">
            <v>Incremento en las Oblig. con el BCV</v>
          </cell>
          <cell r="Z28">
            <v>0</v>
          </cell>
          <cell r="AA28">
            <v>0</v>
          </cell>
          <cell r="AB28">
            <v>0</v>
          </cell>
          <cell r="AC28">
            <v>0</v>
          </cell>
          <cell r="AD28">
            <v>0</v>
          </cell>
          <cell r="AE28">
            <v>0</v>
          </cell>
        </row>
        <row r="29">
          <cell r="K29" t="str">
            <v>Otros Pasivos</v>
          </cell>
          <cell r="L29">
            <v>0</v>
          </cell>
          <cell r="M29">
            <v>0</v>
          </cell>
          <cell r="N29">
            <v>271.54589619999933</v>
          </cell>
          <cell r="O29">
            <v>2.0830064854832724E-2</v>
          </cell>
          <cell r="Q29">
            <v>2981.7615253099993</v>
          </cell>
          <cell r="R29">
            <v>0.11351599847702495</v>
          </cell>
          <cell r="S29">
            <v>0</v>
          </cell>
          <cell r="T29">
            <v>0</v>
          </cell>
          <cell r="Y29" t="str">
            <v>Incremento Oblig. con el BANAP</v>
          </cell>
          <cell r="Z29">
            <v>0</v>
          </cell>
          <cell r="AA29">
            <v>0</v>
          </cell>
          <cell r="AB29">
            <v>0</v>
          </cell>
          <cell r="AC29">
            <v>0</v>
          </cell>
          <cell r="AD29">
            <v>-151.74</v>
          </cell>
          <cell r="AE29">
            <v>611.19000000000005</v>
          </cell>
        </row>
        <row r="30">
          <cell r="K30" t="str">
            <v>Oblig. Subordin.</v>
          </cell>
          <cell r="L30">
            <v>0</v>
          </cell>
          <cell r="M30">
            <v>0</v>
          </cell>
          <cell r="N30">
            <v>0</v>
          </cell>
          <cell r="O30">
            <v>0</v>
          </cell>
          <cell r="Q30">
            <v>0</v>
          </cell>
          <cell r="R30">
            <v>0</v>
          </cell>
          <cell r="S30">
            <v>0</v>
          </cell>
          <cell r="T30">
            <v>0</v>
          </cell>
          <cell r="Y30" t="str">
            <v>Incremento en Otros Financiamientos obtenidos</v>
          </cell>
          <cell r="Z30">
            <v>3854.16</v>
          </cell>
          <cell r="AA30">
            <v>6383.04</v>
          </cell>
          <cell r="AB30">
            <v>-4563.71</v>
          </cell>
          <cell r="AC30">
            <v>2227.5419999999995</v>
          </cell>
          <cell r="AD30">
            <v>-33898.699999999997</v>
          </cell>
          <cell r="AE30">
            <v>69763.48</v>
          </cell>
        </row>
        <row r="31">
          <cell r="K31" t="str">
            <v>Oblig. Convertibles en Capital</v>
          </cell>
          <cell r="L31">
            <v>0</v>
          </cell>
          <cell r="M31">
            <v>0</v>
          </cell>
          <cell r="N31">
            <v>0</v>
          </cell>
          <cell r="O31">
            <v>0</v>
          </cell>
          <cell r="Q31">
            <v>0</v>
          </cell>
          <cell r="R31">
            <v>0</v>
          </cell>
          <cell r="S31">
            <v>0</v>
          </cell>
          <cell r="T31">
            <v>0</v>
          </cell>
          <cell r="Y31" t="str">
            <v>Incremento por Otras Oblig. p/Intermed. Financ.</v>
          </cell>
          <cell r="Z31">
            <v>0</v>
          </cell>
          <cell r="AA31">
            <v>3060.15</v>
          </cell>
          <cell r="AB31">
            <v>-1289.3699999999999</v>
          </cell>
          <cell r="AC31">
            <v>2380.4830000000002</v>
          </cell>
          <cell r="AD31">
            <v>5376.75</v>
          </cell>
          <cell r="AE31">
            <v>20942.61</v>
          </cell>
        </row>
        <row r="32">
          <cell r="K32" t="str">
            <v>Gestión Operativa</v>
          </cell>
          <cell r="L32">
            <v>1665.16309237</v>
          </cell>
          <cell r="M32">
            <v>0.12773134693940222</v>
          </cell>
          <cell r="N32">
            <v>0</v>
          </cell>
          <cell r="O32">
            <v>0</v>
          </cell>
          <cell r="Q32">
            <v>2036.61871999</v>
          </cell>
          <cell r="R32">
            <v>7.7534304991955988E-2</v>
          </cell>
          <cell r="S32">
            <v>0</v>
          </cell>
          <cell r="T32">
            <v>0</v>
          </cell>
          <cell r="Y32" t="str">
            <v>Incremento en Otras Ctas p/pagar y prov.</v>
          </cell>
          <cell r="Z32">
            <v>302.35000000000002</v>
          </cell>
          <cell r="AA32">
            <v>7384.11</v>
          </cell>
          <cell r="AB32">
            <v>7336.28</v>
          </cell>
          <cell r="AC32">
            <v>-3581.0020000000004</v>
          </cell>
          <cell r="AD32">
            <v>-13814.6</v>
          </cell>
          <cell r="AE32">
            <v>-20080.57</v>
          </cell>
        </row>
        <row r="33">
          <cell r="Y33" t="str">
            <v>Incremento en Otros Pasivos</v>
          </cell>
          <cell r="Z33">
            <v>5255.04</v>
          </cell>
          <cell r="AA33">
            <v>-300.64</v>
          </cell>
          <cell r="AB33">
            <v>-558.17999999999938</v>
          </cell>
          <cell r="AC33">
            <v>599.90799999999945</v>
          </cell>
          <cell r="AD33">
            <v>-2987.59</v>
          </cell>
          <cell r="AE33">
            <v>12802.96</v>
          </cell>
        </row>
        <row r="34">
          <cell r="K34" t="str">
            <v>Capital Social</v>
          </cell>
          <cell r="L34">
            <v>0</v>
          </cell>
          <cell r="M34">
            <v>0</v>
          </cell>
          <cell r="N34">
            <v>0</v>
          </cell>
          <cell r="O34">
            <v>0</v>
          </cell>
          <cell r="Q34">
            <v>2666.6666000000005</v>
          </cell>
          <cell r="R34">
            <v>0.10152029903627593</v>
          </cell>
          <cell r="S34">
            <v>0</v>
          </cell>
          <cell r="T34">
            <v>0</v>
          </cell>
        </row>
        <row r="35">
          <cell r="K35" t="str">
            <v>Aportes Patrimoniales No Capit.</v>
          </cell>
          <cell r="L35">
            <v>0</v>
          </cell>
          <cell r="M35">
            <v>0</v>
          </cell>
          <cell r="N35">
            <v>0</v>
          </cell>
          <cell r="O35">
            <v>0</v>
          </cell>
          <cell r="Q35">
            <v>0</v>
          </cell>
          <cell r="R35">
            <v>0</v>
          </cell>
          <cell r="S35">
            <v>0</v>
          </cell>
          <cell r="T35">
            <v>0</v>
          </cell>
        </row>
        <row r="36">
          <cell r="K36" t="str">
            <v>Reservas de Capital</v>
          </cell>
          <cell r="L36">
            <v>1.519799989182502E-4</v>
          </cell>
          <cell r="M36">
            <v>1.1658083258407639E-8</v>
          </cell>
          <cell r="N36">
            <v>0</v>
          </cell>
          <cell r="O36">
            <v>0</v>
          </cell>
          <cell r="Q36">
            <v>0</v>
          </cell>
          <cell r="R36">
            <v>0</v>
          </cell>
          <cell r="S36">
            <v>0</v>
          </cell>
          <cell r="T36">
            <v>0</v>
          </cell>
          <cell r="Y36" t="str">
            <v>Total Fuentes</v>
          </cell>
          <cell r="Z36">
            <v>161361.04</v>
          </cell>
          <cell r="AA36">
            <v>46253.91</v>
          </cell>
          <cell r="AB36">
            <v>33770.35</v>
          </cell>
          <cell r="AC36">
            <v>120083.43199999997</v>
          </cell>
          <cell r="AD36">
            <v>370853.52</v>
          </cell>
          <cell r="AE36">
            <v>1339202.76</v>
          </cell>
        </row>
        <row r="37">
          <cell r="J37" t="str">
            <v>% ATP</v>
          </cell>
          <cell r="K37" t="str">
            <v>Ajustes al Patrimonio</v>
          </cell>
          <cell r="L37">
            <v>0</v>
          </cell>
          <cell r="M37">
            <v>0</v>
          </cell>
          <cell r="N37">
            <v>0</v>
          </cell>
          <cell r="O37">
            <v>0</v>
          </cell>
          <cell r="Q37">
            <v>0</v>
          </cell>
          <cell r="R37">
            <v>0</v>
          </cell>
          <cell r="S37">
            <v>0</v>
          </cell>
          <cell r="T37">
            <v>0</v>
          </cell>
        </row>
        <row r="38">
          <cell r="K38" t="str">
            <v>Result. Acumulados</v>
          </cell>
          <cell r="L38">
            <v>6934.8942092399993</v>
          </cell>
          <cell r="M38">
            <v>0.53196193351111087</v>
          </cell>
          <cell r="N38">
            <v>0</v>
          </cell>
          <cell r="O38">
            <v>0</v>
          </cell>
          <cell r="Q38">
            <v>0</v>
          </cell>
          <cell r="R38">
            <v>0</v>
          </cell>
          <cell r="S38">
            <v>0</v>
          </cell>
          <cell r="T38">
            <v>0</v>
          </cell>
          <cell r="Y38" t="str">
            <v>Aplicaciones al Flujo de Caja</v>
          </cell>
        </row>
        <row r="39">
          <cell r="J39">
            <v>0.14931109387022176</v>
          </cell>
          <cell r="K39" t="str">
            <v>Result. del Ejercicio</v>
          </cell>
          <cell r="L39">
            <v>0</v>
          </cell>
          <cell r="M39">
            <v>0</v>
          </cell>
          <cell r="N39">
            <v>6934.8940000000002</v>
          </cell>
          <cell r="O39">
            <v>0.53197007873393409</v>
          </cell>
          <cell r="Q39">
            <v>0</v>
          </cell>
          <cell r="R39">
            <v>0</v>
          </cell>
          <cell r="S39">
            <v>0</v>
          </cell>
          <cell r="T39">
            <v>0</v>
          </cell>
        </row>
        <row r="40">
          <cell r="J40">
            <v>0.1026873429295294</v>
          </cell>
          <cell r="K40" t="str">
            <v>Total Patrimonio</v>
          </cell>
          <cell r="L40">
            <v>3.6122000165050849E-4</v>
          </cell>
          <cell r="M40">
            <v>2.7708467455042781E-8</v>
          </cell>
          <cell r="N40">
            <v>0</v>
          </cell>
          <cell r="O40">
            <v>0</v>
          </cell>
          <cell r="Q40">
            <v>2666.6666000000041</v>
          </cell>
          <cell r="R40">
            <v>0.10152029903627607</v>
          </cell>
          <cell r="S40">
            <v>0</v>
          </cell>
          <cell r="T40">
            <v>0</v>
          </cell>
          <cell r="Y40" t="str">
            <v>Incremento en Activos Monetarios</v>
          </cell>
          <cell r="Z40">
            <v>42542.07</v>
          </cell>
          <cell r="AA40">
            <v>7461.8</v>
          </cell>
          <cell r="AB40">
            <v>8425.81</v>
          </cell>
          <cell r="AC40">
            <v>37568.945999999989</v>
          </cell>
          <cell r="AD40">
            <v>117535.1</v>
          </cell>
          <cell r="AE40">
            <v>341882.33</v>
          </cell>
        </row>
        <row r="41">
          <cell r="J41">
            <v>4.6623750940692363E-2</v>
          </cell>
          <cell r="K41">
            <v>123475.43</v>
          </cell>
          <cell r="L41">
            <v>4.8887605706283331E-2</v>
          </cell>
          <cell r="Y41" t="str">
            <v>Incremento en Colocaciones Interbancarias</v>
          </cell>
        </row>
        <row r="42">
          <cell r="J42">
            <v>2.6958276319246962E-2</v>
          </cell>
          <cell r="K42">
            <v>43692.22</v>
          </cell>
          <cell r="L42">
            <v>1.8644345023292912E-2</v>
          </cell>
          <cell r="Y42" t="str">
            <v>Incremento de la Cartera de Créditos</v>
          </cell>
          <cell r="Z42">
            <v>97018.74</v>
          </cell>
          <cell r="AA42">
            <v>36089.78</v>
          </cell>
          <cell r="AB42">
            <v>53834.76</v>
          </cell>
          <cell r="AC42">
            <v>79282.068999999989</v>
          </cell>
          <cell r="AD42">
            <v>402513.79</v>
          </cell>
          <cell r="AE42">
            <v>1107460.7</v>
          </cell>
        </row>
        <row r="43">
          <cell r="J43">
            <v>2.9741830674038352E-3</v>
          </cell>
          <cell r="K43" t="str">
            <v>Totales</v>
          </cell>
          <cell r="L43">
            <v>13036.448235059948</v>
          </cell>
          <cell r="M43">
            <v>1</v>
          </cell>
          <cell r="N43">
            <v>13036.248235060042</v>
          </cell>
          <cell r="O43">
            <v>1</v>
          </cell>
          <cell r="Q43">
            <v>26267.324124480059</v>
          </cell>
          <cell r="R43">
            <v>1</v>
          </cell>
          <cell r="S43">
            <v>26267.324124479936</v>
          </cell>
          <cell r="T43">
            <v>1</v>
          </cell>
          <cell r="Y43" t="str">
            <v>Incremento en Prog. Esp. de Financiamiento</v>
          </cell>
        </row>
        <row r="44">
          <cell r="J44">
            <v>1.0408300912164806E-2</v>
          </cell>
          <cell r="K44">
            <v>28202.98</v>
          </cell>
          <cell r="L44">
            <v>1.2468255761111765E-2</v>
          </cell>
          <cell r="Y44" t="str">
            <v>Incremento de Inversiones en Valores</v>
          </cell>
          <cell r="Z44">
            <v>35213.43</v>
          </cell>
          <cell r="AA44">
            <v>9173.14</v>
          </cell>
          <cell r="AB44">
            <v>-28060.45</v>
          </cell>
          <cell r="AC44">
            <v>5945.1039999999939</v>
          </cell>
          <cell r="AD44">
            <v>-123490.07</v>
          </cell>
          <cell r="AE44">
            <v>-20467.089999999851</v>
          </cell>
        </row>
        <row r="45">
          <cell r="Y45" t="str">
            <v>Incremento de Inver. en Muebles e Inmuebles</v>
          </cell>
          <cell r="Z45">
            <v>4314.05</v>
          </cell>
          <cell r="AA45">
            <v>3084.32</v>
          </cell>
          <cell r="AB45">
            <v>1923.86</v>
          </cell>
          <cell r="AC45">
            <v>2480.6950000000002</v>
          </cell>
          <cell r="AD45">
            <v>11385.39</v>
          </cell>
          <cell r="AE45">
            <v>27151.98</v>
          </cell>
        </row>
        <row r="46">
          <cell r="Y46" t="str">
            <v>Incremento en Otros Activos</v>
          </cell>
          <cell r="Z46">
            <v>2309.19</v>
          </cell>
          <cell r="AA46">
            <v>740.12</v>
          </cell>
          <cell r="AB46">
            <v>2225.2600000000002</v>
          </cell>
          <cell r="AC46">
            <v>2328.6989999999996</v>
          </cell>
          <cell r="AD46">
            <v>12041.74</v>
          </cell>
          <cell r="AE46">
            <v>39481.410000000003</v>
          </cell>
        </row>
        <row r="49">
          <cell r="Y49" t="str">
            <v>Total Aplicaciones</v>
          </cell>
          <cell r="Z49">
            <v>181397.48</v>
          </cell>
          <cell r="AA49">
            <v>56549.16</v>
          </cell>
          <cell r="AB49">
            <v>38349.24</v>
          </cell>
          <cell r="AC49">
            <v>127605.51299999998</v>
          </cell>
          <cell r="AD49">
            <v>419985.95</v>
          </cell>
          <cell r="AE49">
            <v>1495509.33</v>
          </cell>
        </row>
        <row r="53">
          <cell r="Y53" t="str">
            <v>Flujo de Caja del Banco</v>
          </cell>
          <cell r="Z53">
            <v>-9458.8766056399909</v>
          </cell>
          <cell r="AA53">
            <v>3155.3800000000192</v>
          </cell>
          <cell r="AB53">
            <v>3564.6500000000087</v>
          </cell>
          <cell r="AC53">
            <v>4741.3789999999863</v>
          </cell>
          <cell r="AD53">
            <v>14435.680000000051</v>
          </cell>
          <cell r="AE53">
            <v>9151.3800000001211</v>
          </cell>
        </row>
        <row r="56">
          <cell r="Y56" t="str">
            <v>Aportes de Capital</v>
          </cell>
          <cell r="Z56">
            <v>4000</v>
          </cell>
          <cell r="AA56">
            <v>4000</v>
          </cell>
          <cell r="AB56">
            <v>0</v>
          </cell>
          <cell r="AC56">
            <v>0</v>
          </cell>
          <cell r="AD56">
            <v>6900</v>
          </cell>
          <cell r="AE56">
            <v>35380.1</v>
          </cell>
        </row>
        <row r="59">
          <cell r="Y59" t="str">
            <v>Flujo de Caja del Accionista</v>
          </cell>
          <cell r="Z59">
            <v>-13458.876605639991</v>
          </cell>
          <cell r="AA59">
            <v>-844.61999999998079</v>
          </cell>
          <cell r="AB59">
            <v>3564.6500000000087</v>
          </cell>
          <cell r="AC59">
            <v>4741.3789999999863</v>
          </cell>
          <cell r="AD59">
            <v>7535.6800000000512</v>
          </cell>
          <cell r="AE59">
            <v>-26228.719999999885</v>
          </cell>
        </row>
      </sheetData>
      <sheetData sheetId="4" refreshError="1">
        <row r="1">
          <cell r="Y1" t="str">
            <v>Sistema de Análisis y Calificación de Riesgo Bancario</v>
          </cell>
        </row>
        <row r="2">
          <cell r="B2" t="str">
            <v>Sistema de Análisis y Calificación de Riesgo Bancario</v>
          </cell>
          <cell r="K2" t="str">
            <v>Sistema de Análisis y Calificación de Riesgo Bancario</v>
          </cell>
        </row>
        <row r="3">
          <cell r="B3" t="str">
            <v>MDBC-98</v>
          </cell>
          <cell r="K3" t="str">
            <v>MDBC-98</v>
          </cell>
        </row>
        <row r="4">
          <cell r="B4" t="str">
            <v>Banco Del Caribe, C.A.</v>
          </cell>
          <cell r="K4" t="str">
            <v>Banco Del Caribe, C.A.</v>
          </cell>
        </row>
        <row r="5">
          <cell r="B5" t="str">
            <v>Cascada de Resultados</v>
          </cell>
          <cell r="K5" t="str">
            <v>Estado de Origen y Aplicación de Fondos</v>
          </cell>
        </row>
        <row r="6">
          <cell r="B6" t="str">
            <v>(Cifras en Millones de Bs. y en % ATP)</v>
          </cell>
          <cell r="K6" t="str">
            <v>( Cifras en MM Bs. )</v>
          </cell>
        </row>
        <row r="7">
          <cell r="I7" t="str">
            <v>Estrato de Comparación</v>
          </cell>
          <cell r="L7" t="str">
            <v>Ene-98/Dic-97</v>
          </cell>
        </row>
        <row r="8">
          <cell r="C8" t="str">
            <v xml:space="preserve">      </v>
          </cell>
          <cell r="D8" t="str">
            <v xml:space="preserve">      </v>
          </cell>
          <cell r="I8" t="str">
            <v>Bancos</v>
          </cell>
          <cell r="K8" t="str">
            <v>Banca</v>
          </cell>
        </row>
        <row r="9">
          <cell r="I9" t="str">
            <v>Medianos</v>
          </cell>
          <cell r="K9" t="str">
            <v>Privada</v>
          </cell>
        </row>
        <row r="10">
          <cell r="C10">
            <v>35400</v>
          </cell>
          <cell r="E10">
            <v>35582</v>
          </cell>
          <cell r="G10" t="str">
            <v>Dic-97</v>
          </cell>
          <cell r="I10">
            <v>35765</v>
          </cell>
          <cell r="L10" t="str">
            <v>ORIGEN</v>
          </cell>
        </row>
        <row r="11">
          <cell r="C11" t="str">
            <v>MM Bs.</v>
          </cell>
          <cell r="D11" t="str">
            <v>% ATP</v>
          </cell>
          <cell r="E11" t="str">
            <v>MM Bs.</v>
          </cell>
          <cell r="F11" t="str">
            <v>% ATP</v>
          </cell>
          <cell r="G11" t="str">
            <v>MM Bs.</v>
          </cell>
          <cell r="H11" t="str">
            <v>% ATP</v>
          </cell>
          <cell r="I11" t="str">
            <v>MM Bs.</v>
          </cell>
          <cell r="J11" t="str">
            <v>% ATP</v>
          </cell>
          <cell r="K11" t="str">
            <v>MM Bs.</v>
          </cell>
          <cell r="L11" t="str">
            <v>% ATP</v>
          </cell>
        </row>
        <row r="12">
          <cell r="K12" t="str">
            <v>Activo</v>
          </cell>
        </row>
        <row r="13">
          <cell r="B13" t="str">
            <v>Ingresos Financieros</v>
          </cell>
          <cell r="C13">
            <v>30907.54</v>
          </cell>
          <cell r="D13">
            <v>0.3436585892363766</v>
          </cell>
          <cell r="E13">
            <v>26966.33</v>
          </cell>
          <cell r="F13">
            <v>0.21082681079046312</v>
          </cell>
          <cell r="G13">
            <v>34782.453000000001</v>
          </cell>
          <cell r="H13">
            <v>0.21290481329517638</v>
          </cell>
          <cell r="I13">
            <v>164750.95000000001</v>
          </cell>
          <cell r="J13">
            <v>0.20036715806393793</v>
          </cell>
          <cell r="K13">
            <v>488961.07</v>
          </cell>
          <cell r="L13">
            <v>0.19841322284818091</v>
          </cell>
        </row>
        <row r="14">
          <cell r="B14" t="str">
            <v>(-) Egresos Financieros</v>
          </cell>
          <cell r="C14">
            <v>6715.41</v>
          </cell>
          <cell r="D14">
            <v>0.11931874091382398</v>
          </cell>
          <cell r="E14">
            <v>5089.2</v>
          </cell>
          <cell r="F14">
            <v>3.9788128583860861E-2</v>
          </cell>
          <cell r="G14">
            <v>6114.93</v>
          </cell>
          <cell r="H14">
            <v>3.863093473088991E-2</v>
          </cell>
          <cell r="I14">
            <v>40718.400000000001</v>
          </cell>
          <cell r="J14">
            <v>5.1056064193716166E-2</v>
          </cell>
          <cell r="K14">
            <v>122850.12</v>
          </cell>
          <cell r="L14">
            <v>4.8611978850873011E-2</v>
          </cell>
        </row>
        <row r="15">
          <cell r="B15" t="str">
            <v>Margen Financiero Bruto</v>
          </cell>
          <cell r="C15">
            <v>24192.13</v>
          </cell>
          <cell r="D15">
            <v>0.22433984832255263</v>
          </cell>
          <cell r="E15">
            <v>21877.13</v>
          </cell>
          <cell r="F15">
            <v>0.17103868220660223</v>
          </cell>
          <cell r="G15">
            <v>28667.523000000001</v>
          </cell>
          <cell r="H15">
            <v>0.17427387856428647</v>
          </cell>
          <cell r="I15">
            <v>124032.55</v>
          </cell>
          <cell r="J15">
            <v>0.14931109387022176</v>
          </cell>
          <cell r="K15">
            <v>366110.95</v>
          </cell>
          <cell r="L15">
            <v>0.1498012439973079</v>
          </cell>
        </row>
        <row r="16">
          <cell r="B16" t="str">
            <v>(+) Ing. por Recup. de Act. Financ.</v>
          </cell>
          <cell r="C16">
            <v>0</v>
          </cell>
          <cell r="D16">
            <v>0</v>
          </cell>
          <cell r="E16">
            <v>0</v>
          </cell>
          <cell r="F16">
            <v>0</v>
          </cell>
          <cell r="G16">
            <v>0.39700000000000002</v>
          </cell>
          <cell r="H16">
            <v>1.368823914767438E-6</v>
          </cell>
          <cell r="I16">
            <v>3594.45</v>
          </cell>
          <cell r="J16">
            <v>2.9741830674038352E-3</v>
          </cell>
          <cell r="K16">
            <v>3543.95</v>
          </cell>
          <cell r="L16">
            <v>1.401554794603225E-3</v>
          </cell>
        </row>
        <row r="17">
          <cell r="B17" t="str">
            <v>(-) Gastos por I. y Desv. de Act. F.</v>
          </cell>
          <cell r="C17">
            <v>1660.06</v>
          </cell>
          <cell r="D17">
            <v>1.6734174427101154E-2</v>
          </cell>
          <cell r="E17">
            <v>741.86</v>
          </cell>
          <cell r="F17">
            <v>5.7999727012542288E-3</v>
          </cell>
          <cell r="G17">
            <v>1683.5610000000001</v>
          </cell>
          <cell r="H17">
            <v>8.3626555873530326E-3</v>
          </cell>
          <cell r="I17">
            <v>9674.9599999999991</v>
          </cell>
          <cell r="J17">
            <v>1.0408300912164806E-2</v>
          </cell>
          <cell r="K17">
            <v>28202.98</v>
          </cell>
          <cell r="L17">
            <v>1.2468255761111765E-2</v>
          </cell>
        </row>
        <row r="18">
          <cell r="B18" t="str">
            <v>Margen Financiero Neto</v>
          </cell>
          <cell r="C18">
            <v>22532.07</v>
          </cell>
          <cell r="D18">
            <v>0.20760567389545148</v>
          </cell>
          <cell r="E18">
            <v>21135.27</v>
          </cell>
          <cell r="F18">
            <v>0.165238709505348</v>
          </cell>
          <cell r="G18">
            <v>26984.359</v>
          </cell>
          <cell r="H18">
            <v>0.16591259180084819</v>
          </cell>
          <cell r="I18">
            <v>117952.04</v>
          </cell>
          <cell r="J18">
            <v>0.14187697602546076</v>
          </cell>
          <cell r="K18">
            <v>341451.92</v>
          </cell>
          <cell r="L18">
            <v>0.13873454303079938</v>
          </cell>
        </row>
        <row r="19">
          <cell r="B19" t="str">
            <v>(-) Gastos de Transformación</v>
          </cell>
          <cell r="C19">
            <v>11562.12</v>
          </cell>
          <cell r="D19">
            <v>0.10887590071185516</v>
          </cell>
          <cell r="E19">
            <v>14641.87</v>
          </cell>
          <cell r="F19">
            <v>0.11447233480078892</v>
          </cell>
          <cell r="G19">
            <v>18839.901999999998</v>
          </cell>
          <cell r="H19">
            <v>0.11544244388511532</v>
          </cell>
          <cell r="I19">
            <v>88888.87</v>
          </cell>
          <cell r="J19">
            <v>0.1026873429295294</v>
          </cell>
          <cell r="K19">
            <v>242635.53</v>
          </cell>
          <cell r="L19">
            <v>0.10091364829444906</v>
          </cell>
        </row>
        <row r="20">
          <cell r="B20" t="str">
            <v>Margen de Intermediación</v>
          </cell>
          <cell r="C20">
            <v>10969.95</v>
          </cell>
          <cell r="D20">
            <v>9.8729773183596312E-2</v>
          </cell>
          <cell r="E20">
            <v>6493.4</v>
          </cell>
          <cell r="F20">
            <v>5.0766374704559095E-2</v>
          </cell>
          <cell r="G20">
            <v>8144.4570000000022</v>
          </cell>
          <cell r="H20">
            <v>5.0470147915732864E-2</v>
          </cell>
          <cell r="I20">
            <v>29063.17</v>
          </cell>
          <cell r="J20">
            <v>3.9189633095931382E-2</v>
          </cell>
          <cell r="K20">
            <v>98816.39</v>
          </cell>
          <cell r="L20">
            <v>3.7820894736350329E-2</v>
          </cell>
        </row>
        <row r="21">
          <cell r="B21" t="str">
            <v>(+) Ingresos Accesorias y Conexas</v>
          </cell>
          <cell r="C21">
            <v>1221.71</v>
          </cell>
          <cell r="D21">
            <v>1.3774765090631918E-2</v>
          </cell>
          <cell r="E21">
            <v>1399.85</v>
          </cell>
          <cell r="F21">
            <v>1.0944237168536829E-2</v>
          </cell>
          <cell r="G21">
            <v>2416.4340000000002</v>
          </cell>
          <cell r="H21">
            <v>1.3158238802882461E-2</v>
          </cell>
          <cell r="I21">
            <v>24278.87</v>
          </cell>
          <cell r="J21">
            <v>2.6958276319246962E-2</v>
          </cell>
          <cell r="K21">
            <v>43692.22</v>
          </cell>
          <cell r="L21">
            <v>1.8644345023292912E-2</v>
          </cell>
        </row>
        <row r="22">
          <cell r="B22" t="str">
            <v>(-) Otros Gastos Operativos</v>
          </cell>
          <cell r="C22">
            <v>322.91000000000003</v>
          </cell>
          <cell r="D22">
            <v>2.8443707866390141E-3</v>
          </cell>
          <cell r="E22">
            <v>441.56</v>
          </cell>
          <cell r="F22">
            <v>3.4521822796293334E-3</v>
          </cell>
          <cell r="G22">
            <v>1182.299</v>
          </cell>
          <cell r="H22">
            <v>5.5989345929731401E-3</v>
          </cell>
          <cell r="I22">
            <v>3757.15</v>
          </cell>
          <cell r="J22">
            <v>3.8727252868579693E-3</v>
          </cell>
          <cell r="K22">
            <v>17154.45</v>
          </cell>
          <cell r="L22">
            <v>5.7580761636526227E-3</v>
          </cell>
        </row>
        <row r="23">
          <cell r="B23" t="str">
            <v>Margen del Negocio</v>
          </cell>
          <cell r="C23">
            <v>11868.75</v>
          </cell>
          <cell r="D23">
            <v>0.10966016748758922</v>
          </cell>
          <cell r="E23">
            <v>7451.69</v>
          </cell>
          <cell r="F23">
            <v>5.8258429593466589E-2</v>
          </cell>
          <cell r="G23">
            <v>9378.5920000000042</v>
          </cell>
          <cell r="H23">
            <v>5.8029452125642186E-2</v>
          </cell>
          <cell r="I23">
            <v>49584.89</v>
          </cell>
          <cell r="J23">
            <v>6.2275184128320379E-2</v>
          </cell>
          <cell r="K23">
            <v>125354.16</v>
          </cell>
          <cell r="L23">
            <v>5.0707163595990611E-2</v>
          </cell>
        </row>
        <row r="24">
          <cell r="B24" t="str">
            <v>(+)Ingresos Extraordinarios</v>
          </cell>
          <cell r="C24">
            <v>98.92</v>
          </cell>
          <cell r="D24">
            <v>3.8555131096179333E-3</v>
          </cell>
          <cell r="E24">
            <v>3.28</v>
          </cell>
          <cell r="F24">
            <v>2.5643531744687502E-5</v>
          </cell>
          <cell r="G24">
            <v>2.4649999999999999</v>
          </cell>
          <cell r="H24">
            <v>1.9808295693548942E-5</v>
          </cell>
          <cell r="I24">
            <v>877.15</v>
          </cell>
          <cell r="J24">
            <v>8.7462989139328983E-4</v>
          </cell>
          <cell r="K24">
            <v>2391.5700000000002</v>
          </cell>
          <cell r="L24">
            <v>1.2740211359739833E-3</v>
          </cell>
        </row>
        <row r="25">
          <cell r="B25" t="str">
            <v>(-) Gastos Extraordinarios</v>
          </cell>
          <cell r="C25">
            <v>61.6</v>
          </cell>
          <cell r="D25">
            <v>3.3154872512187008E-4</v>
          </cell>
          <cell r="E25">
            <v>94.67</v>
          </cell>
          <cell r="F25">
            <v>7.4014425313096517E-4</v>
          </cell>
          <cell r="G25">
            <v>151.07499999999999</v>
          </cell>
          <cell r="H25">
            <v>8.4730889907940561E-4</v>
          </cell>
          <cell r="I25">
            <v>718.22</v>
          </cell>
          <cell r="J25">
            <v>9.6537826939830664E-4</v>
          </cell>
          <cell r="K25">
            <v>2024.72</v>
          </cell>
          <cell r="L25">
            <v>9.9089171220756293E-4</v>
          </cell>
        </row>
        <row r="26">
          <cell r="B26" t="str">
            <v>Margen de Beneficio</v>
          </cell>
          <cell r="C26">
            <v>11906.07</v>
          </cell>
          <cell r="D26">
            <v>0.1131841318720853</v>
          </cell>
          <cell r="E26">
            <v>7360.3</v>
          </cell>
          <cell r="F26">
            <v>5.7543928872080305E-2</v>
          </cell>
          <cell r="G26">
            <v>9229.9820000000036</v>
          </cell>
          <cell r="H26">
            <v>5.7201951522256329E-2</v>
          </cell>
          <cell r="I26">
            <v>49743.82</v>
          </cell>
          <cell r="J26">
            <v>6.2184435750315362E-2</v>
          </cell>
          <cell r="K26">
            <v>125721.01</v>
          </cell>
          <cell r="L26">
            <v>5.0990293019757035E-2</v>
          </cell>
        </row>
        <row r="27">
          <cell r="K27" t="str">
            <v>Otras Oblig. p/ Intermed. Financ.</v>
          </cell>
          <cell r="L27">
            <v>0</v>
          </cell>
        </row>
        <row r="28">
          <cell r="B28" t="str">
            <v>Activo Total Promedio</v>
          </cell>
          <cell r="C28">
            <v>185794.7123076923</v>
          </cell>
          <cell r="D28">
            <v>1</v>
          </cell>
          <cell r="E28">
            <v>255814.99714285714</v>
          </cell>
          <cell r="F28">
            <v>1</v>
          </cell>
          <cell r="G28">
            <v>290030</v>
          </cell>
          <cell r="H28">
            <v>1</v>
          </cell>
          <cell r="I28">
            <v>1418096.9713076921</v>
          </cell>
          <cell r="J28">
            <v>1</v>
          </cell>
          <cell r="K28">
            <v>3998630.679</v>
          </cell>
          <cell r="L28">
            <v>1</v>
          </cell>
        </row>
        <row r="29">
          <cell r="K29" t="str">
            <v>Otros Pasivos</v>
          </cell>
          <cell r="L29">
            <v>0</v>
          </cell>
        </row>
        <row r="30">
          <cell r="K30" t="str">
            <v>Oblig. Subordin.</v>
          </cell>
          <cell r="L30">
            <v>0</v>
          </cell>
        </row>
        <row r="31">
          <cell r="B31" t="str">
            <v>CASCADA DE RESULTADOS SIMPLIFICADA</v>
          </cell>
          <cell r="K31" t="str">
            <v>Oblig. Convertibles en Capital</v>
          </cell>
          <cell r="L31">
            <v>0</v>
          </cell>
        </row>
        <row r="32">
          <cell r="B32" t="str">
            <v>(Cifras en Millones de Bs. y en % ATP)</v>
          </cell>
          <cell r="K32" t="str">
            <v>Gestión Operativa</v>
          </cell>
          <cell r="L32">
            <v>1665.16309237</v>
          </cell>
        </row>
        <row r="33">
          <cell r="I33" t="str">
            <v>Estrato de Comparación</v>
          </cell>
        </row>
        <row r="34">
          <cell r="I34" t="str">
            <v>Bancos</v>
          </cell>
          <cell r="K34" t="str">
            <v>Banca</v>
          </cell>
          <cell r="L34">
            <v>0</v>
          </cell>
        </row>
        <row r="35">
          <cell r="I35" t="str">
            <v>Medianos</v>
          </cell>
          <cell r="K35" t="str">
            <v>Privada</v>
          </cell>
          <cell r="L35">
            <v>0</v>
          </cell>
        </row>
        <row r="36">
          <cell r="C36">
            <v>35400</v>
          </cell>
          <cell r="E36">
            <v>35582</v>
          </cell>
          <cell r="G36" t="str">
            <v>Dic-97</v>
          </cell>
          <cell r="I36">
            <v>35765</v>
          </cell>
          <cell r="K36" t="str">
            <v>Reservas de Capital</v>
          </cell>
          <cell r="L36">
            <v>1.519799989182502E-4</v>
          </cell>
        </row>
        <row r="37">
          <cell r="C37" t="str">
            <v>MM Bs.</v>
          </cell>
          <cell r="D37" t="str">
            <v>% ATP</v>
          </cell>
          <cell r="E37" t="str">
            <v>MM Bs.</v>
          </cell>
          <cell r="F37" t="str">
            <v>% ATP</v>
          </cell>
          <cell r="G37" t="str">
            <v>MM Bs.</v>
          </cell>
          <cell r="H37" t="str">
            <v>% ATP</v>
          </cell>
          <cell r="I37" t="str">
            <v>MM Bs.</v>
          </cell>
          <cell r="J37" t="str">
            <v>% ATP</v>
          </cell>
          <cell r="K37" t="str">
            <v>MM Bs.</v>
          </cell>
          <cell r="L37" t="str">
            <v>% ATP</v>
          </cell>
        </row>
        <row r="38">
          <cell r="K38" t="str">
            <v>Result. Acumulados</v>
          </cell>
          <cell r="L38">
            <v>6934.8942092399993</v>
          </cell>
        </row>
        <row r="39">
          <cell r="B39" t="str">
            <v>Margen Financiero Bruto</v>
          </cell>
          <cell r="C39">
            <v>24192.13</v>
          </cell>
          <cell r="D39">
            <v>0.22433984832255269</v>
          </cell>
          <cell r="E39">
            <v>21877.119999999999</v>
          </cell>
          <cell r="F39">
            <v>0.17103860402510299</v>
          </cell>
          <cell r="G39">
            <v>28667.523000000001</v>
          </cell>
          <cell r="H39">
            <v>0.17427384408509464</v>
          </cell>
          <cell r="I39">
            <v>124032.56</v>
          </cell>
          <cell r="J39">
            <v>0.14931109387022176</v>
          </cell>
          <cell r="K39">
            <v>366110.96</v>
          </cell>
          <cell r="L39">
            <v>0.14980125400073238</v>
          </cell>
        </row>
        <row r="40">
          <cell r="B40" t="str">
            <v>(-) Gastos de Transformación</v>
          </cell>
          <cell r="C40">
            <v>11562.12</v>
          </cell>
          <cell r="D40">
            <v>0.10887590071185516</v>
          </cell>
          <cell r="E40">
            <v>14641.87</v>
          </cell>
          <cell r="F40">
            <v>0.11447233480078892</v>
          </cell>
          <cell r="G40">
            <v>18839.901999999998</v>
          </cell>
          <cell r="H40">
            <v>0.11544244388511532</v>
          </cell>
          <cell r="I40">
            <v>88888.87</v>
          </cell>
          <cell r="J40">
            <v>0.1026873429295294</v>
          </cell>
          <cell r="K40">
            <v>242635.53</v>
          </cell>
          <cell r="L40">
            <v>0.10091364829444906</v>
          </cell>
        </row>
        <row r="41">
          <cell r="B41" t="str">
            <v>Margen Total de Intermediación</v>
          </cell>
          <cell r="C41">
            <v>12630.01</v>
          </cell>
          <cell r="D41">
            <v>0.11546394761069753</v>
          </cell>
          <cell r="E41">
            <v>7235.25</v>
          </cell>
          <cell r="F41">
            <v>5.656626922431409E-2</v>
          </cell>
          <cell r="G41">
            <v>9827.6210000000028</v>
          </cell>
          <cell r="H41">
            <v>5.883140019997931E-2</v>
          </cell>
          <cell r="I41">
            <v>35143.69</v>
          </cell>
          <cell r="J41">
            <v>4.6623750940692363E-2</v>
          </cell>
          <cell r="K41">
            <v>123475.43</v>
          </cell>
          <cell r="L41">
            <v>4.8887605706283331E-2</v>
          </cell>
        </row>
        <row r="42">
          <cell r="B42" t="str">
            <v>(+) Ingresos Accesorias y Conexas</v>
          </cell>
          <cell r="C42">
            <v>1221.71</v>
          </cell>
          <cell r="D42">
            <v>1.3774765090631918E-2</v>
          </cell>
          <cell r="E42">
            <v>1399.85</v>
          </cell>
          <cell r="F42">
            <v>1.0944237168536829E-2</v>
          </cell>
          <cell r="G42">
            <v>2416.4340000000002</v>
          </cell>
          <cell r="H42">
            <v>1.3158238802882461E-2</v>
          </cell>
          <cell r="I42">
            <v>24278.87</v>
          </cell>
          <cell r="J42">
            <v>2.6958276319246962E-2</v>
          </cell>
          <cell r="K42">
            <v>43692.22</v>
          </cell>
          <cell r="L42">
            <v>1.8644345023292912E-2</v>
          </cell>
        </row>
        <row r="43">
          <cell r="B43" t="str">
            <v>(+) Ing. por Recup. de Act. Financ.</v>
          </cell>
          <cell r="C43">
            <v>0</v>
          </cell>
          <cell r="D43">
            <v>0</v>
          </cell>
          <cell r="E43">
            <v>0</v>
          </cell>
          <cell r="F43">
            <v>0</v>
          </cell>
          <cell r="G43">
            <v>0.39700000000000002</v>
          </cell>
          <cell r="H43">
            <v>1.368823914767438E-6</v>
          </cell>
          <cell r="I43">
            <v>3594.45</v>
          </cell>
          <cell r="J43">
            <v>2.9741830674038352E-3</v>
          </cell>
          <cell r="K43">
            <v>3543.95</v>
          </cell>
          <cell r="L43">
            <v>1.401554794603225E-3</v>
          </cell>
        </row>
        <row r="44">
          <cell r="B44" t="str">
            <v>(-) Gastos por I. y Desv. de Act. F.</v>
          </cell>
          <cell r="C44">
            <v>1660.06</v>
          </cell>
          <cell r="D44">
            <v>1.6734174427101154E-2</v>
          </cell>
          <cell r="E44">
            <v>741.86</v>
          </cell>
          <cell r="F44">
            <v>5.7999727012542288E-3</v>
          </cell>
          <cell r="G44">
            <v>1683.5610000000001</v>
          </cell>
          <cell r="H44">
            <v>8.3626555873530326E-3</v>
          </cell>
          <cell r="I44">
            <v>9674.9599999999991</v>
          </cell>
          <cell r="J44">
            <v>1.0408300912164806E-2</v>
          </cell>
          <cell r="K44">
            <v>28202.98</v>
          </cell>
          <cell r="L44">
            <v>1.2468255761111765E-2</v>
          </cell>
        </row>
        <row r="45">
          <cell r="B45" t="str">
            <v>(-) Otros Gastos Operativos</v>
          </cell>
          <cell r="C45">
            <v>322.91000000000003</v>
          </cell>
          <cell r="D45">
            <v>2.8443707866390141E-3</v>
          </cell>
          <cell r="E45">
            <v>441.56</v>
          </cell>
          <cell r="F45">
            <v>3.4521822796293334E-3</v>
          </cell>
          <cell r="G45">
            <v>1182.299</v>
          </cell>
          <cell r="H45">
            <v>5.5989345929731401E-3</v>
          </cell>
          <cell r="I45">
            <v>3757.15</v>
          </cell>
          <cell r="J45">
            <v>3.8727252868579693E-3</v>
          </cell>
          <cell r="K45">
            <v>17154.45</v>
          </cell>
          <cell r="L45">
            <v>5.7580761636526227E-3</v>
          </cell>
        </row>
        <row r="46">
          <cell r="B46" t="str">
            <v>Margen Total del Negocio Bancario</v>
          </cell>
          <cell r="C46">
            <v>11868.75</v>
          </cell>
          <cell r="D46">
            <v>0.10966016748758928</v>
          </cell>
          <cell r="E46">
            <v>7451.68</v>
          </cell>
          <cell r="F46">
            <v>5.8258351411967356E-2</v>
          </cell>
          <cell r="G46">
            <v>9378.5920000000042</v>
          </cell>
          <cell r="H46">
            <v>5.8029417646450372E-2</v>
          </cell>
          <cell r="I46">
            <v>49584.9</v>
          </cell>
          <cell r="J46">
            <v>6.22751841283204E-2</v>
          </cell>
          <cell r="K46">
            <v>125354.17</v>
          </cell>
          <cell r="L46">
            <v>5.070717359941506E-2</v>
          </cell>
        </row>
        <row r="47">
          <cell r="B47" t="str">
            <v>(+)Ingresos Extraordinarios</v>
          </cell>
          <cell r="C47">
            <v>98.92</v>
          </cell>
          <cell r="D47">
            <v>3.8555131096179333E-3</v>
          </cell>
          <cell r="E47">
            <v>3.28</v>
          </cell>
          <cell r="F47">
            <v>2.5643531744687502E-5</v>
          </cell>
          <cell r="G47">
            <v>2.4649999999999999</v>
          </cell>
          <cell r="H47">
            <v>1.9808295693548942E-5</v>
          </cell>
          <cell r="I47">
            <v>877.15</v>
          </cell>
          <cell r="J47">
            <v>8.7462989139328983E-4</v>
          </cell>
          <cell r="K47">
            <v>2391.5700000000002</v>
          </cell>
          <cell r="L47">
            <v>1.2740211359739833E-3</v>
          </cell>
        </row>
        <row r="48">
          <cell r="B48" t="str">
            <v>(-) Gastos Extraordinarios</v>
          </cell>
          <cell r="C48">
            <v>61.6</v>
          </cell>
          <cell r="D48">
            <v>3.3154872512187008E-4</v>
          </cell>
          <cell r="E48">
            <v>94.67</v>
          </cell>
          <cell r="F48">
            <v>7.4014425313096517E-4</v>
          </cell>
          <cell r="G48">
            <v>151.07499999999999</v>
          </cell>
          <cell r="H48">
            <v>8.4730889907940561E-4</v>
          </cell>
          <cell r="I48">
            <v>718.22</v>
          </cell>
          <cell r="J48">
            <v>9.6537826939830664E-4</v>
          </cell>
          <cell r="K48">
            <v>2024.72</v>
          </cell>
          <cell r="L48">
            <v>9.9089171220756293E-4</v>
          </cell>
        </row>
        <row r="49">
          <cell r="B49" t="str">
            <v>Margen de Beneficio</v>
          </cell>
          <cell r="C49">
            <v>11906.07</v>
          </cell>
          <cell r="D49">
            <v>0.11318413187208536</v>
          </cell>
          <cell r="E49">
            <v>7360.29</v>
          </cell>
          <cell r="F49">
            <v>5.7543850690581079E-2</v>
          </cell>
          <cell r="G49">
            <v>9229.9820000000036</v>
          </cell>
          <cell r="H49">
            <v>5.7201917043064515E-2</v>
          </cell>
          <cell r="I49">
            <v>49743.83</v>
          </cell>
          <cell r="J49">
            <v>6.2184435750315382E-2</v>
          </cell>
          <cell r="K49">
            <v>125721.02</v>
          </cell>
          <cell r="L49">
            <v>5.0990303023181485E-2</v>
          </cell>
        </row>
        <row r="51">
          <cell r="B51" t="str">
            <v>Activo Total Promedio</v>
          </cell>
          <cell r="C51">
            <v>185794.7123076923</v>
          </cell>
          <cell r="D51">
            <v>1</v>
          </cell>
          <cell r="E51">
            <v>255814.99714285714</v>
          </cell>
          <cell r="F51">
            <v>1</v>
          </cell>
          <cell r="G51">
            <v>290030</v>
          </cell>
          <cell r="H51">
            <v>1</v>
          </cell>
          <cell r="I51">
            <v>1418096.9713076921</v>
          </cell>
          <cell r="J51">
            <v>1</v>
          </cell>
          <cell r="K51">
            <v>3998630.679</v>
          </cell>
          <cell r="L51">
            <v>1</v>
          </cell>
        </row>
        <row r="55">
          <cell r="B55" t="str">
            <v>DESCOMPOSICION DEL MARGEN FINANCIERO</v>
          </cell>
        </row>
        <row r="57">
          <cell r="F57" t="str">
            <v xml:space="preserve">Estrato de </v>
          </cell>
        </row>
        <row r="58">
          <cell r="F58" t="str">
            <v>Comparación</v>
          </cell>
        </row>
        <row r="59">
          <cell r="F59" t="str">
            <v>Bancos</v>
          </cell>
          <cell r="G59" t="str">
            <v>Banca</v>
          </cell>
        </row>
        <row r="60">
          <cell r="F60" t="str">
            <v>Medianos</v>
          </cell>
          <cell r="G60" t="str">
            <v>Privada</v>
          </cell>
        </row>
        <row r="61">
          <cell r="C61">
            <v>35400</v>
          </cell>
          <cell r="D61">
            <v>35582</v>
          </cell>
          <cell r="E61" t="str">
            <v>Dic-97</v>
          </cell>
          <cell r="F61">
            <v>35765</v>
          </cell>
        </row>
        <row r="63">
          <cell r="B63" t="str">
            <v>1.- Rentab. Media del Act. Rent. (r)</v>
          </cell>
          <cell r="C63">
            <v>0.46864755414399267</v>
          </cell>
          <cell r="D63">
            <v>0.28541174735700975</v>
          </cell>
          <cell r="E63">
            <v>0.2966476934170087</v>
          </cell>
          <cell r="F63">
            <v>0.30619696189514084</v>
          </cell>
          <cell r="G63">
            <v>0.31025845376216638</v>
          </cell>
        </row>
        <row r="64">
          <cell r="B64" t="str">
            <v>2.- Costo Medio del Pas. Oneroso (c)</v>
          </cell>
          <cell r="C64">
            <v>0.22613139328811141</v>
          </cell>
          <cell r="D64">
            <v>8.2128297835213762E-2</v>
          </cell>
          <cell r="E64">
            <v>7.9428936068693709E-2</v>
          </cell>
          <cell r="F64">
            <v>8.9756297980370631E-2</v>
          </cell>
          <cell r="G64">
            <v>8.7147674832039973E-2</v>
          </cell>
        </row>
        <row r="65">
          <cell r="B65" t="str">
            <v>3.- Activo Rentable Promedio (ARP)</v>
          </cell>
          <cell r="C65">
            <v>136243</v>
          </cell>
          <cell r="D65">
            <v>188964.40142857144</v>
          </cell>
          <cell r="E65">
            <v>208155.27769230769</v>
          </cell>
          <cell r="F65">
            <v>927964.98776923073</v>
          </cell>
          <cell r="G65">
            <v>2557162.2316153846</v>
          </cell>
        </row>
        <row r="66">
          <cell r="B66" t="str">
            <v>4.- Pasivo Oneroso Promedio (POP)</v>
          </cell>
          <cell r="C66">
            <v>98035</v>
          </cell>
          <cell r="D66">
            <v>123932.92285714285</v>
          </cell>
          <cell r="E66">
            <v>141058.54307692309</v>
          </cell>
          <cell r="F66">
            <v>806655.92976923077</v>
          </cell>
          <cell r="G66">
            <v>2230482.3436153843</v>
          </cell>
        </row>
        <row r="67">
          <cell r="B67" t="str">
            <v>5.- Activo Total Promedio (ATP)</v>
          </cell>
          <cell r="C67">
            <v>185794.7123076923</v>
          </cell>
          <cell r="D67">
            <v>255814.99714285714</v>
          </cell>
          <cell r="E67">
            <v>290030</v>
          </cell>
          <cell r="F67">
            <v>1418096.9713076921</v>
          </cell>
          <cell r="G67">
            <v>3998630.679</v>
          </cell>
        </row>
        <row r="68">
          <cell r="B68" t="str">
            <v>6.- Margen de Intermediación (1-2)%</v>
          </cell>
          <cell r="C68">
            <v>0.24251616085588126</v>
          </cell>
          <cell r="D68">
            <v>0.203283449521796</v>
          </cell>
          <cell r="E68">
            <v>0.21721875734831497</v>
          </cell>
          <cell r="F68">
            <v>0.21644066391477021</v>
          </cell>
          <cell r="G68">
            <v>0.2231107789301264</v>
          </cell>
        </row>
        <row r="69">
          <cell r="B69" t="str">
            <v xml:space="preserve">7.- ARP/ATP </v>
          </cell>
          <cell r="C69">
            <v>0.73329858696069705</v>
          </cell>
          <cell r="D69">
            <v>0.73867601015997619</v>
          </cell>
          <cell r="E69">
            <v>0.71770257453472985</v>
          </cell>
          <cell r="F69">
            <v>0.65437343605177556</v>
          </cell>
          <cell r="G69">
            <v>0.63950948134447216</v>
          </cell>
        </row>
        <row r="70">
          <cell r="B70" t="str">
            <v xml:space="preserve">8.- POP / ATP </v>
          </cell>
          <cell r="C70">
            <v>0.52765226083315797</v>
          </cell>
          <cell r="D70">
            <v>0.4844630855943674</v>
          </cell>
          <cell r="E70">
            <v>0.48635845628701546</v>
          </cell>
          <cell r="F70">
            <v>0.56882987982505628</v>
          </cell>
          <cell r="G70">
            <v>0.55781154166835833</v>
          </cell>
        </row>
        <row r="71">
          <cell r="B71" t="str">
            <v>9.- Act. Rent. Financ. con Pasivos No</v>
          </cell>
        </row>
        <row r="72">
          <cell r="B72" t="str">
            <v xml:space="preserve">      Oneroso / ATP </v>
          </cell>
          <cell r="C72">
            <v>0.20564632612753914</v>
          </cell>
          <cell r="D72">
            <v>0.25421292456560884</v>
          </cell>
          <cell r="E72">
            <v>0.23134411824771436</v>
          </cell>
          <cell r="F72">
            <v>8.5543556226719344E-2</v>
          </cell>
          <cell r="G72">
            <v>8.169793967611387E-2</v>
          </cell>
        </row>
        <row r="74">
          <cell r="B74" t="str">
            <v>Módulo I</v>
          </cell>
        </row>
        <row r="75">
          <cell r="B75" t="str">
            <v xml:space="preserve">10.- Margen Financ. obt. por los </v>
          </cell>
        </row>
        <row r="76">
          <cell r="B76" t="str">
            <v xml:space="preserve">       Pasivos Onerosos /ATP  (6)*(8) </v>
          </cell>
          <cell r="C76">
            <v>0.12796420056418356</v>
          </cell>
          <cell r="D76">
            <v>9.8483327205596133E-2</v>
          </cell>
          <cell r="E76">
            <v>0.10564617950051026</v>
          </cell>
          <cell r="F76">
            <v>0.12311791684389413</v>
          </cell>
          <cell r="G76">
            <v>0.12445376755784208</v>
          </cell>
        </row>
        <row r="77">
          <cell r="B77" t="str">
            <v>11.- Margen Financiero de los Act. Rentab.</v>
          </cell>
        </row>
        <row r="78">
          <cell r="B78" t="str">
            <v xml:space="preserve">        financiado por Pasivos No Onerosos </v>
          </cell>
          <cell r="C78">
            <v>9.6375647758369071E-2</v>
          </cell>
          <cell r="D78">
            <v>7.2555355001006128E-2</v>
          </cell>
          <cell r="E78">
            <v>6.8627699063776193E-2</v>
          </cell>
          <cell r="F78">
            <v>2.6193177026327619E-2</v>
          </cell>
          <cell r="G78">
            <v>2.5347476439465833E-2</v>
          </cell>
        </row>
        <row r="79">
          <cell r="B79" t="str">
            <v xml:space="preserve">12.- Margen Financiero </v>
          </cell>
          <cell r="C79">
            <v>0.22433984832255263</v>
          </cell>
          <cell r="D79">
            <v>0.17103868220660226</v>
          </cell>
          <cell r="E79">
            <v>0.17427387856428644</v>
          </cell>
          <cell r="F79">
            <v>0.14931109387022173</v>
          </cell>
          <cell r="G79">
            <v>0.14980124399730793</v>
          </cell>
        </row>
        <row r="80">
          <cell r="B80" t="str">
            <v xml:space="preserve">13.- Margen Financiero Efectivo </v>
          </cell>
          <cell r="C80">
            <v>24192.157578239996</v>
          </cell>
          <cell r="D80">
            <v>21877.13</v>
          </cell>
          <cell r="E80">
            <v>28667.522999999994</v>
          </cell>
          <cell r="F80">
            <v>124032.61</v>
          </cell>
          <cell r="G80">
            <v>366110.85</v>
          </cell>
        </row>
        <row r="81">
          <cell r="B81" t="str">
            <v xml:space="preserve">14.- Brecha Cuantitativa </v>
          </cell>
          <cell r="C81">
            <v>38208</v>
          </cell>
          <cell r="D81">
            <v>65031.478571428583</v>
          </cell>
          <cell r="E81">
            <v>67096.734615384601</v>
          </cell>
          <cell r="F81">
            <v>121309.05799999998</v>
          </cell>
          <cell r="G81">
            <v>326679.88800000027</v>
          </cell>
        </row>
        <row r="82">
          <cell r="B82" t="str">
            <v xml:space="preserve">15.- Margen Financiero Teórico </v>
          </cell>
          <cell r="C82">
            <v>15782.071829506323</v>
          </cell>
          <cell r="D82">
            <v>12596.756033859319</v>
          </cell>
          <cell r="E82">
            <v>18043.805406673673</v>
          </cell>
          <cell r="F82">
            <v>104587.14499003856</v>
          </cell>
          <cell r="G82">
            <v>305093.65307392227</v>
          </cell>
        </row>
        <row r="83">
          <cell r="B83" t="str">
            <v>16.- Ingreso Financiero Marginal de la</v>
          </cell>
        </row>
        <row r="84">
          <cell r="B84" t="str">
            <v xml:space="preserve">        Brecha Estructural </v>
          </cell>
          <cell r="C84">
            <v>8410.0857487336725</v>
          </cell>
          <cell r="D84">
            <v>9280.3739661406835</v>
          </cell>
          <cell r="E84">
            <v>10623.717593326324</v>
          </cell>
          <cell r="F84">
            <v>19445.465009961415</v>
          </cell>
          <cell r="G84">
            <v>61017.19692607777</v>
          </cell>
        </row>
        <row r="86">
          <cell r="B86" t="str">
            <v>Módulo II</v>
          </cell>
        </row>
        <row r="87">
          <cell r="B87" t="str">
            <v>10.- Aporte de los Act. Productivos</v>
          </cell>
        </row>
        <row r="88">
          <cell r="B88" t="str">
            <v xml:space="preserve">         AR*(r-c)/ATP </v>
          </cell>
          <cell r="C88">
            <v>0.17783675807075086</v>
          </cell>
          <cell r="D88">
            <v>0.15016060742431719</v>
          </cell>
          <cell r="E88">
            <v>0.15589846138612043</v>
          </cell>
          <cell r="F88">
            <v>0.14163302094723573</v>
          </cell>
          <cell r="G88">
            <v>0.14268145851596631</v>
          </cell>
        </row>
        <row r="89">
          <cell r="B89" t="str">
            <v xml:space="preserve">11.- Costo Financiero de la Brecha </v>
          </cell>
        </row>
        <row r="90">
          <cell r="B90" t="str">
            <v xml:space="preserve">         Estructural  </v>
          </cell>
          <cell r="C90">
            <v>4.6503090251801778E-2</v>
          </cell>
          <cell r="D90">
            <v>2.0878074782285053E-2</v>
          </cell>
          <cell r="E90">
            <v>1.8375417178166025E-2</v>
          </cell>
          <cell r="F90">
            <v>7.6780729229860107E-3</v>
          </cell>
          <cell r="G90">
            <v>7.119785481341589E-3</v>
          </cell>
        </row>
        <row r="91">
          <cell r="B91" t="str">
            <v xml:space="preserve">12.- Margen Financiero </v>
          </cell>
          <cell r="C91">
            <v>0.22433984832255263</v>
          </cell>
          <cell r="D91">
            <v>0.17103868220660223</v>
          </cell>
          <cell r="E91">
            <v>0.17427387856428644</v>
          </cell>
          <cell r="F91">
            <v>0.14931109387022173</v>
          </cell>
          <cell r="G91">
            <v>0.1498012439973079</v>
          </cell>
        </row>
        <row r="92">
          <cell r="B92" t="str">
            <v xml:space="preserve">14.- Brecha Cuantitativa </v>
          </cell>
          <cell r="C92">
            <v>38208</v>
          </cell>
          <cell r="D92">
            <v>65031.478571428583</v>
          </cell>
          <cell r="E92">
            <v>67096.734615384601</v>
          </cell>
          <cell r="F92">
            <v>121309.05799999998</v>
          </cell>
          <cell r="G92">
            <v>326679.88800000027</v>
          </cell>
        </row>
        <row r="93">
          <cell r="B93" t="str">
            <v xml:space="preserve">15.- Margen Financiero Teórico </v>
          </cell>
          <cell r="C93">
            <v>21811.129303487833</v>
          </cell>
          <cell r="D93">
            <v>19206.667679610699</v>
          </cell>
          <cell r="E93">
            <v>26008.563076205806</v>
          </cell>
          <cell r="F93">
            <v>118659.35804243392</v>
          </cell>
          <cell r="G93">
            <v>348567.45734640874</v>
          </cell>
        </row>
        <row r="94">
          <cell r="B94" t="str">
            <v>16.- Ingreso Financiero Marginal de la</v>
          </cell>
        </row>
        <row r="95">
          <cell r="B95" t="str">
            <v xml:space="preserve">        Brecha Estructural </v>
          </cell>
          <cell r="C95">
            <v>2381.0282747521615</v>
          </cell>
          <cell r="D95">
            <v>2670.4623203893043</v>
          </cell>
          <cell r="E95">
            <v>2658.9599237941884</v>
          </cell>
          <cell r="F95">
            <v>5373.2519575660608</v>
          </cell>
          <cell r="G95">
            <v>17543.392653591261</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abla 5."/>
      <sheetName val="tabla 5"/>
    </sheetNames>
    <definedNames>
      <definedName name="base" refersTo="#¡REF!"/>
    </definedNames>
    <sheetDataSet>
      <sheetData sheetId="0" refreshError="1"/>
      <sheetData sheetId="1"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0-1999"/>
      <sheetName val="1995-1999"/>
      <sheetName val="1994"/>
      <sheetName val="1995"/>
      <sheetName val="1996"/>
      <sheetName val="1997"/>
      <sheetName val="1998"/>
      <sheetName val="1999"/>
      <sheetName val="2000"/>
      <sheetName val="2001"/>
      <sheetName val="2002"/>
      <sheetName val="2001 RC"/>
      <sheetName val="2002 RC"/>
      <sheetName val="S+D BALANCE"/>
      <sheetName val="MTH DEMAND"/>
      <sheetName val="MONTHLY"/>
      <sheetName val="ST Qtrly"/>
      <sheetName val="ST Annual"/>
      <sheetName val="Chart1"/>
      <sheetName val="Chart1 (2)"/>
      <sheetName val="macros"/>
      <sheetName val="macros2"/>
      <sheetName val="automacros"/>
      <sheetName val="Mcword"/>
      <sheetName val="Monthly Demand"/>
      <sheetName val="2001 DT"/>
      <sheetName val="2002 DT"/>
      <sheetName val="ST Annual DT"/>
      <sheetName val="ST Qtrly DT"/>
      <sheetName val="Chart - Demand Scenarios"/>
      <sheetName val="Feeder"/>
      <sheetName val="Sheet1"/>
      <sheetName val="2003"/>
      <sheetName val="Old Balance"/>
      <sheetName val="Balance"/>
      <sheetName val="Stock Assumptions"/>
      <sheetName val="Supply Assumptions"/>
      <sheetName val="priv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5">
          <cell r="A5">
            <v>36850.517349189817</v>
          </cell>
        </row>
        <row r="6">
          <cell r="A6">
            <v>1989</v>
          </cell>
        </row>
        <row r="7">
          <cell r="A7" t="str">
            <v>Oil Consumption</v>
          </cell>
          <cell r="B7">
            <v>66.400000000000006</v>
          </cell>
          <cell r="C7">
            <v>67.599999999999994</v>
          </cell>
          <cell r="D7">
            <v>67.8</v>
          </cell>
          <cell r="E7">
            <v>64.400000000000006</v>
          </cell>
          <cell r="F7">
            <v>64.099999999999994</v>
          </cell>
          <cell r="G7">
            <v>65.099999999999994</v>
          </cell>
          <cell r="H7">
            <v>64.599999999999994</v>
          </cell>
          <cell r="I7">
            <v>65.2</v>
          </cell>
          <cell r="J7">
            <v>64.7</v>
          </cell>
          <cell r="K7">
            <v>67.3</v>
          </cell>
          <cell r="L7">
            <v>67.400000000000006</v>
          </cell>
          <cell r="M7">
            <v>70.400000000000006</v>
          </cell>
          <cell r="O7">
            <v>67.3</v>
          </cell>
        </row>
        <row r="9">
          <cell r="A9" t="str">
            <v>OPEC Crude Oil Output</v>
          </cell>
          <cell r="B9">
            <v>19.8</v>
          </cell>
          <cell r="C9">
            <v>19.600000000000001</v>
          </cell>
          <cell r="D9">
            <v>19.7</v>
          </cell>
          <cell r="E9">
            <v>20.2</v>
          </cell>
          <cell r="F9">
            <v>20.7</v>
          </cell>
          <cell r="G9">
            <v>20.9</v>
          </cell>
          <cell r="H9">
            <v>20.9</v>
          </cell>
          <cell r="I9">
            <v>21.6</v>
          </cell>
          <cell r="J9">
            <v>22.2</v>
          </cell>
          <cell r="K9">
            <v>22.8</v>
          </cell>
          <cell r="L9">
            <v>23.4</v>
          </cell>
          <cell r="M9">
            <v>23.5</v>
          </cell>
          <cell r="O9">
            <v>19.7</v>
          </cell>
        </row>
        <row r="10">
          <cell r="A10" t="str">
            <v>Other Supplies</v>
          </cell>
          <cell r="B10">
            <v>45.22</v>
          </cell>
          <cell r="C10">
            <v>44.72</v>
          </cell>
          <cell r="D10">
            <v>44.82</v>
          </cell>
          <cell r="E10">
            <v>44.62</v>
          </cell>
          <cell r="F10">
            <v>44.22</v>
          </cell>
          <cell r="G10">
            <v>43.52</v>
          </cell>
          <cell r="H10">
            <v>44.42</v>
          </cell>
          <cell r="I10">
            <v>44.52</v>
          </cell>
          <cell r="J10">
            <v>44.42</v>
          </cell>
          <cell r="K10">
            <v>44.72</v>
          </cell>
          <cell r="L10">
            <v>44.72</v>
          </cell>
          <cell r="M10">
            <v>44.22</v>
          </cell>
          <cell r="O10">
            <v>44.9</v>
          </cell>
        </row>
        <row r="11">
          <cell r="A11" t="str">
            <v>Total Oil Supplies</v>
          </cell>
          <cell r="B11">
            <v>65.02</v>
          </cell>
          <cell r="C11">
            <v>64.319999999999993</v>
          </cell>
          <cell r="D11">
            <v>64.52</v>
          </cell>
          <cell r="E11">
            <v>64.819999999999993</v>
          </cell>
          <cell r="F11">
            <v>64.92</v>
          </cell>
          <cell r="G11">
            <v>64.42</v>
          </cell>
          <cell r="H11">
            <v>65.319999999999993</v>
          </cell>
          <cell r="I11">
            <v>66.12</v>
          </cell>
          <cell r="J11">
            <v>66.62</v>
          </cell>
          <cell r="K11">
            <v>67.52</v>
          </cell>
          <cell r="L11">
            <v>68.12</v>
          </cell>
          <cell r="M11">
            <v>67.72</v>
          </cell>
          <cell r="O11">
            <v>64.599999999999994</v>
          </cell>
        </row>
        <row r="13">
          <cell r="A13" t="str">
            <v>Stock change</v>
          </cell>
          <cell r="B13">
            <v>-1.3800000000000097</v>
          </cell>
          <cell r="C13">
            <v>-3.2800000000000011</v>
          </cell>
          <cell r="D13">
            <v>-3.2800000000000011</v>
          </cell>
          <cell r="E13">
            <v>0.41999999999998749</v>
          </cell>
          <cell r="F13">
            <v>0.82000000000000739</v>
          </cell>
          <cell r="G13">
            <v>-0.67999999999999261</v>
          </cell>
          <cell r="H13">
            <v>0.71999999999999886</v>
          </cell>
          <cell r="I13">
            <v>0.92000000000000171</v>
          </cell>
          <cell r="J13">
            <v>1.9200000000000017</v>
          </cell>
          <cell r="K13">
            <v>0.21999999999999886</v>
          </cell>
          <cell r="L13">
            <v>0.71999999999999886</v>
          </cell>
          <cell r="M13">
            <v>-2.6800000000000068</v>
          </cell>
          <cell r="O13">
            <v>-2.7000000000000028</v>
          </cell>
        </row>
        <row r="15">
          <cell r="A15" t="str">
            <v>Comm Stocks on Land</v>
          </cell>
          <cell r="B15">
            <v>3242.4</v>
          </cell>
          <cell r="C15">
            <v>3161.96</v>
          </cell>
          <cell r="D15">
            <v>3054.5799999999995</v>
          </cell>
          <cell r="E15">
            <v>3043.6799999999989</v>
          </cell>
          <cell r="F15">
            <v>3060.599999999999</v>
          </cell>
          <cell r="G15">
            <v>3043.7999999999993</v>
          </cell>
          <cell r="H15">
            <v>3061.119999999999</v>
          </cell>
          <cell r="I15">
            <v>3074.74</v>
          </cell>
          <cell r="J15">
            <v>3108.14</v>
          </cell>
          <cell r="K15">
            <v>3095.7599999999998</v>
          </cell>
          <cell r="L15">
            <v>3113.16</v>
          </cell>
          <cell r="M15">
            <v>3039.38</v>
          </cell>
        </row>
        <row r="16">
          <cell r="A16" t="str">
            <v>Days Supply</v>
          </cell>
          <cell r="B16">
            <v>61.428481212503954</v>
          </cell>
          <cell r="C16">
            <v>60.83014492753626</v>
          </cell>
          <cell r="D16">
            <v>59.315294117647063</v>
          </cell>
          <cell r="E16">
            <v>58.464815419797468</v>
          </cell>
          <cell r="F16">
            <v>57.780915287244412</v>
          </cell>
          <cell r="G16">
            <v>57.0068359375</v>
          </cell>
          <cell r="H16">
            <v>55.37856</v>
          </cell>
          <cell r="I16">
            <v>53.887346165982976</v>
          </cell>
          <cell r="J16">
            <v>51.726691042047534</v>
          </cell>
          <cell r="K16">
            <v>50.349802970597175</v>
          </cell>
          <cell r="L16">
            <v>49.36076899969963</v>
          </cell>
          <cell r="M16">
            <v>47.741788321167903</v>
          </cell>
        </row>
        <row r="18">
          <cell r="A18" t="str">
            <v>Total Stocks</v>
          </cell>
          <cell r="B18">
            <v>5191</v>
          </cell>
          <cell r="C18">
            <v>5099.16</v>
          </cell>
          <cell r="D18">
            <v>4997.4799999999996</v>
          </cell>
          <cell r="E18">
            <v>5010.079999999999</v>
          </cell>
          <cell r="F18">
            <v>5035.4999999999991</v>
          </cell>
          <cell r="G18">
            <v>5015.0999999999995</v>
          </cell>
          <cell r="H18">
            <v>5037.4199999999992</v>
          </cell>
          <cell r="I18">
            <v>5065.9399999999996</v>
          </cell>
          <cell r="J18">
            <v>5123.54</v>
          </cell>
          <cell r="K18">
            <v>5130.3599999999997</v>
          </cell>
          <cell r="L18">
            <v>5151.96</v>
          </cell>
          <cell r="M18">
            <v>5068.88</v>
          </cell>
        </row>
        <row r="19">
          <cell r="A19" t="str">
            <v>- Gov Strategic</v>
          </cell>
          <cell r="B19">
            <v>1075</v>
          </cell>
          <cell r="C19">
            <v>1075</v>
          </cell>
          <cell r="D19">
            <v>1075</v>
          </cell>
          <cell r="E19">
            <v>1085</v>
          </cell>
          <cell r="F19">
            <v>1085</v>
          </cell>
          <cell r="G19">
            <v>1085</v>
          </cell>
          <cell r="H19">
            <v>1095</v>
          </cell>
          <cell r="I19">
            <v>1095</v>
          </cell>
          <cell r="J19">
            <v>1095</v>
          </cell>
          <cell r="K19">
            <v>1100</v>
          </cell>
          <cell r="L19">
            <v>1100</v>
          </cell>
          <cell r="M19">
            <v>1100</v>
          </cell>
        </row>
        <row r="20">
          <cell r="A20" t="str">
            <v>- Oil Afloat</v>
          </cell>
          <cell r="B20">
            <v>645</v>
          </cell>
          <cell r="C20">
            <v>640</v>
          </cell>
          <cell r="D20">
            <v>660</v>
          </cell>
          <cell r="E20">
            <v>670</v>
          </cell>
          <cell r="F20">
            <v>675</v>
          </cell>
          <cell r="G20">
            <v>670</v>
          </cell>
          <cell r="H20">
            <v>675</v>
          </cell>
          <cell r="I20">
            <v>685</v>
          </cell>
          <cell r="J20">
            <v>700</v>
          </cell>
          <cell r="K20">
            <v>710</v>
          </cell>
          <cell r="L20">
            <v>710</v>
          </cell>
          <cell r="M20">
            <v>700</v>
          </cell>
        </row>
        <row r="21">
          <cell r="A21" t="str">
            <v>- Floating Storage</v>
          </cell>
          <cell r="B21">
            <v>90</v>
          </cell>
          <cell r="C21">
            <v>85</v>
          </cell>
          <cell r="D21">
            <v>70</v>
          </cell>
          <cell r="E21">
            <v>70</v>
          </cell>
          <cell r="F21">
            <v>70</v>
          </cell>
          <cell r="G21">
            <v>70</v>
          </cell>
          <cell r="H21">
            <v>60</v>
          </cell>
          <cell r="I21">
            <v>60</v>
          </cell>
          <cell r="J21">
            <v>65</v>
          </cell>
          <cell r="K21">
            <v>65</v>
          </cell>
          <cell r="L21">
            <v>65</v>
          </cell>
          <cell r="M21">
            <v>65</v>
          </cell>
        </row>
        <row r="22">
          <cell r="A22" t="str">
            <v>- Stocks for Export</v>
          </cell>
          <cell r="B22">
            <v>138.6</v>
          </cell>
          <cell r="C22">
            <v>137.20000000000002</v>
          </cell>
          <cell r="D22">
            <v>137.9</v>
          </cell>
          <cell r="E22">
            <v>141.4</v>
          </cell>
          <cell r="F22">
            <v>144.9</v>
          </cell>
          <cell r="G22">
            <v>146.29999999999998</v>
          </cell>
          <cell r="H22">
            <v>146.29999999999998</v>
          </cell>
          <cell r="I22">
            <v>151.20000000000002</v>
          </cell>
          <cell r="J22">
            <v>155.4</v>
          </cell>
          <cell r="K22">
            <v>159.6</v>
          </cell>
          <cell r="L22">
            <v>163.79999999999998</v>
          </cell>
          <cell r="M22">
            <v>164.5</v>
          </cell>
        </row>
        <row r="23">
          <cell r="A23" t="str">
            <v>= Comm Stocks on Land</v>
          </cell>
          <cell r="B23">
            <v>3242.4</v>
          </cell>
          <cell r="C23">
            <v>3161.96</v>
          </cell>
          <cell r="D23">
            <v>3054.5799999999995</v>
          </cell>
          <cell r="E23">
            <v>3043.6799999999989</v>
          </cell>
          <cell r="F23">
            <v>3060.599999999999</v>
          </cell>
          <cell r="G23">
            <v>3043.7999999999993</v>
          </cell>
          <cell r="H23">
            <v>3061.119999999999</v>
          </cell>
          <cell r="I23">
            <v>3074.74</v>
          </cell>
          <cell r="J23">
            <v>3108.14</v>
          </cell>
          <cell r="K23">
            <v>3095.7599999999998</v>
          </cell>
          <cell r="L23">
            <v>3113.16</v>
          </cell>
          <cell r="M23">
            <v>3039.38</v>
          </cell>
        </row>
        <row r="27">
          <cell r="A27">
            <v>36850.517349189817</v>
          </cell>
          <cell r="B27" t="str">
            <v>Jan</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v>
          </cell>
          <cell r="O27" t="str">
            <v>QI</v>
          </cell>
        </row>
        <row r="28">
          <cell r="A28" t="str">
            <v>1990</v>
          </cell>
        </row>
        <row r="29">
          <cell r="A29" t="str">
            <v>Oil Consumption</v>
          </cell>
          <cell r="B29">
            <v>68</v>
          </cell>
          <cell r="C29">
            <v>68.8</v>
          </cell>
          <cell r="D29">
            <v>68.2</v>
          </cell>
          <cell r="E29">
            <v>65.400000000000006</v>
          </cell>
          <cell r="F29">
            <v>65.400000000000006</v>
          </cell>
          <cell r="G29">
            <v>66.099999999999994</v>
          </cell>
          <cell r="H29">
            <v>67.3</v>
          </cell>
          <cell r="I29">
            <v>67.7</v>
          </cell>
          <cell r="J29">
            <v>65.5</v>
          </cell>
          <cell r="K29">
            <v>66</v>
          </cell>
          <cell r="L29">
            <v>66.2</v>
          </cell>
          <cell r="M29">
            <v>66.8</v>
          </cell>
          <cell r="O29">
            <v>68.3</v>
          </cell>
        </row>
        <row r="30">
          <cell r="A30" t="str">
            <v>Consumption % Change</v>
          </cell>
          <cell r="B30">
            <v>2.409638554216853E-2</v>
          </cell>
          <cell r="C30">
            <v>1.7751479289940919E-2</v>
          </cell>
          <cell r="D30">
            <v>5.8997050147493457E-3</v>
          </cell>
          <cell r="E30">
            <v>1.552795031055898E-2</v>
          </cell>
          <cell r="F30">
            <v>2.0280811232449514E-2</v>
          </cell>
          <cell r="G30">
            <v>1.5360983102918668E-2</v>
          </cell>
          <cell r="H30">
            <v>4.1795665634674961E-2</v>
          </cell>
          <cell r="I30">
            <v>3.8343558282208479E-2</v>
          </cell>
          <cell r="J30">
            <v>1.2364760432766575E-2</v>
          </cell>
          <cell r="K30">
            <v>-1.9316493313521477E-2</v>
          </cell>
          <cell r="L30">
            <v>-1.7804154302670683E-2</v>
          </cell>
          <cell r="M30">
            <v>-5.1136363636363757E-2</v>
          </cell>
          <cell r="O30">
            <v>1.4858841010401136E-2</v>
          </cell>
        </row>
        <row r="31">
          <cell r="A31" t="str">
            <v>OPEC Crude Oil Output</v>
          </cell>
          <cell r="B31">
            <v>23.2</v>
          </cell>
          <cell r="C31">
            <v>23.5</v>
          </cell>
          <cell r="D31">
            <v>23.6</v>
          </cell>
          <cell r="E31">
            <v>23.6</v>
          </cell>
          <cell r="F31">
            <v>23.2</v>
          </cell>
          <cell r="G31">
            <v>22.9</v>
          </cell>
          <cell r="H31">
            <v>22.8</v>
          </cell>
          <cell r="I31">
            <v>19.399999999999999</v>
          </cell>
          <cell r="J31">
            <v>21.9</v>
          </cell>
          <cell r="K31">
            <v>22.4</v>
          </cell>
          <cell r="L31">
            <v>22.8</v>
          </cell>
          <cell r="M31">
            <v>23.1</v>
          </cell>
          <cell r="O31">
            <v>23.4</v>
          </cell>
        </row>
        <row r="32">
          <cell r="A32" t="str">
            <v>Other Supplies</v>
          </cell>
          <cell r="B32">
            <v>45.17</v>
          </cell>
          <cell r="C32">
            <v>44.97</v>
          </cell>
          <cell r="D32">
            <v>45.17</v>
          </cell>
          <cell r="E32">
            <v>44.67</v>
          </cell>
          <cell r="F32">
            <v>44.37</v>
          </cell>
          <cell r="G32">
            <v>43.97</v>
          </cell>
          <cell r="H32">
            <v>43.77</v>
          </cell>
          <cell r="I32">
            <v>43.97</v>
          </cell>
          <cell r="J32">
            <v>44.27</v>
          </cell>
          <cell r="K32">
            <v>44.77</v>
          </cell>
          <cell r="L32">
            <v>44.57</v>
          </cell>
          <cell r="M32">
            <v>44.07</v>
          </cell>
          <cell r="O32">
            <v>45.1</v>
          </cell>
        </row>
        <row r="33">
          <cell r="A33" t="str">
            <v>Total Oil Supplies</v>
          </cell>
          <cell r="B33">
            <v>68.37</v>
          </cell>
          <cell r="C33">
            <v>68.47</v>
          </cell>
          <cell r="D33">
            <v>68.77000000000001</v>
          </cell>
          <cell r="E33">
            <v>68.27000000000001</v>
          </cell>
          <cell r="F33">
            <v>67.569999999999993</v>
          </cell>
          <cell r="G33">
            <v>66.87</v>
          </cell>
          <cell r="H33">
            <v>66.570000000000007</v>
          </cell>
          <cell r="I33">
            <v>63.37</v>
          </cell>
          <cell r="J33">
            <v>66.17</v>
          </cell>
          <cell r="K33">
            <v>67.17</v>
          </cell>
          <cell r="L33">
            <v>67.37</v>
          </cell>
          <cell r="M33">
            <v>67.17</v>
          </cell>
          <cell r="O33">
            <v>68.5</v>
          </cell>
        </row>
        <row r="35">
          <cell r="A35" t="str">
            <v>Stock change</v>
          </cell>
          <cell r="B35">
            <v>0.37000000000000455</v>
          </cell>
          <cell r="C35">
            <v>-0.32999999999999829</v>
          </cell>
          <cell r="D35">
            <v>0.57000000000000739</v>
          </cell>
          <cell r="E35">
            <v>2.8700000000000045</v>
          </cell>
          <cell r="F35">
            <v>2.1699999999999875</v>
          </cell>
          <cell r="G35">
            <v>0.77000000000001023</v>
          </cell>
          <cell r="H35">
            <v>-0.72999999999998977</v>
          </cell>
          <cell r="I35">
            <v>-4.3300000000000054</v>
          </cell>
          <cell r="J35">
            <v>0.67000000000000171</v>
          </cell>
          <cell r="K35">
            <v>1.1700000000000017</v>
          </cell>
          <cell r="L35">
            <v>1.1700000000000017</v>
          </cell>
          <cell r="M35">
            <v>0.37000000000000455</v>
          </cell>
          <cell r="O35">
            <v>0.20000000000000284</v>
          </cell>
        </row>
        <row r="37">
          <cell r="A37" t="str">
            <v>Comm Stocks on Land</v>
          </cell>
          <cell r="B37">
            <v>3027.9500000000003</v>
          </cell>
          <cell r="C37">
            <v>3006.6100000000006</v>
          </cell>
          <cell r="D37">
            <v>3003.5800000000008</v>
          </cell>
          <cell r="E37">
            <v>3074.6800000000012</v>
          </cell>
          <cell r="F37">
            <v>3154.7500000000005</v>
          </cell>
          <cell r="G37">
            <v>3179.9500000000007</v>
          </cell>
          <cell r="H37">
            <v>3153.0200000000009</v>
          </cell>
          <cell r="I37">
            <v>3122.59</v>
          </cell>
          <cell r="J37">
            <v>3070.1900000000005</v>
          </cell>
          <cell r="K37">
            <v>3047.9600000000009</v>
          </cell>
          <cell r="L37">
            <v>3080.2600000000016</v>
          </cell>
          <cell r="M37">
            <v>3074.6300000000019</v>
          </cell>
        </row>
        <row r="38">
          <cell r="A38" t="str">
            <v>Days Supply</v>
          </cell>
          <cell r="B38">
            <v>61.428481212503954</v>
          </cell>
          <cell r="C38">
            <v>60.83014492753626</v>
          </cell>
          <cell r="D38">
            <v>59.315294117647063</v>
          </cell>
          <cell r="E38">
            <v>58.464815419797468</v>
          </cell>
          <cell r="F38">
            <v>57.780915287244412</v>
          </cell>
          <cell r="G38">
            <v>57.0068359375</v>
          </cell>
          <cell r="H38">
            <v>55.37856</v>
          </cell>
          <cell r="I38">
            <v>53.887346165982976</v>
          </cell>
          <cell r="J38">
            <v>51.726691042047534</v>
          </cell>
          <cell r="K38">
            <v>50.349802970597175</v>
          </cell>
          <cell r="L38">
            <v>49.36076899969963</v>
          </cell>
          <cell r="M38">
            <v>47.741788321167903</v>
          </cell>
        </row>
        <row r="40">
          <cell r="A40" t="str">
            <v>Total Stocks</v>
          </cell>
          <cell r="B40">
            <v>5080.3500000000004</v>
          </cell>
          <cell r="C40">
            <v>5071.1100000000006</v>
          </cell>
          <cell r="D40">
            <v>5088.7800000000007</v>
          </cell>
          <cell r="E40">
            <v>5174.880000000001</v>
          </cell>
          <cell r="F40">
            <v>5242.1500000000005</v>
          </cell>
          <cell r="G40">
            <v>5265.2500000000009</v>
          </cell>
          <cell r="H40">
            <v>5242.6200000000008</v>
          </cell>
          <cell r="I40">
            <v>5108.3900000000003</v>
          </cell>
          <cell r="J40">
            <v>5128.4900000000007</v>
          </cell>
          <cell r="K40">
            <v>5164.7600000000011</v>
          </cell>
          <cell r="L40">
            <v>5199.8600000000015</v>
          </cell>
          <cell r="M40">
            <v>5211.3300000000017</v>
          </cell>
        </row>
        <row r="41">
          <cell r="A41" t="str">
            <v>- Gov Strategic</v>
          </cell>
          <cell r="B41">
            <v>1115</v>
          </cell>
          <cell r="C41">
            <v>1115</v>
          </cell>
          <cell r="D41">
            <v>1115</v>
          </cell>
          <cell r="E41">
            <v>1120</v>
          </cell>
          <cell r="F41">
            <v>1120</v>
          </cell>
          <cell r="G41">
            <v>1120</v>
          </cell>
          <cell r="H41">
            <v>1125</v>
          </cell>
          <cell r="I41">
            <v>1125</v>
          </cell>
          <cell r="J41">
            <v>1125</v>
          </cell>
          <cell r="K41">
            <v>1120</v>
          </cell>
          <cell r="L41">
            <v>1120</v>
          </cell>
          <cell r="M41">
            <v>1120</v>
          </cell>
        </row>
        <row r="42">
          <cell r="A42" t="str">
            <v>- Oil Afloat</v>
          </cell>
          <cell r="B42">
            <v>705</v>
          </cell>
          <cell r="C42">
            <v>710</v>
          </cell>
          <cell r="D42">
            <v>725</v>
          </cell>
          <cell r="E42">
            <v>730</v>
          </cell>
          <cell r="F42">
            <v>720</v>
          </cell>
          <cell r="G42">
            <v>720</v>
          </cell>
          <cell r="H42">
            <v>715</v>
          </cell>
          <cell r="I42">
            <v>635</v>
          </cell>
          <cell r="J42">
            <v>685</v>
          </cell>
          <cell r="K42">
            <v>720</v>
          </cell>
          <cell r="L42">
            <v>720</v>
          </cell>
          <cell r="M42">
            <v>725</v>
          </cell>
        </row>
        <row r="43">
          <cell r="A43" t="str">
            <v>- Floating Storage</v>
          </cell>
          <cell r="B43">
            <v>70</v>
          </cell>
          <cell r="C43">
            <v>75</v>
          </cell>
          <cell r="D43">
            <v>80</v>
          </cell>
          <cell r="E43">
            <v>85</v>
          </cell>
          <cell r="F43">
            <v>85</v>
          </cell>
          <cell r="G43">
            <v>85</v>
          </cell>
          <cell r="H43">
            <v>90</v>
          </cell>
          <cell r="I43">
            <v>90</v>
          </cell>
          <cell r="J43">
            <v>95</v>
          </cell>
          <cell r="K43">
            <v>120</v>
          </cell>
          <cell r="L43">
            <v>120</v>
          </cell>
          <cell r="M43">
            <v>130</v>
          </cell>
        </row>
        <row r="44">
          <cell r="A44" t="str">
            <v>- Stocks for Export</v>
          </cell>
          <cell r="B44">
            <v>162.4</v>
          </cell>
          <cell r="C44">
            <v>164.5</v>
          </cell>
          <cell r="D44">
            <v>165.20000000000002</v>
          </cell>
          <cell r="E44">
            <v>165.20000000000002</v>
          </cell>
          <cell r="F44">
            <v>162.4</v>
          </cell>
          <cell r="G44">
            <v>160.29999999999998</v>
          </cell>
          <cell r="H44">
            <v>159.6</v>
          </cell>
          <cell r="I44">
            <v>135.79999999999998</v>
          </cell>
          <cell r="J44">
            <v>153.29999999999998</v>
          </cell>
          <cell r="K44">
            <v>156.79999999999998</v>
          </cell>
          <cell r="L44">
            <v>159.6</v>
          </cell>
          <cell r="M44">
            <v>161.70000000000002</v>
          </cell>
        </row>
        <row r="45">
          <cell r="A45" t="str">
            <v>= Comm Stocks on Land</v>
          </cell>
          <cell r="B45">
            <v>3027.9500000000003</v>
          </cell>
          <cell r="C45">
            <v>3006.6100000000006</v>
          </cell>
          <cell r="D45">
            <v>3003.5800000000008</v>
          </cell>
          <cell r="E45">
            <v>3074.6800000000012</v>
          </cell>
          <cell r="F45">
            <v>3154.7500000000005</v>
          </cell>
          <cell r="G45">
            <v>3179.9500000000007</v>
          </cell>
          <cell r="H45">
            <v>3153.0200000000009</v>
          </cell>
          <cell r="I45">
            <v>3122.59</v>
          </cell>
          <cell r="J45">
            <v>3070.1900000000005</v>
          </cell>
          <cell r="K45">
            <v>3047.9600000000009</v>
          </cell>
          <cell r="L45">
            <v>3080.2600000000016</v>
          </cell>
          <cell r="M45">
            <v>3074.6300000000019</v>
          </cell>
        </row>
        <row r="49">
          <cell r="A49">
            <v>36850.517349189817</v>
          </cell>
          <cell r="B49" t="str">
            <v>Jan</v>
          </cell>
          <cell r="C49" t="str">
            <v>Feb</v>
          </cell>
          <cell r="D49" t="str">
            <v>Mar</v>
          </cell>
          <cell r="E49" t="str">
            <v>Apr</v>
          </cell>
          <cell r="F49" t="str">
            <v>May</v>
          </cell>
          <cell r="G49" t="str">
            <v>Jun</v>
          </cell>
          <cell r="H49" t="str">
            <v>Jul</v>
          </cell>
          <cell r="I49" t="str">
            <v>Aug</v>
          </cell>
          <cell r="J49" t="str">
            <v>Sep</v>
          </cell>
          <cell r="K49" t="str">
            <v>Oct</v>
          </cell>
          <cell r="L49" t="str">
            <v>Nov</v>
          </cell>
          <cell r="M49" t="str">
            <v>Dec</v>
          </cell>
          <cell r="O49" t="str">
            <v>QI</v>
          </cell>
        </row>
        <row r="50">
          <cell r="A50" t="str">
            <v>1991</v>
          </cell>
        </row>
        <row r="51">
          <cell r="A51" t="str">
            <v>Oil Consumption</v>
          </cell>
          <cell r="B51">
            <v>68.3</v>
          </cell>
          <cell r="C51">
            <v>68.400000000000006</v>
          </cell>
          <cell r="D51">
            <v>66.8</v>
          </cell>
          <cell r="E51">
            <v>65.400000000000006</v>
          </cell>
          <cell r="F51">
            <v>65.400000000000006</v>
          </cell>
          <cell r="G51">
            <v>66</v>
          </cell>
          <cell r="H51">
            <v>66</v>
          </cell>
          <cell r="I51">
            <v>66.2</v>
          </cell>
          <cell r="J51">
            <v>65.7</v>
          </cell>
          <cell r="K51">
            <v>68</v>
          </cell>
          <cell r="L51">
            <v>68</v>
          </cell>
          <cell r="M51">
            <v>69.3</v>
          </cell>
          <cell r="O51">
            <v>67.8</v>
          </cell>
        </row>
        <row r="52">
          <cell r="A52" t="str">
            <v>Consumption % Change</v>
          </cell>
          <cell r="B52">
            <v>4.4117647058823373E-3</v>
          </cell>
          <cell r="C52">
            <v>-5.8139534883719923E-3</v>
          </cell>
          <cell r="D52">
            <v>-2.052785923753675E-2</v>
          </cell>
          <cell r="E52">
            <v>0</v>
          </cell>
          <cell r="F52">
            <v>0</v>
          </cell>
          <cell r="G52">
            <v>-1.5128593040846239E-3</v>
          </cell>
          <cell r="H52">
            <v>-1.9316493313521477E-2</v>
          </cell>
          <cell r="I52">
            <v>-2.215657311669128E-2</v>
          </cell>
          <cell r="J52">
            <v>3.0534351145039551E-3</v>
          </cell>
          <cell r="K52">
            <v>3.0303030303030276E-2</v>
          </cell>
          <cell r="L52">
            <v>2.7190332326283873E-2</v>
          </cell>
          <cell r="M52">
            <v>3.7425149700598848E-2</v>
          </cell>
          <cell r="O52">
            <v>-7.3206442166910968E-3</v>
          </cell>
        </row>
        <row r="53">
          <cell r="A53" t="str">
            <v>OPEC Crude Oil Output</v>
          </cell>
          <cell r="B53">
            <v>22.7</v>
          </cell>
          <cell r="C53">
            <v>22.7</v>
          </cell>
          <cell r="D53">
            <v>22.8</v>
          </cell>
          <cell r="E53">
            <v>22.1</v>
          </cell>
          <cell r="F53">
            <v>22</v>
          </cell>
          <cell r="G53">
            <v>22.7</v>
          </cell>
          <cell r="H53">
            <v>23.1</v>
          </cell>
          <cell r="I53">
            <v>23.2</v>
          </cell>
          <cell r="J53">
            <v>23.2</v>
          </cell>
          <cell r="K53">
            <v>23.6</v>
          </cell>
          <cell r="L53">
            <v>23.9</v>
          </cell>
          <cell r="M53">
            <v>24</v>
          </cell>
          <cell r="O53">
            <v>22.7</v>
          </cell>
        </row>
        <row r="54">
          <cell r="A54" t="str">
            <v>Other Supplies</v>
          </cell>
          <cell r="B54">
            <v>44.92</v>
          </cell>
          <cell r="C54">
            <v>44.92</v>
          </cell>
          <cell r="D54">
            <v>45.22</v>
          </cell>
          <cell r="E54">
            <v>44.32</v>
          </cell>
          <cell r="F54">
            <v>44.07</v>
          </cell>
          <cell r="G54">
            <v>43.67</v>
          </cell>
          <cell r="H54">
            <v>43.82</v>
          </cell>
          <cell r="I54">
            <v>43.02</v>
          </cell>
          <cell r="J54">
            <v>44.12</v>
          </cell>
          <cell r="K54">
            <v>43.87</v>
          </cell>
          <cell r="L54">
            <v>43.92</v>
          </cell>
          <cell r="M54">
            <v>44.12</v>
          </cell>
          <cell r="O54">
            <v>45</v>
          </cell>
        </row>
        <row r="55">
          <cell r="A55" t="str">
            <v>Total Oil Supplies</v>
          </cell>
          <cell r="B55">
            <v>67.62</v>
          </cell>
          <cell r="C55">
            <v>67.62</v>
          </cell>
          <cell r="D55">
            <v>68.02</v>
          </cell>
          <cell r="E55">
            <v>66.42</v>
          </cell>
          <cell r="F55">
            <v>66.069999999999993</v>
          </cell>
          <cell r="G55">
            <v>66.37</v>
          </cell>
          <cell r="H55">
            <v>66.92</v>
          </cell>
          <cell r="I55">
            <v>66.22</v>
          </cell>
          <cell r="J55">
            <v>67.319999999999993</v>
          </cell>
          <cell r="K55">
            <v>67.47</v>
          </cell>
          <cell r="L55">
            <v>67.819999999999993</v>
          </cell>
          <cell r="M55">
            <v>68.12</v>
          </cell>
          <cell r="O55">
            <v>67.7</v>
          </cell>
        </row>
        <row r="57">
          <cell r="A57" t="str">
            <v>Stock change</v>
          </cell>
          <cell r="B57">
            <v>-0.67999999999999261</v>
          </cell>
          <cell r="C57">
            <v>-0.78000000000000114</v>
          </cell>
          <cell r="D57">
            <v>1.2199999999999989</v>
          </cell>
          <cell r="E57">
            <v>1.019999999999996</v>
          </cell>
          <cell r="F57">
            <v>0.66999999999998749</v>
          </cell>
          <cell r="G57">
            <v>0.37000000000000455</v>
          </cell>
          <cell r="H57">
            <v>0.92000000000000171</v>
          </cell>
          <cell r="I57">
            <v>1.9999999999996021E-2</v>
          </cell>
          <cell r="J57">
            <v>1.6199999999999903</v>
          </cell>
          <cell r="K57">
            <v>-0.53000000000000114</v>
          </cell>
          <cell r="L57">
            <v>-0.18000000000000682</v>
          </cell>
          <cell r="M57">
            <v>-1.1799999999999926</v>
          </cell>
          <cell r="O57">
            <v>-9.9999999999994316E-2</v>
          </cell>
        </row>
        <row r="59">
          <cell r="A59" t="str">
            <v>Comm Stocks on Land</v>
          </cell>
          <cell r="B59">
            <v>3091.3500000000017</v>
          </cell>
          <cell r="C59">
            <v>3069.5100000000016</v>
          </cell>
          <cell r="D59">
            <v>3091.6300000000015</v>
          </cell>
          <cell r="E59">
            <v>3152.130000000001</v>
          </cell>
          <cell r="F59">
            <v>3188.6000000000004</v>
          </cell>
          <cell r="G59">
            <v>3209.8000000000006</v>
          </cell>
          <cell r="H59">
            <v>3240.5200000000013</v>
          </cell>
          <cell r="I59">
            <v>3230.440000000001</v>
          </cell>
          <cell r="J59">
            <v>3284.0400000000004</v>
          </cell>
          <cell r="K59">
            <v>3279.8100000000004</v>
          </cell>
          <cell r="L59">
            <v>3262.3099999999995</v>
          </cell>
          <cell r="M59">
            <v>3225.0299999999997</v>
          </cell>
        </row>
        <row r="60">
          <cell r="A60" t="str">
            <v>Days Supply</v>
          </cell>
          <cell r="B60">
            <v>61.428481212503954</v>
          </cell>
          <cell r="C60">
            <v>60.83014492753626</v>
          </cell>
          <cell r="D60">
            <v>59.315294117647063</v>
          </cell>
          <cell r="E60">
            <v>58.464815419797468</v>
          </cell>
          <cell r="F60">
            <v>57.780915287244412</v>
          </cell>
          <cell r="G60">
            <v>57.0068359375</v>
          </cell>
          <cell r="H60">
            <v>55.37856</v>
          </cell>
          <cell r="I60">
            <v>53.887346165982976</v>
          </cell>
          <cell r="J60">
            <v>51.726691042047534</v>
          </cell>
          <cell r="K60">
            <v>50.349802970597175</v>
          </cell>
          <cell r="L60">
            <v>49.36076899969963</v>
          </cell>
          <cell r="M60">
            <v>47.741788321167903</v>
          </cell>
        </row>
        <row r="62">
          <cell r="A62" t="str">
            <v>Total Stocks</v>
          </cell>
          <cell r="B62">
            <v>5190.2500000000018</v>
          </cell>
          <cell r="C62">
            <v>5168.4100000000017</v>
          </cell>
          <cell r="D62">
            <v>5206.2300000000014</v>
          </cell>
          <cell r="E62">
            <v>5236.8300000000008</v>
          </cell>
          <cell r="F62">
            <v>5257.6</v>
          </cell>
          <cell r="G62">
            <v>5268.7000000000007</v>
          </cell>
          <cell r="H62">
            <v>5297.2200000000012</v>
          </cell>
          <cell r="I62">
            <v>5297.8400000000011</v>
          </cell>
          <cell r="J62">
            <v>5346.4400000000005</v>
          </cell>
          <cell r="K62">
            <v>5330.01</v>
          </cell>
          <cell r="L62">
            <v>5324.61</v>
          </cell>
          <cell r="M62">
            <v>5288.03</v>
          </cell>
        </row>
        <row r="63">
          <cell r="A63" t="str">
            <v>- Gov Strategic</v>
          </cell>
          <cell r="B63">
            <v>1085</v>
          </cell>
          <cell r="C63">
            <v>1085</v>
          </cell>
          <cell r="D63">
            <v>1085</v>
          </cell>
          <cell r="E63">
            <v>1085</v>
          </cell>
          <cell r="F63">
            <v>1085</v>
          </cell>
          <cell r="G63">
            <v>1085</v>
          </cell>
          <cell r="H63">
            <v>1090</v>
          </cell>
          <cell r="I63">
            <v>1090</v>
          </cell>
          <cell r="J63">
            <v>1090</v>
          </cell>
          <cell r="K63">
            <v>1080</v>
          </cell>
          <cell r="L63">
            <v>1080</v>
          </cell>
          <cell r="M63">
            <v>1080</v>
          </cell>
        </row>
        <row r="64">
          <cell r="A64" t="str">
            <v>- Oil Afloat</v>
          </cell>
          <cell r="B64">
            <v>715</v>
          </cell>
          <cell r="C64">
            <v>705</v>
          </cell>
          <cell r="D64">
            <v>710</v>
          </cell>
          <cell r="E64">
            <v>700</v>
          </cell>
          <cell r="F64">
            <v>695</v>
          </cell>
          <cell r="G64">
            <v>690</v>
          </cell>
          <cell r="H64">
            <v>705</v>
          </cell>
          <cell r="I64">
            <v>720</v>
          </cell>
          <cell r="J64">
            <v>725</v>
          </cell>
          <cell r="K64">
            <v>730</v>
          </cell>
          <cell r="L64">
            <v>740</v>
          </cell>
          <cell r="M64">
            <v>740</v>
          </cell>
        </row>
        <row r="65">
          <cell r="A65" t="str">
            <v>- Floating Storage</v>
          </cell>
          <cell r="B65">
            <v>140</v>
          </cell>
          <cell r="C65">
            <v>150</v>
          </cell>
          <cell r="D65">
            <v>160</v>
          </cell>
          <cell r="E65">
            <v>145</v>
          </cell>
          <cell r="F65">
            <v>135</v>
          </cell>
          <cell r="G65">
            <v>125</v>
          </cell>
          <cell r="H65">
            <v>100</v>
          </cell>
          <cell r="I65">
            <v>95</v>
          </cell>
          <cell r="J65">
            <v>85</v>
          </cell>
          <cell r="K65">
            <v>75</v>
          </cell>
          <cell r="L65">
            <v>75</v>
          </cell>
          <cell r="M65">
            <v>75</v>
          </cell>
        </row>
        <row r="66">
          <cell r="A66" t="str">
            <v>- Stocks for Export</v>
          </cell>
          <cell r="B66">
            <v>158.9</v>
          </cell>
          <cell r="C66">
            <v>158.9</v>
          </cell>
          <cell r="D66">
            <v>159.6</v>
          </cell>
          <cell r="E66">
            <v>154.70000000000002</v>
          </cell>
          <cell r="F66">
            <v>154</v>
          </cell>
          <cell r="G66">
            <v>158.9</v>
          </cell>
          <cell r="H66">
            <v>161.70000000000002</v>
          </cell>
          <cell r="I66">
            <v>162.4</v>
          </cell>
          <cell r="J66">
            <v>162.4</v>
          </cell>
          <cell r="K66">
            <v>165.20000000000002</v>
          </cell>
          <cell r="L66">
            <v>167.29999999999998</v>
          </cell>
          <cell r="M66">
            <v>168</v>
          </cell>
        </row>
        <row r="67">
          <cell r="A67" t="str">
            <v>= Comm Stocks on Land</v>
          </cell>
          <cell r="B67">
            <v>3091.3500000000017</v>
          </cell>
          <cell r="C67">
            <v>3069.5100000000016</v>
          </cell>
          <cell r="D67">
            <v>3091.6300000000015</v>
          </cell>
          <cell r="E67">
            <v>3152.130000000001</v>
          </cell>
          <cell r="F67">
            <v>3188.6000000000004</v>
          </cell>
          <cell r="G67">
            <v>3209.8000000000006</v>
          </cell>
          <cell r="H67">
            <v>3240.5200000000013</v>
          </cell>
          <cell r="I67">
            <v>3230.440000000001</v>
          </cell>
          <cell r="J67">
            <v>3284.0400000000004</v>
          </cell>
          <cell r="K67">
            <v>3279.8100000000004</v>
          </cell>
          <cell r="L67">
            <v>3262.3099999999995</v>
          </cell>
          <cell r="M67">
            <v>3225.0299999999997</v>
          </cell>
        </row>
        <row r="71">
          <cell r="A71">
            <v>36850.517349189817</v>
          </cell>
          <cell r="B71" t="str">
            <v>Jan</v>
          </cell>
          <cell r="C71" t="str">
            <v>Feb</v>
          </cell>
          <cell r="D71" t="str">
            <v>Mar</v>
          </cell>
          <cell r="E71" t="str">
            <v>Apr</v>
          </cell>
          <cell r="F71" t="str">
            <v>May</v>
          </cell>
          <cell r="G71" t="str">
            <v>Jun</v>
          </cell>
          <cell r="H71" t="str">
            <v>Jul</v>
          </cell>
          <cell r="I71" t="str">
            <v>Aug</v>
          </cell>
          <cell r="J71" t="str">
            <v>Sep</v>
          </cell>
          <cell r="K71" t="str">
            <v>Oct</v>
          </cell>
          <cell r="L71" t="str">
            <v>Nov</v>
          </cell>
          <cell r="M71" t="str">
            <v>Dec</v>
          </cell>
          <cell r="O71" t="str">
            <v>QI</v>
          </cell>
        </row>
        <row r="72">
          <cell r="A72" t="str">
            <v>1992</v>
          </cell>
        </row>
        <row r="73">
          <cell r="A73" t="str">
            <v>Oil Consumption</v>
          </cell>
          <cell r="B73">
            <v>70.3</v>
          </cell>
          <cell r="C73">
            <v>69.650000000000006</v>
          </cell>
          <cell r="D73">
            <v>68.599999999999994</v>
          </cell>
          <cell r="E73">
            <v>67.7</v>
          </cell>
          <cell r="F73">
            <v>65.3</v>
          </cell>
          <cell r="G73">
            <v>66.099999999999994</v>
          </cell>
          <cell r="H73">
            <v>66.599999999999994</v>
          </cell>
          <cell r="I73">
            <v>65.599999999999994</v>
          </cell>
          <cell r="J73">
            <v>67</v>
          </cell>
          <cell r="K73">
            <v>68.3</v>
          </cell>
          <cell r="L73">
            <v>68.7</v>
          </cell>
          <cell r="M73">
            <v>69.8</v>
          </cell>
          <cell r="O73">
            <v>69.510000000000005</v>
          </cell>
        </row>
        <row r="74">
          <cell r="A74" t="str">
            <v>Consumption % Change</v>
          </cell>
          <cell r="B74">
            <v>2.9282576866764387E-2</v>
          </cell>
          <cell r="C74">
            <v>1.8274853801169666E-2</v>
          </cell>
          <cell r="D74">
            <v>2.6946107784431073E-2</v>
          </cell>
          <cell r="E74">
            <v>3.5168195718654482E-2</v>
          </cell>
          <cell r="F74">
            <v>-1.52905198776776E-3</v>
          </cell>
          <cell r="G74">
            <v>1.5151515151514694E-3</v>
          </cell>
          <cell r="H74">
            <v>9.0909090909090384E-3</v>
          </cell>
          <cell r="I74">
            <v>-9.0634441087614759E-3</v>
          </cell>
          <cell r="J74">
            <v>1.9786910197869156E-2</v>
          </cell>
          <cell r="K74">
            <v>4.4117647058823373E-3</v>
          </cell>
          <cell r="L74">
            <v>1.0294117647058787E-2</v>
          </cell>
          <cell r="M74">
            <v>7.2150072150072297E-3</v>
          </cell>
          <cell r="O74">
            <v>2.5221238938053281E-2</v>
          </cell>
        </row>
        <row r="75">
          <cell r="A75" t="str">
            <v>OPEC Crude Oil Output</v>
          </cell>
          <cell r="B75">
            <v>24.3</v>
          </cell>
          <cell r="C75">
            <v>23.9</v>
          </cell>
          <cell r="D75">
            <v>23.1</v>
          </cell>
          <cell r="E75">
            <v>23</v>
          </cell>
          <cell r="F75">
            <v>23.4</v>
          </cell>
          <cell r="G75">
            <v>23.2</v>
          </cell>
          <cell r="H75">
            <v>23.8</v>
          </cell>
          <cell r="I75">
            <v>24.4</v>
          </cell>
          <cell r="J75">
            <v>24.6</v>
          </cell>
          <cell r="K75">
            <v>24.9</v>
          </cell>
          <cell r="L75">
            <v>25</v>
          </cell>
          <cell r="M75">
            <v>25</v>
          </cell>
          <cell r="O75">
            <v>23.8</v>
          </cell>
        </row>
        <row r="76">
          <cell r="A76" t="str">
            <v>Other Supplies</v>
          </cell>
          <cell r="B76">
            <v>44.21</v>
          </cell>
          <cell r="C76">
            <v>43.41</v>
          </cell>
          <cell r="D76">
            <v>43.61</v>
          </cell>
          <cell r="E76">
            <v>44</v>
          </cell>
          <cell r="F76">
            <v>43.7</v>
          </cell>
          <cell r="G76">
            <v>42.8</v>
          </cell>
          <cell r="H76">
            <v>43.17</v>
          </cell>
          <cell r="I76">
            <v>42.57</v>
          </cell>
          <cell r="J76">
            <v>42.47</v>
          </cell>
          <cell r="K76">
            <v>42.97</v>
          </cell>
          <cell r="L76">
            <v>43.07</v>
          </cell>
          <cell r="M76">
            <v>43.06</v>
          </cell>
          <cell r="O76">
            <v>43.8</v>
          </cell>
        </row>
        <row r="77">
          <cell r="A77" t="str">
            <v>Total Oil Supplies</v>
          </cell>
          <cell r="B77">
            <v>68.510000000000005</v>
          </cell>
          <cell r="C77">
            <v>67.31</v>
          </cell>
          <cell r="D77">
            <v>66.710000000000008</v>
          </cell>
          <cell r="E77">
            <v>67</v>
          </cell>
          <cell r="F77">
            <v>67.099999999999994</v>
          </cell>
          <cell r="G77">
            <v>66</v>
          </cell>
          <cell r="H77">
            <v>66.97</v>
          </cell>
          <cell r="I77">
            <v>66.97</v>
          </cell>
          <cell r="J77">
            <v>67.069999999999993</v>
          </cell>
          <cell r="K77">
            <v>67.87</v>
          </cell>
          <cell r="L77">
            <v>68.069999999999993</v>
          </cell>
          <cell r="M77">
            <v>68.06</v>
          </cell>
          <cell r="O77">
            <v>67.599999999999994</v>
          </cell>
        </row>
        <row r="79">
          <cell r="A79" t="str">
            <v>Stock change</v>
          </cell>
          <cell r="B79">
            <v>-1.789999999999992</v>
          </cell>
          <cell r="C79">
            <v>-2.3400000000000034</v>
          </cell>
          <cell r="D79">
            <v>-1.8899999999999864</v>
          </cell>
          <cell r="E79">
            <v>-0.70000000000000284</v>
          </cell>
          <cell r="F79">
            <v>1.7999999999999972</v>
          </cell>
          <cell r="G79">
            <v>-9.9999999999994316E-2</v>
          </cell>
          <cell r="H79">
            <v>0.37000000000000455</v>
          </cell>
          <cell r="I79">
            <v>1.3700000000000045</v>
          </cell>
          <cell r="J79">
            <v>6.9999999999993179E-2</v>
          </cell>
          <cell r="K79">
            <v>-0.42999999999999261</v>
          </cell>
          <cell r="L79">
            <v>-0.63000000000000966</v>
          </cell>
          <cell r="M79">
            <v>-1.7399999999999949</v>
          </cell>
          <cell r="O79">
            <v>-1.9100000000000108</v>
          </cell>
        </row>
        <row r="81">
          <cell r="A81" t="str">
            <v>Comm Stocks on Land</v>
          </cell>
          <cell r="B81">
            <v>3157.44</v>
          </cell>
          <cell r="C81">
            <v>3097.38</v>
          </cell>
          <cell r="D81">
            <v>3064.3900000000012</v>
          </cell>
          <cell r="E81">
            <v>3039.0900000000011</v>
          </cell>
          <cell r="F81">
            <v>3082.0900000000011</v>
          </cell>
          <cell r="G81">
            <v>3085.4900000000011</v>
          </cell>
          <cell r="H81">
            <v>3072.7600000000016</v>
          </cell>
          <cell r="I81">
            <v>3096.0300000000016</v>
          </cell>
          <cell r="J81">
            <v>3091.7300000000014</v>
          </cell>
          <cell r="K81">
            <v>3061.3000000000011</v>
          </cell>
          <cell r="L81">
            <v>3041.7000000000007</v>
          </cell>
          <cell r="M81">
            <v>2992.7600000000011</v>
          </cell>
        </row>
        <row r="82">
          <cell r="A82" t="str">
            <v>Days Supply</v>
          </cell>
          <cell r="B82">
            <v>61.428481212503954</v>
          </cell>
          <cell r="C82">
            <v>60.83014492753626</v>
          </cell>
          <cell r="D82">
            <v>59.315294117647063</v>
          </cell>
          <cell r="E82">
            <v>58.464815419797468</v>
          </cell>
          <cell r="F82">
            <v>57.780915287244412</v>
          </cell>
          <cell r="G82">
            <v>57.0068359375</v>
          </cell>
          <cell r="H82">
            <v>55.37856</v>
          </cell>
          <cell r="I82">
            <v>53.887346165982976</v>
          </cell>
          <cell r="J82">
            <v>51.726691042047534</v>
          </cell>
          <cell r="K82">
            <v>50.349802970597175</v>
          </cell>
          <cell r="L82">
            <v>49.36076899969963</v>
          </cell>
          <cell r="M82">
            <v>47.741788321167903</v>
          </cell>
        </row>
        <row r="83">
          <cell r="A83" t="str">
            <v>Stocks Index 89-91=100</v>
          </cell>
          <cell r="B83">
            <v>102.12865058237884</v>
          </cell>
          <cell r="C83">
            <v>100.18598603325751</v>
          </cell>
          <cell r="D83">
            <v>99.118911383315591</v>
          </cell>
          <cell r="E83">
            <v>94.681600099694691</v>
          </cell>
          <cell r="F83">
            <v>96.02124742974641</v>
          </cell>
          <cell r="G83">
            <v>96.12717303258772</v>
          </cell>
          <cell r="H83">
            <v>93.566460822645311</v>
          </cell>
          <cell r="I83">
            <v>94.275039280885778</v>
          </cell>
          <cell r="J83">
            <v>94.144102995091444</v>
          </cell>
          <cell r="K83">
            <v>94.923148001724059</v>
          </cell>
          <cell r="L83">
            <v>94.315401717193353</v>
          </cell>
          <cell r="M83">
            <v>92.797896453676444</v>
          </cell>
        </row>
        <row r="84">
          <cell r="A84" t="str">
            <v>Demand Index 89-91=100</v>
          </cell>
          <cell r="B84">
            <v>103.68731563421829</v>
          </cell>
          <cell r="C84">
            <v>102.72861356932155</v>
          </cell>
          <cell r="D84">
            <v>101.17994100294985</v>
          </cell>
          <cell r="E84">
            <v>103.20121951219514</v>
          </cell>
          <cell r="F84">
            <v>99.542682926829272</v>
          </cell>
          <cell r="G84">
            <v>100.76219512195121</v>
          </cell>
          <cell r="H84">
            <v>100.90909090909091</v>
          </cell>
          <cell r="I84">
            <v>99.393939393939391</v>
          </cell>
          <cell r="J84">
            <v>101.51515151515152</v>
          </cell>
          <cell r="K84">
            <v>99.853801169590625</v>
          </cell>
          <cell r="L84">
            <v>100.43859649122805</v>
          </cell>
          <cell r="M84">
            <v>102.04678362573098</v>
          </cell>
        </row>
        <row r="85">
          <cell r="A85" t="str">
            <v>Stocks/Demand Index</v>
          </cell>
          <cell r="B85">
            <v>98.496764004058107</v>
          </cell>
          <cell r="C85">
            <v>97.524908155848649</v>
          </cell>
          <cell r="D85">
            <v>97.963005711206961</v>
          </cell>
          <cell r="E85">
            <v>91.74465238611478</v>
          </cell>
          <cell r="F85">
            <v>96.462386391904502</v>
          </cell>
          <cell r="G85">
            <v>95.400038592099165</v>
          </cell>
          <cell r="H85">
            <v>92.723519734153015</v>
          </cell>
          <cell r="I85">
            <v>94.849887081378995</v>
          </cell>
          <cell r="J85">
            <v>92.738967129493062</v>
          </cell>
          <cell r="K85">
            <v>95.062127720613859</v>
          </cell>
          <cell r="L85">
            <v>93.903544067773311</v>
          </cell>
          <cell r="M85">
            <v>90.936620593574062</v>
          </cell>
        </row>
        <row r="87">
          <cell r="A87" t="str">
            <v>Total Stocks</v>
          </cell>
          <cell r="B87">
            <v>5232.54</v>
          </cell>
          <cell r="C87">
            <v>5164.68</v>
          </cell>
          <cell r="D87">
            <v>5106.0900000000011</v>
          </cell>
          <cell r="E87">
            <v>5085.0900000000011</v>
          </cell>
          <cell r="F87">
            <v>5140.8900000000012</v>
          </cell>
          <cell r="G87">
            <v>5137.8900000000012</v>
          </cell>
          <cell r="H87">
            <v>5149.3600000000015</v>
          </cell>
          <cell r="I87">
            <v>5191.8300000000017</v>
          </cell>
          <cell r="J87">
            <v>5193.9300000000012</v>
          </cell>
          <cell r="K87">
            <v>5180.6000000000013</v>
          </cell>
          <cell r="L87">
            <v>5161.7000000000007</v>
          </cell>
          <cell r="M87">
            <v>5107.7600000000011</v>
          </cell>
        </row>
        <row r="88">
          <cell r="A88" t="str">
            <v>- Gov Strategic</v>
          </cell>
          <cell r="B88">
            <v>1085</v>
          </cell>
          <cell r="C88">
            <v>1085</v>
          </cell>
          <cell r="D88">
            <v>1085</v>
          </cell>
          <cell r="E88">
            <v>1085</v>
          </cell>
          <cell r="F88">
            <v>1085</v>
          </cell>
          <cell r="G88">
            <v>1085</v>
          </cell>
          <cell r="H88">
            <v>1085</v>
          </cell>
          <cell r="I88">
            <v>1085</v>
          </cell>
          <cell r="J88">
            <v>1085</v>
          </cell>
          <cell r="K88">
            <v>1095</v>
          </cell>
          <cell r="L88">
            <v>1095</v>
          </cell>
          <cell r="M88">
            <v>1095</v>
          </cell>
        </row>
        <row r="89">
          <cell r="A89" t="str">
            <v>- Oil Afloat</v>
          </cell>
          <cell r="B89">
            <v>750</v>
          </cell>
          <cell r="C89">
            <v>745</v>
          </cell>
          <cell r="D89">
            <v>730</v>
          </cell>
          <cell r="E89">
            <v>730</v>
          </cell>
          <cell r="F89">
            <v>740</v>
          </cell>
          <cell r="G89">
            <v>735</v>
          </cell>
          <cell r="H89">
            <v>750</v>
          </cell>
          <cell r="I89">
            <v>765</v>
          </cell>
          <cell r="J89">
            <v>775</v>
          </cell>
          <cell r="K89">
            <v>780</v>
          </cell>
          <cell r="L89">
            <v>780</v>
          </cell>
          <cell r="M89">
            <v>775</v>
          </cell>
        </row>
        <row r="90">
          <cell r="A90" t="str">
            <v>- Floating Storage</v>
          </cell>
          <cell r="B90">
            <v>70</v>
          </cell>
          <cell r="C90">
            <v>70</v>
          </cell>
          <cell r="D90">
            <v>65</v>
          </cell>
          <cell r="E90">
            <v>70</v>
          </cell>
          <cell r="F90">
            <v>70</v>
          </cell>
          <cell r="G90">
            <v>70</v>
          </cell>
          <cell r="H90">
            <v>75</v>
          </cell>
          <cell r="I90">
            <v>75</v>
          </cell>
          <cell r="J90">
            <v>70</v>
          </cell>
          <cell r="K90">
            <v>70</v>
          </cell>
          <cell r="L90">
            <v>70</v>
          </cell>
          <cell r="M90">
            <v>70</v>
          </cell>
        </row>
        <row r="91">
          <cell r="A91" t="str">
            <v>- Stocks for Export</v>
          </cell>
          <cell r="B91">
            <v>170.1</v>
          </cell>
          <cell r="C91">
            <v>167.29999999999998</v>
          </cell>
          <cell r="D91">
            <v>161.70000000000002</v>
          </cell>
          <cell r="E91">
            <v>161</v>
          </cell>
          <cell r="F91">
            <v>163.79999999999998</v>
          </cell>
          <cell r="G91">
            <v>162.4</v>
          </cell>
          <cell r="H91">
            <v>166.6</v>
          </cell>
          <cell r="I91">
            <v>170.79999999999998</v>
          </cell>
          <cell r="J91">
            <v>172.20000000000002</v>
          </cell>
          <cell r="K91">
            <v>174.29999999999998</v>
          </cell>
          <cell r="L91">
            <v>175</v>
          </cell>
          <cell r="M91">
            <v>175</v>
          </cell>
        </row>
        <row r="92">
          <cell r="A92" t="str">
            <v>= Comm Stocks on Land</v>
          </cell>
          <cell r="B92">
            <v>3157.44</v>
          </cell>
          <cell r="C92">
            <v>3097.38</v>
          </cell>
          <cell r="D92">
            <v>3064.3900000000012</v>
          </cell>
          <cell r="E92">
            <v>3039.0900000000011</v>
          </cell>
          <cell r="F92">
            <v>3082.0900000000011</v>
          </cell>
          <cell r="G92">
            <v>3085.4900000000011</v>
          </cell>
          <cell r="H92">
            <v>3072.7600000000016</v>
          </cell>
          <cell r="I92">
            <v>3096.0300000000016</v>
          </cell>
          <cell r="J92">
            <v>3091.7300000000014</v>
          </cell>
          <cell r="K92">
            <v>3061.3000000000011</v>
          </cell>
          <cell r="L92">
            <v>3041.7000000000007</v>
          </cell>
          <cell r="M92">
            <v>2992.7600000000011</v>
          </cell>
        </row>
        <row r="96">
          <cell r="A96">
            <v>36850.517349189817</v>
          </cell>
          <cell r="B96" t="str">
            <v>Jan</v>
          </cell>
          <cell r="C96" t="str">
            <v>Feb</v>
          </cell>
          <cell r="D96" t="str">
            <v>Mar</v>
          </cell>
          <cell r="E96" t="str">
            <v>Apr</v>
          </cell>
          <cell r="F96" t="str">
            <v>May</v>
          </cell>
          <cell r="G96" t="str">
            <v>Jun</v>
          </cell>
          <cell r="H96" t="str">
            <v>Jul</v>
          </cell>
          <cell r="I96" t="str">
            <v>Aug</v>
          </cell>
          <cell r="J96" t="str">
            <v>Sep</v>
          </cell>
          <cell r="K96" t="str">
            <v>Oct</v>
          </cell>
          <cell r="L96" t="str">
            <v>Nov</v>
          </cell>
          <cell r="M96" t="str">
            <v>Dec</v>
          </cell>
          <cell r="O96" t="str">
            <v>QI</v>
          </cell>
          <cell r="P96" t="str">
            <v>QII</v>
          </cell>
          <cell r="Q96" t="str">
            <v>QIII</v>
          </cell>
        </row>
        <row r="97">
          <cell r="A97" t="str">
            <v>1993</v>
          </cell>
        </row>
        <row r="98">
          <cell r="A98" t="str">
            <v>Oil Consumption</v>
          </cell>
          <cell r="B98">
            <v>67.3</v>
          </cell>
          <cell r="C98">
            <v>70.2</v>
          </cell>
          <cell r="D98">
            <v>70</v>
          </cell>
          <cell r="E98">
            <v>67.3</v>
          </cell>
          <cell r="F98">
            <v>64.7</v>
          </cell>
          <cell r="G98">
            <v>67.400000000000006</v>
          </cell>
          <cell r="H98">
            <v>66.8</v>
          </cell>
          <cell r="I98">
            <v>66.099999999999994</v>
          </cell>
          <cell r="J98">
            <v>67.5</v>
          </cell>
          <cell r="K98">
            <v>67.3</v>
          </cell>
          <cell r="L98">
            <v>70.2</v>
          </cell>
          <cell r="M98">
            <v>70.7</v>
          </cell>
          <cell r="O98">
            <v>69.099999999999994</v>
          </cell>
          <cell r="P98">
            <v>66.447252747252747</v>
          </cell>
          <cell r="Q98">
            <v>66.792391304347817</v>
          </cell>
        </row>
        <row r="99">
          <cell r="A99" t="str">
            <v>Consumption % Change</v>
          </cell>
          <cell r="B99">
            <v>-4.2674253200568946E-2</v>
          </cell>
          <cell r="C99">
            <v>7.8966259870782984E-3</v>
          </cell>
          <cell r="D99">
            <v>2.0408163265306145E-2</v>
          </cell>
          <cell r="E99">
            <v>-5.9084194977844229E-3</v>
          </cell>
          <cell r="F99">
            <v>-9.1883614088820176E-3</v>
          </cell>
          <cell r="G99">
            <v>1.9667170953101554E-2</v>
          </cell>
          <cell r="H99">
            <v>3.0030030030030463E-3</v>
          </cell>
          <cell r="I99">
            <v>7.6219512195121464E-3</v>
          </cell>
          <cell r="J99">
            <v>7.4626865671640896E-3</v>
          </cell>
          <cell r="K99">
            <v>-1.4641288433382194E-2</v>
          </cell>
          <cell r="L99">
            <v>2.1834061135371119E-2</v>
          </cell>
          <cell r="M99">
            <v>1.2893982808023008E-2</v>
          </cell>
          <cell r="O99">
            <v>-5.8984318803051439E-3</v>
          </cell>
          <cell r="P99">
            <v>1.465753538097303E-3</v>
          </cell>
          <cell r="Q99">
            <v>6.0610228098783026E-3</v>
          </cell>
        </row>
        <row r="100">
          <cell r="A100" t="str">
            <v>OPEC Crude Oil Output</v>
          </cell>
          <cell r="B100">
            <v>25.2</v>
          </cell>
          <cell r="C100">
            <v>25.5</v>
          </cell>
          <cell r="D100">
            <v>24.2</v>
          </cell>
          <cell r="E100">
            <v>24</v>
          </cell>
          <cell r="F100">
            <v>24</v>
          </cell>
          <cell r="G100">
            <v>24.2</v>
          </cell>
          <cell r="H100">
            <v>24.6</v>
          </cell>
          <cell r="I100">
            <v>24.8</v>
          </cell>
          <cell r="J100">
            <v>24.7</v>
          </cell>
          <cell r="K100">
            <v>24.8</v>
          </cell>
          <cell r="L100">
            <v>24.6</v>
          </cell>
          <cell r="M100">
            <v>24.9</v>
          </cell>
          <cell r="O100">
            <v>24.9</v>
          </cell>
          <cell r="P100">
            <v>24.1</v>
          </cell>
          <cell r="Q100">
            <v>24.7</v>
          </cell>
        </row>
        <row r="101">
          <cell r="A101" t="str">
            <v>Other Supplies</v>
          </cell>
          <cell r="B101">
            <v>42.78</v>
          </cell>
          <cell r="C101">
            <v>42.62</v>
          </cell>
          <cell r="D101">
            <v>42.58</v>
          </cell>
          <cell r="E101">
            <v>42.64</v>
          </cell>
          <cell r="F101">
            <v>42.46</v>
          </cell>
          <cell r="G101">
            <v>41.99</v>
          </cell>
          <cell r="H101">
            <v>42.21</v>
          </cell>
          <cell r="I101">
            <v>42.17</v>
          </cell>
          <cell r="J101">
            <v>41.91</v>
          </cell>
          <cell r="K101">
            <v>42.74</v>
          </cell>
          <cell r="L101">
            <v>43.04</v>
          </cell>
          <cell r="M101">
            <v>43.18</v>
          </cell>
          <cell r="O101">
            <v>42.7</v>
          </cell>
          <cell r="P101">
            <v>42.4</v>
          </cell>
          <cell r="Q101">
            <v>42.1</v>
          </cell>
        </row>
        <row r="102">
          <cell r="A102" t="str">
            <v>Total Oil Supplies</v>
          </cell>
          <cell r="B102">
            <v>67.98</v>
          </cell>
          <cell r="C102">
            <v>68.12</v>
          </cell>
          <cell r="D102">
            <v>66.78</v>
          </cell>
          <cell r="E102">
            <v>66.64</v>
          </cell>
          <cell r="F102">
            <v>66.460000000000008</v>
          </cell>
          <cell r="G102">
            <v>66.19</v>
          </cell>
          <cell r="H102">
            <v>66.81</v>
          </cell>
          <cell r="I102">
            <v>66.97</v>
          </cell>
          <cell r="J102">
            <v>66.61</v>
          </cell>
          <cell r="K102">
            <v>67.540000000000006</v>
          </cell>
          <cell r="L102">
            <v>67.64</v>
          </cell>
          <cell r="M102">
            <v>68.08</v>
          </cell>
          <cell r="O102">
            <v>67.599999999999994</v>
          </cell>
          <cell r="P102">
            <v>66.5</v>
          </cell>
          <cell r="Q102">
            <v>66.8</v>
          </cell>
        </row>
        <row r="104">
          <cell r="A104" t="str">
            <v>Stock change</v>
          </cell>
          <cell r="B104">
            <v>0.68000000000000682</v>
          </cell>
          <cell r="C104">
            <v>-2.0799999999999983</v>
          </cell>
          <cell r="D104">
            <v>-3.2199999999999989</v>
          </cell>
          <cell r="E104">
            <v>-0.65999999999999659</v>
          </cell>
          <cell r="F104">
            <v>1.7600000000000051</v>
          </cell>
          <cell r="G104">
            <v>-1.210000000000008</v>
          </cell>
          <cell r="H104">
            <v>1.0000000000005116E-2</v>
          </cell>
          <cell r="I104">
            <v>0.87000000000000455</v>
          </cell>
          <cell r="J104">
            <v>-0.89000000000000057</v>
          </cell>
          <cell r="K104">
            <v>0.24000000000000909</v>
          </cell>
          <cell r="L104">
            <v>-2.5600000000000023</v>
          </cell>
          <cell r="M104">
            <v>-2.6200000000000045</v>
          </cell>
          <cell r="O104">
            <v>-1.5</v>
          </cell>
          <cell r="P104">
            <v>5.274725274725256E-2</v>
          </cell>
          <cell r="Q104">
            <v>7.608695652180586E-3</v>
          </cell>
        </row>
        <row r="106">
          <cell r="A106" t="str">
            <v>Comm Stocks on Land</v>
          </cell>
          <cell r="B106">
            <v>3007.440000000001</v>
          </cell>
          <cell r="C106">
            <v>2927.1000000000013</v>
          </cell>
          <cell r="D106">
            <v>2856.3800000000015</v>
          </cell>
          <cell r="E106">
            <v>2832.9800000000014</v>
          </cell>
          <cell r="F106">
            <v>2887.5400000000018</v>
          </cell>
          <cell r="G106">
            <v>2844.8400000000015</v>
          </cell>
          <cell r="H106">
            <v>2827.3500000000022</v>
          </cell>
          <cell r="I106">
            <v>2847.9200000000023</v>
          </cell>
          <cell r="J106">
            <v>2821.9200000000023</v>
          </cell>
          <cell r="K106">
            <v>2818.660000000003</v>
          </cell>
          <cell r="L106">
            <v>2748.2600000000029</v>
          </cell>
          <cell r="M106">
            <v>2660.2400000000025</v>
          </cell>
        </row>
        <row r="107">
          <cell r="A107" t="str">
            <v>Days Supply</v>
          </cell>
          <cell r="B107">
            <v>61.428481212503954</v>
          </cell>
          <cell r="C107">
            <v>60.83014492753626</v>
          </cell>
          <cell r="D107">
            <v>59.315294117647063</v>
          </cell>
          <cell r="E107">
            <v>58.464815419797468</v>
          </cell>
          <cell r="F107">
            <v>57.780915287244412</v>
          </cell>
          <cell r="G107">
            <v>57.0068359375</v>
          </cell>
          <cell r="H107">
            <v>55.37856</v>
          </cell>
          <cell r="I107">
            <v>53.887346165982976</v>
          </cell>
          <cell r="J107">
            <v>51.726691042047534</v>
          </cell>
          <cell r="K107">
            <v>50.349802970597175</v>
          </cell>
          <cell r="L107">
            <v>49.36076899969963</v>
          </cell>
          <cell r="M107">
            <v>47.741788321167903</v>
          </cell>
        </row>
        <row r="108">
          <cell r="A108" t="str">
            <v>Stocks Index 89-91=100</v>
          </cell>
          <cell r="B108">
            <v>97.276841019138757</v>
          </cell>
          <cell r="C108">
            <v>94.678211817067364</v>
          </cell>
          <cell r="D108">
            <v>92.390745334985112</v>
          </cell>
          <cell r="E108">
            <v>88.260327746277056</v>
          </cell>
          <cell r="F108">
            <v>89.960122125989201</v>
          </cell>
          <cell r="G108">
            <v>88.629821172658765</v>
          </cell>
          <cell r="H108">
            <v>86.093652939671927</v>
          </cell>
          <cell r="I108">
            <v>86.72001559055316</v>
          </cell>
          <cell r="J108">
            <v>85.928307815982819</v>
          </cell>
          <cell r="K108">
            <v>87.399497058942188</v>
          </cell>
          <cell r="L108">
            <v>85.216571628791144</v>
          </cell>
          <cell r="M108">
            <v>82.487294691832417</v>
          </cell>
        </row>
        <row r="109">
          <cell r="A109" t="str">
            <v>Demand Index 89-91=100</v>
          </cell>
          <cell r="B109">
            <v>99.262536873156336</v>
          </cell>
          <cell r="C109">
            <v>103.53982300884957</v>
          </cell>
          <cell r="D109">
            <v>103.24483775811211</v>
          </cell>
          <cell r="E109">
            <v>102.59146341463415</v>
          </cell>
          <cell r="F109">
            <v>98.628048780487816</v>
          </cell>
          <cell r="G109">
            <v>102.74390243902441</v>
          </cell>
          <cell r="H109">
            <v>101.2121212121212</v>
          </cell>
          <cell r="I109">
            <v>100.15151515151514</v>
          </cell>
          <cell r="J109">
            <v>102.27272727272727</v>
          </cell>
          <cell r="K109">
            <v>98.391812865497059</v>
          </cell>
          <cell r="L109">
            <v>102.63157894736841</v>
          </cell>
          <cell r="M109">
            <v>103.36257309941519</v>
          </cell>
        </row>
        <row r="110">
          <cell r="A110" t="str">
            <v>Stocks/Demand Index</v>
          </cell>
          <cell r="B110">
            <v>97.999551576487491</v>
          </cell>
          <cell r="C110">
            <v>91.441349874603517</v>
          </cell>
          <cell r="D110">
            <v>89.487036195885565</v>
          </cell>
          <cell r="E110">
            <v>86.030869244513738</v>
          </cell>
          <cell r="F110">
            <v>91.211499404403256</v>
          </cell>
          <cell r="G110">
            <v>86.262852654694569</v>
          </cell>
          <cell r="H110">
            <v>85.062591227819567</v>
          </cell>
          <cell r="I110">
            <v>86.588820408116632</v>
          </cell>
          <cell r="J110">
            <v>84.018789864516535</v>
          </cell>
          <cell r="K110">
            <v>88.828017813248834</v>
          </cell>
          <cell r="L110">
            <v>83.031531330617028</v>
          </cell>
          <cell r="M110">
            <v>79.803832488279184</v>
          </cell>
        </row>
        <row r="111">
          <cell r="A111" t="str">
            <v>-</v>
          </cell>
          <cell r="B111" t="str">
            <v>-</v>
          </cell>
          <cell r="C111" t="str">
            <v>-</v>
          </cell>
          <cell r="D111" t="str">
            <v>-</v>
          </cell>
          <cell r="E111" t="str">
            <v>-</v>
          </cell>
          <cell r="F111" t="str">
            <v>-</v>
          </cell>
          <cell r="G111" t="str">
            <v>-</v>
          </cell>
          <cell r="H111" t="str">
            <v>-</v>
          </cell>
          <cell r="I111" t="str">
            <v>-</v>
          </cell>
          <cell r="J111" t="str">
            <v>-</v>
          </cell>
          <cell r="K111" t="str">
            <v>-</v>
          </cell>
          <cell r="L111" t="str">
            <v>-</v>
          </cell>
          <cell r="M111" t="str">
            <v>-</v>
          </cell>
          <cell r="O111" t="str">
            <v>-</v>
          </cell>
          <cell r="P111" t="str">
            <v>-</v>
          </cell>
          <cell r="Q111" t="str">
            <v>-</v>
          </cell>
        </row>
        <row r="112">
          <cell r="A112" t="str">
            <v>Total Stocks</v>
          </cell>
          <cell r="B112">
            <v>5128.8400000000011</v>
          </cell>
          <cell r="C112">
            <v>5070.6000000000013</v>
          </cell>
          <cell r="D112">
            <v>4970.7800000000016</v>
          </cell>
          <cell r="E112">
            <v>4950.9800000000014</v>
          </cell>
          <cell r="F112">
            <v>5005.5400000000018</v>
          </cell>
          <cell r="G112">
            <v>4969.2400000000016</v>
          </cell>
          <cell r="H112">
            <v>4969.550000000002</v>
          </cell>
          <cell r="I112">
            <v>4996.5200000000023</v>
          </cell>
          <cell r="J112">
            <v>4969.8200000000024</v>
          </cell>
          <cell r="K112">
            <v>4977.2600000000029</v>
          </cell>
          <cell r="L112">
            <v>4900.4600000000028</v>
          </cell>
          <cell r="M112">
            <v>4819.2400000000025</v>
          </cell>
        </row>
        <row r="113">
          <cell r="A113" t="str">
            <v>- Gov Strategic</v>
          </cell>
          <cell r="B113">
            <v>1100</v>
          </cell>
          <cell r="C113">
            <v>1100</v>
          </cell>
          <cell r="D113">
            <v>1100</v>
          </cell>
          <cell r="E113">
            <v>1105</v>
          </cell>
          <cell r="F113">
            <v>1105</v>
          </cell>
          <cell r="G113">
            <v>1105</v>
          </cell>
          <cell r="H113">
            <v>1115</v>
          </cell>
          <cell r="I113">
            <v>1115</v>
          </cell>
          <cell r="J113">
            <v>1115</v>
          </cell>
          <cell r="K113">
            <v>1125</v>
          </cell>
          <cell r="L113">
            <v>1125</v>
          </cell>
          <cell r="M113">
            <v>1125</v>
          </cell>
        </row>
        <row r="114">
          <cell r="A114" t="str">
            <v>- Oil Afloat</v>
          </cell>
          <cell r="B114">
            <v>775</v>
          </cell>
          <cell r="C114">
            <v>795</v>
          </cell>
          <cell r="D114">
            <v>775</v>
          </cell>
          <cell r="E114">
            <v>775</v>
          </cell>
          <cell r="F114">
            <v>775</v>
          </cell>
          <cell r="G114">
            <v>780</v>
          </cell>
          <cell r="H114">
            <v>785</v>
          </cell>
          <cell r="I114">
            <v>790</v>
          </cell>
          <cell r="J114">
            <v>790</v>
          </cell>
          <cell r="K114">
            <v>790</v>
          </cell>
          <cell r="L114">
            <v>785</v>
          </cell>
          <cell r="M114">
            <v>785</v>
          </cell>
        </row>
        <row r="115">
          <cell r="A115" t="str">
            <v>- Floating Storage</v>
          </cell>
          <cell r="B115">
            <v>70</v>
          </cell>
          <cell r="C115">
            <v>70</v>
          </cell>
          <cell r="D115">
            <v>70</v>
          </cell>
          <cell r="E115">
            <v>70</v>
          </cell>
          <cell r="F115">
            <v>70</v>
          </cell>
          <cell r="G115">
            <v>70</v>
          </cell>
          <cell r="H115">
            <v>70</v>
          </cell>
          <cell r="I115">
            <v>70</v>
          </cell>
          <cell r="J115">
            <v>70</v>
          </cell>
          <cell r="K115">
            <v>70</v>
          </cell>
          <cell r="L115">
            <v>70</v>
          </cell>
          <cell r="M115">
            <v>70</v>
          </cell>
        </row>
        <row r="116">
          <cell r="A116" t="str">
            <v>- Stocks for Export</v>
          </cell>
          <cell r="B116">
            <v>176.4</v>
          </cell>
          <cell r="C116">
            <v>178.5</v>
          </cell>
          <cell r="D116">
            <v>169.4</v>
          </cell>
          <cell r="E116">
            <v>168</v>
          </cell>
          <cell r="F116">
            <v>168</v>
          </cell>
          <cell r="G116">
            <v>169.4</v>
          </cell>
          <cell r="H116">
            <v>172.20000000000002</v>
          </cell>
          <cell r="I116">
            <v>173.6</v>
          </cell>
          <cell r="J116">
            <v>172.9</v>
          </cell>
          <cell r="K116">
            <v>173.6</v>
          </cell>
          <cell r="L116">
            <v>172.20000000000002</v>
          </cell>
          <cell r="M116">
            <v>179</v>
          </cell>
        </row>
        <row r="117">
          <cell r="A117" t="str">
            <v>= Comm Stocks on Land</v>
          </cell>
          <cell r="B117">
            <v>3007.440000000001</v>
          </cell>
          <cell r="C117">
            <v>2927.1000000000013</v>
          </cell>
          <cell r="D117">
            <v>2856.3800000000015</v>
          </cell>
          <cell r="E117">
            <v>2832.9800000000014</v>
          </cell>
          <cell r="F117">
            <v>2887.5400000000018</v>
          </cell>
          <cell r="G117">
            <v>2844.8400000000015</v>
          </cell>
          <cell r="H117">
            <v>2827.3500000000022</v>
          </cell>
          <cell r="I117">
            <v>2847.9200000000023</v>
          </cell>
          <cell r="J117">
            <v>2821.9200000000023</v>
          </cell>
          <cell r="K117">
            <v>2818.660000000003</v>
          </cell>
          <cell r="L117">
            <v>2748.2600000000029</v>
          </cell>
          <cell r="M117">
            <v>2660.2400000000025</v>
          </cell>
        </row>
        <row r="121">
          <cell r="A121">
            <v>36850.517349189817</v>
          </cell>
          <cell r="B121" t="str">
            <v>Jan</v>
          </cell>
          <cell r="C121" t="str">
            <v>Feb</v>
          </cell>
          <cell r="D121" t="str">
            <v>Mar</v>
          </cell>
          <cell r="E121" t="str">
            <v>Apr</v>
          </cell>
          <cell r="F121" t="str">
            <v>May</v>
          </cell>
          <cell r="G121" t="str">
            <v>Jun</v>
          </cell>
          <cell r="H121" t="str">
            <v>Jul</v>
          </cell>
          <cell r="I121" t="str">
            <v>Aug</v>
          </cell>
          <cell r="J121" t="str">
            <v>Sep</v>
          </cell>
          <cell r="K121" t="str">
            <v>Oct</v>
          </cell>
          <cell r="L121" t="str">
            <v>Nov</v>
          </cell>
          <cell r="M121" t="str">
            <v>Dec</v>
          </cell>
          <cell r="O121" t="str">
            <v>QI</v>
          </cell>
          <cell r="P121" t="str">
            <v>QII</v>
          </cell>
          <cell r="Q121" t="str">
            <v>QIII</v>
          </cell>
        </row>
        <row r="122">
          <cell r="A122" t="str">
            <v>1994</v>
          </cell>
        </row>
        <row r="123">
          <cell r="A123" t="str">
            <v>Oil Consumption</v>
          </cell>
          <cell r="B123">
            <v>69.8</v>
          </cell>
          <cell r="C123">
            <v>71.7</v>
          </cell>
          <cell r="D123">
            <v>70.099999999999994</v>
          </cell>
          <cell r="E123">
            <v>68</v>
          </cell>
          <cell r="F123">
            <v>66.2</v>
          </cell>
          <cell r="G123">
            <v>68.099999999999994</v>
          </cell>
          <cell r="H123">
            <v>67.3</v>
          </cell>
          <cell r="I123">
            <v>68.099999999999994</v>
          </cell>
          <cell r="J123">
            <v>68.5</v>
          </cell>
          <cell r="K123">
            <v>68.8</v>
          </cell>
          <cell r="L123">
            <v>70.3</v>
          </cell>
          <cell r="M123">
            <v>72</v>
          </cell>
          <cell r="O123">
            <v>70.5</v>
          </cell>
          <cell r="P123">
            <v>67.419780219780222</v>
          </cell>
          <cell r="Q123">
            <v>67.960869565217394</v>
          </cell>
        </row>
        <row r="124">
          <cell r="A124" t="str">
            <v>Consumption % Change</v>
          </cell>
          <cell r="B124">
            <v>3.7147102526003062E-2</v>
          </cell>
          <cell r="C124">
            <v>2.1367521367521292E-2</v>
          </cell>
          <cell r="D124">
            <v>1.4285714285713347E-3</v>
          </cell>
          <cell r="E124">
            <v>1.0401188707280795E-2</v>
          </cell>
          <cell r="F124">
            <v>2.3183925811437467E-2</v>
          </cell>
          <cell r="G124">
            <v>1.0385756676557722E-2</v>
          </cell>
          <cell r="H124">
            <v>7.4850299401196807E-3</v>
          </cell>
          <cell r="I124">
            <v>3.0257186081694476E-2</v>
          </cell>
          <cell r="J124">
            <v>1.4814814814814836E-2</v>
          </cell>
          <cell r="K124">
            <v>2.2288261515601704E-2</v>
          </cell>
          <cell r="L124">
            <v>1.4245014245013454E-3</v>
          </cell>
          <cell r="M124">
            <v>1.8387553041018245E-2</v>
          </cell>
          <cell r="O124">
            <v>2.0260492040521161E-2</v>
          </cell>
          <cell r="P124">
            <v>1.4636082491276348E-2</v>
          </cell>
          <cell r="Q124">
            <v>1.7494182167326011E-2</v>
          </cell>
        </row>
        <row r="125">
          <cell r="A125" t="str">
            <v>OPEC Crude Oil Output</v>
          </cell>
          <cell r="B125">
            <v>24.65</v>
          </cell>
          <cell r="C125">
            <v>24.66</v>
          </cell>
          <cell r="D125">
            <v>24.9</v>
          </cell>
          <cell r="E125">
            <v>24.5</v>
          </cell>
          <cell r="F125">
            <v>24.7</v>
          </cell>
          <cell r="G125">
            <v>24.9</v>
          </cell>
          <cell r="H125">
            <v>24.59</v>
          </cell>
          <cell r="I125">
            <v>24.35</v>
          </cell>
          <cell r="J125">
            <v>24.68</v>
          </cell>
          <cell r="K125">
            <v>24.7</v>
          </cell>
          <cell r="L125">
            <v>24.7</v>
          </cell>
          <cell r="M125">
            <v>24.9</v>
          </cell>
          <cell r="O125">
            <v>24.7</v>
          </cell>
          <cell r="P125">
            <v>24.7</v>
          </cell>
          <cell r="Q125">
            <v>24.5</v>
          </cell>
        </row>
        <row r="126">
          <cell r="A126" t="str">
            <v>Other Supplies</v>
          </cell>
          <cell r="B126">
            <v>43.58</v>
          </cell>
          <cell r="C126">
            <v>43.3</v>
          </cell>
          <cell r="D126">
            <v>43.26</v>
          </cell>
          <cell r="E126">
            <v>42.98</v>
          </cell>
          <cell r="F126">
            <v>43.25</v>
          </cell>
          <cell r="G126">
            <v>43.36</v>
          </cell>
          <cell r="H126">
            <v>43.53</v>
          </cell>
          <cell r="I126">
            <v>42.88</v>
          </cell>
          <cell r="J126">
            <v>43.71</v>
          </cell>
          <cell r="K126">
            <v>44.01</v>
          </cell>
          <cell r="L126">
            <v>44.38</v>
          </cell>
          <cell r="M126">
            <v>44.54</v>
          </cell>
          <cell r="O126">
            <v>43.4</v>
          </cell>
          <cell r="P126">
            <v>43.2</v>
          </cell>
          <cell r="Q126">
            <v>43.4</v>
          </cell>
        </row>
        <row r="127">
          <cell r="A127" t="str">
            <v>Total Oil Supplies</v>
          </cell>
          <cell r="B127">
            <v>68.22999999999999</v>
          </cell>
          <cell r="C127">
            <v>67.959999999999994</v>
          </cell>
          <cell r="D127">
            <v>68.16</v>
          </cell>
          <cell r="E127">
            <v>67.47999999999999</v>
          </cell>
          <cell r="F127">
            <v>67.95</v>
          </cell>
          <cell r="G127">
            <v>68.259999999999991</v>
          </cell>
          <cell r="H127">
            <v>68.12</v>
          </cell>
          <cell r="I127">
            <v>67.23</v>
          </cell>
          <cell r="J127">
            <v>68.39</v>
          </cell>
          <cell r="K127">
            <v>68.709999999999994</v>
          </cell>
          <cell r="L127">
            <v>69.08</v>
          </cell>
          <cell r="M127">
            <v>69.44</v>
          </cell>
          <cell r="O127">
            <v>68.099999999999994</v>
          </cell>
          <cell r="P127">
            <v>67.900000000000006</v>
          </cell>
          <cell r="Q127">
            <v>67.900000000000006</v>
          </cell>
        </row>
        <row r="129">
          <cell r="A129" t="str">
            <v>Stock change</v>
          </cell>
          <cell r="B129">
            <v>-1.5700000000000074</v>
          </cell>
          <cell r="C129">
            <v>-3.7400000000000091</v>
          </cell>
          <cell r="D129">
            <v>-1.9399999999999977</v>
          </cell>
          <cell r="E129">
            <v>-0.52000000000001023</v>
          </cell>
          <cell r="F129">
            <v>1.75</v>
          </cell>
          <cell r="G129">
            <v>0.15999999999999659</v>
          </cell>
          <cell r="H129">
            <v>0.82000000000000739</v>
          </cell>
          <cell r="I129">
            <v>-0.86999999999999034</v>
          </cell>
          <cell r="J129">
            <v>-0.10999999999999943</v>
          </cell>
          <cell r="K129">
            <v>-9.0000000000003411E-2</v>
          </cell>
          <cell r="L129">
            <v>-1.2199999999999989</v>
          </cell>
          <cell r="M129">
            <v>-2.5600000000000023</v>
          </cell>
          <cell r="O129">
            <v>-2.4000000000000057</v>
          </cell>
          <cell r="P129">
            <v>0.48021978021978384</v>
          </cell>
          <cell r="Q129">
            <v>-6.0869565217387844E-2</v>
          </cell>
        </row>
        <row r="131">
          <cell r="A131" t="str">
            <v>Comm Stocks on Land</v>
          </cell>
          <cell r="B131">
            <v>2608.0200000000023</v>
          </cell>
          <cell r="C131">
            <v>2508.2300000000023</v>
          </cell>
          <cell r="D131">
            <v>2441.4100000000017</v>
          </cell>
          <cell r="E131">
            <v>2438.6100000000015</v>
          </cell>
          <cell r="F131">
            <v>2491.4600000000014</v>
          </cell>
          <cell r="G131">
            <v>2489.8600000000015</v>
          </cell>
          <cell r="H131">
            <v>2522.4500000000016</v>
          </cell>
          <cell r="I131">
            <v>2497.1600000000026</v>
          </cell>
          <cell r="J131">
            <v>2491.550000000002</v>
          </cell>
          <cell r="K131">
            <v>2478.6200000000022</v>
          </cell>
          <cell r="L131">
            <v>2436.0200000000018</v>
          </cell>
          <cell r="M131">
            <v>2349.260000000002</v>
          </cell>
        </row>
        <row r="132">
          <cell r="A132" t="str">
            <v>Days Supply</v>
          </cell>
          <cell r="B132">
            <v>61.428481212503954</v>
          </cell>
          <cell r="C132">
            <v>60.83014492753626</v>
          </cell>
          <cell r="D132">
            <v>59.315294117647063</v>
          </cell>
          <cell r="E132">
            <v>58.464815419797468</v>
          </cell>
          <cell r="F132">
            <v>57.780915287244412</v>
          </cell>
          <cell r="G132">
            <v>57.0068359375</v>
          </cell>
          <cell r="H132">
            <v>55.37856</v>
          </cell>
          <cell r="I132">
            <v>53.887346165982976</v>
          </cell>
          <cell r="J132">
            <v>51.726691042047534</v>
          </cell>
          <cell r="K132">
            <v>50.349802970597175</v>
          </cell>
          <cell r="L132">
            <v>49.36076899969963</v>
          </cell>
          <cell r="M132">
            <v>47.741788321167903</v>
          </cell>
        </row>
        <row r="133">
          <cell r="A133" t="str">
            <v>Stocks Index 89-91=100</v>
          </cell>
          <cell r="B133">
            <v>84.357442514143059</v>
          </cell>
          <cell r="C133">
            <v>81.129695338704863</v>
          </cell>
          <cell r="D133">
            <v>78.968375905266825</v>
          </cell>
          <cell r="E133">
            <v>75.973892454358563</v>
          </cell>
          <cell r="F133">
            <v>77.620412486759321</v>
          </cell>
          <cell r="G133">
            <v>77.570565144245776</v>
          </cell>
          <cell r="H133">
            <v>76.8093567678835</v>
          </cell>
          <cell r="I133">
            <v>76.039268705618753</v>
          </cell>
          <cell r="J133">
            <v>75.868442528105675</v>
          </cell>
          <cell r="K133">
            <v>76.855719171604676</v>
          </cell>
          <cell r="L133">
            <v>75.534801226655318</v>
          </cell>
          <cell r="M133">
            <v>72.844593693702137</v>
          </cell>
        </row>
        <row r="134">
          <cell r="A134" t="str">
            <v>Demand Index 89-91=100</v>
          </cell>
          <cell r="B134">
            <v>102.94985250737463</v>
          </cell>
          <cell r="C134">
            <v>105.75221238938053</v>
          </cell>
          <cell r="D134">
            <v>103.39233038348081</v>
          </cell>
          <cell r="E134">
            <v>103.65853658536585</v>
          </cell>
          <cell r="F134">
            <v>100.91463414634147</v>
          </cell>
          <cell r="G134">
            <v>103.8109756097561</v>
          </cell>
          <cell r="H134">
            <v>101.96969696969695</v>
          </cell>
          <cell r="I134">
            <v>103.18181818181817</v>
          </cell>
          <cell r="J134">
            <v>103.78787878787878</v>
          </cell>
          <cell r="K134">
            <v>100.58479532163742</v>
          </cell>
          <cell r="L134">
            <v>102.77777777777777</v>
          </cell>
          <cell r="M134">
            <v>105.26315789473684</v>
          </cell>
        </row>
        <row r="135">
          <cell r="A135" t="str">
            <v>Stocks/Demand Index</v>
          </cell>
          <cell r="B135">
            <v>81.94032381746274</v>
          </cell>
          <cell r="C135">
            <v>76.716783039946861</v>
          </cell>
          <cell r="D135">
            <v>76.377402088118288</v>
          </cell>
          <cell r="E135">
            <v>73.292460955969446</v>
          </cell>
          <cell r="F135">
            <v>76.916904216486571</v>
          </cell>
          <cell r="G135">
            <v>74.722893883443803</v>
          </cell>
          <cell r="H135">
            <v>75.325669341460795</v>
          </cell>
          <cell r="I135">
            <v>73.694445441568845</v>
          </cell>
          <cell r="J135">
            <v>73.099521267955836</v>
          </cell>
          <cell r="K135">
            <v>76.408883595025586</v>
          </cell>
          <cell r="L135">
            <v>73.493320112421401</v>
          </cell>
          <cell r="M135">
            <v>69.202364009017032</v>
          </cell>
        </row>
        <row r="137">
          <cell r="A137" t="str">
            <v>Total Stocks</v>
          </cell>
          <cell r="B137">
            <v>4770.5700000000024</v>
          </cell>
          <cell r="C137">
            <v>4665.8500000000022</v>
          </cell>
          <cell r="D137">
            <v>4605.7100000000019</v>
          </cell>
          <cell r="E137">
            <v>4590.1100000000015</v>
          </cell>
          <cell r="F137">
            <v>4644.3600000000015</v>
          </cell>
          <cell r="G137">
            <v>4649.1600000000017</v>
          </cell>
          <cell r="H137">
            <v>4674.5800000000017</v>
          </cell>
          <cell r="I137">
            <v>4647.6100000000024</v>
          </cell>
          <cell r="J137">
            <v>4644.3100000000022</v>
          </cell>
          <cell r="K137">
            <v>4641.5200000000023</v>
          </cell>
          <cell r="L137">
            <v>4604.9200000000019</v>
          </cell>
          <cell r="M137">
            <v>4525.5600000000022</v>
          </cell>
        </row>
        <row r="138">
          <cell r="A138" t="str">
            <v>- Gov Strategic</v>
          </cell>
          <cell r="B138">
            <v>1140</v>
          </cell>
          <cell r="C138">
            <v>1140</v>
          </cell>
          <cell r="D138">
            <v>1140</v>
          </cell>
          <cell r="E138">
            <v>1140</v>
          </cell>
          <cell r="F138">
            <v>1140</v>
          </cell>
          <cell r="G138">
            <v>1140</v>
          </cell>
          <cell r="H138">
            <v>1140</v>
          </cell>
          <cell r="I138">
            <v>1140</v>
          </cell>
          <cell r="J138">
            <v>1140</v>
          </cell>
          <cell r="K138">
            <v>1150</v>
          </cell>
          <cell r="L138">
            <v>1150</v>
          </cell>
          <cell r="M138">
            <v>1150</v>
          </cell>
        </row>
        <row r="139">
          <cell r="A139" t="str">
            <v>- Oil Afloat</v>
          </cell>
          <cell r="B139">
            <v>780</v>
          </cell>
          <cell r="C139">
            <v>775</v>
          </cell>
          <cell r="D139">
            <v>780</v>
          </cell>
          <cell r="E139">
            <v>770</v>
          </cell>
          <cell r="F139">
            <v>770</v>
          </cell>
          <cell r="G139">
            <v>775</v>
          </cell>
          <cell r="H139">
            <v>770</v>
          </cell>
          <cell r="I139">
            <v>770</v>
          </cell>
          <cell r="J139">
            <v>770</v>
          </cell>
          <cell r="K139">
            <v>770</v>
          </cell>
          <cell r="L139">
            <v>770</v>
          </cell>
          <cell r="M139">
            <v>770</v>
          </cell>
        </row>
        <row r="140">
          <cell r="A140" t="str">
            <v>- Floating Storage</v>
          </cell>
          <cell r="B140">
            <v>70</v>
          </cell>
          <cell r="C140">
            <v>70</v>
          </cell>
          <cell r="D140">
            <v>70</v>
          </cell>
          <cell r="E140">
            <v>70</v>
          </cell>
          <cell r="F140">
            <v>70</v>
          </cell>
          <cell r="G140">
            <v>70</v>
          </cell>
          <cell r="H140">
            <v>70</v>
          </cell>
          <cell r="I140">
            <v>70</v>
          </cell>
          <cell r="J140">
            <v>70</v>
          </cell>
          <cell r="K140">
            <v>70</v>
          </cell>
          <cell r="L140">
            <v>70</v>
          </cell>
          <cell r="M140">
            <v>70</v>
          </cell>
        </row>
        <row r="141">
          <cell r="A141" t="str">
            <v>- Stocks for Export</v>
          </cell>
          <cell r="B141">
            <v>172.54999999999998</v>
          </cell>
          <cell r="C141">
            <v>172.62</v>
          </cell>
          <cell r="D141">
            <v>174.29999999999998</v>
          </cell>
          <cell r="E141">
            <v>171.5</v>
          </cell>
          <cell r="F141">
            <v>172.9</v>
          </cell>
          <cell r="G141">
            <v>174.29999999999998</v>
          </cell>
          <cell r="H141">
            <v>172.13</v>
          </cell>
          <cell r="I141">
            <v>170.45000000000002</v>
          </cell>
          <cell r="J141">
            <v>172.76</v>
          </cell>
          <cell r="K141">
            <v>172.9</v>
          </cell>
          <cell r="L141">
            <v>178.9</v>
          </cell>
          <cell r="M141">
            <v>186.29999999999998</v>
          </cell>
        </row>
        <row r="142">
          <cell r="A142" t="str">
            <v>= Comm Stocks on Land</v>
          </cell>
          <cell r="B142">
            <v>2608.0200000000023</v>
          </cell>
          <cell r="C142">
            <v>2508.2300000000023</v>
          </cell>
          <cell r="D142">
            <v>2441.4100000000017</v>
          </cell>
          <cell r="E142">
            <v>2438.6100000000015</v>
          </cell>
          <cell r="F142">
            <v>2491.4600000000014</v>
          </cell>
          <cell r="G142">
            <v>2489.8600000000015</v>
          </cell>
          <cell r="H142">
            <v>2522.4500000000016</v>
          </cell>
          <cell r="I142">
            <v>2497.1600000000026</v>
          </cell>
          <cell r="J142">
            <v>2491.550000000002</v>
          </cell>
          <cell r="K142">
            <v>2478.6200000000022</v>
          </cell>
          <cell r="L142">
            <v>2436.0200000000018</v>
          </cell>
          <cell r="M142">
            <v>2349.260000000002</v>
          </cell>
        </row>
        <row r="146">
          <cell r="A146">
            <v>36850.517349189817</v>
          </cell>
          <cell r="B146" t="str">
            <v>Jan</v>
          </cell>
          <cell r="C146" t="str">
            <v>Feb</v>
          </cell>
          <cell r="D146" t="str">
            <v>Mar</v>
          </cell>
          <cell r="E146" t="str">
            <v>Apr</v>
          </cell>
          <cell r="F146" t="str">
            <v>May</v>
          </cell>
          <cell r="G146" t="str">
            <v>Jun</v>
          </cell>
          <cell r="H146" t="str">
            <v>Jul</v>
          </cell>
          <cell r="I146" t="str">
            <v>Aug</v>
          </cell>
          <cell r="J146" t="str">
            <v>Sep</v>
          </cell>
          <cell r="K146" t="str">
            <v>Oct</v>
          </cell>
          <cell r="L146" t="str">
            <v>Nov</v>
          </cell>
          <cell r="M146" t="str">
            <v>Dec</v>
          </cell>
          <cell r="O146" t="str">
            <v>QI</v>
          </cell>
          <cell r="P146" t="str">
            <v>QII</v>
          </cell>
          <cell r="Q146" t="str">
            <v>QIII</v>
          </cell>
        </row>
        <row r="147">
          <cell r="A147" t="str">
            <v>1995</v>
          </cell>
        </row>
        <row r="148">
          <cell r="A148" t="str">
            <v>Oil Consumption</v>
          </cell>
          <cell r="B148">
            <v>70.2</v>
          </cell>
          <cell r="C148">
            <v>72.790000000000006</v>
          </cell>
          <cell r="D148">
            <v>71.53</v>
          </cell>
          <cell r="E148">
            <v>68.37</v>
          </cell>
          <cell r="F148">
            <v>67.77</v>
          </cell>
          <cell r="G148">
            <v>69.19</v>
          </cell>
          <cell r="H148">
            <v>67.599999999999994</v>
          </cell>
          <cell r="I148">
            <v>69.59</v>
          </cell>
          <cell r="J148">
            <v>69.84</v>
          </cell>
          <cell r="K148">
            <v>70.239999999999995</v>
          </cell>
          <cell r="L148">
            <v>72.52</v>
          </cell>
          <cell r="M148">
            <v>73.98</v>
          </cell>
          <cell r="O148">
            <v>71.463888888888889</v>
          </cell>
          <cell r="P148">
            <v>68.400000000000006</v>
          </cell>
          <cell r="Q148">
            <v>69.000978260869573</v>
          </cell>
        </row>
        <row r="149">
          <cell r="A149" t="str">
            <v>Consumption % Change</v>
          </cell>
          <cell r="B149">
            <v>5.7306590257879542E-3</v>
          </cell>
          <cell r="C149">
            <v>1.5202231520223153E-2</v>
          </cell>
          <cell r="D149">
            <v>2.0399429386590784E-2</v>
          </cell>
          <cell r="E149">
            <v>5.4411764705883936E-3</v>
          </cell>
          <cell r="F149">
            <v>2.3716012084592064E-2</v>
          </cell>
          <cell r="G149">
            <v>1.6005873715124963E-2</v>
          </cell>
          <cell r="H149">
            <v>4.4576523031203408E-3</v>
          </cell>
          <cell r="I149">
            <v>2.1879588839941455E-2</v>
          </cell>
          <cell r="J149">
            <v>1.9562043795620543E-2</v>
          </cell>
          <cell r="K149">
            <v>2.0930232558139528E-2</v>
          </cell>
          <cell r="L149">
            <v>3.1578947368420929E-2</v>
          </cell>
          <cell r="M149">
            <v>2.750000000000008E-2</v>
          </cell>
          <cell r="O149">
            <v>1.3672182821119039E-2</v>
          </cell>
          <cell r="P149">
            <v>1.4539053331594776E-2</v>
          </cell>
          <cell r="Q149">
            <v>1.5304523063143893E-2</v>
          </cell>
        </row>
        <row r="150">
          <cell r="A150" t="str">
            <v>OPEC Crude Oil Output</v>
          </cell>
          <cell r="B150">
            <v>24.46</v>
          </cell>
          <cell r="C150">
            <v>24.86</v>
          </cell>
          <cell r="D150">
            <v>24.48</v>
          </cell>
          <cell r="E150">
            <v>24.37</v>
          </cell>
          <cell r="F150">
            <v>24.79</v>
          </cell>
          <cell r="G150">
            <v>24.69</v>
          </cell>
          <cell r="H150">
            <v>25</v>
          </cell>
          <cell r="I150">
            <v>25.35</v>
          </cell>
          <cell r="J150">
            <v>25.13</v>
          </cell>
          <cell r="K150">
            <v>25.22</v>
          </cell>
          <cell r="L150">
            <v>25.1</v>
          </cell>
          <cell r="M150">
            <v>24.94</v>
          </cell>
          <cell r="O150">
            <v>24.6</v>
          </cell>
          <cell r="P150">
            <v>24.62</v>
          </cell>
          <cell r="Q150">
            <v>25.16</v>
          </cell>
        </row>
        <row r="151">
          <cell r="A151" t="str">
            <v>Other Supplies</v>
          </cell>
          <cell r="B151">
            <v>44.940000000000005</v>
          </cell>
          <cell r="C151">
            <v>45.180000000000007</v>
          </cell>
          <cell r="D151">
            <v>44.86</v>
          </cell>
          <cell r="E151">
            <v>44.86999999999999</v>
          </cell>
          <cell r="F151">
            <v>44.43</v>
          </cell>
          <cell r="G151">
            <v>44.17</v>
          </cell>
          <cell r="H151">
            <v>45.19</v>
          </cell>
          <cell r="I151">
            <v>44.9</v>
          </cell>
          <cell r="J151">
            <v>45.250000000000014</v>
          </cell>
          <cell r="K151">
            <v>44.77000000000001</v>
          </cell>
          <cell r="L151">
            <v>45.37</v>
          </cell>
          <cell r="M151">
            <v>45.650000000000006</v>
          </cell>
          <cell r="O151">
            <v>44.99</v>
          </cell>
          <cell r="P151">
            <v>44.489999999999995</v>
          </cell>
          <cell r="Q151">
            <v>45.11</v>
          </cell>
        </row>
        <row r="152">
          <cell r="A152" t="str">
            <v>Total Oil Supplies</v>
          </cell>
          <cell r="B152">
            <v>69.400000000000006</v>
          </cell>
          <cell r="C152">
            <v>70.040000000000006</v>
          </cell>
          <cell r="D152">
            <v>69.34</v>
          </cell>
          <cell r="E152">
            <v>69.239999999999995</v>
          </cell>
          <cell r="F152">
            <v>69.22</v>
          </cell>
          <cell r="G152">
            <v>68.86</v>
          </cell>
          <cell r="H152">
            <v>70.19</v>
          </cell>
          <cell r="I152">
            <v>70.25</v>
          </cell>
          <cell r="J152">
            <v>70.38000000000001</v>
          </cell>
          <cell r="K152">
            <v>69.990000000000009</v>
          </cell>
          <cell r="L152">
            <v>70.47</v>
          </cell>
          <cell r="M152">
            <v>70.59</v>
          </cell>
          <cell r="O152">
            <v>69.59</v>
          </cell>
          <cell r="P152">
            <v>69.11</v>
          </cell>
          <cell r="Q152">
            <v>70.27</v>
          </cell>
        </row>
        <row r="154">
          <cell r="A154" t="str">
            <v>Stock change</v>
          </cell>
          <cell r="B154">
            <v>-0.79999999999999716</v>
          </cell>
          <cell r="C154">
            <v>-2.75</v>
          </cell>
          <cell r="D154">
            <v>-2.1899999999999977</v>
          </cell>
          <cell r="E154">
            <v>0.86999999999999034</v>
          </cell>
          <cell r="F154">
            <v>1.4500000000000028</v>
          </cell>
          <cell r="G154">
            <v>-0.32999999999999829</v>
          </cell>
          <cell r="H154">
            <v>2.5900000000000034</v>
          </cell>
          <cell r="I154">
            <v>0.65999999999999659</v>
          </cell>
          <cell r="J154">
            <v>0.54000000000000625</v>
          </cell>
          <cell r="K154">
            <v>-0.24999999999998579</v>
          </cell>
          <cell r="L154">
            <v>-2.0499999999999972</v>
          </cell>
          <cell r="M154">
            <v>-3.3900000000000006</v>
          </cell>
          <cell r="O154">
            <v>-1.8738888888888852</v>
          </cell>
          <cell r="P154">
            <v>0.70999999999999375</v>
          </cell>
          <cell r="Q154">
            <v>1.269021739130423</v>
          </cell>
        </row>
        <row r="156">
          <cell r="A156" t="str">
            <v>Comm Stocks on Land</v>
          </cell>
          <cell r="B156">
            <v>2324.5400000000022</v>
          </cell>
          <cell r="C156">
            <v>2239.7400000000021</v>
          </cell>
          <cell r="D156">
            <v>2174.5100000000016</v>
          </cell>
          <cell r="E156">
            <v>2196.380000000001</v>
          </cell>
          <cell r="F156">
            <v>2233.3900000000008</v>
          </cell>
          <cell r="G156">
            <v>2229.1900000000014</v>
          </cell>
          <cell r="H156">
            <v>2297.3100000000013</v>
          </cell>
          <cell r="I156">
            <v>2310.3200000000015</v>
          </cell>
          <cell r="J156">
            <v>2318.0600000000013</v>
          </cell>
          <cell r="K156">
            <v>2324.6800000000012</v>
          </cell>
          <cell r="L156">
            <v>2264.0200000000013</v>
          </cell>
          <cell r="M156">
            <v>2160.0500000000011</v>
          </cell>
        </row>
        <row r="157">
          <cell r="A157" t="str">
            <v>Days Supply</v>
          </cell>
          <cell r="B157">
            <v>24.536023525567732</v>
          </cell>
          <cell r="C157">
            <v>23.419846050870152</v>
          </cell>
          <cell r="D157">
            <v>22.464358108108097</v>
          </cell>
          <cell r="E157">
            <v>22.721466854724948</v>
          </cell>
          <cell r="F157">
            <v>22.935273092818033</v>
          </cell>
          <cell r="G157">
            <v>22.558096828046729</v>
          </cell>
          <cell r="H157">
            <v>22.9287837094111</v>
          </cell>
          <cell r="I157">
            <v>22.352497694852726</v>
          </cell>
          <cell r="J157">
            <v>21.949599999999982</v>
          </cell>
          <cell r="K157">
            <v>21.957334611697</v>
          </cell>
          <cell r="L157">
            <v>21.225985354296771</v>
          </cell>
          <cell r="M157">
            <v>20.111475409836046</v>
          </cell>
        </row>
        <row r="158">
          <cell r="A158" t="str">
            <v>Stocks Index 89-91=100</v>
          </cell>
          <cell r="B158">
            <v>75.188169347561029</v>
          </cell>
          <cell r="C158">
            <v>72.445279674475955</v>
          </cell>
          <cell r="D158">
            <v>70.335389422408255</v>
          </cell>
          <cell r="E158">
            <v>68.427316343697441</v>
          </cell>
          <cell r="F158">
            <v>69.580347685214036</v>
          </cell>
          <cell r="G158">
            <v>69.449498411115982</v>
          </cell>
          <cell r="H158">
            <v>69.953776446084731</v>
          </cell>
          <cell r="I158">
            <v>70.349934836360134</v>
          </cell>
          <cell r="J158">
            <v>70.585620150789907</v>
          </cell>
          <cell r="K158">
            <v>72.082430240959042</v>
          </cell>
          <cell r="L158">
            <v>70.201517505263567</v>
          </cell>
          <cell r="M158">
            <v>66.977671525536238</v>
          </cell>
        </row>
        <row r="159">
          <cell r="A159" t="str">
            <v>Demand Index 89-91=100</v>
          </cell>
          <cell r="B159">
            <v>103.53982300884957</v>
          </cell>
          <cell r="C159">
            <v>107.35988200589972</v>
          </cell>
          <cell r="D159">
            <v>105.50147492625371</v>
          </cell>
          <cell r="E159">
            <v>104.22256097560978</v>
          </cell>
          <cell r="F159">
            <v>103.3079268292683</v>
          </cell>
          <cell r="G159">
            <v>105.47256097560975</v>
          </cell>
          <cell r="H159">
            <v>102.42424242424242</v>
          </cell>
          <cell r="I159">
            <v>105.43939393939394</v>
          </cell>
          <cell r="J159">
            <v>105.81818181818183</v>
          </cell>
          <cell r="K159">
            <v>102.69005847953214</v>
          </cell>
          <cell r="L159">
            <v>106.02339181286548</v>
          </cell>
          <cell r="M159">
            <v>108.1578947368421</v>
          </cell>
        </row>
        <row r="160">
          <cell r="A160" t="str">
            <v>Stocks/Demand Index</v>
          </cell>
          <cell r="B160">
            <v>72.617633643370908</v>
          </cell>
          <cell r="C160">
            <v>67.478911415434382</v>
          </cell>
          <cell r="D160">
            <v>66.667683529138515</v>
          </cell>
          <cell r="E160">
            <v>65.654994180876855</v>
          </cell>
          <cell r="F160">
            <v>67.352380229453161</v>
          </cell>
          <cell r="G160">
            <v>65.846034047827843</v>
          </cell>
          <cell r="H160">
            <v>68.298065760970303</v>
          </cell>
          <cell r="I160">
            <v>66.720731415429938</v>
          </cell>
          <cell r="J160">
            <v>66.704623853839252</v>
          </cell>
          <cell r="K160">
            <v>70.194166123029618</v>
          </cell>
          <cell r="L160">
            <v>66.213234933260196</v>
          </cell>
          <cell r="M160">
            <v>61.925827687843729</v>
          </cell>
        </row>
        <row r="162">
          <cell r="A162" t="str">
            <v>Total Stocks</v>
          </cell>
          <cell r="B162">
            <v>4500.760000000002</v>
          </cell>
          <cell r="C162">
            <v>4423.760000000002</v>
          </cell>
          <cell r="D162">
            <v>4355.8700000000017</v>
          </cell>
          <cell r="E162">
            <v>4381.9700000000012</v>
          </cell>
          <cell r="F162">
            <v>4426.920000000001</v>
          </cell>
          <cell r="G162">
            <v>4417.0200000000013</v>
          </cell>
          <cell r="H162">
            <v>4497.3100000000013</v>
          </cell>
          <cell r="I162">
            <v>4517.7700000000013</v>
          </cell>
          <cell r="J162">
            <v>4533.9700000000012</v>
          </cell>
          <cell r="K162">
            <v>4526.2200000000012</v>
          </cell>
          <cell r="L162">
            <v>4464.7200000000012</v>
          </cell>
          <cell r="M162">
            <v>4359.630000000001</v>
          </cell>
        </row>
        <row r="163">
          <cell r="A163" t="str">
            <v>- Gov Strategic</v>
          </cell>
          <cell r="B163">
            <v>1155</v>
          </cell>
          <cell r="C163">
            <v>1155</v>
          </cell>
          <cell r="D163">
            <v>1155</v>
          </cell>
          <cell r="E163">
            <v>1160</v>
          </cell>
          <cell r="F163">
            <v>1160</v>
          </cell>
          <cell r="G163">
            <v>1160</v>
          </cell>
          <cell r="H163">
            <v>1165</v>
          </cell>
          <cell r="I163">
            <v>1165</v>
          </cell>
          <cell r="J163">
            <v>1165</v>
          </cell>
          <cell r="K163">
            <v>1165</v>
          </cell>
          <cell r="L163">
            <v>1165</v>
          </cell>
          <cell r="M163">
            <v>1165</v>
          </cell>
        </row>
        <row r="164">
          <cell r="A164" t="str">
            <v>- Oil Afloat</v>
          </cell>
          <cell r="B164">
            <v>780</v>
          </cell>
          <cell r="C164">
            <v>785</v>
          </cell>
          <cell r="D164">
            <v>785</v>
          </cell>
          <cell r="E164">
            <v>785</v>
          </cell>
          <cell r="F164">
            <v>790</v>
          </cell>
          <cell r="G164">
            <v>785</v>
          </cell>
          <cell r="H164">
            <v>790</v>
          </cell>
          <cell r="I164">
            <v>795</v>
          </cell>
          <cell r="J164">
            <v>805</v>
          </cell>
          <cell r="K164">
            <v>790</v>
          </cell>
          <cell r="L164">
            <v>790</v>
          </cell>
          <cell r="M164">
            <v>790</v>
          </cell>
        </row>
        <row r="165">
          <cell r="A165" t="str">
            <v>- Floating Storage</v>
          </cell>
          <cell r="B165">
            <v>70</v>
          </cell>
          <cell r="C165">
            <v>70</v>
          </cell>
          <cell r="D165">
            <v>70</v>
          </cell>
          <cell r="E165">
            <v>70</v>
          </cell>
          <cell r="F165">
            <v>70</v>
          </cell>
          <cell r="G165">
            <v>70</v>
          </cell>
          <cell r="H165">
            <v>70</v>
          </cell>
          <cell r="I165">
            <v>70</v>
          </cell>
          <cell r="J165">
            <v>70</v>
          </cell>
          <cell r="K165">
            <v>70</v>
          </cell>
          <cell r="L165">
            <v>70</v>
          </cell>
          <cell r="M165">
            <v>70</v>
          </cell>
        </row>
        <row r="166">
          <cell r="A166" t="str">
            <v>- Stocks for Export</v>
          </cell>
          <cell r="B166">
            <v>171.22</v>
          </cell>
          <cell r="C166">
            <v>174.01999999999998</v>
          </cell>
          <cell r="D166">
            <v>171.36</v>
          </cell>
          <cell r="E166">
            <v>170.59</v>
          </cell>
          <cell r="F166">
            <v>173.53</v>
          </cell>
          <cell r="G166">
            <v>172.83</v>
          </cell>
          <cell r="H166">
            <v>175</v>
          </cell>
          <cell r="I166">
            <v>177.45000000000002</v>
          </cell>
          <cell r="J166">
            <v>175.91</v>
          </cell>
          <cell r="K166">
            <v>176.54</v>
          </cell>
          <cell r="L166">
            <v>175.70000000000002</v>
          </cell>
          <cell r="M166">
            <v>174.58</v>
          </cell>
        </row>
        <row r="167">
          <cell r="A167" t="str">
            <v>= Comm Stocks on Land</v>
          </cell>
          <cell r="B167">
            <v>2324.5400000000022</v>
          </cell>
          <cell r="C167">
            <v>2239.7400000000021</v>
          </cell>
          <cell r="D167">
            <v>2174.5100000000016</v>
          </cell>
          <cell r="E167">
            <v>2196.380000000001</v>
          </cell>
          <cell r="F167">
            <v>2233.3900000000008</v>
          </cell>
          <cell r="G167">
            <v>2229.1900000000014</v>
          </cell>
          <cell r="H167">
            <v>2297.3100000000013</v>
          </cell>
          <cell r="I167">
            <v>2310.3200000000015</v>
          </cell>
          <cell r="J167">
            <v>2318.0600000000013</v>
          </cell>
          <cell r="K167">
            <v>2324.6800000000012</v>
          </cell>
          <cell r="L167">
            <v>2264.0200000000013</v>
          </cell>
          <cell r="M167">
            <v>2160.0500000000011</v>
          </cell>
        </row>
        <row r="171">
          <cell r="A171">
            <v>36850.517349189817</v>
          </cell>
          <cell r="B171" t="str">
            <v>Jan</v>
          </cell>
          <cell r="C171" t="str">
            <v>Feb</v>
          </cell>
          <cell r="D171" t="str">
            <v>Mar</v>
          </cell>
          <cell r="E171" t="str">
            <v>Apr</v>
          </cell>
          <cell r="F171" t="str">
            <v>May</v>
          </cell>
          <cell r="G171" t="str">
            <v>Jun</v>
          </cell>
          <cell r="H171" t="str">
            <v>Jul</v>
          </cell>
          <cell r="I171" t="str">
            <v>Aug</v>
          </cell>
          <cell r="J171" t="str">
            <v>Sep</v>
          </cell>
          <cell r="K171" t="str">
            <v>Oct</v>
          </cell>
          <cell r="L171" t="str">
            <v>Nov</v>
          </cell>
          <cell r="M171" t="str">
            <v>Dec</v>
          </cell>
          <cell r="O171" t="str">
            <v>QI</v>
          </cell>
          <cell r="P171" t="str">
            <v>QII</v>
          </cell>
          <cell r="Q171" t="str">
            <v>QIII</v>
          </cell>
        </row>
        <row r="172">
          <cell r="A172">
            <v>1996</v>
          </cell>
        </row>
        <row r="173">
          <cell r="A173" t="str">
            <v>Oil Consumption</v>
          </cell>
          <cell r="B173">
            <v>72.930000000000007</v>
          </cell>
          <cell r="C173">
            <v>74.5</v>
          </cell>
          <cell r="D173">
            <v>72.849999999999994</v>
          </cell>
          <cell r="E173">
            <v>71.099999999999994</v>
          </cell>
          <cell r="F173">
            <v>70.25</v>
          </cell>
          <cell r="G173">
            <v>70.53</v>
          </cell>
          <cell r="H173">
            <v>71.08</v>
          </cell>
          <cell r="I173">
            <v>71.61</v>
          </cell>
          <cell r="J173">
            <v>70.86</v>
          </cell>
          <cell r="K173">
            <v>73.62</v>
          </cell>
          <cell r="L173">
            <v>73.989999999999995</v>
          </cell>
          <cell r="M173">
            <v>74.17</v>
          </cell>
          <cell r="O173">
            <v>73.400000000000006</v>
          </cell>
          <cell r="P173">
            <v>70.599999999999994</v>
          </cell>
          <cell r="Q173">
            <v>71.2</v>
          </cell>
        </row>
        <row r="174">
          <cell r="A174" t="str">
            <v>Consumption % Change</v>
          </cell>
          <cell r="B174">
            <v>3.8888888888888973E-2</v>
          </cell>
          <cell r="C174">
            <v>2.349223794477262E-2</v>
          </cell>
          <cell r="D174">
            <v>1.8453795610233303E-2</v>
          </cell>
          <cell r="E174">
            <v>3.992979376919692E-2</v>
          </cell>
          <cell r="F174">
            <v>3.659436328759047E-2</v>
          </cell>
          <cell r="G174">
            <v>1.9366960543431233E-2</v>
          </cell>
          <cell r="H174">
            <v>5.147928994082851E-2</v>
          </cell>
          <cell r="I174">
            <v>2.9027159074579645E-2</v>
          </cell>
          <cell r="J174">
            <v>1.4604810996563522E-2</v>
          </cell>
          <cell r="K174">
            <v>4.8120728929385015E-2</v>
          </cell>
          <cell r="L174">
            <v>2.0270270270270174E-2</v>
          </cell>
          <cell r="M174">
            <v>2.5682616923492496E-3</v>
          </cell>
          <cell r="O174">
            <v>2.7092159987561759E-2</v>
          </cell>
          <cell r="P174">
            <v>3.2163742690058283E-2</v>
          </cell>
          <cell r="Q174">
            <v>3.186942844225582E-2</v>
          </cell>
        </row>
        <row r="175">
          <cell r="A175" t="str">
            <v>OPEC Crude Oil Output</v>
          </cell>
          <cell r="B175">
            <v>25.57</v>
          </cell>
          <cell r="C175">
            <v>25.63</v>
          </cell>
          <cell r="D175">
            <v>25.73</v>
          </cell>
          <cell r="E175">
            <v>25.55</v>
          </cell>
          <cell r="F175">
            <v>25.6</v>
          </cell>
          <cell r="G175">
            <v>25.81</v>
          </cell>
          <cell r="H175">
            <v>25.83</v>
          </cell>
          <cell r="I175">
            <v>25.77</v>
          </cell>
          <cell r="J175">
            <v>25.78</v>
          </cell>
          <cell r="K175">
            <v>26.02</v>
          </cell>
          <cell r="L175">
            <v>26.18</v>
          </cell>
          <cell r="M175">
            <v>26.54</v>
          </cell>
          <cell r="O175">
            <v>25.64</v>
          </cell>
          <cell r="P175">
            <v>25.65</v>
          </cell>
          <cell r="Q175">
            <v>25.79</v>
          </cell>
        </row>
        <row r="176">
          <cell r="A176" t="str">
            <v>Other Supplies</v>
          </cell>
          <cell r="B176">
            <v>45.910000000000004</v>
          </cell>
          <cell r="C176">
            <v>45.84</v>
          </cell>
          <cell r="D176">
            <v>46.019999999999996</v>
          </cell>
          <cell r="E176">
            <v>45.890000000000015</v>
          </cell>
          <cell r="F176">
            <v>45.970000000000006</v>
          </cell>
          <cell r="G176">
            <v>46.33</v>
          </cell>
          <cell r="H176">
            <v>46.27000000000001</v>
          </cell>
          <cell r="I176">
            <v>45.900000000000006</v>
          </cell>
          <cell r="J176">
            <v>45.930000000000007</v>
          </cell>
          <cell r="K176">
            <v>46.450000000000017</v>
          </cell>
          <cell r="L176">
            <v>47.13</v>
          </cell>
          <cell r="M176">
            <v>47.150000000000013</v>
          </cell>
          <cell r="O176">
            <v>45.95</v>
          </cell>
          <cell r="P176">
            <v>46.1</v>
          </cell>
          <cell r="Q176">
            <v>46.07</v>
          </cell>
        </row>
        <row r="177">
          <cell r="A177" t="str">
            <v>Total Oil Supplies</v>
          </cell>
          <cell r="B177">
            <v>71.48</v>
          </cell>
          <cell r="C177">
            <v>71.47</v>
          </cell>
          <cell r="D177">
            <v>71.75</v>
          </cell>
          <cell r="E177">
            <v>71.440000000000012</v>
          </cell>
          <cell r="F177">
            <v>71.570000000000007</v>
          </cell>
          <cell r="G177">
            <v>72.14</v>
          </cell>
          <cell r="H177">
            <v>72.100000000000009</v>
          </cell>
          <cell r="I177">
            <v>71.67</v>
          </cell>
          <cell r="J177">
            <v>71.710000000000008</v>
          </cell>
          <cell r="K177">
            <v>72.470000000000013</v>
          </cell>
          <cell r="L177">
            <v>73.31</v>
          </cell>
          <cell r="M177">
            <v>73.690000000000012</v>
          </cell>
          <cell r="O177">
            <v>71.59</v>
          </cell>
          <cell r="P177">
            <v>71.75</v>
          </cell>
          <cell r="Q177">
            <v>71.86</v>
          </cell>
        </row>
        <row r="179">
          <cell r="A179" t="str">
            <v>Stock change</v>
          </cell>
          <cell r="B179">
            <v>-1.4500000000000028</v>
          </cell>
          <cell r="C179">
            <v>-3.0300000000000011</v>
          </cell>
          <cell r="D179">
            <v>-1.0999999999999943</v>
          </cell>
          <cell r="E179">
            <v>0.34000000000001762</v>
          </cell>
          <cell r="F179">
            <v>1.3200000000000074</v>
          </cell>
          <cell r="G179">
            <v>1.6099999999999994</v>
          </cell>
          <cell r="H179">
            <v>1.0200000000000102</v>
          </cell>
          <cell r="I179">
            <v>6.0000000000002274E-2</v>
          </cell>
          <cell r="J179">
            <v>0.85000000000000853</v>
          </cell>
          <cell r="K179">
            <v>-1.1499999999999915</v>
          </cell>
          <cell r="L179">
            <v>-0.67999999999999261</v>
          </cell>
          <cell r="M179">
            <v>-0.47999999999998977</v>
          </cell>
          <cell r="O179">
            <v>-1.8100000000000023</v>
          </cell>
          <cell r="P179">
            <v>1.1500000000000057</v>
          </cell>
          <cell r="Q179">
            <v>0.65999999999999659</v>
          </cell>
        </row>
        <row r="181">
          <cell r="A181" t="str">
            <v>Comm Stocks on Land</v>
          </cell>
          <cell r="B181">
            <v>2085.6900000000014</v>
          </cell>
          <cell r="C181">
            <v>2000.4300000000012</v>
          </cell>
          <cell r="D181">
            <v>1965.6300000000015</v>
          </cell>
          <cell r="E181">
            <v>1987.0900000000024</v>
          </cell>
          <cell r="F181">
            <v>2032.6600000000026</v>
          </cell>
          <cell r="G181">
            <v>2069.4900000000025</v>
          </cell>
          <cell r="H181">
            <v>2100.9700000000025</v>
          </cell>
          <cell r="I181">
            <v>2108.2500000000023</v>
          </cell>
          <cell r="J181">
            <v>2133.6800000000021</v>
          </cell>
          <cell r="K181">
            <v>2096.3500000000026</v>
          </cell>
          <cell r="L181">
            <v>2074.8300000000027</v>
          </cell>
          <cell r="M181">
            <v>2062.4300000000026</v>
          </cell>
        </row>
        <row r="182">
          <cell r="A182" t="str">
            <v>Days Supply</v>
          </cell>
          <cell r="B182">
            <v>18.321287758346568</v>
          </cell>
          <cell r="C182">
            <v>17.057411917519065</v>
          </cell>
          <cell r="D182">
            <v>16.442266009852201</v>
          </cell>
          <cell r="E182">
            <v>16.746776570773498</v>
          </cell>
          <cell r="F182">
            <v>17.147520571676043</v>
          </cell>
          <cell r="G182">
            <v>17.363754045307427</v>
          </cell>
          <cell r="H182">
            <v>17.298604155567386</v>
          </cell>
          <cell r="I182">
            <v>17.061379419191923</v>
          </cell>
          <cell r="J182">
            <v>17.046485225505442</v>
          </cell>
          <cell r="K182">
            <v>16.291021575253442</v>
          </cell>
          <cell r="L182">
            <v>15.77</v>
          </cell>
          <cell r="M182">
            <v>15.564535433070866</v>
          </cell>
        </row>
        <row r="183">
          <cell r="A183" t="str">
            <v>Stocks Index 89-91=100</v>
          </cell>
          <cell r="B183">
            <v>67.462471253028355</v>
          </cell>
          <cell r="C183">
            <v>64.70470269728267</v>
          </cell>
          <cell r="D183">
            <v>63.579082878610983</v>
          </cell>
          <cell r="E183">
            <v>61.906972397034146</v>
          </cell>
          <cell r="F183">
            <v>63.326687020998264</v>
          </cell>
          <cell r="G183">
            <v>64.474110536482087</v>
          </cell>
          <cell r="H183">
            <v>63.975164736117776</v>
          </cell>
          <cell r="I183">
            <v>64.196842912997468</v>
          </cell>
          <cell r="J183">
            <v>64.971194017125299</v>
          </cell>
          <cell r="K183">
            <v>65.002496100811555</v>
          </cell>
          <cell r="L183">
            <v>64.335215486367659</v>
          </cell>
          <cell r="M183">
            <v>63.950722939011506</v>
          </cell>
        </row>
        <row r="184">
          <cell r="A184" t="str">
            <v>Demand Index 89-91=100</v>
          </cell>
          <cell r="B184">
            <v>107.56637168141594</v>
          </cell>
          <cell r="C184">
            <v>109.88200589970502</v>
          </cell>
          <cell r="D184">
            <v>107.44837758112094</v>
          </cell>
          <cell r="E184">
            <v>108.38414634146341</v>
          </cell>
          <cell r="F184">
            <v>107.08841463414636</v>
          </cell>
          <cell r="G184">
            <v>107.51524390243902</v>
          </cell>
          <cell r="H184">
            <v>107.69696969696969</v>
          </cell>
          <cell r="I184">
            <v>108.5</v>
          </cell>
          <cell r="J184">
            <v>107.36363636363637</v>
          </cell>
          <cell r="K184">
            <v>107.63157894736841</v>
          </cell>
          <cell r="L184">
            <v>108.17251461988302</v>
          </cell>
          <cell r="M184">
            <v>108.43567251461988</v>
          </cell>
        </row>
        <row r="185">
          <cell r="A185" t="str">
            <v>Stocks/Demand Index</v>
          </cell>
          <cell r="B185">
            <v>62.717065006928863</v>
          </cell>
          <cell r="C185">
            <v>58.885622052023692</v>
          </cell>
          <cell r="D185">
            <v>59.1717476893593</v>
          </cell>
          <cell r="E185">
            <v>57.118106740442201</v>
          </cell>
          <cell r="F185">
            <v>59.134956136334317</v>
          </cell>
          <cell r="G185">
            <v>59.967413174439599</v>
          </cell>
          <cell r="H185">
            <v>59.402938556327712</v>
          </cell>
          <cell r="I185">
            <v>59.167597154836372</v>
          </cell>
          <cell r="J185">
            <v>60.515083335171738</v>
          </cell>
          <cell r="K185">
            <v>60.393517159678225</v>
          </cell>
          <cell r="L185">
            <v>59.474641698439633</v>
          </cell>
          <cell r="M185">
            <v>58.97572399930413</v>
          </cell>
        </row>
        <row r="187">
          <cell r="A187" t="str">
            <v>Total Stocks</v>
          </cell>
          <cell r="B187">
            <v>4314.6800000000012</v>
          </cell>
          <cell r="C187">
            <v>4229.8400000000011</v>
          </cell>
          <cell r="D187">
            <v>4195.7400000000016</v>
          </cell>
          <cell r="E187">
            <v>4205.9400000000023</v>
          </cell>
          <cell r="F187">
            <v>4246.8600000000024</v>
          </cell>
          <cell r="G187">
            <v>4295.1600000000026</v>
          </cell>
          <cell r="H187">
            <v>4326.7800000000025</v>
          </cell>
          <cell r="I187">
            <v>4328.6400000000021</v>
          </cell>
          <cell r="J187">
            <v>4354.1400000000021</v>
          </cell>
          <cell r="K187">
            <v>4318.4900000000025</v>
          </cell>
          <cell r="L187">
            <v>4298.0900000000029</v>
          </cell>
          <cell r="M187">
            <v>4283.2100000000028</v>
          </cell>
        </row>
        <row r="188">
          <cell r="A188" t="str">
            <v>- Gov Strategic</v>
          </cell>
          <cell r="B188">
            <v>1170</v>
          </cell>
          <cell r="C188">
            <v>1170</v>
          </cell>
          <cell r="D188">
            <v>1170</v>
          </cell>
          <cell r="E188">
            <v>1165</v>
          </cell>
          <cell r="F188">
            <v>1160</v>
          </cell>
          <cell r="G188">
            <v>1160</v>
          </cell>
          <cell r="H188">
            <v>1160</v>
          </cell>
          <cell r="I188">
            <v>1155</v>
          </cell>
          <cell r="J188">
            <v>1155</v>
          </cell>
          <cell r="K188">
            <v>1155</v>
          </cell>
          <cell r="L188">
            <v>1150</v>
          </cell>
          <cell r="M188">
            <v>1145</v>
          </cell>
        </row>
        <row r="189">
          <cell r="A189" t="str">
            <v>- Oil Afloat</v>
          </cell>
          <cell r="B189">
            <v>810</v>
          </cell>
          <cell r="C189">
            <v>810</v>
          </cell>
          <cell r="D189">
            <v>810</v>
          </cell>
          <cell r="E189">
            <v>805</v>
          </cell>
          <cell r="F189">
            <v>805</v>
          </cell>
          <cell r="G189">
            <v>815</v>
          </cell>
          <cell r="H189">
            <v>815</v>
          </cell>
          <cell r="I189">
            <v>815</v>
          </cell>
          <cell r="J189">
            <v>815</v>
          </cell>
          <cell r="K189">
            <v>815</v>
          </cell>
          <cell r="L189">
            <v>820</v>
          </cell>
          <cell r="M189">
            <v>820</v>
          </cell>
        </row>
        <row r="190">
          <cell r="A190" t="str">
            <v>- Floating Storage</v>
          </cell>
          <cell r="B190">
            <v>70</v>
          </cell>
          <cell r="C190">
            <v>70</v>
          </cell>
          <cell r="D190">
            <v>70</v>
          </cell>
          <cell r="E190">
            <v>70</v>
          </cell>
          <cell r="F190">
            <v>70</v>
          </cell>
          <cell r="G190">
            <v>70</v>
          </cell>
          <cell r="H190">
            <v>70</v>
          </cell>
          <cell r="I190">
            <v>70</v>
          </cell>
          <cell r="J190">
            <v>70</v>
          </cell>
          <cell r="K190">
            <v>70</v>
          </cell>
          <cell r="L190">
            <v>70</v>
          </cell>
          <cell r="M190">
            <v>70</v>
          </cell>
        </row>
        <row r="191">
          <cell r="A191" t="str">
            <v>- Stocks for Export</v>
          </cell>
          <cell r="B191">
            <v>178.99</v>
          </cell>
          <cell r="C191">
            <v>179.41</v>
          </cell>
          <cell r="D191">
            <v>180.11</v>
          </cell>
          <cell r="E191">
            <v>178.85</v>
          </cell>
          <cell r="F191">
            <v>179.20000000000002</v>
          </cell>
          <cell r="G191">
            <v>180.67</v>
          </cell>
          <cell r="H191">
            <v>180.81</v>
          </cell>
          <cell r="I191">
            <v>180.39</v>
          </cell>
          <cell r="J191">
            <v>180.46</v>
          </cell>
          <cell r="K191">
            <v>182.14</v>
          </cell>
          <cell r="L191">
            <v>183.26</v>
          </cell>
          <cell r="M191">
            <v>185.78</v>
          </cell>
        </row>
        <row r="192">
          <cell r="A192" t="str">
            <v>= Comm Stocks on Land</v>
          </cell>
          <cell r="B192">
            <v>2085.6900000000014</v>
          </cell>
          <cell r="C192">
            <v>2000.4300000000012</v>
          </cell>
          <cell r="D192">
            <v>1965.6300000000015</v>
          </cell>
          <cell r="E192">
            <v>1987.0900000000024</v>
          </cell>
          <cell r="F192">
            <v>2032.6600000000026</v>
          </cell>
          <cell r="G192">
            <v>2069.4900000000025</v>
          </cell>
          <cell r="H192">
            <v>2100.9700000000025</v>
          </cell>
          <cell r="I192">
            <v>2108.2500000000023</v>
          </cell>
          <cell r="J192">
            <v>2133.6800000000021</v>
          </cell>
          <cell r="K192">
            <v>2096.3500000000026</v>
          </cell>
          <cell r="L192">
            <v>2074.8300000000027</v>
          </cell>
          <cell r="M192">
            <v>2062.4300000000026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OUT"/>
      <sheetName val="IN-edss"/>
      <sheetName val="SummaryTable"/>
      <sheetName val="GDP by sector"/>
      <sheetName val="GDP constant"/>
      <sheetName val="GDP current"/>
      <sheetName val="GDP projections"/>
      <sheetName val="GDP scenarios"/>
      <sheetName val="Table_S&amp;I"/>
      <sheetName val="Table_flowoffunds"/>
      <sheetName val="ControlSheet"/>
      <sheetName val="Forex &amp; interest projections"/>
      <sheetName val="forex, interest rates, CPI"/>
      <sheetName val="combustibles"/>
      <sheetName val="Chart_REER"/>
      <sheetName val="CPI summary"/>
      <sheetName val="CPI projections"/>
      <sheetName val="Core inflation &amp; gasoline"/>
      <sheetName val="Panel_Chart"/>
      <sheetName val="Inflation Table"/>
      <sheetName val="Incidence"/>
      <sheetName val="Canasta"/>
      <sheetName val="Labor, social indicators"/>
      <sheetName val="Minimum wage"/>
      <sheetName val="chart data"/>
      <sheetName val="Chart_Core Inflation"/>
      <sheetName val="Panel1"/>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row r="1">
          <cell r="A1">
            <v>36608.787579398151</v>
          </cell>
        </row>
        <row r="2">
          <cell r="B2" t="str">
            <v>TABLE OF CONTENTS</v>
          </cell>
        </row>
        <row r="4">
          <cell r="A4" t="str">
            <v>FILENAME:</v>
          </cell>
          <cell r="B4" t="str">
            <v>C:\AAMzb\BoP_latest\[Enhanced Tables_AR.xls]T6 IMF Assistance</v>
          </cell>
        </row>
        <row r="6">
          <cell r="A6" t="str">
            <v>TOPIC:</v>
          </cell>
          <cell r="B6" t="str">
            <v>MOZAMBIQUE BALANCE OF PAYMENTS</v>
          </cell>
        </row>
        <row r="10">
          <cell r="A10" t="str">
            <v>SHEET NAME</v>
          </cell>
          <cell r="B10" t="str">
            <v>SHEET CONTENTS</v>
          </cell>
        </row>
        <row r="12">
          <cell r="A12" t="str">
            <v>B</v>
          </cell>
          <cell r="B12" t="str">
            <v>INPUT FOR MACROFRAMEWORK</v>
          </cell>
        </row>
        <row r="13">
          <cell r="B13" t="str">
            <v>Foreign Assistance in BoP</v>
          </cell>
        </row>
        <row r="15">
          <cell r="A15" t="str">
            <v>C</v>
          </cell>
          <cell r="B15" t="str">
            <v>MAIN WORKING SHEET</v>
          </cell>
        </row>
        <row r="16">
          <cell r="B16" t="str">
            <v>Mozambique: Medium Term Balance of Payments, 1997-2001</v>
          </cell>
        </row>
        <row r="17">
          <cell r="B17" t="str">
            <v>Mozambique: Assumed External Flows from New Projects</v>
          </cell>
        </row>
        <row r="18">
          <cell r="B18" t="str">
            <v>Table 2. Mozambique: Debt Service Indicators</v>
          </cell>
        </row>
        <row r="19">
          <cell r="B19" t="str">
            <v xml:space="preserve">Table 3. Mozambique:  Annual Foreign Assets of the Banking System </v>
          </cell>
        </row>
        <row r="20">
          <cell r="B20" t="str">
            <v>Debt Sustainability Analysis Table</v>
          </cell>
        </row>
        <row r="22">
          <cell r="A22" t="str">
            <v>D</v>
          </cell>
          <cell r="B22" t="str">
            <v>Table 5.  Mozambique: Terms of trade</v>
          </cell>
        </row>
        <row r="23">
          <cell r="B23" t="str">
            <v>Memorandum Items:  for the computation of the terms of trade</v>
          </cell>
        </row>
        <row r="24">
          <cell r="B24" t="str">
            <v xml:space="preserve">Table 6.  Mozambique: Commodity Composition of Exports </v>
          </cell>
        </row>
        <row r="25">
          <cell r="B25" t="str">
            <v>Table 6A.    Mozambique:    Assumptions for Exports Projections 1/</v>
          </cell>
        </row>
        <row r="26">
          <cell r="B26" t="str">
            <v>Table 7.  Mozambique: Assumptions for Services, Transfers and Foreign Borrowing</v>
          </cell>
        </row>
        <row r="27">
          <cell r="A27" t="str">
            <v>update with WEO data</v>
          </cell>
          <cell r="B27" t="str">
            <v>World Economic Prices Assumption  (price changes)</v>
          </cell>
        </row>
        <row r="28">
          <cell r="B28" t="str">
            <v>Production, Prices and Elasticities</v>
          </cell>
        </row>
        <row r="29">
          <cell r="A29" t="str">
            <v>E</v>
          </cell>
          <cell r="B29" t="str">
            <v>Table 2. Mozambique:  Quarterly Foreign Assets of the Banking System  (Cummulative)</v>
          </cell>
        </row>
        <row r="31">
          <cell r="A31" t="str">
            <v>large projects</v>
          </cell>
          <cell r="B31" t="str">
            <v>Mozambique: projections for investments in large projects, 1998-2003</v>
          </cell>
        </row>
        <row r="33">
          <cell r="A33" t="str">
            <v>F</v>
          </cell>
          <cell r="B33" t="str">
            <v>Macro Assumptions Underlying DSA</v>
          </cell>
          <cell r="D33" t="str">
            <v>for the HIPC document</v>
          </cell>
        </row>
      </sheetData>
      <sheetData sheetId="22" refreshError="1"/>
      <sheetData sheetId="23"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1"/>
      <sheetName val="T2"/>
      <sheetName val="T3"/>
      <sheetName val="T4"/>
      <sheetName val="T5"/>
      <sheetName val="T6"/>
      <sheetName val="T7"/>
      <sheetName val="T8"/>
      <sheetName val="T9"/>
      <sheetName val="T10"/>
      <sheetName val="Old T3"/>
      <sheetName val="Old T5"/>
      <sheetName val="Interest rate chart"/>
      <sheetName val="Exchange Rate chart"/>
      <sheetName val="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sheetName val="C Summary"/>
      <sheetName val="D %GDP"/>
      <sheetName val="InFis2"/>
      <sheetName val="Contents"/>
      <sheetName val="E"/>
      <sheetName val="W&amp;T"/>
      <sheetName val="Fiscal Tables"/>
      <sheetName val="Countries_Master"/>
      <sheetName val="C_Summary"/>
      <sheetName val="D_%GDP"/>
      <sheetName val="Exchange Rate chart"/>
      <sheetName val="Federal-r"/>
      <sheetName val="table1"/>
      <sheetName val="EDSS Retrieve"/>
      <sheetName val="REER"/>
      <sheetName val="lookup"/>
      <sheetName val="GE Calculation"/>
      <sheetName val="PV_Base"/>
      <sheetName val="Data-Input"/>
      <sheetName val="DMX_IN"/>
      <sheetName val="Instructions"/>
      <sheetName val="Orgao"/>
      <sheetName val="Provincial"/>
      <sheetName val="MSRV"/>
      <sheetName val="Cover"/>
      <sheetName val="NPV Reduction"/>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oefStocks"/>
      <sheetName val="SIGADE"/>
      <sheetName val="GRAFPROM"/>
      <sheetName val=" Costos"/>
      <sheetName val=" Panel de Control"/>
      <sheetName val="IN_Chart2 IPI"/>
      <sheetName val="Input 1- Basics"/>
      <sheetName val="Read Me"/>
      <sheetName val="CentGovCons"/>
      <sheetName val="Gen Gvt"/>
      <sheetName val="Rest of GG"/>
      <sheetName val="country name lookup"/>
      <sheetName val="CPIA"/>
      <sheetName val="Table 1 SEI"/>
      <sheetName val="ReadMe"/>
      <sheetName val="Q6"/>
      <sheetName val="Q5"/>
      <sheetName val="WETA-WEO"/>
      <sheetName val="Control"/>
      <sheetName val="CountryList"/>
      <sheetName val="Rev"/>
      <sheetName val="C_Summary1"/>
      <sheetName val="D_%GDP1"/>
      <sheetName val="Fiscal_Tables"/>
      <sheetName val="EDSS_Retrieve"/>
      <sheetName val="GE_Calculation"/>
      <sheetName val="FISC(SR)_gap"/>
      <sheetName val="Brent_Oil_Price_Sept_1"/>
      <sheetName val="LNG_Pricing"/>
      <sheetName val="Auth_revenue_data"/>
      <sheetName val="Table_2a_FISC(SR)_gap"/>
      <sheetName val="Table_2b_FISC(SR)_gap_%"/>
      <sheetName val="A_(stock-taking)"/>
      <sheetName val="MoF_-_bank_net_financing"/>
      <sheetName val="Vehicle_taxes"/>
      <sheetName val="Fiscal_adjustment_2019"/>
      <sheetName val="Fiscal_adjustment_2016-17"/>
      <sheetName val="Measures_taken_in_2018"/>
      <sheetName val="Planned_Measures_in_2017"/>
      <sheetName val="Auth_Discrepancy_table_2017"/>
      <sheetName val="Table_2c_SR_Q"/>
      <sheetName val="Auth_Discrepancy_table_2018"/>
      <sheetName val="Consolidated_debt_checking"/>
      <sheetName val="Ex_rate_bloom"/>
      <sheetName val="Gen_Gvt"/>
      <sheetName val="Rest_of_GG"/>
      <sheetName val="country_name_lookup"/>
      <sheetName val="_Costos"/>
      <sheetName val="_Panel_de_Control"/>
      <sheetName val="IN_Chart2_IPI"/>
      <sheetName val="Input_1-_Basics"/>
      <sheetName val="Read_Me"/>
      <sheetName val="NPV_Reduction"/>
      <sheetName val="Exchange_Rate_chart"/>
      <sheetName val="Table_1_SEI"/>
      <sheetName val="T1. Select Economic Indicators"/>
      <sheetName val="Fiscal_Tables1"/>
      <sheetName val="C_Summary2"/>
      <sheetName val="D_%GDP2"/>
      <sheetName val="Fiscal_Tables2"/>
      <sheetName val="EDSS_Retrieve1"/>
      <sheetName val="GE_Calcul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sheetData sheetId="109"/>
      <sheetData sheetId="110"/>
      <sheetData sheetId="111"/>
      <sheetData sheetId="112"/>
      <sheetData sheetId="113"/>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 &amp; REER"/>
      <sheetName val="daily forex"/>
      <sheetName val="CPI"/>
      <sheetName val="TB-CPI"/>
      <sheetName val="g-Month Infl"/>
      <sheetName val="g-Annual Infl"/>
      <sheetName val="g- inf &amp; int"/>
      <sheetName val="C Summary"/>
      <sheetName val="W&am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UESTOS"/>
      <sheetName val="PRECIOS"/>
      <sheetName val="RESULTADOS"/>
      <sheetName val="SREAL"/>
      <sheetName val="SEXTERNOREV"/>
      <sheetName val="SEXTERNO"/>
      <sheetName val="SFISCAL-MOD"/>
      <sheetName val="SFISCAL-CONSOL"/>
      <sheetName val="SMONET-FINANC"/>
      <sheetName val="SMONET-FIN-MOD"/>
      <sheetName val="NO"/>
      <sheetName val="SFISCAL_MOD"/>
      <sheetName val="SMONET_FINANC"/>
      <sheetName val="Q1"/>
      <sheetName val="table1"/>
      <sheetName val="CPI"/>
      <sheetName val="C Summary"/>
      <sheetName val="MODELOMACRO-ESC-4.5"/>
    </sheetNames>
    <sheetDataSet>
      <sheetData sheetId="0" refreshError="1"/>
      <sheetData sheetId="1" refreshError="1"/>
      <sheetData sheetId="2" refreshError="1">
        <row r="82">
          <cell r="A82" t="str">
            <v>Exportaciones</v>
          </cell>
          <cell r="H82">
            <v>6844.474804453972</v>
          </cell>
          <cell r="I82">
            <v>7679.2416315946821</v>
          </cell>
          <cell r="J82">
            <v>8544.0066265963287</v>
          </cell>
          <cell r="K82">
            <v>9215.9536958569697</v>
          </cell>
          <cell r="L82">
            <v>7.35127422545456</v>
          </cell>
          <cell r="M82">
            <v>9.0744127587430796</v>
          </cell>
          <cell r="N82">
            <v>4.0828055928132585</v>
          </cell>
          <cell r="O82">
            <v>10.982638287066663</v>
          </cell>
          <cell r="P82">
            <v>5.7769337584915945</v>
          </cell>
          <cell r="Q82">
            <v>28.351402872543929</v>
          </cell>
          <cell r="R82">
            <v>6.2815122499778369</v>
          </cell>
          <cell r="S82">
            <v>6.4293585060955394</v>
          </cell>
        </row>
        <row r="86">
          <cell r="A86" t="str">
            <v>Importaciones</v>
          </cell>
          <cell r="H86">
            <v>5584.0391647472507</v>
          </cell>
          <cell r="I86">
            <v>7085.1571401607216</v>
          </cell>
          <cell r="J86">
            <v>8157.0470399009164</v>
          </cell>
          <cell r="K86">
            <v>8316.8353363071128</v>
          </cell>
          <cell r="L86">
            <v>2.4105559866517012</v>
          </cell>
          <cell r="M86">
            <v>3.5312075660730784</v>
          </cell>
          <cell r="N86">
            <v>8.6245351858240014</v>
          </cell>
          <cell r="O86">
            <v>13.102233365036241</v>
          </cell>
          <cell r="P86">
            <v>21.713088632663641</v>
          </cell>
          <cell r="Q86">
            <v>13.676510390488133</v>
          </cell>
          <cell r="R86">
            <v>3.2445657532889101</v>
          </cell>
          <cell r="S86">
            <v>5.6600918866970318</v>
          </cell>
        </row>
      </sheetData>
      <sheetData sheetId="3" refreshError="1"/>
      <sheetData sheetId="4" refreshError="1"/>
      <sheetData sheetId="5" refreshError="1"/>
      <sheetData sheetId="6" refreshError="1">
        <row r="146">
          <cell r="B146" t="str">
            <v>TOTAL $ i)</v>
          </cell>
          <cell r="D146">
            <v>51.7</v>
          </cell>
          <cell r="E146">
            <v>48.70000000000001</v>
          </cell>
          <cell r="F146">
            <v>52.3</v>
          </cell>
          <cell r="G146">
            <v>51.79999999999999</v>
          </cell>
          <cell r="H146">
            <v>51.79999999999999</v>
          </cell>
          <cell r="I146">
            <v>52.999999999999993</v>
          </cell>
          <cell r="J146">
            <v>56.199999999999996</v>
          </cell>
          <cell r="K146">
            <v>61.099999999999994</v>
          </cell>
          <cell r="L146">
            <v>69.55</v>
          </cell>
          <cell r="M146">
            <v>63.143499999999996</v>
          </cell>
          <cell r="N146">
            <v>45.214500000000001</v>
          </cell>
          <cell r="O146">
            <v>52.631</v>
          </cell>
          <cell r="P146">
            <v>82.15</v>
          </cell>
          <cell r="Q146">
            <v>65.3</v>
          </cell>
          <cell r="R146">
            <v>63.3</v>
          </cell>
          <cell r="S146">
            <v>63.7</v>
          </cell>
        </row>
      </sheetData>
      <sheetData sheetId="7" refreshError="1"/>
      <sheetData sheetId="8" refreshError="1">
        <row r="99">
          <cell r="A99" t="str">
            <v>CRECIMIENTO RFP</v>
          </cell>
          <cell r="O99">
            <v>15.780112486553804</v>
          </cell>
          <cell r="P99">
            <v>16.925533191938214</v>
          </cell>
          <cell r="Q99">
            <v>17.185305361624614</v>
          </cell>
          <cell r="R99">
            <v>21.727315352236815</v>
          </cell>
          <cell r="S99">
            <v>21.336924931172078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 val="a 11"/>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 1"/>
      <sheetName val="cuadro 1"/>
      <sheetName val="cua5.3"/>
      <sheetName val="cua 5.2  5.7 "/>
      <sheetName val="5.4 graf 2"/>
      <sheetName val="cua 5.5"/>
      <sheetName val="cua 5.6"/>
      <sheetName val="hoja6"/>
      <sheetName val="5.8 graf  5.3"/>
      <sheetName val="cua 5.9"/>
      <sheetName val="cuadro 5.9"/>
      <sheetName val="cua 5.10"/>
      <sheetName val="cua5.11"/>
      <sheetName val=" gráf 5.4deuda exportaciones"/>
      <sheetName val="anexo 5.1"/>
      <sheetName val="ANEX5.2"/>
      <sheetName val="anex5.4"/>
      <sheetName val="ANEX5.3"/>
      <sheetName val="APERT"/>
      <sheetName val="Hoja10"/>
      <sheetName val="Hoja11"/>
      <sheetName val="Hoja12"/>
      <sheetName val="Hoja13"/>
      <sheetName val="Hoja14"/>
      <sheetName val="Hoja15"/>
      <sheetName val="Hoja16"/>
      <sheetName val="Módul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 val="qnewlor"/>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ess &amp; GNIpc"/>
      <sheetName val="real GDPpc"/>
      <sheetName val="GNIpc"/>
      <sheetName val="LIC cutoff"/>
      <sheetName val="Sheet5"/>
      <sheetName val="1st issue all"/>
    </sheetNames>
    <sheetDataSet>
      <sheetData sheetId="0" refreshError="1"/>
      <sheetData sheetId="1">
        <row r="1">
          <cell r="A1" t="str">
            <v>GDP per capita (constant 2000 US$)</v>
          </cell>
        </row>
      </sheetData>
      <sheetData sheetId="2">
        <row r="1">
          <cell r="A1" t="str">
            <v>GNI per capita, Atlas method (current US$)</v>
          </cell>
          <cell r="B1">
            <v>1990</v>
          </cell>
          <cell r="C1">
            <v>1991</v>
          </cell>
          <cell r="D1">
            <v>1992</v>
          </cell>
          <cell r="E1">
            <v>1993</v>
          </cell>
          <cell r="F1">
            <v>1994</v>
          </cell>
          <cell r="G1">
            <v>1995</v>
          </cell>
          <cell r="H1">
            <v>1996</v>
          </cell>
          <cell r="I1">
            <v>1997</v>
          </cell>
          <cell r="J1">
            <v>1998</v>
          </cell>
          <cell r="K1">
            <v>1999</v>
          </cell>
          <cell r="L1">
            <v>2000</v>
          </cell>
          <cell r="M1">
            <v>2001</v>
          </cell>
          <cell r="N1">
            <v>2002</v>
          </cell>
          <cell r="O1">
            <v>2003</v>
          </cell>
          <cell r="P1">
            <v>2004</v>
          </cell>
          <cell r="Q1">
            <v>2005</v>
          </cell>
          <cell r="R1">
            <v>2006</v>
          </cell>
        </row>
        <row r="2">
          <cell r="A2" t="str">
            <v>Afghanistan</v>
          </cell>
          <cell r="B2" t="str">
            <v>..</v>
          </cell>
          <cell r="C2" t="str">
            <v>..</v>
          </cell>
          <cell r="D2" t="str">
            <v>..</v>
          </cell>
          <cell r="E2" t="str">
            <v>..</v>
          </cell>
          <cell r="F2" t="str">
            <v>..</v>
          </cell>
          <cell r="G2" t="str">
            <v>..</v>
          </cell>
          <cell r="H2" t="str">
            <v>..</v>
          </cell>
          <cell r="I2" t="str">
            <v>..</v>
          </cell>
          <cell r="J2" t="str">
            <v>..</v>
          </cell>
          <cell r="K2" t="str">
            <v>..</v>
          </cell>
          <cell r="L2" t="str">
            <v>..</v>
          </cell>
          <cell r="M2" t="str">
            <v>..</v>
          </cell>
          <cell r="N2" t="str">
            <v>..</v>
          </cell>
          <cell r="O2" t="str">
            <v>..</v>
          </cell>
          <cell r="P2" t="str">
            <v>..</v>
          </cell>
          <cell r="Q2" t="str">
            <v>..</v>
          </cell>
          <cell r="R2" t="str">
            <v>..</v>
          </cell>
        </row>
        <row r="3">
          <cell r="A3" t="str">
            <v>Albania</v>
          </cell>
          <cell r="B3">
            <v>680</v>
          </cell>
          <cell r="C3">
            <v>420</v>
          </cell>
          <cell r="D3">
            <v>300</v>
          </cell>
          <cell r="E3">
            <v>320</v>
          </cell>
          <cell r="F3">
            <v>410</v>
          </cell>
          <cell r="G3">
            <v>660</v>
          </cell>
          <cell r="H3">
            <v>900</v>
          </cell>
          <cell r="I3">
            <v>810</v>
          </cell>
          <cell r="J3">
            <v>890</v>
          </cell>
          <cell r="K3">
            <v>990</v>
          </cell>
          <cell r="L3">
            <v>1180</v>
          </cell>
          <cell r="M3">
            <v>1340</v>
          </cell>
          <cell r="N3">
            <v>1400</v>
          </cell>
          <cell r="O3">
            <v>1650</v>
          </cell>
          <cell r="P3">
            <v>2090</v>
          </cell>
          <cell r="Q3">
            <v>2580</v>
          </cell>
          <cell r="R3">
            <v>2960</v>
          </cell>
        </row>
        <row r="4">
          <cell r="A4" t="str">
            <v>Algeria</v>
          </cell>
          <cell r="B4">
            <v>2420</v>
          </cell>
          <cell r="C4">
            <v>2030</v>
          </cell>
          <cell r="D4">
            <v>1940</v>
          </cell>
          <cell r="E4">
            <v>1760</v>
          </cell>
          <cell r="F4">
            <v>1650</v>
          </cell>
          <cell r="G4">
            <v>1580</v>
          </cell>
          <cell r="H4">
            <v>1540</v>
          </cell>
          <cell r="I4">
            <v>1530</v>
          </cell>
          <cell r="J4">
            <v>1570</v>
          </cell>
          <cell r="K4">
            <v>1560</v>
          </cell>
          <cell r="L4">
            <v>1610</v>
          </cell>
          <cell r="M4">
            <v>1690</v>
          </cell>
          <cell r="N4">
            <v>1750</v>
          </cell>
          <cell r="O4">
            <v>1950</v>
          </cell>
          <cell r="P4">
            <v>2290</v>
          </cell>
          <cell r="Q4">
            <v>2720</v>
          </cell>
          <cell r="R4">
            <v>3030</v>
          </cell>
        </row>
        <row r="5">
          <cell r="A5" t="str">
            <v>American Samoa</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row>
        <row r="6">
          <cell r="A6" t="str">
            <v>Andorra</v>
          </cell>
          <cell r="B6" t="str">
            <v>..</v>
          </cell>
          <cell r="C6" t="str">
            <v>..</v>
          </cell>
          <cell r="D6" t="str">
            <v>..</v>
          </cell>
          <cell r="E6" t="str">
            <v>..</v>
          </cell>
          <cell r="F6" t="str">
            <v>..</v>
          </cell>
          <cell r="G6" t="str">
            <v>..</v>
          </cell>
          <cell r="H6" t="str">
            <v>..</v>
          </cell>
          <cell r="I6" t="str">
            <v>..</v>
          </cell>
          <cell r="J6" t="str">
            <v>..</v>
          </cell>
          <cell r="K6" t="str">
            <v>..</v>
          </cell>
          <cell r="L6" t="str">
            <v>..</v>
          </cell>
          <cell r="M6" t="str">
            <v>..</v>
          </cell>
          <cell r="N6" t="str">
            <v>..</v>
          </cell>
          <cell r="O6" t="str">
            <v>..</v>
          </cell>
          <cell r="P6" t="str">
            <v>..</v>
          </cell>
          <cell r="Q6" t="str">
            <v>..</v>
          </cell>
          <cell r="R6" t="str">
            <v>..</v>
          </cell>
        </row>
        <row r="7">
          <cell r="A7" t="str">
            <v>Angola</v>
          </cell>
          <cell r="B7">
            <v>730</v>
          </cell>
          <cell r="C7">
            <v>810</v>
          </cell>
          <cell r="D7">
            <v>460</v>
          </cell>
          <cell r="E7">
            <v>310</v>
          </cell>
          <cell r="F7">
            <v>190</v>
          </cell>
          <cell r="G7">
            <v>320</v>
          </cell>
          <cell r="H7">
            <v>380</v>
          </cell>
          <cell r="I7">
            <v>470</v>
          </cell>
          <cell r="J7">
            <v>460</v>
          </cell>
          <cell r="K7">
            <v>390</v>
          </cell>
          <cell r="L7">
            <v>430</v>
          </cell>
          <cell r="M7">
            <v>470</v>
          </cell>
          <cell r="N7">
            <v>620</v>
          </cell>
          <cell r="O7">
            <v>710</v>
          </cell>
          <cell r="P7">
            <v>940</v>
          </cell>
          <cell r="Q7">
            <v>1410</v>
          </cell>
          <cell r="R7">
            <v>1980</v>
          </cell>
        </row>
        <row r="8">
          <cell r="A8" t="str">
            <v>Antigua and Barbuda</v>
          </cell>
          <cell r="B8">
            <v>5610</v>
          </cell>
          <cell r="C8">
            <v>6000</v>
          </cell>
          <cell r="D8">
            <v>6200</v>
          </cell>
          <cell r="E8">
            <v>6640</v>
          </cell>
          <cell r="F8">
            <v>7020</v>
          </cell>
          <cell r="G8">
            <v>6800</v>
          </cell>
          <cell r="H8">
            <v>7050</v>
          </cell>
          <cell r="I8">
            <v>7220</v>
          </cell>
          <cell r="J8">
            <v>7650</v>
          </cell>
          <cell r="K8">
            <v>7850</v>
          </cell>
          <cell r="L8">
            <v>8190</v>
          </cell>
          <cell r="M8">
            <v>8540</v>
          </cell>
          <cell r="N8">
            <v>8600</v>
          </cell>
          <cell r="O8">
            <v>9170</v>
          </cell>
          <cell r="P8">
            <v>10500</v>
          </cell>
          <cell r="Q8">
            <v>10700</v>
          </cell>
          <cell r="R8">
            <v>11210</v>
          </cell>
        </row>
        <row r="9">
          <cell r="A9" t="str">
            <v>Argentina</v>
          </cell>
          <cell r="B9">
            <v>3190</v>
          </cell>
          <cell r="C9">
            <v>3970</v>
          </cell>
          <cell r="D9">
            <v>6310</v>
          </cell>
          <cell r="E9">
            <v>7110</v>
          </cell>
          <cell r="F9">
            <v>7580</v>
          </cell>
          <cell r="G9">
            <v>7360</v>
          </cell>
          <cell r="H9">
            <v>7730</v>
          </cell>
          <cell r="I9">
            <v>8140</v>
          </cell>
          <cell r="J9">
            <v>8020</v>
          </cell>
          <cell r="K9">
            <v>7570</v>
          </cell>
          <cell r="L9">
            <v>7470</v>
          </cell>
          <cell r="M9">
            <v>7000</v>
          </cell>
          <cell r="N9">
            <v>4050</v>
          </cell>
          <cell r="O9">
            <v>3670</v>
          </cell>
          <cell r="P9">
            <v>3580</v>
          </cell>
          <cell r="Q9">
            <v>4460</v>
          </cell>
          <cell r="R9">
            <v>5150</v>
          </cell>
        </row>
        <row r="10">
          <cell r="A10" t="str">
            <v>Armenia</v>
          </cell>
          <cell r="B10" t="str">
            <v>..</v>
          </cell>
          <cell r="C10" t="str">
            <v>..</v>
          </cell>
          <cell r="D10">
            <v>310</v>
          </cell>
          <cell r="E10">
            <v>330</v>
          </cell>
          <cell r="F10">
            <v>400</v>
          </cell>
          <cell r="G10">
            <v>450</v>
          </cell>
          <cell r="H10">
            <v>520</v>
          </cell>
          <cell r="I10">
            <v>560</v>
          </cell>
          <cell r="J10">
            <v>590</v>
          </cell>
          <cell r="K10">
            <v>610</v>
          </cell>
          <cell r="L10">
            <v>660</v>
          </cell>
          <cell r="M10">
            <v>710</v>
          </cell>
          <cell r="N10">
            <v>800</v>
          </cell>
          <cell r="O10">
            <v>950</v>
          </cell>
          <cell r="P10">
            <v>1140</v>
          </cell>
          <cell r="Q10">
            <v>1470</v>
          </cell>
          <cell r="R10">
            <v>1930</v>
          </cell>
        </row>
        <row r="11">
          <cell r="A11" t="str">
            <v>Aruba</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row>
        <row r="12">
          <cell r="A12" t="str">
            <v>Australia</v>
          </cell>
          <cell r="B12">
            <v>18200</v>
          </cell>
          <cell r="C12">
            <v>18420</v>
          </cell>
          <cell r="D12">
            <v>19170</v>
          </cell>
          <cell r="E12">
            <v>19020</v>
          </cell>
          <cell r="F12">
            <v>19220</v>
          </cell>
          <cell r="G12">
            <v>20230</v>
          </cell>
          <cell r="H12">
            <v>21950</v>
          </cell>
          <cell r="I12">
            <v>22740</v>
          </cell>
          <cell r="J12">
            <v>21900</v>
          </cell>
          <cell r="K12">
            <v>21480</v>
          </cell>
          <cell r="L12">
            <v>20720</v>
          </cell>
          <cell r="M12">
            <v>20490</v>
          </cell>
          <cell r="N12">
            <v>20280</v>
          </cell>
          <cell r="O12">
            <v>22840</v>
          </cell>
          <cell r="P12">
            <v>27820</v>
          </cell>
          <cell r="Q12">
            <v>33120</v>
          </cell>
          <cell r="R12">
            <v>35990</v>
          </cell>
        </row>
        <row r="13">
          <cell r="A13" t="str">
            <v>Austria</v>
          </cell>
          <cell r="B13">
            <v>20180</v>
          </cell>
          <cell r="C13">
            <v>21370</v>
          </cell>
          <cell r="D13">
            <v>24400</v>
          </cell>
          <cell r="E13">
            <v>24470</v>
          </cell>
          <cell r="F13">
            <v>25900</v>
          </cell>
          <cell r="G13">
            <v>27590</v>
          </cell>
          <cell r="H13">
            <v>29660</v>
          </cell>
          <cell r="I13">
            <v>28920</v>
          </cell>
          <cell r="J13">
            <v>27250</v>
          </cell>
          <cell r="K13">
            <v>26340</v>
          </cell>
          <cell r="L13">
            <v>26010</v>
          </cell>
          <cell r="M13">
            <v>24500</v>
          </cell>
          <cell r="N13">
            <v>24130</v>
          </cell>
          <cell r="O13">
            <v>27180</v>
          </cell>
          <cell r="P13">
            <v>32590</v>
          </cell>
          <cell r="Q13">
            <v>37190</v>
          </cell>
          <cell r="R13">
            <v>39590</v>
          </cell>
        </row>
        <row r="14">
          <cell r="A14" t="str">
            <v>Azerbaijan</v>
          </cell>
          <cell r="B14" t="str">
            <v>..</v>
          </cell>
          <cell r="C14" t="str">
            <v>..</v>
          </cell>
          <cell r="D14" t="str">
            <v>..</v>
          </cell>
          <cell r="E14">
            <v>590</v>
          </cell>
          <cell r="F14">
            <v>440</v>
          </cell>
          <cell r="G14">
            <v>400</v>
          </cell>
          <cell r="H14">
            <v>400</v>
          </cell>
          <cell r="I14">
            <v>450</v>
          </cell>
          <cell r="J14">
            <v>510</v>
          </cell>
          <cell r="K14">
            <v>570</v>
          </cell>
          <cell r="L14">
            <v>610</v>
          </cell>
          <cell r="M14">
            <v>660</v>
          </cell>
          <cell r="N14">
            <v>720</v>
          </cell>
          <cell r="O14">
            <v>820</v>
          </cell>
          <cell r="P14">
            <v>950</v>
          </cell>
          <cell r="Q14">
            <v>1270</v>
          </cell>
          <cell r="R14">
            <v>1850</v>
          </cell>
        </row>
        <row r="15">
          <cell r="A15" t="str">
            <v>Bahamas, The</v>
          </cell>
          <cell r="B15">
            <v>11770</v>
          </cell>
          <cell r="C15">
            <v>11200</v>
          </cell>
          <cell r="D15">
            <v>11410</v>
          </cell>
          <cell r="E15">
            <v>11710</v>
          </cell>
          <cell r="F15">
            <v>12160</v>
          </cell>
          <cell r="G15">
            <v>12310</v>
          </cell>
          <cell r="H15">
            <v>12670</v>
          </cell>
          <cell r="I15">
            <v>12960</v>
          </cell>
          <cell r="J15">
            <v>12990</v>
          </cell>
          <cell r="K15">
            <v>14240</v>
          </cell>
          <cell r="L15">
            <v>15380</v>
          </cell>
          <cell r="M15">
            <v>15390</v>
          </cell>
          <cell r="N15">
            <v>15800</v>
          </cell>
          <cell r="O15" t="str">
            <v>..</v>
          </cell>
          <cell r="P15" t="str">
            <v>..</v>
          </cell>
          <cell r="Q15" t="str">
            <v>..</v>
          </cell>
          <cell r="R15" t="str">
            <v>..</v>
          </cell>
        </row>
        <row r="16">
          <cell r="A16" t="str">
            <v>Bahrain</v>
          </cell>
          <cell r="B16">
            <v>7260</v>
          </cell>
          <cell r="C16">
            <v>9780</v>
          </cell>
          <cell r="D16">
            <v>9780</v>
          </cell>
          <cell r="E16">
            <v>9840</v>
          </cell>
          <cell r="F16">
            <v>9410</v>
          </cell>
          <cell r="G16">
            <v>10020</v>
          </cell>
          <cell r="H16">
            <v>10360</v>
          </cell>
          <cell r="I16">
            <v>9860</v>
          </cell>
          <cell r="J16">
            <v>9650</v>
          </cell>
          <cell r="K16">
            <v>9570</v>
          </cell>
          <cell r="L16">
            <v>10390</v>
          </cell>
          <cell r="M16">
            <v>10920</v>
          </cell>
          <cell r="N16">
            <v>11350</v>
          </cell>
          <cell r="O16">
            <v>12630</v>
          </cell>
          <cell r="P16">
            <v>14370</v>
          </cell>
          <cell r="Q16" t="str">
            <v>..</v>
          </cell>
          <cell r="R16" t="str">
            <v>..</v>
          </cell>
        </row>
        <row r="17">
          <cell r="A17" t="str">
            <v>Bangladesh</v>
          </cell>
          <cell r="B17">
            <v>300</v>
          </cell>
          <cell r="C17">
            <v>300</v>
          </cell>
          <cell r="D17">
            <v>320</v>
          </cell>
          <cell r="E17">
            <v>320</v>
          </cell>
          <cell r="F17">
            <v>320</v>
          </cell>
          <cell r="G17">
            <v>340</v>
          </cell>
          <cell r="H17">
            <v>350</v>
          </cell>
          <cell r="I17">
            <v>360</v>
          </cell>
          <cell r="J17">
            <v>360</v>
          </cell>
          <cell r="K17">
            <v>370</v>
          </cell>
          <cell r="L17">
            <v>390</v>
          </cell>
          <cell r="M17">
            <v>380</v>
          </cell>
          <cell r="N17">
            <v>380</v>
          </cell>
          <cell r="O17">
            <v>400</v>
          </cell>
          <cell r="P17">
            <v>440</v>
          </cell>
          <cell r="Q17">
            <v>470</v>
          </cell>
          <cell r="R17">
            <v>480</v>
          </cell>
        </row>
        <row r="18">
          <cell r="A18" t="str">
            <v>Barbados</v>
          </cell>
          <cell r="B18">
            <v>6630</v>
          </cell>
          <cell r="C18">
            <v>6400</v>
          </cell>
          <cell r="D18">
            <v>6310</v>
          </cell>
          <cell r="E18">
            <v>6310</v>
          </cell>
          <cell r="F18">
            <v>6600</v>
          </cell>
          <cell r="G18">
            <v>6890</v>
          </cell>
          <cell r="H18">
            <v>7210</v>
          </cell>
          <cell r="I18">
            <v>7880</v>
          </cell>
          <cell r="J18">
            <v>8240</v>
          </cell>
          <cell r="K18">
            <v>8670</v>
          </cell>
          <cell r="L18" t="str">
            <v>..</v>
          </cell>
          <cell r="M18" t="str">
            <v>..</v>
          </cell>
          <cell r="N18" t="str">
            <v>..</v>
          </cell>
          <cell r="O18" t="str">
            <v>..</v>
          </cell>
          <cell r="P18" t="str">
            <v>..</v>
          </cell>
          <cell r="Q18" t="str">
            <v>..</v>
          </cell>
          <cell r="R18" t="str">
            <v>..</v>
          </cell>
        </row>
        <row r="19">
          <cell r="A19" t="str">
            <v>Belarus</v>
          </cell>
          <cell r="B19" t="str">
            <v>..</v>
          </cell>
          <cell r="C19" t="str">
            <v>..</v>
          </cell>
          <cell r="D19">
            <v>1670</v>
          </cell>
          <cell r="E19">
            <v>1590</v>
          </cell>
          <cell r="F19">
            <v>1460</v>
          </cell>
          <cell r="G19">
            <v>1370</v>
          </cell>
          <cell r="H19">
            <v>1450</v>
          </cell>
          <cell r="I19">
            <v>1530</v>
          </cell>
          <cell r="J19">
            <v>1550</v>
          </cell>
          <cell r="K19">
            <v>1400</v>
          </cell>
          <cell r="L19">
            <v>1380</v>
          </cell>
          <cell r="M19">
            <v>1300</v>
          </cell>
          <cell r="N19">
            <v>1370</v>
          </cell>
          <cell r="O19">
            <v>1610</v>
          </cell>
          <cell r="P19">
            <v>2150</v>
          </cell>
          <cell r="Q19">
            <v>2760</v>
          </cell>
          <cell r="R19">
            <v>3380</v>
          </cell>
        </row>
        <row r="20">
          <cell r="A20" t="str">
            <v>Belgium</v>
          </cell>
          <cell r="B20">
            <v>18980</v>
          </cell>
          <cell r="C20">
            <v>20230</v>
          </cell>
          <cell r="D20">
            <v>22770</v>
          </cell>
          <cell r="E20">
            <v>23000</v>
          </cell>
          <cell r="F20">
            <v>24660</v>
          </cell>
          <cell r="G20">
            <v>26600</v>
          </cell>
          <cell r="H20">
            <v>28050</v>
          </cell>
          <cell r="I20">
            <v>27890</v>
          </cell>
          <cell r="J20">
            <v>25980</v>
          </cell>
          <cell r="K20">
            <v>25440</v>
          </cell>
          <cell r="L20">
            <v>25360</v>
          </cell>
          <cell r="M20">
            <v>23890</v>
          </cell>
          <cell r="N20">
            <v>23380</v>
          </cell>
          <cell r="O20">
            <v>26270</v>
          </cell>
          <cell r="P20">
            <v>31630</v>
          </cell>
          <cell r="Q20">
            <v>36140</v>
          </cell>
          <cell r="R20">
            <v>38600</v>
          </cell>
        </row>
        <row r="21">
          <cell r="A21" t="str">
            <v>Belize</v>
          </cell>
          <cell r="B21">
            <v>2210</v>
          </cell>
          <cell r="C21">
            <v>2370</v>
          </cell>
          <cell r="D21">
            <v>2610</v>
          </cell>
          <cell r="E21">
            <v>2690</v>
          </cell>
          <cell r="F21">
            <v>2680</v>
          </cell>
          <cell r="G21">
            <v>2740</v>
          </cell>
          <cell r="H21">
            <v>2790</v>
          </cell>
          <cell r="I21">
            <v>2790</v>
          </cell>
          <cell r="J21">
            <v>2710</v>
          </cell>
          <cell r="K21">
            <v>2820</v>
          </cell>
          <cell r="L21">
            <v>3090</v>
          </cell>
          <cell r="M21">
            <v>3070</v>
          </cell>
          <cell r="N21">
            <v>3160</v>
          </cell>
          <cell r="O21">
            <v>3410</v>
          </cell>
          <cell r="P21">
            <v>3520</v>
          </cell>
          <cell r="Q21">
            <v>3570</v>
          </cell>
          <cell r="R21">
            <v>3650</v>
          </cell>
        </row>
        <row r="22">
          <cell r="A22" t="str">
            <v>Benin</v>
          </cell>
          <cell r="B22">
            <v>330</v>
          </cell>
          <cell r="C22">
            <v>340</v>
          </cell>
          <cell r="D22">
            <v>340</v>
          </cell>
          <cell r="E22">
            <v>340</v>
          </cell>
          <cell r="F22">
            <v>300</v>
          </cell>
          <cell r="G22">
            <v>310</v>
          </cell>
          <cell r="H22">
            <v>310</v>
          </cell>
          <cell r="I22">
            <v>340</v>
          </cell>
          <cell r="J22">
            <v>340</v>
          </cell>
          <cell r="K22">
            <v>340</v>
          </cell>
          <cell r="L22">
            <v>340</v>
          </cell>
          <cell r="M22">
            <v>330</v>
          </cell>
          <cell r="N22">
            <v>330</v>
          </cell>
          <cell r="O22">
            <v>380</v>
          </cell>
          <cell r="P22">
            <v>450</v>
          </cell>
          <cell r="Q22">
            <v>510</v>
          </cell>
          <cell r="R22">
            <v>540</v>
          </cell>
        </row>
        <row r="23">
          <cell r="A23" t="str">
            <v>Bermuda</v>
          </cell>
          <cell r="B23">
            <v>26540</v>
          </cell>
          <cell r="C23">
            <v>26510</v>
          </cell>
          <cell r="D23">
            <v>27850</v>
          </cell>
          <cell r="E23">
            <v>29830</v>
          </cell>
          <cell r="F23">
            <v>30700</v>
          </cell>
          <cell r="G23">
            <v>33210</v>
          </cell>
          <cell r="H23">
            <v>34710</v>
          </cell>
          <cell r="I23">
            <v>35990</v>
          </cell>
          <cell r="J23" t="str">
            <v>..</v>
          </cell>
          <cell r="K23" t="str">
            <v>..</v>
          </cell>
          <cell r="L23" t="str">
            <v>..</v>
          </cell>
          <cell r="M23" t="str">
            <v>..</v>
          </cell>
          <cell r="N23" t="str">
            <v>..</v>
          </cell>
          <cell r="O23" t="str">
            <v>..</v>
          </cell>
          <cell r="P23" t="str">
            <v>..</v>
          </cell>
          <cell r="Q23" t="str">
            <v>..</v>
          </cell>
          <cell r="R23" t="str">
            <v>..</v>
          </cell>
        </row>
        <row r="24">
          <cell r="A24" t="str">
            <v>Bhutan</v>
          </cell>
          <cell r="B24">
            <v>560</v>
          </cell>
          <cell r="C24">
            <v>530</v>
          </cell>
          <cell r="D24">
            <v>530</v>
          </cell>
          <cell r="E24">
            <v>500</v>
          </cell>
          <cell r="F24">
            <v>530</v>
          </cell>
          <cell r="G24">
            <v>580</v>
          </cell>
          <cell r="H24">
            <v>640</v>
          </cell>
          <cell r="I24">
            <v>670</v>
          </cell>
          <cell r="J24">
            <v>690</v>
          </cell>
          <cell r="K24">
            <v>750</v>
          </cell>
          <cell r="L24">
            <v>780</v>
          </cell>
          <cell r="M24">
            <v>830</v>
          </cell>
          <cell r="N24">
            <v>890</v>
          </cell>
          <cell r="O24">
            <v>970</v>
          </cell>
          <cell r="P24">
            <v>1100</v>
          </cell>
          <cell r="Q24">
            <v>1250</v>
          </cell>
          <cell r="R24">
            <v>1410</v>
          </cell>
        </row>
        <row r="25">
          <cell r="A25" t="str">
            <v>Bolivia</v>
          </cell>
          <cell r="B25">
            <v>740</v>
          </cell>
          <cell r="C25">
            <v>760</v>
          </cell>
          <cell r="D25">
            <v>790</v>
          </cell>
          <cell r="E25">
            <v>810</v>
          </cell>
          <cell r="F25">
            <v>830</v>
          </cell>
          <cell r="G25">
            <v>860</v>
          </cell>
          <cell r="H25">
            <v>920</v>
          </cell>
          <cell r="I25">
            <v>970</v>
          </cell>
          <cell r="J25">
            <v>1000</v>
          </cell>
          <cell r="K25">
            <v>990</v>
          </cell>
          <cell r="L25">
            <v>1000</v>
          </cell>
          <cell r="M25">
            <v>960</v>
          </cell>
          <cell r="N25">
            <v>930</v>
          </cell>
          <cell r="O25">
            <v>920</v>
          </cell>
          <cell r="P25">
            <v>960</v>
          </cell>
          <cell r="Q25">
            <v>1020</v>
          </cell>
          <cell r="R25">
            <v>1100</v>
          </cell>
        </row>
        <row r="26">
          <cell r="A26" t="str">
            <v>Bosnia and Herzegovina</v>
          </cell>
          <cell r="B26" t="str">
            <v>..</v>
          </cell>
          <cell r="C26" t="str">
            <v>..</v>
          </cell>
          <cell r="D26" t="str">
            <v>..</v>
          </cell>
          <cell r="E26" t="str">
            <v>..</v>
          </cell>
          <cell r="F26" t="str">
            <v>..</v>
          </cell>
          <cell r="G26" t="str">
            <v>..</v>
          </cell>
          <cell r="H26">
            <v>830</v>
          </cell>
          <cell r="I26">
            <v>1080</v>
          </cell>
          <cell r="J26">
            <v>1370</v>
          </cell>
          <cell r="K26">
            <v>1400</v>
          </cell>
          <cell r="L26">
            <v>1420</v>
          </cell>
          <cell r="M26">
            <v>1480</v>
          </cell>
          <cell r="N26">
            <v>1580</v>
          </cell>
          <cell r="O26">
            <v>1840</v>
          </cell>
          <cell r="P26">
            <v>2280</v>
          </cell>
          <cell r="Q26">
            <v>2680</v>
          </cell>
          <cell r="R26">
            <v>2980</v>
          </cell>
        </row>
        <row r="27">
          <cell r="A27" t="str">
            <v>Botswana</v>
          </cell>
          <cell r="B27">
            <v>2450</v>
          </cell>
          <cell r="C27">
            <v>2770</v>
          </cell>
          <cell r="D27">
            <v>2960</v>
          </cell>
          <cell r="E27">
            <v>3020</v>
          </cell>
          <cell r="F27">
            <v>2700</v>
          </cell>
          <cell r="G27">
            <v>2950</v>
          </cell>
          <cell r="H27">
            <v>2890</v>
          </cell>
          <cell r="I27">
            <v>3110</v>
          </cell>
          <cell r="J27">
            <v>3270</v>
          </cell>
          <cell r="K27">
            <v>3110</v>
          </cell>
          <cell r="L27">
            <v>3270</v>
          </cell>
          <cell r="M27">
            <v>3480</v>
          </cell>
          <cell r="N27">
            <v>3140</v>
          </cell>
          <cell r="O27">
            <v>3690</v>
          </cell>
          <cell r="P27">
            <v>4430</v>
          </cell>
          <cell r="Q27">
            <v>5530</v>
          </cell>
          <cell r="R27">
            <v>5900</v>
          </cell>
        </row>
        <row r="28">
          <cell r="A28" t="str">
            <v>Brazil</v>
          </cell>
          <cell r="B28">
            <v>2770</v>
          </cell>
          <cell r="C28">
            <v>2950</v>
          </cell>
          <cell r="D28">
            <v>2790</v>
          </cell>
          <cell r="E28">
            <v>2750</v>
          </cell>
          <cell r="F28">
            <v>3050</v>
          </cell>
          <cell r="G28">
            <v>3750</v>
          </cell>
          <cell r="H28">
            <v>4480</v>
          </cell>
          <cell r="I28">
            <v>5070</v>
          </cell>
          <cell r="J28">
            <v>4890</v>
          </cell>
          <cell r="K28">
            <v>4140</v>
          </cell>
          <cell r="L28">
            <v>3870</v>
          </cell>
          <cell r="M28">
            <v>3300</v>
          </cell>
          <cell r="N28">
            <v>3060</v>
          </cell>
          <cell r="O28">
            <v>2960</v>
          </cell>
          <cell r="P28">
            <v>3320</v>
          </cell>
          <cell r="Q28">
            <v>3890</v>
          </cell>
          <cell r="R28">
            <v>4730</v>
          </cell>
        </row>
        <row r="29">
          <cell r="A29" t="str">
            <v>Brunei Darussalam</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row>
        <row r="30">
          <cell r="A30" t="str">
            <v>Bulgaria</v>
          </cell>
          <cell r="B30">
            <v>2260</v>
          </cell>
          <cell r="C30">
            <v>1620</v>
          </cell>
          <cell r="D30">
            <v>1430</v>
          </cell>
          <cell r="E30">
            <v>1250</v>
          </cell>
          <cell r="F30">
            <v>1250</v>
          </cell>
          <cell r="G30">
            <v>1360</v>
          </cell>
          <cell r="H30">
            <v>1210</v>
          </cell>
          <cell r="I30">
            <v>1200</v>
          </cell>
          <cell r="J30">
            <v>1270</v>
          </cell>
          <cell r="K30">
            <v>1450</v>
          </cell>
          <cell r="L30">
            <v>1600</v>
          </cell>
          <cell r="M30">
            <v>1720</v>
          </cell>
          <cell r="N30">
            <v>1870</v>
          </cell>
          <cell r="O30">
            <v>2230</v>
          </cell>
          <cell r="P30">
            <v>2870</v>
          </cell>
          <cell r="Q30">
            <v>3510</v>
          </cell>
          <cell r="R30">
            <v>3990</v>
          </cell>
        </row>
        <row r="31">
          <cell r="A31" t="str">
            <v>Burkina Faso</v>
          </cell>
          <cell r="B31">
            <v>350</v>
          </cell>
          <cell r="C31">
            <v>370</v>
          </cell>
          <cell r="D31">
            <v>330</v>
          </cell>
          <cell r="E31">
            <v>290</v>
          </cell>
          <cell r="F31">
            <v>240</v>
          </cell>
          <cell r="G31">
            <v>240</v>
          </cell>
          <cell r="H31">
            <v>260</v>
          </cell>
          <cell r="I31">
            <v>270</v>
          </cell>
          <cell r="J31">
            <v>260</v>
          </cell>
          <cell r="K31">
            <v>260</v>
          </cell>
          <cell r="L31">
            <v>250</v>
          </cell>
          <cell r="M31">
            <v>240</v>
          </cell>
          <cell r="N31">
            <v>250</v>
          </cell>
          <cell r="O31">
            <v>290</v>
          </cell>
          <cell r="P31">
            <v>350</v>
          </cell>
          <cell r="Q31">
            <v>430</v>
          </cell>
          <cell r="R31">
            <v>460</v>
          </cell>
        </row>
        <row r="32">
          <cell r="A32" t="str">
            <v>Burundi</v>
          </cell>
          <cell r="B32">
            <v>210</v>
          </cell>
          <cell r="C32">
            <v>210</v>
          </cell>
          <cell r="D32">
            <v>200</v>
          </cell>
          <cell r="E32">
            <v>170</v>
          </cell>
          <cell r="F32">
            <v>160</v>
          </cell>
          <cell r="G32">
            <v>150</v>
          </cell>
          <cell r="H32">
            <v>140</v>
          </cell>
          <cell r="I32">
            <v>140</v>
          </cell>
          <cell r="J32">
            <v>140</v>
          </cell>
          <cell r="K32">
            <v>140</v>
          </cell>
          <cell r="L32">
            <v>120</v>
          </cell>
          <cell r="M32">
            <v>110</v>
          </cell>
          <cell r="N32">
            <v>100</v>
          </cell>
          <cell r="O32">
            <v>90</v>
          </cell>
          <cell r="P32">
            <v>90</v>
          </cell>
          <cell r="Q32">
            <v>100</v>
          </cell>
          <cell r="R32">
            <v>100</v>
          </cell>
        </row>
        <row r="33">
          <cell r="A33" t="str">
            <v>Cambodia</v>
          </cell>
          <cell r="B33" t="str">
            <v>..</v>
          </cell>
          <cell r="C33" t="str">
            <v>..</v>
          </cell>
          <cell r="D33" t="str">
            <v>..</v>
          </cell>
          <cell r="E33" t="str">
            <v>..</v>
          </cell>
          <cell r="F33" t="str">
            <v>..</v>
          </cell>
          <cell r="G33">
            <v>280</v>
          </cell>
          <cell r="H33">
            <v>290</v>
          </cell>
          <cell r="I33">
            <v>300</v>
          </cell>
          <cell r="J33">
            <v>280</v>
          </cell>
          <cell r="K33">
            <v>280</v>
          </cell>
          <cell r="L33">
            <v>280</v>
          </cell>
          <cell r="M33">
            <v>300</v>
          </cell>
          <cell r="N33">
            <v>300</v>
          </cell>
          <cell r="O33">
            <v>330</v>
          </cell>
          <cell r="P33">
            <v>380</v>
          </cell>
          <cell r="Q33">
            <v>430</v>
          </cell>
          <cell r="R33">
            <v>480</v>
          </cell>
        </row>
        <row r="34">
          <cell r="A34" t="str">
            <v>Cameroon</v>
          </cell>
          <cell r="B34">
            <v>960</v>
          </cell>
          <cell r="C34">
            <v>900</v>
          </cell>
          <cell r="D34">
            <v>910</v>
          </cell>
          <cell r="E34">
            <v>940</v>
          </cell>
          <cell r="F34">
            <v>810</v>
          </cell>
          <cell r="G34">
            <v>750</v>
          </cell>
          <cell r="H34">
            <v>680</v>
          </cell>
          <cell r="I34">
            <v>670</v>
          </cell>
          <cell r="J34">
            <v>670</v>
          </cell>
          <cell r="K34">
            <v>670</v>
          </cell>
          <cell r="L34">
            <v>660</v>
          </cell>
          <cell r="M34">
            <v>660</v>
          </cell>
          <cell r="N34">
            <v>640</v>
          </cell>
          <cell r="O34">
            <v>720</v>
          </cell>
          <cell r="P34">
            <v>880</v>
          </cell>
          <cell r="Q34">
            <v>1000</v>
          </cell>
          <cell r="R34">
            <v>1080</v>
          </cell>
        </row>
        <row r="35">
          <cell r="A35" t="str">
            <v>Canada</v>
          </cell>
          <cell r="B35">
            <v>19840</v>
          </cell>
          <cell r="C35">
            <v>20110</v>
          </cell>
          <cell r="D35">
            <v>20470</v>
          </cell>
          <cell r="E35">
            <v>20250</v>
          </cell>
          <cell r="F35">
            <v>19960</v>
          </cell>
          <cell r="G35">
            <v>19970</v>
          </cell>
          <cell r="H35">
            <v>19910</v>
          </cell>
          <cell r="I35">
            <v>20380</v>
          </cell>
          <cell r="J35">
            <v>20000</v>
          </cell>
          <cell r="K35">
            <v>20560</v>
          </cell>
          <cell r="L35">
            <v>21810</v>
          </cell>
          <cell r="M35">
            <v>22090</v>
          </cell>
          <cell r="N35">
            <v>22560</v>
          </cell>
          <cell r="O35">
            <v>24390</v>
          </cell>
          <cell r="P35">
            <v>28100</v>
          </cell>
          <cell r="Q35">
            <v>32590</v>
          </cell>
          <cell r="R35">
            <v>36170</v>
          </cell>
        </row>
        <row r="36">
          <cell r="A36" t="str">
            <v>Cape Verde</v>
          </cell>
          <cell r="B36">
            <v>940</v>
          </cell>
          <cell r="C36">
            <v>950</v>
          </cell>
          <cell r="D36">
            <v>1050</v>
          </cell>
          <cell r="E36">
            <v>1050</v>
          </cell>
          <cell r="F36">
            <v>1090</v>
          </cell>
          <cell r="G36">
            <v>1150</v>
          </cell>
          <cell r="H36">
            <v>1220</v>
          </cell>
          <cell r="I36">
            <v>1240</v>
          </cell>
          <cell r="J36">
            <v>1240</v>
          </cell>
          <cell r="K36">
            <v>1290</v>
          </cell>
          <cell r="L36">
            <v>1280</v>
          </cell>
          <cell r="M36">
            <v>1240</v>
          </cell>
          <cell r="N36">
            <v>1210</v>
          </cell>
          <cell r="O36">
            <v>1400</v>
          </cell>
          <cell r="P36">
            <v>1630</v>
          </cell>
          <cell r="Q36">
            <v>1980</v>
          </cell>
          <cell r="R36">
            <v>2130</v>
          </cell>
        </row>
        <row r="37">
          <cell r="A37" t="str">
            <v>Cayman Islands</v>
          </cell>
          <cell r="B37" t="str">
            <v>..</v>
          </cell>
          <cell r="C37" t="str">
            <v>..</v>
          </cell>
          <cell r="D37" t="str">
            <v>..</v>
          </cell>
          <cell r="E37" t="str">
            <v>..</v>
          </cell>
          <cell r="F37" t="str">
            <v>..</v>
          </cell>
          <cell r="G37" t="str">
            <v>..</v>
          </cell>
          <cell r="H37" t="str">
            <v>..</v>
          </cell>
          <cell r="I37" t="str">
            <v>..</v>
          </cell>
          <cell r="J37" t="str">
            <v>..</v>
          </cell>
          <cell r="K37" t="str">
            <v>..</v>
          </cell>
          <cell r="L37" t="str">
            <v>..</v>
          </cell>
          <cell r="M37" t="str">
            <v>..</v>
          </cell>
          <cell r="N37" t="str">
            <v>..</v>
          </cell>
          <cell r="O37" t="str">
            <v>..</v>
          </cell>
          <cell r="P37" t="str">
            <v>..</v>
          </cell>
          <cell r="Q37" t="str">
            <v>..</v>
          </cell>
          <cell r="R37" t="str">
            <v>..</v>
          </cell>
        </row>
        <row r="38">
          <cell r="A38" t="str">
            <v>Central African Republic</v>
          </cell>
          <cell r="B38">
            <v>460</v>
          </cell>
          <cell r="C38">
            <v>460</v>
          </cell>
          <cell r="D38">
            <v>450</v>
          </cell>
          <cell r="E38">
            <v>430</v>
          </cell>
          <cell r="F38">
            <v>350</v>
          </cell>
          <cell r="G38">
            <v>340</v>
          </cell>
          <cell r="H38">
            <v>290</v>
          </cell>
          <cell r="I38">
            <v>300</v>
          </cell>
          <cell r="J38">
            <v>290</v>
          </cell>
          <cell r="K38">
            <v>280</v>
          </cell>
          <cell r="L38">
            <v>270</v>
          </cell>
          <cell r="M38">
            <v>260</v>
          </cell>
          <cell r="N38">
            <v>250</v>
          </cell>
          <cell r="O38">
            <v>260</v>
          </cell>
          <cell r="P38">
            <v>310</v>
          </cell>
          <cell r="Q38">
            <v>350</v>
          </cell>
          <cell r="R38">
            <v>360</v>
          </cell>
        </row>
        <row r="39">
          <cell r="A39" t="str">
            <v>Chad</v>
          </cell>
          <cell r="B39">
            <v>260</v>
          </cell>
          <cell r="C39">
            <v>290</v>
          </cell>
          <cell r="D39">
            <v>320</v>
          </cell>
          <cell r="E39">
            <v>250</v>
          </cell>
          <cell r="F39">
            <v>220</v>
          </cell>
          <cell r="G39">
            <v>210</v>
          </cell>
          <cell r="H39">
            <v>200</v>
          </cell>
          <cell r="I39">
            <v>210</v>
          </cell>
          <cell r="J39">
            <v>220</v>
          </cell>
          <cell r="K39">
            <v>200</v>
          </cell>
          <cell r="L39">
            <v>180</v>
          </cell>
          <cell r="M39">
            <v>190</v>
          </cell>
          <cell r="N39">
            <v>200</v>
          </cell>
          <cell r="O39">
            <v>220</v>
          </cell>
          <cell r="P39">
            <v>340</v>
          </cell>
          <cell r="Q39">
            <v>430</v>
          </cell>
          <cell r="R39">
            <v>480</v>
          </cell>
        </row>
        <row r="40">
          <cell r="A40" t="str">
            <v>Channel Islands</v>
          </cell>
          <cell r="B40" t="str">
            <v>..</v>
          </cell>
          <cell r="C40" t="str">
            <v>..</v>
          </cell>
          <cell r="D40" t="str">
            <v>..</v>
          </cell>
          <cell r="E40" t="str">
            <v>..</v>
          </cell>
          <cell r="F40" t="str">
            <v>..</v>
          </cell>
          <cell r="G40" t="str">
            <v>..</v>
          </cell>
          <cell r="H40" t="str">
            <v>..</v>
          </cell>
          <cell r="I40" t="str">
            <v>..</v>
          </cell>
          <cell r="J40" t="str">
            <v>..</v>
          </cell>
          <cell r="K40" t="str">
            <v>..</v>
          </cell>
          <cell r="L40" t="str">
            <v>..</v>
          </cell>
          <cell r="M40" t="str">
            <v>..</v>
          </cell>
          <cell r="N40" t="str">
            <v>..</v>
          </cell>
          <cell r="O40" t="str">
            <v>..</v>
          </cell>
          <cell r="P40" t="str">
            <v>..</v>
          </cell>
          <cell r="Q40" t="str">
            <v>..</v>
          </cell>
          <cell r="R40" t="str">
            <v>..</v>
          </cell>
        </row>
        <row r="41">
          <cell r="A41" t="str">
            <v>Chile</v>
          </cell>
          <cell r="B41">
            <v>2250</v>
          </cell>
          <cell r="C41">
            <v>2500</v>
          </cell>
          <cell r="D41">
            <v>3020</v>
          </cell>
          <cell r="E41">
            <v>3340</v>
          </cell>
          <cell r="F41">
            <v>3630</v>
          </cell>
          <cell r="G41">
            <v>4340</v>
          </cell>
          <cell r="H41">
            <v>4950</v>
          </cell>
          <cell r="I41">
            <v>5390</v>
          </cell>
          <cell r="J41">
            <v>5270</v>
          </cell>
          <cell r="K41">
            <v>4920</v>
          </cell>
          <cell r="L41">
            <v>4840</v>
          </cell>
          <cell r="M41">
            <v>4600</v>
          </cell>
          <cell r="N41">
            <v>4320</v>
          </cell>
          <cell r="O41">
            <v>4370</v>
          </cell>
          <cell r="P41">
            <v>5020</v>
          </cell>
          <cell r="Q41">
            <v>6040</v>
          </cell>
          <cell r="R41">
            <v>6980</v>
          </cell>
        </row>
        <row r="42">
          <cell r="A42" t="str">
            <v>China</v>
          </cell>
          <cell r="B42">
            <v>320</v>
          </cell>
          <cell r="C42">
            <v>350</v>
          </cell>
          <cell r="D42">
            <v>390</v>
          </cell>
          <cell r="E42">
            <v>410</v>
          </cell>
          <cell r="F42">
            <v>460</v>
          </cell>
          <cell r="G42">
            <v>530</v>
          </cell>
          <cell r="H42">
            <v>650</v>
          </cell>
          <cell r="I42">
            <v>750</v>
          </cell>
          <cell r="J42">
            <v>790</v>
          </cell>
          <cell r="K42">
            <v>850</v>
          </cell>
          <cell r="L42">
            <v>930</v>
          </cell>
          <cell r="M42">
            <v>1000</v>
          </cell>
          <cell r="N42">
            <v>1100</v>
          </cell>
          <cell r="O42">
            <v>1270</v>
          </cell>
          <cell r="P42">
            <v>1500</v>
          </cell>
          <cell r="Q42">
            <v>1740</v>
          </cell>
          <cell r="R42">
            <v>2010</v>
          </cell>
        </row>
        <row r="43">
          <cell r="A43" t="str">
            <v>Colombia</v>
          </cell>
          <cell r="B43">
            <v>1200</v>
          </cell>
          <cell r="C43">
            <v>1170</v>
          </cell>
          <cell r="D43">
            <v>1260</v>
          </cell>
          <cell r="E43">
            <v>1360</v>
          </cell>
          <cell r="F43">
            <v>1710</v>
          </cell>
          <cell r="G43">
            <v>2100</v>
          </cell>
          <cell r="H43">
            <v>2410</v>
          </cell>
          <cell r="I43">
            <v>2530</v>
          </cell>
          <cell r="J43">
            <v>2440</v>
          </cell>
          <cell r="K43">
            <v>2220</v>
          </cell>
          <cell r="L43">
            <v>2080</v>
          </cell>
          <cell r="M43">
            <v>1950</v>
          </cell>
          <cell r="N43">
            <v>1860</v>
          </cell>
          <cell r="O43">
            <v>1860</v>
          </cell>
          <cell r="P43">
            <v>2050</v>
          </cell>
          <cell r="Q43">
            <v>2340</v>
          </cell>
          <cell r="R43">
            <v>2740</v>
          </cell>
        </row>
        <row r="44">
          <cell r="A44" t="str">
            <v>Comoros</v>
          </cell>
          <cell r="B44">
            <v>540</v>
          </cell>
          <cell r="C44">
            <v>530</v>
          </cell>
          <cell r="D44">
            <v>620</v>
          </cell>
          <cell r="E44">
            <v>610</v>
          </cell>
          <cell r="F44">
            <v>490</v>
          </cell>
          <cell r="G44">
            <v>480</v>
          </cell>
          <cell r="H44">
            <v>450</v>
          </cell>
          <cell r="I44">
            <v>460</v>
          </cell>
          <cell r="J44">
            <v>420</v>
          </cell>
          <cell r="K44">
            <v>410</v>
          </cell>
          <cell r="L44">
            <v>400</v>
          </cell>
          <cell r="M44">
            <v>400</v>
          </cell>
          <cell r="N44">
            <v>400</v>
          </cell>
          <cell r="O44">
            <v>470</v>
          </cell>
          <cell r="P44">
            <v>550</v>
          </cell>
          <cell r="Q44">
            <v>650</v>
          </cell>
          <cell r="R44">
            <v>660</v>
          </cell>
        </row>
        <row r="45">
          <cell r="A45" t="str">
            <v>Congo, Dem. Rep.</v>
          </cell>
          <cell r="B45">
            <v>220</v>
          </cell>
          <cell r="C45">
            <v>210</v>
          </cell>
          <cell r="D45">
            <v>210</v>
          </cell>
          <cell r="E45">
            <v>180</v>
          </cell>
          <cell r="F45">
            <v>150</v>
          </cell>
          <cell r="G45">
            <v>130</v>
          </cell>
          <cell r="H45">
            <v>120</v>
          </cell>
          <cell r="I45">
            <v>110</v>
          </cell>
          <cell r="J45">
            <v>110</v>
          </cell>
          <cell r="K45">
            <v>100</v>
          </cell>
          <cell r="L45">
            <v>80</v>
          </cell>
          <cell r="M45">
            <v>80</v>
          </cell>
          <cell r="N45">
            <v>90</v>
          </cell>
          <cell r="O45">
            <v>100</v>
          </cell>
          <cell r="P45">
            <v>110</v>
          </cell>
          <cell r="Q45">
            <v>120</v>
          </cell>
          <cell r="R45">
            <v>130</v>
          </cell>
        </row>
        <row r="46">
          <cell r="A46" t="str">
            <v>Congo</v>
          </cell>
          <cell r="B46">
            <v>880</v>
          </cell>
          <cell r="C46">
            <v>910</v>
          </cell>
          <cell r="D46">
            <v>1000</v>
          </cell>
          <cell r="E46">
            <v>800</v>
          </cell>
          <cell r="F46">
            <v>630</v>
          </cell>
          <cell r="G46">
            <v>400</v>
          </cell>
          <cell r="H46">
            <v>430</v>
          </cell>
          <cell r="I46">
            <v>540</v>
          </cell>
          <cell r="J46">
            <v>530</v>
          </cell>
          <cell r="K46">
            <v>450</v>
          </cell>
          <cell r="L46">
            <v>510</v>
          </cell>
          <cell r="M46">
            <v>570</v>
          </cell>
          <cell r="N46">
            <v>620</v>
          </cell>
          <cell r="O46">
            <v>650</v>
          </cell>
          <cell r="P46">
            <v>750</v>
          </cell>
          <cell r="Q46">
            <v>950</v>
          </cell>
          <cell r="R46" t="str">
            <v>..</v>
          </cell>
        </row>
        <row r="47">
          <cell r="A47" t="str">
            <v>Costa Rica</v>
          </cell>
          <cell r="B47">
            <v>2340</v>
          </cell>
          <cell r="C47">
            <v>2370</v>
          </cell>
          <cell r="D47">
            <v>2610</v>
          </cell>
          <cell r="E47">
            <v>2790</v>
          </cell>
          <cell r="F47">
            <v>3050</v>
          </cell>
          <cell r="G47">
            <v>3250</v>
          </cell>
          <cell r="H47">
            <v>3300</v>
          </cell>
          <cell r="I47">
            <v>3420</v>
          </cell>
          <cell r="J47">
            <v>3500</v>
          </cell>
          <cell r="K47">
            <v>3480</v>
          </cell>
          <cell r="L47">
            <v>3710</v>
          </cell>
          <cell r="M47">
            <v>3860</v>
          </cell>
          <cell r="N47">
            <v>3900</v>
          </cell>
          <cell r="O47">
            <v>4160</v>
          </cell>
          <cell r="P47">
            <v>4420</v>
          </cell>
          <cell r="Q47">
            <v>4660</v>
          </cell>
          <cell r="R47">
            <v>4980</v>
          </cell>
        </row>
        <row r="48">
          <cell r="A48" t="str">
            <v>Cote d'Ivoire</v>
          </cell>
          <cell r="B48">
            <v>730</v>
          </cell>
          <cell r="C48">
            <v>710</v>
          </cell>
          <cell r="D48">
            <v>740</v>
          </cell>
          <cell r="E48">
            <v>710</v>
          </cell>
          <cell r="F48">
            <v>660</v>
          </cell>
          <cell r="G48">
            <v>670</v>
          </cell>
          <cell r="H48">
            <v>700</v>
          </cell>
          <cell r="I48">
            <v>750</v>
          </cell>
          <cell r="J48">
            <v>740</v>
          </cell>
          <cell r="K48">
            <v>710</v>
          </cell>
          <cell r="L48">
            <v>650</v>
          </cell>
          <cell r="M48">
            <v>600</v>
          </cell>
          <cell r="N48">
            <v>570</v>
          </cell>
          <cell r="O48">
            <v>630</v>
          </cell>
          <cell r="P48">
            <v>760</v>
          </cell>
          <cell r="Q48">
            <v>840</v>
          </cell>
          <cell r="R48">
            <v>870</v>
          </cell>
        </row>
        <row r="49">
          <cell r="A49" t="str">
            <v>Croatia</v>
          </cell>
          <cell r="B49" t="str">
            <v>..</v>
          </cell>
          <cell r="C49" t="str">
            <v>..</v>
          </cell>
          <cell r="D49">
            <v>3150</v>
          </cell>
          <cell r="E49">
            <v>2500</v>
          </cell>
          <cell r="F49">
            <v>2600</v>
          </cell>
          <cell r="G49">
            <v>3390</v>
          </cell>
          <cell r="H49">
            <v>4280</v>
          </cell>
          <cell r="I49">
            <v>4600</v>
          </cell>
          <cell r="J49">
            <v>4610</v>
          </cell>
          <cell r="K49">
            <v>4360</v>
          </cell>
          <cell r="L49">
            <v>4380</v>
          </cell>
          <cell r="M49">
            <v>4390</v>
          </cell>
          <cell r="N49">
            <v>4650</v>
          </cell>
          <cell r="O49">
            <v>5490</v>
          </cell>
          <cell r="P49">
            <v>7010</v>
          </cell>
          <cell r="Q49">
            <v>8350</v>
          </cell>
          <cell r="R49">
            <v>9330</v>
          </cell>
        </row>
        <row r="50">
          <cell r="A50" t="str">
            <v>Cuba</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row>
        <row r="51">
          <cell r="A51" t="str">
            <v>Cyprus</v>
          </cell>
          <cell r="B51">
            <v>9530</v>
          </cell>
          <cell r="C51">
            <v>9700</v>
          </cell>
          <cell r="D51">
            <v>11250</v>
          </cell>
          <cell r="E51">
            <v>11200</v>
          </cell>
          <cell r="F51">
            <v>11890</v>
          </cell>
          <cell r="G51">
            <v>12980</v>
          </cell>
          <cell r="H51">
            <v>13590</v>
          </cell>
          <cell r="I51">
            <v>13600</v>
          </cell>
          <cell r="J51">
            <v>14250</v>
          </cell>
          <cell r="K51">
            <v>13220</v>
          </cell>
          <cell r="L51">
            <v>13280</v>
          </cell>
          <cell r="M51">
            <v>13170</v>
          </cell>
          <cell r="N51">
            <v>13240</v>
          </cell>
          <cell r="O51">
            <v>15160</v>
          </cell>
          <cell r="P51">
            <v>18430</v>
          </cell>
          <cell r="Q51" t="str">
            <v>..</v>
          </cell>
          <cell r="R51" t="str">
            <v>..</v>
          </cell>
        </row>
        <row r="52">
          <cell r="A52" t="str">
            <v>Czech Republic</v>
          </cell>
          <cell r="B52" t="str">
            <v>..</v>
          </cell>
          <cell r="C52" t="str">
            <v>..</v>
          </cell>
          <cell r="D52">
            <v>2900</v>
          </cell>
          <cell r="E52">
            <v>2980</v>
          </cell>
          <cell r="F52">
            <v>3530</v>
          </cell>
          <cell r="G52">
            <v>4470</v>
          </cell>
          <cell r="H52">
            <v>5360</v>
          </cell>
          <cell r="I52">
            <v>5660</v>
          </cell>
          <cell r="J52">
            <v>5590</v>
          </cell>
          <cell r="K52">
            <v>5610</v>
          </cell>
          <cell r="L52">
            <v>5790</v>
          </cell>
          <cell r="M52">
            <v>5750</v>
          </cell>
          <cell r="N52">
            <v>6010</v>
          </cell>
          <cell r="O52">
            <v>7310</v>
          </cell>
          <cell r="P52">
            <v>9210</v>
          </cell>
          <cell r="Q52">
            <v>11150</v>
          </cell>
          <cell r="R52">
            <v>12680</v>
          </cell>
        </row>
        <row r="53">
          <cell r="A53" t="str">
            <v>Denmark</v>
          </cell>
          <cell r="B53">
            <v>23970</v>
          </cell>
          <cell r="C53">
            <v>25220</v>
          </cell>
          <cell r="D53">
            <v>28450</v>
          </cell>
          <cell r="E53">
            <v>28300</v>
          </cell>
          <cell r="F53">
            <v>30090</v>
          </cell>
          <cell r="G53">
            <v>32310</v>
          </cell>
          <cell r="H53">
            <v>34430</v>
          </cell>
          <cell r="I53">
            <v>34670</v>
          </cell>
          <cell r="J53">
            <v>32960</v>
          </cell>
          <cell r="K53">
            <v>32400</v>
          </cell>
          <cell r="L53">
            <v>31850</v>
          </cell>
          <cell r="M53">
            <v>30640</v>
          </cell>
          <cell r="N53">
            <v>30070</v>
          </cell>
          <cell r="O53">
            <v>34090</v>
          </cell>
          <cell r="P53">
            <v>41280</v>
          </cell>
          <cell r="Q53">
            <v>48330</v>
          </cell>
          <cell r="R53">
            <v>51700</v>
          </cell>
        </row>
        <row r="54">
          <cell r="A54" t="str">
            <v>Djibouti</v>
          </cell>
          <cell r="B54" t="str">
            <v>..</v>
          </cell>
          <cell r="C54" t="str">
            <v>..</v>
          </cell>
          <cell r="D54">
            <v>860</v>
          </cell>
          <cell r="E54">
            <v>830</v>
          </cell>
          <cell r="F54">
            <v>830</v>
          </cell>
          <cell r="G54">
            <v>840</v>
          </cell>
          <cell r="H54">
            <v>810</v>
          </cell>
          <cell r="I54">
            <v>780</v>
          </cell>
          <cell r="J54">
            <v>750</v>
          </cell>
          <cell r="K54">
            <v>760</v>
          </cell>
          <cell r="L54">
            <v>770</v>
          </cell>
          <cell r="M54">
            <v>780</v>
          </cell>
          <cell r="N54">
            <v>790</v>
          </cell>
          <cell r="O54">
            <v>880</v>
          </cell>
          <cell r="P54">
            <v>970</v>
          </cell>
          <cell r="Q54">
            <v>1010</v>
          </cell>
          <cell r="R54">
            <v>1060</v>
          </cell>
        </row>
        <row r="55">
          <cell r="A55" t="str">
            <v>Dominica</v>
          </cell>
          <cell r="B55">
            <v>2260</v>
          </cell>
          <cell r="C55">
            <v>2360</v>
          </cell>
          <cell r="D55">
            <v>2560</v>
          </cell>
          <cell r="E55">
            <v>2720</v>
          </cell>
          <cell r="F55">
            <v>2790</v>
          </cell>
          <cell r="G55">
            <v>2910</v>
          </cell>
          <cell r="H55">
            <v>3040</v>
          </cell>
          <cell r="I55">
            <v>3120</v>
          </cell>
          <cell r="J55">
            <v>3280</v>
          </cell>
          <cell r="K55">
            <v>3260</v>
          </cell>
          <cell r="L55">
            <v>3300</v>
          </cell>
          <cell r="M55">
            <v>3380</v>
          </cell>
          <cell r="N55">
            <v>3220</v>
          </cell>
          <cell r="O55">
            <v>3440</v>
          </cell>
          <cell r="P55">
            <v>3800</v>
          </cell>
          <cell r="Q55">
            <v>3840</v>
          </cell>
          <cell r="R55">
            <v>3960</v>
          </cell>
        </row>
        <row r="56">
          <cell r="A56" t="str">
            <v>Dominican Republic</v>
          </cell>
          <cell r="B56">
            <v>850</v>
          </cell>
          <cell r="C56">
            <v>940</v>
          </cell>
          <cell r="D56">
            <v>1090</v>
          </cell>
          <cell r="E56">
            <v>1140</v>
          </cell>
          <cell r="F56">
            <v>1250</v>
          </cell>
          <cell r="G56">
            <v>1400</v>
          </cell>
          <cell r="H56">
            <v>1590</v>
          </cell>
          <cell r="I56">
            <v>1730</v>
          </cell>
          <cell r="J56">
            <v>1770</v>
          </cell>
          <cell r="K56">
            <v>1870</v>
          </cell>
          <cell r="L56">
            <v>2050</v>
          </cell>
          <cell r="M56">
            <v>2180</v>
          </cell>
          <cell r="N56">
            <v>2260</v>
          </cell>
          <cell r="O56">
            <v>1970</v>
          </cell>
          <cell r="P56">
            <v>1920</v>
          </cell>
          <cell r="Q56">
            <v>2300</v>
          </cell>
          <cell r="R56">
            <v>2850</v>
          </cell>
        </row>
        <row r="57">
          <cell r="A57" t="str">
            <v>East Asia &amp; Pacific</v>
          </cell>
          <cell r="B57">
            <v>424.61</v>
          </cell>
          <cell r="C57">
            <v>449.57</v>
          </cell>
          <cell r="D57">
            <v>500.03</v>
          </cell>
          <cell r="E57">
            <v>549.08000000000004</v>
          </cell>
          <cell r="F57">
            <v>614.01</v>
          </cell>
          <cell r="G57">
            <v>703.97</v>
          </cell>
          <cell r="H57">
            <v>819.62</v>
          </cell>
          <cell r="I57">
            <v>888.77</v>
          </cell>
          <cell r="J57">
            <v>826.17</v>
          </cell>
          <cell r="K57">
            <v>848.42</v>
          </cell>
          <cell r="L57">
            <v>907.11</v>
          </cell>
          <cell r="M57">
            <v>976.91</v>
          </cell>
          <cell r="N57">
            <v>1057.03</v>
          </cell>
          <cell r="O57">
            <v>1203.21</v>
          </cell>
          <cell r="P57">
            <v>1414.59</v>
          </cell>
          <cell r="Q57">
            <v>1627.99</v>
          </cell>
          <cell r="R57">
            <v>1863.1</v>
          </cell>
        </row>
        <row r="58">
          <cell r="A58" t="str">
            <v>Ecuador</v>
          </cell>
          <cell r="B58">
            <v>890</v>
          </cell>
          <cell r="C58">
            <v>970</v>
          </cell>
          <cell r="D58">
            <v>1040</v>
          </cell>
          <cell r="E58">
            <v>1140</v>
          </cell>
          <cell r="F58">
            <v>1350</v>
          </cell>
          <cell r="G58">
            <v>1590</v>
          </cell>
          <cell r="H58">
            <v>1730</v>
          </cell>
          <cell r="I58">
            <v>1840</v>
          </cell>
          <cell r="J58">
            <v>1820</v>
          </cell>
          <cell r="K58">
            <v>1500</v>
          </cell>
          <cell r="L58">
            <v>1340</v>
          </cell>
          <cell r="M58">
            <v>1380</v>
          </cell>
          <cell r="N58">
            <v>1560</v>
          </cell>
          <cell r="O58">
            <v>1920</v>
          </cell>
          <cell r="P58">
            <v>2320</v>
          </cell>
          <cell r="Q58">
            <v>2620</v>
          </cell>
          <cell r="R58">
            <v>2840</v>
          </cell>
        </row>
        <row r="59">
          <cell r="A59" t="str">
            <v>Egypt</v>
          </cell>
          <cell r="B59">
            <v>760</v>
          </cell>
          <cell r="C59">
            <v>740</v>
          </cell>
          <cell r="D59">
            <v>750</v>
          </cell>
          <cell r="E59">
            <v>750</v>
          </cell>
          <cell r="F59">
            <v>820</v>
          </cell>
          <cell r="G59">
            <v>930</v>
          </cell>
          <cell r="H59">
            <v>1040</v>
          </cell>
          <cell r="I59">
            <v>1150</v>
          </cell>
          <cell r="J59">
            <v>1220</v>
          </cell>
          <cell r="K59">
            <v>1340</v>
          </cell>
          <cell r="L59">
            <v>1450</v>
          </cell>
          <cell r="M59">
            <v>1460</v>
          </cell>
          <cell r="N59">
            <v>1400</v>
          </cell>
          <cell r="O59">
            <v>1310</v>
          </cell>
          <cell r="P59">
            <v>1250</v>
          </cell>
          <cell r="Q59">
            <v>1250</v>
          </cell>
          <cell r="R59">
            <v>1350</v>
          </cell>
        </row>
        <row r="60">
          <cell r="A60" t="str">
            <v>El Salvador</v>
          </cell>
          <cell r="B60">
            <v>930</v>
          </cell>
          <cell r="C60">
            <v>980</v>
          </cell>
          <cell r="D60">
            <v>1100</v>
          </cell>
          <cell r="E60">
            <v>1220</v>
          </cell>
          <cell r="F60">
            <v>1360</v>
          </cell>
          <cell r="G60">
            <v>1570</v>
          </cell>
          <cell r="H60">
            <v>1690</v>
          </cell>
          <cell r="I60">
            <v>1810</v>
          </cell>
          <cell r="J60">
            <v>1850</v>
          </cell>
          <cell r="K60">
            <v>1910</v>
          </cell>
          <cell r="L60">
            <v>2000</v>
          </cell>
          <cell r="M60">
            <v>2040</v>
          </cell>
          <cell r="N60">
            <v>2080</v>
          </cell>
          <cell r="O60">
            <v>2190</v>
          </cell>
          <cell r="P60">
            <v>2330</v>
          </cell>
          <cell r="Q60">
            <v>2450</v>
          </cell>
          <cell r="R60">
            <v>2540</v>
          </cell>
        </row>
        <row r="61">
          <cell r="A61" t="str">
            <v>Equatorial Guinea</v>
          </cell>
          <cell r="B61">
            <v>350</v>
          </cell>
          <cell r="C61">
            <v>340</v>
          </cell>
          <cell r="D61">
            <v>400</v>
          </cell>
          <cell r="E61">
            <v>420</v>
          </cell>
          <cell r="F61">
            <v>370</v>
          </cell>
          <cell r="G61">
            <v>390</v>
          </cell>
          <cell r="H61">
            <v>430</v>
          </cell>
          <cell r="I61">
            <v>860</v>
          </cell>
          <cell r="J61">
            <v>1070</v>
          </cell>
          <cell r="K61">
            <v>830</v>
          </cell>
          <cell r="L61">
            <v>1480</v>
          </cell>
          <cell r="M61">
            <v>1670</v>
          </cell>
          <cell r="N61">
            <v>2820</v>
          </cell>
          <cell r="O61">
            <v>2340</v>
          </cell>
          <cell r="P61">
            <v>3200</v>
          </cell>
          <cell r="Q61">
            <v>5410</v>
          </cell>
          <cell r="R61">
            <v>8250</v>
          </cell>
        </row>
        <row r="62">
          <cell r="A62" t="str">
            <v>Eritrea</v>
          </cell>
          <cell r="B62" t="str">
            <v>..</v>
          </cell>
          <cell r="C62" t="str">
            <v>..</v>
          </cell>
          <cell r="D62" t="str">
            <v>..</v>
          </cell>
          <cell r="E62" t="str">
            <v>..</v>
          </cell>
          <cell r="F62" t="str">
            <v>..</v>
          </cell>
          <cell r="G62">
            <v>190</v>
          </cell>
          <cell r="H62">
            <v>210</v>
          </cell>
          <cell r="I62">
            <v>220</v>
          </cell>
          <cell r="J62">
            <v>220</v>
          </cell>
          <cell r="K62">
            <v>200</v>
          </cell>
          <cell r="L62">
            <v>180</v>
          </cell>
          <cell r="M62">
            <v>180</v>
          </cell>
          <cell r="N62">
            <v>170</v>
          </cell>
          <cell r="O62">
            <v>160</v>
          </cell>
          <cell r="P62">
            <v>160</v>
          </cell>
          <cell r="Q62">
            <v>170</v>
          </cell>
          <cell r="R62">
            <v>200</v>
          </cell>
        </row>
        <row r="63">
          <cell r="A63" t="str">
            <v>Estonia</v>
          </cell>
          <cell r="B63">
            <v>3190</v>
          </cell>
          <cell r="C63">
            <v>3060</v>
          </cell>
          <cell r="D63">
            <v>2590</v>
          </cell>
          <cell r="E63">
            <v>2590</v>
          </cell>
          <cell r="F63">
            <v>2690</v>
          </cell>
          <cell r="G63">
            <v>3010</v>
          </cell>
          <cell r="H63">
            <v>3280</v>
          </cell>
          <cell r="I63">
            <v>3530</v>
          </cell>
          <cell r="J63">
            <v>3730</v>
          </cell>
          <cell r="K63">
            <v>3800</v>
          </cell>
          <cell r="L63">
            <v>4120</v>
          </cell>
          <cell r="M63">
            <v>4340</v>
          </cell>
          <cell r="N63">
            <v>4750</v>
          </cell>
          <cell r="O63">
            <v>5740</v>
          </cell>
          <cell r="P63">
            <v>7450</v>
          </cell>
          <cell r="Q63">
            <v>9530</v>
          </cell>
          <cell r="R63">
            <v>11410</v>
          </cell>
        </row>
        <row r="64">
          <cell r="A64" t="str">
            <v>Ethiopia</v>
          </cell>
          <cell r="B64">
            <v>240</v>
          </cell>
          <cell r="C64">
            <v>230</v>
          </cell>
          <cell r="D64">
            <v>220</v>
          </cell>
          <cell r="E64">
            <v>230</v>
          </cell>
          <cell r="F64">
            <v>170</v>
          </cell>
          <cell r="G64">
            <v>150</v>
          </cell>
          <cell r="H64">
            <v>150</v>
          </cell>
          <cell r="I64">
            <v>150</v>
          </cell>
          <cell r="J64">
            <v>130</v>
          </cell>
          <cell r="K64">
            <v>130</v>
          </cell>
          <cell r="L64">
            <v>130</v>
          </cell>
          <cell r="M64">
            <v>130</v>
          </cell>
          <cell r="N64">
            <v>120</v>
          </cell>
          <cell r="O64">
            <v>110</v>
          </cell>
          <cell r="P64">
            <v>130</v>
          </cell>
          <cell r="Q64">
            <v>160</v>
          </cell>
          <cell r="R64">
            <v>180</v>
          </cell>
        </row>
        <row r="65">
          <cell r="A65" t="str">
            <v>Europe &amp; Central Asia</v>
          </cell>
          <cell r="B65" t="str">
            <v>..</v>
          </cell>
          <cell r="C65">
            <v>2251.98</v>
          </cell>
          <cell r="D65">
            <v>2173.62</v>
          </cell>
          <cell r="E65">
            <v>2135.1</v>
          </cell>
          <cell r="F65">
            <v>1983.69</v>
          </cell>
          <cell r="G65">
            <v>2075.67</v>
          </cell>
          <cell r="H65">
            <v>2158.2199999999998</v>
          </cell>
          <cell r="I65">
            <v>2280.69</v>
          </cell>
          <cell r="J65">
            <v>2084.66</v>
          </cell>
          <cell r="K65">
            <v>1926.69</v>
          </cell>
          <cell r="L65">
            <v>1963.52</v>
          </cell>
          <cell r="M65">
            <v>1924.08</v>
          </cell>
          <cell r="N65">
            <v>2100.4499999999998</v>
          </cell>
          <cell r="O65">
            <v>2485.1</v>
          </cell>
          <cell r="P65">
            <v>3176.8</v>
          </cell>
          <cell r="Q65">
            <v>3968.14</v>
          </cell>
          <cell r="R65">
            <v>4795.79</v>
          </cell>
        </row>
        <row r="66">
          <cell r="A66" t="str">
            <v>European Monetary Union</v>
          </cell>
          <cell r="B66">
            <v>17871.32</v>
          </cell>
          <cell r="C66">
            <v>19131.62</v>
          </cell>
          <cell r="D66">
            <v>21474.74</v>
          </cell>
          <cell r="E66">
            <v>21133.43</v>
          </cell>
          <cell r="F66">
            <v>21647.52</v>
          </cell>
          <cell r="G66">
            <v>22810.53</v>
          </cell>
          <cell r="H66">
            <v>24073.98</v>
          </cell>
          <cell r="I66">
            <v>24041.01</v>
          </cell>
          <cell r="J66">
            <v>22942.44</v>
          </cell>
          <cell r="K66">
            <v>22509.81</v>
          </cell>
          <cell r="L66">
            <v>22247.16</v>
          </cell>
          <cell r="M66">
            <v>21227.4</v>
          </cell>
          <cell r="N66">
            <v>20692.900000000001</v>
          </cell>
          <cell r="O66">
            <v>23292.11</v>
          </cell>
          <cell r="P66">
            <v>28142.51</v>
          </cell>
          <cell r="Q66">
            <v>32101.43</v>
          </cell>
          <cell r="R66">
            <v>34148.86</v>
          </cell>
        </row>
        <row r="67">
          <cell r="A67" t="str">
            <v>Faeroe Islands</v>
          </cell>
          <cell r="B67" t="str">
            <v>..</v>
          </cell>
          <cell r="C67" t="str">
            <v>..</v>
          </cell>
          <cell r="D67" t="str">
            <v>..</v>
          </cell>
          <cell r="E67" t="str">
            <v>..</v>
          </cell>
          <cell r="F67" t="str">
            <v>..</v>
          </cell>
          <cell r="G67" t="str">
            <v>..</v>
          </cell>
          <cell r="H67" t="str">
            <v>..</v>
          </cell>
          <cell r="I67" t="str">
            <v>..</v>
          </cell>
          <cell r="J67" t="str">
            <v>..</v>
          </cell>
          <cell r="K67" t="str">
            <v>..</v>
          </cell>
          <cell r="L67" t="str">
            <v>..</v>
          </cell>
          <cell r="M67" t="str">
            <v>..</v>
          </cell>
          <cell r="N67" t="str">
            <v>..</v>
          </cell>
          <cell r="O67" t="str">
            <v>..</v>
          </cell>
          <cell r="P67" t="str">
            <v>..</v>
          </cell>
          <cell r="Q67" t="str">
            <v>..</v>
          </cell>
          <cell r="R67" t="str">
            <v>..</v>
          </cell>
        </row>
        <row r="68">
          <cell r="A68" t="str">
            <v>Fiji</v>
          </cell>
          <cell r="B68" t="str">
            <v>..</v>
          </cell>
          <cell r="C68" t="str">
            <v>..</v>
          </cell>
          <cell r="D68" t="str">
            <v>..</v>
          </cell>
          <cell r="E68" t="str">
            <v>..</v>
          </cell>
          <cell r="F68">
            <v>2260</v>
          </cell>
          <cell r="G68">
            <v>2450</v>
          </cell>
          <cell r="H68">
            <v>2650</v>
          </cell>
          <cell r="I68">
            <v>2580</v>
          </cell>
          <cell r="J68">
            <v>2280</v>
          </cell>
          <cell r="K68">
            <v>2290</v>
          </cell>
          <cell r="L68">
            <v>2190</v>
          </cell>
          <cell r="M68">
            <v>2070</v>
          </cell>
          <cell r="N68">
            <v>2090</v>
          </cell>
          <cell r="O68">
            <v>2290</v>
          </cell>
          <cell r="P68">
            <v>2820</v>
          </cell>
          <cell r="Q68">
            <v>3170</v>
          </cell>
          <cell r="R68">
            <v>3300</v>
          </cell>
        </row>
        <row r="69">
          <cell r="A69" t="str">
            <v>Finland</v>
          </cell>
          <cell r="B69">
            <v>25060</v>
          </cell>
          <cell r="C69">
            <v>24150</v>
          </cell>
          <cell r="D69">
            <v>23330</v>
          </cell>
          <cell r="E69">
            <v>19950</v>
          </cell>
          <cell r="F69">
            <v>19660</v>
          </cell>
          <cell r="G69">
            <v>21320</v>
          </cell>
          <cell r="H69">
            <v>24200</v>
          </cell>
          <cell r="I69">
            <v>25860</v>
          </cell>
          <cell r="J69">
            <v>24940</v>
          </cell>
          <cell r="K69">
            <v>24850</v>
          </cell>
          <cell r="L69">
            <v>25150</v>
          </cell>
          <cell r="M69">
            <v>24160</v>
          </cell>
          <cell r="N69">
            <v>24220</v>
          </cell>
          <cell r="O69">
            <v>27090</v>
          </cell>
          <cell r="P69">
            <v>33010</v>
          </cell>
          <cell r="Q69">
            <v>37530</v>
          </cell>
          <cell r="R69">
            <v>40650</v>
          </cell>
        </row>
        <row r="70">
          <cell r="A70" t="str">
            <v>France</v>
          </cell>
          <cell r="B70">
            <v>20230</v>
          </cell>
          <cell r="C70">
            <v>21020</v>
          </cell>
          <cell r="D70">
            <v>23360</v>
          </cell>
          <cell r="E70">
            <v>23090</v>
          </cell>
          <cell r="F70">
            <v>23820</v>
          </cell>
          <cell r="G70">
            <v>25190</v>
          </cell>
          <cell r="H70">
            <v>26480</v>
          </cell>
          <cell r="I70">
            <v>26270</v>
          </cell>
          <cell r="J70">
            <v>25210</v>
          </cell>
          <cell r="K70">
            <v>24810</v>
          </cell>
          <cell r="L70">
            <v>24460</v>
          </cell>
          <cell r="M70">
            <v>23250</v>
          </cell>
          <cell r="N70">
            <v>22470</v>
          </cell>
          <cell r="O70">
            <v>25280</v>
          </cell>
          <cell r="P70">
            <v>30480</v>
          </cell>
          <cell r="Q70">
            <v>34600</v>
          </cell>
          <cell r="R70">
            <v>36550</v>
          </cell>
        </row>
        <row r="71">
          <cell r="A71" t="str">
            <v>French Polynesia</v>
          </cell>
          <cell r="B71">
            <v>15630</v>
          </cell>
          <cell r="C71">
            <v>16360</v>
          </cell>
          <cell r="D71">
            <v>17570</v>
          </cell>
          <cell r="E71">
            <v>17640</v>
          </cell>
          <cell r="F71">
            <v>17680</v>
          </cell>
          <cell r="G71">
            <v>18100</v>
          </cell>
          <cell r="H71">
            <v>17980</v>
          </cell>
          <cell r="I71">
            <v>17480</v>
          </cell>
          <cell r="J71">
            <v>16920</v>
          </cell>
          <cell r="K71">
            <v>16470</v>
          </cell>
          <cell r="L71">
            <v>16070</v>
          </cell>
          <cell r="M71" t="str">
            <v>..</v>
          </cell>
          <cell r="N71" t="str">
            <v>..</v>
          </cell>
          <cell r="O71" t="str">
            <v>..</v>
          </cell>
          <cell r="P71" t="str">
            <v>..</v>
          </cell>
          <cell r="Q71" t="str">
            <v>..</v>
          </cell>
          <cell r="R71" t="str">
            <v>..</v>
          </cell>
        </row>
        <row r="72">
          <cell r="A72" t="str">
            <v>Gabon</v>
          </cell>
          <cell r="B72">
            <v>4780</v>
          </cell>
          <cell r="C72">
            <v>5100</v>
          </cell>
          <cell r="D72">
            <v>5030</v>
          </cell>
          <cell r="E72">
            <v>4330</v>
          </cell>
          <cell r="F72">
            <v>4020</v>
          </cell>
          <cell r="G72">
            <v>3790</v>
          </cell>
          <cell r="H72">
            <v>3960</v>
          </cell>
          <cell r="I72">
            <v>4120</v>
          </cell>
          <cell r="J72">
            <v>3800</v>
          </cell>
          <cell r="K72">
            <v>3160</v>
          </cell>
          <cell r="L72">
            <v>2990</v>
          </cell>
          <cell r="M72">
            <v>3220</v>
          </cell>
          <cell r="N72">
            <v>3330</v>
          </cell>
          <cell r="O72">
            <v>3520</v>
          </cell>
          <cell r="P72">
            <v>3920</v>
          </cell>
          <cell r="Q72">
            <v>4390</v>
          </cell>
          <cell r="R72">
            <v>5000</v>
          </cell>
        </row>
        <row r="73">
          <cell r="A73" t="str">
            <v>Gambia, The</v>
          </cell>
          <cell r="B73">
            <v>310</v>
          </cell>
          <cell r="C73">
            <v>320</v>
          </cell>
          <cell r="D73">
            <v>350</v>
          </cell>
          <cell r="E73">
            <v>350</v>
          </cell>
          <cell r="F73">
            <v>340</v>
          </cell>
          <cell r="G73">
            <v>340</v>
          </cell>
          <cell r="H73">
            <v>340</v>
          </cell>
          <cell r="I73">
            <v>340</v>
          </cell>
          <cell r="J73">
            <v>320</v>
          </cell>
          <cell r="K73">
            <v>320</v>
          </cell>
          <cell r="L73">
            <v>320</v>
          </cell>
          <cell r="M73">
            <v>310</v>
          </cell>
          <cell r="N73">
            <v>270</v>
          </cell>
          <cell r="O73">
            <v>270</v>
          </cell>
          <cell r="P73">
            <v>270</v>
          </cell>
          <cell r="Q73">
            <v>290</v>
          </cell>
          <cell r="R73">
            <v>310</v>
          </cell>
        </row>
        <row r="74">
          <cell r="A74" t="str">
            <v>Georgia</v>
          </cell>
          <cell r="B74" t="str">
            <v>..</v>
          </cell>
          <cell r="C74" t="str">
            <v>..</v>
          </cell>
          <cell r="D74">
            <v>690</v>
          </cell>
          <cell r="E74">
            <v>510</v>
          </cell>
          <cell r="F74">
            <v>480</v>
          </cell>
          <cell r="G74">
            <v>510</v>
          </cell>
          <cell r="H74">
            <v>610</v>
          </cell>
          <cell r="I74">
            <v>730</v>
          </cell>
          <cell r="J74">
            <v>770</v>
          </cell>
          <cell r="K74">
            <v>730</v>
          </cell>
          <cell r="L74">
            <v>700</v>
          </cell>
          <cell r="M74">
            <v>680</v>
          </cell>
          <cell r="N74">
            <v>730</v>
          </cell>
          <cell r="O74">
            <v>860</v>
          </cell>
          <cell r="P74">
            <v>1050</v>
          </cell>
          <cell r="Q74">
            <v>1300</v>
          </cell>
          <cell r="R74">
            <v>1560</v>
          </cell>
        </row>
        <row r="75">
          <cell r="A75" t="str">
            <v>Germany</v>
          </cell>
          <cell r="B75">
            <v>20560</v>
          </cell>
          <cell r="C75">
            <v>22120</v>
          </cell>
          <cell r="D75">
            <v>25010</v>
          </cell>
          <cell r="E75">
            <v>25200</v>
          </cell>
          <cell r="F75">
            <v>26590</v>
          </cell>
          <cell r="G75">
            <v>28630</v>
          </cell>
          <cell r="H75">
            <v>30010</v>
          </cell>
          <cell r="I75">
            <v>29280</v>
          </cell>
          <cell r="J75">
            <v>27170</v>
          </cell>
          <cell r="K75">
            <v>26130</v>
          </cell>
          <cell r="L75">
            <v>25510</v>
          </cell>
          <cell r="M75">
            <v>24020</v>
          </cell>
          <cell r="N75">
            <v>23020</v>
          </cell>
          <cell r="O75">
            <v>25620</v>
          </cell>
          <cell r="P75">
            <v>30840</v>
          </cell>
          <cell r="Q75">
            <v>34870</v>
          </cell>
          <cell r="R75">
            <v>36620</v>
          </cell>
        </row>
        <row r="76">
          <cell r="A76" t="str">
            <v>Germany, Fed. Rep. (former)</v>
          </cell>
          <cell r="B76" t="str">
            <v>..</v>
          </cell>
          <cell r="C76" t="str">
            <v>..</v>
          </cell>
          <cell r="D76" t="str">
            <v>..</v>
          </cell>
          <cell r="E76" t="str">
            <v>..</v>
          </cell>
          <cell r="F76" t="str">
            <v>..</v>
          </cell>
          <cell r="G76" t="str">
            <v>..</v>
          </cell>
          <cell r="H76" t="str">
            <v>..</v>
          </cell>
          <cell r="I76" t="str">
            <v>..</v>
          </cell>
          <cell r="J76" t="str">
            <v>..</v>
          </cell>
          <cell r="K76" t="str">
            <v>..</v>
          </cell>
          <cell r="L76" t="str">
            <v>..</v>
          </cell>
          <cell r="M76" t="str">
            <v>..</v>
          </cell>
          <cell r="N76" t="str">
            <v>..</v>
          </cell>
          <cell r="O76" t="str">
            <v>..</v>
          </cell>
          <cell r="P76" t="str">
            <v>..</v>
          </cell>
          <cell r="Q76" t="str">
            <v>..</v>
          </cell>
          <cell r="R76" t="str">
            <v>..</v>
          </cell>
        </row>
        <row r="77">
          <cell r="A77" t="str">
            <v>Ghana</v>
          </cell>
          <cell r="B77">
            <v>380</v>
          </cell>
          <cell r="C77">
            <v>400</v>
          </cell>
          <cell r="D77">
            <v>410</v>
          </cell>
          <cell r="E77">
            <v>400</v>
          </cell>
          <cell r="F77">
            <v>360</v>
          </cell>
          <cell r="G77">
            <v>350</v>
          </cell>
          <cell r="H77">
            <v>360</v>
          </cell>
          <cell r="I77">
            <v>380</v>
          </cell>
          <cell r="J77">
            <v>370</v>
          </cell>
          <cell r="K77">
            <v>380</v>
          </cell>
          <cell r="L77">
            <v>320</v>
          </cell>
          <cell r="M77">
            <v>290</v>
          </cell>
          <cell r="N77">
            <v>260</v>
          </cell>
          <cell r="O77">
            <v>310</v>
          </cell>
          <cell r="P77">
            <v>380</v>
          </cell>
          <cell r="Q77">
            <v>450</v>
          </cell>
          <cell r="R77">
            <v>520</v>
          </cell>
        </row>
        <row r="78">
          <cell r="A78" t="str">
            <v>Greece</v>
          </cell>
          <cell r="B78">
            <v>7940</v>
          </cell>
          <cell r="C78">
            <v>8730</v>
          </cell>
          <cell r="D78">
            <v>9900</v>
          </cell>
          <cell r="E78">
            <v>9810</v>
          </cell>
          <cell r="F78">
            <v>10190</v>
          </cell>
          <cell r="G78">
            <v>10870</v>
          </cell>
          <cell r="H78">
            <v>11740</v>
          </cell>
          <cell r="I78">
            <v>12290</v>
          </cell>
          <cell r="J78">
            <v>12020</v>
          </cell>
          <cell r="K78">
            <v>11700</v>
          </cell>
          <cell r="L78">
            <v>11530</v>
          </cell>
          <cell r="M78">
            <v>11230</v>
          </cell>
          <cell r="N78">
            <v>11400</v>
          </cell>
          <cell r="O78">
            <v>13400</v>
          </cell>
          <cell r="P78">
            <v>16890</v>
          </cell>
          <cell r="Q78">
            <v>19840</v>
          </cell>
          <cell r="R78">
            <v>21690</v>
          </cell>
        </row>
        <row r="79">
          <cell r="A79" t="str">
            <v>Greenland</v>
          </cell>
          <cell r="B79" t="str">
            <v>..</v>
          </cell>
          <cell r="C79" t="str">
            <v>..</v>
          </cell>
          <cell r="D79" t="str">
            <v>..</v>
          </cell>
          <cell r="E79" t="str">
            <v>..</v>
          </cell>
          <cell r="F79" t="str">
            <v>..</v>
          </cell>
          <cell r="G79" t="str">
            <v>..</v>
          </cell>
          <cell r="H79" t="str">
            <v>..</v>
          </cell>
          <cell r="I79" t="str">
            <v>..</v>
          </cell>
          <cell r="J79" t="str">
            <v>..</v>
          </cell>
          <cell r="K79" t="str">
            <v>..</v>
          </cell>
          <cell r="L79" t="str">
            <v>..</v>
          </cell>
          <cell r="M79" t="str">
            <v>..</v>
          </cell>
          <cell r="N79" t="str">
            <v>..</v>
          </cell>
          <cell r="O79" t="str">
            <v>..</v>
          </cell>
          <cell r="P79" t="str">
            <v>..</v>
          </cell>
          <cell r="Q79" t="str">
            <v>..</v>
          </cell>
          <cell r="R79" t="str">
            <v>..</v>
          </cell>
        </row>
        <row r="80">
          <cell r="A80" t="str">
            <v>Grenada</v>
          </cell>
          <cell r="B80">
            <v>2310</v>
          </cell>
          <cell r="C80">
            <v>2480</v>
          </cell>
          <cell r="D80">
            <v>2560</v>
          </cell>
          <cell r="E80">
            <v>2530</v>
          </cell>
          <cell r="F80">
            <v>2650</v>
          </cell>
          <cell r="G80">
            <v>2730</v>
          </cell>
          <cell r="H80">
            <v>2840</v>
          </cell>
          <cell r="I80">
            <v>2930</v>
          </cell>
          <cell r="J80">
            <v>3020</v>
          </cell>
          <cell r="K80">
            <v>3360</v>
          </cell>
          <cell r="L80">
            <v>3660</v>
          </cell>
          <cell r="M80">
            <v>3390</v>
          </cell>
          <cell r="N80">
            <v>3340</v>
          </cell>
          <cell r="O80">
            <v>3790</v>
          </cell>
          <cell r="P80">
            <v>3860</v>
          </cell>
          <cell r="Q80">
            <v>4120</v>
          </cell>
          <cell r="R80">
            <v>4420</v>
          </cell>
        </row>
        <row r="81">
          <cell r="A81" t="str">
            <v>Guam</v>
          </cell>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row>
        <row r="82">
          <cell r="A82" t="str">
            <v>Guatemala</v>
          </cell>
          <cell r="B82">
            <v>950</v>
          </cell>
          <cell r="C82">
            <v>990</v>
          </cell>
          <cell r="D82">
            <v>1060</v>
          </cell>
          <cell r="E82">
            <v>1170</v>
          </cell>
          <cell r="F82">
            <v>1270</v>
          </cell>
          <cell r="G82">
            <v>1400</v>
          </cell>
          <cell r="H82">
            <v>1490</v>
          </cell>
          <cell r="I82">
            <v>1590</v>
          </cell>
          <cell r="J82">
            <v>1680</v>
          </cell>
          <cell r="K82">
            <v>1720</v>
          </cell>
          <cell r="L82">
            <v>1740</v>
          </cell>
          <cell r="M82">
            <v>1730</v>
          </cell>
          <cell r="N82">
            <v>1790</v>
          </cell>
          <cell r="O82">
            <v>1960</v>
          </cell>
          <cell r="P82">
            <v>2190</v>
          </cell>
          <cell r="Q82">
            <v>2400</v>
          </cell>
          <cell r="R82">
            <v>2640</v>
          </cell>
        </row>
        <row r="83">
          <cell r="A83" t="str">
            <v>Guinea</v>
          </cell>
          <cell r="B83">
            <v>430</v>
          </cell>
          <cell r="C83">
            <v>440</v>
          </cell>
          <cell r="D83">
            <v>470</v>
          </cell>
          <cell r="E83">
            <v>500</v>
          </cell>
          <cell r="F83">
            <v>490</v>
          </cell>
          <cell r="G83">
            <v>500</v>
          </cell>
          <cell r="H83">
            <v>510</v>
          </cell>
          <cell r="I83">
            <v>500</v>
          </cell>
          <cell r="J83">
            <v>470</v>
          </cell>
          <cell r="K83">
            <v>450</v>
          </cell>
          <cell r="L83">
            <v>410</v>
          </cell>
          <cell r="M83">
            <v>380</v>
          </cell>
          <cell r="N83">
            <v>370</v>
          </cell>
          <cell r="O83">
            <v>390</v>
          </cell>
          <cell r="P83">
            <v>440</v>
          </cell>
          <cell r="Q83">
            <v>440</v>
          </cell>
          <cell r="R83">
            <v>410</v>
          </cell>
        </row>
        <row r="84">
          <cell r="A84" t="str">
            <v>Guinea-Bissau</v>
          </cell>
          <cell r="B84">
            <v>220</v>
          </cell>
          <cell r="C84">
            <v>230</v>
          </cell>
          <cell r="D84">
            <v>230</v>
          </cell>
          <cell r="E84">
            <v>210</v>
          </cell>
          <cell r="F84">
            <v>200</v>
          </cell>
          <cell r="G84">
            <v>200</v>
          </cell>
          <cell r="H84">
            <v>220</v>
          </cell>
          <cell r="I84">
            <v>220</v>
          </cell>
          <cell r="J84">
            <v>140</v>
          </cell>
          <cell r="K84">
            <v>150</v>
          </cell>
          <cell r="L84">
            <v>160</v>
          </cell>
          <cell r="M84">
            <v>140</v>
          </cell>
          <cell r="N84">
            <v>130</v>
          </cell>
          <cell r="O84">
            <v>130</v>
          </cell>
          <cell r="P84">
            <v>160</v>
          </cell>
          <cell r="Q84">
            <v>180</v>
          </cell>
          <cell r="R84">
            <v>190</v>
          </cell>
        </row>
        <row r="85">
          <cell r="A85" t="str">
            <v>Guyana</v>
          </cell>
          <cell r="B85">
            <v>380</v>
          </cell>
          <cell r="C85">
            <v>390</v>
          </cell>
          <cell r="D85">
            <v>430</v>
          </cell>
          <cell r="E85">
            <v>500</v>
          </cell>
          <cell r="F85">
            <v>610</v>
          </cell>
          <cell r="G85">
            <v>730</v>
          </cell>
          <cell r="H85">
            <v>860</v>
          </cell>
          <cell r="I85">
            <v>910</v>
          </cell>
          <cell r="J85">
            <v>870</v>
          </cell>
          <cell r="K85">
            <v>890</v>
          </cell>
          <cell r="L85">
            <v>880</v>
          </cell>
          <cell r="M85">
            <v>870</v>
          </cell>
          <cell r="N85">
            <v>880</v>
          </cell>
          <cell r="O85">
            <v>910</v>
          </cell>
          <cell r="P85">
            <v>930</v>
          </cell>
          <cell r="Q85">
            <v>1030</v>
          </cell>
          <cell r="R85">
            <v>1130</v>
          </cell>
        </row>
        <row r="86">
          <cell r="A86" t="str">
            <v>Haiti</v>
          </cell>
          <cell r="B86">
            <v>390</v>
          </cell>
          <cell r="C86">
            <v>430</v>
          </cell>
          <cell r="D86">
            <v>320</v>
          </cell>
          <cell r="E86">
            <v>270</v>
          </cell>
          <cell r="F86">
            <v>250</v>
          </cell>
          <cell r="G86">
            <v>290</v>
          </cell>
          <cell r="H86">
            <v>390</v>
          </cell>
          <cell r="I86">
            <v>420</v>
          </cell>
          <cell r="J86">
            <v>430</v>
          </cell>
          <cell r="K86">
            <v>480</v>
          </cell>
          <cell r="L86">
            <v>500</v>
          </cell>
          <cell r="M86">
            <v>480</v>
          </cell>
          <cell r="N86">
            <v>440</v>
          </cell>
          <cell r="O86">
            <v>410</v>
          </cell>
          <cell r="P86">
            <v>420</v>
          </cell>
          <cell r="Q86">
            <v>460</v>
          </cell>
          <cell r="R86">
            <v>480</v>
          </cell>
        </row>
        <row r="87">
          <cell r="A87" t="str">
            <v>Heavily indebted poor countries (HIPC)</v>
          </cell>
          <cell r="B87">
            <v>348.71</v>
          </cell>
          <cell r="C87">
            <v>335.05</v>
          </cell>
          <cell r="D87">
            <v>321.43</v>
          </cell>
          <cell r="E87">
            <v>308.77999999999997</v>
          </cell>
          <cell r="F87">
            <v>274.19</v>
          </cell>
          <cell r="G87">
            <v>272.05</v>
          </cell>
          <cell r="H87">
            <v>281.39</v>
          </cell>
          <cell r="I87">
            <v>293.47000000000003</v>
          </cell>
          <cell r="J87">
            <v>291.66000000000003</v>
          </cell>
          <cell r="K87">
            <v>289.22000000000003</v>
          </cell>
          <cell r="L87">
            <v>281</v>
          </cell>
          <cell r="M87">
            <v>276.42</v>
          </cell>
          <cell r="N87">
            <v>273.73</v>
          </cell>
          <cell r="O87">
            <v>295.83999999999997</v>
          </cell>
          <cell r="P87">
            <v>339.09</v>
          </cell>
          <cell r="Q87">
            <v>383.6</v>
          </cell>
          <cell r="R87">
            <v>420.47</v>
          </cell>
        </row>
        <row r="88">
          <cell r="A88" t="str">
            <v>High income</v>
          </cell>
          <cell r="B88">
            <v>19402.740000000002</v>
          </cell>
          <cell r="C88">
            <v>20142.66</v>
          </cell>
          <cell r="D88">
            <v>21855.53</v>
          </cell>
          <cell r="E88">
            <v>22353.22</v>
          </cell>
          <cell r="F88">
            <v>23428.5</v>
          </cell>
          <cell r="G88">
            <v>24933.87</v>
          </cell>
          <cell r="H88">
            <v>26041.84</v>
          </cell>
          <cell r="I88">
            <v>26090.05</v>
          </cell>
          <cell r="J88">
            <v>25027.79</v>
          </cell>
          <cell r="K88">
            <v>25331.97</v>
          </cell>
          <cell r="L88">
            <v>26305.14</v>
          </cell>
          <cell r="M88">
            <v>26186.34</v>
          </cell>
          <cell r="N88">
            <v>25948.03</v>
          </cell>
          <cell r="O88">
            <v>27961.58</v>
          </cell>
          <cell r="P88">
            <v>31840.959999999999</v>
          </cell>
          <cell r="Q88">
            <v>34962.03</v>
          </cell>
          <cell r="R88">
            <v>36486.720000000001</v>
          </cell>
        </row>
        <row r="89">
          <cell r="A89" t="str">
            <v>High income: nonOECD</v>
          </cell>
          <cell r="B89">
            <v>8934.26</v>
          </cell>
          <cell r="C89">
            <v>9878.32</v>
          </cell>
          <cell r="D89">
            <v>11208.1</v>
          </cell>
          <cell r="E89">
            <v>11852.23</v>
          </cell>
          <cell r="F89">
            <v>12585.95</v>
          </cell>
          <cell r="G89">
            <v>13071.13</v>
          </cell>
          <cell r="H89">
            <v>13788.67</v>
          </cell>
          <cell r="I89">
            <v>14374.64</v>
          </cell>
          <cell r="J89">
            <v>13734.11</v>
          </cell>
          <cell r="K89">
            <v>13606.6</v>
          </cell>
          <cell r="L89">
            <v>14188.94</v>
          </cell>
          <cell r="M89">
            <v>14201.18</v>
          </cell>
          <cell r="N89">
            <v>14049.08</v>
          </cell>
          <cell r="O89">
            <v>14756.98</v>
          </cell>
          <cell r="P89">
            <v>16505.060000000001</v>
          </cell>
          <cell r="Q89">
            <v>18014.259999999998</v>
          </cell>
          <cell r="R89" t="str">
            <v>..</v>
          </cell>
        </row>
        <row r="90">
          <cell r="A90" t="str">
            <v>High income: OECD</v>
          </cell>
          <cell r="B90">
            <v>20206.53</v>
          </cell>
          <cell r="C90">
            <v>20936.009999999998</v>
          </cell>
          <cell r="D90">
            <v>22667.23</v>
          </cell>
          <cell r="E90">
            <v>23165.52</v>
          </cell>
          <cell r="F90">
            <v>24279.25</v>
          </cell>
          <cell r="G90">
            <v>25902.25</v>
          </cell>
          <cell r="H90">
            <v>27057.19</v>
          </cell>
          <cell r="I90">
            <v>27074.799999999999</v>
          </cell>
          <cell r="J90">
            <v>25987.89</v>
          </cell>
          <cell r="K90">
            <v>26336.43</v>
          </cell>
          <cell r="L90">
            <v>27354.1</v>
          </cell>
          <cell r="M90">
            <v>27236.93</v>
          </cell>
          <cell r="N90">
            <v>27001.66</v>
          </cell>
          <cell r="O90">
            <v>29142.85</v>
          </cell>
          <cell r="P90">
            <v>33223.97</v>
          </cell>
          <cell r="Q90">
            <v>36506.379999999997</v>
          </cell>
          <cell r="R90">
            <v>38120.04</v>
          </cell>
        </row>
        <row r="91">
          <cell r="A91" t="str">
            <v>Honduras</v>
          </cell>
          <cell r="B91">
            <v>700</v>
          </cell>
          <cell r="C91">
            <v>620</v>
          </cell>
          <cell r="D91">
            <v>610</v>
          </cell>
          <cell r="E91">
            <v>650</v>
          </cell>
          <cell r="F91">
            <v>620</v>
          </cell>
          <cell r="G91">
            <v>640</v>
          </cell>
          <cell r="H91">
            <v>660</v>
          </cell>
          <cell r="I91">
            <v>710</v>
          </cell>
          <cell r="J91">
            <v>730</v>
          </cell>
          <cell r="K91">
            <v>770</v>
          </cell>
          <cell r="L91">
            <v>860</v>
          </cell>
          <cell r="M91">
            <v>890</v>
          </cell>
          <cell r="N91">
            <v>910</v>
          </cell>
          <cell r="O91">
            <v>960</v>
          </cell>
          <cell r="P91">
            <v>1040</v>
          </cell>
          <cell r="Q91">
            <v>1120</v>
          </cell>
          <cell r="R91">
            <v>1200</v>
          </cell>
        </row>
        <row r="92">
          <cell r="A92" t="str">
            <v>Hong Kong, China</v>
          </cell>
          <cell r="B92">
            <v>12500</v>
          </cell>
          <cell r="C92">
            <v>14220</v>
          </cell>
          <cell r="D92">
            <v>16620</v>
          </cell>
          <cell r="E92">
            <v>19720</v>
          </cell>
          <cell r="F92">
            <v>21900</v>
          </cell>
          <cell r="G92">
            <v>23930</v>
          </cell>
          <cell r="H92">
            <v>24400</v>
          </cell>
          <cell r="I92">
            <v>26180</v>
          </cell>
          <cell r="J92">
            <v>25150</v>
          </cell>
          <cell r="K92">
            <v>25730</v>
          </cell>
          <cell r="L92">
            <v>26980</v>
          </cell>
          <cell r="M92">
            <v>26060</v>
          </cell>
          <cell r="N92">
            <v>24680</v>
          </cell>
          <cell r="O92">
            <v>25590</v>
          </cell>
          <cell r="P92">
            <v>27130</v>
          </cell>
          <cell r="Q92">
            <v>27690</v>
          </cell>
          <cell r="R92">
            <v>28460</v>
          </cell>
        </row>
        <row r="93">
          <cell r="A93" t="str">
            <v>Hungary</v>
          </cell>
          <cell r="B93">
            <v>2880</v>
          </cell>
          <cell r="C93">
            <v>2780</v>
          </cell>
          <cell r="D93">
            <v>3170</v>
          </cell>
          <cell r="E93">
            <v>3490</v>
          </cell>
          <cell r="F93">
            <v>3850</v>
          </cell>
          <cell r="G93">
            <v>4110</v>
          </cell>
          <cell r="H93">
            <v>4250</v>
          </cell>
          <cell r="I93">
            <v>4320</v>
          </cell>
          <cell r="J93">
            <v>4310</v>
          </cell>
          <cell r="K93">
            <v>4420</v>
          </cell>
          <cell r="L93">
            <v>4620</v>
          </cell>
          <cell r="M93">
            <v>4800</v>
          </cell>
          <cell r="N93">
            <v>5290</v>
          </cell>
          <cell r="O93">
            <v>6600</v>
          </cell>
          <cell r="P93">
            <v>8540</v>
          </cell>
          <cell r="Q93">
            <v>10210</v>
          </cell>
          <cell r="R93">
            <v>10950</v>
          </cell>
        </row>
        <row r="94">
          <cell r="A94" t="str">
            <v>IBRD only</v>
          </cell>
          <cell r="B94">
            <v>1296.57</v>
          </cell>
          <cell r="C94">
            <v>1389.71</v>
          </cell>
          <cell r="D94">
            <v>1475.96</v>
          </cell>
          <cell r="E94">
            <v>1533.97</v>
          </cell>
          <cell r="F94">
            <v>1616.53</v>
          </cell>
          <cell r="G94">
            <v>1750.6</v>
          </cell>
          <cell r="H94">
            <v>1933.96</v>
          </cell>
          <cell r="I94">
            <v>2069.4699999999998</v>
          </cell>
          <cell r="J94">
            <v>1963.44</v>
          </cell>
          <cell r="K94">
            <v>1909.39</v>
          </cell>
          <cell r="L94">
            <v>1976.51</v>
          </cell>
          <cell r="M94">
            <v>1992.59</v>
          </cell>
          <cell r="N94">
            <v>2028</v>
          </cell>
          <cell r="O94">
            <v>2206.46</v>
          </cell>
          <cell r="P94">
            <v>2570.65</v>
          </cell>
          <cell r="Q94">
            <v>2994.81</v>
          </cell>
          <cell r="R94">
            <v>3459.75</v>
          </cell>
        </row>
        <row r="95">
          <cell r="A95" t="str">
            <v>Iceland</v>
          </cell>
          <cell r="B95">
            <v>24140</v>
          </cell>
          <cell r="C95">
            <v>24560</v>
          </cell>
          <cell r="D95">
            <v>25790</v>
          </cell>
          <cell r="E95">
            <v>25400</v>
          </cell>
          <cell r="F95">
            <v>24960</v>
          </cell>
          <cell r="G95">
            <v>24740</v>
          </cell>
          <cell r="H95">
            <v>26470</v>
          </cell>
          <cell r="I95">
            <v>27580</v>
          </cell>
          <cell r="J95">
            <v>28210</v>
          </cell>
          <cell r="K95">
            <v>29420</v>
          </cell>
          <cell r="L95">
            <v>30580</v>
          </cell>
          <cell r="M95">
            <v>29380</v>
          </cell>
          <cell r="N95">
            <v>28860</v>
          </cell>
          <cell r="O95">
            <v>31570</v>
          </cell>
          <cell r="P95">
            <v>39800</v>
          </cell>
          <cell r="Q95">
            <v>48570</v>
          </cell>
          <cell r="R95">
            <v>50580</v>
          </cell>
        </row>
        <row r="96">
          <cell r="A96" t="str">
            <v>IDA blend</v>
          </cell>
          <cell r="B96">
            <v>442.04</v>
          </cell>
          <cell r="C96">
            <v>413.26</v>
          </cell>
          <cell r="D96">
            <v>407.35</v>
          </cell>
          <cell r="E96">
            <v>415.69</v>
          </cell>
          <cell r="F96">
            <v>441.56</v>
          </cell>
          <cell r="G96">
            <v>492.73</v>
          </cell>
          <cell r="H96">
            <v>535.89</v>
          </cell>
          <cell r="I96">
            <v>543.23</v>
          </cell>
          <cell r="J96">
            <v>476.75</v>
          </cell>
          <cell r="K96">
            <v>479.55</v>
          </cell>
          <cell r="L96">
            <v>487.73</v>
          </cell>
          <cell r="M96">
            <v>518.55999999999995</v>
          </cell>
          <cell r="N96">
            <v>534.36</v>
          </cell>
          <cell r="O96">
            <v>600.22</v>
          </cell>
          <cell r="P96">
            <v>705.44</v>
          </cell>
          <cell r="Q96">
            <v>813.89</v>
          </cell>
          <cell r="R96">
            <v>910.25</v>
          </cell>
        </row>
        <row r="97">
          <cell r="A97" t="str">
            <v>IDA only</v>
          </cell>
          <cell r="B97">
            <v>318.94</v>
          </cell>
          <cell r="C97">
            <v>312.08</v>
          </cell>
          <cell r="D97">
            <v>306.76</v>
          </cell>
          <cell r="E97">
            <v>291.25</v>
          </cell>
          <cell r="F97">
            <v>269.19</v>
          </cell>
          <cell r="G97">
            <v>277.89</v>
          </cell>
          <cell r="H97">
            <v>298.27</v>
          </cell>
          <cell r="I97">
            <v>318.27999999999997</v>
          </cell>
          <cell r="J97">
            <v>317.74</v>
          </cell>
          <cell r="K97">
            <v>317.52</v>
          </cell>
          <cell r="L97">
            <v>317.04000000000002</v>
          </cell>
          <cell r="M97">
            <v>323.51</v>
          </cell>
          <cell r="N97">
            <v>326.42</v>
          </cell>
          <cell r="O97">
            <v>355.74</v>
          </cell>
          <cell r="P97">
            <v>407.04</v>
          </cell>
          <cell r="Q97">
            <v>472.18</v>
          </cell>
          <cell r="R97">
            <v>532.64</v>
          </cell>
        </row>
        <row r="98">
          <cell r="A98" t="str">
            <v>IDA total</v>
          </cell>
          <cell r="B98">
            <v>392.63</v>
          </cell>
          <cell r="C98">
            <v>371.96</v>
          </cell>
          <cell r="D98">
            <v>366.07</v>
          </cell>
          <cell r="E98">
            <v>365.11</v>
          </cell>
          <cell r="F98">
            <v>372.19</v>
          </cell>
          <cell r="G98">
            <v>406.3</v>
          </cell>
          <cell r="H98">
            <v>439.94</v>
          </cell>
          <cell r="I98">
            <v>451.81</v>
          </cell>
          <cell r="J98">
            <v>411.29</v>
          </cell>
          <cell r="K98">
            <v>412.64</v>
          </cell>
          <cell r="L98">
            <v>417.13</v>
          </cell>
          <cell r="M98">
            <v>437.84</v>
          </cell>
          <cell r="N98">
            <v>448.06</v>
          </cell>
          <cell r="O98">
            <v>498.48</v>
          </cell>
          <cell r="P98">
            <v>580.86</v>
          </cell>
          <cell r="Q98">
            <v>670.55</v>
          </cell>
          <cell r="R98">
            <v>751.06</v>
          </cell>
        </row>
        <row r="99">
          <cell r="A99" t="str">
            <v>India</v>
          </cell>
          <cell r="B99">
            <v>390</v>
          </cell>
          <cell r="C99">
            <v>350</v>
          </cell>
          <cell r="D99">
            <v>330</v>
          </cell>
          <cell r="E99">
            <v>310</v>
          </cell>
          <cell r="F99">
            <v>330</v>
          </cell>
          <cell r="G99">
            <v>380</v>
          </cell>
          <cell r="H99">
            <v>410</v>
          </cell>
          <cell r="I99">
            <v>420</v>
          </cell>
          <cell r="J99">
            <v>420</v>
          </cell>
          <cell r="K99">
            <v>440</v>
          </cell>
          <cell r="L99">
            <v>450</v>
          </cell>
          <cell r="M99">
            <v>460</v>
          </cell>
          <cell r="N99">
            <v>470</v>
          </cell>
          <cell r="O99">
            <v>530</v>
          </cell>
          <cell r="P99">
            <v>630</v>
          </cell>
          <cell r="Q99">
            <v>730</v>
          </cell>
          <cell r="R99">
            <v>820</v>
          </cell>
        </row>
        <row r="100">
          <cell r="A100" t="str">
            <v>Indonesia</v>
          </cell>
          <cell r="B100">
            <v>620</v>
          </cell>
          <cell r="C100">
            <v>620</v>
          </cell>
          <cell r="D100">
            <v>680</v>
          </cell>
          <cell r="E100">
            <v>810</v>
          </cell>
          <cell r="F100">
            <v>900</v>
          </cell>
          <cell r="G100">
            <v>1010</v>
          </cell>
          <cell r="H100">
            <v>1120</v>
          </cell>
          <cell r="I100">
            <v>1120</v>
          </cell>
          <cell r="J100">
            <v>670</v>
          </cell>
          <cell r="K100">
            <v>590</v>
          </cell>
          <cell r="L100">
            <v>590</v>
          </cell>
          <cell r="M100">
            <v>740</v>
          </cell>
          <cell r="N100">
            <v>810</v>
          </cell>
          <cell r="O100">
            <v>920</v>
          </cell>
          <cell r="P100">
            <v>1110</v>
          </cell>
          <cell r="Q100">
            <v>1260</v>
          </cell>
          <cell r="R100">
            <v>1420</v>
          </cell>
        </row>
        <row r="101">
          <cell r="A101" t="str">
            <v>Iran</v>
          </cell>
          <cell r="B101">
            <v>2470</v>
          </cell>
          <cell r="C101" t="str">
            <v>..</v>
          </cell>
          <cell r="D101" t="str">
            <v>..</v>
          </cell>
          <cell r="E101" t="str">
            <v>..</v>
          </cell>
          <cell r="F101" t="str">
            <v>..</v>
          </cell>
          <cell r="G101">
            <v>1270</v>
          </cell>
          <cell r="H101">
            <v>1570</v>
          </cell>
          <cell r="I101">
            <v>1760</v>
          </cell>
          <cell r="J101">
            <v>1730</v>
          </cell>
          <cell r="K101">
            <v>1670</v>
          </cell>
          <cell r="L101">
            <v>1680</v>
          </cell>
          <cell r="M101">
            <v>1720</v>
          </cell>
          <cell r="N101">
            <v>1740</v>
          </cell>
          <cell r="O101">
            <v>1970</v>
          </cell>
          <cell r="P101">
            <v>2240</v>
          </cell>
          <cell r="Q101">
            <v>2600</v>
          </cell>
          <cell r="R101">
            <v>3000</v>
          </cell>
        </row>
        <row r="102">
          <cell r="A102" t="str">
            <v>Iraq</v>
          </cell>
          <cell r="B102" t="str">
            <v>..</v>
          </cell>
          <cell r="C102" t="str">
            <v>..</v>
          </cell>
          <cell r="D102" t="str">
            <v>..</v>
          </cell>
          <cell r="E102" t="str">
            <v>..</v>
          </cell>
          <cell r="F102" t="str">
            <v>..</v>
          </cell>
          <cell r="G102" t="str">
            <v>..</v>
          </cell>
          <cell r="H102" t="str">
            <v>..</v>
          </cell>
          <cell r="I102" t="str">
            <v>..</v>
          </cell>
          <cell r="J102" t="str">
            <v>..</v>
          </cell>
          <cell r="K102" t="str">
            <v>..</v>
          </cell>
          <cell r="L102" t="str">
            <v>..</v>
          </cell>
          <cell r="M102" t="str">
            <v>..</v>
          </cell>
          <cell r="N102" t="str">
            <v>..</v>
          </cell>
          <cell r="O102" t="str">
            <v>..</v>
          </cell>
          <cell r="P102" t="str">
            <v>..</v>
          </cell>
          <cell r="Q102" t="str">
            <v>..</v>
          </cell>
          <cell r="R102" t="str">
            <v>..</v>
          </cell>
        </row>
        <row r="103">
          <cell r="A103" t="str">
            <v>Ireland</v>
          </cell>
          <cell r="B103">
            <v>12060</v>
          </cell>
          <cell r="C103">
            <v>12600</v>
          </cell>
          <cell r="D103">
            <v>13870</v>
          </cell>
          <cell r="E103">
            <v>14040</v>
          </cell>
          <cell r="F103">
            <v>14910</v>
          </cell>
          <cell r="G103">
            <v>16210</v>
          </cell>
          <cell r="H103">
            <v>18230</v>
          </cell>
          <cell r="I103">
            <v>20070</v>
          </cell>
          <cell r="J103">
            <v>20780</v>
          </cell>
          <cell r="K103">
            <v>21930</v>
          </cell>
          <cell r="L103">
            <v>23120</v>
          </cell>
          <cell r="M103">
            <v>23030</v>
          </cell>
          <cell r="N103">
            <v>23600</v>
          </cell>
          <cell r="O103">
            <v>28430</v>
          </cell>
          <cell r="P103">
            <v>35010</v>
          </cell>
          <cell r="Q103">
            <v>41140</v>
          </cell>
          <cell r="R103">
            <v>45580</v>
          </cell>
        </row>
        <row r="104">
          <cell r="A104" t="str">
            <v>Isle of Man</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v>24700</v>
          </cell>
          <cell r="O104">
            <v>28620</v>
          </cell>
          <cell r="P104" t="str">
            <v>..</v>
          </cell>
          <cell r="Q104" t="str">
            <v>..</v>
          </cell>
          <cell r="R104" t="str">
            <v>..</v>
          </cell>
        </row>
        <row r="105">
          <cell r="A105" t="str">
            <v>Israel</v>
          </cell>
          <cell r="B105">
            <v>10860</v>
          </cell>
          <cell r="C105">
            <v>11490</v>
          </cell>
          <cell r="D105">
            <v>12590</v>
          </cell>
          <cell r="E105">
            <v>13070</v>
          </cell>
          <cell r="F105">
            <v>13830</v>
          </cell>
          <cell r="G105">
            <v>14780</v>
          </cell>
          <cell r="H105">
            <v>16420</v>
          </cell>
          <cell r="I105">
            <v>17010</v>
          </cell>
          <cell r="J105">
            <v>16840</v>
          </cell>
          <cell r="K105">
            <v>16500</v>
          </cell>
          <cell r="L105">
            <v>17090</v>
          </cell>
          <cell r="M105">
            <v>16940</v>
          </cell>
          <cell r="N105">
            <v>16040</v>
          </cell>
          <cell r="O105">
            <v>16320</v>
          </cell>
          <cell r="P105">
            <v>17350</v>
          </cell>
          <cell r="Q105">
            <v>18580</v>
          </cell>
          <cell r="R105" t="str">
            <v>..</v>
          </cell>
        </row>
        <row r="106">
          <cell r="A106" t="str">
            <v>Italy</v>
          </cell>
          <cell r="B106">
            <v>17900</v>
          </cell>
          <cell r="C106">
            <v>19510</v>
          </cell>
          <cell r="D106">
            <v>21960</v>
          </cell>
          <cell r="E106">
            <v>20640</v>
          </cell>
          <cell r="F106">
            <v>19930</v>
          </cell>
          <cell r="G106">
            <v>19750</v>
          </cell>
          <cell r="H106">
            <v>20790</v>
          </cell>
          <cell r="I106">
            <v>21320</v>
          </cell>
          <cell r="J106">
            <v>21240</v>
          </cell>
          <cell r="K106">
            <v>21050</v>
          </cell>
          <cell r="L106">
            <v>20900</v>
          </cell>
          <cell r="M106">
            <v>20180</v>
          </cell>
          <cell r="N106">
            <v>19760</v>
          </cell>
          <cell r="O106">
            <v>22170</v>
          </cell>
          <cell r="P106">
            <v>26670</v>
          </cell>
          <cell r="Q106">
            <v>30250</v>
          </cell>
          <cell r="R106">
            <v>32020</v>
          </cell>
        </row>
        <row r="107">
          <cell r="A107" t="str">
            <v>Jamaica</v>
          </cell>
          <cell r="B107">
            <v>1790</v>
          </cell>
          <cell r="C107">
            <v>1770</v>
          </cell>
          <cell r="D107">
            <v>1630</v>
          </cell>
          <cell r="E107">
            <v>1810</v>
          </cell>
          <cell r="F107">
            <v>1830</v>
          </cell>
          <cell r="G107">
            <v>2130</v>
          </cell>
          <cell r="H107">
            <v>2320</v>
          </cell>
          <cell r="I107">
            <v>2540</v>
          </cell>
          <cell r="J107">
            <v>2660</v>
          </cell>
          <cell r="K107">
            <v>2830</v>
          </cell>
          <cell r="L107">
            <v>2930</v>
          </cell>
          <cell r="M107">
            <v>2940</v>
          </cell>
          <cell r="N107">
            <v>2950</v>
          </cell>
          <cell r="O107">
            <v>3110</v>
          </cell>
          <cell r="P107">
            <v>3320</v>
          </cell>
          <cell r="Q107">
            <v>3420</v>
          </cell>
          <cell r="R107">
            <v>3480</v>
          </cell>
        </row>
        <row r="108">
          <cell r="A108" t="str">
            <v>Japan</v>
          </cell>
          <cell r="B108">
            <v>26580</v>
          </cell>
          <cell r="C108">
            <v>27330</v>
          </cell>
          <cell r="D108">
            <v>29260</v>
          </cell>
          <cell r="E108">
            <v>32220</v>
          </cell>
          <cell r="F108">
            <v>35630</v>
          </cell>
          <cell r="G108">
            <v>40220</v>
          </cell>
          <cell r="H108">
            <v>41240</v>
          </cell>
          <cell r="I108">
            <v>38420</v>
          </cell>
          <cell r="J108">
            <v>32870</v>
          </cell>
          <cell r="K108">
            <v>32220</v>
          </cell>
          <cell r="L108">
            <v>34490</v>
          </cell>
          <cell r="M108">
            <v>35050</v>
          </cell>
          <cell r="N108">
            <v>33130</v>
          </cell>
          <cell r="O108">
            <v>33430</v>
          </cell>
          <cell r="P108">
            <v>36540</v>
          </cell>
          <cell r="Q108">
            <v>38950</v>
          </cell>
          <cell r="R108">
            <v>38410</v>
          </cell>
        </row>
        <row r="109">
          <cell r="A109" t="str">
            <v>Jordan</v>
          </cell>
          <cell r="B109">
            <v>1390</v>
          </cell>
          <cell r="C109">
            <v>1120</v>
          </cell>
          <cell r="D109">
            <v>1330</v>
          </cell>
          <cell r="E109">
            <v>1380</v>
          </cell>
          <cell r="F109">
            <v>1450</v>
          </cell>
          <cell r="G109">
            <v>1560</v>
          </cell>
          <cell r="H109">
            <v>1570</v>
          </cell>
          <cell r="I109">
            <v>1580</v>
          </cell>
          <cell r="J109">
            <v>1590</v>
          </cell>
          <cell r="K109">
            <v>1650</v>
          </cell>
          <cell r="L109">
            <v>1790</v>
          </cell>
          <cell r="M109">
            <v>1850</v>
          </cell>
          <cell r="N109">
            <v>1890</v>
          </cell>
          <cell r="O109">
            <v>2000</v>
          </cell>
          <cell r="P109">
            <v>2260</v>
          </cell>
          <cell r="Q109">
            <v>2490</v>
          </cell>
          <cell r="R109">
            <v>2660</v>
          </cell>
        </row>
        <row r="110">
          <cell r="A110" t="str">
            <v>Kazakhstan</v>
          </cell>
          <cell r="B110" t="str">
            <v>..</v>
          </cell>
          <cell r="C110" t="str">
            <v>..</v>
          </cell>
          <cell r="D110">
            <v>1480</v>
          </cell>
          <cell r="E110">
            <v>1430</v>
          </cell>
          <cell r="F110">
            <v>1310</v>
          </cell>
          <cell r="G110">
            <v>1280</v>
          </cell>
          <cell r="H110">
            <v>1340</v>
          </cell>
          <cell r="I110">
            <v>1390</v>
          </cell>
          <cell r="J110">
            <v>1390</v>
          </cell>
          <cell r="K110">
            <v>1290</v>
          </cell>
          <cell r="L110">
            <v>1270</v>
          </cell>
          <cell r="M110">
            <v>1350</v>
          </cell>
          <cell r="N110">
            <v>1520</v>
          </cell>
          <cell r="O110">
            <v>1800</v>
          </cell>
          <cell r="P110">
            <v>2300</v>
          </cell>
          <cell r="Q110">
            <v>2940</v>
          </cell>
          <cell r="R110">
            <v>3790</v>
          </cell>
        </row>
        <row r="111">
          <cell r="A111" t="str">
            <v>Kenya</v>
          </cell>
          <cell r="B111">
            <v>380</v>
          </cell>
          <cell r="C111">
            <v>350</v>
          </cell>
          <cell r="D111">
            <v>330</v>
          </cell>
          <cell r="E111">
            <v>270</v>
          </cell>
          <cell r="F111">
            <v>260</v>
          </cell>
          <cell r="G111">
            <v>270</v>
          </cell>
          <cell r="H111">
            <v>340</v>
          </cell>
          <cell r="I111">
            <v>400</v>
          </cell>
          <cell r="J111">
            <v>440</v>
          </cell>
          <cell r="K111">
            <v>440</v>
          </cell>
          <cell r="L111">
            <v>430</v>
          </cell>
          <cell r="M111">
            <v>410</v>
          </cell>
          <cell r="N111">
            <v>400</v>
          </cell>
          <cell r="O111">
            <v>420</v>
          </cell>
          <cell r="P111">
            <v>470</v>
          </cell>
          <cell r="Q111">
            <v>540</v>
          </cell>
          <cell r="R111">
            <v>580</v>
          </cell>
        </row>
        <row r="112">
          <cell r="A112" t="str">
            <v>Kiribati</v>
          </cell>
          <cell r="B112">
            <v>720</v>
          </cell>
          <cell r="C112">
            <v>830</v>
          </cell>
          <cell r="D112">
            <v>820</v>
          </cell>
          <cell r="E112">
            <v>790</v>
          </cell>
          <cell r="F112">
            <v>850</v>
          </cell>
          <cell r="G112">
            <v>940</v>
          </cell>
          <cell r="H112">
            <v>890</v>
          </cell>
          <cell r="I112">
            <v>1150</v>
          </cell>
          <cell r="J112">
            <v>1150</v>
          </cell>
          <cell r="K112">
            <v>1100</v>
          </cell>
          <cell r="L112">
            <v>1030</v>
          </cell>
          <cell r="M112">
            <v>1040</v>
          </cell>
          <cell r="N112">
            <v>1040</v>
          </cell>
          <cell r="O112">
            <v>980</v>
          </cell>
          <cell r="P112">
            <v>1070</v>
          </cell>
          <cell r="Q112">
            <v>1170</v>
          </cell>
          <cell r="R112">
            <v>1230</v>
          </cell>
        </row>
        <row r="113">
          <cell r="A113" t="str">
            <v>Korea, Dem. Rep.</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row>
        <row r="114">
          <cell r="A114" t="str">
            <v>Korea, Rep.</v>
          </cell>
          <cell r="B114">
            <v>6000</v>
          </cell>
          <cell r="C114">
            <v>6980</v>
          </cell>
          <cell r="D114">
            <v>7700</v>
          </cell>
          <cell r="E114">
            <v>8330</v>
          </cell>
          <cell r="F114">
            <v>9270</v>
          </cell>
          <cell r="G114">
            <v>10770</v>
          </cell>
          <cell r="H114">
            <v>12070</v>
          </cell>
          <cell r="I114">
            <v>12190</v>
          </cell>
          <cell r="J114">
            <v>9200</v>
          </cell>
          <cell r="K114">
            <v>9220</v>
          </cell>
          <cell r="L114">
            <v>9800</v>
          </cell>
          <cell r="M114">
            <v>10580</v>
          </cell>
          <cell r="N114">
            <v>11280</v>
          </cell>
          <cell r="O114">
            <v>12060</v>
          </cell>
          <cell r="P114">
            <v>14030</v>
          </cell>
          <cell r="Q114">
            <v>15880</v>
          </cell>
          <cell r="R114">
            <v>17690</v>
          </cell>
        </row>
        <row r="115">
          <cell r="A115" t="str">
            <v>Kuwait</v>
          </cell>
          <cell r="B115" t="str">
            <v>..</v>
          </cell>
          <cell r="C115" t="str">
            <v>..</v>
          </cell>
          <cell r="D115" t="str">
            <v>..</v>
          </cell>
          <cell r="E115" t="str">
            <v>..</v>
          </cell>
          <cell r="F115" t="str">
            <v>..</v>
          </cell>
          <cell r="G115">
            <v>18290</v>
          </cell>
          <cell r="H115">
            <v>17930</v>
          </cell>
          <cell r="I115">
            <v>18560</v>
          </cell>
          <cell r="J115">
            <v>17770</v>
          </cell>
          <cell r="K115">
            <v>15630</v>
          </cell>
          <cell r="L115">
            <v>16790</v>
          </cell>
          <cell r="M115">
            <v>17320</v>
          </cell>
          <cell r="N115">
            <v>17590</v>
          </cell>
          <cell r="O115">
            <v>20050</v>
          </cell>
          <cell r="P115">
            <v>24540</v>
          </cell>
          <cell r="Q115">
            <v>30630</v>
          </cell>
          <cell r="R115" t="str">
            <v>..</v>
          </cell>
        </row>
        <row r="116">
          <cell r="A116" t="str">
            <v>Kyrgyz Republic</v>
          </cell>
          <cell r="B116" t="str">
            <v>..</v>
          </cell>
          <cell r="C116" t="str">
            <v>..</v>
          </cell>
          <cell r="D116">
            <v>510</v>
          </cell>
          <cell r="E116">
            <v>450</v>
          </cell>
          <cell r="F116">
            <v>370</v>
          </cell>
          <cell r="G116">
            <v>350</v>
          </cell>
          <cell r="H116">
            <v>380</v>
          </cell>
          <cell r="I116">
            <v>390</v>
          </cell>
          <cell r="J116">
            <v>350</v>
          </cell>
          <cell r="K116">
            <v>300</v>
          </cell>
          <cell r="L116">
            <v>280</v>
          </cell>
          <cell r="M116">
            <v>280</v>
          </cell>
          <cell r="N116">
            <v>290</v>
          </cell>
          <cell r="O116">
            <v>340</v>
          </cell>
          <cell r="P116">
            <v>400</v>
          </cell>
          <cell r="Q116">
            <v>450</v>
          </cell>
          <cell r="R116">
            <v>490</v>
          </cell>
        </row>
        <row r="117">
          <cell r="A117" t="str">
            <v>Lao PDR</v>
          </cell>
          <cell r="B117">
            <v>200</v>
          </cell>
          <cell r="C117">
            <v>220</v>
          </cell>
          <cell r="D117">
            <v>260</v>
          </cell>
          <cell r="E117">
            <v>290</v>
          </cell>
          <cell r="F117">
            <v>320</v>
          </cell>
          <cell r="G117">
            <v>360</v>
          </cell>
          <cell r="H117">
            <v>390</v>
          </cell>
          <cell r="I117">
            <v>380</v>
          </cell>
          <cell r="J117">
            <v>310</v>
          </cell>
          <cell r="K117">
            <v>290</v>
          </cell>
          <cell r="L117">
            <v>290</v>
          </cell>
          <cell r="M117">
            <v>310</v>
          </cell>
          <cell r="N117">
            <v>330</v>
          </cell>
          <cell r="O117">
            <v>350</v>
          </cell>
          <cell r="P117">
            <v>420</v>
          </cell>
          <cell r="Q117">
            <v>450</v>
          </cell>
          <cell r="R117">
            <v>500</v>
          </cell>
        </row>
        <row r="118">
          <cell r="A118" t="str">
            <v>Latin America &amp; Caribbean</v>
          </cell>
          <cell r="B118">
            <v>2237.4499999999998</v>
          </cell>
          <cell r="C118">
            <v>2476.52</v>
          </cell>
          <cell r="D118">
            <v>2756.12</v>
          </cell>
          <cell r="E118">
            <v>2920.17</v>
          </cell>
          <cell r="F118">
            <v>3191.33</v>
          </cell>
          <cell r="G118">
            <v>3359.49</v>
          </cell>
          <cell r="H118">
            <v>3687.49</v>
          </cell>
          <cell r="I118">
            <v>3993.62</v>
          </cell>
          <cell r="J118">
            <v>3969.86</v>
          </cell>
          <cell r="K118">
            <v>3732.03</v>
          </cell>
          <cell r="L118">
            <v>3770.13</v>
          </cell>
          <cell r="M118">
            <v>3626.77</v>
          </cell>
          <cell r="N118">
            <v>3364.11</v>
          </cell>
          <cell r="O118">
            <v>3362.4</v>
          </cell>
          <cell r="P118">
            <v>3687.85</v>
          </cell>
          <cell r="Q118">
            <v>4156.5200000000004</v>
          </cell>
          <cell r="R118">
            <v>4767.34</v>
          </cell>
        </row>
        <row r="119">
          <cell r="A119" t="str">
            <v>Latvia</v>
          </cell>
          <cell r="B119">
            <v>2790</v>
          </cell>
          <cell r="C119">
            <v>2540</v>
          </cell>
          <cell r="D119">
            <v>1840</v>
          </cell>
          <cell r="E119">
            <v>1810</v>
          </cell>
          <cell r="F119">
            <v>1950</v>
          </cell>
          <cell r="G119">
            <v>2050</v>
          </cell>
          <cell r="H119">
            <v>2260</v>
          </cell>
          <cell r="I119">
            <v>2510</v>
          </cell>
          <cell r="J119">
            <v>2650</v>
          </cell>
          <cell r="K119">
            <v>2840</v>
          </cell>
          <cell r="L119">
            <v>3220</v>
          </cell>
          <cell r="M119">
            <v>3550</v>
          </cell>
          <cell r="N119">
            <v>3840</v>
          </cell>
          <cell r="O119">
            <v>4450</v>
          </cell>
          <cell r="P119">
            <v>5450</v>
          </cell>
          <cell r="Q119">
            <v>6760</v>
          </cell>
          <cell r="R119">
            <v>8100</v>
          </cell>
        </row>
        <row r="120">
          <cell r="A120" t="str">
            <v>Least developed countries: UN classification</v>
          </cell>
          <cell r="B120">
            <v>308.75</v>
          </cell>
          <cell r="C120">
            <v>302.77</v>
          </cell>
          <cell r="D120">
            <v>283.39</v>
          </cell>
          <cell r="E120">
            <v>269.22000000000003</v>
          </cell>
          <cell r="F120">
            <v>242.02</v>
          </cell>
          <cell r="G120">
            <v>247.64</v>
          </cell>
          <cell r="H120">
            <v>258.49</v>
          </cell>
          <cell r="I120">
            <v>272.10000000000002</v>
          </cell>
          <cell r="J120">
            <v>270.91000000000003</v>
          </cell>
          <cell r="K120">
            <v>269.82</v>
          </cell>
          <cell r="L120">
            <v>271.10000000000002</v>
          </cell>
          <cell r="M120">
            <v>272.11</v>
          </cell>
          <cell r="N120">
            <v>276.61</v>
          </cell>
          <cell r="O120">
            <v>296.2</v>
          </cell>
          <cell r="P120">
            <v>338.52</v>
          </cell>
          <cell r="Q120">
            <v>389.34</v>
          </cell>
          <cell r="R120">
            <v>435.95</v>
          </cell>
        </row>
        <row r="121">
          <cell r="A121" t="str">
            <v>Lebanon</v>
          </cell>
          <cell r="B121">
            <v>1230</v>
          </cell>
          <cell r="C121">
            <v>1610</v>
          </cell>
          <cell r="D121">
            <v>1640</v>
          </cell>
          <cell r="E121">
            <v>1970</v>
          </cell>
          <cell r="F121">
            <v>2490</v>
          </cell>
          <cell r="G121">
            <v>3140</v>
          </cell>
          <cell r="H121">
            <v>3620</v>
          </cell>
          <cell r="I121">
            <v>3990</v>
          </cell>
          <cell r="J121">
            <v>4230</v>
          </cell>
          <cell r="K121">
            <v>4420</v>
          </cell>
          <cell r="L121">
            <v>4590</v>
          </cell>
          <cell r="M121">
            <v>4570</v>
          </cell>
          <cell r="N121">
            <v>4510</v>
          </cell>
          <cell r="O121">
            <v>4830</v>
          </cell>
          <cell r="P121">
            <v>5550</v>
          </cell>
          <cell r="Q121">
            <v>5510</v>
          </cell>
          <cell r="R121">
            <v>5490</v>
          </cell>
        </row>
        <row r="122">
          <cell r="A122" t="str">
            <v>Lesotho</v>
          </cell>
          <cell r="B122">
            <v>640</v>
          </cell>
          <cell r="C122">
            <v>640</v>
          </cell>
          <cell r="D122">
            <v>720</v>
          </cell>
          <cell r="E122">
            <v>760</v>
          </cell>
          <cell r="F122">
            <v>770</v>
          </cell>
          <cell r="G122">
            <v>780</v>
          </cell>
          <cell r="H122">
            <v>790</v>
          </cell>
          <cell r="I122">
            <v>810</v>
          </cell>
          <cell r="J122">
            <v>670</v>
          </cell>
          <cell r="K122">
            <v>650</v>
          </cell>
          <cell r="L122">
            <v>630</v>
          </cell>
          <cell r="M122">
            <v>580</v>
          </cell>
          <cell r="N122">
            <v>530</v>
          </cell>
          <cell r="O122">
            <v>580</v>
          </cell>
          <cell r="P122">
            <v>720</v>
          </cell>
          <cell r="Q122">
            <v>930</v>
          </cell>
          <cell r="R122">
            <v>1030</v>
          </cell>
        </row>
        <row r="123">
          <cell r="A123" t="str">
            <v>Liberia</v>
          </cell>
          <cell r="B123" t="str">
            <v>..</v>
          </cell>
          <cell r="C123" t="str">
            <v>..</v>
          </cell>
          <cell r="D123" t="str">
            <v>..</v>
          </cell>
          <cell r="E123" t="str">
            <v>..</v>
          </cell>
          <cell r="F123" t="str">
            <v>..</v>
          </cell>
          <cell r="G123" t="str">
            <v>..</v>
          </cell>
          <cell r="H123" t="str">
            <v>..</v>
          </cell>
          <cell r="I123">
            <v>110</v>
          </cell>
          <cell r="J123">
            <v>130</v>
          </cell>
          <cell r="K123">
            <v>120</v>
          </cell>
          <cell r="L123">
            <v>130</v>
          </cell>
          <cell r="M123">
            <v>130</v>
          </cell>
          <cell r="N123">
            <v>140</v>
          </cell>
          <cell r="O123">
            <v>110</v>
          </cell>
          <cell r="P123">
            <v>110</v>
          </cell>
          <cell r="Q123">
            <v>120</v>
          </cell>
          <cell r="R123">
            <v>140</v>
          </cell>
        </row>
        <row r="124">
          <cell r="A124" t="str">
            <v>Libya</v>
          </cell>
          <cell r="B124" t="str">
            <v>..</v>
          </cell>
          <cell r="C124" t="str">
            <v>..</v>
          </cell>
          <cell r="D124" t="str">
            <v>..</v>
          </cell>
          <cell r="E124" t="str">
            <v>..</v>
          </cell>
          <cell r="F124" t="str">
            <v>..</v>
          </cell>
          <cell r="G124" t="str">
            <v>..</v>
          </cell>
          <cell r="H124" t="str">
            <v>..</v>
          </cell>
          <cell r="I124" t="str">
            <v>..</v>
          </cell>
          <cell r="J124" t="str">
            <v>..</v>
          </cell>
          <cell r="K124" t="str">
            <v>..</v>
          </cell>
          <cell r="L124" t="str">
            <v>..</v>
          </cell>
          <cell r="M124" t="str">
            <v>..</v>
          </cell>
          <cell r="N124" t="str">
            <v>..</v>
          </cell>
          <cell r="O124">
            <v>4320</v>
          </cell>
          <cell r="P124">
            <v>4470</v>
          </cell>
          <cell r="Q124">
            <v>5930</v>
          </cell>
          <cell r="R124">
            <v>7380</v>
          </cell>
        </row>
        <row r="125">
          <cell r="A125" t="str">
            <v>Liechtenstein</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row>
        <row r="126">
          <cell r="A126" t="str">
            <v>Lithuania</v>
          </cell>
          <cell r="B126" t="str">
            <v>..</v>
          </cell>
          <cell r="C126" t="str">
            <v>..</v>
          </cell>
          <cell r="D126">
            <v>2310</v>
          </cell>
          <cell r="E126">
            <v>2030</v>
          </cell>
          <cell r="F126">
            <v>1910</v>
          </cell>
          <cell r="G126">
            <v>2060</v>
          </cell>
          <cell r="H126">
            <v>2160</v>
          </cell>
          <cell r="I126">
            <v>2350</v>
          </cell>
          <cell r="J126">
            <v>2600</v>
          </cell>
          <cell r="K126">
            <v>2720</v>
          </cell>
          <cell r="L126">
            <v>3020</v>
          </cell>
          <cell r="M126">
            <v>3270</v>
          </cell>
          <cell r="N126">
            <v>3630</v>
          </cell>
          <cell r="O126">
            <v>4330</v>
          </cell>
          <cell r="P126">
            <v>5560</v>
          </cell>
          <cell r="Q126">
            <v>6910</v>
          </cell>
          <cell r="R126">
            <v>7870</v>
          </cell>
        </row>
        <row r="127">
          <cell r="A127" t="str">
            <v>Low &amp; middle income</v>
          </cell>
          <cell r="B127">
            <v>841.3</v>
          </cell>
          <cell r="C127">
            <v>866.47</v>
          </cell>
          <cell r="D127">
            <v>900.96</v>
          </cell>
          <cell r="E127">
            <v>924.21</v>
          </cell>
          <cell r="F127">
            <v>960.99</v>
          </cell>
          <cell r="G127">
            <v>1031.79</v>
          </cell>
          <cell r="H127">
            <v>1130.23</v>
          </cell>
          <cell r="I127">
            <v>1204.1600000000001</v>
          </cell>
          <cell r="J127">
            <v>1156.3800000000001</v>
          </cell>
          <cell r="K127">
            <v>1125.83</v>
          </cell>
          <cell r="L127">
            <v>1155.27</v>
          </cell>
          <cell r="M127">
            <v>1163.75</v>
          </cell>
          <cell r="N127">
            <v>1178.3800000000001</v>
          </cell>
          <cell r="O127">
            <v>1287.33</v>
          </cell>
          <cell r="P127">
            <v>1497.7</v>
          </cell>
          <cell r="Q127">
            <v>1742.25</v>
          </cell>
          <cell r="R127">
            <v>1999.93</v>
          </cell>
        </row>
        <row r="128">
          <cell r="A128" t="str">
            <v>Low income</v>
          </cell>
          <cell r="B128">
            <v>353.38</v>
          </cell>
          <cell r="C128">
            <v>330.6</v>
          </cell>
          <cell r="D128">
            <v>318.47000000000003</v>
          </cell>
          <cell r="E128">
            <v>304.70999999999998</v>
          </cell>
          <cell r="F128">
            <v>306.19</v>
          </cell>
          <cell r="G128">
            <v>332.5</v>
          </cell>
          <cell r="H128">
            <v>358.9</v>
          </cell>
          <cell r="I128">
            <v>369.94</v>
          </cell>
          <cell r="J128">
            <v>368.01</v>
          </cell>
          <cell r="K128">
            <v>378.26</v>
          </cell>
          <cell r="L128">
            <v>382.05</v>
          </cell>
          <cell r="M128">
            <v>390.87</v>
          </cell>
          <cell r="N128">
            <v>393.65</v>
          </cell>
          <cell r="O128">
            <v>436.8</v>
          </cell>
          <cell r="P128">
            <v>505.77</v>
          </cell>
          <cell r="Q128">
            <v>584.20000000000005</v>
          </cell>
          <cell r="R128">
            <v>650.1</v>
          </cell>
        </row>
        <row r="129">
          <cell r="A129" t="str">
            <v>Lower middle income</v>
          </cell>
          <cell r="B129">
            <v>586.71</v>
          </cell>
          <cell r="C129">
            <v>606</v>
          </cell>
          <cell r="D129">
            <v>653</v>
          </cell>
          <cell r="E129">
            <v>687.58</v>
          </cell>
          <cell r="F129">
            <v>745.9</v>
          </cell>
          <cell r="G129">
            <v>835.92</v>
          </cell>
          <cell r="H129">
            <v>956.14</v>
          </cell>
          <cell r="I129">
            <v>1032.1300000000001</v>
          </cell>
          <cell r="J129">
            <v>989.39</v>
          </cell>
          <cell r="K129">
            <v>1002.18</v>
          </cell>
          <cell r="L129">
            <v>1052.3800000000001</v>
          </cell>
          <cell r="M129">
            <v>1113.74</v>
          </cell>
          <cell r="N129">
            <v>1183.96</v>
          </cell>
          <cell r="O129">
            <v>1328.68</v>
          </cell>
          <cell r="P129">
            <v>1546.08</v>
          </cell>
          <cell r="Q129">
            <v>1778.02</v>
          </cell>
          <cell r="R129">
            <v>2036.72</v>
          </cell>
        </row>
        <row r="130">
          <cell r="A130" t="str">
            <v>Luxembourg</v>
          </cell>
          <cell r="B130">
            <v>29530</v>
          </cell>
          <cell r="C130">
            <v>33150</v>
          </cell>
          <cell r="D130">
            <v>36730</v>
          </cell>
          <cell r="E130">
            <v>37700</v>
          </cell>
          <cell r="F130">
            <v>38880</v>
          </cell>
          <cell r="G130">
            <v>43050</v>
          </cell>
          <cell r="H130">
            <v>45870</v>
          </cell>
          <cell r="I130">
            <v>47740</v>
          </cell>
          <cell r="J130">
            <v>43620</v>
          </cell>
          <cell r="K130">
            <v>43300</v>
          </cell>
          <cell r="L130">
            <v>43490</v>
          </cell>
          <cell r="M130">
            <v>43090</v>
          </cell>
          <cell r="N130">
            <v>41710</v>
          </cell>
          <cell r="O130">
            <v>44230</v>
          </cell>
          <cell r="P130">
            <v>58050</v>
          </cell>
          <cell r="Q130">
            <v>68810</v>
          </cell>
          <cell r="R130">
            <v>76040</v>
          </cell>
        </row>
        <row r="131">
          <cell r="A131" t="str">
            <v>Macao, China</v>
          </cell>
          <cell r="B131">
            <v>8360</v>
          </cell>
          <cell r="C131">
            <v>9280</v>
          </cell>
          <cell r="D131">
            <v>11550</v>
          </cell>
          <cell r="E131">
            <v>13220</v>
          </cell>
          <cell r="F131">
            <v>14950</v>
          </cell>
          <cell r="G131">
            <v>16330</v>
          </cell>
          <cell r="H131">
            <v>16910</v>
          </cell>
          <cell r="I131">
            <v>16490</v>
          </cell>
          <cell r="J131">
            <v>15130</v>
          </cell>
          <cell r="K131">
            <v>14200</v>
          </cell>
          <cell r="L131">
            <v>14170</v>
          </cell>
          <cell r="M131">
            <v>14010</v>
          </cell>
          <cell r="N131" t="str">
            <v>..</v>
          </cell>
          <cell r="O131" t="str">
            <v>..</v>
          </cell>
          <cell r="P131" t="str">
            <v>..</v>
          </cell>
          <cell r="Q131" t="str">
            <v>..</v>
          </cell>
          <cell r="R131" t="str">
            <v>..</v>
          </cell>
        </row>
        <row r="132">
          <cell r="A132" t="str">
            <v>Macedonia</v>
          </cell>
          <cell r="B132" t="str">
            <v>..</v>
          </cell>
          <cell r="C132" t="str">
            <v>..</v>
          </cell>
          <cell r="D132">
            <v>1710</v>
          </cell>
          <cell r="E132">
            <v>1410</v>
          </cell>
          <cell r="F132">
            <v>1350</v>
          </cell>
          <cell r="G132">
            <v>1710</v>
          </cell>
          <cell r="H132">
            <v>2090</v>
          </cell>
          <cell r="I132">
            <v>2120</v>
          </cell>
          <cell r="J132">
            <v>1930</v>
          </cell>
          <cell r="K132">
            <v>1850</v>
          </cell>
          <cell r="L132">
            <v>1850</v>
          </cell>
          <cell r="M132">
            <v>1710</v>
          </cell>
          <cell r="N132">
            <v>1730</v>
          </cell>
          <cell r="O132">
            <v>1990</v>
          </cell>
          <cell r="P132">
            <v>2440</v>
          </cell>
          <cell r="Q132">
            <v>2830</v>
          </cell>
          <cell r="R132">
            <v>3060</v>
          </cell>
        </row>
        <row r="133">
          <cell r="A133" t="str">
            <v>Madagascar</v>
          </cell>
          <cell r="B133">
            <v>230</v>
          </cell>
          <cell r="C133">
            <v>210</v>
          </cell>
          <cell r="D133">
            <v>230</v>
          </cell>
          <cell r="E133">
            <v>230</v>
          </cell>
          <cell r="F133">
            <v>230</v>
          </cell>
          <cell r="G133">
            <v>230</v>
          </cell>
          <cell r="H133">
            <v>240</v>
          </cell>
          <cell r="I133">
            <v>240</v>
          </cell>
          <cell r="J133">
            <v>240</v>
          </cell>
          <cell r="K133">
            <v>240</v>
          </cell>
          <cell r="L133">
            <v>240</v>
          </cell>
          <cell r="M133">
            <v>250</v>
          </cell>
          <cell r="N133">
            <v>220</v>
          </cell>
          <cell r="O133">
            <v>280</v>
          </cell>
          <cell r="P133">
            <v>290</v>
          </cell>
          <cell r="Q133">
            <v>290</v>
          </cell>
          <cell r="R133">
            <v>280</v>
          </cell>
        </row>
        <row r="134">
          <cell r="A134" t="str">
            <v>Malawi</v>
          </cell>
          <cell r="B134">
            <v>180</v>
          </cell>
          <cell r="C134">
            <v>210</v>
          </cell>
          <cell r="D134">
            <v>200</v>
          </cell>
          <cell r="E134">
            <v>220</v>
          </cell>
          <cell r="F134">
            <v>150</v>
          </cell>
          <cell r="G134">
            <v>160</v>
          </cell>
          <cell r="H134">
            <v>170</v>
          </cell>
          <cell r="I134">
            <v>200</v>
          </cell>
          <cell r="J134">
            <v>200</v>
          </cell>
          <cell r="K134">
            <v>180</v>
          </cell>
          <cell r="L134">
            <v>150</v>
          </cell>
          <cell r="M134">
            <v>140</v>
          </cell>
          <cell r="N134">
            <v>140</v>
          </cell>
          <cell r="O134">
            <v>150</v>
          </cell>
          <cell r="P134">
            <v>160</v>
          </cell>
          <cell r="Q134">
            <v>160</v>
          </cell>
          <cell r="R134">
            <v>170</v>
          </cell>
        </row>
        <row r="135">
          <cell r="A135" t="str">
            <v>Malaysia</v>
          </cell>
          <cell r="B135">
            <v>2420</v>
          </cell>
          <cell r="C135">
            <v>2590</v>
          </cell>
          <cell r="D135">
            <v>2910</v>
          </cell>
          <cell r="E135">
            <v>3260</v>
          </cell>
          <cell r="F135">
            <v>3620</v>
          </cell>
          <cell r="G135">
            <v>4080</v>
          </cell>
          <cell r="H135">
            <v>4530</v>
          </cell>
          <cell r="I135">
            <v>4650</v>
          </cell>
          <cell r="J135">
            <v>3670</v>
          </cell>
          <cell r="K135">
            <v>3400</v>
          </cell>
          <cell r="L135">
            <v>3430</v>
          </cell>
          <cell r="M135">
            <v>3460</v>
          </cell>
          <cell r="N135">
            <v>3600</v>
          </cell>
          <cell r="O135">
            <v>3950</v>
          </cell>
          <cell r="P135">
            <v>4530</v>
          </cell>
          <cell r="Q135">
            <v>4970</v>
          </cell>
          <cell r="R135">
            <v>5490</v>
          </cell>
        </row>
        <row r="136">
          <cell r="A136" t="str">
            <v>Maldives</v>
          </cell>
          <cell r="B136" t="str">
            <v>..</v>
          </cell>
          <cell r="C136" t="str">
            <v>..</v>
          </cell>
          <cell r="D136" t="str">
            <v>..</v>
          </cell>
          <cell r="E136" t="str">
            <v>..</v>
          </cell>
          <cell r="F136" t="str">
            <v>..</v>
          </cell>
          <cell r="G136" t="str">
            <v>..</v>
          </cell>
          <cell r="H136" t="str">
            <v>..</v>
          </cell>
          <cell r="I136">
            <v>1780</v>
          </cell>
          <cell r="J136">
            <v>1850</v>
          </cell>
          <cell r="K136">
            <v>1940</v>
          </cell>
          <cell r="L136">
            <v>2010</v>
          </cell>
          <cell r="M136">
            <v>1990</v>
          </cell>
          <cell r="N136">
            <v>2020</v>
          </cell>
          <cell r="O136">
            <v>2160</v>
          </cell>
          <cell r="P136">
            <v>2440</v>
          </cell>
          <cell r="Q136">
            <v>2320</v>
          </cell>
          <cell r="R136">
            <v>2680</v>
          </cell>
        </row>
        <row r="137">
          <cell r="A137" t="str">
            <v>Mali</v>
          </cell>
          <cell r="B137">
            <v>260</v>
          </cell>
          <cell r="C137">
            <v>260</v>
          </cell>
          <cell r="D137">
            <v>300</v>
          </cell>
          <cell r="E137">
            <v>290</v>
          </cell>
          <cell r="F137">
            <v>240</v>
          </cell>
          <cell r="G137">
            <v>230</v>
          </cell>
          <cell r="H137">
            <v>230</v>
          </cell>
          <cell r="I137">
            <v>250</v>
          </cell>
          <cell r="J137">
            <v>240</v>
          </cell>
          <cell r="K137">
            <v>230</v>
          </cell>
          <cell r="L137">
            <v>220</v>
          </cell>
          <cell r="M137">
            <v>220</v>
          </cell>
          <cell r="N137">
            <v>220</v>
          </cell>
          <cell r="O137">
            <v>270</v>
          </cell>
          <cell r="P137">
            <v>330</v>
          </cell>
          <cell r="Q137">
            <v>380</v>
          </cell>
          <cell r="R137">
            <v>440</v>
          </cell>
        </row>
        <row r="138">
          <cell r="A138" t="str">
            <v>Malta</v>
          </cell>
          <cell r="B138">
            <v>6780</v>
          </cell>
          <cell r="C138">
            <v>7220</v>
          </cell>
          <cell r="D138">
            <v>7940</v>
          </cell>
          <cell r="E138">
            <v>7800</v>
          </cell>
          <cell r="F138">
            <v>7830</v>
          </cell>
          <cell r="G138">
            <v>8240</v>
          </cell>
          <cell r="H138">
            <v>8810</v>
          </cell>
          <cell r="I138">
            <v>9140</v>
          </cell>
          <cell r="J138">
            <v>8790</v>
          </cell>
          <cell r="K138">
            <v>9270</v>
          </cell>
          <cell r="L138">
            <v>9590</v>
          </cell>
          <cell r="M138">
            <v>9890</v>
          </cell>
          <cell r="N138">
            <v>10000</v>
          </cell>
          <cell r="O138">
            <v>10660</v>
          </cell>
          <cell r="P138">
            <v>12100</v>
          </cell>
          <cell r="Q138">
            <v>13610</v>
          </cell>
          <cell r="R138" t="str">
            <v>..</v>
          </cell>
        </row>
        <row r="139">
          <cell r="A139" t="str">
            <v>Marshall Islands</v>
          </cell>
          <cell r="B139" t="str">
            <v>..</v>
          </cell>
          <cell r="C139" t="str">
            <v>..</v>
          </cell>
          <cell r="D139" t="str">
            <v>..</v>
          </cell>
          <cell r="E139" t="str">
            <v>..</v>
          </cell>
          <cell r="F139" t="str">
            <v>..</v>
          </cell>
          <cell r="G139" t="str">
            <v>..</v>
          </cell>
          <cell r="H139" t="str">
            <v>..</v>
          </cell>
          <cell r="I139" t="str">
            <v>..</v>
          </cell>
          <cell r="J139">
            <v>2070</v>
          </cell>
          <cell r="K139">
            <v>2280</v>
          </cell>
          <cell r="L139">
            <v>2540</v>
          </cell>
          <cell r="M139">
            <v>2550</v>
          </cell>
          <cell r="N139">
            <v>2720</v>
          </cell>
          <cell r="O139">
            <v>2880</v>
          </cell>
          <cell r="P139">
            <v>2810</v>
          </cell>
          <cell r="Q139">
            <v>2930</v>
          </cell>
          <cell r="R139">
            <v>3000</v>
          </cell>
        </row>
        <row r="140">
          <cell r="A140" t="str">
            <v>Mauritania</v>
          </cell>
          <cell r="B140">
            <v>540</v>
          </cell>
          <cell r="C140">
            <v>500</v>
          </cell>
          <cell r="D140">
            <v>570</v>
          </cell>
          <cell r="E140">
            <v>600</v>
          </cell>
          <cell r="F140">
            <v>590</v>
          </cell>
          <cell r="G140">
            <v>610</v>
          </cell>
          <cell r="H140">
            <v>660</v>
          </cell>
          <cell r="I140">
            <v>590</v>
          </cell>
          <cell r="J140">
            <v>540</v>
          </cell>
          <cell r="K140">
            <v>520</v>
          </cell>
          <cell r="L140">
            <v>460</v>
          </cell>
          <cell r="M140">
            <v>410</v>
          </cell>
          <cell r="N140">
            <v>440</v>
          </cell>
          <cell r="O140">
            <v>450</v>
          </cell>
          <cell r="P140">
            <v>510</v>
          </cell>
          <cell r="Q140">
            <v>580</v>
          </cell>
          <cell r="R140">
            <v>740</v>
          </cell>
        </row>
        <row r="141">
          <cell r="A141" t="str">
            <v>Mauritius</v>
          </cell>
          <cell r="B141">
            <v>2300</v>
          </cell>
          <cell r="C141">
            <v>2530</v>
          </cell>
          <cell r="D141">
            <v>2780</v>
          </cell>
          <cell r="E141">
            <v>3050</v>
          </cell>
          <cell r="F141">
            <v>3130</v>
          </cell>
          <cell r="G141">
            <v>3360</v>
          </cell>
          <cell r="H141">
            <v>3570</v>
          </cell>
          <cell r="I141">
            <v>3790</v>
          </cell>
          <cell r="J141">
            <v>3760</v>
          </cell>
          <cell r="K141">
            <v>3750</v>
          </cell>
          <cell r="L141">
            <v>3740</v>
          </cell>
          <cell r="M141">
            <v>3860</v>
          </cell>
          <cell r="N141">
            <v>3820</v>
          </cell>
          <cell r="O141">
            <v>4090</v>
          </cell>
          <cell r="P141">
            <v>4670</v>
          </cell>
          <cell r="Q141">
            <v>5250</v>
          </cell>
          <cell r="R141">
            <v>5450</v>
          </cell>
        </row>
        <row r="142">
          <cell r="A142" t="str">
            <v>Mayotte</v>
          </cell>
          <cell r="B142" t="str">
            <v>..</v>
          </cell>
          <cell r="C142" t="str">
            <v>..</v>
          </cell>
          <cell r="D142" t="str">
            <v>..</v>
          </cell>
          <cell r="E142" t="str">
            <v>..</v>
          </cell>
          <cell r="F142" t="str">
            <v>..</v>
          </cell>
          <cell r="G142" t="str">
            <v>..</v>
          </cell>
          <cell r="H142" t="str">
            <v>..</v>
          </cell>
          <cell r="I142" t="str">
            <v>..</v>
          </cell>
          <cell r="J142" t="str">
            <v>..</v>
          </cell>
          <cell r="K142" t="str">
            <v>..</v>
          </cell>
          <cell r="L142" t="str">
            <v>..</v>
          </cell>
          <cell r="M142" t="str">
            <v>..</v>
          </cell>
          <cell r="N142" t="str">
            <v>..</v>
          </cell>
          <cell r="O142" t="str">
            <v>..</v>
          </cell>
          <cell r="P142" t="str">
            <v>..</v>
          </cell>
          <cell r="Q142" t="str">
            <v>..</v>
          </cell>
          <cell r="R142" t="str">
            <v>..</v>
          </cell>
        </row>
        <row r="143">
          <cell r="A143" t="str">
            <v>Mexico</v>
          </cell>
          <cell r="B143">
            <v>2830</v>
          </cell>
          <cell r="C143">
            <v>3290</v>
          </cell>
          <cell r="D143">
            <v>3820</v>
          </cell>
          <cell r="E143">
            <v>4230</v>
          </cell>
          <cell r="F143">
            <v>4600</v>
          </cell>
          <cell r="G143">
            <v>3810</v>
          </cell>
          <cell r="H143">
            <v>3660</v>
          </cell>
          <cell r="I143">
            <v>3720</v>
          </cell>
          <cell r="J143">
            <v>4020</v>
          </cell>
          <cell r="K143">
            <v>4470</v>
          </cell>
          <cell r="L143">
            <v>5110</v>
          </cell>
          <cell r="M143">
            <v>5580</v>
          </cell>
          <cell r="N143">
            <v>6000</v>
          </cell>
          <cell r="O143">
            <v>6370</v>
          </cell>
          <cell r="P143">
            <v>6930</v>
          </cell>
          <cell r="Q143">
            <v>7300</v>
          </cell>
          <cell r="R143">
            <v>7870</v>
          </cell>
        </row>
        <row r="144">
          <cell r="A144" t="str">
            <v>Micronesia, Fed. Sts.</v>
          </cell>
          <cell r="B144" t="str">
            <v>..</v>
          </cell>
          <cell r="C144" t="str">
            <v>..</v>
          </cell>
          <cell r="D144" t="str">
            <v>..</v>
          </cell>
          <cell r="E144">
            <v>2130</v>
          </cell>
          <cell r="F144">
            <v>2130</v>
          </cell>
          <cell r="G144">
            <v>2220</v>
          </cell>
          <cell r="H144">
            <v>2200</v>
          </cell>
          <cell r="I144">
            <v>2090</v>
          </cell>
          <cell r="J144">
            <v>2030</v>
          </cell>
          <cell r="K144">
            <v>2000</v>
          </cell>
          <cell r="L144">
            <v>2170</v>
          </cell>
          <cell r="M144">
            <v>2080</v>
          </cell>
          <cell r="N144">
            <v>2130</v>
          </cell>
          <cell r="O144">
            <v>2270</v>
          </cell>
          <cell r="P144">
            <v>2300</v>
          </cell>
          <cell r="Q144">
            <v>2390</v>
          </cell>
          <cell r="R144">
            <v>2380</v>
          </cell>
        </row>
        <row r="145">
          <cell r="A145" t="str">
            <v>Middle East &amp; North Africa</v>
          </cell>
          <cell r="B145">
            <v>1333.98</v>
          </cell>
          <cell r="C145">
            <v>1280.6099999999999</v>
          </cell>
          <cell r="D145">
            <v>1307.73</v>
          </cell>
          <cell r="E145">
            <v>1268.08</v>
          </cell>
          <cell r="F145">
            <v>1293.3</v>
          </cell>
          <cell r="G145">
            <v>1333.46</v>
          </cell>
          <cell r="H145">
            <v>1483.38</v>
          </cell>
          <cell r="I145">
            <v>1579.36</v>
          </cell>
          <cell r="J145">
            <v>1603.08</v>
          </cell>
          <cell r="K145">
            <v>1610.58</v>
          </cell>
          <cell r="L145">
            <v>1661.97</v>
          </cell>
          <cell r="M145">
            <v>1706.45</v>
          </cell>
          <cell r="N145">
            <v>1702.5</v>
          </cell>
          <cell r="O145">
            <v>1806.34</v>
          </cell>
          <cell r="P145">
            <v>1984.2</v>
          </cell>
          <cell r="Q145">
            <v>2223.37</v>
          </cell>
          <cell r="R145">
            <v>2480.6799999999998</v>
          </cell>
        </row>
        <row r="146">
          <cell r="A146" t="str">
            <v>Middle income</v>
          </cell>
          <cell r="B146">
            <v>1164.21</v>
          </cell>
          <cell r="C146">
            <v>1228.4100000000001</v>
          </cell>
          <cell r="D146">
            <v>1299.45</v>
          </cell>
          <cell r="E146">
            <v>1351.43</v>
          </cell>
          <cell r="F146">
            <v>1416.86</v>
          </cell>
          <cell r="G146">
            <v>1523.24</v>
          </cell>
          <cell r="H146">
            <v>1677.49</v>
          </cell>
          <cell r="I146">
            <v>1801.35</v>
          </cell>
          <cell r="J146">
            <v>1724.49</v>
          </cell>
          <cell r="K146">
            <v>1669.51</v>
          </cell>
          <cell r="L146">
            <v>1722.92</v>
          </cell>
          <cell r="M146">
            <v>1737.08</v>
          </cell>
          <cell r="N146">
            <v>1766.38</v>
          </cell>
          <cell r="O146">
            <v>1931.03</v>
          </cell>
          <cell r="P146">
            <v>2255.89</v>
          </cell>
          <cell r="Q146">
            <v>2635.61</v>
          </cell>
          <cell r="R146">
            <v>3051.16</v>
          </cell>
        </row>
        <row r="147">
          <cell r="A147" t="str">
            <v>Moldova</v>
          </cell>
          <cell r="B147" t="str">
            <v>..</v>
          </cell>
          <cell r="C147" t="str">
            <v>..</v>
          </cell>
          <cell r="D147">
            <v>630</v>
          </cell>
          <cell r="E147">
            <v>660</v>
          </cell>
          <cell r="F147">
            <v>470</v>
          </cell>
          <cell r="G147">
            <v>480</v>
          </cell>
          <cell r="H147">
            <v>490</v>
          </cell>
          <cell r="I147">
            <v>500</v>
          </cell>
          <cell r="J147">
            <v>460</v>
          </cell>
          <cell r="K147">
            <v>400</v>
          </cell>
          <cell r="L147">
            <v>370</v>
          </cell>
          <cell r="M147">
            <v>400</v>
          </cell>
          <cell r="N147">
            <v>460</v>
          </cell>
          <cell r="O147">
            <v>570</v>
          </cell>
          <cell r="P147">
            <v>730</v>
          </cell>
          <cell r="Q147">
            <v>960</v>
          </cell>
          <cell r="R147">
            <v>1100</v>
          </cell>
        </row>
        <row r="148">
          <cell r="A148" t="str">
            <v>Monaco</v>
          </cell>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row>
        <row r="149">
          <cell r="A149" t="str">
            <v>Mongolia</v>
          </cell>
          <cell r="B149" t="str">
            <v>..</v>
          </cell>
          <cell r="C149" t="str">
            <v>..</v>
          </cell>
          <cell r="D149" t="str">
            <v>..</v>
          </cell>
          <cell r="E149" t="str">
            <v>..</v>
          </cell>
          <cell r="F149" t="str">
            <v>..</v>
          </cell>
          <cell r="G149" t="str">
            <v>..</v>
          </cell>
          <cell r="H149" t="str">
            <v>..</v>
          </cell>
          <cell r="I149" t="str">
            <v>..</v>
          </cell>
          <cell r="J149">
            <v>460</v>
          </cell>
          <cell r="K149">
            <v>420</v>
          </cell>
          <cell r="L149">
            <v>390</v>
          </cell>
          <cell r="M149">
            <v>390</v>
          </cell>
          <cell r="N149">
            <v>420</v>
          </cell>
          <cell r="O149">
            <v>490</v>
          </cell>
          <cell r="P149">
            <v>610</v>
          </cell>
          <cell r="Q149">
            <v>720</v>
          </cell>
          <cell r="R149">
            <v>880</v>
          </cell>
        </row>
        <row r="150">
          <cell r="A150" t="str">
            <v>Montenegro</v>
          </cell>
          <cell r="B150" t="str">
            <v>..</v>
          </cell>
          <cell r="C150" t="str">
            <v>..</v>
          </cell>
          <cell r="D150" t="str">
            <v>..</v>
          </cell>
          <cell r="E150" t="str">
            <v>..</v>
          </cell>
          <cell r="F150" t="str">
            <v>..</v>
          </cell>
          <cell r="G150" t="str">
            <v>..</v>
          </cell>
          <cell r="H150" t="str">
            <v>..</v>
          </cell>
          <cell r="I150" t="str">
            <v>..</v>
          </cell>
          <cell r="J150" t="str">
            <v>..</v>
          </cell>
          <cell r="K150" t="str">
            <v>..</v>
          </cell>
          <cell r="L150" t="str">
            <v>..</v>
          </cell>
          <cell r="M150" t="str">
            <v>..</v>
          </cell>
          <cell r="N150">
            <v>1630</v>
          </cell>
          <cell r="O150">
            <v>2070</v>
          </cell>
          <cell r="P150">
            <v>2660</v>
          </cell>
          <cell r="Q150">
            <v>3310</v>
          </cell>
          <cell r="R150">
            <v>3860</v>
          </cell>
        </row>
        <row r="151">
          <cell r="A151" t="str">
            <v>Morocco</v>
          </cell>
          <cell r="B151">
            <v>1030</v>
          </cell>
          <cell r="C151">
            <v>1090</v>
          </cell>
          <cell r="D151">
            <v>1100</v>
          </cell>
          <cell r="E151">
            <v>1060</v>
          </cell>
          <cell r="F151">
            <v>1160</v>
          </cell>
          <cell r="G151">
            <v>1120</v>
          </cell>
          <cell r="H151">
            <v>1300</v>
          </cell>
          <cell r="I151">
            <v>1250</v>
          </cell>
          <cell r="J151">
            <v>1260</v>
          </cell>
          <cell r="K151">
            <v>1210</v>
          </cell>
          <cell r="L151">
            <v>1190</v>
          </cell>
          <cell r="M151">
            <v>1200</v>
          </cell>
          <cell r="N151">
            <v>1190</v>
          </cell>
          <cell r="O151">
            <v>1340</v>
          </cell>
          <cell r="P151">
            <v>1570</v>
          </cell>
          <cell r="Q151">
            <v>1750</v>
          </cell>
          <cell r="R151">
            <v>1900</v>
          </cell>
        </row>
        <row r="152">
          <cell r="A152" t="str">
            <v>Mozambique</v>
          </cell>
          <cell r="B152">
            <v>170</v>
          </cell>
          <cell r="C152">
            <v>180</v>
          </cell>
          <cell r="D152">
            <v>150</v>
          </cell>
          <cell r="E152">
            <v>140</v>
          </cell>
          <cell r="F152">
            <v>130</v>
          </cell>
          <cell r="G152">
            <v>140</v>
          </cell>
          <cell r="H152">
            <v>150</v>
          </cell>
          <cell r="I152">
            <v>170</v>
          </cell>
          <cell r="J152">
            <v>200</v>
          </cell>
          <cell r="K152">
            <v>220</v>
          </cell>
          <cell r="L152">
            <v>210</v>
          </cell>
          <cell r="M152">
            <v>210</v>
          </cell>
          <cell r="N152">
            <v>210</v>
          </cell>
          <cell r="O152">
            <v>230</v>
          </cell>
          <cell r="P152">
            <v>270</v>
          </cell>
          <cell r="Q152">
            <v>310</v>
          </cell>
          <cell r="R152">
            <v>340</v>
          </cell>
        </row>
        <row r="153">
          <cell r="A153" t="str">
            <v>Myanmar</v>
          </cell>
          <cell r="B153" t="str">
            <v>..</v>
          </cell>
          <cell r="C153" t="str">
            <v>..</v>
          </cell>
          <cell r="D153" t="str">
            <v>..</v>
          </cell>
          <cell r="E153" t="str">
            <v>..</v>
          </cell>
          <cell r="F153" t="str">
            <v>..</v>
          </cell>
          <cell r="G153" t="str">
            <v>..</v>
          </cell>
          <cell r="H153" t="str">
            <v>..</v>
          </cell>
          <cell r="I153" t="str">
            <v>..</v>
          </cell>
          <cell r="J153" t="str">
            <v>..</v>
          </cell>
          <cell r="K153" t="str">
            <v>..</v>
          </cell>
          <cell r="L153" t="str">
            <v>..</v>
          </cell>
          <cell r="M153" t="str">
            <v>..</v>
          </cell>
          <cell r="N153" t="str">
            <v>..</v>
          </cell>
          <cell r="O153" t="str">
            <v>..</v>
          </cell>
          <cell r="P153" t="str">
            <v>..</v>
          </cell>
          <cell r="Q153" t="str">
            <v>..</v>
          </cell>
          <cell r="R153" t="str">
            <v>..</v>
          </cell>
        </row>
        <row r="154">
          <cell r="A154" t="str">
            <v>Namibia</v>
          </cell>
          <cell r="B154">
            <v>1740</v>
          </cell>
          <cell r="C154">
            <v>1850</v>
          </cell>
          <cell r="D154">
            <v>1930</v>
          </cell>
          <cell r="E154">
            <v>1880</v>
          </cell>
          <cell r="F154">
            <v>2040</v>
          </cell>
          <cell r="G154">
            <v>2210</v>
          </cell>
          <cell r="H154">
            <v>2190</v>
          </cell>
          <cell r="I154">
            <v>2160</v>
          </cell>
          <cell r="J154">
            <v>2020</v>
          </cell>
          <cell r="K154">
            <v>1890</v>
          </cell>
          <cell r="L154">
            <v>1870</v>
          </cell>
          <cell r="M154">
            <v>1770</v>
          </cell>
          <cell r="N154">
            <v>1740</v>
          </cell>
          <cell r="O154">
            <v>1990</v>
          </cell>
          <cell r="P154">
            <v>2380</v>
          </cell>
          <cell r="Q154">
            <v>2960</v>
          </cell>
          <cell r="R154">
            <v>3230</v>
          </cell>
        </row>
        <row r="155">
          <cell r="A155" t="str">
            <v>Nepal</v>
          </cell>
          <cell r="B155">
            <v>200</v>
          </cell>
          <cell r="C155">
            <v>210</v>
          </cell>
          <cell r="D155">
            <v>200</v>
          </cell>
          <cell r="E155">
            <v>190</v>
          </cell>
          <cell r="F155">
            <v>190</v>
          </cell>
          <cell r="G155">
            <v>200</v>
          </cell>
          <cell r="H155">
            <v>210</v>
          </cell>
          <cell r="I155">
            <v>210</v>
          </cell>
          <cell r="J155">
            <v>210</v>
          </cell>
          <cell r="K155">
            <v>210</v>
          </cell>
          <cell r="L155">
            <v>230</v>
          </cell>
          <cell r="M155">
            <v>230</v>
          </cell>
          <cell r="N155">
            <v>230</v>
          </cell>
          <cell r="O155">
            <v>230</v>
          </cell>
          <cell r="P155">
            <v>250</v>
          </cell>
          <cell r="Q155">
            <v>270</v>
          </cell>
          <cell r="R155">
            <v>290</v>
          </cell>
        </row>
        <row r="156">
          <cell r="A156" t="str">
            <v>Netherlands</v>
          </cell>
          <cell r="B156">
            <v>19840</v>
          </cell>
          <cell r="C156">
            <v>20770</v>
          </cell>
          <cell r="D156">
            <v>22930</v>
          </cell>
          <cell r="E156">
            <v>23290</v>
          </cell>
          <cell r="F156">
            <v>24570</v>
          </cell>
          <cell r="G156">
            <v>26770</v>
          </cell>
          <cell r="H156">
            <v>28450</v>
          </cell>
          <cell r="I156">
            <v>28660</v>
          </cell>
          <cell r="J156">
            <v>26630</v>
          </cell>
          <cell r="K156">
            <v>26740</v>
          </cell>
          <cell r="L156">
            <v>26660</v>
          </cell>
          <cell r="M156">
            <v>25550</v>
          </cell>
          <cell r="N156">
            <v>25280</v>
          </cell>
          <cell r="O156">
            <v>28420</v>
          </cell>
          <cell r="P156">
            <v>34340</v>
          </cell>
          <cell r="Q156">
            <v>39340</v>
          </cell>
          <cell r="R156">
            <v>42670</v>
          </cell>
        </row>
        <row r="157">
          <cell r="A157" t="str">
            <v>Netherlands Antilles</v>
          </cell>
          <cell r="B157" t="str">
            <v>..</v>
          </cell>
          <cell r="C157" t="str">
            <v>..</v>
          </cell>
          <cell r="D157" t="str">
            <v>..</v>
          </cell>
          <cell r="E157" t="str">
            <v>..</v>
          </cell>
          <cell r="F157" t="str">
            <v>..</v>
          </cell>
          <cell r="G157" t="str">
            <v>..</v>
          </cell>
          <cell r="H157" t="str">
            <v>..</v>
          </cell>
          <cell r="I157" t="str">
            <v>..</v>
          </cell>
          <cell r="J157" t="str">
            <v>..</v>
          </cell>
          <cell r="K157" t="str">
            <v>..</v>
          </cell>
          <cell r="L157" t="str">
            <v>..</v>
          </cell>
          <cell r="M157" t="str">
            <v>..</v>
          </cell>
          <cell r="N157" t="str">
            <v>..</v>
          </cell>
          <cell r="O157" t="str">
            <v>..</v>
          </cell>
          <cell r="P157" t="str">
            <v>..</v>
          </cell>
          <cell r="Q157" t="str">
            <v>..</v>
          </cell>
          <cell r="R157" t="str">
            <v>..</v>
          </cell>
        </row>
        <row r="158">
          <cell r="A158" t="str">
            <v>New Caledonia</v>
          </cell>
          <cell r="B158">
            <v>15010</v>
          </cell>
          <cell r="C158">
            <v>15480</v>
          </cell>
          <cell r="D158">
            <v>16350</v>
          </cell>
          <cell r="E158">
            <v>16590</v>
          </cell>
          <cell r="F158">
            <v>17000</v>
          </cell>
          <cell r="G158">
            <v>18300</v>
          </cell>
          <cell r="H158">
            <v>18290</v>
          </cell>
          <cell r="I158">
            <v>17790</v>
          </cell>
          <cell r="J158">
            <v>15750</v>
          </cell>
          <cell r="K158">
            <v>14670</v>
          </cell>
          <cell r="L158">
            <v>14020</v>
          </cell>
          <cell r="M158" t="str">
            <v>..</v>
          </cell>
          <cell r="N158" t="str">
            <v>..</v>
          </cell>
          <cell r="O158" t="str">
            <v>..</v>
          </cell>
          <cell r="P158" t="str">
            <v>..</v>
          </cell>
          <cell r="Q158" t="str">
            <v>..</v>
          </cell>
          <cell r="R158" t="str">
            <v>..</v>
          </cell>
        </row>
        <row r="159">
          <cell r="A159" t="str">
            <v>New Zealand</v>
          </cell>
          <cell r="B159">
            <v>12910</v>
          </cell>
          <cell r="C159">
            <v>11900</v>
          </cell>
          <cell r="D159">
            <v>11810</v>
          </cell>
          <cell r="E159">
            <v>12030</v>
          </cell>
          <cell r="F159">
            <v>12830</v>
          </cell>
          <cell r="G159">
            <v>14440</v>
          </cell>
          <cell r="H159">
            <v>15910</v>
          </cell>
          <cell r="I159">
            <v>16670</v>
          </cell>
          <cell r="J159">
            <v>15480</v>
          </cell>
          <cell r="K159">
            <v>14930</v>
          </cell>
          <cell r="L159">
            <v>13760</v>
          </cell>
          <cell r="M159">
            <v>13560</v>
          </cell>
          <cell r="N159">
            <v>13650</v>
          </cell>
          <cell r="O159">
            <v>15740</v>
          </cell>
          <cell r="P159">
            <v>19610</v>
          </cell>
          <cell r="Q159">
            <v>25920</v>
          </cell>
          <cell r="R159">
            <v>27250</v>
          </cell>
        </row>
        <row r="160">
          <cell r="A160" t="str">
            <v>Nicaragua</v>
          </cell>
          <cell r="B160">
            <v>330</v>
          </cell>
          <cell r="C160">
            <v>230</v>
          </cell>
          <cell r="D160">
            <v>250</v>
          </cell>
          <cell r="E160">
            <v>310</v>
          </cell>
          <cell r="F160">
            <v>420</v>
          </cell>
          <cell r="G160">
            <v>540</v>
          </cell>
          <cell r="H160">
            <v>680</v>
          </cell>
          <cell r="I160">
            <v>690</v>
          </cell>
          <cell r="J160">
            <v>700</v>
          </cell>
          <cell r="K160">
            <v>730</v>
          </cell>
          <cell r="L160">
            <v>760</v>
          </cell>
          <cell r="M160">
            <v>760</v>
          </cell>
          <cell r="N160">
            <v>760</v>
          </cell>
          <cell r="O160">
            <v>790</v>
          </cell>
          <cell r="P160">
            <v>870</v>
          </cell>
          <cell r="Q160">
            <v>950</v>
          </cell>
          <cell r="R160">
            <v>1000</v>
          </cell>
        </row>
        <row r="161">
          <cell r="A161" t="str">
            <v>Niger</v>
          </cell>
          <cell r="B161">
            <v>280</v>
          </cell>
          <cell r="C161">
            <v>280</v>
          </cell>
          <cell r="D161">
            <v>260</v>
          </cell>
          <cell r="E161">
            <v>220</v>
          </cell>
          <cell r="F161">
            <v>190</v>
          </cell>
          <cell r="G161">
            <v>180</v>
          </cell>
          <cell r="H161">
            <v>180</v>
          </cell>
          <cell r="I161">
            <v>180</v>
          </cell>
          <cell r="J161">
            <v>190</v>
          </cell>
          <cell r="K161">
            <v>170</v>
          </cell>
          <cell r="L161">
            <v>160</v>
          </cell>
          <cell r="M161">
            <v>160</v>
          </cell>
          <cell r="N161">
            <v>160</v>
          </cell>
          <cell r="O161">
            <v>180</v>
          </cell>
          <cell r="P161">
            <v>210</v>
          </cell>
          <cell r="Q161">
            <v>240</v>
          </cell>
          <cell r="R161">
            <v>260</v>
          </cell>
        </row>
        <row r="162">
          <cell r="A162" t="str">
            <v>Nigeria</v>
          </cell>
          <cell r="B162">
            <v>270</v>
          </cell>
          <cell r="C162">
            <v>270</v>
          </cell>
          <cell r="D162">
            <v>290</v>
          </cell>
          <cell r="E162">
            <v>240</v>
          </cell>
          <cell r="F162">
            <v>220</v>
          </cell>
          <cell r="G162">
            <v>220</v>
          </cell>
          <cell r="H162">
            <v>250</v>
          </cell>
          <cell r="I162">
            <v>280</v>
          </cell>
          <cell r="J162">
            <v>270</v>
          </cell>
          <cell r="K162">
            <v>270</v>
          </cell>
          <cell r="L162">
            <v>270</v>
          </cell>
          <cell r="M162">
            <v>310</v>
          </cell>
          <cell r="N162">
            <v>310</v>
          </cell>
          <cell r="O162">
            <v>360</v>
          </cell>
          <cell r="P162">
            <v>400</v>
          </cell>
          <cell r="Q162">
            <v>520</v>
          </cell>
          <cell r="R162">
            <v>640</v>
          </cell>
        </row>
        <row r="163">
          <cell r="A163" t="str">
            <v>Northern Mariana Islands</v>
          </cell>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row>
        <row r="164">
          <cell r="A164" t="str">
            <v>Norway</v>
          </cell>
          <cell r="B164">
            <v>25660</v>
          </cell>
          <cell r="C164">
            <v>27070</v>
          </cell>
          <cell r="D164">
            <v>29880</v>
          </cell>
          <cell r="E164">
            <v>29290</v>
          </cell>
          <cell r="F164">
            <v>29990</v>
          </cell>
          <cell r="G164">
            <v>31820</v>
          </cell>
          <cell r="H164">
            <v>34900</v>
          </cell>
          <cell r="I164">
            <v>36920</v>
          </cell>
          <cell r="J164">
            <v>35240</v>
          </cell>
          <cell r="K164">
            <v>34530</v>
          </cell>
          <cell r="L164">
            <v>35660</v>
          </cell>
          <cell r="M164">
            <v>37100</v>
          </cell>
          <cell r="N164">
            <v>38870</v>
          </cell>
          <cell r="O164">
            <v>43730</v>
          </cell>
          <cell r="P164">
            <v>52370</v>
          </cell>
          <cell r="Q164">
            <v>60890</v>
          </cell>
          <cell r="R164">
            <v>66530</v>
          </cell>
        </row>
        <row r="165">
          <cell r="A165" t="str">
            <v>Oman</v>
          </cell>
          <cell r="B165">
            <v>5610</v>
          </cell>
          <cell r="C165">
            <v>5990</v>
          </cell>
          <cell r="D165">
            <v>6530</v>
          </cell>
          <cell r="E165">
            <v>6360</v>
          </cell>
          <cell r="F165">
            <v>6260</v>
          </cell>
          <cell r="G165">
            <v>6350</v>
          </cell>
          <cell r="H165">
            <v>6470</v>
          </cell>
          <cell r="I165">
            <v>6660</v>
          </cell>
          <cell r="J165">
            <v>6210</v>
          </cell>
          <cell r="K165">
            <v>5980</v>
          </cell>
          <cell r="L165">
            <v>6610</v>
          </cell>
          <cell r="M165">
            <v>7610</v>
          </cell>
          <cell r="N165">
            <v>7930</v>
          </cell>
          <cell r="O165">
            <v>8130</v>
          </cell>
          <cell r="P165">
            <v>9070</v>
          </cell>
          <cell r="Q165" t="str">
            <v>..</v>
          </cell>
          <cell r="R165" t="str">
            <v>..</v>
          </cell>
        </row>
        <row r="166">
          <cell r="A166" t="str">
            <v>Pakistan</v>
          </cell>
          <cell r="B166">
            <v>420</v>
          </cell>
          <cell r="C166">
            <v>420</v>
          </cell>
          <cell r="D166">
            <v>440</v>
          </cell>
          <cell r="E166">
            <v>450</v>
          </cell>
          <cell r="F166">
            <v>450</v>
          </cell>
          <cell r="G166">
            <v>490</v>
          </cell>
          <cell r="H166">
            <v>500</v>
          </cell>
          <cell r="I166">
            <v>500</v>
          </cell>
          <cell r="J166">
            <v>470</v>
          </cell>
          <cell r="K166">
            <v>470</v>
          </cell>
          <cell r="L166">
            <v>490</v>
          </cell>
          <cell r="M166">
            <v>490</v>
          </cell>
          <cell r="N166">
            <v>490</v>
          </cell>
          <cell r="O166">
            <v>520</v>
          </cell>
          <cell r="P166">
            <v>600</v>
          </cell>
          <cell r="Q166">
            <v>690</v>
          </cell>
          <cell r="R166">
            <v>770</v>
          </cell>
        </row>
        <row r="167">
          <cell r="A167" t="str">
            <v>Palau</v>
          </cell>
          <cell r="B167" t="str">
            <v>..</v>
          </cell>
          <cell r="C167" t="str">
            <v>..</v>
          </cell>
          <cell r="D167" t="str">
            <v>..</v>
          </cell>
          <cell r="E167" t="str">
            <v>..</v>
          </cell>
          <cell r="F167" t="str">
            <v>..</v>
          </cell>
          <cell r="G167" t="str">
            <v>..</v>
          </cell>
          <cell r="H167" t="str">
            <v>..</v>
          </cell>
          <cell r="I167" t="str">
            <v>..</v>
          </cell>
          <cell r="J167" t="str">
            <v>..</v>
          </cell>
          <cell r="K167" t="str">
            <v>..</v>
          </cell>
          <cell r="L167" t="str">
            <v>..</v>
          </cell>
          <cell r="M167" t="str">
            <v>..</v>
          </cell>
          <cell r="N167" t="str">
            <v>..</v>
          </cell>
          <cell r="O167">
            <v>6420</v>
          </cell>
          <cell r="P167">
            <v>7120</v>
          </cell>
          <cell r="Q167">
            <v>7670</v>
          </cell>
          <cell r="R167">
            <v>7990</v>
          </cell>
        </row>
        <row r="168">
          <cell r="A168" t="str">
            <v>Panama</v>
          </cell>
          <cell r="B168">
            <v>2210</v>
          </cell>
          <cell r="C168">
            <v>2300</v>
          </cell>
          <cell r="D168">
            <v>2530</v>
          </cell>
          <cell r="E168">
            <v>2720</v>
          </cell>
          <cell r="F168">
            <v>2870</v>
          </cell>
          <cell r="G168">
            <v>2900</v>
          </cell>
          <cell r="H168">
            <v>3110</v>
          </cell>
          <cell r="I168">
            <v>3320</v>
          </cell>
          <cell r="J168">
            <v>3550</v>
          </cell>
          <cell r="K168">
            <v>3620</v>
          </cell>
          <cell r="L168">
            <v>3740</v>
          </cell>
          <cell r="M168">
            <v>3700</v>
          </cell>
          <cell r="N168">
            <v>3820</v>
          </cell>
          <cell r="O168">
            <v>3930</v>
          </cell>
          <cell r="P168">
            <v>4310</v>
          </cell>
          <cell r="Q168">
            <v>4640</v>
          </cell>
          <cell r="R168">
            <v>4890</v>
          </cell>
        </row>
        <row r="169">
          <cell r="A169" t="str">
            <v>Papua New Guinea</v>
          </cell>
          <cell r="B169">
            <v>830</v>
          </cell>
          <cell r="C169">
            <v>880</v>
          </cell>
          <cell r="D169">
            <v>960</v>
          </cell>
          <cell r="E169">
            <v>1110</v>
          </cell>
          <cell r="F169">
            <v>1160</v>
          </cell>
          <cell r="G169">
            <v>1060</v>
          </cell>
          <cell r="H169">
            <v>1070</v>
          </cell>
          <cell r="I169">
            <v>960</v>
          </cell>
          <cell r="J169">
            <v>810</v>
          </cell>
          <cell r="K169">
            <v>740</v>
          </cell>
          <cell r="L169">
            <v>650</v>
          </cell>
          <cell r="M169">
            <v>580</v>
          </cell>
          <cell r="N169">
            <v>520</v>
          </cell>
          <cell r="O169">
            <v>510</v>
          </cell>
          <cell r="P169">
            <v>590</v>
          </cell>
          <cell r="Q169">
            <v>700</v>
          </cell>
          <cell r="R169">
            <v>770</v>
          </cell>
        </row>
        <row r="170">
          <cell r="A170" t="str">
            <v>Paraguay</v>
          </cell>
          <cell r="B170">
            <v>1190</v>
          </cell>
          <cell r="C170">
            <v>1270</v>
          </cell>
          <cell r="D170">
            <v>1440</v>
          </cell>
          <cell r="E170">
            <v>1550</v>
          </cell>
          <cell r="F170">
            <v>1570</v>
          </cell>
          <cell r="G170">
            <v>1680</v>
          </cell>
          <cell r="H170">
            <v>1710</v>
          </cell>
          <cell r="I170">
            <v>1760</v>
          </cell>
          <cell r="J170">
            <v>1650</v>
          </cell>
          <cell r="K170">
            <v>1490</v>
          </cell>
          <cell r="L170">
            <v>1350</v>
          </cell>
          <cell r="M170">
            <v>1270</v>
          </cell>
          <cell r="N170">
            <v>1080</v>
          </cell>
          <cell r="O170">
            <v>950</v>
          </cell>
          <cell r="P170">
            <v>1000</v>
          </cell>
          <cell r="Q170">
            <v>1130</v>
          </cell>
          <cell r="R170">
            <v>1400</v>
          </cell>
        </row>
        <row r="171">
          <cell r="A171" t="str">
            <v>Peru</v>
          </cell>
          <cell r="B171">
            <v>770</v>
          </cell>
          <cell r="C171">
            <v>1140</v>
          </cell>
          <cell r="D171">
            <v>1440</v>
          </cell>
          <cell r="E171">
            <v>1560</v>
          </cell>
          <cell r="F171">
            <v>1790</v>
          </cell>
          <cell r="G171">
            <v>2000</v>
          </cell>
          <cell r="H171">
            <v>2200</v>
          </cell>
          <cell r="I171">
            <v>2350</v>
          </cell>
          <cell r="J171">
            <v>2230</v>
          </cell>
          <cell r="K171">
            <v>2100</v>
          </cell>
          <cell r="L171">
            <v>2060</v>
          </cell>
          <cell r="M171">
            <v>1980</v>
          </cell>
          <cell r="N171">
            <v>2040</v>
          </cell>
          <cell r="O171">
            <v>2170</v>
          </cell>
          <cell r="P171">
            <v>2390</v>
          </cell>
          <cell r="Q171">
            <v>2640</v>
          </cell>
          <cell r="R171">
            <v>2920</v>
          </cell>
        </row>
        <row r="172">
          <cell r="A172" t="str">
            <v>Philippines</v>
          </cell>
          <cell r="B172">
            <v>740</v>
          </cell>
          <cell r="C172">
            <v>740</v>
          </cell>
          <cell r="D172">
            <v>790</v>
          </cell>
          <cell r="E172">
            <v>840</v>
          </cell>
          <cell r="F172">
            <v>940</v>
          </cell>
          <cell r="G172">
            <v>1040</v>
          </cell>
          <cell r="H172">
            <v>1190</v>
          </cell>
          <cell r="I172">
            <v>1240</v>
          </cell>
          <cell r="J172">
            <v>1090</v>
          </cell>
          <cell r="K172">
            <v>1050</v>
          </cell>
          <cell r="L172">
            <v>1060</v>
          </cell>
          <cell r="M172">
            <v>1050</v>
          </cell>
          <cell r="N172">
            <v>1030</v>
          </cell>
          <cell r="O172">
            <v>1080</v>
          </cell>
          <cell r="P172">
            <v>1200</v>
          </cell>
          <cell r="Q172">
            <v>1290</v>
          </cell>
          <cell r="R172">
            <v>1420</v>
          </cell>
        </row>
        <row r="173">
          <cell r="A173" t="str">
            <v>Poland</v>
          </cell>
          <cell r="B173" t="str">
            <v>..</v>
          </cell>
          <cell r="C173" t="str">
            <v>..</v>
          </cell>
          <cell r="D173">
            <v>1910</v>
          </cell>
          <cell r="E173">
            <v>2270</v>
          </cell>
          <cell r="F173">
            <v>2450</v>
          </cell>
          <cell r="G173">
            <v>2970</v>
          </cell>
          <cell r="H173">
            <v>3620</v>
          </cell>
          <cell r="I173">
            <v>4180</v>
          </cell>
          <cell r="J173">
            <v>4300</v>
          </cell>
          <cell r="K173">
            <v>4380</v>
          </cell>
          <cell r="L173">
            <v>4570</v>
          </cell>
          <cell r="M173">
            <v>4650</v>
          </cell>
          <cell r="N173">
            <v>4820</v>
          </cell>
          <cell r="O173">
            <v>5440</v>
          </cell>
          <cell r="P173">
            <v>6150</v>
          </cell>
          <cell r="Q173">
            <v>7150</v>
          </cell>
          <cell r="R173">
            <v>8190</v>
          </cell>
        </row>
        <row r="174">
          <cell r="A174" t="str">
            <v>Portugal</v>
          </cell>
          <cell r="B174">
            <v>6810</v>
          </cell>
          <cell r="C174">
            <v>7760</v>
          </cell>
          <cell r="D174">
            <v>9320</v>
          </cell>
          <cell r="E174">
            <v>9540</v>
          </cell>
          <cell r="F174">
            <v>9880</v>
          </cell>
          <cell r="G174">
            <v>10610</v>
          </cell>
          <cell r="H174">
            <v>11470</v>
          </cell>
          <cell r="I174">
            <v>11720</v>
          </cell>
          <cell r="J174">
            <v>11550</v>
          </cell>
          <cell r="K174">
            <v>11600</v>
          </cell>
          <cell r="L174">
            <v>11590</v>
          </cell>
          <cell r="M174">
            <v>11250</v>
          </cell>
          <cell r="N174">
            <v>11210</v>
          </cell>
          <cell r="O174">
            <v>12560</v>
          </cell>
          <cell r="P174">
            <v>15150</v>
          </cell>
          <cell r="Q174">
            <v>17190</v>
          </cell>
          <cell r="R174">
            <v>18100</v>
          </cell>
        </row>
        <row r="175">
          <cell r="A175" t="str">
            <v>Puerto Rico</v>
          </cell>
          <cell r="B175">
            <v>6220</v>
          </cell>
          <cell r="C175">
            <v>6440</v>
          </cell>
          <cell r="D175">
            <v>6740</v>
          </cell>
          <cell r="E175">
            <v>7080</v>
          </cell>
          <cell r="F175">
            <v>7360</v>
          </cell>
          <cell r="G175">
            <v>7830</v>
          </cell>
          <cell r="H175">
            <v>8170</v>
          </cell>
          <cell r="I175">
            <v>8560</v>
          </cell>
          <cell r="J175">
            <v>8730</v>
          </cell>
          <cell r="K175">
            <v>9620</v>
          </cell>
          <cell r="L175">
            <v>10560</v>
          </cell>
          <cell r="M175">
            <v>10950</v>
          </cell>
          <cell r="N175" t="str">
            <v>..</v>
          </cell>
          <cell r="O175" t="str">
            <v>..</v>
          </cell>
          <cell r="P175" t="str">
            <v>..</v>
          </cell>
          <cell r="Q175" t="str">
            <v>..</v>
          </cell>
          <cell r="R175" t="str">
            <v>..</v>
          </cell>
        </row>
        <row r="176">
          <cell r="A176" t="str">
            <v>Qatar</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t="str">
            <v>..</v>
          </cell>
          <cell r="O176" t="str">
            <v>..</v>
          </cell>
          <cell r="P176" t="str">
            <v>..</v>
          </cell>
          <cell r="Q176" t="str">
            <v>..</v>
          </cell>
          <cell r="R176" t="str">
            <v>..</v>
          </cell>
        </row>
        <row r="177">
          <cell r="A177" t="str">
            <v>Romania</v>
          </cell>
          <cell r="B177">
            <v>1730</v>
          </cell>
          <cell r="C177">
            <v>1430</v>
          </cell>
          <cell r="D177">
            <v>1240</v>
          </cell>
          <cell r="E177">
            <v>1190</v>
          </cell>
          <cell r="F177">
            <v>1270</v>
          </cell>
          <cell r="G177">
            <v>1470</v>
          </cell>
          <cell r="H177">
            <v>1600</v>
          </cell>
          <cell r="I177">
            <v>1520</v>
          </cell>
          <cell r="J177">
            <v>1520</v>
          </cell>
          <cell r="K177">
            <v>1580</v>
          </cell>
          <cell r="L177">
            <v>1690</v>
          </cell>
          <cell r="M177">
            <v>1750</v>
          </cell>
          <cell r="N177">
            <v>1930</v>
          </cell>
          <cell r="O177">
            <v>2290</v>
          </cell>
          <cell r="P177">
            <v>2950</v>
          </cell>
          <cell r="Q177">
            <v>3830</v>
          </cell>
          <cell r="R177">
            <v>4850</v>
          </cell>
        </row>
        <row r="178">
          <cell r="A178" t="str">
            <v>Russian Federation</v>
          </cell>
          <cell r="B178" t="str">
            <v>..</v>
          </cell>
          <cell r="C178">
            <v>3420</v>
          </cell>
          <cell r="D178">
            <v>3070</v>
          </cell>
          <cell r="E178">
            <v>2900</v>
          </cell>
          <cell r="F178">
            <v>2650</v>
          </cell>
          <cell r="G178">
            <v>2650</v>
          </cell>
          <cell r="H178">
            <v>2610</v>
          </cell>
          <cell r="I178">
            <v>2660</v>
          </cell>
          <cell r="J178">
            <v>2140</v>
          </cell>
          <cell r="K178">
            <v>1760</v>
          </cell>
          <cell r="L178">
            <v>1710</v>
          </cell>
          <cell r="M178">
            <v>1780</v>
          </cell>
          <cell r="N178">
            <v>2100</v>
          </cell>
          <cell r="O178">
            <v>2590</v>
          </cell>
          <cell r="P178">
            <v>3420</v>
          </cell>
          <cell r="Q178">
            <v>4470</v>
          </cell>
          <cell r="R178">
            <v>5780</v>
          </cell>
        </row>
        <row r="179">
          <cell r="A179" t="str">
            <v>Rwanda</v>
          </cell>
          <cell r="B179">
            <v>360</v>
          </cell>
          <cell r="C179">
            <v>330</v>
          </cell>
          <cell r="D179">
            <v>360</v>
          </cell>
          <cell r="E179">
            <v>330</v>
          </cell>
          <cell r="F179">
            <v>160</v>
          </cell>
          <cell r="G179">
            <v>230</v>
          </cell>
          <cell r="H179">
            <v>240</v>
          </cell>
          <cell r="I179">
            <v>270</v>
          </cell>
          <cell r="J179">
            <v>270</v>
          </cell>
          <cell r="K179">
            <v>270</v>
          </cell>
          <cell r="L179">
            <v>250</v>
          </cell>
          <cell r="M179">
            <v>230</v>
          </cell>
          <cell r="N179">
            <v>210</v>
          </cell>
          <cell r="O179">
            <v>200</v>
          </cell>
          <cell r="P179">
            <v>210</v>
          </cell>
          <cell r="Q179">
            <v>230</v>
          </cell>
          <cell r="R179">
            <v>250</v>
          </cell>
        </row>
        <row r="180">
          <cell r="A180" t="str">
            <v>Samoa</v>
          </cell>
          <cell r="B180">
            <v>1070</v>
          </cell>
          <cell r="C180">
            <v>1000</v>
          </cell>
          <cell r="D180">
            <v>1010</v>
          </cell>
          <cell r="E180">
            <v>1070</v>
          </cell>
          <cell r="F180">
            <v>810</v>
          </cell>
          <cell r="G180">
            <v>1010</v>
          </cell>
          <cell r="H180">
            <v>1360</v>
          </cell>
          <cell r="I180">
            <v>1350</v>
          </cell>
          <cell r="J180">
            <v>1330</v>
          </cell>
          <cell r="K180">
            <v>1330</v>
          </cell>
          <cell r="L180">
            <v>1350</v>
          </cell>
          <cell r="M180">
            <v>1370</v>
          </cell>
          <cell r="N180">
            <v>1390</v>
          </cell>
          <cell r="O180">
            <v>1500</v>
          </cell>
          <cell r="P180">
            <v>1760</v>
          </cell>
          <cell r="Q180">
            <v>2020</v>
          </cell>
          <cell r="R180">
            <v>2270</v>
          </cell>
        </row>
        <row r="181">
          <cell r="A181" t="str">
            <v>San Marino</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t="str">
            <v>..</v>
          </cell>
          <cell r="O181" t="str">
            <v>..</v>
          </cell>
          <cell r="P181" t="str">
            <v>..</v>
          </cell>
          <cell r="Q181" t="str">
            <v>..</v>
          </cell>
          <cell r="R181" t="str">
            <v>..</v>
          </cell>
        </row>
        <row r="182">
          <cell r="A182" t="str">
            <v>Sao Tome and Principe</v>
          </cell>
          <cell r="B182" t="str">
            <v>..</v>
          </cell>
          <cell r="C182" t="str">
            <v>..</v>
          </cell>
          <cell r="D182" t="str">
            <v>..</v>
          </cell>
          <cell r="E182" t="str">
            <v>..</v>
          </cell>
          <cell r="F182" t="str">
            <v>..</v>
          </cell>
          <cell r="G182" t="str">
            <v>..</v>
          </cell>
          <cell r="H182" t="str">
            <v>..</v>
          </cell>
          <cell r="I182" t="str">
            <v>..</v>
          </cell>
          <cell r="J182" t="str">
            <v>..</v>
          </cell>
          <cell r="K182" t="str">
            <v>..</v>
          </cell>
          <cell r="L182" t="str">
            <v>..</v>
          </cell>
          <cell r="M182" t="str">
            <v>..</v>
          </cell>
          <cell r="N182" t="str">
            <v>..</v>
          </cell>
          <cell r="O182" t="str">
            <v>..</v>
          </cell>
          <cell r="P182" t="str">
            <v>..</v>
          </cell>
          <cell r="Q182" t="str">
            <v>..</v>
          </cell>
          <cell r="R182">
            <v>780</v>
          </cell>
        </row>
        <row r="183">
          <cell r="A183" t="str">
            <v>Saudi Arabia</v>
          </cell>
          <cell r="B183">
            <v>7220</v>
          </cell>
          <cell r="C183">
            <v>8000</v>
          </cell>
          <cell r="D183">
            <v>8740</v>
          </cell>
          <cell r="E183">
            <v>8280</v>
          </cell>
          <cell r="F183">
            <v>7840</v>
          </cell>
          <cell r="G183">
            <v>7850</v>
          </cell>
          <cell r="H183">
            <v>8170</v>
          </cell>
          <cell r="I183">
            <v>8410</v>
          </cell>
          <cell r="J183">
            <v>8030</v>
          </cell>
          <cell r="K183">
            <v>7800</v>
          </cell>
          <cell r="L183">
            <v>8140</v>
          </cell>
          <cell r="M183">
            <v>8480</v>
          </cell>
          <cell r="N183">
            <v>8560</v>
          </cell>
          <cell r="O183">
            <v>9400</v>
          </cell>
          <cell r="P183">
            <v>10810</v>
          </cell>
          <cell r="Q183">
            <v>12510</v>
          </cell>
          <cell r="R183" t="str">
            <v>..</v>
          </cell>
        </row>
        <row r="184">
          <cell r="A184" t="str">
            <v>Senegal</v>
          </cell>
          <cell r="B184">
            <v>660</v>
          </cell>
          <cell r="C184">
            <v>650</v>
          </cell>
          <cell r="D184">
            <v>710</v>
          </cell>
          <cell r="E184">
            <v>650</v>
          </cell>
          <cell r="F184">
            <v>540</v>
          </cell>
          <cell r="G184">
            <v>500</v>
          </cell>
          <cell r="H184">
            <v>480</v>
          </cell>
          <cell r="I184">
            <v>480</v>
          </cell>
          <cell r="J184">
            <v>470</v>
          </cell>
          <cell r="K184">
            <v>460</v>
          </cell>
          <cell r="L184">
            <v>450</v>
          </cell>
          <cell r="M184">
            <v>440</v>
          </cell>
          <cell r="N184">
            <v>420</v>
          </cell>
          <cell r="O184">
            <v>490</v>
          </cell>
          <cell r="P184">
            <v>600</v>
          </cell>
          <cell r="Q184">
            <v>700</v>
          </cell>
          <cell r="R184">
            <v>750</v>
          </cell>
        </row>
        <row r="185">
          <cell r="A185" t="str">
            <v>Serbia</v>
          </cell>
          <cell r="B185" t="str">
            <v>..</v>
          </cell>
          <cell r="C185" t="str">
            <v>..</v>
          </cell>
          <cell r="D185" t="str">
            <v>..</v>
          </cell>
          <cell r="E185" t="str">
            <v>..</v>
          </cell>
          <cell r="F185" t="str">
            <v>..</v>
          </cell>
          <cell r="G185" t="str">
            <v>..</v>
          </cell>
          <cell r="H185" t="str">
            <v>..</v>
          </cell>
          <cell r="I185" t="str">
            <v>..</v>
          </cell>
          <cell r="J185" t="str">
            <v>..</v>
          </cell>
          <cell r="K185" t="str">
            <v>..</v>
          </cell>
          <cell r="L185" t="str">
            <v>..</v>
          </cell>
          <cell r="M185" t="str">
            <v>..</v>
          </cell>
          <cell r="N185">
            <v>1370</v>
          </cell>
          <cell r="O185">
            <v>2190</v>
          </cell>
          <cell r="P185">
            <v>3070</v>
          </cell>
          <cell r="Q185">
            <v>3490</v>
          </cell>
          <cell r="R185">
            <v>3910</v>
          </cell>
        </row>
        <row r="186">
          <cell r="A186" t="str">
            <v>Serbia and Montenegro</v>
          </cell>
          <cell r="B186" t="str">
            <v>..</v>
          </cell>
          <cell r="C186" t="str">
            <v>..</v>
          </cell>
          <cell r="D186" t="str">
            <v>..</v>
          </cell>
          <cell r="E186" t="str">
            <v>..</v>
          </cell>
          <cell r="F186" t="str">
            <v>..</v>
          </cell>
          <cell r="G186" t="str">
            <v>..</v>
          </cell>
          <cell r="H186" t="str">
            <v>..</v>
          </cell>
          <cell r="I186">
            <v>1540</v>
          </cell>
          <cell r="J186">
            <v>1430</v>
          </cell>
          <cell r="K186">
            <v>1070</v>
          </cell>
          <cell r="L186">
            <v>1250</v>
          </cell>
          <cell r="M186">
            <v>1290</v>
          </cell>
          <cell r="N186">
            <v>1430</v>
          </cell>
          <cell r="O186">
            <v>1930</v>
          </cell>
          <cell r="P186">
            <v>2700</v>
          </cell>
          <cell r="Q186">
            <v>3220</v>
          </cell>
          <cell r="R186" t="str">
            <v>..</v>
          </cell>
        </row>
        <row r="187">
          <cell r="A187" t="str">
            <v>Seychelles</v>
          </cell>
          <cell r="B187">
            <v>5020</v>
          </cell>
          <cell r="C187">
            <v>5200</v>
          </cell>
          <cell r="D187">
            <v>5930</v>
          </cell>
          <cell r="E187">
            <v>6350</v>
          </cell>
          <cell r="F187">
            <v>6560</v>
          </cell>
          <cell r="G187">
            <v>6460</v>
          </cell>
          <cell r="H187">
            <v>6740</v>
          </cell>
          <cell r="I187">
            <v>7330</v>
          </cell>
          <cell r="J187">
            <v>7320</v>
          </cell>
          <cell r="K187">
            <v>7290</v>
          </cell>
          <cell r="L187">
            <v>7440</v>
          </cell>
          <cell r="M187">
            <v>7380</v>
          </cell>
          <cell r="N187">
            <v>6840</v>
          </cell>
          <cell r="O187">
            <v>7480</v>
          </cell>
          <cell r="P187">
            <v>8130</v>
          </cell>
          <cell r="Q187">
            <v>8390</v>
          </cell>
          <cell r="R187">
            <v>8650</v>
          </cell>
        </row>
        <row r="188">
          <cell r="A188" t="str">
            <v>Sierra Leone</v>
          </cell>
          <cell r="B188">
            <v>200</v>
          </cell>
          <cell r="C188">
            <v>180</v>
          </cell>
          <cell r="D188">
            <v>130</v>
          </cell>
          <cell r="E188">
            <v>160</v>
          </cell>
          <cell r="F188">
            <v>170</v>
          </cell>
          <cell r="G188">
            <v>190</v>
          </cell>
          <cell r="H188">
            <v>220</v>
          </cell>
          <cell r="I188">
            <v>190</v>
          </cell>
          <cell r="J188">
            <v>160</v>
          </cell>
          <cell r="K188">
            <v>150</v>
          </cell>
          <cell r="L188">
            <v>140</v>
          </cell>
          <cell r="M188">
            <v>160</v>
          </cell>
          <cell r="N188">
            <v>190</v>
          </cell>
          <cell r="O188">
            <v>200</v>
          </cell>
          <cell r="P188">
            <v>210</v>
          </cell>
          <cell r="Q188">
            <v>220</v>
          </cell>
          <cell r="R188">
            <v>240</v>
          </cell>
        </row>
        <row r="189">
          <cell r="A189" t="str">
            <v>Singapore</v>
          </cell>
          <cell r="B189">
            <v>11860</v>
          </cell>
          <cell r="C189">
            <v>13180</v>
          </cell>
          <cell r="D189">
            <v>15300</v>
          </cell>
          <cell r="E189">
            <v>17330</v>
          </cell>
          <cell r="F189">
            <v>20370</v>
          </cell>
          <cell r="G189">
            <v>23250</v>
          </cell>
          <cell r="H189">
            <v>25140</v>
          </cell>
          <cell r="I189">
            <v>27180</v>
          </cell>
          <cell r="J189">
            <v>23520</v>
          </cell>
          <cell r="K189">
            <v>22920</v>
          </cell>
          <cell r="L189">
            <v>23030</v>
          </cell>
          <cell r="M189">
            <v>21290</v>
          </cell>
          <cell r="N189">
            <v>21050</v>
          </cell>
          <cell r="O189">
            <v>21750</v>
          </cell>
          <cell r="P189">
            <v>25030</v>
          </cell>
          <cell r="Q189">
            <v>26620</v>
          </cell>
          <cell r="R189">
            <v>29320</v>
          </cell>
        </row>
        <row r="190">
          <cell r="A190" t="str">
            <v>Slovak Republic</v>
          </cell>
          <cell r="B190">
            <v>3340</v>
          </cell>
          <cell r="C190">
            <v>2490</v>
          </cell>
          <cell r="D190">
            <v>2230</v>
          </cell>
          <cell r="E190">
            <v>2220</v>
          </cell>
          <cell r="F190">
            <v>2680</v>
          </cell>
          <cell r="G190">
            <v>3310</v>
          </cell>
          <cell r="H190">
            <v>3860</v>
          </cell>
          <cell r="I190">
            <v>4150</v>
          </cell>
          <cell r="J190">
            <v>4100</v>
          </cell>
          <cell r="K190">
            <v>3910</v>
          </cell>
          <cell r="L190">
            <v>3860</v>
          </cell>
          <cell r="M190">
            <v>3860</v>
          </cell>
          <cell r="N190">
            <v>4100</v>
          </cell>
          <cell r="O190">
            <v>5010</v>
          </cell>
          <cell r="P190">
            <v>6570</v>
          </cell>
          <cell r="Q190">
            <v>8100</v>
          </cell>
          <cell r="R190">
            <v>9870</v>
          </cell>
        </row>
        <row r="191">
          <cell r="A191" t="str">
            <v>Slovenia</v>
          </cell>
          <cell r="B191" t="str">
            <v>..</v>
          </cell>
          <cell r="C191" t="str">
            <v>..</v>
          </cell>
          <cell r="D191">
            <v>6790</v>
          </cell>
          <cell r="E191">
            <v>6660</v>
          </cell>
          <cell r="F191" t="str">
            <v>..</v>
          </cell>
          <cell r="G191">
            <v>8450</v>
          </cell>
          <cell r="H191">
            <v>9770</v>
          </cell>
          <cell r="I191">
            <v>10740</v>
          </cell>
          <cell r="J191">
            <v>10530</v>
          </cell>
          <cell r="K191">
            <v>10810</v>
          </cell>
          <cell r="L191">
            <v>10780</v>
          </cell>
          <cell r="M191">
            <v>10400</v>
          </cell>
          <cell r="N191">
            <v>10360</v>
          </cell>
          <cell r="O191">
            <v>11990</v>
          </cell>
          <cell r="P191">
            <v>14880</v>
          </cell>
          <cell r="Q191">
            <v>17430</v>
          </cell>
          <cell r="R191">
            <v>18890</v>
          </cell>
        </row>
        <row r="192">
          <cell r="A192" t="str">
            <v>Solomon Islands</v>
          </cell>
          <cell r="B192">
            <v>740</v>
          </cell>
          <cell r="C192">
            <v>720</v>
          </cell>
          <cell r="D192">
            <v>780</v>
          </cell>
          <cell r="E192">
            <v>780</v>
          </cell>
          <cell r="F192">
            <v>820</v>
          </cell>
          <cell r="G192">
            <v>880</v>
          </cell>
          <cell r="H192">
            <v>890</v>
          </cell>
          <cell r="I192">
            <v>920</v>
          </cell>
          <cell r="J192">
            <v>870</v>
          </cell>
          <cell r="K192">
            <v>820</v>
          </cell>
          <cell r="L192">
            <v>680</v>
          </cell>
          <cell r="M192">
            <v>620</v>
          </cell>
          <cell r="N192">
            <v>550</v>
          </cell>
          <cell r="O192">
            <v>550</v>
          </cell>
          <cell r="P192">
            <v>590</v>
          </cell>
          <cell r="Q192">
            <v>620</v>
          </cell>
          <cell r="R192">
            <v>680</v>
          </cell>
        </row>
        <row r="193">
          <cell r="A193" t="str">
            <v>Somalia</v>
          </cell>
          <cell r="B193">
            <v>140</v>
          </cell>
          <cell r="C193" t="str">
            <v>..</v>
          </cell>
          <cell r="D193" t="str">
            <v>..</v>
          </cell>
          <cell r="E193" t="str">
            <v>..</v>
          </cell>
          <cell r="F193" t="str">
            <v>..</v>
          </cell>
          <cell r="G193" t="str">
            <v>..</v>
          </cell>
          <cell r="H193" t="str">
            <v>..</v>
          </cell>
          <cell r="I193" t="str">
            <v>..</v>
          </cell>
          <cell r="J193" t="str">
            <v>..</v>
          </cell>
          <cell r="K193" t="str">
            <v>..</v>
          </cell>
          <cell r="L193" t="str">
            <v>..</v>
          </cell>
          <cell r="M193" t="str">
            <v>..</v>
          </cell>
          <cell r="N193" t="str">
            <v>..</v>
          </cell>
          <cell r="O193" t="str">
            <v>..</v>
          </cell>
          <cell r="P193" t="str">
            <v>..</v>
          </cell>
          <cell r="Q193" t="str">
            <v>..</v>
          </cell>
          <cell r="R193" t="str">
            <v>..</v>
          </cell>
        </row>
        <row r="194">
          <cell r="A194" t="str">
            <v>South Africa</v>
          </cell>
          <cell r="B194">
            <v>3390</v>
          </cell>
          <cell r="C194">
            <v>3320</v>
          </cell>
          <cell r="D194">
            <v>3320</v>
          </cell>
          <cell r="E194">
            <v>3460</v>
          </cell>
          <cell r="F194">
            <v>3610</v>
          </cell>
          <cell r="G194">
            <v>3740</v>
          </cell>
          <cell r="H194">
            <v>3760</v>
          </cell>
          <cell r="I194">
            <v>3680</v>
          </cell>
          <cell r="J194">
            <v>3280</v>
          </cell>
          <cell r="K194">
            <v>3150</v>
          </cell>
          <cell r="L194">
            <v>3050</v>
          </cell>
          <cell r="M194">
            <v>2830</v>
          </cell>
          <cell r="N194">
            <v>2640</v>
          </cell>
          <cell r="O194">
            <v>2870</v>
          </cell>
          <cell r="P194">
            <v>3630</v>
          </cell>
          <cell r="Q194">
            <v>4820</v>
          </cell>
          <cell r="R194">
            <v>5390</v>
          </cell>
        </row>
        <row r="195">
          <cell r="A195" t="str">
            <v>South Asia</v>
          </cell>
          <cell r="B195">
            <v>379.63</v>
          </cell>
          <cell r="C195">
            <v>351.65</v>
          </cell>
          <cell r="D195">
            <v>338.26</v>
          </cell>
          <cell r="E195">
            <v>326.97000000000003</v>
          </cell>
          <cell r="F195">
            <v>342.15</v>
          </cell>
          <cell r="G195">
            <v>381.09</v>
          </cell>
          <cell r="H195">
            <v>410.71</v>
          </cell>
          <cell r="I195">
            <v>418.94</v>
          </cell>
          <cell r="J195">
            <v>417.94</v>
          </cell>
          <cell r="K195">
            <v>434.85</v>
          </cell>
          <cell r="L195">
            <v>444.27</v>
          </cell>
          <cell r="M195">
            <v>455.26</v>
          </cell>
          <cell r="N195">
            <v>458.97</v>
          </cell>
          <cell r="O195">
            <v>513.94000000000005</v>
          </cell>
          <cell r="P195">
            <v>599.9</v>
          </cell>
          <cell r="Q195">
            <v>692.64</v>
          </cell>
          <cell r="R195">
            <v>765.61</v>
          </cell>
        </row>
        <row r="196">
          <cell r="A196" t="str">
            <v>Spain</v>
          </cell>
          <cell r="B196">
            <v>12100</v>
          </cell>
          <cell r="C196">
            <v>13570</v>
          </cell>
          <cell r="D196">
            <v>15490</v>
          </cell>
          <cell r="E196">
            <v>14930</v>
          </cell>
          <cell r="F196">
            <v>14420</v>
          </cell>
          <cell r="G196">
            <v>14800</v>
          </cell>
          <cell r="H196">
            <v>15570</v>
          </cell>
          <cell r="I196">
            <v>15820</v>
          </cell>
          <cell r="J196">
            <v>15400</v>
          </cell>
          <cell r="K196">
            <v>15360</v>
          </cell>
          <cell r="L196">
            <v>15420</v>
          </cell>
          <cell r="M196">
            <v>15050</v>
          </cell>
          <cell r="N196">
            <v>15100</v>
          </cell>
          <cell r="O196">
            <v>17490</v>
          </cell>
          <cell r="P196">
            <v>21450</v>
          </cell>
          <cell r="Q196">
            <v>25250</v>
          </cell>
          <cell r="R196">
            <v>27570</v>
          </cell>
        </row>
        <row r="197">
          <cell r="A197" t="str">
            <v>Sri Lanka</v>
          </cell>
          <cell r="B197">
            <v>470</v>
          </cell>
          <cell r="C197">
            <v>500</v>
          </cell>
          <cell r="D197">
            <v>550</v>
          </cell>
          <cell r="E197">
            <v>600</v>
          </cell>
          <cell r="F197">
            <v>640</v>
          </cell>
          <cell r="G197">
            <v>700</v>
          </cell>
          <cell r="H197">
            <v>740</v>
          </cell>
          <cell r="I197">
            <v>790</v>
          </cell>
          <cell r="J197">
            <v>810</v>
          </cell>
          <cell r="K197">
            <v>820</v>
          </cell>
          <cell r="L197">
            <v>810</v>
          </cell>
          <cell r="M197">
            <v>840</v>
          </cell>
          <cell r="N197">
            <v>850</v>
          </cell>
          <cell r="O197">
            <v>930</v>
          </cell>
          <cell r="P197">
            <v>1040</v>
          </cell>
          <cell r="Q197">
            <v>1170</v>
          </cell>
          <cell r="R197">
            <v>1300</v>
          </cell>
        </row>
        <row r="198">
          <cell r="A198" t="str">
            <v>St. Kitts and Nevis</v>
          </cell>
          <cell r="B198">
            <v>3610</v>
          </cell>
          <cell r="C198">
            <v>3750</v>
          </cell>
          <cell r="D198">
            <v>4110</v>
          </cell>
          <cell r="E198">
            <v>4520</v>
          </cell>
          <cell r="F198">
            <v>5010</v>
          </cell>
          <cell r="G198">
            <v>5460</v>
          </cell>
          <cell r="H198">
            <v>5670</v>
          </cell>
          <cell r="I198">
            <v>6000</v>
          </cell>
          <cell r="J198">
            <v>6020</v>
          </cell>
          <cell r="K198">
            <v>6320</v>
          </cell>
          <cell r="L198">
            <v>6490</v>
          </cell>
          <cell r="M198">
            <v>6330</v>
          </cell>
          <cell r="N198">
            <v>6380</v>
          </cell>
          <cell r="O198">
            <v>6820</v>
          </cell>
          <cell r="P198">
            <v>7840</v>
          </cell>
          <cell r="Q198">
            <v>8250</v>
          </cell>
          <cell r="R198">
            <v>8840</v>
          </cell>
        </row>
        <row r="199">
          <cell r="A199" t="str">
            <v>St. Lucia</v>
          </cell>
          <cell r="B199">
            <v>2810</v>
          </cell>
          <cell r="C199">
            <v>2910</v>
          </cell>
          <cell r="D199">
            <v>3290</v>
          </cell>
          <cell r="E199">
            <v>3360</v>
          </cell>
          <cell r="F199">
            <v>3430</v>
          </cell>
          <cell r="G199">
            <v>3570</v>
          </cell>
          <cell r="H199">
            <v>3680</v>
          </cell>
          <cell r="I199">
            <v>3620</v>
          </cell>
          <cell r="J199">
            <v>3690</v>
          </cell>
          <cell r="K199">
            <v>3910</v>
          </cell>
          <cell r="L199">
            <v>4140</v>
          </cell>
          <cell r="M199">
            <v>3860</v>
          </cell>
          <cell r="N199">
            <v>3980</v>
          </cell>
          <cell r="O199">
            <v>4170</v>
          </cell>
          <cell r="P199">
            <v>4580</v>
          </cell>
          <cell r="Q199">
            <v>4920</v>
          </cell>
          <cell r="R199">
            <v>5110</v>
          </cell>
        </row>
        <row r="200">
          <cell r="A200" t="str">
            <v>St. Vincent and the Grenadines</v>
          </cell>
          <cell r="B200">
            <v>1710</v>
          </cell>
          <cell r="C200">
            <v>1790</v>
          </cell>
          <cell r="D200">
            <v>2070</v>
          </cell>
          <cell r="E200">
            <v>2100</v>
          </cell>
          <cell r="F200">
            <v>2050</v>
          </cell>
          <cell r="G200">
            <v>2190</v>
          </cell>
          <cell r="H200">
            <v>2330</v>
          </cell>
          <cell r="I200">
            <v>2440</v>
          </cell>
          <cell r="J200">
            <v>2550</v>
          </cell>
          <cell r="K200">
            <v>2610</v>
          </cell>
          <cell r="L200">
            <v>2730</v>
          </cell>
          <cell r="M200">
            <v>2750</v>
          </cell>
          <cell r="N200">
            <v>2820</v>
          </cell>
          <cell r="O200">
            <v>2970</v>
          </cell>
          <cell r="P200">
            <v>3460</v>
          </cell>
          <cell r="Q200">
            <v>3530</v>
          </cell>
          <cell r="R200">
            <v>3930</v>
          </cell>
        </row>
        <row r="201">
          <cell r="A201" t="str">
            <v>Sub-Saharan Africa</v>
          </cell>
          <cell r="B201">
            <v>582.11</v>
          </cell>
          <cell r="C201">
            <v>569.71</v>
          </cell>
          <cell r="D201">
            <v>553.11</v>
          </cell>
          <cell r="E201">
            <v>537.1</v>
          </cell>
          <cell r="F201">
            <v>512.75</v>
          </cell>
          <cell r="G201">
            <v>520.19000000000005</v>
          </cell>
          <cell r="H201">
            <v>537.20000000000005</v>
          </cell>
          <cell r="I201">
            <v>548.63</v>
          </cell>
          <cell r="J201">
            <v>516.69000000000005</v>
          </cell>
          <cell r="K201">
            <v>500.15</v>
          </cell>
          <cell r="L201">
            <v>485.06</v>
          </cell>
          <cell r="M201">
            <v>476.87</v>
          </cell>
          <cell r="N201">
            <v>467.38</v>
          </cell>
          <cell r="O201">
            <v>508.96</v>
          </cell>
          <cell r="P201">
            <v>602.64</v>
          </cell>
          <cell r="Q201">
            <v>742.94</v>
          </cell>
          <cell r="R201">
            <v>841.8</v>
          </cell>
        </row>
        <row r="202">
          <cell r="A202" t="str">
            <v>Sudan</v>
          </cell>
          <cell r="B202">
            <v>550</v>
          </cell>
          <cell r="C202">
            <v>490</v>
          </cell>
          <cell r="D202">
            <v>320</v>
          </cell>
          <cell r="E202">
            <v>280</v>
          </cell>
          <cell r="F202">
            <v>240</v>
          </cell>
          <cell r="G202">
            <v>250</v>
          </cell>
          <cell r="H202">
            <v>260</v>
          </cell>
          <cell r="I202">
            <v>280</v>
          </cell>
          <cell r="J202">
            <v>310</v>
          </cell>
          <cell r="K202">
            <v>320</v>
          </cell>
          <cell r="L202">
            <v>310</v>
          </cell>
          <cell r="M202">
            <v>340</v>
          </cell>
          <cell r="N202">
            <v>380</v>
          </cell>
          <cell r="O202">
            <v>440</v>
          </cell>
          <cell r="P202">
            <v>520</v>
          </cell>
          <cell r="Q202">
            <v>650</v>
          </cell>
          <cell r="R202">
            <v>810</v>
          </cell>
        </row>
        <row r="203">
          <cell r="A203" t="str">
            <v>Suriname</v>
          </cell>
          <cell r="B203">
            <v>1510</v>
          </cell>
          <cell r="C203">
            <v>1160</v>
          </cell>
          <cell r="D203">
            <v>1050</v>
          </cell>
          <cell r="E203" t="str">
            <v>..</v>
          </cell>
          <cell r="F203">
            <v>1160</v>
          </cell>
          <cell r="G203">
            <v>1430</v>
          </cell>
          <cell r="H203">
            <v>1780</v>
          </cell>
          <cell r="I203">
            <v>2020</v>
          </cell>
          <cell r="J203">
            <v>2510</v>
          </cell>
          <cell r="K203">
            <v>1730</v>
          </cell>
          <cell r="L203">
            <v>2070</v>
          </cell>
          <cell r="M203">
            <v>1770</v>
          </cell>
          <cell r="N203">
            <v>1900</v>
          </cell>
          <cell r="O203">
            <v>2060</v>
          </cell>
          <cell r="P203">
            <v>2260</v>
          </cell>
          <cell r="Q203">
            <v>2540</v>
          </cell>
          <cell r="R203">
            <v>3200</v>
          </cell>
        </row>
        <row r="204">
          <cell r="A204" t="str">
            <v>Swaziland</v>
          </cell>
          <cell r="B204">
            <v>1200</v>
          </cell>
          <cell r="C204">
            <v>1220</v>
          </cell>
          <cell r="D204">
            <v>1310</v>
          </cell>
          <cell r="E204">
            <v>1310</v>
          </cell>
          <cell r="F204">
            <v>1300</v>
          </cell>
          <cell r="G204">
            <v>1500</v>
          </cell>
          <cell r="H204">
            <v>1620</v>
          </cell>
          <cell r="I204">
            <v>1650</v>
          </cell>
          <cell r="J204">
            <v>1460</v>
          </cell>
          <cell r="K204">
            <v>1470</v>
          </cell>
          <cell r="L204">
            <v>1370</v>
          </cell>
          <cell r="M204">
            <v>1370</v>
          </cell>
          <cell r="N204">
            <v>1180</v>
          </cell>
          <cell r="O204">
            <v>1320</v>
          </cell>
          <cell r="P204">
            <v>1670</v>
          </cell>
          <cell r="Q204">
            <v>2210</v>
          </cell>
          <cell r="R204">
            <v>2430</v>
          </cell>
        </row>
        <row r="205">
          <cell r="A205" t="str">
            <v>Sweden</v>
          </cell>
          <cell r="B205">
            <v>26070</v>
          </cell>
          <cell r="C205">
            <v>27330</v>
          </cell>
          <cell r="D205">
            <v>29400</v>
          </cell>
          <cell r="E205">
            <v>26610</v>
          </cell>
          <cell r="F205">
            <v>26180</v>
          </cell>
          <cell r="G205">
            <v>26450</v>
          </cell>
          <cell r="H205">
            <v>28570</v>
          </cell>
          <cell r="I205">
            <v>29280</v>
          </cell>
          <cell r="J205">
            <v>28930</v>
          </cell>
          <cell r="K205">
            <v>28750</v>
          </cell>
          <cell r="L205">
            <v>28870</v>
          </cell>
          <cell r="M205">
            <v>26950</v>
          </cell>
          <cell r="N205">
            <v>26410</v>
          </cell>
          <cell r="O205">
            <v>29520</v>
          </cell>
          <cell r="P205">
            <v>35740</v>
          </cell>
          <cell r="Q205">
            <v>40910</v>
          </cell>
          <cell r="R205">
            <v>43580</v>
          </cell>
        </row>
        <row r="206">
          <cell r="A206" t="str">
            <v>Switzerland</v>
          </cell>
          <cell r="B206">
            <v>34230</v>
          </cell>
          <cell r="C206">
            <v>34740</v>
          </cell>
          <cell r="D206">
            <v>37870</v>
          </cell>
          <cell r="E206">
            <v>37770</v>
          </cell>
          <cell r="F206">
            <v>38730</v>
          </cell>
          <cell r="G206">
            <v>42030</v>
          </cell>
          <cell r="H206">
            <v>44790</v>
          </cell>
          <cell r="I206">
            <v>44440</v>
          </cell>
          <cell r="J206">
            <v>41560</v>
          </cell>
          <cell r="K206">
            <v>39850</v>
          </cell>
          <cell r="L206">
            <v>40110</v>
          </cell>
          <cell r="M206">
            <v>37530</v>
          </cell>
          <cell r="N206">
            <v>36280</v>
          </cell>
          <cell r="O206">
            <v>41930</v>
          </cell>
          <cell r="P206">
            <v>49860</v>
          </cell>
          <cell r="Q206">
            <v>55320</v>
          </cell>
          <cell r="R206">
            <v>57230</v>
          </cell>
        </row>
        <row r="207">
          <cell r="A207" t="str">
            <v>Syrian Arab Republic</v>
          </cell>
          <cell r="B207">
            <v>880</v>
          </cell>
          <cell r="C207">
            <v>960</v>
          </cell>
          <cell r="D207">
            <v>1070</v>
          </cell>
          <cell r="E207">
            <v>1040</v>
          </cell>
          <cell r="F207">
            <v>940</v>
          </cell>
          <cell r="G207">
            <v>880</v>
          </cell>
          <cell r="H207">
            <v>830</v>
          </cell>
          <cell r="I207">
            <v>830</v>
          </cell>
          <cell r="J207">
            <v>900</v>
          </cell>
          <cell r="K207">
            <v>870</v>
          </cell>
          <cell r="L207">
            <v>950</v>
          </cell>
          <cell r="M207">
            <v>1080</v>
          </cell>
          <cell r="N207">
            <v>1150</v>
          </cell>
          <cell r="O207">
            <v>1210</v>
          </cell>
          <cell r="P207">
            <v>1310</v>
          </cell>
          <cell r="Q207">
            <v>1420</v>
          </cell>
          <cell r="R207">
            <v>1570</v>
          </cell>
        </row>
        <row r="208">
          <cell r="A208" t="str">
            <v>Taiwan, China</v>
          </cell>
          <cell r="B208">
            <v>8140</v>
          </cell>
          <cell r="C208">
            <v>9060</v>
          </cell>
          <cell r="D208">
            <v>10190</v>
          </cell>
          <cell r="E208">
            <v>11130</v>
          </cell>
          <cell r="F208">
            <v>12160</v>
          </cell>
          <cell r="G208">
            <v>12950</v>
          </cell>
          <cell r="H208">
            <v>13630</v>
          </cell>
          <cell r="I208">
            <v>13950</v>
          </cell>
          <cell r="J208">
            <v>13260</v>
          </cell>
          <cell r="K208">
            <v>13320</v>
          </cell>
          <cell r="L208">
            <v>13870</v>
          </cell>
          <cell r="M208">
            <v>13840</v>
          </cell>
          <cell r="N208">
            <v>13950</v>
          </cell>
          <cell r="O208">
            <v>14290</v>
          </cell>
          <cell r="P208">
            <v>15660</v>
          </cell>
          <cell r="Q208">
            <v>16630</v>
          </cell>
          <cell r="R208">
            <v>17230</v>
          </cell>
        </row>
        <row r="209">
          <cell r="A209" t="str">
            <v>Tajikistan</v>
          </cell>
          <cell r="B209" t="str">
            <v>..</v>
          </cell>
          <cell r="C209" t="str">
            <v>..</v>
          </cell>
          <cell r="D209">
            <v>350</v>
          </cell>
          <cell r="E209">
            <v>290</v>
          </cell>
          <cell r="F209">
            <v>230</v>
          </cell>
          <cell r="G209">
            <v>210</v>
          </cell>
          <cell r="H209">
            <v>170</v>
          </cell>
          <cell r="I209">
            <v>160</v>
          </cell>
          <cell r="J209">
            <v>170</v>
          </cell>
          <cell r="K209">
            <v>170</v>
          </cell>
          <cell r="L209">
            <v>180</v>
          </cell>
          <cell r="M209">
            <v>180</v>
          </cell>
          <cell r="N209">
            <v>180</v>
          </cell>
          <cell r="O209">
            <v>210</v>
          </cell>
          <cell r="P209">
            <v>280</v>
          </cell>
          <cell r="Q209">
            <v>330</v>
          </cell>
          <cell r="R209">
            <v>390</v>
          </cell>
        </row>
        <row r="210">
          <cell r="A210" t="str">
            <v>Tanzania</v>
          </cell>
          <cell r="B210">
            <v>180</v>
          </cell>
          <cell r="C210">
            <v>170</v>
          </cell>
          <cell r="D210">
            <v>170</v>
          </cell>
          <cell r="E210">
            <v>160</v>
          </cell>
          <cell r="F210">
            <v>150</v>
          </cell>
          <cell r="G210">
            <v>160</v>
          </cell>
          <cell r="H210">
            <v>180</v>
          </cell>
          <cell r="I210">
            <v>200</v>
          </cell>
          <cell r="J210">
            <v>220</v>
          </cell>
          <cell r="K210">
            <v>240</v>
          </cell>
          <cell r="L210">
            <v>270</v>
          </cell>
          <cell r="M210">
            <v>280</v>
          </cell>
          <cell r="N210">
            <v>280</v>
          </cell>
          <cell r="O210">
            <v>300</v>
          </cell>
          <cell r="P210">
            <v>320</v>
          </cell>
          <cell r="Q210">
            <v>340</v>
          </cell>
          <cell r="R210">
            <v>350</v>
          </cell>
        </row>
        <row r="211">
          <cell r="A211" t="str">
            <v>Thailand</v>
          </cell>
          <cell r="B211">
            <v>1540</v>
          </cell>
          <cell r="C211">
            <v>1720</v>
          </cell>
          <cell r="D211">
            <v>1940</v>
          </cell>
          <cell r="E211">
            <v>2170</v>
          </cell>
          <cell r="F211">
            <v>2430</v>
          </cell>
          <cell r="G211">
            <v>2780</v>
          </cell>
          <cell r="H211">
            <v>3000</v>
          </cell>
          <cell r="I211">
            <v>2760</v>
          </cell>
          <cell r="J211">
            <v>2090</v>
          </cell>
          <cell r="K211">
            <v>1980</v>
          </cell>
          <cell r="L211">
            <v>1990</v>
          </cell>
          <cell r="M211">
            <v>1950</v>
          </cell>
          <cell r="N211">
            <v>1970</v>
          </cell>
          <cell r="O211">
            <v>2150</v>
          </cell>
          <cell r="P211">
            <v>2490</v>
          </cell>
          <cell r="Q211">
            <v>2720</v>
          </cell>
          <cell r="R211">
            <v>2990</v>
          </cell>
        </row>
        <row r="212">
          <cell r="A212" t="str">
            <v>Timor-Leste</v>
          </cell>
          <cell r="B212" t="str">
            <v>..</v>
          </cell>
          <cell r="C212" t="str">
            <v>..</v>
          </cell>
          <cell r="D212" t="str">
            <v>..</v>
          </cell>
          <cell r="E212" t="str">
            <v>..</v>
          </cell>
          <cell r="F212" t="str">
            <v>..</v>
          </cell>
          <cell r="G212" t="str">
            <v>..</v>
          </cell>
          <cell r="H212" t="str">
            <v>..</v>
          </cell>
          <cell r="I212" t="str">
            <v>..</v>
          </cell>
          <cell r="J212" t="str">
            <v>..</v>
          </cell>
          <cell r="K212" t="str">
            <v>..</v>
          </cell>
          <cell r="L212" t="str">
            <v>..</v>
          </cell>
          <cell r="M212" t="str">
            <v>..</v>
          </cell>
          <cell r="N212">
            <v>420</v>
          </cell>
          <cell r="O212">
            <v>390</v>
          </cell>
          <cell r="P212">
            <v>580</v>
          </cell>
          <cell r="Q212">
            <v>750</v>
          </cell>
          <cell r="R212">
            <v>840</v>
          </cell>
        </row>
        <row r="213">
          <cell r="A213" t="str">
            <v>Togo</v>
          </cell>
          <cell r="B213">
            <v>380</v>
          </cell>
          <cell r="C213">
            <v>380</v>
          </cell>
          <cell r="D213">
            <v>400</v>
          </cell>
          <cell r="E213">
            <v>320</v>
          </cell>
          <cell r="F213">
            <v>290</v>
          </cell>
          <cell r="G213">
            <v>280</v>
          </cell>
          <cell r="H213">
            <v>290</v>
          </cell>
          <cell r="I213">
            <v>330</v>
          </cell>
          <cell r="J213">
            <v>300</v>
          </cell>
          <cell r="K213">
            <v>290</v>
          </cell>
          <cell r="L213">
            <v>270</v>
          </cell>
          <cell r="M213">
            <v>250</v>
          </cell>
          <cell r="N213">
            <v>240</v>
          </cell>
          <cell r="O213">
            <v>270</v>
          </cell>
          <cell r="P213">
            <v>310</v>
          </cell>
          <cell r="Q213">
            <v>350</v>
          </cell>
          <cell r="R213">
            <v>350</v>
          </cell>
        </row>
        <row r="214">
          <cell r="A214" t="str">
            <v>Tonga</v>
          </cell>
          <cell r="B214">
            <v>1230</v>
          </cell>
          <cell r="C214">
            <v>1350</v>
          </cell>
          <cell r="D214">
            <v>1450</v>
          </cell>
          <cell r="E214">
            <v>1530</v>
          </cell>
          <cell r="F214">
            <v>1680</v>
          </cell>
          <cell r="G214">
            <v>1730</v>
          </cell>
          <cell r="H214">
            <v>1840</v>
          </cell>
          <cell r="I214">
            <v>1840</v>
          </cell>
          <cell r="J214">
            <v>1700</v>
          </cell>
          <cell r="K214">
            <v>1690</v>
          </cell>
          <cell r="L214">
            <v>1560</v>
          </cell>
          <cell r="M214">
            <v>1460</v>
          </cell>
          <cell r="N214">
            <v>1440</v>
          </cell>
          <cell r="O214">
            <v>1520</v>
          </cell>
          <cell r="P214">
            <v>1750</v>
          </cell>
          <cell r="Q214">
            <v>1970</v>
          </cell>
          <cell r="R214">
            <v>2170</v>
          </cell>
        </row>
        <row r="215">
          <cell r="A215" t="str">
            <v>Trinidad and Tobago</v>
          </cell>
          <cell r="B215">
            <v>3730</v>
          </cell>
          <cell r="C215">
            <v>3920</v>
          </cell>
          <cell r="D215">
            <v>4160</v>
          </cell>
          <cell r="E215">
            <v>3930</v>
          </cell>
          <cell r="F215">
            <v>3860</v>
          </cell>
          <cell r="G215">
            <v>3880</v>
          </cell>
          <cell r="H215">
            <v>4120</v>
          </cell>
          <cell r="I215">
            <v>4290</v>
          </cell>
          <cell r="J215">
            <v>4490</v>
          </cell>
          <cell r="K215">
            <v>4710</v>
          </cell>
          <cell r="L215">
            <v>5230</v>
          </cell>
          <cell r="M215">
            <v>5970</v>
          </cell>
          <cell r="N215">
            <v>6680</v>
          </cell>
          <cell r="O215">
            <v>7750</v>
          </cell>
          <cell r="P215">
            <v>9010</v>
          </cell>
          <cell r="Q215">
            <v>10870</v>
          </cell>
          <cell r="R215">
            <v>13340</v>
          </cell>
        </row>
        <row r="216">
          <cell r="A216" t="str">
            <v>Tunisia</v>
          </cell>
          <cell r="B216">
            <v>1430</v>
          </cell>
          <cell r="C216">
            <v>1480</v>
          </cell>
          <cell r="D216">
            <v>1700</v>
          </cell>
          <cell r="E216">
            <v>1680</v>
          </cell>
          <cell r="F216">
            <v>1740</v>
          </cell>
          <cell r="G216">
            <v>1820</v>
          </cell>
          <cell r="H216">
            <v>2010</v>
          </cell>
          <cell r="I216">
            <v>2080</v>
          </cell>
          <cell r="J216">
            <v>2050</v>
          </cell>
          <cell r="K216">
            <v>2090</v>
          </cell>
          <cell r="L216">
            <v>2090</v>
          </cell>
          <cell r="M216">
            <v>2060</v>
          </cell>
          <cell r="N216">
            <v>2000</v>
          </cell>
          <cell r="O216">
            <v>2260</v>
          </cell>
          <cell r="P216">
            <v>2650</v>
          </cell>
          <cell r="Q216">
            <v>2880</v>
          </cell>
          <cell r="R216">
            <v>2970</v>
          </cell>
        </row>
        <row r="217">
          <cell r="A217" t="str">
            <v>Turkey</v>
          </cell>
          <cell r="B217">
            <v>2270</v>
          </cell>
          <cell r="C217">
            <v>2540</v>
          </cell>
          <cell r="D217">
            <v>2900</v>
          </cell>
          <cell r="E217">
            <v>3080</v>
          </cell>
          <cell r="F217">
            <v>2600</v>
          </cell>
          <cell r="G217">
            <v>2750</v>
          </cell>
          <cell r="H217">
            <v>2820</v>
          </cell>
          <cell r="I217">
            <v>3100</v>
          </cell>
          <cell r="J217">
            <v>3060</v>
          </cell>
          <cell r="K217">
            <v>2800</v>
          </cell>
          <cell r="L217">
            <v>2980</v>
          </cell>
          <cell r="M217">
            <v>2420</v>
          </cell>
          <cell r="N217">
            <v>2510</v>
          </cell>
          <cell r="O217">
            <v>2800</v>
          </cell>
          <cell r="P217">
            <v>3780</v>
          </cell>
          <cell r="Q217">
            <v>4750</v>
          </cell>
          <cell r="R217">
            <v>5400</v>
          </cell>
        </row>
        <row r="218">
          <cell r="A218" t="str">
            <v>Turkmenistan</v>
          </cell>
          <cell r="B218">
            <v>880</v>
          </cell>
          <cell r="C218">
            <v>850</v>
          </cell>
          <cell r="D218">
            <v>820</v>
          </cell>
          <cell r="E218">
            <v>770</v>
          </cell>
          <cell r="F218">
            <v>660</v>
          </cell>
          <cell r="G218">
            <v>610</v>
          </cell>
          <cell r="H218">
            <v>560</v>
          </cell>
          <cell r="I218">
            <v>530</v>
          </cell>
          <cell r="J218">
            <v>560</v>
          </cell>
          <cell r="K218">
            <v>620</v>
          </cell>
          <cell r="L218">
            <v>650</v>
          </cell>
          <cell r="M218" t="str">
            <v>..</v>
          </cell>
          <cell r="N218" t="str">
            <v>..</v>
          </cell>
          <cell r="O218" t="str">
            <v>..</v>
          </cell>
          <cell r="P218" t="str">
            <v>..</v>
          </cell>
          <cell r="Q218" t="str">
            <v>..</v>
          </cell>
          <cell r="R218" t="str">
            <v>..</v>
          </cell>
        </row>
        <row r="219">
          <cell r="A219" t="str">
            <v>Uganda</v>
          </cell>
          <cell r="B219">
            <v>320</v>
          </cell>
          <cell r="C219">
            <v>240</v>
          </cell>
          <cell r="D219">
            <v>190</v>
          </cell>
          <cell r="E219">
            <v>170</v>
          </cell>
          <cell r="F219">
            <v>180</v>
          </cell>
          <cell r="G219">
            <v>230</v>
          </cell>
          <cell r="H219">
            <v>270</v>
          </cell>
          <cell r="I219">
            <v>290</v>
          </cell>
          <cell r="J219">
            <v>280</v>
          </cell>
          <cell r="K219">
            <v>280</v>
          </cell>
          <cell r="L219">
            <v>260</v>
          </cell>
          <cell r="M219">
            <v>240</v>
          </cell>
          <cell r="N219">
            <v>230</v>
          </cell>
          <cell r="O219">
            <v>230</v>
          </cell>
          <cell r="P219">
            <v>250</v>
          </cell>
          <cell r="Q219">
            <v>280</v>
          </cell>
          <cell r="R219">
            <v>300</v>
          </cell>
        </row>
        <row r="220">
          <cell r="A220" t="str">
            <v>Ukraine</v>
          </cell>
          <cell r="B220">
            <v>1610</v>
          </cell>
          <cell r="C220">
            <v>1520</v>
          </cell>
          <cell r="D220">
            <v>1420</v>
          </cell>
          <cell r="E220">
            <v>1230</v>
          </cell>
          <cell r="F220">
            <v>1010</v>
          </cell>
          <cell r="G220">
            <v>920</v>
          </cell>
          <cell r="H220">
            <v>860</v>
          </cell>
          <cell r="I220">
            <v>890</v>
          </cell>
          <cell r="J220">
            <v>850</v>
          </cell>
          <cell r="K220">
            <v>760</v>
          </cell>
          <cell r="L220">
            <v>700</v>
          </cell>
          <cell r="M220">
            <v>730</v>
          </cell>
          <cell r="N220">
            <v>790</v>
          </cell>
          <cell r="O220">
            <v>980</v>
          </cell>
          <cell r="P220">
            <v>1270</v>
          </cell>
          <cell r="Q220">
            <v>1540</v>
          </cell>
          <cell r="R220">
            <v>1950</v>
          </cell>
        </row>
        <row r="221">
          <cell r="A221" t="str">
            <v>United Arab Emirates</v>
          </cell>
          <cell r="B221">
            <v>21140</v>
          </cell>
          <cell r="C221">
            <v>19700</v>
          </cell>
          <cell r="D221">
            <v>19740</v>
          </cell>
          <cell r="E221">
            <v>18770</v>
          </cell>
          <cell r="F221">
            <v>19000</v>
          </cell>
          <cell r="G221">
            <v>19420</v>
          </cell>
          <cell r="H221">
            <v>20120</v>
          </cell>
          <cell r="I221">
            <v>20690</v>
          </cell>
          <cell r="J221">
            <v>20020</v>
          </cell>
          <cell r="K221">
            <v>18040</v>
          </cell>
          <cell r="L221">
            <v>19270</v>
          </cell>
          <cell r="M221">
            <v>20510</v>
          </cell>
          <cell r="N221">
            <v>19860</v>
          </cell>
          <cell r="O221">
            <v>21080</v>
          </cell>
          <cell r="P221">
            <v>23950</v>
          </cell>
          <cell r="Q221" t="str">
            <v>..</v>
          </cell>
          <cell r="R221" t="str">
            <v>..</v>
          </cell>
        </row>
        <row r="222">
          <cell r="A222" t="str">
            <v>United Kingdom</v>
          </cell>
          <cell r="B222">
            <v>16190</v>
          </cell>
          <cell r="C222">
            <v>16830</v>
          </cell>
          <cell r="D222">
            <v>18530</v>
          </cell>
          <cell r="E222">
            <v>18460</v>
          </cell>
          <cell r="F222">
            <v>18900</v>
          </cell>
          <cell r="G222">
            <v>19230</v>
          </cell>
          <cell r="H222">
            <v>20330</v>
          </cell>
          <cell r="I222">
            <v>21620</v>
          </cell>
          <cell r="J222">
            <v>22830</v>
          </cell>
          <cell r="K222">
            <v>24100</v>
          </cell>
          <cell r="L222">
            <v>25010</v>
          </cell>
          <cell r="M222">
            <v>25090</v>
          </cell>
          <cell r="N222">
            <v>25720</v>
          </cell>
          <cell r="O222">
            <v>28450</v>
          </cell>
          <cell r="P222">
            <v>33890</v>
          </cell>
          <cell r="Q222">
            <v>37750</v>
          </cell>
          <cell r="R222">
            <v>40180</v>
          </cell>
        </row>
        <row r="223">
          <cell r="A223" t="str">
            <v>United States</v>
          </cell>
          <cell r="B223">
            <v>23330</v>
          </cell>
          <cell r="C223">
            <v>23480</v>
          </cell>
          <cell r="D223">
            <v>24780</v>
          </cell>
          <cell r="E223">
            <v>25470</v>
          </cell>
          <cell r="F223">
            <v>26630</v>
          </cell>
          <cell r="G223">
            <v>27910</v>
          </cell>
          <cell r="H223">
            <v>28970</v>
          </cell>
          <cell r="I223">
            <v>29910</v>
          </cell>
          <cell r="J223">
            <v>30620</v>
          </cell>
          <cell r="K223">
            <v>32260</v>
          </cell>
          <cell r="L223">
            <v>34400</v>
          </cell>
          <cell r="M223">
            <v>34800</v>
          </cell>
          <cell r="N223">
            <v>35180</v>
          </cell>
          <cell r="O223">
            <v>37570</v>
          </cell>
          <cell r="P223">
            <v>41060</v>
          </cell>
          <cell r="Q223">
            <v>43560</v>
          </cell>
          <cell r="R223">
            <v>44970</v>
          </cell>
        </row>
        <row r="224">
          <cell r="A224" t="str">
            <v>Upper middle income</v>
          </cell>
          <cell r="B224">
            <v>2723.68</v>
          </cell>
          <cell r="C224">
            <v>2909.47</v>
          </cell>
          <cell r="D224">
            <v>3071.42</v>
          </cell>
          <cell r="E224">
            <v>3176.95</v>
          </cell>
          <cell r="F224">
            <v>3270.67</v>
          </cell>
          <cell r="G224">
            <v>3432.21</v>
          </cell>
          <cell r="H224">
            <v>3688.24</v>
          </cell>
          <cell r="I224">
            <v>3950.6</v>
          </cell>
          <cell r="J224">
            <v>3762.06</v>
          </cell>
          <cell r="K224">
            <v>3525.19</v>
          </cell>
          <cell r="L224">
            <v>3588.89</v>
          </cell>
          <cell r="M224">
            <v>3477.53</v>
          </cell>
          <cell r="N224">
            <v>3399.41</v>
          </cell>
          <cell r="O224">
            <v>3624.69</v>
          </cell>
          <cell r="P224">
            <v>4255.53</v>
          </cell>
          <cell r="Q224">
            <v>5053.28</v>
          </cell>
          <cell r="R224">
            <v>5912.97</v>
          </cell>
        </row>
        <row r="225">
          <cell r="A225" t="str">
            <v>Uruguay</v>
          </cell>
          <cell r="B225">
            <v>2870</v>
          </cell>
          <cell r="C225">
            <v>3220</v>
          </cell>
          <cell r="D225">
            <v>3850</v>
          </cell>
          <cell r="E225">
            <v>4290</v>
          </cell>
          <cell r="F225">
            <v>4860</v>
          </cell>
          <cell r="G225">
            <v>5230</v>
          </cell>
          <cell r="H225">
            <v>5930</v>
          </cell>
          <cell r="I225">
            <v>6460</v>
          </cell>
          <cell r="J225">
            <v>6610</v>
          </cell>
          <cell r="K225">
            <v>6360</v>
          </cell>
          <cell r="L225">
            <v>6220</v>
          </cell>
          <cell r="M225">
            <v>5760</v>
          </cell>
          <cell r="N225">
            <v>4480</v>
          </cell>
          <cell r="O225">
            <v>3860</v>
          </cell>
          <cell r="P225">
            <v>4040</v>
          </cell>
          <cell r="Q225">
            <v>4560</v>
          </cell>
          <cell r="R225">
            <v>5310</v>
          </cell>
        </row>
        <row r="226">
          <cell r="A226" t="str">
            <v>Uzbekistan</v>
          </cell>
          <cell r="B226" t="str">
            <v>..</v>
          </cell>
          <cell r="C226" t="str">
            <v>..</v>
          </cell>
          <cell r="D226">
            <v>600</v>
          </cell>
          <cell r="E226">
            <v>590</v>
          </cell>
          <cell r="F226">
            <v>570</v>
          </cell>
          <cell r="G226">
            <v>580</v>
          </cell>
          <cell r="H226">
            <v>600</v>
          </cell>
          <cell r="I226">
            <v>610</v>
          </cell>
          <cell r="J226">
            <v>620</v>
          </cell>
          <cell r="K226">
            <v>650</v>
          </cell>
          <cell r="L226">
            <v>630</v>
          </cell>
          <cell r="M226">
            <v>560</v>
          </cell>
          <cell r="N226">
            <v>450</v>
          </cell>
          <cell r="O226">
            <v>420</v>
          </cell>
          <cell r="P226">
            <v>460</v>
          </cell>
          <cell r="Q226">
            <v>530</v>
          </cell>
          <cell r="R226">
            <v>610</v>
          </cell>
        </row>
        <row r="227">
          <cell r="A227" t="str">
            <v>Vanuatu</v>
          </cell>
          <cell r="B227">
            <v>1120</v>
          </cell>
          <cell r="C227">
            <v>1100</v>
          </cell>
          <cell r="D227">
            <v>1150</v>
          </cell>
          <cell r="E227">
            <v>1220</v>
          </cell>
          <cell r="F227">
            <v>1160</v>
          </cell>
          <cell r="G227">
            <v>1230</v>
          </cell>
          <cell r="H227">
            <v>1250</v>
          </cell>
          <cell r="I227">
            <v>1290</v>
          </cell>
          <cell r="J227">
            <v>1290</v>
          </cell>
          <cell r="K227">
            <v>1260</v>
          </cell>
          <cell r="L227">
            <v>1240</v>
          </cell>
          <cell r="M227">
            <v>1210</v>
          </cell>
          <cell r="N227">
            <v>1060</v>
          </cell>
          <cell r="O227">
            <v>1170</v>
          </cell>
          <cell r="P227">
            <v>1410</v>
          </cell>
          <cell r="Q227">
            <v>1620</v>
          </cell>
          <cell r="R227">
            <v>1710</v>
          </cell>
        </row>
        <row r="228">
          <cell r="A228" t="str">
            <v>Venezuela, RB</v>
          </cell>
          <cell r="B228">
            <v>2570</v>
          </cell>
          <cell r="C228">
            <v>2590</v>
          </cell>
          <cell r="D228">
            <v>2760</v>
          </cell>
          <cell r="E228">
            <v>2740</v>
          </cell>
          <cell r="F228">
            <v>2640</v>
          </cell>
          <cell r="G228">
            <v>2930</v>
          </cell>
          <cell r="H228">
            <v>2980</v>
          </cell>
          <cell r="I228">
            <v>3370</v>
          </cell>
          <cell r="J228">
            <v>3360</v>
          </cell>
          <cell r="K228">
            <v>3550</v>
          </cell>
          <cell r="L228">
            <v>4100</v>
          </cell>
          <cell r="M228">
            <v>4580</v>
          </cell>
          <cell r="N228">
            <v>3970</v>
          </cell>
          <cell r="O228">
            <v>3470</v>
          </cell>
          <cell r="P228">
            <v>4080</v>
          </cell>
          <cell r="Q228">
            <v>4940</v>
          </cell>
          <cell r="R228">
            <v>6070</v>
          </cell>
        </row>
        <row r="229">
          <cell r="A229" t="str">
            <v>Vietnam</v>
          </cell>
          <cell r="B229">
            <v>130</v>
          </cell>
          <cell r="C229">
            <v>110</v>
          </cell>
          <cell r="D229">
            <v>130</v>
          </cell>
          <cell r="E229">
            <v>170</v>
          </cell>
          <cell r="F229">
            <v>200</v>
          </cell>
          <cell r="G229">
            <v>250</v>
          </cell>
          <cell r="H229">
            <v>300</v>
          </cell>
          <cell r="I229">
            <v>340</v>
          </cell>
          <cell r="J229">
            <v>350</v>
          </cell>
          <cell r="K229">
            <v>360</v>
          </cell>
          <cell r="L229">
            <v>390</v>
          </cell>
          <cell r="M229">
            <v>410</v>
          </cell>
          <cell r="N229">
            <v>430</v>
          </cell>
          <cell r="O229">
            <v>470</v>
          </cell>
          <cell r="P229">
            <v>540</v>
          </cell>
          <cell r="Q229">
            <v>620</v>
          </cell>
          <cell r="R229">
            <v>690</v>
          </cell>
        </row>
        <row r="230">
          <cell r="A230" t="str">
            <v>Virgin Islands (U.S.)</v>
          </cell>
          <cell r="B230" t="str">
            <v>..</v>
          </cell>
          <cell r="C230" t="str">
            <v>..</v>
          </cell>
          <cell r="D230" t="str">
            <v>..</v>
          </cell>
          <cell r="E230" t="str">
            <v>..</v>
          </cell>
          <cell r="F230" t="str">
            <v>..</v>
          </cell>
          <cell r="G230" t="str">
            <v>..</v>
          </cell>
          <cell r="H230" t="str">
            <v>..</v>
          </cell>
          <cell r="I230" t="str">
            <v>..</v>
          </cell>
          <cell r="J230" t="str">
            <v>..</v>
          </cell>
          <cell r="K230" t="str">
            <v>..</v>
          </cell>
          <cell r="L230" t="str">
            <v>..</v>
          </cell>
          <cell r="M230" t="str">
            <v>..</v>
          </cell>
          <cell r="N230" t="str">
            <v>..</v>
          </cell>
          <cell r="O230" t="str">
            <v>..</v>
          </cell>
          <cell r="P230" t="str">
            <v>..</v>
          </cell>
          <cell r="Q230" t="str">
            <v>..</v>
          </cell>
          <cell r="R230" t="str">
            <v>..</v>
          </cell>
        </row>
        <row r="231">
          <cell r="A231" t="str">
            <v>West Bank and Gaza</v>
          </cell>
          <cell r="B231" t="str">
            <v>..</v>
          </cell>
          <cell r="C231" t="str">
            <v>..</v>
          </cell>
          <cell r="D231" t="str">
            <v>..</v>
          </cell>
          <cell r="E231" t="str">
            <v>..</v>
          </cell>
          <cell r="F231" t="str">
            <v>..</v>
          </cell>
          <cell r="G231" t="str">
            <v>..</v>
          </cell>
          <cell r="H231">
            <v>1510</v>
          </cell>
          <cell r="I231">
            <v>1640</v>
          </cell>
          <cell r="J231">
            <v>1740</v>
          </cell>
          <cell r="K231">
            <v>1760</v>
          </cell>
          <cell r="L231">
            <v>1580</v>
          </cell>
          <cell r="M231">
            <v>1220</v>
          </cell>
          <cell r="N231">
            <v>1020</v>
          </cell>
          <cell r="O231">
            <v>1060</v>
          </cell>
          <cell r="P231">
            <v>1130</v>
          </cell>
          <cell r="Q231">
            <v>1230</v>
          </cell>
          <cell r="R231" t="str">
            <v>..</v>
          </cell>
        </row>
        <row r="232">
          <cell r="A232" t="str">
            <v>World</v>
          </cell>
          <cell r="B232">
            <v>4083.72</v>
          </cell>
          <cell r="C232">
            <v>4200.38</v>
          </cell>
          <cell r="D232">
            <v>4500.3999999999996</v>
          </cell>
          <cell r="E232">
            <v>4580.78</v>
          </cell>
          <cell r="F232">
            <v>4766.9399999999996</v>
          </cell>
          <cell r="G232">
            <v>5058.55</v>
          </cell>
          <cell r="H232">
            <v>5297.47</v>
          </cell>
          <cell r="I232">
            <v>5337.87</v>
          </cell>
          <cell r="J232">
            <v>5089.13</v>
          </cell>
          <cell r="K232">
            <v>5087.1099999999997</v>
          </cell>
          <cell r="L232">
            <v>5250.82</v>
          </cell>
          <cell r="M232">
            <v>5215.6000000000004</v>
          </cell>
          <cell r="N232">
            <v>5167.84</v>
          </cell>
          <cell r="O232">
            <v>5562.69</v>
          </cell>
          <cell r="P232">
            <v>6338.29</v>
          </cell>
          <cell r="Q232">
            <v>7015.51</v>
          </cell>
          <cell r="R232">
            <v>7438.61</v>
          </cell>
        </row>
        <row r="233">
          <cell r="A233" t="str">
            <v>Yemen, Rep.</v>
          </cell>
          <cell r="B233" t="str">
            <v>..</v>
          </cell>
          <cell r="C233" t="str">
            <v>..</v>
          </cell>
          <cell r="D233">
            <v>410</v>
          </cell>
          <cell r="E233">
            <v>380</v>
          </cell>
          <cell r="F233">
            <v>290</v>
          </cell>
          <cell r="G233">
            <v>270</v>
          </cell>
          <cell r="H233">
            <v>280</v>
          </cell>
          <cell r="I233">
            <v>330</v>
          </cell>
          <cell r="J233">
            <v>380</v>
          </cell>
          <cell r="K233">
            <v>380</v>
          </cell>
          <cell r="L233">
            <v>410</v>
          </cell>
          <cell r="M233">
            <v>450</v>
          </cell>
          <cell r="N233">
            <v>470</v>
          </cell>
          <cell r="O233">
            <v>490</v>
          </cell>
          <cell r="P233">
            <v>560</v>
          </cell>
          <cell r="Q233">
            <v>660</v>
          </cell>
          <cell r="R233">
            <v>760</v>
          </cell>
        </row>
        <row r="234">
          <cell r="A234" t="str">
            <v>Zambia</v>
          </cell>
          <cell r="B234">
            <v>420</v>
          </cell>
          <cell r="C234">
            <v>380</v>
          </cell>
          <cell r="D234">
            <v>350</v>
          </cell>
          <cell r="E234">
            <v>360</v>
          </cell>
          <cell r="F234">
            <v>320</v>
          </cell>
          <cell r="G234">
            <v>320</v>
          </cell>
          <cell r="H234">
            <v>340</v>
          </cell>
          <cell r="I234">
            <v>350</v>
          </cell>
          <cell r="J234">
            <v>310</v>
          </cell>
          <cell r="K234">
            <v>310</v>
          </cell>
          <cell r="L234">
            <v>290</v>
          </cell>
          <cell r="M234">
            <v>300</v>
          </cell>
          <cell r="N234">
            <v>310</v>
          </cell>
          <cell r="O234">
            <v>350</v>
          </cell>
          <cell r="P234">
            <v>400</v>
          </cell>
          <cell r="Q234">
            <v>500</v>
          </cell>
          <cell r="R234">
            <v>630</v>
          </cell>
        </row>
        <row r="235">
          <cell r="A235" t="str">
            <v>Zimbabwe</v>
          </cell>
          <cell r="B235">
            <v>850</v>
          </cell>
          <cell r="C235">
            <v>840</v>
          </cell>
          <cell r="D235">
            <v>690</v>
          </cell>
          <cell r="E235">
            <v>620</v>
          </cell>
          <cell r="F235">
            <v>610</v>
          </cell>
          <cell r="G235">
            <v>590</v>
          </cell>
          <cell r="H235">
            <v>660</v>
          </cell>
          <cell r="I235">
            <v>660</v>
          </cell>
          <cell r="J235">
            <v>570</v>
          </cell>
          <cell r="K235">
            <v>500</v>
          </cell>
          <cell r="L235">
            <v>460</v>
          </cell>
          <cell r="M235">
            <v>540</v>
          </cell>
          <cell r="N235">
            <v>780</v>
          </cell>
          <cell r="O235">
            <v>770</v>
          </cell>
          <cell r="P235">
            <v>570</v>
          </cell>
          <cell r="Q235">
            <v>340</v>
          </cell>
          <cell r="R235" t="str">
            <v>..</v>
          </cell>
        </row>
      </sheetData>
      <sheetData sheetId="3">
        <row r="2">
          <cell r="A2">
            <v>1994</v>
          </cell>
          <cell r="B2">
            <v>725</v>
          </cell>
        </row>
        <row r="3">
          <cell r="A3">
            <v>1995</v>
          </cell>
          <cell r="B3">
            <v>765</v>
          </cell>
        </row>
        <row r="4">
          <cell r="A4">
            <v>1996</v>
          </cell>
          <cell r="B4">
            <v>785</v>
          </cell>
        </row>
        <row r="5">
          <cell r="A5">
            <v>1997</v>
          </cell>
          <cell r="B5">
            <v>785</v>
          </cell>
        </row>
        <row r="6">
          <cell r="A6">
            <v>1998</v>
          </cell>
          <cell r="B6">
            <v>760</v>
          </cell>
        </row>
        <row r="7">
          <cell r="A7">
            <v>1999</v>
          </cell>
          <cell r="B7">
            <v>755</v>
          </cell>
        </row>
        <row r="8">
          <cell r="A8">
            <v>2000</v>
          </cell>
          <cell r="B8">
            <v>755</v>
          </cell>
        </row>
        <row r="9">
          <cell r="A9">
            <v>2001</v>
          </cell>
          <cell r="B9">
            <v>745</v>
          </cell>
        </row>
        <row r="10">
          <cell r="A10">
            <v>2002</v>
          </cell>
          <cell r="B10">
            <v>735</v>
          </cell>
        </row>
        <row r="11">
          <cell r="A11">
            <v>2003</v>
          </cell>
          <cell r="B11">
            <v>765</v>
          </cell>
        </row>
        <row r="12">
          <cell r="A12">
            <v>2004</v>
          </cell>
          <cell r="B12">
            <v>825</v>
          </cell>
        </row>
        <row r="13">
          <cell r="A13">
            <v>2005</v>
          </cell>
          <cell r="B13">
            <v>875</v>
          </cell>
        </row>
        <row r="14">
          <cell r="A14">
            <v>2006</v>
          </cell>
          <cell r="B14">
            <v>905</v>
          </cell>
        </row>
        <row r="15">
          <cell r="A15">
            <v>2007</v>
          </cell>
          <cell r="B15">
            <v>905</v>
          </cell>
        </row>
      </sheetData>
      <sheetData sheetId="4" refreshError="1"/>
      <sheetData sheetId="5"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men"/>
      <sheetName val="Gold"/>
      <sheetName val="Nickel"/>
      <sheetName val="Coal"/>
      <sheetName val="PGold"/>
      <sheetName val="PNickel"/>
      <sheetName val="PCoal"/>
      <sheetName val="bop"/>
    </sheetNames>
    <sheetDataSet>
      <sheetData sheetId="0"/>
      <sheetData sheetId="1">
        <row r="583">
          <cell r="B583">
            <v>1725.1</v>
          </cell>
          <cell r="C583">
            <v>1727.5</v>
          </cell>
          <cell r="D583">
            <v>1729.5</v>
          </cell>
          <cell r="E583">
            <v>1731.1</v>
          </cell>
          <cell r="F583">
            <v>1732.9</v>
          </cell>
          <cell r="G583">
            <v>1734.9</v>
          </cell>
          <cell r="H583">
            <v>1736.5</v>
          </cell>
          <cell r="I583">
            <v>1737.8</v>
          </cell>
          <cell r="J583">
            <v>1739.3</v>
          </cell>
          <cell r="K583">
            <v>1742.3</v>
          </cell>
          <cell r="L583">
            <v>1744.4</v>
          </cell>
          <cell r="M583">
            <v>1817.2</v>
          </cell>
          <cell r="N583">
            <v>1753.8</v>
          </cell>
          <cell r="O583">
            <v>1763.1</v>
          </cell>
          <cell r="P583">
            <v>1785</v>
          </cell>
          <cell r="Q583">
            <v>1806.5</v>
          </cell>
          <cell r="R583">
            <v>1827.7</v>
          </cell>
          <cell r="S583">
            <v>1849.2</v>
          </cell>
          <cell r="T583">
            <v>1859.2</v>
          </cell>
          <cell r="U583">
            <v>1869.2</v>
          </cell>
        </row>
      </sheetData>
      <sheetData sheetId="2">
        <row r="583">
          <cell r="B583">
            <v>16434</v>
          </cell>
          <cell r="C583">
            <v>16449.25</v>
          </cell>
          <cell r="D583">
            <v>16461.25</v>
          </cell>
          <cell r="E583">
            <v>16473.75</v>
          </cell>
          <cell r="F583">
            <v>16478.75</v>
          </cell>
          <cell r="G583">
            <v>16486</v>
          </cell>
          <cell r="H583">
            <v>16489.75</v>
          </cell>
          <cell r="I583">
            <v>16493.5</v>
          </cell>
          <cell r="J583">
            <v>16497.25</v>
          </cell>
          <cell r="K583">
            <v>16505.25</v>
          </cell>
          <cell r="L583">
            <v>16513.25</v>
          </cell>
          <cell r="M583">
            <v>16521.25</v>
          </cell>
          <cell r="N583">
            <v>16529.25</v>
          </cell>
          <cell r="O583">
            <v>16537.25</v>
          </cell>
          <cell r="P583">
            <v>16545.25</v>
          </cell>
          <cell r="Q583">
            <v>16562.25</v>
          </cell>
          <cell r="R583">
            <v>16579.25</v>
          </cell>
          <cell r="S583">
            <v>16596.25</v>
          </cell>
          <cell r="T583">
            <v>16613.25</v>
          </cell>
          <cell r="U583">
            <v>16630.25</v>
          </cell>
          <cell r="V583">
            <v>16647.25</v>
          </cell>
          <cell r="W583">
            <v>16658.25</v>
          </cell>
          <cell r="X583">
            <v>16669.25</v>
          </cell>
          <cell r="Y583">
            <v>16680.25</v>
          </cell>
          <cell r="Z583">
            <v>16691.25</v>
          </cell>
          <cell r="AA583">
            <v>16702.25</v>
          </cell>
          <cell r="AB583">
            <v>16713.25</v>
          </cell>
          <cell r="AC583">
            <v>16723.25</v>
          </cell>
          <cell r="AD583">
            <v>16733.25</v>
          </cell>
          <cell r="AE583">
            <v>16744.25</v>
          </cell>
          <cell r="AF583">
            <v>16755.25</v>
          </cell>
          <cell r="AG583">
            <v>16766.25</v>
          </cell>
          <cell r="AH583">
            <v>16777.25</v>
          </cell>
          <cell r="AI583">
            <v>16789.25</v>
          </cell>
          <cell r="AJ583">
            <v>16801.25</v>
          </cell>
          <cell r="AK583">
            <v>16813.25</v>
          </cell>
          <cell r="AL583">
            <v>16825.25</v>
          </cell>
          <cell r="AM583">
            <v>16837.25</v>
          </cell>
          <cell r="AN583">
            <v>16849.25</v>
          </cell>
          <cell r="AO583">
            <v>16861.25</v>
          </cell>
          <cell r="AP583">
            <v>16873.25</v>
          </cell>
          <cell r="AQ583">
            <v>16884.25</v>
          </cell>
          <cell r="AR583">
            <v>16895.25</v>
          </cell>
          <cell r="AS583">
            <v>16906.25</v>
          </cell>
          <cell r="AT583">
            <v>16917.25</v>
          </cell>
          <cell r="AU583">
            <v>16925.25</v>
          </cell>
          <cell r="AV583">
            <v>16933.25</v>
          </cell>
          <cell r="AW583">
            <v>16941.25</v>
          </cell>
          <cell r="AX583">
            <v>16949.25</v>
          </cell>
          <cell r="AY583">
            <v>16957.25</v>
          </cell>
          <cell r="AZ583">
            <v>16965.25</v>
          </cell>
          <cell r="BA583">
            <v>16973.25</v>
          </cell>
          <cell r="BB583">
            <v>16981.25</v>
          </cell>
          <cell r="BC583">
            <v>16990.25</v>
          </cell>
          <cell r="BD583">
            <v>16999.25</v>
          </cell>
          <cell r="BE583">
            <v>17008.25</v>
          </cell>
          <cell r="BF583">
            <v>17017.25</v>
          </cell>
        </row>
      </sheetData>
      <sheetData sheetId="3">
        <row r="583">
          <cell r="B583">
            <v>68.45</v>
          </cell>
          <cell r="C583">
            <v>69.900000000000006</v>
          </cell>
          <cell r="D583">
            <v>69.8</v>
          </cell>
          <cell r="E583">
            <v>70.099999999999994</v>
          </cell>
          <cell r="F583">
            <v>70.400000000000006</v>
          </cell>
          <cell r="G583">
            <v>70.7</v>
          </cell>
          <cell r="H583">
            <v>71.25</v>
          </cell>
          <cell r="I583">
            <v>71.8</v>
          </cell>
          <cell r="J583">
            <v>72.3</v>
          </cell>
          <cell r="K583">
            <v>72.5</v>
          </cell>
          <cell r="L583">
            <v>72.650000000000006</v>
          </cell>
          <cell r="M583">
            <v>72.849999999999994</v>
          </cell>
          <cell r="N583">
            <v>72.7</v>
          </cell>
          <cell r="O583">
            <v>72.55</v>
          </cell>
          <cell r="P583">
            <v>72.400000000000006</v>
          </cell>
          <cell r="Q583">
            <v>72.25</v>
          </cell>
          <cell r="R583">
            <v>72.05</v>
          </cell>
          <cell r="S583">
            <v>71.900000000000006</v>
          </cell>
          <cell r="T583">
            <v>71.75</v>
          </cell>
          <cell r="U583">
            <v>71.599999999999994</v>
          </cell>
          <cell r="V583">
            <v>71.5</v>
          </cell>
          <cell r="W583">
            <v>71.400000000000006</v>
          </cell>
          <cell r="X583">
            <v>71.3</v>
          </cell>
          <cell r="Y583">
            <v>71.25</v>
          </cell>
          <cell r="Z583">
            <v>71.150000000000006</v>
          </cell>
          <cell r="AA583">
            <v>71.05</v>
          </cell>
          <cell r="AB583">
            <v>71</v>
          </cell>
          <cell r="AC583">
            <v>70.900000000000006</v>
          </cell>
          <cell r="AD583">
            <v>70.900000000000006</v>
          </cell>
          <cell r="AE583">
            <v>70.849999999999994</v>
          </cell>
          <cell r="AF583">
            <v>70.849999999999994</v>
          </cell>
          <cell r="AG583">
            <v>70.8</v>
          </cell>
          <cell r="AH583">
            <v>70.8</v>
          </cell>
          <cell r="AI583">
            <v>70.8</v>
          </cell>
          <cell r="AJ583">
            <v>70.75</v>
          </cell>
          <cell r="AK583">
            <v>70.75</v>
          </cell>
          <cell r="AL583">
            <v>70.75</v>
          </cell>
          <cell r="AM583">
            <v>70.7</v>
          </cell>
          <cell r="AN583">
            <v>70.7</v>
          </cell>
          <cell r="AO583">
            <v>70.650000000000006</v>
          </cell>
          <cell r="AP583">
            <v>70.650000000000006</v>
          </cell>
          <cell r="AQ583">
            <v>70.650000000000006</v>
          </cell>
          <cell r="AR583">
            <v>70.599999999999994</v>
          </cell>
          <cell r="AS583">
            <v>70.599999999999994</v>
          </cell>
          <cell r="AT583">
            <v>70.599999999999994</v>
          </cell>
          <cell r="AU583">
            <v>70.55</v>
          </cell>
          <cell r="AV583">
            <v>70.55</v>
          </cell>
          <cell r="AW583">
            <v>70.5</v>
          </cell>
          <cell r="AX583">
            <v>70.5</v>
          </cell>
        </row>
      </sheetData>
      <sheetData sheetId="4"/>
      <sheetData sheetId="5"/>
      <sheetData sheetId="6"/>
      <sheetData sheetId="7"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Gold"/>
      <sheetName val="Nickel"/>
      <sheetName val="Coal"/>
      <sheetName val="PGold"/>
      <sheetName val="PNickel"/>
      <sheetName val="PCoal"/>
    </sheetNames>
    <sheetDataSet>
      <sheetData sheetId="0"/>
      <sheetData sheetId="1"/>
      <sheetData sheetId="2"/>
      <sheetData sheetId="3"/>
      <sheetData sheetId="4"/>
      <sheetData sheetId="5"/>
      <sheetData sheetId="6"/>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Q"/>
      <sheetName val="M"/>
      <sheetName val="ROE"/>
      <sheetName val="Current"/>
      <sheetName val="Sheet2"/>
      <sheetName val="x Tasa Int "/>
      <sheetName val="EVOLUCION Y SITUACION"/>
      <sheetName val="Historico Probabilidad"/>
      <sheetName val="graf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sas"/>
      <sheetName val="Tablas"/>
      <sheetName val="Resumen-Estadisticas"/>
      <sheetName val="Graficos"/>
    </sheetNames>
    <sheetDataSet>
      <sheetData sheetId="0"/>
      <sheetData sheetId="1"/>
      <sheetData sheetId="2"/>
      <sheetData sheetId="3"/>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s"/>
      <sheetName val="Tablas"/>
      <sheetName val="Resumen-Estadisticas"/>
      <sheetName val="Graficos"/>
    </sheetNames>
    <sheetDataSet>
      <sheetData sheetId="0"/>
      <sheetData sheetId="1">
        <row r="1">
          <cell r="IV1" t="str">
            <v>updated</v>
          </cell>
        </row>
      </sheetData>
      <sheetData sheetId="2"/>
      <sheetData sheetId="3"/>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s"/>
      <sheetName val="Tablas"/>
      <sheetName val="Resumen-Estadisticas"/>
      <sheetName val="Graficos"/>
    </sheetNames>
    <sheetDataSet>
      <sheetData sheetId="0"/>
      <sheetData sheetId="1">
        <row r="1">
          <cell r="IV1" t="str">
            <v>updated</v>
          </cell>
        </row>
      </sheetData>
      <sheetData sheetId="2"/>
      <sheetData sheetId="3"/>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REF"/>
      <sheetName val="R1"/>
      <sheetName val="A"/>
      <sheetName val="WEO Input"/>
    </sheetNames>
    <sheetDataSet>
      <sheetData sheetId="0" refreshError="1"/>
      <sheetData sheetId="1" refreshError="1">
        <row r="3">
          <cell r="B3">
            <v>3700000</v>
          </cell>
        </row>
        <row r="5">
          <cell r="B5">
            <v>494635.77498989948</v>
          </cell>
        </row>
        <row r="6">
          <cell r="B6">
            <v>14.618534459186472</v>
          </cell>
        </row>
        <row r="9">
          <cell r="B9">
            <v>13.368534459186474</v>
          </cell>
        </row>
      </sheetData>
      <sheetData sheetId="2" refreshError="1"/>
      <sheetData sheetId="3" refreshError="1"/>
      <sheetData sheetId="4" refreshError="1"/>
      <sheetData sheetId="5" refreshError="1"/>
      <sheetData sheetId="6"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DATABANCARIA"/>
      <sheetName val="DA"/>
      <sheetName val="Q6"/>
      <sheetName val="Q7"/>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Q2"/>
      <sheetName val="fax a env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cn"/>
      <sheetName val="ROE"/>
      <sheetName val="Historico Probabilidad"/>
      <sheetName val="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Inputs(q)"/>
      <sheetName val="By Debtor"/>
      <sheetName val="SR 1"/>
      <sheetName val="SR 2"/>
      <sheetName val="FactSheet"/>
      <sheetName val="Debt"/>
      <sheetName val="Debt Dynamics"/>
      <sheetName val="IMF"/>
      <sheetName val="existing"/>
      <sheetName val="Financing Prg"/>
      <sheetName val="FinPrg-sum"/>
      <sheetName val="Fin tab"/>
      <sheetName val="Vencimientos I"/>
      <sheetName val="Vencimientos K"/>
      <sheetName val="Vencimientos sum"/>
      <sheetName val="A.1 bis"/>
      <sheetName val="A.4"/>
      <sheetName val="A.5"/>
      <sheetName val="A.6"/>
      <sheetName val="A.7"/>
      <sheetName val="A.8"/>
      <sheetName val="A.8 bis"/>
      <sheetName val="A.9"/>
      <sheetName val="A.10"/>
      <sheetName val="A.11"/>
      <sheetName val="A.12"/>
      <sheetName val="A.13"/>
      <sheetName val="A.21"/>
      <sheetName val="A.22"/>
    </sheetNames>
    <sheetDataSet>
      <sheetData sheetId="0" refreshError="1"/>
      <sheetData sheetId="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Ago-Dic"/>
      <sheetName val="Club x Agencia"/>
      <sheetName val="Paises Club"/>
      <sheetName val="Bzas.P"/>
      <sheetName val="Bza P ene-may real"/>
      <sheetName val="Cam Gob"/>
      <sheetName val="Codigos"/>
      <sheetName val="A.11"/>
      <sheetName val="ops"/>
      <sheetName val="cgvt rev"/>
      <sheetName val="nfpentps"/>
    </sheetNames>
    <sheetDataSet>
      <sheetData sheetId="0" refreshError="1">
        <row r="2816">
          <cell r="H2816">
            <v>1000000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alanceComprobacion"/>
      <sheetName val="Resumido"/>
      <sheetName val="Base"/>
      <sheetName val="A.11"/>
      <sheetName val="RES XDEVEN"/>
      <sheetName val="Fax a enviar"/>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tiago"/>
      <sheetName val="fax1"/>
      <sheetName val="Fax"/>
      <sheetName val="Mail"/>
      <sheetName val="Sheet3"/>
      <sheetName val="Fax a enviar"/>
    </sheetNames>
    <sheetDataSet>
      <sheetData sheetId="0"/>
      <sheetData sheetId="1" refreshError="1"/>
      <sheetData sheetId="2" refreshError="1"/>
      <sheetData sheetId="3" refreshError="1"/>
      <sheetData sheetId="4" refreshError="1"/>
      <sheetData sheetId="5"/>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ssum"/>
      <sheetName val="BCR"/>
      <sheetName val="BMI"/>
      <sheetName val="BC"/>
      <sheetName val="FIN"/>
      <sheetName val="BCYFIN"/>
      <sheetName val="SB"/>
      <sheetName val="SF"/>
      <sheetName val="Sergio B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Input EMBI Spread"/>
      <sheetName val="Fax a enviar"/>
      <sheetName val="ra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E7" t="str">
            <v>NIVEL</v>
          </cell>
        </row>
        <row r="8">
          <cell r="B8" t="str">
            <v>BANCOS</v>
          </cell>
          <cell r="C8" t="str">
            <v>INDICE</v>
          </cell>
          <cell r="D8" t="str">
            <v>Rk</v>
          </cell>
          <cell r="E8" t="str">
            <v>DE RIESGO</v>
          </cell>
        </row>
        <row r="10">
          <cell r="B10" t="str">
            <v>ABN AMRO BANK</v>
          </cell>
          <cell r="C10">
            <v>4.32</v>
          </cell>
          <cell r="D10">
            <v>35</v>
          </cell>
          <cell r="E10" t="str">
            <v>MEDIO-ALTO</v>
          </cell>
        </row>
        <row r="11">
          <cell r="B11" t="str">
            <v xml:space="preserve">BANCOEX </v>
          </cell>
          <cell r="C11">
            <v>10</v>
          </cell>
          <cell r="D11">
            <v>1</v>
          </cell>
          <cell r="E11" t="str">
            <v>MUY BAJO</v>
          </cell>
        </row>
        <row r="12">
          <cell r="B12" t="str">
            <v xml:space="preserve">BANESCO               </v>
          </cell>
          <cell r="C12">
            <v>4.42</v>
          </cell>
          <cell r="D12">
            <v>34</v>
          </cell>
          <cell r="E12" t="str">
            <v>MEDIO-ALTO</v>
          </cell>
        </row>
        <row r="13">
          <cell r="B13" t="str">
            <v xml:space="preserve">BANFOANDES            </v>
          </cell>
          <cell r="C13">
            <v>5.76</v>
          </cell>
          <cell r="D13">
            <v>28</v>
          </cell>
          <cell r="E13" t="str">
            <v>MEDIO</v>
          </cell>
        </row>
        <row r="14">
          <cell r="B14" t="str">
            <v xml:space="preserve">BANFOCORO             </v>
          </cell>
          <cell r="C14">
            <v>5.44</v>
          </cell>
          <cell r="D14">
            <v>32</v>
          </cell>
          <cell r="E14" t="str">
            <v>MEDIO</v>
          </cell>
        </row>
        <row r="15">
          <cell r="B15" t="str">
            <v xml:space="preserve">BRASIL                </v>
          </cell>
          <cell r="C15">
            <v>9</v>
          </cell>
          <cell r="D15">
            <v>9</v>
          </cell>
          <cell r="E15" t="str">
            <v>MUY BAJO</v>
          </cell>
        </row>
        <row r="16">
          <cell r="B16" t="str">
            <v xml:space="preserve">CANARIAS DE VENEZUELA </v>
          </cell>
          <cell r="C16">
            <v>3.84</v>
          </cell>
          <cell r="D16">
            <v>38</v>
          </cell>
          <cell r="E16" t="str">
            <v>ALTO</v>
          </cell>
        </row>
        <row r="17">
          <cell r="B17" t="str">
            <v>CAPITAL</v>
          </cell>
          <cell r="C17">
            <v>5.52</v>
          </cell>
          <cell r="D17">
            <v>30</v>
          </cell>
          <cell r="E17" t="str">
            <v>MEDIO</v>
          </cell>
        </row>
        <row r="18">
          <cell r="B18" t="str">
            <v>CARACAS</v>
          </cell>
          <cell r="C18">
            <v>8.84</v>
          </cell>
          <cell r="D18">
            <v>11</v>
          </cell>
          <cell r="E18" t="str">
            <v>MUY BAJO</v>
          </cell>
        </row>
        <row r="19">
          <cell r="B19" t="str">
            <v xml:space="preserve">CARIBE                </v>
          </cell>
          <cell r="C19">
            <v>8.36</v>
          </cell>
          <cell r="D19">
            <v>15</v>
          </cell>
          <cell r="E19" t="str">
            <v>MUY BAJO</v>
          </cell>
        </row>
        <row r="20">
          <cell r="B20" t="str">
            <v xml:space="preserve">CARONI                </v>
          </cell>
          <cell r="C20">
            <v>9</v>
          </cell>
          <cell r="D20">
            <v>10</v>
          </cell>
          <cell r="E20" t="str">
            <v>MUY BAJO</v>
          </cell>
        </row>
        <row r="21">
          <cell r="B21" t="str">
            <v xml:space="preserve">CITIBANK              </v>
          </cell>
          <cell r="C21">
            <v>9.24</v>
          </cell>
          <cell r="D21">
            <v>6</v>
          </cell>
          <cell r="E21" t="str">
            <v>MUY BAJO</v>
          </cell>
        </row>
        <row r="22">
          <cell r="B22" t="str">
            <v xml:space="preserve">CONFEDERADO           </v>
          </cell>
          <cell r="C22">
            <v>5.66</v>
          </cell>
          <cell r="D22">
            <v>29</v>
          </cell>
          <cell r="E22" t="str">
            <v>MEDIO</v>
          </cell>
        </row>
        <row r="23">
          <cell r="B23" t="str">
            <v>CORP BANCA</v>
          </cell>
          <cell r="C23">
            <v>5.44</v>
          </cell>
          <cell r="D23">
            <v>33</v>
          </cell>
          <cell r="E23" t="str">
            <v>MEDIO</v>
          </cell>
        </row>
        <row r="24">
          <cell r="B24" t="str">
            <v>EUROBANK</v>
          </cell>
          <cell r="C24">
            <v>9.24</v>
          </cell>
          <cell r="D24">
            <v>7</v>
          </cell>
          <cell r="E24" t="str">
            <v>MUY BAJO</v>
          </cell>
        </row>
        <row r="25">
          <cell r="B25" t="str">
            <v xml:space="preserve">EXTERIOR              </v>
          </cell>
          <cell r="C25">
            <v>8.52</v>
          </cell>
          <cell r="D25">
            <v>14</v>
          </cell>
          <cell r="E25" t="str">
            <v>MUY BAJO</v>
          </cell>
        </row>
        <row r="26">
          <cell r="B26" t="str">
            <v xml:space="preserve">FEDERAL               </v>
          </cell>
          <cell r="C26">
            <v>4.2</v>
          </cell>
          <cell r="D26">
            <v>37</v>
          </cell>
          <cell r="E26" t="str">
            <v>MEDIO-ALTO</v>
          </cell>
        </row>
        <row r="27">
          <cell r="B27" t="str">
            <v>FIVENEZ</v>
          </cell>
          <cell r="C27">
            <v>6.72</v>
          </cell>
          <cell r="D27">
            <v>26</v>
          </cell>
          <cell r="E27" t="str">
            <v>MEDIO-BAJO</v>
          </cell>
        </row>
        <row r="28">
          <cell r="B28" t="str">
            <v xml:space="preserve">GANADERO              </v>
          </cell>
          <cell r="C28">
            <v>9.24</v>
          </cell>
          <cell r="D28">
            <v>8</v>
          </cell>
          <cell r="E28" t="str">
            <v>MUY BAJO</v>
          </cell>
        </row>
        <row r="29">
          <cell r="B29" t="str">
            <v xml:space="preserve">GUAYANA               </v>
          </cell>
          <cell r="C29">
            <v>2.84</v>
          </cell>
          <cell r="D29">
            <v>41</v>
          </cell>
          <cell r="E29" t="str">
            <v>ALTO</v>
          </cell>
        </row>
        <row r="30">
          <cell r="B30" t="str">
            <v xml:space="preserve">I.M.C.P.              </v>
          </cell>
          <cell r="C30">
            <v>3.72</v>
          </cell>
          <cell r="D30">
            <v>39</v>
          </cell>
          <cell r="E30" t="str">
            <v>ALTO</v>
          </cell>
        </row>
        <row r="31">
          <cell r="B31" t="str">
            <v xml:space="preserve">INDUSTRIAL DE VZLA.   </v>
          </cell>
          <cell r="C31">
            <v>4.3</v>
          </cell>
          <cell r="D31">
            <v>36</v>
          </cell>
          <cell r="E31" t="str">
            <v>MEDIO-ALTO</v>
          </cell>
        </row>
        <row r="32">
          <cell r="B32" t="str">
            <v xml:space="preserve">ING BANK              </v>
          </cell>
          <cell r="C32">
            <v>7.24</v>
          </cell>
          <cell r="D32">
            <v>24</v>
          </cell>
          <cell r="E32" t="str">
            <v>BAJO</v>
          </cell>
        </row>
        <row r="33">
          <cell r="B33" t="str">
            <v>INTERBANK</v>
          </cell>
          <cell r="C33">
            <v>7.28</v>
          </cell>
          <cell r="D33">
            <v>23</v>
          </cell>
          <cell r="E33" t="str">
            <v>BAJO</v>
          </cell>
        </row>
        <row r="34">
          <cell r="B34" t="str">
            <v>LARA</v>
          </cell>
          <cell r="C34">
            <v>8.08</v>
          </cell>
          <cell r="D34">
            <v>19</v>
          </cell>
          <cell r="E34" t="str">
            <v>MUY BAJO</v>
          </cell>
        </row>
        <row r="35">
          <cell r="B35" t="str">
            <v xml:space="preserve">MERCANTIL             </v>
          </cell>
          <cell r="C35">
            <v>8.2799999999999994</v>
          </cell>
          <cell r="D35">
            <v>16</v>
          </cell>
          <cell r="E35" t="str">
            <v>MUY BAJO</v>
          </cell>
        </row>
        <row r="36">
          <cell r="B36" t="str">
            <v xml:space="preserve">MONAGAS               </v>
          </cell>
          <cell r="C36">
            <v>8.76</v>
          </cell>
          <cell r="D36">
            <v>12</v>
          </cell>
          <cell r="E36" t="str">
            <v>MUY BAJO</v>
          </cell>
        </row>
        <row r="37">
          <cell r="B37" t="str">
            <v xml:space="preserve">NOROCO                </v>
          </cell>
          <cell r="C37">
            <v>7.72</v>
          </cell>
          <cell r="D37">
            <v>20</v>
          </cell>
          <cell r="E37" t="str">
            <v>BAJO</v>
          </cell>
        </row>
        <row r="38">
          <cell r="B38" t="str">
            <v xml:space="preserve">OCCIDENTAL DE DCTO.   </v>
          </cell>
          <cell r="C38">
            <v>7.44</v>
          </cell>
          <cell r="D38">
            <v>21</v>
          </cell>
          <cell r="E38" t="str">
            <v>BAJO</v>
          </cell>
        </row>
        <row r="39">
          <cell r="B39" t="str">
            <v>OCCIDENTE</v>
          </cell>
          <cell r="C39">
            <v>8.76</v>
          </cell>
          <cell r="D39">
            <v>13</v>
          </cell>
          <cell r="E39" t="str">
            <v>MUY BAJO</v>
          </cell>
        </row>
        <row r="40">
          <cell r="B40" t="str">
            <v xml:space="preserve">ORINOCO               </v>
          </cell>
          <cell r="C40">
            <v>8.2799999999999994</v>
          </cell>
          <cell r="D40">
            <v>17</v>
          </cell>
          <cell r="E40" t="str">
            <v>MUY BAJO</v>
          </cell>
        </row>
        <row r="41">
          <cell r="B41" t="str">
            <v xml:space="preserve">PLAZA                 </v>
          </cell>
          <cell r="C41">
            <v>9.76</v>
          </cell>
          <cell r="D41">
            <v>2</v>
          </cell>
          <cell r="E41" t="str">
            <v>MUY BAJO</v>
          </cell>
        </row>
        <row r="42">
          <cell r="B42" t="str">
            <v>POPULAR</v>
          </cell>
          <cell r="C42">
            <v>7.4</v>
          </cell>
          <cell r="D42">
            <v>22</v>
          </cell>
          <cell r="E42" t="str">
            <v>BAJO</v>
          </cell>
        </row>
        <row r="43">
          <cell r="B43" t="str">
            <v xml:space="preserve">PROVINCIAL            </v>
          </cell>
          <cell r="C43">
            <v>8.1999999999999993</v>
          </cell>
          <cell r="D43">
            <v>18</v>
          </cell>
          <cell r="E43" t="str">
            <v>MUY BAJO</v>
          </cell>
        </row>
        <row r="44">
          <cell r="B44" t="str">
            <v>REPUBLICA</v>
          </cell>
          <cell r="C44">
            <v>6.68</v>
          </cell>
          <cell r="D44">
            <v>27</v>
          </cell>
          <cell r="E44" t="str">
            <v>MEDIO-BAJO</v>
          </cell>
        </row>
        <row r="45">
          <cell r="B45" t="str">
            <v xml:space="preserve">SOFITASA              </v>
          </cell>
          <cell r="C45">
            <v>6.92</v>
          </cell>
          <cell r="D45">
            <v>25</v>
          </cell>
          <cell r="E45" t="str">
            <v>MEDIO-BAJO</v>
          </cell>
        </row>
        <row r="46">
          <cell r="B46" t="str">
            <v>STANDARD CHARTERED</v>
          </cell>
          <cell r="C46">
            <v>9.52</v>
          </cell>
          <cell r="D46">
            <v>4</v>
          </cell>
          <cell r="E46" t="str">
            <v>MUY BAJO</v>
          </cell>
        </row>
        <row r="47">
          <cell r="B47" t="str">
            <v xml:space="preserve">TEQUENDAMA            </v>
          </cell>
          <cell r="C47">
            <v>9.76</v>
          </cell>
          <cell r="D47">
            <v>3</v>
          </cell>
          <cell r="E47" t="str">
            <v>MUY BAJO</v>
          </cell>
        </row>
        <row r="48">
          <cell r="B48" t="str">
            <v xml:space="preserve">UNION                 </v>
          </cell>
          <cell r="C48">
            <v>3.02</v>
          </cell>
          <cell r="D48">
            <v>40</v>
          </cell>
          <cell r="E48" t="str">
            <v>ALTO</v>
          </cell>
        </row>
        <row r="49">
          <cell r="B49" t="str">
            <v xml:space="preserve">VENEZOLANO DE CREDITO </v>
          </cell>
          <cell r="C49">
            <v>9.36</v>
          </cell>
          <cell r="D49">
            <v>5</v>
          </cell>
          <cell r="E49" t="str">
            <v>MUY BAJO</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Z4" t="str">
            <v>COBERTURA PATRIMONIAL AJUSTADA</v>
          </cell>
        </row>
        <row r="5">
          <cell r="Z5" t="str">
            <v>Agosto-98/Junio-98</v>
          </cell>
          <cell r="BF5" t="str">
            <v>INTERMEDIACION EN CREDITOS</v>
          </cell>
        </row>
        <row r="6">
          <cell r="AB6" t="str">
            <v>COBERTURA</v>
          </cell>
          <cell r="AD6" t="str">
            <v>COBERTURA</v>
          </cell>
          <cell r="BF6" t="str">
            <v>Agosto-98/Junio-98</v>
          </cell>
        </row>
        <row r="7">
          <cell r="AB7" t="str">
            <v>PATRIMONIAL</v>
          </cell>
          <cell r="AD7" t="str">
            <v>PATRIMONIAL</v>
          </cell>
        </row>
        <row r="8">
          <cell r="Z8" t="str">
            <v>BANCOS</v>
          </cell>
          <cell r="AA8" t="str">
            <v>RK</v>
          </cell>
          <cell r="AB8" t="str">
            <v>ACT. INMOV.</v>
          </cell>
          <cell r="AC8" t="str">
            <v>RK</v>
          </cell>
          <cell r="AD8" t="str">
            <v>ACT. INMOV.</v>
          </cell>
          <cell r="BF8" t="str">
            <v>BANCOS</v>
          </cell>
          <cell r="BH8" t="str">
            <v>Intermediación</v>
          </cell>
          <cell r="BJ8" t="str">
            <v>Intermediación</v>
          </cell>
        </row>
        <row r="9">
          <cell r="AB9" t="str">
            <v>AJUSTADA</v>
          </cell>
          <cell r="AD9" t="str">
            <v>AJUSTADA</v>
          </cell>
          <cell r="BG9" t="str">
            <v>RK</v>
          </cell>
          <cell r="BH9" t="str">
            <v>en Créditos</v>
          </cell>
          <cell r="BI9" t="str">
            <v>RK</v>
          </cell>
          <cell r="BJ9" t="str">
            <v>en Créditos</v>
          </cell>
        </row>
        <row r="10">
          <cell r="AA10">
            <v>35947</v>
          </cell>
          <cell r="AC10">
            <v>36007</v>
          </cell>
          <cell r="BG10">
            <v>35947</v>
          </cell>
          <cell r="BI10">
            <v>35977</v>
          </cell>
        </row>
        <row r="12">
          <cell r="Z12" t="str">
            <v>ABN AMRO BANK</v>
          </cell>
          <cell r="AA12">
            <v>37</v>
          </cell>
          <cell r="AB12">
            <v>0.48694261910349684</v>
          </cell>
          <cell r="AC12">
            <v>38</v>
          </cell>
          <cell r="AD12">
            <v>0.32090008687150906</v>
          </cell>
          <cell r="BF12" t="str">
            <v>ABN AMRO BANK</v>
          </cell>
          <cell r="BG12">
            <v>22</v>
          </cell>
          <cell r="BH12">
            <v>0.67644386588672567</v>
          </cell>
          <cell r="BI12">
            <v>8</v>
          </cell>
          <cell r="BJ12">
            <v>0.96760312736049625</v>
          </cell>
        </row>
        <row r="13">
          <cell r="Z13" t="str">
            <v>BANCOEX</v>
          </cell>
          <cell r="AA13">
            <v>1</v>
          </cell>
          <cell r="AB13">
            <v>84.49778633647685</v>
          </cell>
          <cell r="AC13">
            <v>1</v>
          </cell>
          <cell r="AD13">
            <v>203.09710330138444</v>
          </cell>
          <cell r="BF13" t="str">
            <v>BANCOEX</v>
          </cell>
          <cell r="BG13">
            <v>41</v>
          </cell>
          <cell r="BH13" t="str">
            <v>NA</v>
          </cell>
          <cell r="BI13">
            <v>41</v>
          </cell>
          <cell r="BJ13" t="str">
            <v>NA</v>
          </cell>
        </row>
        <row r="14">
          <cell r="Z14" t="str">
            <v xml:space="preserve">BANESCO               </v>
          </cell>
          <cell r="AA14">
            <v>34</v>
          </cell>
          <cell r="AB14">
            <v>0.54475736408213116</v>
          </cell>
          <cell r="AC14">
            <v>34</v>
          </cell>
          <cell r="AD14">
            <v>0.53173122191876188</v>
          </cell>
          <cell r="BF14" t="str">
            <v xml:space="preserve">BANESCO               </v>
          </cell>
          <cell r="BG14">
            <v>30</v>
          </cell>
          <cell r="BH14">
            <v>0.51973410334080428</v>
          </cell>
          <cell r="BI14">
            <v>30</v>
          </cell>
          <cell r="BJ14">
            <v>0.52384528518003981</v>
          </cell>
        </row>
        <row r="15">
          <cell r="Z15" t="str">
            <v xml:space="preserve">BANFOANDES            </v>
          </cell>
          <cell r="AA15">
            <v>27</v>
          </cell>
          <cell r="AB15">
            <v>0.84826341952943574</v>
          </cell>
          <cell r="AC15">
            <v>27</v>
          </cell>
          <cell r="AD15">
            <v>0.90769922577617912</v>
          </cell>
          <cell r="BF15" t="str">
            <v xml:space="preserve">BANFOANDES            </v>
          </cell>
          <cell r="BG15">
            <v>27</v>
          </cell>
          <cell r="BH15">
            <v>0.59311352202688072</v>
          </cell>
          <cell r="BI15">
            <v>23</v>
          </cell>
          <cell r="BJ15">
            <v>0.6239462177704902</v>
          </cell>
        </row>
        <row r="16">
          <cell r="Z16" t="str">
            <v xml:space="preserve">BANFOCORO             </v>
          </cell>
          <cell r="AA16">
            <v>32</v>
          </cell>
          <cell r="AB16">
            <v>0.60060142504894276</v>
          </cell>
          <cell r="AC16">
            <v>30</v>
          </cell>
          <cell r="AD16">
            <v>0.73321930280180769</v>
          </cell>
          <cell r="BF16" t="str">
            <v xml:space="preserve">BANFOCORO             </v>
          </cell>
          <cell r="BG16">
            <v>28</v>
          </cell>
          <cell r="BH16">
            <v>0.53821970084748494</v>
          </cell>
          <cell r="BI16">
            <v>27</v>
          </cell>
          <cell r="BJ16">
            <v>0.5722115888188507</v>
          </cell>
        </row>
        <row r="17">
          <cell r="Z17" t="str">
            <v xml:space="preserve">BRASIL                </v>
          </cell>
          <cell r="AA17">
            <v>13</v>
          </cell>
          <cell r="AB17">
            <v>1.4034247886861617</v>
          </cell>
          <cell r="AC17">
            <v>15</v>
          </cell>
          <cell r="AD17">
            <v>1.3856152067814029</v>
          </cell>
          <cell r="BF17" t="str">
            <v xml:space="preserve">BRASIL                </v>
          </cell>
          <cell r="BG17">
            <v>1</v>
          </cell>
          <cell r="BH17">
            <v>2.781926240120344</v>
          </cell>
          <cell r="BI17">
            <v>1</v>
          </cell>
          <cell r="BJ17">
            <v>3.1148992154888173</v>
          </cell>
        </row>
        <row r="18">
          <cell r="Z18" t="str">
            <v xml:space="preserve">CANARIAS DE VENEZUELA </v>
          </cell>
          <cell r="AA18">
            <v>36</v>
          </cell>
          <cell r="AB18">
            <v>0.52382958643702182</v>
          </cell>
          <cell r="AC18">
            <v>36</v>
          </cell>
          <cell r="AD18">
            <v>0.48728238624863507</v>
          </cell>
          <cell r="BF18" t="str">
            <v xml:space="preserve">CANARIAS DE VENEZUELA </v>
          </cell>
          <cell r="BG18">
            <v>21</v>
          </cell>
          <cell r="BH18">
            <v>0.67904490389372818</v>
          </cell>
          <cell r="BI18">
            <v>20</v>
          </cell>
          <cell r="BJ18">
            <v>0.67812871037918854</v>
          </cell>
        </row>
        <row r="19">
          <cell r="Z19" t="str">
            <v>CAPITAL</v>
          </cell>
          <cell r="AA19">
            <v>28</v>
          </cell>
          <cell r="AB19">
            <v>0.74080175631482026</v>
          </cell>
          <cell r="AC19">
            <v>28</v>
          </cell>
          <cell r="AD19">
            <v>0.90516463643217027</v>
          </cell>
          <cell r="BF19" t="str">
            <v>CAPITAL</v>
          </cell>
          <cell r="BG19">
            <v>38</v>
          </cell>
          <cell r="BH19">
            <v>0.19912345038796686</v>
          </cell>
          <cell r="BI19">
            <v>38</v>
          </cell>
          <cell r="BJ19">
            <v>0.19718325448012011</v>
          </cell>
        </row>
        <row r="20">
          <cell r="Z20" t="str">
            <v>CARACAS</v>
          </cell>
          <cell r="AA20">
            <v>14</v>
          </cell>
          <cell r="AB20">
            <v>1.3698956515885783</v>
          </cell>
          <cell r="AC20">
            <v>17</v>
          </cell>
          <cell r="AD20">
            <v>1.3196006396617361</v>
          </cell>
          <cell r="BF20" t="str">
            <v>CARACAS</v>
          </cell>
          <cell r="BG20">
            <v>8</v>
          </cell>
          <cell r="BH20">
            <v>0.89448165982239136</v>
          </cell>
          <cell r="BI20">
            <v>11</v>
          </cell>
          <cell r="BJ20">
            <v>0.83921202784775539</v>
          </cell>
        </row>
        <row r="21">
          <cell r="Z21" t="str">
            <v xml:space="preserve">CARIBE                </v>
          </cell>
          <cell r="AA21">
            <v>15</v>
          </cell>
          <cell r="AB21">
            <v>1.3221433934178561</v>
          </cell>
          <cell r="AC21">
            <v>14</v>
          </cell>
          <cell r="AD21">
            <v>1.3970629920642299</v>
          </cell>
          <cell r="BF21" t="str">
            <v xml:space="preserve">CARIBE                </v>
          </cell>
          <cell r="BG21">
            <v>12</v>
          </cell>
          <cell r="BH21">
            <v>0.82552533587147936</v>
          </cell>
          <cell r="BI21">
            <v>12</v>
          </cell>
          <cell r="BJ21">
            <v>0.82972945247825836</v>
          </cell>
        </row>
        <row r="22">
          <cell r="Z22" t="str">
            <v xml:space="preserve">CARONI                </v>
          </cell>
          <cell r="AA22">
            <v>17</v>
          </cell>
          <cell r="AB22">
            <v>1.2538859988870648</v>
          </cell>
          <cell r="AC22">
            <v>16</v>
          </cell>
          <cell r="AD22">
            <v>1.3275626721594207</v>
          </cell>
          <cell r="BF22" t="str">
            <v xml:space="preserve">CARONI                </v>
          </cell>
          <cell r="BG22">
            <v>34</v>
          </cell>
          <cell r="BH22">
            <v>0.38287969085156659</v>
          </cell>
          <cell r="BI22">
            <v>33</v>
          </cell>
          <cell r="BJ22">
            <v>0.424624550183472</v>
          </cell>
        </row>
        <row r="23">
          <cell r="Z23" t="str">
            <v xml:space="preserve">CITIBANK              </v>
          </cell>
          <cell r="AA23">
            <v>10</v>
          </cell>
          <cell r="AB23">
            <v>1.8989553156422672</v>
          </cell>
          <cell r="AC23">
            <v>11</v>
          </cell>
          <cell r="AD23">
            <v>1.8699084547335068</v>
          </cell>
          <cell r="BF23" t="str">
            <v xml:space="preserve">CITIBANK              </v>
          </cell>
          <cell r="BG23">
            <v>14</v>
          </cell>
          <cell r="BH23">
            <v>0.80758685459941593</v>
          </cell>
          <cell r="BI23">
            <v>10</v>
          </cell>
          <cell r="BJ23">
            <v>0.84064542957932697</v>
          </cell>
        </row>
        <row r="24">
          <cell r="Z24" t="str">
            <v xml:space="preserve">CONFEDERADO           </v>
          </cell>
          <cell r="AA24">
            <v>35</v>
          </cell>
          <cell r="AB24">
            <v>0.53713907261552873</v>
          </cell>
          <cell r="AC24">
            <v>35</v>
          </cell>
          <cell r="AD24">
            <v>0.51157825266240664</v>
          </cell>
          <cell r="BF24" t="str">
            <v xml:space="preserve">CONFEDERADO           </v>
          </cell>
          <cell r="BG24">
            <v>19</v>
          </cell>
          <cell r="BH24">
            <v>0.68306801471430345</v>
          </cell>
          <cell r="BI24">
            <v>19</v>
          </cell>
          <cell r="BJ24">
            <v>0.68036072048830254</v>
          </cell>
        </row>
        <row r="25">
          <cell r="Z25" t="str">
            <v>CORP BANCA</v>
          </cell>
          <cell r="AA25">
            <v>38</v>
          </cell>
          <cell r="AB25">
            <v>0.4350846862461813</v>
          </cell>
          <cell r="AC25">
            <v>37</v>
          </cell>
          <cell r="AD25">
            <v>0.46636218221302944</v>
          </cell>
          <cell r="BF25" t="str">
            <v>CORP BANCA</v>
          </cell>
          <cell r="BG25">
            <v>17</v>
          </cell>
          <cell r="BH25">
            <v>0.73658223242036291</v>
          </cell>
          <cell r="BI25">
            <v>17</v>
          </cell>
          <cell r="BJ25">
            <v>0.70778026951128359</v>
          </cell>
        </row>
        <row r="26">
          <cell r="Z26" t="str">
            <v>EUROBANK</v>
          </cell>
          <cell r="AA26">
            <v>11</v>
          </cell>
          <cell r="AB26">
            <v>1.8814334891270885</v>
          </cell>
          <cell r="AC26">
            <v>19</v>
          </cell>
          <cell r="AD26">
            <v>1.1942727076989326</v>
          </cell>
          <cell r="BF26" t="str">
            <v>EUROBANK</v>
          </cell>
          <cell r="BG26">
            <v>7</v>
          </cell>
          <cell r="BH26">
            <v>0.89816535237231343</v>
          </cell>
          <cell r="BI26">
            <v>31</v>
          </cell>
          <cell r="BJ26">
            <v>0.48078076534197045</v>
          </cell>
        </row>
        <row r="27">
          <cell r="Z27" t="str">
            <v xml:space="preserve">EXTERIOR              </v>
          </cell>
          <cell r="AA27">
            <v>18</v>
          </cell>
          <cell r="AB27">
            <v>1.1756055451409066</v>
          </cell>
          <cell r="AC27">
            <v>18</v>
          </cell>
          <cell r="AD27">
            <v>1.2932073320276285</v>
          </cell>
          <cell r="BF27" t="str">
            <v xml:space="preserve">EXTERIOR              </v>
          </cell>
          <cell r="BG27">
            <v>11</v>
          </cell>
          <cell r="BH27">
            <v>0.83400816361653829</v>
          </cell>
          <cell r="BI27">
            <v>9</v>
          </cell>
          <cell r="BJ27">
            <v>0.86187737359749006</v>
          </cell>
        </row>
        <row r="28">
          <cell r="Z28" t="str">
            <v xml:space="preserve">FEDERAL               </v>
          </cell>
          <cell r="AA28">
            <v>31</v>
          </cell>
          <cell r="AB28">
            <v>0.63366583716989633</v>
          </cell>
          <cell r="AC28">
            <v>31</v>
          </cell>
          <cell r="AD28">
            <v>0.61601633301876235</v>
          </cell>
          <cell r="BF28" t="str">
            <v xml:space="preserve">FEDERAL               </v>
          </cell>
          <cell r="BG28">
            <v>37</v>
          </cell>
          <cell r="BH28">
            <v>0.26963495314922448</v>
          </cell>
          <cell r="BI28">
            <v>36</v>
          </cell>
          <cell r="BJ28">
            <v>0.32374702841785086</v>
          </cell>
        </row>
        <row r="29">
          <cell r="Z29" t="str">
            <v>FIVENEZ</v>
          </cell>
          <cell r="AA29">
            <v>26</v>
          </cell>
          <cell r="AB29">
            <v>0.85146720386589292</v>
          </cell>
          <cell r="AC29">
            <v>26</v>
          </cell>
          <cell r="AD29">
            <v>0.9475597150544256</v>
          </cell>
          <cell r="BF29" t="str">
            <v>FIVENEZ</v>
          </cell>
          <cell r="BG29">
            <v>3</v>
          </cell>
          <cell r="BH29">
            <v>1.7847959594065439</v>
          </cell>
          <cell r="BI29">
            <v>4</v>
          </cell>
          <cell r="BJ29">
            <v>1.5220900378216782</v>
          </cell>
        </row>
        <row r="30">
          <cell r="Z30" t="str">
            <v xml:space="preserve">GANADERO              </v>
          </cell>
          <cell r="AA30">
            <v>7</v>
          </cell>
          <cell r="AB30">
            <v>2.5072923984825066</v>
          </cell>
          <cell r="AC30">
            <v>6</v>
          </cell>
          <cell r="AD30">
            <v>2.450580415526284</v>
          </cell>
          <cell r="BF30" t="str">
            <v xml:space="preserve">GANADERO              </v>
          </cell>
          <cell r="BG30">
            <v>4</v>
          </cell>
          <cell r="BH30">
            <v>1.1684903142686236</v>
          </cell>
          <cell r="BI30">
            <v>5</v>
          </cell>
          <cell r="BJ30">
            <v>1.3228849539194365</v>
          </cell>
        </row>
        <row r="31">
          <cell r="Z31" t="str">
            <v xml:space="preserve">GUAYANA               </v>
          </cell>
          <cell r="AA31">
            <v>40</v>
          </cell>
          <cell r="AB31">
            <v>2.0497396754789465E-2</v>
          </cell>
          <cell r="AC31">
            <v>40</v>
          </cell>
          <cell r="AD31">
            <v>2.6304195713582296E-2</v>
          </cell>
          <cell r="BF31" t="str">
            <v xml:space="preserve">GUAYANA               </v>
          </cell>
          <cell r="BG31">
            <v>36</v>
          </cell>
          <cell r="BH31">
            <v>0.30538782951858479</v>
          </cell>
          <cell r="BI31">
            <v>35</v>
          </cell>
          <cell r="BJ31">
            <v>0.35712870380840078</v>
          </cell>
        </row>
        <row r="32">
          <cell r="Z32" t="str">
            <v xml:space="preserve">I.M.C.P.              </v>
          </cell>
          <cell r="AA32">
            <v>30</v>
          </cell>
          <cell r="AB32">
            <v>0.65800192340329233</v>
          </cell>
          <cell r="AC32">
            <v>33</v>
          </cell>
          <cell r="AD32">
            <v>0.57514657514657508</v>
          </cell>
          <cell r="BF32" t="str">
            <v xml:space="preserve">I.M.C.P.              </v>
          </cell>
          <cell r="BG32">
            <v>35</v>
          </cell>
          <cell r="BH32">
            <v>0.35427147065488335</v>
          </cell>
          <cell r="BI32">
            <v>34</v>
          </cell>
          <cell r="BJ32">
            <v>0.37061060221041797</v>
          </cell>
        </row>
        <row r="33">
          <cell r="Z33" t="str">
            <v xml:space="preserve">INDUSTRIAL DE VZLA.   </v>
          </cell>
          <cell r="AA33">
            <v>41</v>
          </cell>
          <cell r="AB33">
            <v>-0.26265253330295496</v>
          </cell>
          <cell r="AC33">
            <v>41</v>
          </cell>
          <cell r="AD33">
            <v>-0.25531689965316173</v>
          </cell>
          <cell r="BF33" t="str">
            <v xml:space="preserve">INDUSTRIAL DE VZLA.   </v>
          </cell>
          <cell r="BG33">
            <v>39</v>
          </cell>
          <cell r="BH33">
            <v>0.14574918312095914</v>
          </cell>
          <cell r="BI33">
            <v>39</v>
          </cell>
          <cell r="BJ33">
            <v>0.14351573506188234</v>
          </cell>
        </row>
        <row r="34">
          <cell r="Z34" t="str">
            <v xml:space="preserve">ING BANK              </v>
          </cell>
          <cell r="AA34">
            <v>6</v>
          </cell>
          <cell r="AB34">
            <v>3.3146080682190879</v>
          </cell>
          <cell r="AC34">
            <v>8</v>
          </cell>
          <cell r="AD34">
            <v>2.0915927254420743</v>
          </cell>
          <cell r="BF34" t="str">
            <v xml:space="preserve">ING BANK              </v>
          </cell>
          <cell r="BG34">
            <v>2</v>
          </cell>
          <cell r="BH34">
            <v>1.9156862874271221</v>
          </cell>
          <cell r="BI34">
            <v>2</v>
          </cell>
          <cell r="BJ34">
            <v>2.2146587604258996</v>
          </cell>
        </row>
        <row r="35">
          <cell r="Z35" t="str">
            <v>INTERBANK</v>
          </cell>
          <cell r="AA35">
            <v>25</v>
          </cell>
          <cell r="AB35">
            <v>0.9472063570725211</v>
          </cell>
          <cell r="AC35">
            <v>24</v>
          </cell>
          <cell r="AD35">
            <v>0.98024639931763002</v>
          </cell>
          <cell r="BF35" t="str">
            <v>INTERBANK</v>
          </cell>
          <cell r="BG35">
            <v>25</v>
          </cell>
          <cell r="BH35">
            <v>0.62144744609652436</v>
          </cell>
          <cell r="BI35">
            <v>24</v>
          </cell>
          <cell r="BJ35">
            <v>0.61711517620582657</v>
          </cell>
        </row>
        <row r="36">
          <cell r="Z36" t="str">
            <v xml:space="preserve">LARA                  </v>
          </cell>
          <cell r="AA36">
            <v>5</v>
          </cell>
          <cell r="AB36">
            <v>3.9606533461368003</v>
          </cell>
          <cell r="AC36">
            <v>4</v>
          </cell>
          <cell r="AD36">
            <v>5.4938053012302905</v>
          </cell>
          <cell r="BF36" t="str">
            <v xml:space="preserve">LARA                  </v>
          </cell>
          <cell r="BG36">
            <v>32</v>
          </cell>
          <cell r="BH36">
            <v>0.46364026583322587</v>
          </cell>
          <cell r="BI36">
            <v>32</v>
          </cell>
          <cell r="BJ36">
            <v>0.47583183086425368</v>
          </cell>
        </row>
        <row r="37">
          <cell r="Z37" t="str">
            <v xml:space="preserve">MERCANTIL             </v>
          </cell>
          <cell r="AA37">
            <v>23</v>
          </cell>
          <cell r="AB37">
            <v>1.0165102441019116</v>
          </cell>
          <cell r="AC37">
            <v>23</v>
          </cell>
          <cell r="AD37">
            <v>0.98833529705354461</v>
          </cell>
          <cell r="BF37" t="str">
            <v xml:space="preserve">MERCANTIL             </v>
          </cell>
          <cell r="BG37">
            <v>13</v>
          </cell>
          <cell r="BH37">
            <v>0.81718753246192921</v>
          </cell>
          <cell r="BI37">
            <v>15</v>
          </cell>
          <cell r="BJ37">
            <v>0.78659462176921635</v>
          </cell>
        </row>
        <row r="38">
          <cell r="Z38" t="str">
            <v xml:space="preserve">MONAGAS               </v>
          </cell>
          <cell r="AA38">
            <v>12</v>
          </cell>
          <cell r="AB38">
            <v>1.6499312462025517</v>
          </cell>
          <cell r="AC38">
            <v>10</v>
          </cell>
          <cell r="AD38">
            <v>1.9234764461744083</v>
          </cell>
          <cell r="BF38" t="str">
            <v xml:space="preserve">MONAGAS               </v>
          </cell>
          <cell r="BG38">
            <v>33</v>
          </cell>
          <cell r="BH38">
            <v>0.38338578035597504</v>
          </cell>
          <cell r="BI38">
            <v>37</v>
          </cell>
          <cell r="BJ38">
            <v>0.30731560174436973</v>
          </cell>
        </row>
        <row r="39">
          <cell r="Z39" t="str">
            <v xml:space="preserve">NOROCO                </v>
          </cell>
          <cell r="AA39">
            <v>19</v>
          </cell>
          <cell r="AB39">
            <v>1.1724641423293034</v>
          </cell>
          <cell r="AC39">
            <v>13</v>
          </cell>
          <cell r="AD39">
            <v>1.5478755527274763</v>
          </cell>
          <cell r="BF39" t="str">
            <v xml:space="preserve">NOROCO                </v>
          </cell>
          <cell r="BG39">
            <v>29</v>
          </cell>
          <cell r="BH39">
            <v>0.5221991517763156</v>
          </cell>
          <cell r="BI39">
            <v>29</v>
          </cell>
          <cell r="BJ39">
            <v>0.52940067526114565</v>
          </cell>
        </row>
        <row r="40">
          <cell r="Z40" t="str">
            <v xml:space="preserve">OCCIDENTAL DE DCTO.   </v>
          </cell>
          <cell r="AA40">
            <v>20</v>
          </cell>
          <cell r="AB40">
            <v>1.1328822615781493</v>
          </cell>
          <cell r="AC40">
            <v>22</v>
          </cell>
          <cell r="AD40">
            <v>1.0276169930905885</v>
          </cell>
          <cell r="BF40" t="str">
            <v xml:space="preserve">OCCIDENTAL DE DCTO.   </v>
          </cell>
          <cell r="BG40">
            <v>10</v>
          </cell>
          <cell r="BH40">
            <v>0.84172082024175887</v>
          </cell>
          <cell r="BI40">
            <v>13</v>
          </cell>
          <cell r="BJ40">
            <v>0.79740864441889359</v>
          </cell>
        </row>
        <row r="41">
          <cell r="Z41" t="str">
            <v>OCCIDENTE</v>
          </cell>
          <cell r="AA41">
            <v>8</v>
          </cell>
          <cell r="AB41">
            <v>2.1670730885820149</v>
          </cell>
          <cell r="AC41">
            <v>7</v>
          </cell>
          <cell r="AD41">
            <v>2.1512681159420302</v>
          </cell>
          <cell r="BF41" t="str">
            <v>OCCIDENTE</v>
          </cell>
          <cell r="BG41">
            <v>20</v>
          </cell>
          <cell r="BH41">
            <v>0.6814716743441962</v>
          </cell>
          <cell r="BI41">
            <v>22</v>
          </cell>
          <cell r="BJ41">
            <v>0.64506252745752157</v>
          </cell>
        </row>
        <row r="42">
          <cell r="Z42" t="str">
            <v xml:space="preserve">ORINOCO               </v>
          </cell>
          <cell r="AA42">
            <v>22</v>
          </cell>
          <cell r="AB42">
            <v>1.0305484118962416</v>
          </cell>
          <cell r="AC42">
            <v>21</v>
          </cell>
          <cell r="AD42">
            <v>1.0527669770186838</v>
          </cell>
          <cell r="BF42" t="str">
            <v xml:space="preserve">ORINOCO               </v>
          </cell>
          <cell r="BG42">
            <v>18</v>
          </cell>
          <cell r="BH42">
            <v>0.69989426796699961</v>
          </cell>
          <cell r="BI42">
            <v>18</v>
          </cell>
          <cell r="BJ42">
            <v>0.69737192739750586</v>
          </cell>
        </row>
        <row r="43">
          <cell r="Z43" t="str">
            <v xml:space="preserve">PLAZA                 </v>
          </cell>
          <cell r="AA43">
            <v>2</v>
          </cell>
          <cell r="AB43">
            <v>7.2341440746180732</v>
          </cell>
          <cell r="AC43">
            <v>2</v>
          </cell>
          <cell r="AD43">
            <v>8.6431254482098474</v>
          </cell>
          <cell r="BF43" t="str">
            <v xml:space="preserve">PLAZA                 </v>
          </cell>
          <cell r="BG43">
            <v>15</v>
          </cell>
          <cell r="BH43">
            <v>0.75365269627058418</v>
          </cell>
          <cell r="BI43">
            <v>16</v>
          </cell>
          <cell r="BJ43">
            <v>0.78453776179199242</v>
          </cell>
        </row>
        <row r="44">
          <cell r="Z44" t="str">
            <v>POPULAR</v>
          </cell>
          <cell r="AA44">
            <v>21</v>
          </cell>
          <cell r="AB44">
            <v>1.05124159987687</v>
          </cell>
          <cell r="AC44">
            <v>20</v>
          </cell>
          <cell r="AD44">
            <v>1.0633985163241322</v>
          </cell>
          <cell r="BF44" t="str">
            <v>POPULAR</v>
          </cell>
          <cell r="BG44">
            <v>40</v>
          </cell>
          <cell r="BH44">
            <v>9.4290953065983063E-2</v>
          </cell>
          <cell r="BI44">
            <v>40</v>
          </cell>
          <cell r="BJ44">
            <v>8.958105273257766E-2</v>
          </cell>
        </row>
        <row r="45">
          <cell r="Z45" t="str">
            <v xml:space="preserve">PROVINCIAL            </v>
          </cell>
          <cell r="AA45">
            <v>16</v>
          </cell>
          <cell r="AB45">
            <v>1.2853368655096176</v>
          </cell>
          <cell r="AC45">
            <v>12</v>
          </cell>
          <cell r="AD45">
            <v>1.581635973612453</v>
          </cell>
          <cell r="BF45" t="str">
            <v xml:space="preserve">PROVINCIAL            </v>
          </cell>
          <cell r="BG45">
            <v>24</v>
          </cell>
          <cell r="BH45">
            <v>0.6340531101600444</v>
          </cell>
          <cell r="BI45">
            <v>26</v>
          </cell>
          <cell r="BJ45">
            <v>0.60425690344635585</v>
          </cell>
        </row>
        <row r="46">
          <cell r="Z46" t="str">
            <v>REPUBLICA</v>
          </cell>
          <cell r="AA46">
            <v>29</v>
          </cell>
          <cell r="AB46">
            <v>0.72257123873776918</v>
          </cell>
          <cell r="AC46">
            <v>29</v>
          </cell>
          <cell r="AD46">
            <v>0.74441154247872188</v>
          </cell>
          <cell r="BF46" t="str">
            <v>REPUBLICA</v>
          </cell>
          <cell r="BG46">
            <v>31</v>
          </cell>
          <cell r="BH46">
            <v>0.49160357883578937</v>
          </cell>
          <cell r="BI46">
            <v>28</v>
          </cell>
          <cell r="BJ46">
            <v>0.53677222687314807</v>
          </cell>
        </row>
        <row r="47">
          <cell r="Z47" t="str">
            <v xml:space="preserve">SOFITASA              </v>
          </cell>
          <cell r="AA47">
            <v>24</v>
          </cell>
          <cell r="AB47">
            <v>0.95509824091849937</v>
          </cell>
          <cell r="AC47">
            <v>25</v>
          </cell>
          <cell r="AD47">
            <v>0.96547867897194184</v>
          </cell>
          <cell r="BF47" t="str">
            <v xml:space="preserve">SOFITASA              </v>
          </cell>
          <cell r="BG47">
            <v>16</v>
          </cell>
          <cell r="BH47">
            <v>0.73903028014061067</v>
          </cell>
          <cell r="BI47">
            <v>14</v>
          </cell>
          <cell r="BJ47">
            <v>0.79304516427864846</v>
          </cell>
        </row>
        <row r="48">
          <cell r="Z48" t="str">
            <v>STANDARD CHARTERED</v>
          </cell>
          <cell r="AA48">
            <v>4</v>
          </cell>
          <cell r="AB48">
            <v>4.9872021408070921</v>
          </cell>
          <cell r="AC48">
            <v>5</v>
          </cell>
          <cell r="AD48">
            <v>4.3080782447352881</v>
          </cell>
          <cell r="BF48" t="str">
            <v>STANDARD CHARTERED</v>
          </cell>
          <cell r="BG48">
            <v>6</v>
          </cell>
          <cell r="BH48">
            <v>0.94367496065412626</v>
          </cell>
          <cell r="BI48">
            <v>7</v>
          </cell>
          <cell r="BJ48">
            <v>1.1342467213654421</v>
          </cell>
        </row>
        <row r="49">
          <cell r="Z49" t="str">
            <v xml:space="preserve">TEQUENDAMA            </v>
          </cell>
          <cell r="AA49">
            <v>3</v>
          </cell>
          <cell r="AB49">
            <v>6.8769939105896354</v>
          </cell>
          <cell r="AC49">
            <v>3</v>
          </cell>
          <cell r="AD49">
            <v>5.9493683355086562</v>
          </cell>
          <cell r="BF49" t="str">
            <v xml:space="preserve">TEQUENDAMA            </v>
          </cell>
          <cell r="BG49">
            <v>9</v>
          </cell>
          <cell r="BH49">
            <v>0.85439766369962666</v>
          </cell>
          <cell r="BI49">
            <v>3</v>
          </cell>
          <cell r="BJ49">
            <v>1.6793460397886115</v>
          </cell>
        </row>
        <row r="50">
          <cell r="Z50" t="str">
            <v xml:space="preserve">UNION                 </v>
          </cell>
          <cell r="AA50">
            <v>39</v>
          </cell>
          <cell r="AB50">
            <v>0.29923171684709676</v>
          </cell>
          <cell r="AC50">
            <v>39</v>
          </cell>
          <cell r="AD50">
            <v>0.30186242876420277</v>
          </cell>
          <cell r="BF50" t="str">
            <v xml:space="preserve">UNION                 </v>
          </cell>
          <cell r="BG50">
            <v>23</v>
          </cell>
          <cell r="BH50">
            <v>0.656714793934154</v>
          </cell>
          <cell r="BI50">
            <v>21</v>
          </cell>
          <cell r="BJ50">
            <v>0.65573891831443964</v>
          </cell>
        </row>
        <row r="51">
          <cell r="Z51" t="str">
            <v xml:space="preserve">VENEZOLANO DE CREDITO </v>
          </cell>
          <cell r="AA51">
            <v>9</v>
          </cell>
          <cell r="AB51">
            <v>2.1327014309938361</v>
          </cell>
          <cell r="AC51">
            <v>9</v>
          </cell>
          <cell r="AD51">
            <v>2.033433316544933</v>
          </cell>
          <cell r="BF51" t="str">
            <v xml:space="preserve">VENEZOLANO DE CREDITO </v>
          </cell>
          <cell r="BG51">
            <v>5</v>
          </cell>
          <cell r="BH51">
            <v>1.0507216700106676</v>
          </cell>
          <cell r="BI51">
            <v>6</v>
          </cell>
          <cell r="BJ51">
            <v>1.2733878804798704</v>
          </cell>
        </row>
        <row r="52">
          <cell r="Z52" t="str">
            <v>VENEZUELA</v>
          </cell>
          <cell r="AA52">
            <v>33</v>
          </cell>
          <cell r="AB52">
            <v>0.55697103734937403</v>
          </cell>
          <cell r="AC52">
            <v>32</v>
          </cell>
          <cell r="AD52">
            <v>0.59149526628855109</v>
          </cell>
          <cell r="BF52" t="str">
            <v>VENEZUELA</v>
          </cell>
          <cell r="BG52">
            <v>26</v>
          </cell>
          <cell r="BH52">
            <v>0.59893956858745145</v>
          </cell>
          <cell r="BI52">
            <v>25</v>
          </cell>
          <cell r="BJ52">
            <v>0.61182538456850932</v>
          </cell>
        </row>
        <row r="54">
          <cell r="Z54" t="str">
            <v>TOTAL</v>
          </cell>
          <cell r="AB54">
            <v>0.69810000000000005</v>
          </cell>
          <cell r="AD54">
            <v>0.73384077191693886</v>
          </cell>
          <cell r="BF54" t="str">
            <v>TOTAL</v>
          </cell>
          <cell r="BH54">
            <v>0.65690000000000004</v>
          </cell>
          <cell r="BJ54">
            <v>0.65742937334214424</v>
          </cell>
        </row>
      </sheetData>
      <sheetData sheetId="41" refreshError="1"/>
      <sheetData sheetId="42" refreshError="1"/>
      <sheetData sheetId="43" refreshError="1"/>
      <sheetData sheetId="44" refreshError="1"/>
      <sheetData sheetId="45"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equity price data"/>
      <sheetName val="Equity price changes - loc curr"/>
      <sheetName val="Exchange rate changes"/>
      <sheetName val="Sheet1"/>
      <sheetName val="Summary MSCI &amp; Exchange Rates"/>
    </sheetNames>
    <sheetDataSet>
      <sheetData sheetId="0"/>
      <sheetData sheetId="1"/>
      <sheetData sheetId="2"/>
      <sheetData sheetId="3">
        <row r="2">
          <cell r="B2" t="str">
            <v>Colombia</v>
          </cell>
          <cell r="C2">
            <v>7.883022053979845</v>
          </cell>
          <cell r="D2">
            <v>-0.57783797279593985</v>
          </cell>
          <cell r="E2">
            <v>-12.606632363927705</v>
          </cell>
          <cell r="H2" t="str">
            <v>Colombia</v>
          </cell>
          <cell r="I2">
            <v>-0.6462167337930611</v>
          </cell>
          <cell r="J2">
            <v>8.0344702237429573</v>
          </cell>
          <cell r="K2">
            <v>-6.1474652295115906</v>
          </cell>
          <cell r="N2" t="str">
            <v>Colombia</v>
          </cell>
          <cell r="O2">
            <v>-5.111243126867631</v>
          </cell>
          <cell r="P2">
            <v>11.803125115126138</v>
          </cell>
          <cell r="Q2">
            <v>10.583850414358897</v>
          </cell>
        </row>
        <row r="3">
          <cell r="B3" t="str">
            <v>Thailand</v>
          </cell>
          <cell r="C3">
            <v>25.277741675547826</v>
          </cell>
          <cell r="D3">
            <v>8.495378395292402</v>
          </cell>
          <cell r="E3">
            <v>-8.104686326178058</v>
          </cell>
          <cell r="H3" t="str">
            <v>Thailand</v>
          </cell>
          <cell r="I3">
            <v>20.358161602049133</v>
          </cell>
          <cell r="J3">
            <v>7.4915433781645335</v>
          </cell>
          <cell r="K3">
            <v>-6.5911041836089233</v>
          </cell>
          <cell r="N3" t="str">
            <v>Thailand</v>
          </cell>
          <cell r="O3">
            <v>-10.550781800253551</v>
          </cell>
          <cell r="P3">
            <v>-3.7149355572403375</v>
          </cell>
          <cell r="Q3">
            <v>7.6271186440677967</v>
          </cell>
        </row>
        <row r="4">
          <cell r="B4" t="str">
            <v>South Africa</v>
          </cell>
          <cell r="C4">
            <v>9.5580236516124462</v>
          </cell>
          <cell r="D4">
            <v>0.91066291735349825</v>
          </cell>
          <cell r="E4">
            <v>-4.6560010383145825</v>
          </cell>
          <cell r="H4" t="str">
            <v>South Africa</v>
          </cell>
          <cell r="I4">
            <v>12.173957508526332</v>
          </cell>
          <cell r="J4">
            <v>0.27954010250727651</v>
          </cell>
          <cell r="K4">
            <v>-1.2096366995914245</v>
          </cell>
          <cell r="N4" t="str">
            <v>South Africa</v>
          </cell>
          <cell r="O4">
            <v>2.5117625769091663</v>
          </cell>
          <cell r="P4">
            <v>7.0661390616165817E-2</v>
          </cell>
          <cell r="Q4">
            <v>3.8361146141889253</v>
          </cell>
        </row>
        <row r="5">
          <cell r="B5" t="str">
            <v>Mexico</v>
          </cell>
          <cell r="C5">
            <v>11.164395186490072</v>
          </cell>
          <cell r="D5">
            <v>-7.5961396772563115</v>
          </cell>
          <cell r="E5">
            <v>-7.0385728962080263</v>
          </cell>
          <cell r="H5" t="str">
            <v>Mexico</v>
          </cell>
          <cell r="I5">
            <v>13.279082670612164</v>
          </cell>
          <cell r="J5">
            <v>-5.3328645576548777</v>
          </cell>
          <cell r="K5">
            <v>-5.1262714370426483</v>
          </cell>
          <cell r="N5" t="str">
            <v>Mexico</v>
          </cell>
          <cell r="O5">
            <v>2.1052142823977267</v>
          </cell>
          <cell r="P5">
            <v>2.5949184014332256</v>
          </cell>
          <cell r="Q5">
            <v>2.1194390266555145</v>
          </cell>
        </row>
        <row r="6">
          <cell r="B6" t="str">
            <v>Indonesia</v>
          </cell>
          <cell r="C6">
            <v>22.317326946483963</v>
          </cell>
          <cell r="D6">
            <v>12.766958662129873</v>
          </cell>
          <cell r="E6">
            <v>-0.64423536915961788</v>
          </cell>
          <cell r="H6" t="str">
            <v>Indonesia</v>
          </cell>
          <cell r="I6">
            <v>25.514663434014746</v>
          </cell>
          <cell r="J6">
            <v>17.851485528138912</v>
          </cell>
          <cell r="K6">
            <v>1.0257039852648744</v>
          </cell>
          <cell r="N6" t="str">
            <v>Indonesia</v>
          </cell>
          <cell r="O6">
            <v>2.5917686318131259</v>
          </cell>
          <cell r="P6">
            <v>4.4389083908957083</v>
          </cell>
          <cell r="Q6">
            <v>1.5748898678414096</v>
          </cell>
        </row>
        <row r="7">
          <cell r="B7" t="str">
            <v>Sri Lanka</v>
          </cell>
          <cell r="C7">
            <v>-17.473829831269128</v>
          </cell>
          <cell r="D7">
            <v>-7.2164254047566541</v>
          </cell>
          <cell r="E7">
            <v>1.0442993658182029</v>
          </cell>
          <cell r="H7" t="str">
            <v>Sri Lanka</v>
          </cell>
          <cell r="I7">
            <v>-12.989295958900845</v>
          </cell>
          <cell r="J7">
            <v>-4.9555427652796995</v>
          </cell>
          <cell r="K7">
            <v>2.5943907814504241</v>
          </cell>
          <cell r="N7" t="str">
            <v>Sri Lanka</v>
          </cell>
          <cell r="O7">
            <v>5.4430614898755341</v>
          </cell>
          <cell r="P7">
            <v>2.4456276509340253</v>
          </cell>
          <cell r="Q7">
            <v>1.5339206654442905</v>
          </cell>
        </row>
        <row r="8">
          <cell r="B8" t="str">
            <v>Malaysia</v>
          </cell>
          <cell r="C8">
            <v>22.390036085565431</v>
          </cell>
          <cell r="D8">
            <v>-6.2828142336134585</v>
          </cell>
          <cell r="E8">
            <v>-7.4931026983973075</v>
          </cell>
          <cell r="H8" t="str">
            <v>Malaysia</v>
          </cell>
          <cell r="I8">
            <v>19.806463133330546</v>
          </cell>
          <cell r="J8">
            <v>-4.7250190634774931</v>
          </cell>
          <cell r="K8">
            <v>-6.217664201710285</v>
          </cell>
          <cell r="N8" t="str">
            <v>Malaysia</v>
          </cell>
          <cell r="O8">
            <v>-2.0396600566572132</v>
          </cell>
          <cell r="P8">
            <v>1.7058823529411846</v>
          </cell>
          <cell r="Q8">
            <v>1.3778950454412109</v>
          </cell>
        </row>
        <row r="9">
          <cell r="B9" t="str">
            <v>Philippines</v>
          </cell>
          <cell r="C9">
            <v>19.192994687663415</v>
          </cell>
          <cell r="D9">
            <v>-5.8061367182002437</v>
          </cell>
          <cell r="E9">
            <v>-13.520148675174429</v>
          </cell>
          <cell r="H9" t="str">
            <v>Philippines</v>
          </cell>
          <cell r="I9">
            <v>11.066712855174867</v>
          </cell>
          <cell r="J9">
            <v>-6.8179575460922157</v>
          </cell>
          <cell r="K9">
            <v>-12.033852667901083</v>
          </cell>
          <cell r="N9" t="str">
            <v>Philippines</v>
          </cell>
          <cell r="O9">
            <v>-6.7621483375959075</v>
          </cell>
          <cell r="P9">
            <v>-1.4489619377162666</v>
          </cell>
          <cell r="Q9">
            <v>1.1542730299667108</v>
          </cell>
        </row>
        <row r="10">
          <cell r="B10" t="str">
            <v>Hungary</v>
          </cell>
          <cell r="C10">
            <v>13.555273753729217</v>
          </cell>
          <cell r="D10">
            <v>3.7882090035097424</v>
          </cell>
          <cell r="E10">
            <v>-12.226730204177349</v>
          </cell>
          <cell r="H10" t="str">
            <v>Hungary</v>
          </cell>
          <cell r="I10">
            <v>8.0530925749650049</v>
          </cell>
          <cell r="J10">
            <v>0.39692607939732338</v>
          </cell>
          <cell r="K10">
            <v>-11.049047550548208</v>
          </cell>
          <cell r="N10" t="str">
            <v>Hungary</v>
          </cell>
          <cell r="O10">
            <v>-4.9554066177634777</v>
          </cell>
          <cell r="P10">
            <v>-3.052161274694523</v>
          </cell>
          <cell r="Q10">
            <v>1.1059338685229883</v>
          </cell>
        </row>
        <row r="11">
          <cell r="B11" t="str">
            <v>Korea</v>
          </cell>
          <cell r="C11">
            <v>30.058480564851031</v>
          </cell>
          <cell r="D11">
            <v>11.315122600017123</v>
          </cell>
          <cell r="E11">
            <v>-4.515154592618364</v>
          </cell>
          <cell r="H11" t="str">
            <v>Korea</v>
          </cell>
          <cell r="I11">
            <v>30.199093586329717</v>
          </cell>
          <cell r="J11">
            <v>11.105043994952334</v>
          </cell>
          <cell r="K11">
            <v>-3.3522206638616261</v>
          </cell>
          <cell r="N11" t="str">
            <v>Korea</v>
          </cell>
          <cell r="O11">
            <v>-2.3762718454994197E-2</v>
          </cell>
          <cell r="P11">
            <v>-0.35525890838625845</v>
          </cell>
          <cell r="Q11">
            <v>1.09217999126256</v>
          </cell>
        </row>
        <row r="12">
          <cell r="B12" t="str">
            <v>Brazil</v>
          </cell>
          <cell r="C12">
            <v>41.743757088529357</v>
          </cell>
          <cell r="D12">
            <v>11.962159204214394</v>
          </cell>
          <cell r="E12">
            <v>-1.8799796962069686</v>
          </cell>
          <cell r="H12" t="str">
            <v>Brazil</v>
          </cell>
          <cell r="I12">
            <v>23.843089748288076</v>
          </cell>
          <cell r="J12">
            <v>9.4726885424917455</v>
          </cell>
          <cell r="K12">
            <v>-0.84295330997286011</v>
          </cell>
          <cell r="N12" t="str">
            <v>Brazil</v>
          </cell>
          <cell r="O12">
            <v>-12.667541475302267</v>
          </cell>
          <cell r="P12">
            <v>-2.1887465882846864</v>
          </cell>
          <cell r="Q12">
            <v>1.0355671220993341</v>
          </cell>
        </row>
        <row r="13">
          <cell r="B13" t="str">
            <v>Argentina</v>
          </cell>
          <cell r="C13">
            <v>1.2037096092798343</v>
          </cell>
          <cell r="D13">
            <v>-4.1140693669597033</v>
          </cell>
          <cell r="E13">
            <v>-2.5566480388502684</v>
          </cell>
          <cell r="H13" t="str">
            <v>Argentina</v>
          </cell>
          <cell r="I13">
            <v>3.6024762318906194</v>
          </cell>
          <cell r="J13">
            <v>-2.3997254395892704</v>
          </cell>
          <cell r="K13">
            <v>-2.3305052149378254</v>
          </cell>
          <cell r="N13" t="str">
            <v>Argentina</v>
          </cell>
          <cell r="O13">
            <v>2.3544800523217662</v>
          </cell>
          <cell r="P13">
            <v>1.7886178861788524</v>
          </cell>
          <cell r="Q13">
            <v>0.12795905310299294</v>
          </cell>
        </row>
        <row r="14">
          <cell r="B14" t="str">
            <v>Venezuela</v>
          </cell>
          <cell r="C14">
            <v>-1.4262281732413526</v>
          </cell>
          <cell r="D14">
            <v>-9.7584613090800634</v>
          </cell>
          <cell r="E14">
            <v>-4.9874976172589029</v>
          </cell>
          <cell r="H14" t="str">
            <v>Venezuela</v>
          </cell>
          <cell r="I14">
            <v>-37.972084432853798</v>
          </cell>
          <cell r="J14">
            <v>-9.7583613017811217</v>
          </cell>
          <cell r="K14">
            <v>-4.9877709731294146</v>
          </cell>
          <cell r="N14" t="str">
            <v>Venezuela</v>
          </cell>
          <cell r="O14">
            <v>-1.3971033390778273E-2</v>
          </cell>
          <cell r="P14">
            <v>4.6578788019893359E-3</v>
          </cell>
          <cell r="Q14">
            <v>-0.12095273539262696</v>
          </cell>
        </row>
        <row r="15">
          <cell r="B15" t="str">
            <v>Chile</v>
          </cell>
          <cell r="C15">
            <v>21.348733714070242</v>
          </cell>
          <cell r="D15">
            <v>-1.0299687098813659</v>
          </cell>
          <cell r="E15">
            <v>-5.7556385769733422</v>
          </cell>
          <cell r="H15" t="str">
            <v>Chile</v>
          </cell>
          <cell r="I15">
            <v>16.057507170772325</v>
          </cell>
          <cell r="J15">
            <v>-3.2081256773520916</v>
          </cell>
          <cell r="K15">
            <v>-5.9571599738944059</v>
          </cell>
          <cell r="N15" t="str">
            <v>Chile</v>
          </cell>
          <cell r="O15">
            <v>-3.5011927346494085</v>
          </cell>
          <cell r="P15">
            <v>-2.1614930489430626</v>
          </cell>
          <cell r="Q15">
            <v>-0.38199022725510495</v>
          </cell>
        </row>
        <row r="16">
          <cell r="B16" t="str">
            <v>China</v>
          </cell>
          <cell r="C16">
            <v>49.612170719826125</v>
          </cell>
          <cell r="D16">
            <v>40.905561829474856</v>
          </cell>
          <cell r="E16">
            <v>15.281005933390105</v>
          </cell>
          <cell r="H16" t="str">
            <v>China</v>
          </cell>
          <cell r="I16">
            <v>49.682622657008444</v>
          </cell>
          <cell r="J16">
            <v>40.472352652603547</v>
          </cell>
          <cell r="K16">
            <v>14.743681483813733</v>
          </cell>
          <cell r="N16" t="str">
            <v>China</v>
          </cell>
          <cell r="O16">
            <v>-3.8392628615305946</v>
          </cell>
          <cell r="P16">
            <v>-1.7424564385890393</v>
          </cell>
          <cell r="Q16">
            <v>-0.64789104852572221</v>
          </cell>
        </row>
        <row r="17">
          <cell r="B17" t="str">
            <v>Peru</v>
          </cell>
          <cell r="C17">
            <v>85.152969317106027</v>
          </cell>
          <cell r="D17">
            <v>21.143754775434452</v>
          </cell>
          <cell r="E17">
            <v>-0.95835436728290924</v>
          </cell>
          <cell r="H17" t="str">
            <v>Peru</v>
          </cell>
          <cell r="I17">
            <v>83.925432276377208</v>
          </cell>
          <cell r="J17">
            <v>20.568905727249113</v>
          </cell>
          <cell r="K17">
            <v>-1.2514482617106009</v>
          </cell>
          <cell r="N17" t="str">
            <v>Peru</v>
          </cell>
          <cell r="O17">
            <v>-1.911027568922304</v>
          </cell>
          <cell r="P17">
            <v>-1.261431725007885</v>
          </cell>
          <cell r="Q17">
            <v>-0.82356667722520749</v>
          </cell>
        </row>
        <row r="18">
          <cell r="B18" t="str">
            <v>Egypt</v>
          </cell>
          <cell r="C18">
            <v>23.777261901172785</v>
          </cell>
          <cell r="D18">
            <v>10.228308834979501</v>
          </cell>
          <cell r="E18">
            <v>1.9655138499931037</v>
          </cell>
          <cell r="H18" t="str">
            <v>Egypt</v>
          </cell>
          <cell r="I18">
            <v>21.830653403774463</v>
          </cell>
          <cell r="J18">
            <v>8.756597132536351</v>
          </cell>
          <cell r="K18">
            <v>1.1813765370956248</v>
          </cell>
          <cell r="N18" t="str">
            <v>Egypt</v>
          </cell>
          <cell r="O18">
            <v>-1.6063378124042582</v>
          </cell>
          <cell r="P18">
            <v>-1.3775554970606303</v>
          </cell>
          <cell r="Q18">
            <v>-0.94298052348639361</v>
          </cell>
        </row>
        <row r="19">
          <cell r="B19" t="str">
            <v>Poland</v>
          </cell>
          <cell r="C19">
            <v>20.263305664741182</v>
          </cell>
          <cell r="D19">
            <v>5.1322695116710095</v>
          </cell>
          <cell r="E19">
            <v>-2.4168960386053708</v>
          </cell>
          <cell r="H19" t="str">
            <v>Poland</v>
          </cell>
          <cell r="I19">
            <v>12.639453015695892</v>
          </cell>
          <cell r="J19">
            <v>7.7092608799206125E-2</v>
          </cell>
          <cell r="K19">
            <v>-3.234225470822699</v>
          </cell>
          <cell r="N19" t="str">
            <v>Poland</v>
          </cell>
          <cell r="O19">
            <v>-6.4213501656059693</v>
          </cell>
          <cell r="P19">
            <v>-4.4648231420174787</v>
          </cell>
          <cell r="Q19">
            <v>-1.0016510731975738</v>
          </cell>
        </row>
        <row r="20">
          <cell r="B20" t="str">
            <v>India</v>
          </cell>
          <cell r="C20">
            <v>28.350465894309568</v>
          </cell>
          <cell r="D20">
            <v>11.911050505184232</v>
          </cell>
          <cell r="E20">
            <v>3.6579982178039798</v>
          </cell>
          <cell r="H20" t="str">
            <v>India</v>
          </cell>
          <cell r="I20">
            <v>16.634982664912592</v>
          </cell>
          <cell r="J20">
            <v>11.027399789826399</v>
          </cell>
          <cell r="K20">
            <v>3.4456439115487676</v>
          </cell>
          <cell r="N20" t="str">
            <v>India</v>
          </cell>
          <cell r="O20">
            <v>-9.9114283451919043</v>
          </cell>
          <cell r="P20">
            <v>-1.1174432897530344</v>
          </cell>
          <cell r="Q20">
            <v>-1.0560186853188485</v>
          </cell>
        </row>
        <row r="21">
          <cell r="B21" t="str">
            <v>Turkey</v>
          </cell>
          <cell r="C21">
            <v>57.410553375848849</v>
          </cell>
          <cell r="D21">
            <v>24.901086400293856</v>
          </cell>
          <cell r="E21">
            <v>-1.9749178575226758</v>
          </cell>
          <cell r="H21" t="str">
            <v>Turkey</v>
          </cell>
          <cell r="I21">
            <v>38.041949573989072</v>
          </cell>
          <cell r="J21">
            <v>17.291023639164923</v>
          </cell>
          <cell r="K21">
            <v>-3.1065367095496792</v>
          </cell>
          <cell r="N21" t="str">
            <v>Turkey</v>
          </cell>
          <cell r="O21">
            <v>-12.288677368944454</v>
          </cell>
          <cell r="P21">
            <v>-5.905661815133727</v>
          </cell>
          <cell r="Q21">
            <v>-1.0814708002883975</v>
          </cell>
        </row>
        <row r="22">
          <cell r="B22" t="str">
            <v>Czech Republic</v>
          </cell>
          <cell r="C22">
            <v>20.203423556270145</v>
          </cell>
          <cell r="D22">
            <v>5.9362425039535305</v>
          </cell>
          <cell r="E22">
            <v>-1.3114558019995066</v>
          </cell>
          <cell r="H22" t="str">
            <v>Czech Republic</v>
          </cell>
          <cell r="I22">
            <v>15.25254996785554</v>
          </cell>
          <cell r="J22">
            <v>-0.3199216586132938</v>
          </cell>
          <cell r="K22">
            <v>-4.0084792832967686</v>
          </cell>
          <cell r="N22" t="str">
            <v>Czech Republic</v>
          </cell>
          <cell r="O22">
            <v>-4.2041606192549574</v>
          </cell>
          <cell r="P22">
            <v>-5.897728352818171</v>
          </cell>
          <cell r="Q22">
            <v>-3.0977782127826128</v>
          </cell>
        </row>
        <row r="24">
          <cell r="B24" t="str">
            <v>Emerging Markets</v>
          </cell>
          <cell r="C24">
            <v>23.696067390860726</v>
          </cell>
          <cell r="D24">
            <v>11.064502212764701</v>
          </cell>
          <cell r="E24">
            <v>-1.5031840781477022</v>
          </cell>
          <cell r="H24" t="str">
            <v>Emerging Markets</v>
          </cell>
          <cell r="I24">
            <v>20.777811080487645</v>
          </cell>
          <cell r="J24">
            <v>10.455859480195441</v>
          </cell>
          <cell r="K24">
            <v>-0.85595204547317039</v>
          </cell>
          <cell r="N24" t="str">
            <v>EURO</v>
          </cell>
          <cell r="O24">
            <v>-4.9328306977720136</v>
          </cell>
          <cell r="P24">
            <v>-3.7515426414323372</v>
          </cell>
          <cell r="Q24">
            <v>-1.1527039322267041</v>
          </cell>
        </row>
        <row r="25">
          <cell r="N25" t="str">
            <v>Pound</v>
          </cell>
          <cell r="O25">
            <v>-1.3025458851391454</v>
          </cell>
          <cell r="P25">
            <v>-0.89179548156957178</v>
          </cell>
          <cell r="Q25">
            <v>2.985996705107075</v>
          </cell>
        </row>
        <row r="26">
          <cell r="N26" t="str">
            <v>Yen</v>
          </cell>
          <cell r="O26">
            <v>-2.4656035679723924</v>
          </cell>
          <cell r="P26">
            <v>-5.1164504113626128</v>
          </cell>
          <cell r="Q26">
            <v>-4.2779865383821232</v>
          </cell>
        </row>
      </sheetData>
      <sheetData sheetId="4"/>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ErrCheck"/>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sheetName val="Gráfico"/>
      <sheetName val="Datos"/>
      <sheetName val="Parámetros"/>
      <sheetName val="Diálogo1"/>
      <sheetName val="Macro1"/>
      <sheetName val="Módulo1"/>
      <sheetName val="Main"/>
      <sheetName val="Links"/>
      <sheetName val="ErrCheck"/>
      <sheetName val="Codigos"/>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 val="BOP"/>
      <sheetName val="Macro1"/>
      <sheetName val="Main"/>
      <sheetName val="Links"/>
      <sheetName val="ErrCheck"/>
      <sheetName val="Codigos"/>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Mail (7)"/>
      <sheetName val="C"/>
      <sheetName val="Codigos"/>
      <sheetName val="CCFF"/>
      <sheetName val="Proposed arrangem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for JR"/>
      <sheetName val="ModuleCntry_txt"/>
      <sheetName val="Hide"/>
      <sheetName val="ModuleDA"/>
      <sheetName val="DA"/>
      <sheetName val="ModuleMicro"/>
      <sheetName val="Micro"/>
      <sheetName val="ModuleQ"/>
      <sheetName val="Q1"/>
      <sheetName val="Q2"/>
      <sheetName val="Q3"/>
      <sheetName val="Q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GDP"/>
      <sheetName val="FDI inflows"/>
      <sheetName val="GDPpc"/>
      <sheetName val="GDP_WEO"/>
      <sheetName val="GDPpc_WEO"/>
      <sheetName val="India &amp; Turkey"/>
    </sheetNames>
    <sheetDataSet>
      <sheetData sheetId="0"/>
      <sheetData sheetId="1">
        <row r="2">
          <cell r="B2" t="str">
            <v>Argentina</v>
          </cell>
          <cell r="C2">
            <v>209017.665498769</v>
          </cell>
          <cell r="D2">
            <v>169759.134031583</v>
          </cell>
          <cell r="E2">
            <v>84296.9828278153</v>
          </cell>
          <cell r="F2">
            <v>103988.95490614601</v>
          </cell>
          <cell r="G2">
            <v>116758.197804351</v>
          </cell>
          <cell r="H2">
            <v>88187.382789031006</v>
          </cell>
          <cell r="I2">
            <v>106044.612050037</v>
          </cell>
          <cell r="J2">
            <v>108724.59890179899</v>
          </cell>
          <cell r="K2">
            <v>127350.067054649</v>
          </cell>
          <cell r="L2">
            <v>81705.627984854204</v>
          </cell>
          <cell r="M2">
            <v>141336.836167653</v>
          </cell>
          <cell r="N2">
            <v>189594.236707028</v>
          </cell>
          <cell r="O2">
            <v>228776.067409496</v>
          </cell>
          <cell r="P2">
            <v>236505</v>
          </cell>
          <cell r="Q2">
            <v>257440</v>
          </cell>
          <cell r="R2">
            <v>258031.75</v>
          </cell>
          <cell r="S2">
            <v>272149.75</v>
          </cell>
          <cell r="T2">
            <v>292859</v>
          </cell>
          <cell r="U2">
            <v>298948.25</v>
          </cell>
          <cell r="V2">
            <v>283523</v>
          </cell>
          <cell r="W2">
            <v>284203.75</v>
          </cell>
          <cell r="X2">
            <v>268696.75</v>
          </cell>
          <cell r="Y2">
            <v>97732.152162584796</v>
          </cell>
          <cell r="Z2">
            <v>127643.29371816601</v>
          </cell>
          <cell r="AA2">
            <v>151958.189533239</v>
          </cell>
          <cell r="AB2">
            <v>181549.061433447</v>
          </cell>
          <cell r="AC2">
            <v>212701.86890574201</v>
          </cell>
          <cell r="AD2">
            <v>154316.91315063572</v>
          </cell>
        </row>
        <row r="3">
          <cell r="B3" t="str">
            <v>Barbados</v>
          </cell>
          <cell r="C3">
            <v>884.00379447754301</v>
          </cell>
          <cell r="D3">
            <v>972.94470496425595</v>
          </cell>
          <cell r="E3">
            <v>1016.5660683422699</v>
          </cell>
          <cell r="F3">
            <v>1079.1946929865699</v>
          </cell>
          <cell r="G3">
            <v>1176.35593061131</v>
          </cell>
          <cell r="H3">
            <v>1231.1176796826799</v>
          </cell>
          <cell r="I3">
            <v>1351.67526159351</v>
          </cell>
          <cell r="J3">
            <v>1488.47746682962</v>
          </cell>
          <cell r="K3">
            <v>1583.18661590337</v>
          </cell>
          <cell r="L3">
            <v>1752.171635399</v>
          </cell>
          <cell r="M3">
            <v>1757.33109123501</v>
          </cell>
          <cell r="N3">
            <v>1733.0152399682499</v>
          </cell>
          <cell r="O3">
            <v>1623.1852394986299</v>
          </cell>
          <cell r="P3">
            <v>1689.7473281553398</v>
          </cell>
          <cell r="Q3">
            <v>1742.55</v>
          </cell>
          <cell r="R3">
            <v>1871.1949999999999</v>
          </cell>
          <cell r="S3">
            <v>1997.395</v>
          </cell>
          <cell r="T3">
            <v>2195.4850000000001</v>
          </cell>
          <cell r="U3">
            <v>2370.41</v>
          </cell>
          <cell r="V3">
            <v>2477.7950000000001</v>
          </cell>
          <cell r="W3">
            <v>2558.8200000000002</v>
          </cell>
          <cell r="X3">
            <v>2554.1849999999999</v>
          </cell>
          <cell r="Y3">
            <v>2476.105</v>
          </cell>
          <cell r="Z3">
            <v>2694.9</v>
          </cell>
          <cell r="AA3">
            <v>2817.15</v>
          </cell>
          <cell r="AB3">
            <v>3061.1</v>
          </cell>
          <cell r="AC3">
            <v>3385.7</v>
          </cell>
          <cell r="AD3">
            <v>2886.9910000000004</v>
          </cell>
        </row>
        <row r="4">
          <cell r="B4" t="str">
            <v>Belize</v>
          </cell>
          <cell r="C4">
            <v>172.21666855609598</v>
          </cell>
          <cell r="D4">
            <v>179.40500852128</v>
          </cell>
          <cell r="E4">
            <v>179.250008513918</v>
          </cell>
          <cell r="F4">
            <v>188.98500897630598</v>
          </cell>
          <cell r="G4">
            <v>210.900010017212</v>
          </cell>
          <cell r="H4">
            <v>209.19000993599198</v>
          </cell>
          <cell r="I4">
            <v>227.87501082348101</v>
          </cell>
          <cell r="J4">
            <v>266.52001265901998</v>
          </cell>
          <cell r="K4">
            <v>314.90001495694702</v>
          </cell>
          <cell r="L4">
            <v>363.15001724869899</v>
          </cell>
          <cell r="M4">
            <v>412.01059591098198</v>
          </cell>
          <cell r="N4">
            <v>444.63426984964599</v>
          </cell>
          <cell r="O4">
            <v>518.05228748802506</v>
          </cell>
          <cell r="P4">
            <v>559.631489449735</v>
          </cell>
          <cell r="Q4">
            <v>580.628634900115</v>
          </cell>
          <cell r="R4">
            <v>619.96509915997001</v>
          </cell>
          <cell r="S4">
            <v>641.26997332145493</v>
          </cell>
          <cell r="T4">
            <v>654.38460585468511</v>
          </cell>
          <cell r="U4">
            <v>688.88459318045</v>
          </cell>
          <cell r="V4">
            <v>732.34417086463498</v>
          </cell>
          <cell r="W4">
            <v>831.73129920964493</v>
          </cell>
          <cell r="X4">
            <v>871.41522174387501</v>
          </cell>
          <cell r="Y4">
            <v>932.14923346180001</v>
          </cell>
          <cell r="Z4">
            <v>987.59</v>
          </cell>
          <cell r="AA4">
            <v>1055.22</v>
          </cell>
          <cell r="AB4">
            <v>1110.8957490975399</v>
          </cell>
          <cell r="AC4">
            <v>1212.9826248566001</v>
          </cell>
          <cell r="AD4">
            <v>1059.7675214831881</v>
          </cell>
        </row>
        <row r="5">
          <cell r="B5" t="str">
            <v>Botswana</v>
          </cell>
          <cell r="C5">
            <v>1029.3029702200799</v>
          </cell>
          <cell r="D5">
            <v>1073.7705738647001</v>
          </cell>
          <cell r="E5">
            <v>1014.93372041277</v>
          </cell>
          <cell r="F5">
            <v>1172.2547334702101</v>
          </cell>
          <cell r="G5">
            <v>1240.8426444476299</v>
          </cell>
          <cell r="H5">
            <v>1114.79772977374</v>
          </cell>
          <cell r="I5">
            <v>1392.6073617194199</v>
          </cell>
          <cell r="J5">
            <v>1965.2241070635298</v>
          </cell>
          <cell r="K5">
            <v>2644.5636317649601</v>
          </cell>
          <cell r="L5">
            <v>3083.82906723831</v>
          </cell>
          <cell r="M5">
            <v>3791.3488233850999</v>
          </cell>
          <cell r="N5">
            <v>3951.1056699903802</v>
          </cell>
          <cell r="O5">
            <v>4101.8722012519602</v>
          </cell>
          <cell r="P5">
            <v>4167.1970051625904</v>
          </cell>
          <cell r="Q5">
            <v>4344.8614404714999</v>
          </cell>
          <cell r="R5">
            <v>4774.3855022489397</v>
          </cell>
          <cell r="S5">
            <v>4804.58620084424</v>
          </cell>
          <cell r="T5">
            <v>5187.30646543689</v>
          </cell>
          <cell r="U5">
            <v>5221.29551421003</v>
          </cell>
          <cell r="V5">
            <v>5629.0363676665802</v>
          </cell>
          <cell r="W5">
            <v>6192.8723834944103</v>
          </cell>
          <cell r="X5">
            <v>6059.9587211174503</v>
          </cell>
          <cell r="Y5">
            <v>5958.9239216646592</v>
          </cell>
          <cell r="Z5">
            <v>8318.4051894013301</v>
          </cell>
          <cell r="AA5">
            <v>9830.9497789554898</v>
          </cell>
          <cell r="AB5">
            <v>10195.331855359002</v>
          </cell>
          <cell r="AC5">
            <v>10808.257467833499</v>
          </cell>
          <cell r="AD5">
            <v>9022.3736426427968</v>
          </cell>
        </row>
        <row r="6">
          <cell r="B6" t="str">
            <v>Chile</v>
          </cell>
          <cell r="C6">
            <v>27570.996051282</v>
          </cell>
          <cell r="D6">
            <v>32644.188769230801</v>
          </cell>
          <cell r="E6">
            <v>24340.262504501599</v>
          </cell>
          <cell r="F6">
            <v>19770.8019715271</v>
          </cell>
          <cell r="G6">
            <v>19226.6253712777</v>
          </cell>
          <cell r="H6">
            <v>16485.994032086102</v>
          </cell>
          <cell r="I6">
            <v>17722.536671362199</v>
          </cell>
          <cell r="J6">
            <v>20902.414086475597</v>
          </cell>
          <cell r="K6">
            <v>24640.744998537499</v>
          </cell>
          <cell r="L6">
            <v>28384.5953581295</v>
          </cell>
          <cell r="M6">
            <v>31558.579221829899</v>
          </cell>
          <cell r="N6">
            <v>36424.605604461496</v>
          </cell>
          <cell r="O6">
            <v>44468.457403164</v>
          </cell>
          <cell r="P6">
            <v>47694.481844292495</v>
          </cell>
          <cell r="Q6">
            <v>55154.661927919202</v>
          </cell>
          <cell r="R6">
            <v>71348.600376369403</v>
          </cell>
          <cell r="S6">
            <v>75769.613518758008</v>
          </cell>
          <cell r="T6">
            <v>82809.968877070409</v>
          </cell>
          <cell r="U6">
            <v>79374.032534014099</v>
          </cell>
          <cell r="V6">
            <v>72995.167205263599</v>
          </cell>
          <cell r="W6">
            <v>75210.390043698688</v>
          </cell>
          <cell r="X6">
            <v>68568.473053813708</v>
          </cell>
          <cell r="Y6">
            <v>67265.7302799967</v>
          </cell>
          <cell r="Z6">
            <v>73990.585733966393</v>
          </cell>
          <cell r="AA6">
            <v>95839.3776617197</v>
          </cell>
          <cell r="AB6">
            <v>118984.801725716</v>
          </cell>
          <cell r="AC6">
            <v>145205.499810012</v>
          </cell>
          <cell r="AD6">
            <v>100257.19904228215</v>
          </cell>
        </row>
        <row r="7">
          <cell r="B7" t="str">
            <v>Costa Rica</v>
          </cell>
          <cell r="C7">
            <v>4831.3885943663599</v>
          </cell>
          <cell r="D7">
            <v>2623.8167879523103</v>
          </cell>
          <cell r="E7">
            <v>2606.6235614703801</v>
          </cell>
          <cell r="F7">
            <v>3146.7726096298597</v>
          </cell>
          <cell r="G7">
            <v>3660.4777472216797</v>
          </cell>
          <cell r="H7">
            <v>3922.8277158330702</v>
          </cell>
          <cell r="I7">
            <v>4404.3112592858506</v>
          </cell>
          <cell r="J7">
            <v>4532.5044043401003</v>
          </cell>
          <cell r="K7">
            <v>4614.0209224159098</v>
          </cell>
          <cell r="L7">
            <v>5225.2568867334903</v>
          </cell>
          <cell r="M7">
            <v>5710.4403008027994</v>
          </cell>
          <cell r="N7">
            <v>7161.9613427649801</v>
          </cell>
          <cell r="O7">
            <v>8574.6498908721805</v>
          </cell>
          <cell r="P7">
            <v>9641.1194352465991</v>
          </cell>
          <cell r="Q7">
            <v>10557.3087106564</v>
          </cell>
          <cell r="R7">
            <v>11721.051958547199</v>
          </cell>
          <cell r="S7">
            <v>11845.509515088799</v>
          </cell>
          <cell r="T7">
            <v>12828.9760898233</v>
          </cell>
          <cell r="U7">
            <v>14102.301883186801</v>
          </cell>
          <cell r="V7">
            <v>15796.567200798099</v>
          </cell>
          <cell r="W7">
            <v>15946.843520888899</v>
          </cell>
          <cell r="X7">
            <v>16404.4256860444</v>
          </cell>
          <cell r="Y7">
            <v>16878.907876498</v>
          </cell>
          <cell r="Z7">
            <v>17490.700247492503</v>
          </cell>
          <cell r="AA7">
            <v>18566.686333281199</v>
          </cell>
          <cell r="AB7">
            <v>19937.355592399901</v>
          </cell>
          <cell r="AC7">
            <v>21384.480050524198</v>
          </cell>
          <cell r="AD7">
            <v>18851.626020039163</v>
          </cell>
        </row>
        <row r="8">
          <cell r="B8" t="str">
            <v>Croatia</v>
          </cell>
          <cell r="C8">
            <v>18156.916729283399</v>
          </cell>
          <cell r="D8">
            <v>17889.623498416298</v>
          </cell>
          <cell r="E8">
            <v>15538.382385667299</v>
          </cell>
          <cell r="F8">
            <v>11489.812426256</v>
          </cell>
          <cell r="G8">
            <v>11004.9350780646</v>
          </cell>
          <cell r="H8">
            <v>11124.520480548699</v>
          </cell>
          <cell r="I8">
            <v>15460.4541316537</v>
          </cell>
          <cell r="J8">
            <v>17716.870872676998</v>
          </cell>
          <cell r="K8">
            <v>15814.458314786201</v>
          </cell>
          <cell r="L8">
            <v>25468.699351825398</v>
          </cell>
          <cell r="M8">
            <v>40953.120304851196</v>
          </cell>
          <cell r="N8">
            <v>69773.630829829097</v>
          </cell>
          <cell r="O8">
            <v>9824.3197907108897</v>
          </cell>
          <cell r="P8">
            <v>10903.8857195275</v>
          </cell>
          <cell r="Q8">
            <v>14583.256024849901</v>
          </cell>
          <cell r="R8">
            <v>18811.089866156799</v>
          </cell>
          <cell r="S8">
            <v>19871.328671328702</v>
          </cell>
          <cell r="T8">
            <v>20108.6121284371</v>
          </cell>
          <cell r="U8">
            <v>21628.010164157298</v>
          </cell>
          <cell r="V8">
            <v>19905.885250366202</v>
          </cell>
          <cell r="W8">
            <v>18427.256263185198</v>
          </cell>
          <cell r="X8">
            <v>19830.205288435602</v>
          </cell>
          <cell r="Y8">
            <v>23032.034861469099</v>
          </cell>
          <cell r="Z8">
            <v>29611.620396841299</v>
          </cell>
          <cell r="AA8">
            <v>35260.529473288698</v>
          </cell>
          <cell r="AB8">
            <v>38510.221580634003</v>
          </cell>
          <cell r="AC8">
            <v>42455.630115327796</v>
          </cell>
          <cell r="AD8">
            <v>33774.007285512183</v>
          </cell>
        </row>
        <row r="9">
          <cell r="B9" t="str">
            <v>Dominica</v>
          </cell>
          <cell r="C9">
            <v>59.111115286870501</v>
          </cell>
          <cell r="D9">
            <v>66.222230045715492</v>
          </cell>
          <cell r="E9">
            <v>72.037045547492497</v>
          </cell>
          <cell r="F9">
            <v>79.925928310660794</v>
          </cell>
          <cell r="G9">
            <v>89.85185453274471</v>
          </cell>
          <cell r="H9">
            <v>98.585188126652895</v>
          </cell>
          <cell r="I9">
            <v>112.07407741800699</v>
          </cell>
          <cell r="J9">
            <v>126.34815191797399</v>
          </cell>
          <cell r="K9">
            <v>143.76667095620599</v>
          </cell>
          <cell r="L9">
            <v>153.58889347149199</v>
          </cell>
          <cell r="M9">
            <v>166.32222718474702</v>
          </cell>
          <cell r="N9">
            <v>180.43704242070299</v>
          </cell>
          <cell r="O9">
            <v>191.75926498074401</v>
          </cell>
          <cell r="P9">
            <v>200.41852449836799</v>
          </cell>
          <cell r="Q9">
            <v>213.499439057345</v>
          </cell>
          <cell r="R9">
            <v>219.24640264512598</v>
          </cell>
          <cell r="S9">
            <v>234.52062917987197</v>
          </cell>
          <cell r="T9">
            <v>242.41426529068201</v>
          </cell>
          <cell r="U9">
            <v>255.47273850252699</v>
          </cell>
          <cell r="V9">
            <v>265.269872679765</v>
          </cell>
          <cell r="W9">
            <v>269.02215722231</v>
          </cell>
          <cell r="X9">
            <v>263.541260665685</v>
          </cell>
          <cell r="Y9">
            <v>253.13509350475201</v>
          </cell>
          <cell r="Z9">
            <v>257.82680854241204</v>
          </cell>
          <cell r="AA9">
            <v>271.72524623958901</v>
          </cell>
          <cell r="AB9">
            <v>285.26239873442097</v>
          </cell>
          <cell r="AC9">
            <v>299.79990312861901</v>
          </cell>
          <cell r="AD9">
            <v>273.54989002995859</v>
          </cell>
        </row>
        <row r="10">
          <cell r="B10" t="str">
            <v>Equatorial Guinea</v>
          </cell>
          <cell r="C10">
            <v>31.507951533509999</v>
          </cell>
          <cell r="D10">
            <v>29.654436389062703</v>
          </cell>
          <cell r="E10">
            <v>35.249649454368097</v>
          </cell>
          <cell r="F10">
            <v>39.752269983729597</v>
          </cell>
          <cell r="G10">
            <v>43.9908466819222</v>
          </cell>
          <cell r="H10">
            <v>73.809401875957093</v>
          </cell>
          <cell r="I10">
            <v>90.788217894119299</v>
          </cell>
          <cell r="J10">
            <v>110.91167053632201</v>
          </cell>
          <cell r="K10">
            <v>119.45386358789601</v>
          </cell>
          <cell r="L10">
            <v>104.876483943629</v>
          </cell>
          <cell r="M10">
            <v>133.21957742870399</v>
          </cell>
          <cell r="N10">
            <v>131.77784321898102</v>
          </cell>
          <cell r="O10">
            <v>160.05822575487301</v>
          </cell>
          <cell r="P10">
            <v>161.65126331601701</v>
          </cell>
          <cell r="Q10">
            <v>119.77824437356701</v>
          </cell>
          <cell r="R10">
            <v>166.36755245706999</v>
          </cell>
          <cell r="S10">
            <v>273.765599470589</v>
          </cell>
          <cell r="T10">
            <v>525.99083130666099</v>
          </cell>
          <cell r="U10">
            <v>441.02333160951304</v>
          </cell>
          <cell r="V10">
            <v>738.00831384212097</v>
          </cell>
          <cell r="W10">
            <v>1231.2629387837299</v>
          </cell>
          <cell r="X10">
            <v>1766.1793855481101</v>
          </cell>
          <cell r="Y10">
            <v>2208.7461337548402</v>
          </cell>
          <cell r="Z10">
            <v>2989.7093283506101</v>
          </cell>
          <cell r="AA10">
            <v>4849.9028457219601</v>
          </cell>
          <cell r="AB10">
            <v>7477.3913499434102</v>
          </cell>
          <cell r="AC10">
            <v>9135.4311422772898</v>
          </cell>
          <cell r="AD10">
            <v>5332.2361600096219</v>
          </cell>
        </row>
        <row r="11">
          <cell r="B11" t="str">
            <v>Estonia</v>
          </cell>
          <cell r="O11">
            <v>952.77047075717098</v>
          </cell>
          <cell r="P11">
            <v>1725.83623557173</v>
          </cell>
          <cell r="Q11">
            <v>2413.11652073511</v>
          </cell>
          <cell r="R11">
            <v>3755.9126888942196</v>
          </cell>
          <cell r="S11">
            <v>4643.2463864429301</v>
          </cell>
          <cell r="T11">
            <v>4940.0183694418902</v>
          </cell>
          <cell r="U11">
            <v>5543.8328912466704</v>
          </cell>
          <cell r="V11">
            <v>5571.4825896633902</v>
          </cell>
          <cell r="W11">
            <v>5627.4998325341694</v>
          </cell>
          <cell r="X11">
            <v>6191.6613508310393</v>
          </cell>
          <cell r="Y11">
            <v>7306.3882834231599</v>
          </cell>
          <cell r="Z11">
            <v>9591.5165997985205</v>
          </cell>
          <cell r="AA11">
            <v>11646.457816301299</v>
          </cell>
          <cell r="AB11">
            <v>13752.7999873561</v>
          </cell>
          <cell r="AC11">
            <v>16409.784327259702</v>
          </cell>
          <cell r="AD11">
            <v>11741.389402827755</v>
          </cell>
        </row>
        <row r="12">
          <cell r="B12" t="str">
            <v>Gabon</v>
          </cell>
          <cell r="C12">
            <v>4281.0742292404202</v>
          </cell>
          <cell r="D12">
            <v>3860.4438700675901</v>
          </cell>
          <cell r="E12">
            <v>3618.0213821411098</v>
          </cell>
          <cell r="F12">
            <v>3463.9797019958501</v>
          </cell>
          <cell r="G12">
            <v>3331.23544521331</v>
          </cell>
          <cell r="H12">
            <v>3507.9810981750497</v>
          </cell>
          <cell r="I12">
            <v>4591.3339519500705</v>
          </cell>
          <cell r="J12">
            <v>3473.8000917434601</v>
          </cell>
          <cell r="K12">
            <v>3830.4891454696699</v>
          </cell>
          <cell r="L12">
            <v>4186.5801476465904</v>
          </cell>
          <cell r="M12">
            <v>5952.2156722311001</v>
          </cell>
          <cell r="N12">
            <v>5402.9563460413701</v>
          </cell>
          <cell r="O12">
            <v>5592.4288790660803</v>
          </cell>
          <cell r="P12">
            <v>5406.2720723266002</v>
          </cell>
          <cell r="Q12">
            <v>4190.8547910662801</v>
          </cell>
          <cell r="R12">
            <v>4958.7418611639796</v>
          </cell>
          <cell r="S12">
            <v>5694.0670511191502</v>
          </cell>
          <cell r="T12">
            <v>5326.8113831445899</v>
          </cell>
          <cell r="U12">
            <v>4483.4307992202694</v>
          </cell>
          <cell r="V12">
            <v>4669.1353504036797</v>
          </cell>
          <cell r="W12">
            <v>5095.8854219647001</v>
          </cell>
          <cell r="X12">
            <v>4708.6921748196401</v>
          </cell>
          <cell r="Y12">
            <v>4969.9314375254698</v>
          </cell>
          <cell r="Z12">
            <v>6080.1241650233997</v>
          </cell>
          <cell r="AA12">
            <v>7187.5652373809098</v>
          </cell>
          <cell r="AB12">
            <v>8680.7847610437911</v>
          </cell>
          <cell r="AC12">
            <v>9124.1701288700606</v>
          </cell>
          <cell r="AD12">
            <v>7208.5151459687277</v>
          </cell>
        </row>
        <row r="13">
          <cell r="B13" t="str">
            <v>Grenada</v>
          </cell>
          <cell r="C13">
            <v>81.291040412854088</v>
          </cell>
          <cell r="D13">
            <v>87.888895097583799</v>
          </cell>
          <cell r="E13">
            <v>95.22963635689311</v>
          </cell>
          <cell r="F13">
            <v>101.21111826092199</v>
          </cell>
          <cell r="G13">
            <v>110.100007777744</v>
          </cell>
          <cell r="H13">
            <v>128.21112016826999</v>
          </cell>
          <cell r="I13">
            <v>144.01112128442301</v>
          </cell>
          <cell r="J13">
            <v>167.229641443156</v>
          </cell>
          <cell r="K13">
            <v>184.53334636923799</v>
          </cell>
          <cell r="L13">
            <v>213.062978014273</v>
          </cell>
          <cell r="M13">
            <v>221.070385987344</v>
          </cell>
          <cell r="N13">
            <v>241.57038743551601</v>
          </cell>
          <cell r="O13">
            <v>250.91483254007602</v>
          </cell>
          <cell r="P13">
            <v>250.03705470028999</v>
          </cell>
          <cell r="Q13">
            <v>262.99261117105897</v>
          </cell>
          <cell r="R13">
            <v>277.08890846315296</v>
          </cell>
          <cell r="S13">
            <v>298.18520624974599</v>
          </cell>
          <cell r="T13">
            <v>321.04817082780698</v>
          </cell>
          <cell r="U13">
            <v>352.755580475106</v>
          </cell>
          <cell r="V13">
            <v>379.66298978332105</v>
          </cell>
          <cell r="W13">
            <v>410.433333333333</v>
          </cell>
          <cell r="X13">
            <v>394.61481481481496</v>
          </cell>
          <cell r="Y13">
            <v>407.50370370370399</v>
          </cell>
          <cell r="Z13">
            <v>443.74444444444401</v>
          </cell>
          <cell r="AA13">
            <v>426.31655555555596</v>
          </cell>
          <cell r="AB13">
            <v>503.85433333333299</v>
          </cell>
          <cell r="AC13">
            <v>529.27722222222201</v>
          </cell>
          <cell r="AD13">
            <v>462.13925185185178</v>
          </cell>
        </row>
        <row r="14">
          <cell r="B14" t="str">
            <v>Hungary</v>
          </cell>
          <cell r="C14">
            <v>22163.553435039099</v>
          </cell>
          <cell r="D14">
            <v>22728.4889805942</v>
          </cell>
          <cell r="E14">
            <v>23146.553901678999</v>
          </cell>
          <cell r="F14">
            <v>21006.394250471501</v>
          </cell>
          <cell r="G14">
            <v>20366.5908365332</v>
          </cell>
          <cell r="H14">
            <v>20623.910102674799</v>
          </cell>
          <cell r="I14">
            <v>23756.249706810599</v>
          </cell>
          <cell r="J14">
            <v>26109.343356163801</v>
          </cell>
          <cell r="K14">
            <v>28571.163145901799</v>
          </cell>
          <cell r="L14">
            <v>29167.7620686683</v>
          </cell>
          <cell r="M14">
            <v>33055.681540110199</v>
          </cell>
          <cell r="N14">
            <v>33428.8644624601</v>
          </cell>
          <cell r="O14">
            <v>37254.436226757796</v>
          </cell>
          <cell r="P14">
            <v>38596.096331556801</v>
          </cell>
          <cell r="Q14">
            <v>41506.199850942205</v>
          </cell>
          <cell r="R14">
            <v>44668.812435886997</v>
          </cell>
          <cell r="S14">
            <v>45162.728741756502</v>
          </cell>
          <cell r="T14">
            <v>45723.583184249495</v>
          </cell>
          <cell r="U14">
            <v>47049.214480608804</v>
          </cell>
          <cell r="V14">
            <v>48044.234384608702</v>
          </cell>
          <cell r="W14">
            <v>47958.147158277003</v>
          </cell>
          <cell r="X14">
            <v>53317.288561555404</v>
          </cell>
          <cell r="Y14">
            <v>66710.428353540192</v>
          </cell>
          <cell r="Z14">
            <v>84418.667895143401</v>
          </cell>
          <cell r="AA14">
            <v>102158.794878645</v>
          </cell>
          <cell r="AB14">
            <v>111567.79777786101</v>
          </cell>
          <cell r="AC14">
            <v>114273.38948256</v>
          </cell>
          <cell r="AD14">
            <v>95825.815677549908</v>
          </cell>
        </row>
        <row r="15">
          <cell r="B15" t="str">
            <v>Latvia</v>
          </cell>
          <cell r="O15">
            <v>1364.8776291988102</v>
          </cell>
          <cell r="P15">
            <v>2170.1251602501702</v>
          </cell>
          <cell r="Q15">
            <v>3647.4816010709401</v>
          </cell>
          <cell r="R15">
            <v>4891.03029920065</v>
          </cell>
          <cell r="S15">
            <v>5585.2927825692204</v>
          </cell>
          <cell r="T15">
            <v>6134.1176470588307</v>
          </cell>
          <cell r="U15">
            <v>6616.9539417914702</v>
          </cell>
          <cell r="V15">
            <v>7288.5286243235496</v>
          </cell>
          <cell r="W15">
            <v>7833.0684253915906</v>
          </cell>
          <cell r="X15">
            <v>8313.05215660252</v>
          </cell>
          <cell r="Y15">
            <v>9314.7891026245907</v>
          </cell>
          <cell r="Z15">
            <v>11186.452600726201</v>
          </cell>
          <cell r="AA15">
            <v>13737.397420867501</v>
          </cell>
          <cell r="AB15">
            <v>15826.166514181101</v>
          </cell>
          <cell r="AC15">
            <v>19620.942665172399</v>
          </cell>
          <cell r="AD15">
            <v>13937.14966071436</v>
          </cell>
        </row>
        <row r="16">
          <cell r="B16" t="str">
            <v>Lebanon</v>
          </cell>
          <cell r="C16">
            <v>4074.3770400418098</v>
          </cell>
          <cell r="D16">
            <v>3894.4101218854803</v>
          </cell>
          <cell r="E16">
            <v>2656.0370972395199</v>
          </cell>
          <cell r="F16">
            <v>3659.9800300202501</v>
          </cell>
          <cell r="G16">
            <v>4326.6169154775298</v>
          </cell>
          <cell r="H16">
            <v>3613.8699352290196</v>
          </cell>
          <cell r="I16">
            <v>2817.2071959845198</v>
          </cell>
          <cell r="J16">
            <v>3298.1079201198199</v>
          </cell>
          <cell r="K16">
            <v>3313.5399740888101</v>
          </cell>
          <cell r="L16">
            <v>2717.9976100289596</v>
          </cell>
          <cell r="M16">
            <v>2838.4406118513402</v>
          </cell>
          <cell r="N16">
            <v>4451.6267460233303</v>
          </cell>
          <cell r="O16">
            <v>5545.8896130339699</v>
          </cell>
          <cell r="P16">
            <v>7535.0863818840899</v>
          </cell>
          <cell r="Q16">
            <v>9109.576943278229</v>
          </cell>
          <cell r="R16">
            <v>11118.5439437685</v>
          </cell>
          <cell r="S16">
            <v>12997.227949462</v>
          </cell>
          <cell r="T16">
            <v>15594.835165365399</v>
          </cell>
          <cell r="U16">
            <v>16910.279121176402</v>
          </cell>
          <cell r="V16">
            <v>17010.057973593499</v>
          </cell>
          <cell r="W16">
            <v>16822.098293380801</v>
          </cell>
          <cell r="X16">
            <v>17211.872384067701</v>
          </cell>
          <cell r="Y16">
            <v>18716.855944168401</v>
          </cell>
          <cell r="Z16">
            <v>19801.794909329001</v>
          </cell>
          <cell r="AA16">
            <v>21369.424298117501</v>
          </cell>
          <cell r="AB16">
            <v>21428.1679907041</v>
          </cell>
          <cell r="AC16">
            <v>22621.629729257398</v>
          </cell>
          <cell r="AD16">
            <v>20787.57457431528</v>
          </cell>
        </row>
        <row r="17">
          <cell r="B17" t="str">
            <v>Lithuania</v>
          </cell>
          <cell r="O17">
            <v>1968.1169777182602</v>
          </cell>
          <cell r="P17">
            <v>2777.5637429930198</v>
          </cell>
          <cell r="Q17">
            <v>4349.6807596572098</v>
          </cell>
          <cell r="R17">
            <v>6391.9665788940501</v>
          </cell>
          <cell r="S17">
            <v>8072.459116016169</v>
          </cell>
          <cell r="T17">
            <v>9844.4374718891213</v>
          </cell>
          <cell r="U17">
            <v>11094.346795462601</v>
          </cell>
          <cell r="V17">
            <v>10839.8589082289</v>
          </cell>
          <cell r="W17">
            <v>11418.4494995963</v>
          </cell>
          <cell r="X17">
            <v>12146.1596865915</v>
          </cell>
          <cell r="Y17">
            <v>14134.295662057699</v>
          </cell>
          <cell r="Z17">
            <v>18558.156189872003</v>
          </cell>
          <cell r="AA17">
            <v>22508.4058522659</v>
          </cell>
          <cell r="AB17">
            <v>25666.722040926299</v>
          </cell>
          <cell r="AC17">
            <v>29784.465849017401</v>
          </cell>
          <cell r="AD17">
            <v>22130.409118827862</v>
          </cell>
        </row>
        <row r="18">
          <cell r="B18" t="str">
            <v>Malaysia</v>
          </cell>
          <cell r="C18">
            <v>24937.6560774483</v>
          </cell>
          <cell r="D18">
            <v>25463.1930270421</v>
          </cell>
          <cell r="E18">
            <v>27287.726836385398</v>
          </cell>
          <cell r="F18">
            <v>30518.7920951903</v>
          </cell>
          <cell r="G18">
            <v>34565.859859577999</v>
          </cell>
          <cell r="H18">
            <v>31772.2451767557</v>
          </cell>
          <cell r="I18">
            <v>28243.103095785202</v>
          </cell>
          <cell r="J18">
            <v>32181.696598627099</v>
          </cell>
          <cell r="K18">
            <v>35271.881262664501</v>
          </cell>
          <cell r="L18">
            <v>38844.874849349202</v>
          </cell>
          <cell r="M18">
            <v>44024.5480424415</v>
          </cell>
          <cell r="N18">
            <v>49133.849678193503</v>
          </cell>
          <cell r="O18">
            <v>59151.291512915101</v>
          </cell>
          <cell r="P18">
            <v>66894.837030418406</v>
          </cell>
          <cell r="Q18">
            <v>74480.813931334094</v>
          </cell>
          <cell r="R18">
            <v>88832.854176649111</v>
          </cell>
          <cell r="S18">
            <v>100851.782662268</v>
          </cell>
          <cell r="T18">
            <v>100168.84686477999</v>
          </cell>
          <cell r="U18">
            <v>72174.854754867003</v>
          </cell>
          <cell r="V18">
            <v>79148.421052631602</v>
          </cell>
          <cell r="W18">
            <v>90320</v>
          </cell>
          <cell r="X18">
            <v>88000.789473684199</v>
          </cell>
          <cell r="Y18">
            <v>95266.315789473694</v>
          </cell>
          <cell r="Z18">
            <v>103992.368421053</v>
          </cell>
          <cell r="AA18">
            <v>118461.05263157899</v>
          </cell>
          <cell r="AB18">
            <v>130835.31105661001</v>
          </cell>
          <cell r="AC18">
            <v>150923.20441988899</v>
          </cell>
          <cell r="AD18">
            <v>119895.65046372094</v>
          </cell>
        </row>
        <row r="19">
          <cell r="B19" t="str">
            <v>Mauritius</v>
          </cell>
          <cell r="C19">
            <v>1200.0797654246301</v>
          </cell>
          <cell r="D19">
            <v>1188.8021655847301</v>
          </cell>
          <cell r="E19">
            <v>1090.7148388401999</v>
          </cell>
          <cell r="F19">
            <v>1129.4331472043</v>
          </cell>
          <cell r="G19">
            <v>1093.1121869174601</v>
          </cell>
          <cell r="H19">
            <v>1015.56396541177</v>
          </cell>
          <cell r="I19">
            <v>1279.8363497604</v>
          </cell>
          <cell r="J19">
            <v>1710.1820979076101</v>
          </cell>
          <cell r="K19">
            <v>2074.1308847950399</v>
          </cell>
          <cell r="L19">
            <v>2169.0599034136699</v>
          </cell>
          <cell r="M19">
            <v>2385.3957427253999</v>
          </cell>
          <cell r="N19">
            <v>2843.8489619417801</v>
          </cell>
          <cell r="O19">
            <v>2999.9705466483802</v>
          </cell>
          <cell r="P19">
            <v>3409.1771839995004</v>
          </cell>
          <cell r="Q19">
            <v>3438.2482999720501</v>
          </cell>
          <cell r="R19">
            <v>3975.4382546604902</v>
          </cell>
          <cell r="S19">
            <v>4173.3883468330605</v>
          </cell>
          <cell r="T19">
            <v>4271.44966541349</v>
          </cell>
          <cell r="U19">
            <v>4155.2259811992099</v>
          </cell>
          <cell r="V19">
            <v>4192.6318843149002</v>
          </cell>
          <cell r="W19">
            <v>4521.86117066937</v>
          </cell>
          <cell r="X19">
            <v>4536.4955994212896</v>
          </cell>
          <cell r="Y19">
            <v>4514.94067107927</v>
          </cell>
          <cell r="Z19">
            <v>5158.7563939844094</v>
          </cell>
          <cell r="AA19">
            <v>5930.0826538936099</v>
          </cell>
          <cell r="AB19">
            <v>6206.0755599105296</v>
          </cell>
          <cell r="AC19">
            <v>6402.0535791933498</v>
          </cell>
          <cell r="AD19">
            <v>5642.3817716122339</v>
          </cell>
        </row>
        <row r="20">
          <cell r="B20" t="str">
            <v>Mexico</v>
          </cell>
          <cell r="C20">
            <v>205660.73374500498</v>
          </cell>
          <cell r="D20">
            <v>264139.89108236897</v>
          </cell>
          <cell r="E20">
            <v>191690.24240564599</v>
          </cell>
          <cell r="F20">
            <v>156278.522324839</v>
          </cell>
          <cell r="G20">
            <v>184297.93363798899</v>
          </cell>
          <cell r="H20">
            <v>195568.745328697</v>
          </cell>
          <cell r="I20">
            <v>135405.88332053999</v>
          </cell>
          <cell r="J20">
            <v>148490.65272689701</v>
          </cell>
          <cell r="K20">
            <v>183191.27956523901</v>
          </cell>
          <cell r="L20">
            <v>222955.90126198399</v>
          </cell>
          <cell r="M20">
            <v>262709.77600796404</v>
          </cell>
          <cell r="N20">
            <v>314506.857381118</v>
          </cell>
          <cell r="O20">
            <v>363661.15351367299</v>
          </cell>
          <cell r="P20">
            <v>403242.97944509197</v>
          </cell>
          <cell r="Q20">
            <v>420773.44170818705</v>
          </cell>
          <cell r="R20">
            <v>286184.24709943502</v>
          </cell>
          <cell r="S20">
            <v>332336.918918385</v>
          </cell>
          <cell r="T20">
            <v>400870.35675084003</v>
          </cell>
          <cell r="U20">
            <v>421026.02151459601</v>
          </cell>
          <cell r="V20">
            <v>480592.87853536697</v>
          </cell>
          <cell r="W20">
            <v>580791.04030430003</v>
          </cell>
          <cell r="X20">
            <v>621858.61415847903</v>
          </cell>
          <cell r="Y20">
            <v>648629.21180790791</v>
          </cell>
          <cell r="Z20">
            <v>638745.306816653</v>
          </cell>
          <cell r="AA20">
            <v>683485.64472397696</v>
          </cell>
          <cell r="AB20">
            <v>767690.26378190704</v>
          </cell>
          <cell r="AC20">
            <v>840011.68104202708</v>
          </cell>
          <cell r="AD20">
            <v>715712.42163449444</v>
          </cell>
        </row>
        <row r="21">
          <cell r="B21" t="str">
            <v>Oman</v>
          </cell>
          <cell r="C21">
            <v>6341.8766663502893</v>
          </cell>
          <cell r="D21">
            <v>7719.4143075316797</v>
          </cell>
          <cell r="E21">
            <v>8100.4284839124402</v>
          </cell>
          <cell r="F21">
            <v>8490.7364297609001</v>
          </cell>
          <cell r="G21">
            <v>9357.5570241199512</v>
          </cell>
          <cell r="H21">
            <v>10395.1941469413</v>
          </cell>
          <cell r="I21">
            <v>8229.2264987412691</v>
          </cell>
          <cell r="J21">
            <v>8628.3485561570087</v>
          </cell>
          <cell r="K21">
            <v>8386.2157486466804</v>
          </cell>
          <cell r="L21">
            <v>9372.1724125983892</v>
          </cell>
          <cell r="M21">
            <v>11685.654480000001</v>
          </cell>
          <cell r="N21">
            <v>11341.56864</v>
          </cell>
          <cell r="O21">
            <v>12452.37032</v>
          </cell>
          <cell r="P21">
            <v>12493.723040000001</v>
          </cell>
          <cell r="Q21">
            <v>12918.69376</v>
          </cell>
          <cell r="R21">
            <v>13802.705680000001</v>
          </cell>
          <cell r="S21">
            <v>15277.359280000001</v>
          </cell>
          <cell r="T21">
            <v>15837.571600000001</v>
          </cell>
          <cell r="U21">
            <v>14084.89248</v>
          </cell>
          <cell r="V21">
            <v>15710.65256</v>
          </cell>
          <cell r="W21">
            <v>19867.9572372</v>
          </cell>
          <cell r="X21">
            <v>19949.3473587511</v>
          </cell>
          <cell r="Y21">
            <v>20325.304016000002</v>
          </cell>
          <cell r="Z21">
            <v>21784.300800000001</v>
          </cell>
          <cell r="AA21">
            <v>24748.952719999997</v>
          </cell>
          <cell r="AB21">
            <v>30835.344880000001</v>
          </cell>
          <cell r="AC21">
            <v>35991.507514853402</v>
          </cell>
          <cell r="AD21">
            <v>26737.08198617068</v>
          </cell>
        </row>
        <row r="22">
          <cell r="B22" t="str">
            <v>Panama</v>
          </cell>
          <cell r="C22">
            <v>3810.30004882813</v>
          </cell>
          <cell r="D22">
            <v>4312.7001953125</v>
          </cell>
          <cell r="E22">
            <v>4764.7001953125</v>
          </cell>
          <cell r="F22">
            <v>4891.89990234375</v>
          </cell>
          <cell r="G22">
            <v>5106.2998046875</v>
          </cell>
          <cell r="H22">
            <v>5402</v>
          </cell>
          <cell r="I22">
            <v>5613.7001953125</v>
          </cell>
          <cell r="J22">
            <v>5638.2998046875</v>
          </cell>
          <cell r="K22">
            <v>4874.5</v>
          </cell>
          <cell r="L22">
            <v>4887.5</v>
          </cell>
          <cell r="M22">
            <v>5313.2001953125</v>
          </cell>
          <cell r="N22">
            <v>5842.2998046875</v>
          </cell>
          <cell r="O22">
            <v>6641.39990234375</v>
          </cell>
          <cell r="P22">
            <v>7252.7001953125</v>
          </cell>
          <cell r="Q22">
            <v>7733.89990234375</v>
          </cell>
          <cell r="R22">
            <v>7906.10009765625</v>
          </cell>
          <cell r="S22">
            <v>9322.1</v>
          </cell>
          <cell r="T22">
            <v>10084</v>
          </cell>
          <cell r="U22">
            <v>10932.5</v>
          </cell>
          <cell r="V22">
            <v>11456.3</v>
          </cell>
          <cell r="W22">
            <v>11620.5</v>
          </cell>
          <cell r="X22">
            <v>11807.5</v>
          </cell>
          <cell r="Y22">
            <v>12272.4</v>
          </cell>
          <cell r="Z22">
            <v>12933.2</v>
          </cell>
          <cell r="AA22">
            <v>14179.3</v>
          </cell>
          <cell r="AB22">
            <v>15483.3</v>
          </cell>
          <cell r="AC22">
            <v>17112.738478860902</v>
          </cell>
          <cell r="AD22">
            <v>14396.18769577218</v>
          </cell>
        </row>
        <row r="23">
          <cell r="B23" t="str">
            <v>Poland</v>
          </cell>
          <cell r="C23">
            <v>56619.031126710805</v>
          </cell>
          <cell r="D23">
            <v>53646.745074298698</v>
          </cell>
          <cell r="E23">
            <v>65186.675978413805</v>
          </cell>
          <cell r="F23">
            <v>75406.1434154421</v>
          </cell>
          <cell r="G23">
            <v>75507.124765757602</v>
          </cell>
          <cell r="H23">
            <v>70775.14959733389</v>
          </cell>
          <cell r="I23">
            <v>73676.593389791611</v>
          </cell>
          <cell r="J23">
            <v>63714.433709016805</v>
          </cell>
          <cell r="K23">
            <v>68612.173738032696</v>
          </cell>
          <cell r="L23">
            <v>66895.203739531193</v>
          </cell>
          <cell r="M23">
            <v>62084.0555226137</v>
          </cell>
          <cell r="N23">
            <v>80451.494283198001</v>
          </cell>
          <cell r="O23">
            <v>88712.8826205402</v>
          </cell>
          <cell r="P23">
            <v>90365.963598813003</v>
          </cell>
          <cell r="Q23">
            <v>103682.715963959</v>
          </cell>
          <cell r="R23">
            <v>139094.99257548299</v>
          </cell>
          <cell r="S23">
            <v>156660.782495828</v>
          </cell>
          <cell r="T23">
            <v>157081.56547183599</v>
          </cell>
          <cell r="U23">
            <v>171995.84967226701</v>
          </cell>
          <cell r="V23">
            <v>167941.60050409599</v>
          </cell>
          <cell r="W23">
            <v>171319.206699798</v>
          </cell>
          <cell r="X23">
            <v>190333.25191137998</v>
          </cell>
          <cell r="Y23">
            <v>198029.047677411</v>
          </cell>
          <cell r="Z23">
            <v>216544.549872715</v>
          </cell>
          <cell r="AA23">
            <v>252667.76135741698</v>
          </cell>
          <cell r="AB23">
            <v>303161.12278966198</v>
          </cell>
          <cell r="AC23">
            <v>338689.22620774101</v>
          </cell>
          <cell r="AD23">
            <v>261818.34158098922</v>
          </cell>
        </row>
        <row r="24">
          <cell r="B24" t="str">
            <v>Romania</v>
          </cell>
          <cell r="C24">
            <v>45591.111283254599</v>
          </cell>
          <cell r="D24">
            <v>54764.042873445302</v>
          </cell>
          <cell r="E24">
            <v>54818.806916318797</v>
          </cell>
          <cell r="F24">
            <v>47914.799654945702</v>
          </cell>
          <cell r="G24">
            <v>38718.0938550219</v>
          </cell>
          <cell r="H24">
            <v>47685.673589009195</v>
          </cell>
          <cell r="I24">
            <v>51914.713606016398</v>
          </cell>
          <cell r="J24">
            <v>58061.413752833701</v>
          </cell>
          <cell r="K24">
            <v>60026.966606935297</v>
          </cell>
          <cell r="L24">
            <v>53613.6133900001</v>
          </cell>
          <cell r="M24">
            <v>38247.882300490404</v>
          </cell>
          <cell r="N24">
            <v>29624.966394838299</v>
          </cell>
          <cell r="O24">
            <v>19578.312274925102</v>
          </cell>
          <cell r="P24">
            <v>26357.1420349498</v>
          </cell>
          <cell r="Q24">
            <v>30072.835991633903</v>
          </cell>
          <cell r="R24">
            <v>35477.509201190303</v>
          </cell>
          <cell r="S24">
            <v>35314.735918987499</v>
          </cell>
          <cell r="T24">
            <v>35153.710043328501</v>
          </cell>
          <cell r="U24">
            <v>42091.994196651904</v>
          </cell>
          <cell r="V24">
            <v>35729.441811284501</v>
          </cell>
          <cell r="W24">
            <v>37060.252860350403</v>
          </cell>
          <cell r="X24">
            <v>40187.666376046604</v>
          </cell>
          <cell r="Y24">
            <v>45824.818216816799</v>
          </cell>
          <cell r="Z24">
            <v>59506.329621761899</v>
          </cell>
          <cell r="AA24">
            <v>75486.660517970609</v>
          </cell>
          <cell r="AB24">
            <v>98565.7099119263</v>
          </cell>
          <cell r="AC24">
            <v>121900.83210794699</v>
          </cell>
          <cell r="AD24">
            <v>80256.870075284518</v>
          </cell>
        </row>
        <row r="25">
          <cell r="B25" t="str">
            <v>Russian Federation</v>
          </cell>
          <cell r="O25">
            <v>85571.812743464703</v>
          </cell>
          <cell r="P25">
            <v>183825.82511077801</v>
          </cell>
          <cell r="Q25">
            <v>276901.34084271302</v>
          </cell>
          <cell r="R25">
            <v>313450.968813457</v>
          </cell>
          <cell r="S25">
            <v>391774.84183578601</v>
          </cell>
          <cell r="T25">
            <v>404946.408468635</v>
          </cell>
          <cell r="U25">
            <v>271037.78768869303</v>
          </cell>
          <cell r="V25">
            <v>195906.68882242698</v>
          </cell>
          <cell r="W25">
            <v>259701.61486548302</v>
          </cell>
          <cell r="X25">
            <v>306583.17071888503</v>
          </cell>
          <cell r="Y25">
            <v>345485.92208417604</v>
          </cell>
          <cell r="Z25">
            <v>431428.88394838199</v>
          </cell>
          <cell r="AA25">
            <v>591860.88906154805</v>
          </cell>
          <cell r="AB25">
            <v>763877.58556167397</v>
          </cell>
          <cell r="AC25">
            <v>979048.42653096898</v>
          </cell>
          <cell r="AD25">
            <v>622340.34143734979</v>
          </cell>
        </row>
        <row r="26">
          <cell r="B26" t="str">
            <v>Seychelles</v>
          </cell>
          <cell r="C26">
            <v>147.357211278102</v>
          </cell>
          <cell r="D26">
            <v>153.905224008728</v>
          </cell>
          <cell r="E26">
            <v>147.75944940743599</v>
          </cell>
          <cell r="F26">
            <v>146.71375376795302</v>
          </cell>
          <cell r="G26">
            <v>151.312527447619</v>
          </cell>
          <cell r="H26">
            <v>168.88832821720402</v>
          </cell>
          <cell r="I26">
            <v>207.85034321979001</v>
          </cell>
          <cell r="J26">
            <v>249.26740571428599</v>
          </cell>
          <cell r="K26">
            <v>283.82701779478396</v>
          </cell>
          <cell r="L26">
            <v>304.83376729192105</v>
          </cell>
          <cell r="M26">
            <v>368.58475894245703</v>
          </cell>
          <cell r="N26">
            <v>374.359556084926</v>
          </cell>
          <cell r="O26">
            <v>433.65872705974203</v>
          </cell>
          <cell r="P26">
            <v>473.91681945382601</v>
          </cell>
          <cell r="Q26">
            <v>486.44158310093201</v>
          </cell>
          <cell r="R26">
            <v>508.21083578328398</v>
          </cell>
          <cell r="S26">
            <v>503.05835010060395</v>
          </cell>
          <cell r="T26">
            <v>562.95416978219703</v>
          </cell>
          <cell r="U26">
            <v>608.3586845151649</v>
          </cell>
          <cell r="V26">
            <v>622.97577638782798</v>
          </cell>
          <cell r="W26">
            <v>614.87797123347195</v>
          </cell>
          <cell r="X26">
            <v>622.25763083204697</v>
          </cell>
          <cell r="Y26">
            <v>697.51400538926202</v>
          </cell>
          <cell r="Z26">
            <v>705.70263823011101</v>
          </cell>
          <cell r="AA26">
            <v>699.8</v>
          </cell>
          <cell r="AB26">
            <v>722.61818181818205</v>
          </cell>
          <cell r="AC26">
            <v>748.76323622406699</v>
          </cell>
          <cell r="AD26">
            <v>714.87961233232443</v>
          </cell>
        </row>
        <row r="27">
          <cell r="B27" t="str">
            <v>Slovak Republic</v>
          </cell>
          <cell r="C27">
            <v>40411.366095509402</v>
          </cell>
          <cell r="D27">
            <v>42876.817447540096</v>
          </cell>
          <cell r="E27">
            <v>43085.582150915398</v>
          </cell>
          <cell r="F27">
            <v>42634.353133323901</v>
          </cell>
          <cell r="G27">
            <v>38613.713805314699</v>
          </cell>
          <cell r="H27">
            <v>38833.864121894003</v>
          </cell>
          <cell r="I27">
            <v>45558.256264734606</v>
          </cell>
          <cell r="J27">
            <v>51097.247086498101</v>
          </cell>
          <cell r="K27">
            <v>50683.217756580998</v>
          </cell>
          <cell r="L27">
            <v>49628.402883162802</v>
          </cell>
          <cell r="M27">
            <v>44939.279359734894</v>
          </cell>
          <cell r="N27">
            <v>33184.3274947276</v>
          </cell>
          <cell r="O27">
            <v>11765.746543065599</v>
          </cell>
          <cell r="P27">
            <v>13369.060574589801</v>
          </cell>
          <cell r="Q27">
            <v>15467.2812707579</v>
          </cell>
          <cell r="R27">
            <v>19696.839425294202</v>
          </cell>
          <cell r="S27">
            <v>21375.351156492703</v>
          </cell>
          <cell r="T27">
            <v>21563.9866626314</v>
          </cell>
          <cell r="U27">
            <v>22423.229840988999</v>
          </cell>
          <cell r="V27">
            <v>20602.2878832446</v>
          </cell>
          <cell r="W27">
            <v>20373.953414547101</v>
          </cell>
          <cell r="X27">
            <v>21108.4434532171</v>
          </cell>
          <cell r="Y27">
            <v>24521.590451554497</v>
          </cell>
          <cell r="Z27">
            <v>33005.021524057498</v>
          </cell>
          <cell r="AA27">
            <v>42014.508478779804</v>
          </cell>
          <cell r="AB27">
            <v>47427.917435703203</v>
          </cell>
          <cell r="AC27">
            <v>54968.807617508101</v>
          </cell>
          <cell r="AD27">
            <v>40387.569101520625</v>
          </cell>
        </row>
        <row r="28">
          <cell r="B28" t="str">
            <v>South Africa</v>
          </cell>
          <cell r="C28">
            <v>80546.995377503801</v>
          </cell>
          <cell r="D28">
            <v>82796.581196581203</v>
          </cell>
          <cell r="E28">
            <v>75938.85256469289</v>
          </cell>
          <cell r="F28">
            <v>84687.19145498611</v>
          </cell>
          <cell r="G28">
            <v>74936.640238530905</v>
          </cell>
          <cell r="H28">
            <v>57272.768077561799</v>
          </cell>
          <cell r="I28">
            <v>65423.691701335702</v>
          </cell>
          <cell r="J28">
            <v>85792.110821830312</v>
          </cell>
          <cell r="K28">
            <v>92234.885153568597</v>
          </cell>
          <cell r="L28">
            <v>95978.948974143801</v>
          </cell>
          <cell r="M28">
            <v>111997.526761217</v>
          </cell>
          <cell r="N28">
            <v>120243.398891666</v>
          </cell>
          <cell r="O28">
            <v>130531.98204516801</v>
          </cell>
          <cell r="P28">
            <v>130447.546453608</v>
          </cell>
          <cell r="Q28">
            <v>135819.92844465701</v>
          </cell>
          <cell r="R28">
            <v>151116.62531017399</v>
          </cell>
          <cell r="S28">
            <v>143830.64891537101</v>
          </cell>
          <cell r="T28">
            <v>148835.54359386201</v>
          </cell>
          <cell r="U28">
            <v>134215.05531853402</v>
          </cell>
          <cell r="V28">
            <v>133104.807708037</v>
          </cell>
          <cell r="W28">
            <v>132964.39952129</v>
          </cell>
          <cell r="X28">
            <v>118562.72738896401</v>
          </cell>
          <cell r="Y28">
            <v>111130.03375647801</v>
          </cell>
          <cell r="Z28">
            <v>166654.725236956</v>
          </cell>
          <cell r="AA28">
            <v>216771.88793624699</v>
          </cell>
          <cell r="AB28">
            <v>241933.420303978</v>
          </cell>
          <cell r="AC28">
            <v>255155.45572762698</v>
          </cell>
          <cell r="AD28">
            <v>198329.10459225718</v>
          </cell>
        </row>
        <row r="29">
          <cell r="B29" t="str">
            <v>St. Kitts and Nevis</v>
          </cell>
          <cell r="C29">
            <v>47.962966969310898</v>
          </cell>
          <cell r="D29">
            <v>55.111115207397397</v>
          </cell>
          <cell r="E29">
            <v>61.740752669846394</v>
          </cell>
          <cell r="F29">
            <v>51.629635254869498</v>
          </cell>
          <cell r="G29">
            <v>60.148155081583297</v>
          </cell>
          <cell r="H29">
            <v>67.037039252792596</v>
          </cell>
          <cell r="I29">
            <v>78.851849655718894</v>
          </cell>
          <cell r="J29">
            <v>90.185186992129502</v>
          </cell>
          <cell r="K29">
            <v>106.88889720901</v>
          </cell>
          <cell r="L29">
            <v>143.22223233784101</v>
          </cell>
          <cell r="M29">
            <v>159.19814814814799</v>
          </cell>
          <cell r="N29">
            <v>164.53333333333299</v>
          </cell>
          <cell r="O29">
            <v>181.81481481481501</v>
          </cell>
          <cell r="P29">
            <v>198.34074074074101</v>
          </cell>
          <cell r="Q29">
            <v>221.74074074074099</v>
          </cell>
          <cell r="R29">
            <v>230.62962962962999</v>
          </cell>
          <cell r="S29">
            <v>245.737037037037</v>
          </cell>
          <cell r="T29">
            <v>274.918518518518</v>
          </cell>
          <cell r="U29">
            <v>287.12222222222198</v>
          </cell>
          <cell r="V29">
            <v>305.02962962962999</v>
          </cell>
          <cell r="W29">
            <v>329.57777777777801</v>
          </cell>
          <cell r="X29">
            <v>344.722222222222</v>
          </cell>
          <cell r="Y29">
            <v>355.24451851851899</v>
          </cell>
          <cell r="Z29">
            <v>366.32592592592601</v>
          </cell>
          <cell r="AA29">
            <v>405.69148148148099</v>
          </cell>
          <cell r="AB29">
            <v>442.262962962963</v>
          </cell>
          <cell r="AC29">
            <v>486.68087407407398</v>
          </cell>
          <cell r="AD29">
            <v>411.24115259259258</v>
          </cell>
        </row>
        <row r="30">
          <cell r="B30" t="str">
            <v>St. Lucia</v>
          </cell>
          <cell r="C30">
            <v>133.40742972025498</v>
          </cell>
          <cell r="D30">
            <v>152.25928833804801</v>
          </cell>
          <cell r="E30">
            <v>143.59261743326502</v>
          </cell>
          <cell r="F30">
            <v>154.51854747568299</v>
          </cell>
          <cell r="G30">
            <v>197.07410544497699</v>
          </cell>
          <cell r="H30">
            <v>222.90530159272402</v>
          </cell>
          <cell r="I30">
            <v>270.27112394829999</v>
          </cell>
          <cell r="J30">
            <v>295.91943204483601</v>
          </cell>
          <cell r="K30">
            <v>337.21340226016201</v>
          </cell>
          <cell r="L30">
            <v>381.73975358140098</v>
          </cell>
          <cell r="M30">
            <v>415.61330016385199</v>
          </cell>
          <cell r="N30">
            <v>447.411767282661</v>
          </cell>
          <cell r="O30">
            <v>496.12928282413401</v>
          </cell>
          <cell r="P30">
            <v>497.748171789916</v>
          </cell>
          <cell r="Q30">
            <v>517.73335792434602</v>
          </cell>
          <cell r="R30">
            <v>552.70743365959993</v>
          </cell>
          <cell r="S30">
            <v>568.27224921370396</v>
          </cell>
          <cell r="T30">
            <v>577.832064482585</v>
          </cell>
          <cell r="U30">
            <v>634.98558571575006</v>
          </cell>
          <cell r="V30">
            <v>670.52743925574896</v>
          </cell>
          <cell r="W30">
            <v>685.34818070043798</v>
          </cell>
          <cell r="X30">
            <v>664.39632785342599</v>
          </cell>
          <cell r="Y30">
            <v>682.12595832516797</v>
          </cell>
          <cell r="Z30">
            <v>715.67781177064705</v>
          </cell>
          <cell r="AA30">
            <v>763.191147360743</v>
          </cell>
          <cell r="AB30">
            <v>882.40004191175001</v>
          </cell>
          <cell r="AC30">
            <v>933.19572247256303</v>
          </cell>
          <cell r="AD30">
            <v>795.31813636817424</v>
          </cell>
        </row>
        <row r="31">
          <cell r="B31" t="str">
            <v>St. Vincent and the Grenadines</v>
          </cell>
          <cell r="C31">
            <v>60.8393689515162</v>
          </cell>
          <cell r="D31">
            <v>74.80000883687191</v>
          </cell>
          <cell r="E31">
            <v>85.448158242992307</v>
          </cell>
          <cell r="F31">
            <v>94.044455554854991</v>
          </cell>
          <cell r="G31">
            <v>103.48889197666699</v>
          </cell>
          <cell r="H31">
            <v>112.881484849505</v>
          </cell>
          <cell r="I31">
            <v>127.97407789241299</v>
          </cell>
          <cell r="J31">
            <v>142.32963387629201</v>
          </cell>
          <cell r="K31">
            <v>164.57407898443998</v>
          </cell>
          <cell r="L31">
            <v>177.29630158625301</v>
          </cell>
          <cell r="M31">
            <v>198.207413321285</v>
          </cell>
          <cell r="N31">
            <v>212.49259893269402</v>
          </cell>
          <cell r="O31">
            <v>233.18889584650199</v>
          </cell>
          <cell r="P31">
            <v>238.77408119833098</v>
          </cell>
          <cell r="Q31">
            <v>243.757653569247</v>
          </cell>
          <cell r="R31">
            <v>266.48148943243899</v>
          </cell>
          <cell r="S31">
            <v>281.51482321431996</v>
          </cell>
          <cell r="T31">
            <v>295.29260140318195</v>
          </cell>
          <cell r="U31">
            <v>320.67824134722997</v>
          </cell>
          <cell r="V31">
            <v>331.83757691720302</v>
          </cell>
          <cell r="W31">
            <v>335.01482481058895</v>
          </cell>
          <cell r="X31">
            <v>345.48149178954799</v>
          </cell>
          <cell r="Y31">
            <v>365.41906645849497</v>
          </cell>
          <cell r="Z31">
            <v>382.38527437212002</v>
          </cell>
          <cell r="AA31">
            <v>407.85927142847999</v>
          </cell>
          <cell r="AB31">
            <v>430.15927209383995</v>
          </cell>
          <cell r="AC31">
            <v>465.582185076928</v>
          </cell>
          <cell r="AD31">
            <v>410.28101388597258</v>
          </cell>
        </row>
        <row r="32">
          <cell r="B32" t="str">
            <v>Trinidad and Tobago</v>
          </cell>
          <cell r="C32">
            <v>6235.7914188785799</v>
          </cell>
          <cell r="D32">
            <v>6992.2497221529693</v>
          </cell>
          <cell r="E32">
            <v>8140.2913432005607</v>
          </cell>
          <cell r="F32">
            <v>7763.8746914913399</v>
          </cell>
          <cell r="G32">
            <v>7757.0413584295402</v>
          </cell>
          <cell r="H32">
            <v>7529.6663674646097</v>
          </cell>
          <cell r="I32">
            <v>4794.3612381183102</v>
          </cell>
          <cell r="J32">
            <v>4797.7501270969697</v>
          </cell>
          <cell r="K32">
            <v>4501.2240589435296</v>
          </cell>
          <cell r="L32">
            <v>4323.0352941176498</v>
          </cell>
          <cell r="M32">
            <v>5068.0705882352904</v>
          </cell>
          <cell r="N32">
            <v>5203.22352941177</v>
          </cell>
          <cell r="O32">
            <v>5318.2588235294097</v>
          </cell>
          <cell r="P32">
            <v>4581.3599579899201</v>
          </cell>
          <cell r="Q32">
            <v>4947.18150638932</v>
          </cell>
          <cell r="R32">
            <v>5329.2178965457106</v>
          </cell>
          <cell r="S32">
            <v>5759.5704959659806</v>
          </cell>
          <cell r="T32">
            <v>5737.7712171691501</v>
          </cell>
          <cell r="U32">
            <v>6043.3580041666601</v>
          </cell>
          <cell r="V32">
            <v>6807.64387933333</v>
          </cell>
          <cell r="W32">
            <v>8156.5156001416699</v>
          </cell>
          <cell r="X32">
            <v>9504.5931534454394</v>
          </cell>
          <cell r="Y32">
            <v>9709.1573083306594</v>
          </cell>
          <cell r="Z32">
            <v>12022.275828314701</v>
          </cell>
          <cell r="AA32">
            <v>13527.4038813264</v>
          </cell>
          <cell r="AB32">
            <v>16211.915800388599</v>
          </cell>
          <cell r="AC32">
            <v>19934.936507936498</v>
          </cell>
          <cell r="AD32">
            <v>14281.13786525937</v>
          </cell>
        </row>
        <row r="33">
          <cell r="B33" t="str">
            <v>Turkey</v>
          </cell>
          <cell r="C33">
            <v>70119.332003740899</v>
          </cell>
          <cell r="D33">
            <v>71040.533375736006</v>
          </cell>
          <cell r="E33">
            <v>64546.082497481191</v>
          </cell>
          <cell r="F33">
            <v>61678.317092703095</v>
          </cell>
          <cell r="G33">
            <v>59990.390704605801</v>
          </cell>
          <cell r="H33">
            <v>67114.8630478087</v>
          </cell>
          <cell r="I33">
            <v>75495.9835724843</v>
          </cell>
          <cell r="J33">
            <v>86284.064665127007</v>
          </cell>
          <cell r="K33">
            <v>89217.421322133203</v>
          </cell>
          <cell r="L33">
            <v>106330.150068213</v>
          </cell>
          <cell r="M33">
            <v>149197.267033593</v>
          </cell>
          <cell r="N33">
            <v>147755.79482168998</v>
          </cell>
          <cell r="O33">
            <v>156173.118125982</v>
          </cell>
          <cell r="P33">
            <v>177003.782347556</v>
          </cell>
          <cell r="Q33">
            <v>128088.730567804</v>
          </cell>
          <cell r="R33">
            <v>166442.96629309902</v>
          </cell>
          <cell r="S33">
            <v>178060.89849447302</v>
          </cell>
          <cell r="T33">
            <v>186060.963667551</v>
          </cell>
          <cell r="U33">
            <v>197586.62904308899</v>
          </cell>
          <cell r="V33">
            <v>181689.987645249</v>
          </cell>
          <cell r="W33">
            <v>198230.39419168298</v>
          </cell>
          <cell r="X33">
            <v>143096.10503356002</v>
          </cell>
          <cell r="Y33">
            <v>182973.426327883</v>
          </cell>
          <cell r="Z33">
            <v>240596.313474642</v>
          </cell>
          <cell r="AA33">
            <v>302561.40837819799</v>
          </cell>
          <cell r="AB33">
            <v>362461.30461630004</v>
          </cell>
          <cell r="AC33">
            <v>392424.13112811896</v>
          </cell>
          <cell r="AD33">
            <v>296203.31678502838</v>
          </cell>
        </row>
        <row r="34">
          <cell r="B34" t="str">
            <v>Uruguay</v>
          </cell>
          <cell r="C34">
            <v>10140.059736994999</v>
          </cell>
          <cell r="D34">
            <v>11317.2838689737</v>
          </cell>
          <cell r="E34">
            <v>9252.0491838072103</v>
          </cell>
          <cell r="F34">
            <v>5078.6624700225502</v>
          </cell>
          <cell r="G34">
            <v>4829.3836262984605</v>
          </cell>
          <cell r="H34">
            <v>4718.9295873470201</v>
          </cell>
          <cell r="I34">
            <v>5858.6155397733301</v>
          </cell>
          <cell r="J34">
            <v>7329.9382409467898</v>
          </cell>
          <cell r="K34">
            <v>7583.4922036578901</v>
          </cell>
          <cell r="L34">
            <v>7992.2186078437098</v>
          </cell>
          <cell r="M34">
            <v>9298.8071908168313</v>
          </cell>
          <cell r="N34">
            <v>11206.175847799899</v>
          </cell>
          <cell r="O34">
            <v>12878.150819996799</v>
          </cell>
          <cell r="P34">
            <v>15002.138240039199</v>
          </cell>
          <cell r="Q34">
            <v>17474.590050721199</v>
          </cell>
          <cell r="R34">
            <v>19297.663096550601</v>
          </cell>
          <cell r="S34">
            <v>20515.457255754602</v>
          </cell>
          <cell r="T34">
            <v>21704.001623978398</v>
          </cell>
          <cell r="U34">
            <v>22370.9583887062</v>
          </cell>
          <cell r="V34">
            <v>20913.375252440597</v>
          </cell>
          <cell r="W34">
            <v>20085.559801949199</v>
          </cell>
          <cell r="X34">
            <v>18560.644912638101</v>
          </cell>
          <cell r="Y34">
            <v>12089.253705991301</v>
          </cell>
          <cell r="Z34">
            <v>11210.626974177201</v>
          </cell>
          <cell r="AA34">
            <v>13267.9973977425</v>
          </cell>
          <cell r="AB34">
            <v>16877.690073567097</v>
          </cell>
          <cell r="AC34">
            <v>19221.019757381102</v>
          </cell>
          <cell r="AD34">
            <v>14533.31758177184</v>
          </cell>
        </row>
        <row r="35">
          <cell r="B35" t="str">
            <v>Venezuela, RB</v>
          </cell>
          <cell r="C35">
            <v>69842.7458266334</v>
          </cell>
          <cell r="D35">
            <v>78369.246919443001</v>
          </cell>
          <cell r="E35">
            <v>79999.998222622002</v>
          </cell>
          <cell r="F35">
            <v>79674.75573514901</v>
          </cell>
          <cell r="G35">
            <v>59860.976452841198</v>
          </cell>
          <cell r="H35">
            <v>61965.466666666696</v>
          </cell>
          <cell r="I35">
            <v>60516.133230957799</v>
          </cell>
          <cell r="J35">
            <v>48029.034482758594</v>
          </cell>
          <cell r="K35">
            <v>60226.413793103398</v>
          </cell>
          <cell r="L35">
            <v>44672.020112392798</v>
          </cell>
          <cell r="M35">
            <v>48392.781316348199</v>
          </cell>
          <cell r="N35">
            <v>53391.915641476306</v>
          </cell>
          <cell r="O35">
            <v>60409.356725146201</v>
          </cell>
          <cell r="P35">
            <v>59868.276619099903</v>
          </cell>
          <cell r="Q35">
            <v>58338.937457969099</v>
          </cell>
          <cell r="R35">
            <v>77320.25988700561</v>
          </cell>
          <cell r="S35">
            <v>70794.716432088608</v>
          </cell>
          <cell r="T35">
            <v>85837.385778751006</v>
          </cell>
          <cell r="U35">
            <v>91331.203433162897</v>
          </cell>
          <cell r="V35">
            <v>97976.886247317103</v>
          </cell>
          <cell r="W35">
            <v>117152.78337475899</v>
          </cell>
          <cell r="X35">
            <v>122871.560053369</v>
          </cell>
          <cell r="Y35">
            <v>92888.895971158301</v>
          </cell>
          <cell r="Z35">
            <v>83442.413153235291</v>
          </cell>
          <cell r="AA35">
            <v>112799.899230439</v>
          </cell>
          <cell r="AB35">
            <v>143443.43027320399</v>
          </cell>
          <cell r="AC35">
            <v>181608.07441860501</v>
          </cell>
          <cell r="AD35">
            <v>122836.54260932832</v>
          </cell>
        </row>
        <row r="36">
          <cell r="B36" t="str">
            <v>Albania</v>
          </cell>
          <cell r="C36">
            <v>1832.7811099473702</v>
          </cell>
          <cell r="D36">
            <v>2099.30610240843</v>
          </cell>
          <cell r="E36">
            <v>2161.9953477211097</v>
          </cell>
          <cell r="F36">
            <v>2184.1977887693602</v>
          </cell>
          <cell r="G36">
            <v>2156.2488335674498</v>
          </cell>
          <cell r="H36">
            <v>2202.35154939115</v>
          </cell>
          <cell r="I36">
            <v>2435.8395809375002</v>
          </cell>
          <cell r="J36">
            <v>2416.7898866874998</v>
          </cell>
          <cell r="K36">
            <v>2382.3323515000002</v>
          </cell>
          <cell r="L36">
            <v>2616.6716050312502</v>
          </cell>
          <cell r="M36">
            <v>2091.4397441716101</v>
          </cell>
          <cell r="N36">
            <v>1255.2609072151499</v>
          </cell>
          <cell r="O36">
            <v>794.27690476697796</v>
          </cell>
          <cell r="P36">
            <v>1375.63442835455</v>
          </cell>
          <cell r="Q36">
            <v>2223.2847396277703</v>
          </cell>
          <cell r="R36">
            <v>2713.82069866649</v>
          </cell>
          <cell r="S36">
            <v>3013.18660287081</v>
          </cell>
          <cell r="T36">
            <v>2163.77434519812</v>
          </cell>
          <cell r="U36">
            <v>2737.88844621514</v>
          </cell>
          <cell r="V36">
            <v>3444.3790849673201</v>
          </cell>
          <cell r="W36">
            <v>3694.73702524488</v>
          </cell>
          <cell r="X36">
            <v>4095.5909407665495</v>
          </cell>
          <cell r="Y36">
            <v>4455.9008559201202</v>
          </cell>
          <cell r="Z36">
            <v>5600.2461033634099</v>
          </cell>
          <cell r="AA36">
            <v>7452.4002202477095</v>
          </cell>
          <cell r="AB36">
            <v>8376.4133045493199</v>
          </cell>
          <cell r="AC36">
            <v>9133.0885878961599</v>
          </cell>
          <cell r="AD36">
            <v>7003.609814395345</v>
          </cell>
        </row>
        <row r="37">
          <cell r="B37" t="str">
            <v>Algeria</v>
          </cell>
          <cell r="C37">
            <v>42345.827687459299</v>
          </cell>
          <cell r="D37">
            <v>44371.759807824201</v>
          </cell>
          <cell r="E37">
            <v>44779.983359958002</v>
          </cell>
          <cell r="F37">
            <v>47528.985113478004</v>
          </cell>
          <cell r="G37">
            <v>51512.7864663988</v>
          </cell>
          <cell r="H37">
            <v>61132.078619760701</v>
          </cell>
          <cell r="I37">
            <v>61535.270440770604</v>
          </cell>
          <cell r="J37">
            <v>63299.597415064905</v>
          </cell>
          <cell r="K37">
            <v>51664.1925006608</v>
          </cell>
          <cell r="L37">
            <v>52558.285688735094</v>
          </cell>
          <cell r="M37">
            <v>45442.622950819699</v>
          </cell>
          <cell r="N37">
            <v>46669.842472798104</v>
          </cell>
          <cell r="O37">
            <v>49216.660560542201</v>
          </cell>
          <cell r="P37">
            <v>50962.690083529698</v>
          </cell>
          <cell r="Q37">
            <v>42425.625374368901</v>
          </cell>
          <cell r="R37">
            <v>42065.963116043902</v>
          </cell>
          <cell r="S37">
            <v>46941.496648340602</v>
          </cell>
          <cell r="T37">
            <v>48177.864037291794</v>
          </cell>
          <cell r="U37">
            <v>48187.587463184602</v>
          </cell>
          <cell r="V37">
            <v>48845.075187969895</v>
          </cell>
          <cell r="W37">
            <v>54749.143945881697</v>
          </cell>
          <cell r="X37">
            <v>55181.126724082096</v>
          </cell>
          <cell r="Y37">
            <v>57053.1325181754</v>
          </cell>
          <cell r="Z37">
            <v>68012.940112410404</v>
          </cell>
          <cell r="AA37">
            <v>85015.510932446006</v>
          </cell>
          <cell r="AB37">
            <v>102380.492832923</v>
          </cell>
          <cell r="AC37">
            <v>114322.33400124799</v>
          </cell>
          <cell r="AD37">
            <v>85356.882079440562</v>
          </cell>
        </row>
        <row r="38">
          <cell r="B38" t="str">
            <v>Angola</v>
          </cell>
          <cell r="C38">
            <v>5428.0939221700901</v>
          </cell>
          <cell r="D38">
            <v>5080.2674235194099</v>
          </cell>
          <cell r="E38">
            <v>5080.2674235194099</v>
          </cell>
          <cell r="F38">
            <v>5294.3143846044495</v>
          </cell>
          <cell r="G38">
            <v>5612.0400387729305</v>
          </cell>
          <cell r="H38">
            <v>6914.1139913932002</v>
          </cell>
          <cell r="I38">
            <v>6473.3780035932305</v>
          </cell>
          <cell r="J38">
            <v>7399.5320337593403</v>
          </cell>
          <cell r="K38">
            <v>8026.8898684561309</v>
          </cell>
          <cell r="L38">
            <v>9337.5252609572199</v>
          </cell>
          <cell r="M38">
            <v>10278.193979933099</v>
          </cell>
          <cell r="N38">
            <v>9962.7789473684206</v>
          </cell>
          <cell r="O38">
            <v>7681.6485378518701</v>
          </cell>
          <cell r="P38">
            <v>5575.0585094365297</v>
          </cell>
          <cell r="Q38">
            <v>4059.6057795626602</v>
          </cell>
          <cell r="R38">
            <v>5066.4804012138993</v>
          </cell>
          <cell r="S38">
            <v>6535.4346989616597</v>
          </cell>
          <cell r="T38">
            <v>7675.4125894552499</v>
          </cell>
          <cell r="U38">
            <v>6506.3814140389195</v>
          </cell>
          <cell r="V38">
            <v>6152.9235757711103</v>
          </cell>
          <cell r="W38">
            <v>9135.1342297897809</v>
          </cell>
          <cell r="X38">
            <v>8936.0934873504993</v>
          </cell>
          <cell r="Y38">
            <v>11386.25304924</v>
          </cell>
          <cell r="Z38">
            <v>13956.267516644899</v>
          </cell>
          <cell r="AA38">
            <v>19799.524600287601</v>
          </cell>
          <cell r="AB38">
            <v>30632.1032351012</v>
          </cell>
          <cell r="AC38">
            <v>43758.549596405603</v>
          </cell>
          <cell r="AD38">
            <v>23906.539599535863</v>
          </cell>
        </row>
        <row r="39">
          <cell r="B39" t="str">
            <v>Armenia</v>
          </cell>
          <cell r="O39">
            <v>108.058198361165</v>
          </cell>
          <cell r="P39">
            <v>835.36667341329701</v>
          </cell>
          <cell r="Q39">
            <v>650.96117318516804</v>
          </cell>
          <cell r="R39">
            <v>1286.7067687696301</v>
          </cell>
          <cell r="S39">
            <v>1596.9631063552802</v>
          </cell>
          <cell r="T39">
            <v>1638.6693839117199</v>
          </cell>
          <cell r="U39">
            <v>1892.16957309646</v>
          </cell>
          <cell r="V39">
            <v>1845.4758655619601</v>
          </cell>
          <cell r="W39">
            <v>1911.56425935737</v>
          </cell>
          <cell r="X39">
            <v>2118.3980499086101</v>
          </cell>
          <cell r="Y39">
            <v>2376.32123298025</v>
          </cell>
          <cell r="Z39">
            <v>2807.0951798840501</v>
          </cell>
          <cell r="AA39">
            <v>3572.7335330205697</v>
          </cell>
          <cell r="AB39">
            <v>4902.8121643920003</v>
          </cell>
          <cell r="AC39">
            <v>6409.9204418668905</v>
          </cell>
          <cell r="AD39">
            <v>4013.7765104287523</v>
          </cell>
        </row>
        <row r="40">
          <cell r="B40" t="str">
            <v>Azerbaijan</v>
          </cell>
          <cell r="O40">
            <v>1193.1845571025499</v>
          </cell>
          <cell r="P40">
            <v>1309.29318126308</v>
          </cell>
          <cell r="Q40">
            <v>2257.54288278071</v>
          </cell>
          <cell r="R40">
            <v>2417.0820117807002</v>
          </cell>
          <cell r="S40">
            <v>3176.5479970956098</v>
          </cell>
          <cell r="T40">
            <v>3962.6313409136401</v>
          </cell>
          <cell r="U40">
            <v>4279.7582730015902</v>
          </cell>
          <cell r="V40">
            <v>4581.1981715950005</v>
          </cell>
          <cell r="W40">
            <v>5272.6171960451702</v>
          </cell>
          <cell r="X40">
            <v>5707.6182465684806</v>
          </cell>
          <cell r="Y40">
            <v>6236.0455238612803</v>
          </cell>
          <cell r="Z40">
            <v>7275.7457494824703</v>
          </cell>
          <cell r="AA40">
            <v>8681.5483258133409</v>
          </cell>
          <cell r="AB40">
            <v>12561.0211291086</v>
          </cell>
          <cell r="AC40">
            <v>19816.536312849199</v>
          </cell>
          <cell r="AD40">
            <v>10914.179408222979</v>
          </cell>
        </row>
        <row r="41">
          <cell r="B41" t="str">
            <v>Belarus</v>
          </cell>
          <cell r="O41">
            <v>4115.1390789429697</v>
          </cell>
          <cell r="P41">
            <v>3661.71012155581</v>
          </cell>
          <cell r="Q41">
            <v>4853.5188216039296</v>
          </cell>
          <cell r="R41">
            <v>10530.1934252754</v>
          </cell>
          <cell r="S41">
            <v>14481.709066203701</v>
          </cell>
          <cell r="T41">
            <v>14005.960062616899</v>
          </cell>
          <cell r="U41">
            <v>15137.3496313543</v>
          </cell>
          <cell r="V41">
            <v>12104.254799999999</v>
          </cell>
          <cell r="W41">
            <v>12757.7295885966</v>
          </cell>
          <cell r="X41">
            <v>12421.0785245033</v>
          </cell>
          <cell r="Y41">
            <v>14653.537426529399</v>
          </cell>
          <cell r="Z41">
            <v>17822.814290640199</v>
          </cell>
          <cell r="AA41">
            <v>23141.340055468499</v>
          </cell>
          <cell r="AB41">
            <v>30131.461695918599</v>
          </cell>
          <cell r="AC41">
            <v>36943.686881664398</v>
          </cell>
          <cell r="AD41">
            <v>24538.568070044221</v>
          </cell>
        </row>
        <row r="42">
          <cell r="B42" t="str">
            <v>Bolivia</v>
          </cell>
          <cell r="C42">
            <v>3218.3949963763698</v>
          </cell>
          <cell r="D42">
            <v>3084.0714530540699</v>
          </cell>
          <cell r="E42">
            <v>3479.8935163808801</v>
          </cell>
          <cell r="F42">
            <v>3394.8563082292098</v>
          </cell>
          <cell r="G42">
            <v>3552.61436605774</v>
          </cell>
          <cell r="H42">
            <v>3753.5171907010199</v>
          </cell>
          <cell r="I42">
            <v>3668.11564737767</v>
          </cell>
          <cell r="J42">
            <v>3974.74182124446</v>
          </cell>
          <cell r="K42">
            <v>4597.6939774838902</v>
          </cell>
          <cell r="L42">
            <v>4715.9437107967206</v>
          </cell>
          <cell r="M42">
            <v>4867.5061650923099</v>
          </cell>
          <cell r="N42">
            <v>5343.27437676917</v>
          </cell>
          <cell r="O42">
            <v>5643.0496630810694</v>
          </cell>
          <cell r="P42">
            <v>5734.4746712103006</v>
          </cell>
          <cell r="Q42">
            <v>5970.0469251479408</v>
          </cell>
          <cell r="R42">
            <v>6701.6783573878392</v>
          </cell>
          <cell r="S42">
            <v>7374.5865528214699</v>
          </cell>
          <cell r="T42">
            <v>7917.0844602004299</v>
          </cell>
          <cell r="U42">
            <v>8520.4312202125402</v>
          </cell>
          <cell r="V42">
            <v>8297.7814835513891</v>
          </cell>
          <cell r="W42">
            <v>8411.788205668201</v>
          </cell>
          <cell r="X42">
            <v>8153.7557330129894</v>
          </cell>
          <cell r="Y42">
            <v>7917.3053289889795</v>
          </cell>
          <cell r="Z42">
            <v>8101.9097421872793</v>
          </cell>
          <cell r="AA42">
            <v>8748.8485509676902</v>
          </cell>
          <cell r="AB42">
            <v>9358.0123138622093</v>
          </cell>
          <cell r="AC42">
            <v>10827.591342534501</v>
          </cell>
          <cell r="AD42">
            <v>8990.7334557081304</v>
          </cell>
        </row>
        <row r="43">
          <cell r="B43" t="str">
            <v>Bosnia and Herzegovina</v>
          </cell>
          <cell r="Q43">
            <v>1462.08192033561</v>
          </cell>
          <cell r="R43">
            <v>2019.2500714104301</v>
          </cell>
          <cell r="S43">
            <v>3038.65173609159</v>
          </cell>
          <cell r="T43">
            <v>3990.6209637766697</v>
          </cell>
          <cell r="U43">
            <v>4606.7888459599199</v>
          </cell>
          <cell r="V43">
            <v>4994.9806175274298</v>
          </cell>
          <cell r="W43">
            <v>5297.9944723974204</v>
          </cell>
          <cell r="X43">
            <v>5557.8146436532797</v>
          </cell>
          <cell r="Y43">
            <v>6183.6594168257698</v>
          </cell>
          <cell r="Z43">
            <v>7800.8144253779701</v>
          </cell>
          <cell r="AA43">
            <v>9330.6447921805193</v>
          </cell>
          <cell r="AB43">
            <v>10057.9553770985</v>
          </cell>
          <cell r="AC43">
            <v>11395.510233168199</v>
          </cell>
          <cell r="AD43">
            <v>8953.716848930193</v>
          </cell>
        </row>
        <row r="44">
          <cell r="B44" t="str">
            <v>Brazil</v>
          </cell>
          <cell r="C44">
            <v>162615.064437936</v>
          </cell>
          <cell r="D44">
            <v>186886.21232724198</v>
          </cell>
          <cell r="E44">
            <v>199803.57051553699</v>
          </cell>
          <cell r="F44">
            <v>160198.534458268</v>
          </cell>
          <cell r="G44">
            <v>159423.639498887</v>
          </cell>
          <cell r="H44">
            <v>253078.44393722102</v>
          </cell>
          <cell r="I44">
            <v>293579.63983168401</v>
          </cell>
          <cell r="J44">
            <v>319544.998905566</v>
          </cell>
          <cell r="K44">
            <v>356976.91225354903</v>
          </cell>
          <cell r="L44">
            <v>490050.91391884402</v>
          </cell>
          <cell r="M44">
            <v>507783.518117973</v>
          </cell>
          <cell r="N44">
            <v>445242.21900770802</v>
          </cell>
          <cell r="O44">
            <v>426519.49450019299</v>
          </cell>
          <cell r="P44">
            <v>478621.52257145901</v>
          </cell>
          <cell r="Q44">
            <v>596762.91129710502</v>
          </cell>
          <cell r="R44">
            <v>769741.19828738191</v>
          </cell>
          <cell r="S44">
            <v>840051.75888984103</v>
          </cell>
          <cell r="T44">
            <v>871524.00027839595</v>
          </cell>
          <cell r="U44">
            <v>844125.66001879307</v>
          </cell>
          <cell r="V44">
            <v>586921.728098416</v>
          </cell>
          <cell r="W44">
            <v>644283.05442995206</v>
          </cell>
          <cell r="X44">
            <v>554409.88061324402</v>
          </cell>
          <cell r="Y44">
            <v>505712.28101857199</v>
          </cell>
          <cell r="Z44">
            <v>552238.96435784106</v>
          </cell>
          <cell r="AA44">
            <v>663552.04921534506</v>
          </cell>
          <cell r="AB44">
            <v>882043.09722369397</v>
          </cell>
          <cell r="AC44">
            <v>1067706.4843148701</v>
          </cell>
          <cell r="AD44">
            <v>734250.57522606442</v>
          </cell>
        </row>
        <row r="45">
          <cell r="B45" t="str">
            <v>Bulgaria</v>
          </cell>
          <cell r="C45">
            <v>26051.5144492248</v>
          </cell>
          <cell r="D45">
            <v>28098.989543993401</v>
          </cell>
          <cell r="E45">
            <v>29306.059893126603</v>
          </cell>
          <cell r="F45">
            <v>30116.160376672902</v>
          </cell>
          <cell r="G45">
            <v>31990.907774261501</v>
          </cell>
          <cell r="H45">
            <v>27390.755364667002</v>
          </cell>
          <cell r="I45">
            <v>24242.254912337099</v>
          </cell>
          <cell r="J45">
            <v>28100.770488984501</v>
          </cell>
          <cell r="K45">
            <v>45922.1603303964</v>
          </cell>
          <cell r="L45">
            <v>46769.876671273698</v>
          </cell>
          <cell r="M45">
            <v>20620.883509508603</v>
          </cell>
          <cell r="N45">
            <v>2020.37103304369</v>
          </cell>
          <cell r="O45">
            <v>8199.8207389724394</v>
          </cell>
          <cell r="P45">
            <v>4450.2948412626101</v>
          </cell>
          <cell r="Q45">
            <v>7824.1105088657896</v>
          </cell>
          <cell r="R45">
            <v>13105.7185804368</v>
          </cell>
          <cell r="S45">
            <v>9900.6308811263898</v>
          </cell>
          <cell r="T45">
            <v>10365.524162895399</v>
          </cell>
          <cell r="U45">
            <v>12844.671550467399</v>
          </cell>
          <cell r="V45">
            <v>12976.841079375699</v>
          </cell>
          <cell r="W45">
            <v>12639.236199830701</v>
          </cell>
          <cell r="X45">
            <v>13604.5881753016</v>
          </cell>
          <cell r="Y45">
            <v>15613.766094679801</v>
          </cell>
          <cell r="Z45">
            <v>19974.278340272398</v>
          </cell>
          <cell r="AA45">
            <v>24331.301012500699</v>
          </cell>
          <cell r="AB45">
            <v>26718.613659453302</v>
          </cell>
          <cell r="AC45">
            <v>30607.531456629</v>
          </cell>
          <cell r="AD45">
            <v>23449.098112707041</v>
          </cell>
        </row>
        <row r="46">
          <cell r="B46" t="str">
            <v>Cameroon</v>
          </cell>
          <cell r="C46">
            <v>7648.89488503951</v>
          </cell>
          <cell r="D46">
            <v>8665.1940043578998</v>
          </cell>
          <cell r="E46">
            <v>8310.4183899642103</v>
          </cell>
          <cell r="F46">
            <v>8376.2880420093497</v>
          </cell>
          <cell r="G46">
            <v>8852.7596976061905</v>
          </cell>
          <cell r="H46">
            <v>9245.856869397081</v>
          </cell>
          <cell r="I46">
            <v>12051.9201108461</v>
          </cell>
          <cell r="J46">
            <v>13959.724173479101</v>
          </cell>
          <cell r="K46">
            <v>14176.253696461399</v>
          </cell>
          <cell r="L46">
            <v>12640.3599343024</v>
          </cell>
          <cell r="M46">
            <v>12653.760346279601</v>
          </cell>
          <cell r="N46">
            <v>14109.327540767899</v>
          </cell>
          <cell r="O46">
            <v>12931.484289165499</v>
          </cell>
          <cell r="P46">
            <v>13491.678692991201</v>
          </cell>
          <cell r="Q46">
            <v>8912.3139013355103</v>
          </cell>
          <cell r="R46">
            <v>9035.8939573491698</v>
          </cell>
          <cell r="S46">
            <v>10335.108287888501</v>
          </cell>
          <cell r="T46">
            <v>10342.9962856805</v>
          </cell>
          <cell r="U46">
            <v>9875.1284183546813</v>
          </cell>
          <cell r="V46">
            <v>10423.7295102062</v>
          </cell>
          <cell r="W46">
            <v>10046.164328353199</v>
          </cell>
          <cell r="X46">
            <v>9497.494050290079</v>
          </cell>
          <cell r="Y46">
            <v>10888.3494963169</v>
          </cell>
          <cell r="Z46">
            <v>13630.229055294601</v>
          </cell>
          <cell r="AA46">
            <v>15783.866463774199</v>
          </cell>
          <cell r="AB46">
            <v>16879.832125482299</v>
          </cell>
          <cell r="AC46">
            <v>18372.1775070693</v>
          </cell>
          <cell r="AD46">
            <v>15110.890929587458</v>
          </cell>
        </row>
        <row r="47">
          <cell r="B47" t="str">
            <v>Cape Verde</v>
          </cell>
          <cell r="C47">
            <v>142.25293841738801</v>
          </cell>
          <cell r="D47">
            <v>139.48344677620798</v>
          </cell>
          <cell r="E47">
            <v>140.655878971335</v>
          </cell>
          <cell r="F47">
            <v>138.51272383825901</v>
          </cell>
          <cell r="G47">
            <v>132.06026236581999</v>
          </cell>
          <cell r="H47">
            <v>137.77551363961803</v>
          </cell>
          <cell r="I47">
            <v>190.72700596770102</v>
          </cell>
          <cell r="J47">
            <v>236.154049718214</v>
          </cell>
          <cell r="K47">
            <v>265.35539598293303</v>
          </cell>
          <cell r="L47">
            <v>268.36514962081696</v>
          </cell>
          <cell r="M47">
            <v>308.05068354189405</v>
          </cell>
          <cell r="N47">
            <v>321.110981594637</v>
          </cell>
          <cell r="O47">
            <v>358.44701923196101</v>
          </cell>
          <cell r="P47">
            <v>361.545818851984</v>
          </cell>
          <cell r="Q47">
            <v>409.04822643579701</v>
          </cell>
          <cell r="R47">
            <v>490.61372523687402</v>
          </cell>
          <cell r="S47">
            <v>504.860873439709</v>
          </cell>
          <cell r="T47">
            <v>493.34990877544396</v>
          </cell>
          <cell r="U47">
            <v>525.67756404160104</v>
          </cell>
          <cell r="V47">
            <v>596.83434088652598</v>
          </cell>
          <cell r="W47">
            <v>539.22724729504</v>
          </cell>
          <cell r="X47">
            <v>563.024437004373</v>
          </cell>
          <cell r="Y47">
            <v>620.97489672259201</v>
          </cell>
          <cell r="Z47">
            <v>813.96417437986099</v>
          </cell>
          <cell r="AA47">
            <v>924.64955674090095</v>
          </cell>
          <cell r="AB47">
            <v>999.13080958752198</v>
          </cell>
          <cell r="AC47">
            <v>1149.7098974810999</v>
          </cell>
          <cell r="AD47">
            <v>901.68586698239528</v>
          </cell>
        </row>
        <row r="48">
          <cell r="B48" t="str">
            <v>China</v>
          </cell>
          <cell r="C48">
            <v>307598.61857028102</v>
          </cell>
          <cell r="D48">
            <v>291030.71315566899</v>
          </cell>
          <cell r="E48">
            <v>279766.59544040303</v>
          </cell>
          <cell r="F48">
            <v>300378.33557913301</v>
          </cell>
          <cell r="G48">
            <v>309089.26724598598</v>
          </cell>
          <cell r="H48">
            <v>305258.52370474598</v>
          </cell>
          <cell r="I48">
            <v>295476.83789141098</v>
          </cell>
          <cell r="J48">
            <v>321391.15015716903</v>
          </cell>
          <cell r="K48">
            <v>401071.96369111299</v>
          </cell>
          <cell r="L48">
            <v>449103.62113763503</v>
          </cell>
          <cell r="M48">
            <v>387771.78457936097</v>
          </cell>
          <cell r="N48">
            <v>406090.09830125095</v>
          </cell>
          <cell r="O48">
            <v>483046.83179083699</v>
          </cell>
          <cell r="P48">
            <v>613224.57480041706</v>
          </cell>
          <cell r="Q48">
            <v>559225.86754851707</v>
          </cell>
          <cell r="R48">
            <v>727949.77210434794</v>
          </cell>
          <cell r="S48">
            <v>856006.35798120091</v>
          </cell>
          <cell r="T48">
            <v>952648.82687629492</v>
          </cell>
          <cell r="U48">
            <v>1019477.1076042301</v>
          </cell>
          <cell r="V48">
            <v>1083283.4201236002</v>
          </cell>
          <cell r="W48">
            <v>1198482.7955538798</v>
          </cell>
          <cell r="X48">
            <v>1324811.75301512</v>
          </cell>
          <cell r="Y48">
            <v>1453837.02280738</v>
          </cell>
          <cell r="Z48">
            <v>1640965.64583455</v>
          </cell>
          <cell r="AA48">
            <v>1931642.19227458</v>
          </cell>
          <cell r="AB48">
            <v>2243688.14750638</v>
          </cell>
          <cell r="AC48">
            <v>2630113.4151396002</v>
          </cell>
          <cell r="AD48">
            <v>1980049.2847124983</v>
          </cell>
        </row>
        <row r="49">
          <cell r="B49" t="str">
            <v>Colombia</v>
          </cell>
          <cell r="C49">
            <v>38902.2159003337</v>
          </cell>
          <cell r="D49">
            <v>42382.064773738399</v>
          </cell>
          <cell r="E49">
            <v>45386.422624205501</v>
          </cell>
          <cell r="F49">
            <v>45109.108294482699</v>
          </cell>
          <cell r="G49">
            <v>44553.911137226802</v>
          </cell>
          <cell r="H49">
            <v>40642.101946998999</v>
          </cell>
          <cell r="I49">
            <v>40689.845113635303</v>
          </cell>
          <cell r="J49">
            <v>42363.971992592102</v>
          </cell>
          <cell r="K49">
            <v>45671.959880734903</v>
          </cell>
          <cell r="L49">
            <v>46053.744383635196</v>
          </cell>
          <cell r="M49">
            <v>46907.982561687597</v>
          </cell>
          <cell r="N49">
            <v>49519.367549617004</v>
          </cell>
          <cell r="O49">
            <v>57372.578408826499</v>
          </cell>
          <cell r="P49">
            <v>65020.977270148505</v>
          </cell>
          <cell r="Q49">
            <v>81707.227570937306</v>
          </cell>
          <cell r="R49">
            <v>92495.7176462856</v>
          </cell>
          <cell r="S49">
            <v>97147.399040709308</v>
          </cell>
          <cell r="T49">
            <v>106659.507963528</v>
          </cell>
          <cell r="U49">
            <v>98443.743190849098</v>
          </cell>
          <cell r="V49">
            <v>86186.156584381708</v>
          </cell>
          <cell r="W49">
            <v>83785.666920836302</v>
          </cell>
          <cell r="X49">
            <v>81990.279897554996</v>
          </cell>
          <cell r="Y49">
            <v>81122.272285044397</v>
          </cell>
          <cell r="Z49">
            <v>79458.647781952808</v>
          </cell>
          <cell r="AA49">
            <v>98059.320378168588</v>
          </cell>
          <cell r="AB49">
            <v>123085.226997955</v>
          </cell>
          <cell r="AC49">
            <v>135074.93271413699</v>
          </cell>
          <cell r="AD49">
            <v>103360.08003145157</v>
          </cell>
        </row>
        <row r="50">
          <cell r="B50" t="str">
            <v>Congo, Rep.</v>
          </cell>
          <cell r="C50">
            <v>2083.2196690577903</v>
          </cell>
          <cell r="D50">
            <v>1707.81202356876</v>
          </cell>
          <cell r="E50">
            <v>1488.9533123465299</v>
          </cell>
          <cell r="F50">
            <v>1353.79433526819</v>
          </cell>
          <cell r="G50">
            <v>1244.7684521875099</v>
          </cell>
          <cell r="H50">
            <v>1276.48790150475</v>
          </cell>
          <cell r="I50">
            <v>1745.9825292897499</v>
          </cell>
          <cell r="J50">
            <v>2121.2301874906498</v>
          </cell>
          <cell r="K50">
            <v>2256.7151367496099</v>
          </cell>
          <cell r="L50">
            <v>2384.2102788357602</v>
          </cell>
          <cell r="M50">
            <v>2798.8980716253404</v>
          </cell>
          <cell r="N50">
            <v>2724.9202410492699</v>
          </cell>
          <cell r="O50">
            <v>2933.2340147495202</v>
          </cell>
          <cell r="P50">
            <v>2684.3337752521102</v>
          </cell>
          <cell r="Q50">
            <v>1769.3804034582099</v>
          </cell>
          <cell r="R50">
            <v>2116.0049592852597</v>
          </cell>
          <cell r="S50">
            <v>2540.46129788898</v>
          </cell>
          <cell r="T50">
            <v>2322.59722460168</v>
          </cell>
          <cell r="U50">
            <v>1949.48223773013</v>
          </cell>
          <cell r="V50">
            <v>2353.9026099973198</v>
          </cell>
          <cell r="W50">
            <v>3219.8938172420603</v>
          </cell>
          <cell r="X50">
            <v>2794.2540652624702</v>
          </cell>
          <cell r="Y50">
            <v>3019.99372312586</v>
          </cell>
          <cell r="Z50">
            <v>3570.72956001689</v>
          </cell>
          <cell r="AA50">
            <v>4348.6276533116297</v>
          </cell>
          <cell r="AB50">
            <v>5981.4373755735096</v>
          </cell>
          <cell r="AC50">
            <v>7399.4983742601798</v>
          </cell>
          <cell r="AD50">
            <v>4864.0573372576137</v>
          </cell>
        </row>
        <row r="51">
          <cell r="B51" t="str">
            <v>Djibouti</v>
          </cell>
          <cell r="C51">
            <v>309.30010409635099</v>
          </cell>
          <cell r="D51">
            <v>334.04995597000095</v>
          </cell>
          <cell r="E51">
            <v>349.12752190483297</v>
          </cell>
          <cell r="F51">
            <v>352.73712892920003</v>
          </cell>
          <cell r="G51">
            <v>353.82670676623502</v>
          </cell>
          <cell r="H51">
            <v>365.67206135209904</v>
          </cell>
          <cell r="I51">
            <v>392.35147701444401</v>
          </cell>
          <cell r="J51">
            <v>403.91076510769801</v>
          </cell>
          <cell r="K51">
            <v>428.16756779252199</v>
          </cell>
          <cell r="L51">
            <v>436.84158129964203</v>
          </cell>
          <cell r="M51">
            <v>452.32808728287597</v>
          </cell>
          <cell r="N51">
            <v>462.42199852577897</v>
          </cell>
          <cell r="O51">
            <v>478.05830487111803</v>
          </cell>
          <cell r="P51">
            <v>466.04846922985996</v>
          </cell>
          <cell r="Q51">
            <v>491.689220744875</v>
          </cell>
          <cell r="R51">
            <v>497.72396058991296</v>
          </cell>
          <cell r="S51">
            <v>494.00464773437</v>
          </cell>
          <cell r="T51">
            <v>502.67554200122697</v>
          </cell>
          <cell r="U51">
            <v>514.267723004034</v>
          </cell>
          <cell r="V51">
            <v>540.62266136247297</v>
          </cell>
          <cell r="W51">
            <v>555.90174043491606</v>
          </cell>
          <cell r="X51">
            <v>577.49647771447394</v>
          </cell>
          <cell r="Y51">
            <v>596.174501971979</v>
          </cell>
          <cell r="Z51">
            <v>627.55712775578593</v>
          </cell>
          <cell r="AA51">
            <v>666.21075163688602</v>
          </cell>
          <cell r="AB51">
            <v>708.84291005563205</v>
          </cell>
          <cell r="AC51">
            <v>767.65778435712195</v>
          </cell>
          <cell r="AD51">
            <v>673.28861515548101</v>
          </cell>
        </row>
        <row r="52">
          <cell r="B52" t="str">
            <v>Dominican Republic</v>
          </cell>
          <cell r="C52">
            <v>6761.3000582189998</v>
          </cell>
          <cell r="D52">
            <v>7561.2004788382201</v>
          </cell>
          <cell r="E52">
            <v>7127.0697745888301</v>
          </cell>
          <cell r="F52">
            <v>7376.4799640991705</v>
          </cell>
          <cell r="G52">
            <v>11594.0004347454</v>
          </cell>
          <cell r="H52">
            <v>5065.09705693879</v>
          </cell>
          <cell r="I52">
            <v>6152.4910865255706</v>
          </cell>
          <cell r="J52">
            <v>6475.0289602456996</v>
          </cell>
          <cell r="K52">
            <v>5929.6934039728903</v>
          </cell>
          <cell r="L52">
            <v>6697.1567299497501</v>
          </cell>
          <cell r="M52">
            <v>6233.70504943182</v>
          </cell>
          <cell r="N52">
            <v>7637.4488571370803</v>
          </cell>
          <cell r="O52">
            <v>8988.0687705952205</v>
          </cell>
          <cell r="P52">
            <v>9721.8534916957306</v>
          </cell>
          <cell r="Q52">
            <v>10738.9851678376</v>
          </cell>
          <cell r="R52">
            <v>12102.2123893806</v>
          </cell>
          <cell r="S52">
            <v>13547.1979035807</v>
          </cell>
          <cell r="T52">
            <v>15156.6280893604</v>
          </cell>
          <cell r="U52">
            <v>16034.416903541502</v>
          </cell>
          <cell r="V52">
            <v>17601.361671231898</v>
          </cell>
          <cell r="W52">
            <v>20059.4319521004</v>
          </cell>
          <cell r="X52">
            <v>21943.207550488802</v>
          </cell>
          <cell r="Y52">
            <v>21624.7262083721</v>
          </cell>
          <cell r="Z52">
            <v>16458.742838854501</v>
          </cell>
          <cell r="AA52">
            <v>18435.495711827902</v>
          </cell>
          <cell r="AB52">
            <v>29092.426760098799</v>
          </cell>
          <cell r="AC52">
            <v>31599.844688035097</v>
          </cell>
          <cell r="AD52">
            <v>23442.247241437679</v>
          </cell>
        </row>
        <row r="53">
          <cell r="B53" t="str">
            <v>Ecuador</v>
          </cell>
          <cell r="C53">
            <v>14458.274472424799</v>
          </cell>
          <cell r="D53">
            <v>14804.022992475901</v>
          </cell>
          <cell r="E53">
            <v>14779.261849734799</v>
          </cell>
          <cell r="F53">
            <v>12989.1995415851</v>
          </cell>
          <cell r="G53">
            <v>13823.4962360023</v>
          </cell>
          <cell r="H53">
            <v>16166.145599084799</v>
          </cell>
          <cell r="I53">
            <v>11861.951293746601</v>
          </cell>
          <cell r="J53">
            <v>11083.8595126283</v>
          </cell>
          <cell r="K53">
            <v>10540.564033525399</v>
          </cell>
          <cell r="L53">
            <v>10344.7249654767</v>
          </cell>
          <cell r="M53">
            <v>10505.1369921313</v>
          </cell>
          <cell r="N53">
            <v>11787.836365961599</v>
          </cell>
          <cell r="O53">
            <v>12888.9559259466</v>
          </cell>
          <cell r="P53">
            <v>15056.565000000001</v>
          </cell>
          <cell r="Q53">
            <v>18572.835000000003</v>
          </cell>
          <cell r="R53">
            <v>20195.547999999999</v>
          </cell>
          <cell r="S53">
            <v>21267.867999999999</v>
          </cell>
          <cell r="T53">
            <v>23635.56</v>
          </cell>
          <cell r="U53">
            <v>23255.135999999999</v>
          </cell>
          <cell r="V53">
            <v>16674.494999999999</v>
          </cell>
          <cell r="W53">
            <v>15933.666000000001</v>
          </cell>
          <cell r="X53">
            <v>21249.576999999997</v>
          </cell>
          <cell r="Y53">
            <v>24899.481</v>
          </cell>
          <cell r="Z53">
            <v>28635.909000000003</v>
          </cell>
          <cell r="AA53">
            <v>32635.710999999999</v>
          </cell>
          <cell r="AB53">
            <v>36488.92</v>
          </cell>
          <cell r="AC53">
            <v>40447.4901419495</v>
          </cell>
          <cell r="AD53">
            <v>32621.502228389902</v>
          </cell>
        </row>
        <row r="54">
          <cell r="B54" t="str">
            <v>Egypt, Arab Rep.</v>
          </cell>
          <cell r="C54">
            <v>22371.430096820903</v>
          </cell>
          <cell r="D54">
            <v>24499.002601402201</v>
          </cell>
          <cell r="E54">
            <v>28986.429980591802</v>
          </cell>
          <cell r="F54">
            <v>35430.0014535019</v>
          </cell>
          <cell r="G54">
            <v>39837.429180101499</v>
          </cell>
          <cell r="H54">
            <v>46450.0053686756</v>
          </cell>
          <cell r="I54">
            <v>51428.572304394795</v>
          </cell>
          <cell r="J54">
            <v>73571.429824342602</v>
          </cell>
          <cell r="K54">
            <v>88000.0014986311</v>
          </cell>
          <cell r="L54">
            <v>109714.287582709</v>
          </cell>
          <cell r="M54">
            <v>91383.398207199411</v>
          </cell>
          <cell r="N54">
            <v>46059.646275447398</v>
          </cell>
          <cell r="O54">
            <v>42006.095564622301</v>
          </cell>
          <cell r="P54">
            <v>47100.984475132798</v>
          </cell>
          <cell r="Q54">
            <v>51879.354314497097</v>
          </cell>
          <cell r="R54">
            <v>60163.453270911705</v>
          </cell>
          <cell r="S54">
            <v>67632.270941448689</v>
          </cell>
          <cell r="T54">
            <v>75864.545847229194</v>
          </cell>
          <cell r="U54">
            <v>84821.296815512193</v>
          </cell>
          <cell r="V54">
            <v>89941.520467836293</v>
          </cell>
          <cell r="W54">
            <v>99154.518950437312</v>
          </cell>
          <cell r="X54">
            <v>95398.936170212808</v>
          </cell>
          <cell r="Y54">
            <v>87505.773672055395</v>
          </cell>
          <cell r="Z54">
            <v>81384.01559454191</v>
          </cell>
          <cell r="AA54">
            <v>78801.656247462903</v>
          </cell>
          <cell r="AB54">
            <v>89793.649690822</v>
          </cell>
          <cell r="AC54">
            <v>107374.75364504699</v>
          </cell>
          <cell r="AD54">
            <v>88971.969769985837</v>
          </cell>
        </row>
        <row r="55">
          <cell r="B55" t="str">
            <v>El Salvador</v>
          </cell>
          <cell r="C55">
            <v>3898.5332489013704</v>
          </cell>
          <cell r="D55">
            <v>3437.2044000000001</v>
          </cell>
          <cell r="E55">
            <v>3394.0035463501499</v>
          </cell>
          <cell r="F55">
            <v>3250.01973296905</v>
          </cell>
          <cell r="G55">
            <v>2376.7285894736801</v>
          </cell>
          <cell r="H55">
            <v>2311.01803078699</v>
          </cell>
          <cell r="I55">
            <v>2326.8266949488798</v>
          </cell>
          <cell r="J55">
            <v>2366.0920533227199</v>
          </cell>
          <cell r="K55">
            <v>2761.7955292819397</v>
          </cell>
          <cell r="L55">
            <v>3156.5237714285699</v>
          </cell>
          <cell r="M55">
            <v>4800.9078947368398</v>
          </cell>
          <cell r="N55">
            <v>5310.9980049875303</v>
          </cell>
          <cell r="O55">
            <v>5954.6714456391901</v>
          </cell>
          <cell r="P55">
            <v>6938.0114942528699</v>
          </cell>
          <cell r="Q55">
            <v>8085.5428571428602</v>
          </cell>
          <cell r="R55">
            <v>9500.4914285714294</v>
          </cell>
          <cell r="S55">
            <v>10315.5428571429</v>
          </cell>
          <cell r="T55">
            <v>11134.616685714302</v>
          </cell>
          <cell r="U55">
            <v>12008.418171428601</v>
          </cell>
          <cell r="V55">
            <v>12464.655999999999</v>
          </cell>
          <cell r="W55">
            <v>13134.148571428601</v>
          </cell>
          <cell r="X55">
            <v>13812.743885714299</v>
          </cell>
          <cell r="Y55">
            <v>14306.712</v>
          </cell>
          <cell r="Z55">
            <v>15046.686</v>
          </cell>
          <cell r="AA55">
            <v>15821.621999999999</v>
          </cell>
          <cell r="AB55">
            <v>16974.0057142857</v>
          </cell>
          <cell r="AC55">
            <v>18341.3297705943</v>
          </cell>
          <cell r="AD55">
            <v>16098.071096976</v>
          </cell>
        </row>
        <row r="56">
          <cell r="B56" t="str">
            <v>Fiji</v>
          </cell>
          <cell r="C56">
            <v>1202.7416017185001</v>
          </cell>
          <cell r="D56">
            <v>1235.74455195108</v>
          </cell>
          <cell r="E56">
            <v>1194.0603613118099</v>
          </cell>
          <cell r="F56">
            <v>1123.0848676814001</v>
          </cell>
          <cell r="G56">
            <v>1178.0010859830099</v>
          </cell>
          <cell r="H56">
            <v>1141.25576043807</v>
          </cell>
          <cell r="I56">
            <v>1290.2674469818901</v>
          </cell>
          <cell r="J56">
            <v>1177.9476455975698</v>
          </cell>
          <cell r="K56">
            <v>1110.0096801166098</v>
          </cell>
          <cell r="L56">
            <v>1182.6741573033701</v>
          </cell>
          <cell r="M56">
            <v>1337.0172585519099</v>
          </cell>
          <cell r="N56">
            <v>1383.88371852673</v>
          </cell>
          <cell r="O56">
            <v>1532.41120898387</v>
          </cell>
          <cell r="P56">
            <v>1636.1012469394</v>
          </cell>
          <cell r="Q56">
            <v>1825.73209254674</v>
          </cell>
          <cell r="R56">
            <v>1990.92201943589</v>
          </cell>
          <cell r="S56">
            <v>2110.9527542221904</v>
          </cell>
          <cell r="T56">
            <v>2120.21403709284</v>
          </cell>
          <cell r="U56">
            <v>1652.7946715432499</v>
          </cell>
          <cell r="V56">
            <v>1868.37595989084</v>
          </cell>
          <cell r="W56">
            <v>1652.5221680662401</v>
          </cell>
          <cell r="X56">
            <v>1661.8776926540199</v>
          </cell>
          <cell r="Y56">
            <v>1811.47012572369</v>
          </cell>
          <cell r="Z56">
            <v>2238.9503443124399</v>
          </cell>
          <cell r="AA56">
            <v>2627.1634924333198</v>
          </cell>
          <cell r="AB56">
            <v>2816.01190476191</v>
          </cell>
          <cell r="AC56">
            <v>2977.1816037735903</v>
          </cell>
          <cell r="AD56">
            <v>2494.1554942009898</v>
          </cell>
        </row>
        <row r="57">
          <cell r="B57" t="str">
            <v>Georgia</v>
          </cell>
          <cell r="O57">
            <v>15252.0309788087</v>
          </cell>
          <cell r="P57">
            <v>764.46354668479603</v>
          </cell>
          <cell r="Q57">
            <v>822.52164164640692</v>
          </cell>
          <cell r="R57">
            <v>1896.5596930188101</v>
          </cell>
          <cell r="S57">
            <v>3045.9981310091998</v>
          </cell>
          <cell r="T57">
            <v>3574.9670285727498</v>
          </cell>
          <cell r="U57">
            <v>3619.9569483871501</v>
          </cell>
          <cell r="V57">
            <v>2803.2740486632101</v>
          </cell>
          <cell r="W57">
            <v>3042.0622120223802</v>
          </cell>
          <cell r="X57">
            <v>3205.3836845557103</v>
          </cell>
          <cell r="Y57">
            <v>3395.1930101581602</v>
          </cell>
          <cell r="Z57">
            <v>3991.8755311084101</v>
          </cell>
          <cell r="AA57">
            <v>5111.27354817389</v>
          </cell>
          <cell r="AB57">
            <v>6393.0084163873298</v>
          </cell>
          <cell r="AC57">
            <v>7829.6512859004897</v>
          </cell>
          <cell r="AD57">
            <v>5344.2003583456553</v>
          </cell>
        </row>
        <row r="58">
          <cell r="B58" t="str">
            <v>Guatemala</v>
          </cell>
          <cell r="C58">
            <v>7879.39930003261</v>
          </cell>
          <cell r="D58">
            <v>8607.6996275937599</v>
          </cell>
          <cell r="E58">
            <v>8718.0004140827696</v>
          </cell>
          <cell r="F58">
            <v>9050.0004298519198</v>
          </cell>
          <cell r="G58">
            <v>9470.0004498008493</v>
          </cell>
          <cell r="H58">
            <v>11180.0005310215</v>
          </cell>
          <cell r="I58">
            <v>8446.9337345411295</v>
          </cell>
          <cell r="J58">
            <v>7084.4206489918997</v>
          </cell>
          <cell r="K58">
            <v>7842.8267033564798</v>
          </cell>
          <cell r="L58">
            <v>8310.4111717119195</v>
          </cell>
          <cell r="M58">
            <v>7609.0757496983297</v>
          </cell>
          <cell r="N58">
            <v>9419.584616411621</v>
          </cell>
          <cell r="O58">
            <v>10410.308453447</v>
          </cell>
          <cell r="P58">
            <v>11399.1645134011</v>
          </cell>
          <cell r="Q58">
            <v>12966.101125372299</v>
          </cell>
          <cell r="R58">
            <v>14656.918449108</v>
          </cell>
          <cell r="S58">
            <v>15656.3043874587</v>
          </cell>
          <cell r="T58">
            <v>17775.3113051369</v>
          </cell>
          <cell r="U58">
            <v>19193.3955112896</v>
          </cell>
          <cell r="V58">
            <v>18316.205838473797</v>
          </cell>
          <cell r="W58">
            <v>19288.401365954498</v>
          </cell>
          <cell r="X58">
            <v>21042.7245320365</v>
          </cell>
          <cell r="Y58">
            <v>23308.770480840798</v>
          </cell>
          <cell r="Z58">
            <v>24897.6538081412</v>
          </cell>
          <cell r="AA58">
            <v>27269.995967985702</v>
          </cell>
          <cell r="AB58">
            <v>31788.948878315001</v>
          </cell>
          <cell r="AC58">
            <v>35304.0148347453</v>
          </cell>
          <cell r="AD58">
            <v>28513.876794005599</v>
          </cell>
        </row>
        <row r="59">
          <cell r="B59" t="str">
            <v>Guyana</v>
          </cell>
          <cell r="C59">
            <v>327.23946990686596</v>
          </cell>
          <cell r="D59">
            <v>314.207783215831</v>
          </cell>
          <cell r="E59">
            <v>269.11181871445399</v>
          </cell>
          <cell r="F59">
            <v>273.26545360931595</v>
          </cell>
          <cell r="G59">
            <v>254.10718869508497</v>
          </cell>
          <cell r="H59">
            <v>271.08966789258795</v>
          </cell>
          <cell r="I59">
            <v>306.64356111458301</v>
          </cell>
          <cell r="J59">
            <v>283.25210406179502</v>
          </cell>
          <cell r="K59">
            <v>360.00001709908202</v>
          </cell>
          <cell r="L59">
            <v>380.35627608003</v>
          </cell>
          <cell r="M59">
            <v>396.24791599299402</v>
          </cell>
          <cell r="N59">
            <v>306.04066494265504</v>
          </cell>
          <cell r="O59">
            <v>365.650811018274</v>
          </cell>
          <cell r="P59">
            <v>440.24465895698</v>
          </cell>
          <cell r="Q59">
            <v>524.93335826632801</v>
          </cell>
          <cell r="R59">
            <v>630.50717280462402</v>
          </cell>
          <cell r="S59">
            <v>706.40518444957297</v>
          </cell>
          <cell r="T59">
            <v>749.14332611896907</v>
          </cell>
          <cell r="U59">
            <v>717.62129654365208</v>
          </cell>
          <cell r="V59">
            <v>696.31194608007399</v>
          </cell>
          <cell r="W59">
            <v>712.00441497940005</v>
          </cell>
          <cell r="X59">
            <v>695.24523558100998</v>
          </cell>
          <cell r="Y59">
            <v>722.61249333864293</v>
          </cell>
          <cell r="Z59">
            <v>745.20920519219408</v>
          </cell>
          <cell r="AA59">
            <v>786.125387986654</v>
          </cell>
          <cell r="AB59">
            <v>817.56812209345696</v>
          </cell>
          <cell r="AC59">
            <v>870.26094516624494</v>
          </cell>
          <cell r="AD59">
            <v>788.35523075543858</v>
          </cell>
        </row>
        <row r="60">
          <cell r="B60" t="str">
            <v>Honduras</v>
          </cell>
          <cell r="C60">
            <v>2566.00012187846</v>
          </cell>
          <cell r="D60">
            <v>2819.5001339190599</v>
          </cell>
          <cell r="E60">
            <v>2903.5001379088499</v>
          </cell>
          <cell r="F60">
            <v>3077.0001461496499</v>
          </cell>
          <cell r="G60">
            <v>3319.00015764404</v>
          </cell>
          <cell r="H60">
            <v>3639.5001728669699</v>
          </cell>
          <cell r="I60">
            <v>3808.5001808940401</v>
          </cell>
          <cell r="J60">
            <v>4152.5001972331602</v>
          </cell>
          <cell r="K60">
            <v>4625.5002196994501</v>
          </cell>
          <cell r="L60">
            <v>5167.00024541932</v>
          </cell>
          <cell r="M60">
            <v>3048.8938254797299</v>
          </cell>
          <cell r="N60">
            <v>3068.4640955874702</v>
          </cell>
          <cell r="O60">
            <v>3419.4772370659302</v>
          </cell>
          <cell r="P60">
            <v>3505.9428132223702</v>
          </cell>
          <cell r="Q60">
            <v>3432.3740898546998</v>
          </cell>
          <cell r="R60">
            <v>3912.7533806645397</v>
          </cell>
          <cell r="S60">
            <v>4035.4574894279399</v>
          </cell>
          <cell r="T60">
            <v>4662.0637034432402</v>
          </cell>
          <cell r="U60">
            <v>5201.8957483383992</v>
          </cell>
          <cell r="V60">
            <v>5374.4164281535996</v>
          </cell>
          <cell r="W60">
            <v>5954.4084573539694</v>
          </cell>
          <cell r="X60">
            <v>6321.3601527585697</v>
          </cell>
          <cell r="Y60">
            <v>6502.2163360779005</v>
          </cell>
          <cell r="Z60">
            <v>6859.6478236890407</v>
          </cell>
          <cell r="AA60">
            <v>7454.2065909694302</v>
          </cell>
          <cell r="AB60">
            <v>8294.2416961484087</v>
          </cell>
          <cell r="AC60">
            <v>8981.2811143737399</v>
          </cell>
          <cell r="AD60">
            <v>7618.3187122517029</v>
          </cell>
        </row>
        <row r="61">
          <cell r="B61" t="str">
            <v>Indonesia</v>
          </cell>
          <cell r="C61">
            <v>95374.860725578706</v>
          </cell>
          <cell r="D61">
            <v>106470.288275278</v>
          </cell>
          <cell r="E61">
            <v>109304.642116984</v>
          </cell>
          <cell r="F61">
            <v>99075.113807504196</v>
          </cell>
          <cell r="G61">
            <v>101456.311425851</v>
          </cell>
          <cell r="H61">
            <v>101139.439662769</v>
          </cell>
          <cell r="I61">
            <v>92728.213808808199</v>
          </cell>
          <cell r="J61">
            <v>87864.590688923592</v>
          </cell>
          <cell r="K61">
            <v>97550.800014977794</v>
          </cell>
          <cell r="L61">
            <v>111466.94667139099</v>
          </cell>
          <cell r="M61">
            <v>125721.788776842</v>
          </cell>
          <cell r="N61">
            <v>140820.56549445202</v>
          </cell>
          <cell r="O61">
            <v>152848.47535085399</v>
          </cell>
          <cell r="P61">
            <v>174601.45521397199</v>
          </cell>
          <cell r="Q61">
            <v>195465.71177961401</v>
          </cell>
          <cell r="R61">
            <v>223361.00601827801</v>
          </cell>
          <cell r="S61">
            <v>250746.096587751</v>
          </cell>
          <cell r="T61">
            <v>238407.93155220101</v>
          </cell>
          <cell r="U61">
            <v>105469.472107405</v>
          </cell>
          <cell r="V61">
            <v>154705.026512474</v>
          </cell>
          <cell r="W61">
            <v>165520.62623866799</v>
          </cell>
          <cell r="X61">
            <v>160657.46776639501</v>
          </cell>
          <cell r="Y61">
            <v>195593.218417522</v>
          </cell>
          <cell r="Z61">
            <v>234834.039823511</v>
          </cell>
          <cell r="AA61">
            <v>257005.48064877201</v>
          </cell>
          <cell r="AB61">
            <v>286956.80086871603</v>
          </cell>
          <cell r="AC61">
            <v>364239.01340401103</v>
          </cell>
          <cell r="AD61">
            <v>267725.71063250641</v>
          </cell>
        </row>
        <row r="62">
          <cell r="B62" t="str">
            <v>Iran, Islamic Rep.</v>
          </cell>
          <cell r="C62">
            <v>93772.160914125707</v>
          </cell>
          <cell r="D62">
            <v>106589.08483396099</v>
          </cell>
          <cell r="E62">
            <v>133393.175216081</v>
          </cell>
          <cell r="F62">
            <v>162432.193372265</v>
          </cell>
          <cell r="G62">
            <v>168411.102972008</v>
          </cell>
          <cell r="H62">
            <v>79863.967860706689</v>
          </cell>
          <cell r="I62">
            <v>83336.090158046005</v>
          </cell>
          <cell r="J62">
            <v>95985.558685810509</v>
          </cell>
          <cell r="K62">
            <v>84167.368919201705</v>
          </cell>
          <cell r="L62">
            <v>81218.629430113389</v>
          </cell>
          <cell r="M62">
            <v>84973.364637786799</v>
          </cell>
          <cell r="N62">
            <v>97361.328147536391</v>
          </cell>
          <cell r="O62">
            <v>114775.365255132</v>
          </cell>
          <cell r="P62">
            <v>85877.418058087496</v>
          </cell>
          <cell r="Q62">
            <v>67093.769937207602</v>
          </cell>
          <cell r="R62">
            <v>90838.371354381496</v>
          </cell>
          <cell r="S62">
            <v>110622.689810567</v>
          </cell>
          <cell r="T62">
            <v>106350.944426179</v>
          </cell>
          <cell r="U62">
            <v>97869.171866760895</v>
          </cell>
          <cell r="V62">
            <v>104656.042245759</v>
          </cell>
          <cell r="W62">
            <v>96440.162166962487</v>
          </cell>
          <cell r="X62">
            <v>115434.905035298</v>
          </cell>
          <cell r="Y62">
            <v>116420.834380498</v>
          </cell>
          <cell r="Z62">
            <v>133969.210335668</v>
          </cell>
          <cell r="AA62">
            <v>161260.58034178201</v>
          </cell>
          <cell r="AB62">
            <v>188479.39286505603</v>
          </cell>
          <cell r="AC62">
            <v>212491.67046417401</v>
          </cell>
          <cell r="AD62">
            <v>162524.3376774356</v>
          </cell>
        </row>
        <row r="63">
          <cell r="B63" t="str">
            <v>Jamaica</v>
          </cell>
          <cell r="C63">
            <v>2846.06563946708</v>
          </cell>
          <cell r="D63">
            <v>3126.37674925397</v>
          </cell>
          <cell r="E63">
            <v>3589.5900242571897</v>
          </cell>
          <cell r="F63">
            <v>3190.5314145897996</v>
          </cell>
          <cell r="G63">
            <v>2351.35827180157</v>
          </cell>
          <cell r="H63">
            <v>2211.6665961317999</v>
          </cell>
          <cell r="I63">
            <v>2628.9305864417697</v>
          </cell>
          <cell r="J63">
            <v>2964.9310190409301</v>
          </cell>
          <cell r="K63">
            <v>3533.6409131843798</v>
          </cell>
          <cell r="L63">
            <v>4097.1982575819002</v>
          </cell>
          <cell r="M63">
            <v>5174.8677737318994</v>
          </cell>
          <cell r="N63">
            <v>4857.5269152027804</v>
          </cell>
          <cell r="O63">
            <v>4055.2878298619098</v>
          </cell>
          <cell r="P63">
            <v>5580.3332716124396</v>
          </cell>
          <cell r="Q63">
            <v>6783.6218487394999</v>
          </cell>
          <cell r="R63">
            <v>5144.8068804838394</v>
          </cell>
          <cell r="S63">
            <v>6947.7068010118901</v>
          </cell>
          <cell r="T63">
            <v>7259.8716184435598</v>
          </cell>
          <cell r="U63">
            <v>7637.6532523364003</v>
          </cell>
          <cell r="V63">
            <v>7316.4581055782501</v>
          </cell>
          <cell r="W63">
            <v>7467.03250902134</v>
          </cell>
          <cell r="X63">
            <v>7894.1855580932997</v>
          </cell>
          <cell r="Y63">
            <v>8079.5750299930905</v>
          </cell>
          <cell r="Z63">
            <v>7814.4253178027393</v>
          </cell>
          <cell r="AA63">
            <v>8800.7973962571214</v>
          </cell>
          <cell r="AB63">
            <v>9397.6921655092301</v>
          </cell>
          <cell r="AC63">
            <v>10565.311718360099</v>
          </cell>
          <cell r="AD63">
            <v>8931.5603255844562</v>
          </cell>
        </row>
        <row r="64">
          <cell r="B64" t="str">
            <v>Jordan</v>
          </cell>
          <cell r="C64">
            <v>3907.7491474996</v>
          </cell>
          <cell r="D64">
            <v>4388.36716273404</v>
          </cell>
          <cell r="E64">
            <v>4683.7923784893401</v>
          </cell>
          <cell r="F64">
            <v>4921.7630110492801</v>
          </cell>
          <cell r="G64">
            <v>4971.8824500783894</v>
          </cell>
          <cell r="H64">
            <v>5001.1823899800002</v>
          </cell>
          <cell r="I64">
            <v>6404.0846304599199</v>
          </cell>
          <cell r="J64">
            <v>6750.8719633333403</v>
          </cell>
          <cell r="K64">
            <v>6324.2244780000001</v>
          </cell>
          <cell r="L64">
            <v>4252.4371312499998</v>
          </cell>
          <cell r="M64">
            <v>4160.5842432499994</v>
          </cell>
          <cell r="N64">
            <v>4345.062895</v>
          </cell>
          <cell r="O64">
            <v>5369.1789891955004</v>
          </cell>
          <cell r="P64">
            <v>5531.6199250700201</v>
          </cell>
          <cell r="Q64">
            <v>6197.3518191462608</v>
          </cell>
          <cell r="R64">
            <v>6730.5169998516403</v>
          </cell>
          <cell r="S64">
            <v>6928.3284319653694</v>
          </cell>
          <cell r="T64">
            <v>7246.2517891418893</v>
          </cell>
          <cell r="U64">
            <v>7912.2995740570195</v>
          </cell>
          <cell r="V64">
            <v>8149.1051316646799</v>
          </cell>
          <cell r="W64">
            <v>8460.5347732503506</v>
          </cell>
          <cell r="X64">
            <v>8975.296135040031</v>
          </cell>
          <cell r="Y64">
            <v>9582.4717910578202</v>
          </cell>
          <cell r="Z64">
            <v>10195.680843721</v>
          </cell>
          <cell r="AA64">
            <v>11398.2049604319</v>
          </cell>
          <cell r="AB64">
            <v>12712.128923185799</v>
          </cell>
          <cell r="AC64">
            <v>14317.6853930982</v>
          </cell>
          <cell r="AD64">
            <v>11641.234382298944</v>
          </cell>
        </row>
        <row r="65">
          <cell r="B65" t="str">
            <v>Kazakhstan</v>
          </cell>
          <cell r="O65">
            <v>2876.6832379719499</v>
          </cell>
          <cell r="P65">
            <v>5152.3322228944198</v>
          </cell>
          <cell r="Q65">
            <v>11649.283667621799</v>
          </cell>
          <cell r="R65">
            <v>16594.265145007601</v>
          </cell>
          <cell r="S65">
            <v>20893.305130601599</v>
          </cell>
          <cell r="T65">
            <v>22129.0503947291</v>
          </cell>
          <cell r="U65">
            <v>21623.049032476101</v>
          </cell>
          <cell r="V65">
            <v>16955.4953097748</v>
          </cell>
          <cell r="W65">
            <v>18275.168378075999</v>
          </cell>
          <cell r="X65">
            <v>22134.5875490135</v>
          </cell>
          <cell r="Y65">
            <v>24599.485702653103</v>
          </cell>
          <cell r="Z65">
            <v>30859.611046600003</v>
          </cell>
          <cell r="AA65">
            <v>43151.647002609599</v>
          </cell>
          <cell r="AB65">
            <v>57123.6717338952</v>
          </cell>
          <cell r="AC65">
            <v>77236.8942818621</v>
          </cell>
          <cell r="AD65">
            <v>46594.261953524001</v>
          </cell>
        </row>
        <row r="66">
          <cell r="B66" t="str">
            <v>Lesotho</v>
          </cell>
          <cell r="C66">
            <v>446.37897127044704</v>
          </cell>
          <cell r="D66">
            <v>453.86011574175501</v>
          </cell>
          <cell r="E66">
            <v>410.10102893881799</v>
          </cell>
          <cell r="F66">
            <v>435.32408383233701</v>
          </cell>
          <cell r="G66">
            <v>393.52829430782299</v>
          </cell>
          <cell r="H66">
            <v>305.45383696124202</v>
          </cell>
          <cell r="I66">
            <v>341.42588631313805</v>
          </cell>
          <cell r="J66">
            <v>465.58929693131103</v>
          </cell>
          <cell r="K66">
            <v>507.24881019166304</v>
          </cell>
          <cell r="L66">
            <v>541.31650289176605</v>
          </cell>
          <cell r="M66">
            <v>650.16440482237601</v>
          </cell>
          <cell r="N66">
            <v>715.49126788006697</v>
          </cell>
          <cell r="O66">
            <v>834.49561898471507</v>
          </cell>
          <cell r="P66">
            <v>820.60868003905591</v>
          </cell>
          <cell r="Q66">
            <v>856.87152179530699</v>
          </cell>
          <cell r="R66">
            <v>965.37774587382501</v>
          </cell>
          <cell r="S66">
            <v>941.14712664051808</v>
          </cell>
          <cell r="T66">
            <v>1011.0619171865101</v>
          </cell>
          <cell r="U66">
            <v>874.34400183755406</v>
          </cell>
          <cell r="V66">
            <v>919.017176494924</v>
          </cell>
          <cell r="W66">
            <v>827.64651061982795</v>
          </cell>
          <cell r="X66">
            <v>699.34435093207105</v>
          </cell>
          <cell r="Y66">
            <v>759.26993864490998</v>
          </cell>
          <cell r="Z66">
            <v>1118.0995792632</v>
          </cell>
          <cell r="AA66">
            <v>1391.5699960467</v>
          </cell>
          <cell r="AB66">
            <v>1491.4540505597101</v>
          </cell>
          <cell r="AC66">
            <v>1634.1684267727098</v>
          </cell>
          <cell r="AD66">
            <v>1278.9123982574461</v>
          </cell>
        </row>
        <row r="67">
          <cell r="B67" t="str">
            <v>Macedonia, FYR</v>
          </cell>
          <cell r="C67">
            <v>4059.5882397269502</v>
          </cell>
          <cell r="D67">
            <v>3999.8254617890798</v>
          </cell>
          <cell r="E67">
            <v>3474.1264069942004</v>
          </cell>
          <cell r="F67">
            <v>2568.9328268537797</v>
          </cell>
          <cell r="G67">
            <v>2460.5222002536098</v>
          </cell>
          <cell r="H67">
            <v>2487.2598342322699</v>
          </cell>
          <cell r="I67">
            <v>3456.7029385362803</v>
          </cell>
          <cell r="J67">
            <v>3961.2012375085201</v>
          </cell>
          <cell r="K67">
            <v>3535.8522055808298</v>
          </cell>
          <cell r="L67">
            <v>5694.3820076318398</v>
          </cell>
          <cell r="M67">
            <v>9156.4438508688309</v>
          </cell>
          <cell r="N67">
            <v>15600.2340048481</v>
          </cell>
          <cell r="O67">
            <v>2322.7825256555602</v>
          </cell>
          <cell r="P67">
            <v>2555.0900025025899</v>
          </cell>
          <cell r="Q67">
            <v>3386.5120940247098</v>
          </cell>
          <cell r="R67">
            <v>4316.3880414697405</v>
          </cell>
          <cell r="S67">
            <v>4420.42817567354</v>
          </cell>
          <cell r="T67">
            <v>3734.5628562146799</v>
          </cell>
          <cell r="U67">
            <v>3583.4143472767801</v>
          </cell>
          <cell r="V67">
            <v>3674.8646075080196</v>
          </cell>
          <cell r="W67">
            <v>3582.8011641083299</v>
          </cell>
          <cell r="X67">
            <v>3437.1372402072402</v>
          </cell>
          <cell r="Y67">
            <v>3769.1692992190801</v>
          </cell>
          <cell r="Z67">
            <v>4630.9662653420492</v>
          </cell>
          <cell r="AA67">
            <v>5376.6914969640802</v>
          </cell>
          <cell r="AB67">
            <v>5775.1746962975103</v>
          </cell>
          <cell r="AC67">
            <v>6248.0252209792807</v>
          </cell>
          <cell r="AD67">
            <v>5160.0053957604005</v>
          </cell>
        </row>
        <row r="68">
          <cell r="B68" t="str">
            <v>Maldives</v>
          </cell>
          <cell r="C68">
            <v>58.3162521113968</v>
          </cell>
          <cell r="D68">
            <v>68.302406917073398</v>
          </cell>
          <cell r="E68">
            <v>81.056340765335889</v>
          </cell>
          <cell r="F68">
            <v>88.0018278648066</v>
          </cell>
          <cell r="G68">
            <v>105.11678333934699</v>
          </cell>
          <cell r="H68">
            <v>124.75095558922401</v>
          </cell>
          <cell r="I68">
            <v>146.702167247261</v>
          </cell>
          <cell r="J68">
            <v>138.66231808473</v>
          </cell>
          <cell r="K68">
            <v>165.942861141663</v>
          </cell>
          <cell r="L68">
            <v>187.29963346663001</v>
          </cell>
          <cell r="M68">
            <v>215.043969849246</v>
          </cell>
          <cell r="N68">
            <v>244.39676192333999</v>
          </cell>
          <cell r="O68">
            <v>284.87491957764098</v>
          </cell>
          <cell r="P68">
            <v>322.41783716197097</v>
          </cell>
          <cell r="Q68">
            <v>356.01339570854003</v>
          </cell>
          <cell r="R68">
            <v>398.98533984706904</v>
          </cell>
          <cell r="S68">
            <v>450.38282535898298</v>
          </cell>
          <cell r="T68">
            <v>508.22360345633098</v>
          </cell>
          <cell r="U68">
            <v>540.096399872147</v>
          </cell>
          <cell r="V68">
            <v>589.23975680161595</v>
          </cell>
          <cell r="W68">
            <v>624.33401074556105</v>
          </cell>
          <cell r="X68">
            <v>624.96425125421297</v>
          </cell>
          <cell r="Y68">
            <v>640.703125</v>
          </cell>
          <cell r="Z68">
            <v>692.4375</v>
          </cell>
          <cell r="AA68">
            <v>806.12180471185104</v>
          </cell>
          <cell r="AB68">
            <v>795.25121440290604</v>
          </cell>
          <cell r="AC68">
            <v>987.91667919277302</v>
          </cell>
          <cell r="AD68">
            <v>784.48606466150591</v>
          </cell>
        </row>
        <row r="69">
          <cell r="B69" t="str">
            <v>Moldova</v>
          </cell>
          <cell r="O69">
            <v>863.55862157756701</v>
          </cell>
          <cell r="P69">
            <v>1110.3658633438499</v>
          </cell>
          <cell r="Q69">
            <v>1158.1906658372002</v>
          </cell>
          <cell r="R69">
            <v>1439.97622222222</v>
          </cell>
          <cell r="S69">
            <v>1695.2463043478301</v>
          </cell>
          <cell r="T69">
            <v>1930.1196969697</v>
          </cell>
          <cell r="U69">
            <v>1695.4886617100399</v>
          </cell>
          <cell r="V69">
            <v>1171.2503802281399</v>
          </cell>
          <cell r="W69">
            <v>1288.8173773129502</v>
          </cell>
          <cell r="X69">
            <v>1480.3418803418799</v>
          </cell>
          <cell r="Y69">
            <v>1661.82863036912</v>
          </cell>
          <cell r="Z69">
            <v>1980.5594099698501</v>
          </cell>
          <cell r="AA69">
            <v>2597.9328532826398</v>
          </cell>
          <cell r="AB69">
            <v>2988.33250989613</v>
          </cell>
          <cell r="AC69">
            <v>3242.0754127467003</v>
          </cell>
          <cell r="AD69">
            <v>2494.1457632528882</v>
          </cell>
        </row>
        <row r="70">
          <cell r="B70" t="str">
            <v>Morocco</v>
          </cell>
          <cell r="C70">
            <v>18820.5890564691</v>
          </cell>
          <cell r="D70">
            <v>15280.3128506989</v>
          </cell>
          <cell r="E70">
            <v>15423.766905963101</v>
          </cell>
          <cell r="F70">
            <v>13941.526101875599</v>
          </cell>
          <cell r="G70">
            <v>12751.200301000701</v>
          </cell>
          <cell r="H70">
            <v>12870.2603890633</v>
          </cell>
          <cell r="I70">
            <v>16994.4831198215</v>
          </cell>
          <cell r="J70">
            <v>18745.958259880703</v>
          </cell>
          <cell r="K70">
            <v>22198.7955054509</v>
          </cell>
          <cell r="L70">
            <v>22847.726815899598</v>
          </cell>
          <cell r="M70">
            <v>25820.235981844198</v>
          </cell>
          <cell r="N70">
            <v>27836.5598313913</v>
          </cell>
          <cell r="O70">
            <v>28450.920164560899</v>
          </cell>
          <cell r="P70">
            <v>26801.892126425097</v>
          </cell>
          <cell r="Q70">
            <v>30352.097180017001</v>
          </cell>
          <cell r="R70">
            <v>32985.271776745401</v>
          </cell>
          <cell r="S70">
            <v>36638.853754513701</v>
          </cell>
          <cell r="T70">
            <v>33414.383940279899</v>
          </cell>
          <cell r="U70">
            <v>35817.410029883002</v>
          </cell>
          <cell r="V70">
            <v>35248.778548244802</v>
          </cell>
          <cell r="W70">
            <v>33335.180542993905</v>
          </cell>
          <cell r="X70">
            <v>33901.2074254787</v>
          </cell>
          <cell r="Y70">
            <v>36093.085926866901</v>
          </cell>
          <cell r="Z70">
            <v>43813.286495387896</v>
          </cell>
          <cell r="AA70">
            <v>50030.656986436297</v>
          </cell>
          <cell r="AB70">
            <v>51621.011824580004</v>
          </cell>
          <cell r="AC70">
            <v>57407.335120846707</v>
          </cell>
          <cell r="AD70">
            <v>47793.075270823567</v>
          </cell>
        </row>
        <row r="71">
          <cell r="B71" t="str">
            <v>Nicaragua</v>
          </cell>
          <cell r="C71">
            <v>1410.1925100266799</v>
          </cell>
          <cell r="D71">
            <v>1659.97131501799</v>
          </cell>
          <cell r="E71">
            <v>1922.1578694936402</v>
          </cell>
          <cell r="F71">
            <v>2232.00835619497</v>
          </cell>
          <cell r="G71">
            <v>3053.07838546935</v>
          </cell>
          <cell r="H71">
            <v>2966.93980439389</v>
          </cell>
          <cell r="I71">
            <v>4464.8804076986999</v>
          </cell>
          <cell r="J71">
            <v>2624.21712378036</v>
          </cell>
          <cell r="K71">
            <v>1154.2326958247299</v>
          </cell>
          <cell r="L71">
            <v>1602.65013391761</v>
          </cell>
          <cell r="M71">
            <v>399.676288</v>
          </cell>
          <cell r="N71">
            <v>2831.4303901651701</v>
          </cell>
          <cell r="O71">
            <v>2997.5721599999997</v>
          </cell>
          <cell r="P71">
            <v>2868.4901139891699</v>
          </cell>
          <cell r="Q71">
            <v>2938.7961528631099</v>
          </cell>
          <cell r="R71">
            <v>3184.82857728104</v>
          </cell>
          <cell r="S71">
            <v>3316.6657744797103</v>
          </cell>
          <cell r="T71">
            <v>3384.1830695655499</v>
          </cell>
          <cell r="U71">
            <v>3569.2553741312499</v>
          </cell>
          <cell r="V71">
            <v>3739.8588662183602</v>
          </cell>
          <cell r="W71">
            <v>3938.66360761039</v>
          </cell>
          <cell r="X71">
            <v>4102.2928982043695</v>
          </cell>
          <cell r="Y71">
            <v>4024.7143231770001</v>
          </cell>
          <cell r="Z71">
            <v>4099.8217899406009</v>
          </cell>
          <cell r="AA71">
            <v>4496.4174694474805</v>
          </cell>
          <cell r="AB71">
            <v>4910.0661673043205</v>
          </cell>
          <cell r="AC71">
            <v>5368.8644588977695</v>
          </cell>
          <cell r="AD71">
            <v>4579.9768417534342</v>
          </cell>
        </row>
        <row r="72">
          <cell r="B72" t="str">
            <v>Paraguay</v>
          </cell>
          <cell r="C72">
            <v>4094.8104881574504</v>
          </cell>
          <cell r="D72">
            <v>5219.5168101229892</v>
          </cell>
          <cell r="E72">
            <v>5469.6285740352896</v>
          </cell>
          <cell r="F72">
            <v>6068.7710411369499</v>
          </cell>
          <cell r="G72">
            <v>4931.25418588707</v>
          </cell>
          <cell r="H72">
            <v>4214.4558628634004</v>
          </cell>
          <cell r="I72">
            <v>5032.4016041720906</v>
          </cell>
          <cell r="J72">
            <v>4216.1858761208896</v>
          </cell>
          <cell r="K72">
            <v>5584.01985414507</v>
          </cell>
          <cell r="L72">
            <v>4045.8415216301996</v>
          </cell>
          <cell r="M72">
            <v>5264.5877726041199</v>
          </cell>
          <cell r="N72">
            <v>5839.5380920542402</v>
          </cell>
          <cell r="O72">
            <v>6038.8406578268296</v>
          </cell>
          <cell r="P72">
            <v>6285.1795794405898</v>
          </cell>
          <cell r="Q72">
            <v>6940.6889242965099</v>
          </cell>
          <cell r="R72">
            <v>8065.8105934793693</v>
          </cell>
          <cell r="S72">
            <v>8753.585599474909</v>
          </cell>
          <cell r="T72">
            <v>8872.0956503971702</v>
          </cell>
          <cell r="U72">
            <v>7915.1335527007896</v>
          </cell>
          <cell r="V72">
            <v>7300.6945653190696</v>
          </cell>
          <cell r="W72">
            <v>7095.1485846385694</v>
          </cell>
          <cell r="X72">
            <v>6445.7641699118794</v>
          </cell>
          <cell r="Y72">
            <v>5091.4980443231498</v>
          </cell>
          <cell r="Z72">
            <v>5551.7994373002693</v>
          </cell>
          <cell r="AA72">
            <v>6949.7343104476295</v>
          </cell>
          <cell r="AB72">
            <v>7473.2999886692905</v>
          </cell>
          <cell r="AC72">
            <v>8772.7073425747913</v>
          </cell>
          <cell r="AD72">
            <v>6767.8078246630266</v>
          </cell>
        </row>
        <row r="73">
          <cell r="B73" t="str">
            <v>Peru</v>
          </cell>
          <cell r="C73">
            <v>20652.923199185501</v>
          </cell>
          <cell r="D73">
            <v>24957.3826080742</v>
          </cell>
          <cell r="E73">
            <v>24814.716544137798</v>
          </cell>
          <cell r="F73">
            <v>19295.081799363503</v>
          </cell>
          <cell r="G73">
            <v>19888.084926878</v>
          </cell>
          <cell r="H73">
            <v>17209.102181936898</v>
          </cell>
          <cell r="I73">
            <v>25819.143762238</v>
          </cell>
          <cell r="J73">
            <v>42636.584113948302</v>
          </cell>
          <cell r="K73">
            <v>33733.605545923703</v>
          </cell>
          <cell r="L73">
            <v>41632.441798971595</v>
          </cell>
          <cell r="M73">
            <v>28975.081664840298</v>
          </cell>
          <cell r="N73">
            <v>34544.983818770197</v>
          </cell>
          <cell r="O73">
            <v>35890.618762475096</v>
          </cell>
          <cell r="P73">
            <v>34805.025125628097</v>
          </cell>
          <cell r="Q73">
            <v>44858.885096700804</v>
          </cell>
          <cell r="R73">
            <v>53606.901366826794</v>
          </cell>
          <cell r="S73">
            <v>55837.718940936902</v>
          </cell>
          <cell r="T73">
            <v>59092.591434823495</v>
          </cell>
          <cell r="U73">
            <v>56751.5358361775</v>
          </cell>
          <cell r="V73">
            <v>51553.300492610899</v>
          </cell>
          <cell r="W73">
            <v>53322.797803771798</v>
          </cell>
          <cell r="X73">
            <v>53933.070454653396</v>
          </cell>
          <cell r="Y73">
            <v>57040.168672415399</v>
          </cell>
          <cell r="Z73">
            <v>61489.773083279404</v>
          </cell>
          <cell r="AA73">
            <v>69662.717888351806</v>
          </cell>
          <cell r="AB73">
            <v>79393.789355218003</v>
          </cell>
          <cell r="AC73">
            <v>93267.836372040503</v>
          </cell>
          <cell r="AD73">
            <v>72170.857074261032</v>
          </cell>
        </row>
        <row r="74">
          <cell r="B74" t="str">
            <v>Philippines</v>
          </cell>
          <cell r="C74">
            <v>32450.397797394602</v>
          </cell>
          <cell r="D74">
            <v>35646.643186325906</v>
          </cell>
          <cell r="E74">
            <v>37140.160181533094</v>
          </cell>
          <cell r="F74">
            <v>33212.130449289602</v>
          </cell>
          <cell r="G74">
            <v>31408.4797003563</v>
          </cell>
          <cell r="H74">
            <v>30734.266226003801</v>
          </cell>
          <cell r="I74">
            <v>29868.362280208501</v>
          </cell>
          <cell r="J74">
            <v>33195.970171150198</v>
          </cell>
          <cell r="K74">
            <v>37885.488952487198</v>
          </cell>
          <cell r="L74">
            <v>42647.186045591705</v>
          </cell>
          <cell r="M74">
            <v>44163.995206306798</v>
          </cell>
          <cell r="N74">
            <v>45321.216184367106</v>
          </cell>
          <cell r="O74">
            <v>52981.536176930196</v>
          </cell>
          <cell r="P74">
            <v>54368.2844268763</v>
          </cell>
          <cell r="Q74">
            <v>64084.4601244644</v>
          </cell>
          <cell r="R74">
            <v>75525.140810747602</v>
          </cell>
          <cell r="S74">
            <v>84371.353323564705</v>
          </cell>
          <cell r="T74">
            <v>83735.9847224603</v>
          </cell>
          <cell r="U74">
            <v>66596.375287992298</v>
          </cell>
          <cell r="V74">
            <v>76157.135492992791</v>
          </cell>
          <cell r="W74">
            <v>75912.111286481202</v>
          </cell>
          <cell r="X74">
            <v>71215.635978910694</v>
          </cell>
          <cell r="Y74">
            <v>76813.915317222898</v>
          </cell>
          <cell r="Z74">
            <v>79633.515773937703</v>
          </cell>
          <cell r="AA74">
            <v>86703.108944665903</v>
          </cell>
          <cell r="AB74">
            <v>98371.437488304102</v>
          </cell>
          <cell r="AC74">
            <v>116931.424877942</v>
          </cell>
          <cell r="AD74">
            <v>91690.680480414521</v>
          </cell>
        </row>
        <row r="75">
          <cell r="B75" t="str">
            <v>Samoa</v>
          </cell>
          <cell r="C75">
            <v>104.395084367546</v>
          </cell>
          <cell r="D75">
            <v>98.123931930852009</v>
          </cell>
          <cell r="E75">
            <v>100.63610552694401</v>
          </cell>
          <cell r="F75">
            <v>92.867212074256898</v>
          </cell>
          <cell r="G75">
            <v>91.133059004930502</v>
          </cell>
          <cell r="H75">
            <v>86.991730131885205</v>
          </cell>
          <cell r="I75">
            <v>92.432844390324306</v>
          </cell>
          <cell r="J75">
            <v>102.054244847316</v>
          </cell>
          <cell r="K75">
            <v>113.852705407713</v>
          </cell>
          <cell r="L75">
            <v>116.459365531522</v>
          </cell>
          <cell r="M75">
            <v>149.94790712214302</v>
          </cell>
          <cell r="N75">
            <v>145.234226898255</v>
          </cell>
          <cell r="O75">
            <v>158.87352754608699</v>
          </cell>
          <cell r="P75">
            <v>163.23648775331699</v>
          </cell>
          <cell r="Q75">
            <v>129.94830617221299</v>
          </cell>
          <cell r="R75">
            <v>199.13535945842102</v>
          </cell>
          <cell r="S75">
            <v>212.40199008855302</v>
          </cell>
          <cell r="T75">
            <v>230.60348589451701</v>
          </cell>
          <cell r="U75">
            <v>224.03965933712499</v>
          </cell>
          <cell r="V75">
            <v>218.24084915369298</v>
          </cell>
          <cell r="W75">
            <v>219.659628831286</v>
          </cell>
          <cell r="X75">
            <v>231.894341152826</v>
          </cell>
          <cell r="Y75">
            <v>255.61162794521204</v>
          </cell>
          <cell r="Z75">
            <v>283.75777745292601</v>
          </cell>
          <cell r="AA75">
            <v>308.88200224874703</v>
          </cell>
          <cell r="AB75">
            <v>339.93790434494099</v>
          </cell>
          <cell r="AC75">
            <v>364.627346511415</v>
          </cell>
          <cell r="AD75">
            <v>310.56333170064823</v>
          </cell>
        </row>
        <row r="76">
          <cell r="B76" t="str">
            <v>Serbia and Montenegro</v>
          </cell>
          <cell r="U76">
            <v>16092.646422187399</v>
          </cell>
          <cell r="V76">
            <v>11132.937106405199</v>
          </cell>
          <cell r="W76">
            <v>8963.3246050937996</v>
          </cell>
          <cell r="X76">
            <v>11758.5378582996</v>
          </cell>
          <cell r="Y76">
            <v>15831.4713297037</v>
          </cell>
          <cell r="Z76">
            <v>20339.6839185137</v>
          </cell>
          <cell r="AA76">
            <v>24517.897938345603</v>
          </cell>
          <cell r="AB76">
            <v>26231.5052555076</v>
          </cell>
          <cell r="AC76">
            <v>31588.8856472072</v>
          </cell>
          <cell r="AD76">
            <v>23701.888817855557</v>
          </cell>
        </row>
        <row r="77">
          <cell r="B77" t="str">
            <v>Sri Lanka</v>
          </cell>
          <cell r="C77">
            <v>4001.8749243982102</v>
          </cell>
          <cell r="D77">
            <v>4416.7619245557507</v>
          </cell>
          <cell r="E77">
            <v>4768.30674610801</v>
          </cell>
          <cell r="F77">
            <v>5147.3138382306197</v>
          </cell>
          <cell r="G77">
            <v>6033.5927791222402</v>
          </cell>
          <cell r="H77">
            <v>5968.4348365457499</v>
          </cell>
          <cell r="I77">
            <v>6396.1748065871807</v>
          </cell>
          <cell r="J77">
            <v>6660.5798123721506</v>
          </cell>
          <cell r="K77">
            <v>6961.5931423792499</v>
          </cell>
          <cell r="L77">
            <v>6987.8491968818498</v>
          </cell>
          <cell r="M77">
            <v>8031.9663862050202</v>
          </cell>
          <cell r="N77">
            <v>9000.0362568434794</v>
          </cell>
          <cell r="O77">
            <v>9703.0946534450213</v>
          </cell>
          <cell r="P77">
            <v>10338.2158923231</v>
          </cell>
          <cell r="Q77">
            <v>11718.756244922901</v>
          </cell>
          <cell r="R77">
            <v>13029.293546946401</v>
          </cell>
          <cell r="S77">
            <v>13897.3752464975</v>
          </cell>
          <cell r="T77">
            <v>15090.752790022099</v>
          </cell>
          <cell r="U77">
            <v>15794.9438468836</v>
          </cell>
          <cell r="V77">
            <v>15657.3505230023</v>
          </cell>
          <cell r="W77">
            <v>16331.862796130199</v>
          </cell>
          <cell r="X77">
            <v>15745.6875474923</v>
          </cell>
          <cell r="Y77">
            <v>16536.1786827412</v>
          </cell>
          <cell r="Z77">
            <v>18246.413703912498</v>
          </cell>
          <cell r="AA77">
            <v>20054.863182600697</v>
          </cell>
          <cell r="AB77">
            <v>23534.174584340399</v>
          </cell>
          <cell r="AC77">
            <v>26794.458818220603</v>
          </cell>
          <cell r="AD77">
            <v>21033.217794363081</v>
          </cell>
        </row>
        <row r="78">
          <cell r="B78" t="str">
            <v>Swaziland</v>
          </cell>
          <cell r="C78">
            <v>542.59356050008398</v>
          </cell>
          <cell r="D78">
            <v>575.60172129129194</v>
          </cell>
          <cell r="E78">
            <v>505.42916137110802</v>
          </cell>
          <cell r="F78">
            <v>521.11159742039808</v>
          </cell>
          <cell r="G78">
            <v>460.53582400109002</v>
          </cell>
          <cell r="H78">
            <v>367.41251512316296</v>
          </cell>
          <cell r="I78">
            <v>452.41100016447598</v>
          </cell>
          <cell r="J78">
            <v>584.47710699999902</v>
          </cell>
          <cell r="K78">
            <v>695.81683558333293</v>
          </cell>
          <cell r="L78">
            <v>698.54403450000098</v>
          </cell>
          <cell r="M78">
            <v>859.90589333333503</v>
          </cell>
          <cell r="N78">
            <v>910.19054933333496</v>
          </cell>
          <cell r="O78">
            <v>1002.5855825000001</v>
          </cell>
          <cell r="P78">
            <v>1062.7035319133299</v>
          </cell>
          <cell r="Q78">
            <v>1146.35789244433</v>
          </cell>
          <cell r="R78">
            <v>1364.6292424031701</v>
          </cell>
          <cell r="S78">
            <v>1331.30856868667</v>
          </cell>
          <cell r="T78">
            <v>1436.5149512083299</v>
          </cell>
          <cell r="U78">
            <v>1357.3296540941699</v>
          </cell>
          <cell r="V78">
            <v>1377.0982038449999</v>
          </cell>
          <cell r="W78">
            <v>1389.64428359264</v>
          </cell>
          <cell r="X78">
            <v>1260.7199730329799</v>
          </cell>
          <cell r="Y78">
            <v>1194.3136975229399</v>
          </cell>
          <cell r="Z78">
            <v>1906.5395851785302</v>
          </cell>
          <cell r="AA78">
            <v>2386.11451340331</v>
          </cell>
          <cell r="AB78">
            <v>2608.5939462446599</v>
          </cell>
          <cell r="AC78">
            <v>2636.9185294117597</v>
          </cell>
          <cell r="AD78">
            <v>2146.4960543522402</v>
          </cell>
        </row>
        <row r="79">
          <cell r="B79" t="str">
            <v>Syrian Arab Republic</v>
          </cell>
          <cell r="C79">
            <v>12979.747295258599</v>
          </cell>
          <cell r="D79">
            <v>16652.4056532129</v>
          </cell>
          <cell r="E79">
            <v>17414.684161229801</v>
          </cell>
          <cell r="F79">
            <v>18649.109983759099</v>
          </cell>
          <cell r="G79">
            <v>19170.992951336098</v>
          </cell>
          <cell r="H79">
            <v>21176.845429839301</v>
          </cell>
          <cell r="I79">
            <v>25428.245050647402</v>
          </cell>
          <cell r="J79">
            <v>32496.693103462101</v>
          </cell>
          <cell r="K79">
            <v>16537.511896600703</v>
          </cell>
          <cell r="L79">
            <v>9848.7514822554494</v>
          </cell>
          <cell r="M79">
            <v>12302.980284273301</v>
          </cell>
          <cell r="N79">
            <v>14156.4289463121</v>
          </cell>
          <cell r="O79">
            <v>13682.9135380997</v>
          </cell>
          <cell r="P79">
            <v>13643.6337654856</v>
          </cell>
          <cell r="Q79">
            <v>15152.5289153177</v>
          </cell>
          <cell r="R79">
            <v>16644.967700249799</v>
          </cell>
          <cell r="S79">
            <v>17834.532448809798</v>
          </cell>
          <cell r="T79">
            <v>16645.774736243802</v>
          </cell>
          <cell r="U79">
            <v>16184.052650614198</v>
          </cell>
          <cell r="V79">
            <v>16834.3662531386</v>
          </cell>
          <cell r="W79">
            <v>19860.650879566801</v>
          </cell>
          <cell r="X79">
            <v>21017.0706166583</v>
          </cell>
          <cell r="Y79">
            <v>22780.284028495</v>
          </cell>
          <cell r="Z79">
            <v>22718.637462376802</v>
          </cell>
          <cell r="AA79">
            <v>24702.503347452101</v>
          </cell>
          <cell r="AB79">
            <v>27369.068488986901</v>
          </cell>
          <cell r="AC79">
            <v>31504.5703753118</v>
          </cell>
          <cell r="AD79">
            <v>25815.012740524522</v>
          </cell>
        </row>
        <row r="80">
          <cell r="B80" t="str">
            <v>Thailand</v>
          </cell>
          <cell r="C80">
            <v>32353.3771543373</v>
          </cell>
          <cell r="D80">
            <v>34847.911285808303</v>
          </cell>
          <cell r="E80">
            <v>36590.963430993099</v>
          </cell>
          <cell r="F80">
            <v>40043.106342157203</v>
          </cell>
          <cell r="G80">
            <v>41798.734553983202</v>
          </cell>
          <cell r="H80">
            <v>38900.399729253404</v>
          </cell>
          <cell r="I80">
            <v>43096.5809294145</v>
          </cell>
          <cell r="J80">
            <v>50535.045891151494</v>
          </cell>
          <cell r="K80">
            <v>61666.953289263998</v>
          </cell>
          <cell r="L80">
            <v>72251.187621751102</v>
          </cell>
          <cell r="M80">
            <v>85640.026515762394</v>
          </cell>
          <cell r="N80">
            <v>96187.556037250208</v>
          </cell>
          <cell r="O80">
            <v>109426.058327319</v>
          </cell>
          <cell r="P80">
            <v>121795.521009697</v>
          </cell>
          <cell r="Q80">
            <v>144307.79324055702</v>
          </cell>
          <cell r="R80">
            <v>168018.56224982298</v>
          </cell>
          <cell r="S80">
            <v>181947.62666986798</v>
          </cell>
          <cell r="T80">
            <v>150891.45305781698</v>
          </cell>
          <cell r="U80">
            <v>111859.65943040099</v>
          </cell>
          <cell r="V80">
            <v>122629.745730968</v>
          </cell>
          <cell r="W80">
            <v>122725.247705559</v>
          </cell>
          <cell r="X80">
            <v>115536.405150354</v>
          </cell>
          <cell r="Y80">
            <v>126876.918690024</v>
          </cell>
          <cell r="Z80">
            <v>142640.054927991</v>
          </cell>
          <cell r="AA80">
            <v>161349.01430734497</v>
          </cell>
          <cell r="AB80">
            <v>176221.70697327799</v>
          </cell>
          <cell r="AC80">
            <v>206257.91974656802</v>
          </cell>
          <cell r="AD80">
            <v>162669.12292904119</v>
          </cell>
        </row>
        <row r="81">
          <cell r="B81" t="str">
            <v>Tonga</v>
          </cell>
          <cell r="C81">
            <v>56.081433643043802</v>
          </cell>
          <cell r="D81">
            <v>62.258808076529199</v>
          </cell>
          <cell r="E81">
            <v>62.0529999466603</v>
          </cell>
          <cell r="F81">
            <v>60.8759487568325</v>
          </cell>
          <cell r="G81">
            <v>64.212159437341001</v>
          </cell>
          <cell r="H81">
            <v>60.036476190785201</v>
          </cell>
          <cell r="I81">
            <v>71.350298398943892</v>
          </cell>
          <cell r="J81">
            <v>77.341602366520405</v>
          </cell>
          <cell r="K81">
            <v>90.926056077810998</v>
          </cell>
          <cell r="L81">
            <v>110.070557476212</v>
          </cell>
          <cell r="M81">
            <v>113.04216441169899</v>
          </cell>
          <cell r="N81">
            <v>135.03280151365598</v>
          </cell>
          <cell r="O81">
            <v>140.23271724340199</v>
          </cell>
          <cell r="P81">
            <v>144.90605348845301</v>
          </cell>
          <cell r="Q81">
            <v>149.417131216933</v>
          </cell>
          <cell r="R81">
            <v>160.81118930562198</v>
          </cell>
          <cell r="S81">
            <v>174.58493600067303</v>
          </cell>
          <cell r="T81">
            <v>172.976111525091</v>
          </cell>
          <cell r="U81">
            <v>167.164185898206</v>
          </cell>
          <cell r="V81">
            <v>155.10148508825799</v>
          </cell>
          <cell r="W81">
            <v>158.134356848495</v>
          </cell>
          <cell r="X81">
            <v>141.624185576787</v>
          </cell>
          <cell r="Y81">
            <v>142.57777543874701</v>
          </cell>
          <cell r="Z81">
            <v>159.202692228388</v>
          </cell>
          <cell r="AA81">
            <v>182.07801571490799</v>
          </cell>
          <cell r="AB81">
            <v>215.388457520749</v>
          </cell>
          <cell r="AC81">
            <v>224.05545362330801</v>
          </cell>
          <cell r="AD81">
            <v>184.66047890522</v>
          </cell>
        </row>
        <row r="82">
          <cell r="B82" t="str">
            <v>Tunisia</v>
          </cell>
          <cell r="C82">
            <v>8741.9751357860696</v>
          </cell>
          <cell r="D82">
            <v>8428.513245085931</v>
          </cell>
          <cell r="E82">
            <v>8133.4016737237498</v>
          </cell>
          <cell r="F82">
            <v>8350.1774849304402</v>
          </cell>
          <cell r="G82">
            <v>8254.8923766962289</v>
          </cell>
          <cell r="H82">
            <v>8410.0663922611311</v>
          </cell>
          <cell r="I82">
            <v>9018.1359897143284</v>
          </cell>
          <cell r="J82">
            <v>9696.2714228153891</v>
          </cell>
          <cell r="K82">
            <v>10096.2927855044</v>
          </cell>
          <cell r="L82">
            <v>10101.970240993</v>
          </cell>
          <cell r="M82">
            <v>12314.357281111199</v>
          </cell>
          <cell r="N82">
            <v>13009.7339390007</v>
          </cell>
          <cell r="O82">
            <v>18272.274988692898</v>
          </cell>
          <cell r="P82">
            <v>14608.946896482999</v>
          </cell>
          <cell r="Q82">
            <v>15632.4634242784</v>
          </cell>
          <cell r="R82">
            <v>18028.9701839712</v>
          </cell>
          <cell r="S82">
            <v>19587.322786110501</v>
          </cell>
          <cell r="T82">
            <v>18897.006962654799</v>
          </cell>
          <cell r="U82">
            <v>19835.326182521498</v>
          </cell>
          <cell r="V82">
            <v>20760.350050488101</v>
          </cell>
          <cell r="W82">
            <v>19455.599300087499</v>
          </cell>
          <cell r="X82">
            <v>19988.3227914089</v>
          </cell>
          <cell r="Y82">
            <v>21053.948232204901</v>
          </cell>
          <cell r="Z82">
            <v>25000.2651747891</v>
          </cell>
          <cell r="AA82">
            <v>28129.265355279</v>
          </cell>
          <cell r="AB82">
            <v>28958.917835671302</v>
          </cell>
          <cell r="AC82">
            <v>30619.9018385823</v>
          </cell>
          <cell r="AD82">
            <v>26752.459687305323</v>
          </cell>
        </row>
        <row r="83">
          <cell r="B83" t="str">
            <v>Turkmenistan</v>
          </cell>
          <cell r="O83">
            <v>950.61996705965998</v>
          </cell>
          <cell r="P83">
            <v>5362.7779198428898</v>
          </cell>
          <cell r="Q83">
            <v>3633.3333333333303</v>
          </cell>
          <cell r="R83">
            <v>5873.8738738738703</v>
          </cell>
          <cell r="S83">
            <v>2379.2817679558002</v>
          </cell>
          <cell r="T83">
            <v>2681.14252098309</v>
          </cell>
          <cell r="U83">
            <v>2861.8819051946903</v>
          </cell>
          <cell r="V83">
            <v>3857.1153846153798</v>
          </cell>
          <cell r="W83">
            <v>5022.1153846153802</v>
          </cell>
          <cell r="X83">
            <v>6933.4615384615399</v>
          </cell>
          <cell r="Y83">
            <v>8700</v>
          </cell>
          <cell r="Z83">
            <v>11424.2307692308</v>
          </cell>
          <cell r="AA83">
            <v>14195.5769230769</v>
          </cell>
          <cell r="AB83">
            <v>17174.4230769231</v>
          </cell>
          <cell r="AC83">
            <v>21845.8661538462</v>
          </cell>
          <cell r="AD83">
            <v>14668.0193846154</v>
          </cell>
        </row>
        <row r="84">
          <cell r="B84" t="str">
            <v>Ukraine</v>
          </cell>
          <cell r="O84">
            <v>20784.329458197899</v>
          </cell>
          <cell r="P84">
            <v>29654.6</v>
          </cell>
          <cell r="Q84">
            <v>36477.848484848502</v>
          </cell>
          <cell r="R84">
            <v>37023.036492887695</v>
          </cell>
          <cell r="S84">
            <v>44596.897020197299</v>
          </cell>
          <cell r="T84">
            <v>50149.053130237102</v>
          </cell>
          <cell r="U84">
            <v>41891.7925683953</v>
          </cell>
          <cell r="V84">
            <v>31568.732082139701</v>
          </cell>
          <cell r="W84">
            <v>31261.718319179403</v>
          </cell>
          <cell r="X84">
            <v>38008.637057443899</v>
          </cell>
          <cell r="Y84">
            <v>42392.896031239405</v>
          </cell>
          <cell r="Z84">
            <v>50132.953288202996</v>
          </cell>
          <cell r="AA84">
            <v>64883.060725700307</v>
          </cell>
          <cell r="AB84">
            <v>86044.373185710996</v>
          </cell>
          <cell r="AC84">
            <v>106072.018742952</v>
          </cell>
          <cell r="AD84">
            <v>69905.060394761153</v>
          </cell>
        </row>
        <row r="85">
          <cell r="B85" t="str">
            <v>Vanuatu</v>
          </cell>
          <cell r="C85">
            <v>108.13839840647501</v>
          </cell>
          <cell r="D85">
            <v>101.524571603204</v>
          </cell>
          <cell r="E85">
            <v>102.166268610503</v>
          </cell>
          <cell r="F85">
            <v>104.747876605656</v>
          </cell>
          <cell r="G85">
            <v>127.51071592506399</v>
          </cell>
          <cell r="H85">
            <v>121.22114051756499</v>
          </cell>
          <cell r="I85">
            <v>117.73876877273</v>
          </cell>
          <cell r="J85">
            <v>125.13016410906199</v>
          </cell>
          <cell r="K85">
            <v>147.36055996893899</v>
          </cell>
          <cell r="L85">
            <v>144.63702190039299</v>
          </cell>
          <cell r="M85">
            <v>156.799456988896</v>
          </cell>
          <cell r="N85">
            <v>186.93491340366299</v>
          </cell>
          <cell r="O85">
            <v>195.15825652670802</v>
          </cell>
          <cell r="P85">
            <v>200.96507507113</v>
          </cell>
          <cell r="Q85">
            <v>219.89400512584501</v>
          </cell>
          <cell r="R85">
            <v>233.80170784097402</v>
          </cell>
          <cell r="S85">
            <v>245.28737999499899</v>
          </cell>
          <cell r="T85">
            <v>255.88607466673301</v>
          </cell>
          <cell r="U85">
            <v>254.26182115379498</v>
          </cell>
          <cell r="V85">
            <v>251.008022358582</v>
          </cell>
          <cell r="W85">
            <v>244.557174237477</v>
          </cell>
          <cell r="X85">
            <v>234.96258064516101</v>
          </cell>
          <cell r="Y85">
            <v>229.557346232594</v>
          </cell>
          <cell r="Z85">
            <v>279.75475185334096</v>
          </cell>
          <cell r="AA85">
            <v>329.73432328473001</v>
          </cell>
          <cell r="AB85">
            <v>367.74857927457299</v>
          </cell>
          <cell r="AC85">
            <v>387.20681505801804</v>
          </cell>
          <cell r="AD85">
            <v>318.8003631406512</v>
          </cell>
        </row>
        <row r="86">
          <cell r="B86" t="str">
            <v>Bangladesh</v>
          </cell>
          <cell r="C86">
            <v>19506.6236657095</v>
          </cell>
          <cell r="D86">
            <v>19010.611086947702</v>
          </cell>
          <cell r="E86">
            <v>17407.814039653102</v>
          </cell>
          <cell r="F86">
            <v>18242.524758728399</v>
          </cell>
          <cell r="G86">
            <v>20740.982947812998</v>
          </cell>
          <cell r="H86">
            <v>21336.889178892001</v>
          </cell>
          <cell r="I86">
            <v>22369.955503520599</v>
          </cell>
          <cell r="J86">
            <v>24679.2928341025</v>
          </cell>
          <cell r="K86">
            <v>26636.525957481703</v>
          </cell>
          <cell r="L86">
            <v>29344.375581034998</v>
          </cell>
          <cell r="M86">
            <v>30496.697769689799</v>
          </cell>
          <cell r="N86">
            <v>31432.307831736602</v>
          </cell>
          <cell r="O86">
            <v>31438.656200745801</v>
          </cell>
          <cell r="P86">
            <v>32954.242532477801</v>
          </cell>
          <cell r="Q86">
            <v>35801.746699714698</v>
          </cell>
          <cell r="R86">
            <v>39579.830190692803</v>
          </cell>
          <cell r="S86">
            <v>41515.9953934562</v>
          </cell>
          <cell r="T86">
            <v>43387.963050843297</v>
          </cell>
          <cell r="U86">
            <v>44757.2717871844</v>
          </cell>
          <cell r="V86">
            <v>46529.395706258903</v>
          </cell>
          <cell r="W86">
            <v>47047.978264343896</v>
          </cell>
          <cell r="X86">
            <v>47193.949348942799</v>
          </cell>
          <cell r="Y86">
            <v>49559.589206744102</v>
          </cell>
          <cell r="Z86">
            <v>54475.732088920304</v>
          </cell>
          <cell r="AA86">
            <v>59120.203979013502</v>
          </cell>
          <cell r="AB86">
            <v>61280.335786846896</v>
          </cell>
          <cell r="AC86">
            <v>65215.707620883295</v>
          </cell>
          <cell r="AD86">
            <v>57930.313736481614</v>
          </cell>
        </row>
        <row r="87">
          <cell r="B87" t="str">
            <v>Bhutan</v>
          </cell>
          <cell r="C87">
            <v>130.81756289213001</v>
          </cell>
          <cell r="D87">
            <v>147.36560806073001</v>
          </cell>
          <cell r="E87">
            <v>154.92470857622899</v>
          </cell>
          <cell r="F87">
            <v>173.99121062710398</v>
          </cell>
          <cell r="G87">
            <v>170.62858972434</v>
          </cell>
          <cell r="H87">
            <v>175.12301760184502</v>
          </cell>
          <cell r="I87">
            <v>207.260544707815</v>
          </cell>
          <cell r="J87">
            <v>249.331362894563</v>
          </cell>
          <cell r="K87">
            <v>269.25858818336803</v>
          </cell>
          <cell r="L87">
            <v>258.77434251620303</v>
          </cell>
          <cell r="M87">
            <v>278.59214827896898</v>
          </cell>
          <cell r="N87">
            <v>237.40063172217702</v>
          </cell>
          <cell r="O87">
            <v>238.904374520348</v>
          </cell>
          <cell r="P87">
            <v>224.68585707123202</v>
          </cell>
          <cell r="Q87">
            <v>263.99102503662903</v>
          </cell>
          <cell r="R87">
            <v>293.90967653154001</v>
          </cell>
          <cell r="S87">
            <v>320.90821330341402</v>
          </cell>
          <cell r="T87">
            <v>367.31793159334404</v>
          </cell>
          <cell r="U87">
            <v>411.930190153686</v>
          </cell>
          <cell r="V87">
            <v>430.31227987790601</v>
          </cell>
          <cell r="W87">
            <v>459.67318748754002</v>
          </cell>
          <cell r="X87">
            <v>492.73550334123701</v>
          </cell>
          <cell r="Y87">
            <v>544.57581414644301</v>
          </cell>
          <cell r="Z87">
            <v>610.66138118088895</v>
          </cell>
          <cell r="AA87">
            <v>708.61043822946499</v>
          </cell>
          <cell r="AB87">
            <v>827.50504371217198</v>
          </cell>
          <cell r="AC87">
            <v>982.59505186611295</v>
          </cell>
          <cell r="AD87">
            <v>734.78954582701635</v>
          </cell>
        </row>
        <row r="88">
          <cell r="B88" t="str">
            <v>Cambodia</v>
          </cell>
          <cell r="C88">
            <v>132.07156646737599</v>
          </cell>
          <cell r="D88">
            <v>132.07156646737599</v>
          </cell>
          <cell r="E88">
            <v>132.07156646737599</v>
          </cell>
          <cell r="F88">
            <v>150.31788358689599</v>
          </cell>
          <cell r="G88">
            <v>168.15368278384398</v>
          </cell>
          <cell r="H88">
            <v>186.72329322000598</v>
          </cell>
          <cell r="I88">
            <v>205.399814786684</v>
          </cell>
          <cell r="J88">
            <v>140.83283579729201</v>
          </cell>
          <cell r="K88">
            <v>276.09814875064797</v>
          </cell>
          <cell r="L88">
            <v>346.36041149684098</v>
          </cell>
          <cell r="M88">
            <v>899.37892469532903</v>
          </cell>
          <cell r="N88">
            <v>2010.8313608746</v>
          </cell>
          <cell r="O88">
            <v>2438.87413417168</v>
          </cell>
          <cell r="P88">
            <v>2426.5100109210002</v>
          </cell>
          <cell r="Q88">
            <v>2759.6434584722501</v>
          </cell>
          <cell r="R88">
            <v>3420.2097342208103</v>
          </cell>
          <cell r="S88">
            <v>3481.33481573581</v>
          </cell>
          <cell r="T88">
            <v>3386.6502820804099</v>
          </cell>
          <cell r="U88">
            <v>3105.1423826375203</v>
          </cell>
          <cell r="V88">
            <v>3515.8585766739702</v>
          </cell>
          <cell r="W88">
            <v>3655.1737309710002</v>
          </cell>
          <cell r="X88">
            <v>3970.0954685644997</v>
          </cell>
          <cell r="Y88">
            <v>4280.2654613840505</v>
          </cell>
          <cell r="Z88">
            <v>4585.4547241277905</v>
          </cell>
          <cell r="AA88">
            <v>5306.6143838678199</v>
          </cell>
          <cell r="AB88">
            <v>6232.6122885423702</v>
          </cell>
          <cell r="AC88">
            <v>7095.5011387730001</v>
          </cell>
          <cell r="AD88">
            <v>5500.0895993390059</v>
          </cell>
        </row>
        <row r="89">
          <cell r="B89" t="str">
            <v>Haiti</v>
          </cell>
          <cell r="C89">
            <v>1545.69152069543</v>
          </cell>
          <cell r="D89">
            <v>1701.6007582662201</v>
          </cell>
          <cell r="E89">
            <v>1769.76871712046</v>
          </cell>
          <cell r="F89">
            <v>1899.5432751903002</v>
          </cell>
          <cell r="G89">
            <v>2104.8031359425199</v>
          </cell>
          <cell r="H89">
            <v>2337.24981439971</v>
          </cell>
          <cell r="I89">
            <v>2596.9136660300196</v>
          </cell>
          <cell r="J89">
            <v>1279.44755521208</v>
          </cell>
          <cell r="K89">
            <v>841.29079953644407</v>
          </cell>
          <cell r="L89">
            <v>777.69475533468596</v>
          </cell>
          <cell r="M89">
            <v>989.89374860943008</v>
          </cell>
          <cell r="N89">
            <v>887.78381066357906</v>
          </cell>
          <cell r="O89">
            <v>532.89567939250901</v>
          </cell>
          <cell r="P89">
            <v>610.28127251285503</v>
          </cell>
          <cell r="Q89">
            <v>1731.08914448735</v>
          </cell>
          <cell r="R89">
            <v>2541.5845415224098</v>
          </cell>
          <cell r="S89">
            <v>2864.2880279116303</v>
          </cell>
          <cell r="T89">
            <v>3115.5468148120403</v>
          </cell>
          <cell r="U89">
            <v>3639.2171083916101</v>
          </cell>
          <cell r="V89">
            <v>3972.33203671508</v>
          </cell>
          <cell r="W89">
            <v>3514.37354686354</v>
          </cell>
          <cell r="X89">
            <v>3415.56145108482</v>
          </cell>
          <cell r="Y89">
            <v>3096.6880896033003</v>
          </cell>
          <cell r="Z89">
            <v>2683.5022271529901</v>
          </cell>
          <cell r="AA89">
            <v>3531.0897332706199</v>
          </cell>
          <cell r="AB89">
            <v>3983.3790402534601</v>
          </cell>
          <cell r="AC89">
            <v>4472.8162302294095</v>
          </cell>
          <cell r="AD89">
            <v>3553.4950641019559</v>
          </cell>
        </row>
        <row r="90">
          <cell r="B90" t="str">
            <v>India</v>
          </cell>
          <cell r="C90">
            <v>176623.70515122599</v>
          </cell>
          <cell r="D90">
            <v>189022.144469975</v>
          </cell>
          <cell r="E90">
            <v>195434.35210445098</v>
          </cell>
          <cell r="F90">
            <v>211259.90997992802</v>
          </cell>
          <cell r="G90">
            <v>211999.73473306801</v>
          </cell>
          <cell r="H90">
            <v>219901.346556409</v>
          </cell>
          <cell r="I90">
            <v>242060.20694187502</v>
          </cell>
          <cell r="J90">
            <v>267136.02391344</v>
          </cell>
          <cell r="K90">
            <v>293120.57584301301</v>
          </cell>
          <cell r="L90">
            <v>291957.520055275</v>
          </cell>
          <cell r="M90">
            <v>315566.83495249198</v>
          </cell>
          <cell r="N90">
            <v>280078.85061209998</v>
          </cell>
          <cell r="O90">
            <v>281750.08054761903</v>
          </cell>
          <cell r="P90">
            <v>274825.70074513304</v>
          </cell>
          <cell r="Q90">
            <v>313010.58219942503</v>
          </cell>
          <cell r="R90">
            <v>355623.610712405</v>
          </cell>
          <cell r="S90">
            <v>376355.14644354902</v>
          </cell>
          <cell r="T90">
            <v>409979.59497994301</v>
          </cell>
          <cell r="U90">
            <v>412685.40864631301</v>
          </cell>
          <cell r="V90">
            <v>440759.93556099199</v>
          </cell>
          <cell r="W90">
            <v>461329.008544265</v>
          </cell>
          <cell r="X90">
            <v>473866.91428601602</v>
          </cell>
          <cell r="Y90">
            <v>494848.45637137303</v>
          </cell>
          <cell r="Z90">
            <v>576547.15997409797</v>
          </cell>
          <cell r="AA90">
            <v>667342.41511766694</v>
          </cell>
          <cell r="AB90">
            <v>780783.87022692699</v>
          </cell>
          <cell r="AC90">
            <v>886866.78717597399</v>
          </cell>
          <cell r="AD90">
            <v>681277.73777320771</v>
          </cell>
        </row>
        <row r="91">
          <cell r="B91" t="str">
            <v>Kyrgyz Republic</v>
          </cell>
          <cell r="O91">
            <v>920.49685413235409</v>
          </cell>
          <cell r="P91">
            <v>666.83690826614804</v>
          </cell>
          <cell r="Q91">
            <v>1109.5676289769899</v>
          </cell>
          <cell r="R91">
            <v>1493.5799605244099</v>
          </cell>
          <cell r="S91">
            <v>1812.5251957063799</v>
          </cell>
          <cell r="T91">
            <v>1762.8353588059299</v>
          </cell>
          <cell r="U91">
            <v>1673.97225131185</v>
          </cell>
          <cell r="V91">
            <v>1266.6349511921799</v>
          </cell>
          <cell r="W91">
            <v>1367.92821076315</v>
          </cell>
          <cell r="X91">
            <v>1525.24405029476</v>
          </cell>
          <cell r="Y91">
            <v>1606.4311436053201</v>
          </cell>
          <cell r="Z91">
            <v>1919.1784297376798</v>
          </cell>
          <cell r="AA91">
            <v>2214.5890577935197</v>
          </cell>
          <cell r="AB91">
            <v>2459.5846750191899</v>
          </cell>
          <cell r="AC91">
            <v>2821.8027938607001</v>
          </cell>
          <cell r="AD91">
            <v>2204.3172200032823</v>
          </cell>
        </row>
        <row r="92">
          <cell r="B92" t="str">
            <v>Lao PDR</v>
          </cell>
          <cell r="C92">
            <v>956.87741407707699</v>
          </cell>
          <cell r="D92">
            <v>559.20215579510602</v>
          </cell>
          <cell r="E92">
            <v>559.583400014056</v>
          </cell>
          <cell r="F92">
            <v>1023.7382653139799</v>
          </cell>
          <cell r="G92">
            <v>1465.8148251505002</v>
          </cell>
          <cell r="H92">
            <v>1843.2119829350499</v>
          </cell>
          <cell r="I92">
            <v>1288.8623497159899</v>
          </cell>
          <cell r="J92">
            <v>907.83500460572895</v>
          </cell>
          <cell r="K92">
            <v>591.39192134367306</v>
          </cell>
          <cell r="L92">
            <v>730.47946250602104</v>
          </cell>
          <cell r="M92">
            <v>871.55049786628706</v>
          </cell>
          <cell r="N92">
            <v>1027.02702702703</v>
          </cell>
          <cell r="O92">
            <v>1177.54532775453</v>
          </cell>
          <cell r="P92">
            <v>1326.35983263598</v>
          </cell>
          <cell r="Q92">
            <v>1541.02920723227</v>
          </cell>
          <cell r="R92">
            <v>1790.5362776025199</v>
          </cell>
          <cell r="S92">
            <v>1863.62900178157</v>
          </cell>
          <cell r="T92">
            <v>1758.42650109034</v>
          </cell>
          <cell r="U92">
            <v>1285.6276531231099</v>
          </cell>
          <cell r="V92">
            <v>1472.99145750143</v>
          </cell>
          <cell r="W92">
            <v>1735.1191051170201</v>
          </cell>
          <cell r="X92">
            <v>1761.6915861811001</v>
          </cell>
          <cell r="Y92">
            <v>1829.5019545134401</v>
          </cell>
          <cell r="Z92">
            <v>2148.87198661808</v>
          </cell>
          <cell r="AA92">
            <v>2508.0458771478402</v>
          </cell>
          <cell r="AB92">
            <v>2884.7068897255599</v>
          </cell>
          <cell r="AC92">
            <v>3533.9145551321099</v>
          </cell>
          <cell r="AD92">
            <v>2581.0082526274064</v>
          </cell>
        </row>
        <row r="93">
          <cell r="B93" t="str">
            <v>Mongolia</v>
          </cell>
          <cell r="C93">
            <v>2282.1284573627499</v>
          </cell>
          <cell r="D93">
            <v>2387.74939009524</v>
          </cell>
          <cell r="E93">
            <v>2478.8823358199702</v>
          </cell>
          <cell r="F93">
            <v>2569.5895001868798</v>
          </cell>
          <cell r="G93">
            <v>2373.5357566796902</v>
          </cell>
          <cell r="H93">
            <v>2756.4412300784202</v>
          </cell>
          <cell r="I93">
            <v>3042.4838615338499</v>
          </cell>
          <cell r="J93">
            <v>3418.8735051498302</v>
          </cell>
          <cell r="K93">
            <v>3433.66682975708</v>
          </cell>
          <cell r="L93">
            <v>3576.9803086492698</v>
          </cell>
          <cell r="M93">
            <v>2240.8994274290703</v>
          </cell>
          <cell r="N93">
            <v>2360.2580692520601</v>
          </cell>
          <cell r="O93">
            <v>1319.9442487404999</v>
          </cell>
          <cell r="P93">
            <v>660.43700780927611</v>
          </cell>
          <cell r="Q93">
            <v>786.00418955011594</v>
          </cell>
          <cell r="R93">
            <v>1226.56761145376</v>
          </cell>
          <cell r="S93">
            <v>1178.98504879605</v>
          </cell>
          <cell r="T93">
            <v>1053.9791701162599</v>
          </cell>
          <cell r="U93">
            <v>972.128800160281</v>
          </cell>
          <cell r="V93">
            <v>905.54386351612709</v>
          </cell>
          <cell r="W93">
            <v>947.45233602323697</v>
          </cell>
          <cell r="X93">
            <v>1018.14773311721</v>
          </cell>
          <cell r="Y93">
            <v>1121.2219642530099</v>
          </cell>
          <cell r="Z93">
            <v>1285.3253876845899</v>
          </cell>
          <cell r="AA93">
            <v>1625.2041639911099</v>
          </cell>
          <cell r="AB93">
            <v>2094.4203442421199</v>
          </cell>
          <cell r="AC93">
            <v>2802.7465940879601</v>
          </cell>
          <cell r="AD93">
            <v>1785.7836908517579</v>
          </cell>
        </row>
        <row r="94">
          <cell r="B94" t="str">
            <v>Myanmar</v>
          </cell>
          <cell r="C94">
            <v>6255.2245586833797</v>
          </cell>
          <cell r="D94">
            <v>6295.9595747991907</v>
          </cell>
          <cell r="E94">
            <v>6355.2502255503496</v>
          </cell>
          <cell r="F94">
            <v>6557.4753154434502</v>
          </cell>
          <cell r="G94">
            <v>6694.7444825030707</v>
          </cell>
          <cell r="H94">
            <v>7333.26392842321</v>
          </cell>
          <cell r="I94">
            <v>8853.9365681511499</v>
          </cell>
          <cell r="J94">
            <v>11274.577058655999</v>
          </cell>
          <cell r="K94">
            <v>12620.624497901099</v>
          </cell>
          <cell r="L94">
            <v>19875.977790290399</v>
          </cell>
          <cell r="M94">
            <v>2788.4973765258201</v>
          </cell>
          <cell r="N94">
            <v>2377.3515220576401</v>
          </cell>
          <cell r="O94">
            <v>2684.0955479445697</v>
          </cell>
          <cell r="P94">
            <v>3138.5159107956601</v>
          </cell>
          <cell r="Q94">
            <v>4119.6885286226607</v>
          </cell>
          <cell r="R94">
            <v>5486.5095436133797</v>
          </cell>
          <cell r="S94">
            <v>4955.3806903114701</v>
          </cell>
          <cell r="T94">
            <v>4656.2118315245998</v>
          </cell>
          <cell r="U94">
            <v>6459.4621037042598</v>
          </cell>
          <cell r="V94">
            <v>8486.8336661112389</v>
          </cell>
          <cell r="W94">
            <v>8905.0689506970393</v>
          </cell>
          <cell r="X94">
            <v>6477.7897740553199</v>
          </cell>
          <cell r="Y94">
            <v>6777.6327778430004</v>
          </cell>
          <cell r="Z94">
            <v>10467.109152180101</v>
          </cell>
          <cell r="AA94">
            <v>10785.774743107</v>
          </cell>
          <cell r="AB94">
            <v>12150.830727169399</v>
          </cell>
          <cell r="AC94">
            <v>13001.568095184201</v>
          </cell>
          <cell r="AD94">
            <v>10636.583099096741</v>
          </cell>
        </row>
        <row r="95">
          <cell r="B95" t="str">
            <v>Nepal</v>
          </cell>
          <cell r="C95">
            <v>1844.29103711431</v>
          </cell>
          <cell r="D95">
            <v>2097.9968849849802</v>
          </cell>
          <cell r="E95">
            <v>2129.0300349784798</v>
          </cell>
          <cell r="F95">
            <v>2261.8194312363798</v>
          </cell>
          <cell r="G95">
            <v>1965.10261577338</v>
          </cell>
          <cell r="H95">
            <v>2352.82828282828</v>
          </cell>
          <cell r="I95">
            <v>2814.3434343434301</v>
          </cell>
          <cell r="J95">
            <v>2943.0414746543797</v>
          </cell>
          <cell r="K95">
            <v>3464.2342342342299</v>
          </cell>
          <cell r="L95">
            <v>3473.50194552529</v>
          </cell>
          <cell r="M95">
            <v>3618.4744576626999</v>
          </cell>
          <cell r="N95">
            <v>3921.4760848907199</v>
          </cell>
          <cell r="O95">
            <v>3401.21158129176</v>
          </cell>
          <cell r="P95">
            <v>3660.0416666666702</v>
          </cell>
          <cell r="Q95">
            <v>4066.7755102040796</v>
          </cell>
          <cell r="R95">
            <v>4401.10441767068</v>
          </cell>
          <cell r="S95">
            <v>4521.58038147139</v>
          </cell>
          <cell r="T95">
            <v>4918.6919165351601</v>
          </cell>
          <cell r="U95">
            <v>4856.2550443906393</v>
          </cell>
          <cell r="V95">
            <v>5033.6423841059595</v>
          </cell>
          <cell r="W95">
            <v>5494.2522079050195</v>
          </cell>
          <cell r="X95">
            <v>5595.5782312925203</v>
          </cell>
          <cell r="Y95">
            <v>5568.37876991966</v>
          </cell>
          <cell r="Z95">
            <v>5873.1984083648404</v>
          </cell>
          <cell r="AA95">
            <v>6757.41750749932</v>
          </cell>
          <cell r="AB95">
            <v>7515.3726434376595</v>
          </cell>
          <cell r="AC95">
            <v>7993.5164184960404</v>
          </cell>
          <cell r="AD95">
            <v>6741.5767495435039</v>
          </cell>
        </row>
        <row r="96">
          <cell r="B96" t="str">
            <v>Pakistan</v>
          </cell>
          <cell r="C96">
            <v>28632.287834065799</v>
          </cell>
          <cell r="D96">
            <v>30837.934574155799</v>
          </cell>
          <cell r="E96">
            <v>31302.5233964008</v>
          </cell>
          <cell r="F96">
            <v>32338.756197854203</v>
          </cell>
          <cell r="G96">
            <v>33762.328863371302</v>
          </cell>
          <cell r="H96">
            <v>34940.822941919796</v>
          </cell>
          <cell r="I96">
            <v>36432.205804599595</v>
          </cell>
          <cell r="J96">
            <v>38982.861679725196</v>
          </cell>
          <cell r="K96">
            <v>42241.272046233498</v>
          </cell>
          <cell r="L96">
            <v>43868.8187742585</v>
          </cell>
          <cell r="M96">
            <v>48043.542164570506</v>
          </cell>
          <cell r="N96">
            <v>55007.470337323401</v>
          </cell>
          <cell r="O96">
            <v>59407.169877121705</v>
          </cell>
          <cell r="P96">
            <v>62879.9860192419</v>
          </cell>
          <cell r="Q96">
            <v>63388.662155753103</v>
          </cell>
          <cell r="R96">
            <v>74065.990890276895</v>
          </cell>
          <cell r="S96">
            <v>77344.574118662902</v>
          </cell>
          <cell r="T96">
            <v>76261.325938759604</v>
          </cell>
          <cell r="U96">
            <v>75966.478448419904</v>
          </cell>
          <cell r="V96">
            <v>71248.024921370408</v>
          </cell>
          <cell r="W96">
            <v>74080.317028511694</v>
          </cell>
          <cell r="X96">
            <v>71457.2120039609</v>
          </cell>
          <cell r="Y96">
            <v>71853.664562808204</v>
          </cell>
          <cell r="Z96">
            <v>82591.55002224099</v>
          </cell>
          <cell r="AA96">
            <v>98093.856375428601</v>
          </cell>
          <cell r="AB96">
            <v>110970.142535468</v>
          </cell>
          <cell r="AC96">
            <v>128995.850297185</v>
          </cell>
          <cell r="AD96">
            <v>98501.012758626166</v>
          </cell>
        </row>
        <row r="97">
          <cell r="B97" t="str">
            <v>Papua New Guinea</v>
          </cell>
          <cell r="C97">
            <v>2767.3031026252997</v>
          </cell>
          <cell r="D97">
            <v>2715.6454491374202</v>
          </cell>
          <cell r="E97">
            <v>2576</v>
          </cell>
          <cell r="F97">
            <v>2572.113655437</v>
          </cell>
          <cell r="G97">
            <v>2375.64303287855</v>
          </cell>
          <cell r="H97">
            <v>2200.3000000000002</v>
          </cell>
          <cell r="I97">
            <v>2393.63673805601</v>
          </cell>
          <cell r="J97">
            <v>2630.6574165840798</v>
          </cell>
          <cell r="K97">
            <v>3657.4362524518297</v>
          </cell>
          <cell r="L97">
            <v>3558.8922645477901</v>
          </cell>
          <cell r="M97">
            <v>3219.5938873770097</v>
          </cell>
          <cell r="N97">
            <v>3787.2899159663903</v>
          </cell>
          <cell r="O97">
            <v>4377.9805100559797</v>
          </cell>
          <cell r="P97">
            <v>4974.5502861815203</v>
          </cell>
          <cell r="Q97">
            <v>5502.78606965174</v>
          </cell>
          <cell r="R97">
            <v>4853.6394264671308</v>
          </cell>
          <cell r="S97">
            <v>5152.5745051945096</v>
          </cell>
          <cell r="T97">
            <v>4936.9595536959605</v>
          </cell>
          <cell r="U97">
            <v>3789.2590074779096</v>
          </cell>
          <cell r="V97">
            <v>3462.44656234067</v>
          </cell>
          <cell r="W97">
            <v>3527.9750688505601</v>
          </cell>
          <cell r="X97">
            <v>3082.48584220358</v>
          </cell>
          <cell r="Y97">
            <v>2902.1936704763302</v>
          </cell>
          <cell r="Z97">
            <v>3502.6895955851601</v>
          </cell>
          <cell r="AA97">
            <v>3514.3746007055402</v>
          </cell>
          <cell r="AB97">
            <v>4010.9824020082101</v>
          </cell>
          <cell r="AC97">
            <v>4338.0140169308497</v>
          </cell>
          <cell r="AD97">
            <v>3653.6508571412182</v>
          </cell>
        </row>
        <row r="98">
          <cell r="B98" t="str">
            <v>Rwanda</v>
          </cell>
          <cell r="C98">
            <v>1310.1036975450199</v>
          </cell>
          <cell r="D98">
            <v>1487.21030850945</v>
          </cell>
          <cell r="E98">
            <v>1586.51914018516</v>
          </cell>
          <cell r="F98">
            <v>1694.7782292904501</v>
          </cell>
          <cell r="G98">
            <v>1623.7381037556099</v>
          </cell>
          <cell r="H98">
            <v>1928.7282758254401</v>
          </cell>
          <cell r="I98">
            <v>2184.8490194800002</v>
          </cell>
          <cell r="J98">
            <v>2425.9967323191399</v>
          </cell>
          <cell r="K98">
            <v>2595.8307456403099</v>
          </cell>
          <cell r="L98">
            <v>2710.4086946106299</v>
          </cell>
          <cell r="M98">
            <v>2591.80992736077</v>
          </cell>
          <cell r="N98">
            <v>1911.9705929359102</v>
          </cell>
          <cell r="O98">
            <v>2028.9896552106898</v>
          </cell>
          <cell r="P98">
            <v>1971.52505605598</v>
          </cell>
          <cell r="Q98">
            <v>1178.3615230436999</v>
          </cell>
          <cell r="R98">
            <v>1293.4242275659899</v>
          </cell>
          <cell r="S98">
            <v>1383.64064016214</v>
          </cell>
          <cell r="T98">
            <v>1846.42011365845</v>
          </cell>
          <cell r="U98">
            <v>1980.5657978448901</v>
          </cell>
          <cell r="V98">
            <v>1908.90305651062</v>
          </cell>
          <cell r="W98">
            <v>1793.6469721400099</v>
          </cell>
          <cell r="X98">
            <v>1703.5684623378099</v>
          </cell>
          <cell r="Y98">
            <v>1732.0178297173102</v>
          </cell>
          <cell r="Z98">
            <v>1683.7790398985799</v>
          </cell>
          <cell r="AA98">
            <v>1834.72484541469</v>
          </cell>
          <cell r="AB98">
            <v>2153.4937027456099</v>
          </cell>
          <cell r="AC98">
            <v>2396.9727267685598</v>
          </cell>
          <cell r="AD98">
            <v>1960.19762890895</v>
          </cell>
        </row>
        <row r="99">
          <cell r="B99" t="str">
            <v>Tajikistan</v>
          </cell>
          <cell r="O99">
            <v>291.33602901409301</v>
          </cell>
          <cell r="P99">
            <v>677.98032991945104</v>
          </cell>
          <cell r="Q99">
            <v>829.36571892584197</v>
          </cell>
          <cell r="R99">
            <v>569.30146789796299</v>
          </cell>
          <cell r="S99">
            <v>1051.6937064924</v>
          </cell>
          <cell r="T99">
            <v>1121.2847784345402</v>
          </cell>
          <cell r="U99">
            <v>1320.0311595338098</v>
          </cell>
          <cell r="V99">
            <v>1086.6857431408901</v>
          </cell>
          <cell r="W99">
            <v>990.96809580400202</v>
          </cell>
          <cell r="X99">
            <v>1056.8488046032401</v>
          </cell>
          <cell r="Y99">
            <v>1211.8918775381599</v>
          </cell>
          <cell r="Z99">
            <v>1554.7349802250501</v>
          </cell>
          <cell r="AA99">
            <v>2073.2184231821502</v>
          </cell>
          <cell r="AB99">
            <v>2310.7440381832798</v>
          </cell>
          <cell r="AC99">
            <v>2811.3260973802298</v>
          </cell>
          <cell r="AD99">
            <v>1992.3830833017739</v>
          </cell>
        </row>
        <row r="100">
          <cell r="B100" t="str">
            <v>Uzbekistan</v>
          </cell>
          <cell r="O100">
            <v>3570.9614135704901</v>
          </cell>
          <cell r="P100">
            <v>5501.8808911860006</v>
          </cell>
          <cell r="Q100">
            <v>6521.3301150498801</v>
          </cell>
          <cell r="R100">
            <v>10167.756401287199</v>
          </cell>
          <cell r="S100">
            <v>13922.375436300801</v>
          </cell>
          <cell r="T100">
            <v>14704.6106676083</v>
          </cell>
          <cell r="U100">
            <v>14948.1355902386</v>
          </cell>
          <cell r="V100">
            <v>17041.4186640527</v>
          </cell>
          <cell r="W100">
            <v>13717.3361625178</v>
          </cell>
          <cell r="X100">
            <v>11631.694345862699</v>
          </cell>
          <cell r="Y100">
            <v>9657.0675833102996</v>
          </cell>
          <cell r="Z100">
            <v>10128.6712850566</v>
          </cell>
          <cell r="AA100">
            <v>12001.453075368201</v>
          </cell>
          <cell r="AB100">
            <v>13669.566467754701</v>
          </cell>
          <cell r="AC100">
            <v>16088.249164462501</v>
          </cell>
          <cell r="AD100">
            <v>12309.001515190461</v>
          </cell>
        </row>
        <row r="101">
          <cell r="B101" t="str">
            <v>Vietnam</v>
          </cell>
          <cell r="C101">
            <v>27846.6261393762</v>
          </cell>
          <cell r="D101">
            <v>13875.0147194235</v>
          </cell>
          <cell r="E101">
            <v>18404.943852510001</v>
          </cell>
          <cell r="F101">
            <v>27725.8349652</v>
          </cell>
          <cell r="G101">
            <v>48176.689869460504</v>
          </cell>
          <cell r="H101">
            <v>14999.242168115399</v>
          </cell>
          <cell r="I101">
            <v>33872.677273220506</v>
          </cell>
          <cell r="J101">
            <v>42045.011704520803</v>
          </cell>
          <cell r="K101">
            <v>23234.130859375</v>
          </cell>
          <cell r="L101">
            <v>6293.31093884641</v>
          </cell>
          <cell r="M101">
            <v>6471.7448956846602</v>
          </cell>
          <cell r="N101">
            <v>7642.3965137307196</v>
          </cell>
          <cell r="O101">
            <v>9866.9977526718794</v>
          </cell>
          <cell r="P101">
            <v>13180.9556626714</v>
          </cell>
          <cell r="Q101">
            <v>16278.8181054263</v>
          </cell>
          <cell r="R101">
            <v>20737.0123184964</v>
          </cell>
          <cell r="S101">
            <v>24657.335291472598</v>
          </cell>
          <cell r="T101">
            <v>26843.623395149902</v>
          </cell>
          <cell r="U101">
            <v>27209.526680735598</v>
          </cell>
          <cell r="V101">
            <v>28683.727991011099</v>
          </cell>
          <cell r="W101">
            <v>31195.6078565036</v>
          </cell>
          <cell r="X101">
            <v>32504.267041938801</v>
          </cell>
          <cell r="Y101">
            <v>35147.899990615697</v>
          </cell>
          <cell r="Z101">
            <v>39629.851932787606</v>
          </cell>
          <cell r="AA101">
            <v>45547.853837178503</v>
          </cell>
          <cell r="AB101">
            <v>53052.506253770698</v>
          </cell>
          <cell r="AC101">
            <v>60995.258733934003</v>
          </cell>
          <cell r="AD101">
            <v>46874.674149657294</v>
          </cell>
        </row>
        <row r="102">
          <cell r="B102" t="str">
            <v>Yemen, Rep.</v>
          </cell>
          <cell r="C102">
            <v>3968.73651052899</v>
          </cell>
          <cell r="D102">
            <v>5116.0659443186596</v>
          </cell>
          <cell r="E102">
            <v>6215.4923407733904</v>
          </cell>
          <cell r="F102">
            <v>6798.5862443388896</v>
          </cell>
          <cell r="G102">
            <v>6738.4594650197796</v>
          </cell>
          <cell r="H102">
            <v>6228.2679332849502</v>
          </cell>
          <cell r="I102">
            <v>5817.5320894193501</v>
          </cell>
          <cell r="J102">
            <v>6255.1138878219199</v>
          </cell>
          <cell r="K102">
            <v>8280.2804168539915</v>
          </cell>
          <cell r="L102">
            <v>7810.5868378321902</v>
          </cell>
          <cell r="M102">
            <v>10729.9606904803</v>
          </cell>
          <cell r="N102">
            <v>12531.3905079101</v>
          </cell>
          <cell r="O102">
            <v>16021.898417984999</v>
          </cell>
          <cell r="P102">
            <v>19904.579517069098</v>
          </cell>
          <cell r="Q102">
            <v>25861.8651124063</v>
          </cell>
          <cell r="R102">
            <v>12756.6172839506</v>
          </cell>
          <cell r="S102">
            <v>6425.0853989664502</v>
          </cell>
          <cell r="T102">
            <v>6797.2467130703799</v>
          </cell>
          <cell r="U102">
            <v>6212.7907889670996</v>
          </cell>
          <cell r="V102">
            <v>7529.7760894572002</v>
          </cell>
          <cell r="W102">
            <v>9561.4037267080694</v>
          </cell>
          <cell r="X102">
            <v>9532.6634655284797</v>
          </cell>
          <cell r="Y102">
            <v>9984.5122350496113</v>
          </cell>
          <cell r="Z102">
            <v>11869.409744619399</v>
          </cell>
          <cell r="AA102">
            <v>13564.691179663099</v>
          </cell>
          <cell r="AB102">
            <v>15193.1309208161</v>
          </cell>
          <cell r="AC102">
            <v>18699.555547919699</v>
          </cell>
          <cell r="AD102">
            <v>13862.259925613582</v>
          </cell>
        </row>
        <row r="103">
          <cell r="B103" t="str">
            <v>Benin</v>
          </cell>
          <cell r="C103">
            <v>1585.8655859831701</v>
          </cell>
          <cell r="D103">
            <v>1072.7209464161401</v>
          </cell>
          <cell r="E103">
            <v>1062.00743494424</v>
          </cell>
          <cell r="F103">
            <v>940.14430567874001</v>
          </cell>
          <cell r="G103">
            <v>1002.8378079668001</v>
          </cell>
          <cell r="H103">
            <v>1045.6695454747801</v>
          </cell>
          <cell r="I103">
            <v>1335.68010857481</v>
          </cell>
          <cell r="J103">
            <v>1562.3927329595599</v>
          </cell>
          <cell r="K103">
            <v>1626.4112206013199</v>
          </cell>
          <cell r="L103">
            <v>1502.31407031238</v>
          </cell>
          <cell r="M103">
            <v>1845.0197417956799</v>
          </cell>
          <cell r="N103">
            <v>1877.84300171922</v>
          </cell>
          <cell r="O103">
            <v>2151.6320979258799</v>
          </cell>
          <cell r="P103">
            <v>2106.2497174742202</v>
          </cell>
          <cell r="Q103">
            <v>1598.0894607052201</v>
          </cell>
          <cell r="R103">
            <v>2169.8376495194302</v>
          </cell>
          <cell r="S103">
            <v>2360.8969061799598</v>
          </cell>
          <cell r="T103">
            <v>2268.1826237092</v>
          </cell>
          <cell r="U103">
            <v>2454.70895065478</v>
          </cell>
          <cell r="V103">
            <v>2492.2322210336197</v>
          </cell>
          <cell r="W103">
            <v>2382.5561676828802</v>
          </cell>
          <cell r="X103">
            <v>2501.6290264961499</v>
          </cell>
          <cell r="Y103">
            <v>2817.1739663067401</v>
          </cell>
          <cell r="Z103">
            <v>3564.92603516694</v>
          </cell>
          <cell r="AA103">
            <v>4052.7851682893702</v>
          </cell>
          <cell r="AB103">
            <v>4405.5231882442104</v>
          </cell>
          <cell r="AC103">
            <v>4759.9414566416299</v>
          </cell>
          <cell r="AD103">
            <v>3920.0699629297787</v>
          </cell>
        </row>
        <row r="104">
          <cell r="B104" t="str">
            <v>Burkina Faso</v>
          </cell>
          <cell r="C104">
            <v>2121.2560661075699</v>
          </cell>
          <cell r="D104">
            <v>1845.6272051787601</v>
          </cell>
          <cell r="E104">
            <v>1719.23934407673</v>
          </cell>
          <cell r="F104">
            <v>1571.19299853193</v>
          </cell>
          <cell r="G104">
            <v>1404.3726704816299</v>
          </cell>
          <cell r="H104">
            <v>1552.50349966522</v>
          </cell>
          <cell r="I104">
            <v>2036.3380655406197</v>
          </cell>
          <cell r="J104">
            <v>2369.80788590055</v>
          </cell>
          <cell r="K104">
            <v>2616.0249335110998</v>
          </cell>
          <cell r="L104">
            <v>2615.5737494692398</v>
          </cell>
          <cell r="M104">
            <v>3101.3553221185603</v>
          </cell>
          <cell r="N104">
            <v>3135.0111658572901</v>
          </cell>
          <cell r="O104">
            <v>3356.7154029241801</v>
          </cell>
          <cell r="P104">
            <v>3199.56561661252</v>
          </cell>
          <cell r="Q104">
            <v>1924.30296431644</v>
          </cell>
          <cell r="R104">
            <v>2379.5191906974196</v>
          </cell>
          <cell r="S104">
            <v>2586.5514808702501</v>
          </cell>
          <cell r="T104">
            <v>2447.6702378878999</v>
          </cell>
          <cell r="U104">
            <v>2804.9036795564598</v>
          </cell>
          <cell r="V104">
            <v>3014.6614248933397</v>
          </cell>
          <cell r="W104">
            <v>2610.9138090086799</v>
          </cell>
          <cell r="X104">
            <v>2815.2871146264201</v>
          </cell>
          <cell r="Y104">
            <v>3301.2000967848699</v>
          </cell>
          <cell r="Z104">
            <v>4278.9017122586001</v>
          </cell>
          <cell r="AA104">
            <v>5114.1302866175902</v>
          </cell>
          <cell r="AB104">
            <v>5623.6828286381797</v>
          </cell>
          <cell r="AC104">
            <v>6055.29131676004</v>
          </cell>
          <cell r="AD104">
            <v>4874.6412482118558</v>
          </cell>
        </row>
        <row r="105">
          <cell r="B105" t="str">
            <v>Burundi</v>
          </cell>
          <cell r="C105">
            <v>951.18888888888898</v>
          </cell>
          <cell r="D105">
            <v>989.84444444444398</v>
          </cell>
          <cell r="E105">
            <v>1045.48888888889</v>
          </cell>
          <cell r="F105">
            <v>1106.96073157612</v>
          </cell>
          <cell r="G105">
            <v>1006.1899590677501</v>
          </cell>
          <cell r="H105">
            <v>1171.1575109785399</v>
          </cell>
          <cell r="I105">
            <v>1233.6165367434498</v>
          </cell>
          <cell r="J105">
            <v>1162.10747814827</v>
          </cell>
          <cell r="K105">
            <v>1089.0811965811999</v>
          </cell>
          <cell r="L105">
            <v>1131.5812693010701</v>
          </cell>
          <cell r="M105">
            <v>1131.6430380547599</v>
          </cell>
          <cell r="N105">
            <v>1167.9631026499101</v>
          </cell>
          <cell r="O105">
            <v>1083.0394234031201</v>
          </cell>
          <cell r="P105">
            <v>938.70994315841506</v>
          </cell>
          <cell r="Q105">
            <v>925.03240488794302</v>
          </cell>
          <cell r="R105">
            <v>1000.43041750498</v>
          </cell>
          <cell r="S105">
            <v>868.98033559411499</v>
          </cell>
          <cell r="T105">
            <v>972.85622048100799</v>
          </cell>
          <cell r="U105">
            <v>893.69547698853103</v>
          </cell>
          <cell r="V105">
            <v>808.15082621714498</v>
          </cell>
          <cell r="W105">
            <v>709.11462428654602</v>
          </cell>
          <cell r="X105">
            <v>662.34598925758507</v>
          </cell>
          <cell r="Y105">
            <v>628.07716722819191</v>
          </cell>
          <cell r="Z105">
            <v>595.00114205882005</v>
          </cell>
          <cell r="AA105">
            <v>664.49359246057304</v>
          </cell>
          <cell r="AB105">
            <v>800.50604617541603</v>
          </cell>
          <cell r="AC105">
            <v>908.01841419167692</v>
          </cell>
          <cell r="AD105">
            <v>719.21927242293555</v>
          </cell>
        </row>
        <row r="106">
          <cell r="B106" t="str">
            <v>Central African Republic</v>
          </cell>
          <cell r="C106">
            <v>797.046573267702</v>
          </cell>
          <cell r="D106">
            <v>802.63496853494303</v>
          </cell>
          <cell r="E106">
            <v>731.566294391528</v>
          </cell>
          <cell r="F106">
            <v>666.299270456096</v>
          </cell>
          <cell r="G106">
            <v>637.815818381545</v>
          </cell>
          <cell r="H106">
            <v>845.61278546943902</v>
          </cell>
          <cell r="I106">
            <v>1114.7463651983101</v>
          </cell>
          <cell r="J106">
            <v>1205.3265676210801</v>
          </cell>
          <cell r="K106">
            <v>1276.39792509527</v>
          </cell>
          <cell r="L106">
            <v>1262.9380730709502</v>
          </cell>
          <cell r="M106">
            <v>1487.50555524948</v>
          </cell>
          <cell r="N106">
            <v>1404.3281756792701</v>
          </cell>
          <cell r="O106">
            <v>1427.5457327439601</v>
          </cell>
          <cell r="P106">
            <v>1293.4199745726801</v>
          </cell>
          <cell r="Q106">
            <v>853.06015850144104</v>
          </cell>
          <cell r="R106">
            <v>1122.0944059306801</v>
          </cell>
          <cell r="S106">
            <v>1009.95880741154</v>
          </cell>
          <cell r="T106">
            <v>969.73763242391999</v>
          </cell>
          <cell r="U106">
            <v>1027.79732138862</v>
          </cell>
          <cell r="V106">
            <v>1038.7155110168799</v>
          </cell>
          <cell r="W106">
            <v>961.92413393087395</v>
          </cell>
          <cell r="X106">
            <v>968.42022435439696</v>
          </cell>
          <cell r="Y106">
            <v>1045.2158973526</v>
          </cell>
          <cell r="Z106">
            <v>1197.5994428474398</v>
          </cell>
          <cell r="AA106">
            <v>1309.0211136763298</v>
          </cell>
          <cell r="AB106">
            <v>1376.35260659855</v>
          </cell>
          <cell r="AC106">
            <v>1487.80709697213</v>
          </cell>
          <cell r="AD106">
            <v>1283.1992314894101</v>
          </cell>
        </row>
        <row r="107">
          <cell r="B107" t="str">
            <v>Chad</v>
          </cell>
          <cell r="C107">
            <v>652.44888888888897</v>
          </cell>
          <cell r="D107">
            <v>771.81628392484299</v>
          </cell>
          <cell r="E107">
            <v>745.82218257508202</v>
          </cell>
          <cell r="F107">
            <v>746.23681687440103</v>
          </cell>
          <cell r="G107">
            <v>801.60550458715591</v>
          </cell>
          <cell r="H107">
            <v>868.79590474070801</v>
          </cell>
          <cell r="I107">
            <v>1069.7747617672499</v>
          </cell>
          <cell r="J107">
            <v>1212.6455906822</v>
          </cell>
          <cell r="K107">
            <v>1417.5897952333</v>
          </cell>
          <cell r="L107">
            <v>1338.8714733542299</v>
          </cell>
          <cell r="M107">
            <v>1613.59044995409</v>
          </cell>
          <cell r="N107">
            <v>1598.7238567883699</v>
          </cell>
          <cell r="O107">
            <v>1666.4189448508998</v>
          </cell>
          <cell r="P107">
            <v>1456.41574442003</v>
          </cell>
          <cell r="Q107">
            <v>1179.84794256702</v>
          </cell>
          <cell r="R107">
            <v>1445.91533508724</v>
          </cell>
          <cell r="S107">
            <v>1607.3529910662701</v>
          </cell>
          <cell r="T107">
            <v>1544.6879148651301</v>
          </cell>
          <cell r="U107">
            <v>1744.79978083021</v>
          </cell>
          <cell r="V107">
            <v>1536.7328491046901</v>
          </cell>
          <cell r="W107">
            <v>1389.12181581812</v>
          </cell>
          <cell r="X107">
            <v>1710.8315440839299</v>
          </cell>
          <cell r="Y107">
            <v>1994.5673381439499</v>
          </cell>
          <cell r="Z107">
            <v>2727.9404154450704</v>
          </cell>
          <cell r="AA107">
            <v>4420.7288588784495</v>
          </cell>
          <cell r="AB107">
            <v>5895.6941110469097</v>
          </cell>
          <cell r="AC107">
            <v>6547.36552815493</v>
          </cell>
          <cell r="AD107">
            <v>4317.2592503338619</v>
          </cell>
        </row>
        <row r="108">
          <cell r="B108" t="str">
            <v>Comoros</v>
          </cell>
          <cell r="C108">
            <v>135.48308634978301</v>
          </cell>
          <cell r="D108">
            <v>118.568567663313</v>
          </cell>
          <cell r="E108">
            <v>112.54046985105199</v>
          </cell>
          <cell r="F108">
            <v>109.210616146246</v>
          </cell>
          <cell r="G108">
            <v>105.273998466661</v>
          </cell>
          <cell r="H108">
            <v>115.07812847794199</v>
          </cell>
          <cell r="I108">
            <v>162.48682519744202</v>
          </cell>
          <cell r="J108">
            <v>196.43302776714899</v>
          </cell>
          <cell r="K108">
            <v>207.477043428629</v>
          </cell>
          <cell r="L108">
            <v>198.73356216987202</v>
          </cell>
          <cell r="M108">
            <v>250.03305663703802</v>
          </cell>
          <cell r="N108">
            <v>246.82299143935802</v>
          </cell>
          <cell r="O108">
            <v>266.19063810495305</v>
          </cell>
          <cell r="P108">
            <v>263.56830060742999</v>
          </cell>
          <cell r="Q108">
            <v>185.76128722382302</v>
          </cell>
          <cell r="R108">
            <v>231.91611567488098</v>
          </cell>
          <cell r="S108">
            <v>230.471130804751</v>
          </cell>
          <cell r="T108">
            <v>212.07393882617799</v>
          </cell>
          <cell r="U108">
            <v>215.39226488120499</v>
          </cell>
          <cell r="V108">
            <v>222.58775791705901</v>
          </cell>
          <cell r="W108">
            <v>201.899875578875</v>
          </cell>
          <cell r="X108">
            <v>220.31848480928201</v>
          </cell>
          <cell r="Y108">
            <v>252.04033004450199</v>
          </cell>
          <cell r="Z108">
            <v>325.10462213774798</v>
          </cell>
          <cell r="AA108">
            <v>362.89676531981303</v>
          </cell>
          <cell r="AB108">
            <v>387.70921837896202</v>
          </cell>
          <cell r="AC108">
            <v>401.77853707747602</v>
          </cell>
          <cell r="AD108">
            <v>345.90589459170025</v>
          </cell>
        </row>
        <row r="109">
          <cell r="B109" t="str">
            <v>Congo, Dem. Rep.</v>
          </cell>
          <cell r="C109">
            <v>15474.1009322264</v>
          </cell>
          <cell r="D109">
            <v>13471.0519684596</v>
          </cell>
          <cell r="E109">
            <v>14647.059673887699</v>
          </cell>
          <cell r="F109">
            <v>11813.805002441</v>
          </cell>
          <cell r="G109">
            <v>7883.2489252779906</v>
          </cell>
          <cell r="H109">
            <v>7204.7421340068095</v>
          </cell>
          <cell r="I109">
            <v>8083.6655398327102</v>
          </cell>
          <cell r="J109">
            <v>7653.2513879231492</v>
          </cell>
          <cell r="K109">
            <v>8867.2137776110285</v>
          </cell>
          <cell r="L109">
            <v>9023.2445868601117</v>
          </cell>
          <cell r="M109">
            <v>9348.6820862675995</v>
          </cell>
          <cell r="N109">
            <v>9078.3771649463106</v>
          </cell>
          <cell r="O109">
            <v>8194.9394080272905</v>
          </cell>
          <cell r="P109">
            <v>10702.354438434601</v>
          </cell>
          <cell r="Q109">
            <v>5807.0216899757097</v>
          </cell>
          <cell r="R109">
            <v>5643.4048259662604</v>
          </cell>
          <cell r="S109">
            <v>7240.6366249999992</v>
          </cell>
          <cell r="T109">
            <v>6503.1807216666703</v>
          </cell>
          <cell r="U109">
            <v>4757.0618747618992</v>
          </cell>
          <cell r="V109">
            <v>4318.6544749166696</v>
          </cell>
          <cell r="W109">
            <v>4302.69825429088</v>
          </cell>
          <cell r="X109">
            <v>5155.0714331495101</v>
          </cell>
          <cell r="Y109">
            <v>5538.9092865049997</v>
          </cell>
          <cell r="Z109">
            <v>5680.52770348786</v>
          </cell>
          <cell r="AA109">
            <v>6539.3161035942594</v>
          </cell>
          <cell r="AB109">
            <v>7095.5383468998798</v>
          </cell>
          <cell r="AC109">
            <v>8543.3237179107</v>
          </cell>
          <cell r="AD109">
            <v>6679.5230316795396</v>
          </cell>
        </row>
        <row r="110">
          <cell r="B110" t="str">
            <v>Cote d'Ivoire</v>
          </cell>
          <cell r="C110">
            <v>10039.5834417314</v>
          </cell>
          <cell r="D110">
            <v>8320.7595775217997</v>
          </cell>
          <cell r="E110">
            <v>7465.8021575394405</v>
          </cell>
          <cell r="F110">
            <v>6736.9159116514402</v>
          </cell>
          <cell r="G110">
            <v>6716.7101650975401</v>
          </cell>
          <cell r="H110">
            <v>6851.0242440355896</v>
          </cell>
          <cell r="I110">
            <v>9169.9620425585399</v>
          </cell>
          <cell r="J110">
            <v>10087.661487989501</v>
          </cell>
          <cell r="K110">
            <v>10194.830003569701</v>
          </cell>
          <cell r="L110">
            <v>9757.4627543174502</v>
          </cell>
          <cell r="M110">
            <v>10796.148422374201</v>
          </cell>
          <cell r="N110">
            <v>10492.870522901001</v>
          </cell>
          <cell r="O110">
            <v>11153.014710400899</v>
          </cell>
          <cell r="P110">
            <v>11046.2513584398</v>
          </cell>
          <cell r="Q110">
            <v>8313.6651570782305</v>
          </cell>
          <cell r="R110">
            <v>11001.202163894999</v>
          </cell>
          <cell r="S110">
            <v>12138.1059421423</v>
          </cell>
          <cell r="T110">
            <v>11831.0937349044</v>
          </cell>
          <cell r="U110">
            <v>12881.010279637201</v>
          </cell>
          <cell r="V110">
            <v>12573.306768930699</v>
          </cell>
          <cell r="W110">
            <v>10447.6953500532</v>
          </cell>
          <cell r="X110">
            <v>10554.454232996999</v>
          </cell>
          <cell r="Y110">
            <v>11526.8210975785</v>
          </cell>
          <cell r="Z110">
            <v>13764.3360449069</v>
          </cell>
          <cell r="AA110">
            <v>15501.4880724992</v>
          </cell>
          <cell r="AB110">
            <v>16372.852373804999</v>
          </cell>
          <cell r="AC110">
            <v>17338.9149962704</v>
          </cell>
          <cell r="AD110">
            <v>14900.882517012</v>
          </cell>
        </row>
        <row r="111">
          <cell r="B111" t="str">
            <v>Eritrea</v>
          </cell>
          <cell r="O111">
            <v>780.392857142857</v>
          </cell>
          <cell r="P111">
            <v>470.61626935577999</v>
          </cell>
          <cell r="Q111">
            <v>534.20898513100201</v>
          </cell>
          <cell r="R111">
            <v>588.75719359494803</v>
          </cell>
          <cell r="S111">
            <v>695.83395787279903</v>
          </cell>
          <cell r="T111">
            <v>689.98098792351402</v>
          </cell>
          <cell r="U111">
            <v>748.24744308475397</v>
          </cell>
          <cell r="V111">
            <v>729.96331236246999</v>
          </cell>
          <cell r="W111">
            <v>638.260307767678</v>
          </cell>
          <cell r="X111">
            <v>675.18417177862204</v>
          </cell>
          <cell r="Y111">
            <v>634.84294817299508</v>
          </cell>
          <cell r="Z111">
            <v>584.774040035089</v>
          </cell>
          <cell r="AA111">
            <v>634.83258314792704</v>
          </cell>
          <cell r="AB111">
            <v>961.15143931951593</v>
          </cell>
          <cell r="AC111">
            <v>1160.0112639045299</v>
          </cell>
          <cell r="AD111">
            <v>795.12245491601129</v>
          </cell>
        </row>
        <row r="112">
          <cell r="B112" t="str">
            <v>Ethiopia</v>
          </cell>
          <cell r="C112">
            <v>7084.5226413414994</v>
          </cell>
          <cell r="D112">
            <v>7269.5757534456998</v>
          </cell>
          <cell r="E112">
            <v>7649.0124441108201</v>
          </cell>
          <cell r="F112">
            <v>8502.7449981073896</v>
          </cell>
          <cell r="G112">
            <v>8034.4159733711604</v>
          </cell>
          <cell r="H112">
            <v>9408.7551947956999</v>
          </cell>
          <cell r="I112">
            <v>9773.7494238611598</v>
          </cell>
          <cell r="J112">
            <v>10447.188525306199</v>
          </cell>
          <cell r="K112">
            <v>10825.9132636389</v>
          </cell>
          <cell r="L112">
            <v>11389.2709735016</v>
          </cell>
          <cell r="M112">
            <v>12082.5769352691</v>
          </cell>
          <cell r="N112">
            <v>13361.4467391711</v>
          </cell>
          <cell r="O112">
            <v>14098.012280753499</v>
          </cell>
          <cell r="P112">
            <v>8771.0859231905106</v>
          </cell>
          <cell r="Q112">
            <v>7804.0040576440206</v>
          </cell>
          <cell r="R112">
            <v>8088.4292517006797</v>
          </cell>
          <cell r="S112">
            <v>8467.1816745655615</v>
          </cell>
          <cell r="T112">
            <v>8546.3710111909895</v>
          </cell>
          <cell r="U112">
            <v>7749.0943396226394</v>
          </cell>
          <cell r="V112">
            <v>7604.4732237539802</v>
          </cell>
          <cell r="W112">
            <v>7899.6464671246304</v>
          </cell>
          <cell r="X112">
            <v>7879.0125944584397</v>
          </cell>
          <cell r="Y112">
            <v>7428.4858948846995</v>
          </cell>
          <cell r="Z112">
            <v>8029.5857785422204</v>
          </cell>
          <cell r="AA112">
            <v>9484.7488694292606</v>
          </cell>
          <cell r="AB112">
            <v>11373.281659517801</v>
          </cell>
          <cell r="AC112">
            <v>13315.403109396</v>
          </cell>
          <cell r="AD112">
            <v>9926.3010623539958</v>
          </cell>
        </row>
        <row r="113">
          <cell r="B113" t="str">
            <v>Gambia, The</v>
          </cell>
          <cell r="C113">
            <v>252.53916663203103</v>
          </cell>
          <cell r="D113">
            <v>272.53769891997899</v>
          </cell>
          <cell r="E113">
            <v>239.61001211142499</v>
          </cell>
          <cell r="F113">
            <v>244.707778647872</v>
          </cell>
          <cell r="G113">
            <v>209.82150593255901</v>
          </cell>
          <cell r="H113">
            <v>190.896375705032</v>
          </cell>
          <cell r="I113">
            <v>214.50460776302498</v>
          </cell>
          <cell r="J113">
            <v>203.57681715446199</v>
          </cell>
          <cell r="K113">
            <v>242.651369273884</v>
          </cell>
          <cell r="L113">
            <v>276.30677494014498</v>
          </cell>
          <cell r="M113">
            <v>290.981331323728</v>
          </cell>
          <cell r="N113">
            <v>350.17794830452095</v>
          </cell>
          <cell r="O113">
            <v>332.97667413970697</v>
          </cell>
          <cell r="P113">
            <v>375.26479353451595</v>
          </cell>
          <cell r="Q113">
            <v>366.62566040047</v>
          </cell>
          <cell r="R113">
            <v>381.46921334188801</v>
          </cell>
          <cell r="S113">
            <v>400.47122077831096</v>
          </cell>
          <cell r="T113">
            <v>409.80869624614803</v>
          </cell>
          <cell r="U113">
            <v>420.84573503919501</v>
          </cell>
          <cell r="V113">
            <v>431.93503255422002</v>
          </cell>
          <cell r="W113">
            <v>420.90370075055597</v>
          </cell>
          <cell r="X113">
            <v>417.917555058684</v>
          </cell>
          <cell r="Y113">
            <v>369.72713658873704</v>
          </cell>
          <cell r="Z113">
            <v>353.02514713785598</v>
          </cell>
          <cell r="AA113">
            <v>401.02147113351401</v>
          </cell>
          <cell r="AB113">
            <v>461.32008960241302</v>
          </cell>
          <cell r="AC113">
            <v>506.715527890337</v>
          </cell>
          <cell r="AD113">
            <v>418.36187447057148</v>
          </cell>
        </row>
        <row r="114">
          <cell r="B114" t="str">
            <v>Ghana</v>
          </cell>
          <cell r="C114">
            <v>15719.6819754844</v>
          </cell>
          <cell r="D114">
            <v>27826.101540034302</v>
          </cell>
          <cell r="E114">
            <v>33124.017903483196</v>
          </cell>
          <cell r="F114">
            <v>21961.179566263399</v>
          </cell>
          <cell r="G114">
            <v>7921.9039786834501</v>
          </cell>
          <cell r="H114">
            <v>6647.1166273280205</v>
          </cell>
          <cell r="I114">
            <v>6040.2985860242297</v>
          </cell>
          <cell r="J114">
            <v>5112.9416309343596</v>
          </cell>
          <cell r="K114">
            <v>5508.6317133641796</v>
          </cell>
          <cell r="L114">
            <v>5576.9221035882601</v>
          </cell>
          <cell r="M114">
            <v>6613.5572273972002</v>
          </cell>
          <cell r="N114">
            <v>7327.5434939595898</v>
          </cell>
          <cell r="O114">
            <v>6756.8100931832296</v>
          </cell>
          <cell r="P114">
            <v>5965.6965898163098</v>
          </cell>
          <cell r="Q114">
            <v>5440.3063273211301</v>
          </cell>
          <cell r="R114">
            <v>6457.4405681301296</v>
          </cell>
          <cell r="S114">
            <v>6925.5318174275708</v>
          </cell>
          <cell r="T114">
            <v>6884.0256889683596</v>
          </cell>
          <cell r="U114">
            <v>7474.0293038182399</v>
          </cell>
          <cell r="V114">
            <v>7709.8139680234299</v>
          </cell>
          <cell r="W114">
            <v>4977.4925921167696</v>
          </cell>
          <cell r="X114">
            <v>5309.1583040012501</v>
          </cell>
          <cell r="Y114">
            <v>6159.6190787539999</v>
          </cell>
          <cell r="Z114">
            <v>7624.1671221139404</v>
          </cell>
          <cell r="AA114">
            <v>8871.8720021192803</v>
          </cell>
          <cell r="AB114">
            <v>10720.346584212801</v>
          </cell>
          <cell r="AC114">
            <v>12893.771979654399</v>
          </cell>
          <cell r="AD114">
            <v>9253.955353370884</v>
          </cell>
        </row>
        <row r="115">
          <cell r="B115" t="str">
            <v>Guinea</v>
          </cell>
          <cell r="C115">
            <v>1724.76014455982</v>
          </cell>
          <cell r="D115">
            <v>1710.9898492524301</v>
          </cell>
          <cell r="E115">
            <v>1678.33521570988</v>
          </cell>
          <cell r="F115">
            <v>1641.4392419055598</v>
          </cell>
          <cell r="G115">
            <v>1672.2826798180399</v>
          </cell>
          <cell r="H115">
            <v>1777.0655600245</v>
          </cell>
          <cell r="I115">
            <v>1922.6008993840999</v>
          </cell>
          <cell r="J115">
            <v>2041.5380570289301</v>
          </cell>
          <cell r="K115">
            <v>2384.2957637254899</v>
          </cell>
          <cell r="L115">
            <v>2432.0293804369403</v>
          </cell>
          <cell r="M115">
            <v>2666.7508204998699</v>
          </cell>
          <cell r="N115">
            <v>3015.05820558401</v>
          </cell>
          <cell r="O115">
            <v>3284.6203915014498</v>
          </cell>
          <cell r="P115">
            <v>3279.0966062135799</v>
          </cell>
          <cell r="Q115">
            <v>3383.0929493195399</v>
          </cell>
          <cell r="R115">
            <v>3693.7106397180901</v>
          </cell>
          <cell r="S115">
            <v>3868.96881752224</v>
          </cell>
          <cell r="T115">
            <v>3783.7004380226504</v>
          </cell>
          <cell r="U115">
            <v>3588.37600841533</v>
          </cell>
          <cell r="V115">
            <v>3461.2821747425801</v>
          </cell>
          <cell r="W115">
            <v>3112.36255644618</v>
          </cell>
          <cell r="X115">
            <v>3039.1135614828099</v>
          </cell>
          <cell r="Y115">
            <v>3210.0017727786599</v>
          </cell>
          <cell r="Z115">
            <v>3624.4434780295701</v>
          </cell>
          <cell r="AA115">
            <v>3970.1867201615501</v>
          </cell>
          <cell r="AB115">
            <v>3331.08097852017</v>
          </cell>
          <cell r="AC115">
            <v>3317.2028427702298</v>
          </cell>
          <cell r="AD115">
            <v>3490.5831584520361</v>
          </cell>
        </row>
        <row r="116">
          <cell r="B116" t="str">
            <v>Guinea-Bissau</v>
          </cell>
          <cell r="C116">
            <v>138.99368562704601</v>
          </cell>
          <cell r="D116">
            <v>177.75892521865899</v>
          </cell>
          <cell r="E116">
            <v>202.180381472466</v>
          </cell>
          <cell r="F116">
            <v>228.059407268493</v>
          </cell>
          <cell r="G116">
            <v>158.597331474546</v>
          </cell>
          <cell r="H116">
            <v>233.02502430200002</v>
          </cell>
          <cell r="I116">
            <v>227.51651984101701</v>
          </cell>
          <cell r="J116">
            <v>192.51818547265302</v>
          </cell>
          <cell r="K116">
            <v>179.192855528916</v>
          </cell>
          <cell r="L116">
            <v>215.59012431271299</v>
          </cell>
          <cell r="M116">
            <v>262.08065016115603</v>
          </cell>
          <cell r="N116">
            <v>256.57839769235602</v>
          </cell>
          <cell r="O116">
            <v>226.851157172364</v>
          </cell>
          <cell r="P116">
            <v>236.90096962621197</v>
          </cell>
          <cell r="Q116">
            <v>235.62443186292199</v>
          </cell>
          <cell r="R116">
            <v>253.905719442313</v>
          </cell>
          <cell r="S116">
            <v>270.27906152793599</v>
          </cell>
          <cell r="T116">
            <v>271.17221915524397</v>
          </cell>
          <cell r="U116">
            <v>205.88912943414499</v>
          </cell>
          <cell r="V116">
            <v>224.47294068569701</v>
          </cell>
          <cell r="W116">
            <v>216.08438302158899</v>
          </cell>
          <cell r="X116">
            <v>199.184313222865</v>
          </cell>
          <cell r="Y116">
            <v>204.32568763257001</v>
          </cell>
          <cell r="Z116">
            <v>236.38331770735698</v>
          </cell>
          <cell r="AA116">
            <v>270.23849507159497</v>
          </cell>
          <cell r="AB116">
            <v>301.63579172147797</v>
          </cell>
          <cell r="AC116">
            <v>304.80661838918701</v>
          </cell>
          <cell r="AD116">
            <v>263.47798210443739</v>
          </cell>
        </row>
        <row r="117">
          <cell r="B117" t="str">
            <v>Kenya</v>
          </cell>
          <cell r="C117">
            <v>10099.4853125093</v>
          </cell>
          <cell r="D117">
            <v>9512.6580151608305</v>
          </cell>
          <cell r="E117">
            <v>9158.6867123934007</v>
          </cell>
          <cell r="F117">
            <v>8469.9524944005097</v>
          </cell>
          <cell r="G117">
            <v>8788.3992114661996</v>
          </cell>
          <cell r="H117">
            <v>8746.0024093188495</v>
          </cell>
          <cell r="I117">
            <v>10387.294488366899</v>
          </cell>
          <cell r="J117">
            <v>11387.0765029868</v>
          </cell>
          <cell r="K117">
            <v>11806.339216697201</v>
          </cell>
          <cell r="L117">
            <v>11704.724484865499</v>
          </cell>
          <cell r="M117">
            <v>12179.651893534699</v>
          </cell>
          <cell r="N117">
            <v>11501.275116061499</v>
          </cell>
          <cell r="O117">
            <v>11327.290465824699</v>
          </cell>
          <cell r="P117">
            <v>7869.3768561629395</v>
          </cell>
          <cell r="Q117">
            <v>9421.9509643524107</v>
          </cell>
          <cell r="R117">
            <v>11943.806589561</v>
          </cell>
          <cell r="S117">
            <v>12045.836708736801</v>
          </cell>
          <cell r="T117">
            <v>13281.243626880199</v>
          </cell>
          <cell r="U117">
            <v>13767.1246305938</v>
          </cell>
          <cell r="V117">
            <v>12882.5034735441</v>
          </cell>
          <cell r="W117">
            <v>12316.1606804698</v>
          </cell>
          <cell r="X117">
            <v>13058.5101103298</v>
          </cell>
          <cell r="Y117">
            <v>13190.803945191099</v>
          </cell>
          <cell r="Z117">
            <v>15036.1725440141</v>
          </cell>
          <cell r="AA117">
            <v>16198.572723544001</v>
          </cell>
          <cell r="AB117">
            <v>18730.355694125501</v>
          </cell>
          <cell r="AC117">
            <v>23186.511890232498</v>
          </cell>
          <cell r="AD117">
            <v>17268.48335942144</v>
          </cell>
        </row>
        <row r="118">
          <cell r="B118" t="str">
            <v>Madagascar</v>
          </cell>
          <cell r="C118">
            <v>4041.6469474680598</v>
          </cell>
          <cell r="D118">
            <v>3595.1895423481801</v>
          </cell>
          <cell r="E118">
            <v>3526.48260227624</v>
          </cell>
          <cell r="F118">
            <v>3511.9037763568799</v>
          </cell>
          <cell r="G118">
            <v>2939.4290914032899</v>
          </cell>
          <cell r="H118">
            <v>2857.7572515218299</v>
          </cell>
          <cell r="I118">
            <v>3258.41643001894</v>
          </cell>
          <cell r="J118">
            <v>2565.6244448564698</v>
          </cell>
          <cell r="K118">
            <v>2442.4586924823002</v>
          </cell>
          <cell r="L118">
            <v>2497.9458190525497</v>
          </cell>
          <cell r="M118">
            <v>3081.3868503303802</v>
          </cell>
          <cell r="N118">
            <v>2677.1275716837504</v>
          </cell>
          <cell r="O118">
            <v>3000.59014840188</v>
          </cell>
          <cell r="P118">
            <v>3370.7284463935603</v>
          </cell>
          <cell r="Q118">
            <v>2976.9504313185503</v>
          </cell>
          <cell r="R118">
            <v>3159.85416644928</v>
          </cell>
          <cell r="S118">
            <v>4004.8114103292196</v>
          </cell>
          <cell r="T118">
            <v>3539.9989175508399</v>
          </cell>
          <cell r="U118">
            <v>3738.1057904645299</v>
          </cell>
          <cell r="V118">
            <v>3723.0855791560698</v>
          </cell>
          <cell r="W118">
            <v>3866.3900951402002</v>
          </cell>
          <cell r="X118">
            <v>4527.4986104159298</v>
          </cell>
          <cell r="Y118">
            <v>4557.1335352865499</v>
          </cell>
          <cell r="Z118">
            <v>5463.7944933169902</v>
          </cell>
          <cell r="AA118">
            <v>4359.1493023432204</v>
          </cell>
          <cell r="AB118">
            <v>5034.2465252400098</v>
          </cell>
          <cell r="AC118">
            <v>5489.1315878640698</v>
          </cell>
          <cell r="AD118">
            <v>4980.6910888101684</v>
          </cell>
        </row>
        <row r="119">
          <cell r="B119" t="str">
            <v>Malawi</v>
          </cell>
          <cell r="C119">
            <v>1237.6554611501001</v>
          </cell>
          <cell r="D119">
            <v>1237.68569194683</v>
          </cell>
          <cell r="E119">
            <v>1180.10421601137</v>
          </cell>
          <cell r="F119">
            <v>1223.1869254341202</v>
          </cell>
          <cell r="G119">
            <v>1208.0090561765999</v>
          </cell>
          <cell r="H119">
            <v>1131.3477982665302</v>
          </cell>
          <cell r="I119">
            <v>1180.80704959433</v>
          </cell>
          <cell r="J119">
            <v>1160.8185810657901</v>
          </cell>
          <cell r="K119">
            <v>1334.4395424198601</v>
          </cell>
          <cell r="L119">
            <v>1521.7249501721299</v>
          </cell>
          <cell r="M119">
            <v>1729.3048481072999</v>
          </cell>
          <cell r="N119">
            <v>2203.54582099668</v>
          </cell>
          <cell r="O119">
            <v>1799.5171093164599</v>
          </cell>
          <cell r="P119">
            <v>2070.63686744799</v>
          </cell>
          <cell r="Q119">
            <v>1199.8719715135599</v>
          </cell>
          <cell r="R119">
            <v>1397.4091812844599</v>
          </cell>
          <cell r="S119">
            <v>2281.1036434969801</v>
          </cell>
          <cell r="T119">
            <v>2663.7586570016902</v>
          </cell>
          <cell r="U119">
            <v>1750.8403597179401</v>
          </cell>
          <cell r="V119">
            <v>1775.92547883873</v>
          </cell>
          <cell r="W119">
            <v>1743.41281544751</v>
          </cell>
          <cell r="X119">
            <v>1716.50245623107</v>
          </cell>
          <cell r="Y119">
            <v>1934.6758771325801</v>
          </cell>
          <cell r="Z119">
            <v>1765.4967818492</v>
          </cell>
          <cell r="AA119">
            <v>1902.8207383952201</v>
          </cell>
          <cell r="AB119">
            <v>2075.5713000596502</v>
          </cell>
          <cell r="AC119">
            <v>2238.4018928388796</v>
          </cell>
          <cell r="AD119">
            <v>1983.393318055106</v>
          </cell>
        </row>
        <row r="120">
          <cell r="B120" t="str">
            <v>Mali</v>
          </cell>
          <cell r="C120">
            <v>1685.09305718</v>
          </cell>
          <cell r="D120">
            <v>1393.3485349253701</v>
          </cell>
          <cell r="E120">
            <v>1247.1239856042</v>
          </cell>
          <cell r="F120">
            <v>1221.9832163886799</v>
          </cell>
          <cell r="G120">
            <v>1217.2101182100801</v>
          </cell>
          <cell r="H120">
            <v>1227.30904670531</v>
          </cell>
          <cell r="I120">
            <v>1694.82085417028</v>
          </cell>
          <cell r="J120">
            <v>1964.09686748955</v>
          </cell>
          <cell r="K120">
            <v>1966.7893765567499</v>
          </cell>
          <cell r="L120">
            <v>2021.74027165292</v>
          </cell>
          <cell r="M120">
            <v>2751.5956117914802</v>
          </cell>
          <cell r="N120">
            <v>2780.6312443217398</v>
          </cell>
          <cell r="O120">
            <v>2876.4565042367299</v>
          </cell>
          <cell r="P120">
            <v>2870.2134597376698</v>
          </cell>
          <cell r="Q120">
            <v>2157.44660530689</v>
          </cell>
          <cell r="R120">
            <v>2816.5375341981603</v>
          </cell>
          <cell r="S120">
            <v>2879.8994524896002</v>
          </cell>
          <cell r="T120">
            <v>2755.8354056604403</v>
          </cell>
          <cell r="U120">
            <v>3008.9308320187001</v>
          </cell>
          <cell r="V120">
            <v>2921.2794588758602</v>
          </cell>
          <cell r="W120">
            <v>2674.4527344917701</v>
          </cell>
          <cell r="X120">
            <v>3018.3415089599102</v>
          </cell>
          <cell r="Y120">
            <v>3342.8242598249299</v>
          </cell>
          <cell r="Z120">
            <v>4428.9387870092996</v>
          </cell>
          <cell r="AA120">
            <v>4943.8075403222601</v>
          </cell>
          <cell r="AB120">
            <v>5411.7183530727598</v>
          </cell>
          <cell r="AC120">
            <v>6191.1571747182497</v>
          </cell>
          <cell r="AD120">
            <v>4863.6892229895002</v>
          </cell>
        </row>
        <row r="121">
          <cell r="B121" t="str">
            <v>Mauritania</v>
          </cell>
          <cell r="C121">
            <v>810.44566948626891</v>
          </cell>
          <cell r="D121">
            <v>854.96890527529501</v>
          </cell>
          <cell r="E121">
            <v>857.50728364015606</v>
          </cell>
          <cell r="F121">
            <v>898.03550797442904</v>
          </cell>
          <cell r="G121">
            <v>826.34992680344897</v>
          </cell>
          <cell r="H121">
            <v>780.91199021148907</v>
          </cell>
          <cell r="I121">
            <v>917.71187908833394</v>
          </cell>
          <cell r="J121">
            <v>1039.9347765902501</v>
          </cell>
          <cell r="K121">
            <v>1116.8719114624598</v>
          </cell>
          <cell r="L121">
            <v>1115.21073444786</v>
          </cell>
          <cell r="M121">
            <v>1213.4961223667499</v>
          </cell>
          <cell r="N121">
            <v>1390.1752869252798</v>
          </cell>
          <cell r="O121">
            <v>1464.3924165236299</v>
          </cell>
          <cell r="P121">
            <v>1249.94499943236</v>
          </cell>
          <cell r="Q121">
            <v>1315.8794029657099</v>
          </cell>
          <cell r="R121">
            <v>1415.2748913820501</v>
          </cell>
          <cell r="S121">
            <v>1442.6194569158399</v>
          </cell>
          <cell r="T121">
            <v>1401.9745502565399</v>
          </cell>
          <cell r="U121">
            <v>1219.04387881407</v>
          </cell>
          <cell r="V121">
            <v>1194.6282805761</v>
          </cell>
          <cell r="W121">
            <v>1081.2075268046999</v>
          </cell>
          <cell r="X121">
            <v>1121.56485214482</v>
          </cell>
          <cell r="Y121">
            <v>1149.6557427514999</v>
          </cell>
          <cell r="Z121">
            <v>1285.1790874027101</v>
          </cell>
          <cell r="AA121">
            <v>1494.5804034103101</v>
          </cell>
          <cell r="AB121">
            <v>1857.3341114457801</v>
          </cell>
          <cell r="AC121">
            <v>2662.57788812747</v>
          </cell>
          <cell r="AD121">
            <v>1689.8654466275541</v>
          </cell>
        </row>
        <row r="122">
          <cell r="B122" t="str">
            <v>Mozambique</v>
          </cell>
          <cell r="C122">
            <v>3315.9665546323799</v>
          </cell>
          <cell r="D122">
            <v>3584.8093897240601</v>
          </cell>
          <cell r="E122">
            <v>3661.7288262973998</v>
          </cell>
          <cell r="F122">
            <v>3279.85898905249</v>
          </cell>
          <cell r="G122">
            <v>3416.5514646108199</v>
          </cell>
          <cell r="H122">
            <v>4515.8811082802495</v>
          </cell>
          <cell r="I122">
            <v>5300.5261213454705</v>
          </cell>
          <cell r="J122">
            <v>2394.8997775348098</v>
          </cell>
          <cell r="K122">
            <v>2104.6418907984798</v>
          </cell>
          <cell r="L122">
            <v>2199.1253695702203</v>
          </cell>
          <cell r="M122">
            <v>2535.68135780584</v>
          </cell>
          <cell r="N122">
            <v>2710.3741847433703</v>
          </cell>
          <cell r="O122">
            <v>2070.5193491018299</v>
          </cell>
          <cell r="P122">
            <v>2145.2719091828299</v>
          </cell>
          <cell r="Q122">
            <v>2243.5106817246401</v>
          </cell>
          <cell r="R122">
            <v>2284.7795163584597</v>
          </cell>
          <cell r="S122">
            <v>2897.0534944998499</v>
          </cell>
          <cell r="T122">
            <v>3448.8898302010398</v>
          </cell>
          <cell r="U122">
            <v>3958.7166083873303</v>
          </cell>
          <cell r="V122">
            <v>4091.0559413532396</v>
          </cell>
          <cell r="W122">
            <v>3719.3514786984897</v>
          </cell>
          <cell r="X122">
            <v>3696.5623484826201</v>
          </cell>
          <cell r="Y122">
            <v>4093.8493925170301</v>
          </cell>
          <cell r="Z122">
            <v>4789.3886843363898</v>
          </cell>
          <cell r="AA122">
            <v>5912.7405159494101</v>
          </cell>
          <cell r="AB122">
            <v>6636.3425578374708</v>
          </cell>
          <cell r="AC122">
            <v>7295.6378255005193</v>
          </cell>
          <cell r="AD122">
            <v>5745.5917952281643</v>
          </cell>
        </row>
        <row r="123">
          <cell r="B123" t="str">
            <v>Niger</v>
          </cell>
          <cell r="C123">
            <v>2508.5195001893198</v>
          </cell>
          <cell r="D123">
            <v>2170.9049424060599</v>
          </cell>
          <cell r="E123">
            <v>2017.5892395240603</v>
          </cell>
          <cell r="F123">
            <v>1803.1281163071401</v>
          </cell>
          <cell r="G123">
            <v>1461.00329549616</v>
          </cell>
          <cell r="H123">
            <v>1440.3686061523399</v>
          </cell>
          <cell r="I123">
            <v>1903.84060063529</v>
          </cell>
          <cell r="J123">
            <v>2232.9806348572602</v>
          </cell>
          <cell r="K123">
            <v>2280.3424542554999</v>
          </cell>
          <cell r="L123">
            <v>2179.5554998275902</v>
          </cell>
          <cell r="M123">
            <v>2480.0670315139901</v>
          </cell>
          <cell r="N123">
            <v>2327.9619912445501</v>
          </cell>
          <cell r="O123">
            <v>2345.0019194955098</v>
          </cell>
          <cell r="P123">
            <v>2220.6526345529001</v>
          </cell>
          <cell r="Q123">
            <v>1563.2204610950998</v>
          </cell>
          <cell r="R123">
            <v>1880.9857743939101</v>
          </cell>
          <cell r="S123">
            <v>1987.7716185714301</v>
          </cell>
          <cell r="T123">
            <v>1845.5021942170599</v>
          </cell>
          <cell r="U123">
            <v>2076.56735876422</v>
          </cell>
          <cell r="V123">
            <v>2020.8937909178298</v>
          </cell>
          <cell r="W123">
            <v>1803.03243018698</v>
          </cell>
          <cell r="X123">
            <v>1947.0887856572401</v>
          </cell>
          <cell r="Y123">
            <v>2177.3018946184402</v>
          </cell>
          <cell r="Z123">
            <v>2736.3356800916099</v>
          </cell>
          <cell r="AA123">
            <v>2948.05668100306</v>
          </cell>
          <cell r="AB123">
            <v>3402.9097699064801</v>
          </cell>
          <cell r="AC123">
            <v>3550.07843629017</v>
          </cell>
          <cell r="AD123">
            <v>2962.9364923819521</v>
          </cell>
        </row>
        <row r="124">
          <cell r="B124" t="str">
            <v>Nigeria</v>
          </cell>
          <cell r="C124">
            <v>64701.615981677096</v>
          </cell>
          <cell r="D124">
            <v>61128.643700313201</v>
          </cell>
          <cell r="E124">
            <v>51974.0677455021</v>
          </cell>
          <cell r="F124">
            <v>35990.426402972902</v>
          </cell>
          <cell r="G124">
            <v>34799.8188992258</v>
          </cell>
          <cell r="H124">
            <v>34820.233001575703</v>
          </cell>
          <cell r="I124">
            <v>22959.773288565699</v>
          </cell>
          <cell r="J124">
            <v>22501.226620389101</v>
          </cell>
          <cell r="K124">
            <v>25379.049609777201</v>
          </cell>
          <cell r="L124">
            <v>25709.168417841302</v>
          </cell>
          <cell r="M124">
            <v>32019.259288215202</v>
          </cell>
          <cell r="N124">
            <v>29714.864194530703</v>
          </cell>
          <cell r="O124">
            <v>28061.473942361801</v>
          </cell>
          <cell r="P124">
            <v>21009.942586376401</v>
          </cell>
          <cell r="Q124">
            <v>23388.9098549185</v>
          </cell>
          <cell r="R124">
            <v>35475.397783722401</v>
          </cell>
          <cell r="S124">
            <v>46470.653414058295</v>
          </cell>
          <cell r="T124">
            <v>35386.229419567302</v>
          </cell>
          <cell r="U124">
            <v>32977.737963328698</v>
          </cell>
          <cell r="V124">
            <v>37330.900339985201</v>
          </cell>
          <cell r="W124">
            <v>45737.487248689598</v>
          </cell>
          <cell r="X124">
            <v>47683.306007354404</v>
          </cell>
          <cell r="Y124">
            <v>46090.077817652702</v>
          </cell>
          <cell r="Z124">
            <v>57563.879581622699</v>
          </cell>
          <cell r="AA124">
            <v>71533.336086132898</v>
          </cell>
          <cell r="AB124">
            <v>98563.619766166987</v>
          </cell>
          <cell r="AC124">
            <v>115350.257124133</v>
          </cell>
          <cell r="AD124">
            <v>77820.234075141663</v>
          </cell>
        </row>
        <row r="125">
          <cell r="B125" t="str">
            <v>Sao Tome and Principe</v>
          </cell>
          <cell r="C125">
            <v>39.027109389215696</v>
          </cell>
          <cell r="D125">
            <v>49.654976178174202</v>
          </cell>
          <cell r="E125">
            <v>52.514980640217203</v>
          </cell>
          <cell r="F125">
            <v>52.223922766414297</v>
          </cell>
          <cell r="G125">
            <v>48.353690589006597</v>
          </cell>
          <cell r="H125">
            <v>51.9955574267969</v>
          </cell>
          <cell r="I125">
            <v>64.2468225361674</v>
          </cell>
          <cell r="J125">
            <v>55.867582721358403</v>
          </cell>
          <cell r="K125">
            <v>48.886237637392703</v>
          </cell>
          <cell r="L125">
            <v>46.019398834555197</v>
          </cell>
          <cell r="M125">
            <v>57.562919079021505</v>
          </cell>
          <cell r="N125">
            <v>56.954363355050305</v>
          </cell>
          <cell r="O125">
            <v>45.459793927555097</v>
          </cell>
          <cell r="P125">
            <v>47.618381726044497</v>
          </cell>
          <cell r="Q125">
            <v>49.540831717607503</v>
          </cell>
          <cell r="R125">
            <v>45.492500020197298</v>
          </cell>
          <cell r="S125">
            <v>44.8933272809805</v>
          </cell>
          <cell r="T125">
            <v>43.931846037770299</v>
          </cell>
          <cell r="U125">
            <v>40.563761216294999</v>
          </cell>
          <cell r="V125">
            <v>46.932012923163398</v>
          </cell>
          <cell r="W125">
            <v>46.317964602420403</v>
          </cell>
          <cell r="X125">
            <v>47.7250965738221</v>
          </cell>
          <cell r="Y125">
            <v>53.560879844656597</v>
          </cell>
          <cell r="Z125">
            <v>59.116416266578497</v>
          </cell>
          <cell r="AA125">
            <v>64.341759444940806</v>
          </cell>
          <cell r="AB125">
            <v>71.7877505737668</v>
          </cell>
          <cell r="AC125">
            <v>79.046475476070611</v>
          </cell>
          <cell r="AD125">
            <v>65.570656321202662</v>
          </cell>
        </row>
        <row r="126">
          <cell r="B126" t="str">
            <v>Senegal</v>
          </cell>
          <cell r="C126">
            <v>3503.2754706053402</v>
          </cell>
          <cell r="D126">
            <v>3176.78863966464</v>
          </cell>
          <cell r="E126">
            <v>3109.73707519559</v>
          </cell>
          <cell r="F126">
            <v>2774.24287464706</v>
          </cell>
          <cell r="G126">
            <v>2705.5772415199503</v>
          </cell>
          <cell r="H126">
            <v>2962.2196164939696</v>
          </cell>
          <cell r="I126">
            <v>4189.9317997943999</v>
          </cell>
          <cell r="J126">
            <v>5040.65108967781</v>
          </cell>
          <cell r="K126">
            <v>4985.1230756325303</v>
          </cell>
          <cell r="L126">
            <v>4913.03892892555</v>
          </cell>
          <cell r="M126">
            <v>5716.7450575571493</v>
          </cell>
          <cell r="N126">
            <v>5617.1743070385701</v>
          </cell>
          <cell r="O126">
            <v>6004.9084558094501</v>
          </cell>
          <cell r="P126">
            <v>5678.8498973865908</v>
          </cell>
          <cell r="Q126">
            <v>3877.1984903860098</v>
          </cell>
          <cell r="R126">
            <v>4878.7213957699896</v>
          </cell>
          <cell r="S126">
            <v>5065.8321185382101</v>
          </cell>
          <cell r="T126">
            <v>4672.2589680318497</v>
          </cell>
          <cell r="U126">
            <v>5058.2248867778599</v>
          </cell>
          <cell r="V126">
            <v>5150.7988865769894</v>
          </cell>
          <cell r="W126">
            <v>4693.3343536924704</v>
          </cell>
          <cell r="X126">
            <v>4881.8359233186702</v>
          </cell>
          <cell r="Y126">
            <v>5352.4997097994201</v>
          </cell>
          <cell r="Z126">
            <v>6828.23324941187</v>
          </cell>
          <cell r="AA126">
            <v>7957.8061916080005</v>
          </cell>
          <cell r="AB126">
            <v>8615.2864131973802</v>
          </cell>
          <cell r="AC126">
            <v>9242.0528858045891</v>
          </cell>
          <cell r="AD126">
            <v>7599.1756899642523</v>
          </cell>
        </row>
        <row r="127">
          <cell r="B127" t="str">
            <v>Sierra Leone</v>
          </cell>
          <cell r="C127">
            <v>1165.7960386867801</v>
          </cell>
          <cell r="D127">
            <v>1249.54867154774</v>
          </cell>
          <cell r="E127">
            <v>1404.99688755738</v>
          </cell>
          <cell r="F127">
            <v>1221.43061691669</v>
          </cell>
          <cell r="G127">
            <v>1413.2154344581299</v>
          </cell>
          <cell r="H127">
            <v>1202.64126300765</v>
          </cell>
          <cell r="I127">
            <v>900.69172746497395</v>
          </cell>
          <cell r="J127">
            <v>784.62300354315391</v>
          </cell>
          <cell r="K127">
            <v>1286.1964551751398</v>
          </cell>
          <cell r="L127">
            <v>1181.4669638524799</v>
          </cell>
          <cell r="M127">
            <v>649.64482122897107</v>
          </cell>
          <cell r="N127">
            <v>779.99509047354297</v>
          </cell>
          <cell r="O127">
            <v>679.97708108151403</v>
          </cell>
          <cell r="P127">
            <v>768.87373425050293</v>
          </cell>
          <cell r="Q127">
            <v>911.85067654574004</v>
          </cell>
          <cell r="R127">
            <v>872.15384615384596</v>
          </cell>
          <cell r="S127">
            <v>941.70187347271292</v>
          </cell>
          <cell r="T127">
            <v>849.87770413056194</v>
          </cell>
          <cell r="U127">
            <v>672.37244343254804</v>
          </cell>
          <cell r="V127">
            <v>669.39419133133799</v>
          </cell>
          <cell r="W127">
            <v>635.87757342907605</v>
          </cell>
          <cell r="X127">
            <v>805.66203110282095</v>
          </cell>
          <cell r="Y127">
            <v>935.80860812484502</v>
          </cell>
          <cell r="Z127">
            <v>991.095883050314</v>
          </cell>
          <cell r="AA127">
            <v>1073.0478488368201</v>
          </cell>
          <cell r="AB127">
            <v>1214.78651141047</v>
          </cell>
          <cell r="AC127">
            <v>1419.2404011200299</v>
          </cell>
          <cell r="AD127">
            <v>1126.7958505084957</v>
          </cell>
        </row>
        <row r="128">
          <cell r="B128" t="str">
            <v>Solomon Islands</v>
          </cell>
          <cell r="C128">
            <v>177.10115934381199</v>
          </cell>
          <cell r="D128">
            <v>187.65681424303398</v>
          </cell>
          <cell r="E128">
            <v>186.83497054358</v>
          </cell>
          <cell r="F128">
            <v>175.52080265245402</v>
          </cell>
          <cell r="G128">
            <v>166.725251431641</v>
          </cell>
          <cell r="H128">
            <v>147.21263817271802</v>
          </cell>
          <cell r="I128">
            <v>125.34349831307301</v>
          </cell>
          <cell r="J128">
            <v>152.45595173816301</v>
          </cell>
          <cell r="K128">
            <v>168.063754188714</v>
          </cell>
          <cell r="L128">
            <v>160.20363259135001</v>
          </cell>
          <cell r="M128">
            <v>201.35790589090499</v>
          </cell>
          <cell r="N128">
            <v>214.06406966709099</v>
          </cell>
          <cell r="O128">
            <v>260.57314605784399</v>
          </cell>
          <cell r="P128">
            <v>282.70583700045199</v>
          </cell>
          <cell r="Q128">
            <v>319.73576608824101</v>
          </cell>
          <cell r="R128">
            <v>357.20397079641702</v>
          </cell>
          <cell r="S128">
            <v>390.42835146046201</v>
          </cell>
          <cell r="T128">
            <v>390.68948844869499</v>
          </cell>
          <cell r="U128">
            <v>324.15533884373599</v>
          </cell>
          <cell r="V128">
            <v>331.742517370771</v>
          </cell>
          <cell r="W128">
            <v>299.33347633291004</v>
          </cell>
          <cell r="X128">
            <v>274.20128762667503</v>
          </cell>
          <cell r="Y128">
            <v>227.78947437559299</v>
          </cell>
          <cell r="Z128">
            <v>231.486857375456</v>
          </cell>
          <cell r="AA128">
            <v>265.051935713266</v>
          </cell>
          <cell r="AB128">
            <v>294.023042243193</v>
          </cell>
          <cell r="AC128">
            <v>320.911193404134</v>
          </cell>
          <cell r="AD128">
            <v>267.85250062232842</v>
          </cell>
        </row>
        <row r="129">
          <cell r="B129" t="str">
            <v>Sudan</v>
          </cell>
          <cell r="C129">
            <v>9901.9996836483406</v>
          </cell>
          <cell r="D129">
            <v>7108.8887409810695</v>
          </cell>
          <cell r="E129">
            <v>5169.2308891454604</v>
          </cell>
          <cell r="F129">
            <v>7059.9987116229195</v>
          </cell>
          <cell r="G129">
            <v>8700.7680056999998</v>
          </cell>
          <cell r="H129">
            <v>6038.5624132270896</v>
          </cell>
          <cell r="I129">
            <v>8056.4002990722802</v>
          </cell>
          <cell r="J129">
            <v>13025.356986585</v>
          </cell>
          <cell r="K129">
            <v>10398.000356833099</v>
          </cell>
          <cell r="L129">
            <v>18347.1112343235</v>
          </cell>
          <cell r="M129">
            <v>24444.444444444402</v>
          </cell>
          <cell r="N129">
            <v>27522.785714285699</v>
          </cell>
          <cell r="O129">
            <v>3376.1721930653898</v>
          </cell>
          <cell r="P129">
            <v>5712.1529641017005</v>
          </cell>
          <cell r="Q129">
            <v>4368.0798639986806</v>
          </cell>
          <cell r="R129">
            <v>7320.1069296945898</v>
          </cell>
          <cell r="S129">
            <v>8765.4641923057698</v>
          </cell>
          <cell r="T129">
            <v>11675.461292805399</v>
          </cell>
          <cell r="U129">
            <v>11326.675854949401</v>
          </cell>
          <cell r="V129">
            <v>10722.520575423199</v>
          </cell>
          <cell r="W129">
            <v>12365.418685587301</v>
          </cell>
          <cell r="X129">
            <v>13380.171720021499</v>
          </cell>
          <cell r="Y129">
            <v>14975.7366103689</v>
          </cell>
          <cell r="Z129">
            <v>17780.302166588801</v>
          </cell>
          <cell r="AA129">
            <v>21690.532855377001</v>
          </cell>
          <cell r="AB129">
            <v>27895.024728014101</v>
          </cell>
          <cell r="AC129">
            <v>37564.0391248448</v>
          </cell>
          <cell r="AD129">
            <v>23981.12709703872</v>
          </cell>
        </row>
        <row r="130">
          <cell r="B130" t="str">
            <v>Tanzania</v>
          </cell>
          <cell r="C130">
            <v>5571.83305699211</v>
          </cell>
          <cell r="D130">
            <v>6664.3783510625499</v>
          </cell>
          <cell r="E130">
            <v>7651.7803807381006</v>
          </cell>
          <cell r="F130">
            <v>7836.9759065841199</v>
          </cell>
          <cell r="G130">
            <v>7130.2652887356198</v>
          </cell>
          <cell r="H130">
            <v>6433.9083158053199</v>
          </cell>
          <cell r="I130">
            <v>8134.3317858036207</v>
          </cell>
          <cell r="J130">
            <v>4007.4965875629405</v>
          </cell>
          <cell r="K130">
            <v>6154.4777779333399</v>
          </cell>
          <cell r="L130">
            <v>5306.7576186883998</v>
          </cell>
          <cell r="M130">
            <v>4258.6537475648502</v>
          </cell>
          <cell r="N130">
            <v>4956.5294761817804</v>
          </cell>
          <cell r="O130">
            <v>4601.3671022135604</v>
          </cell>
          <cell r="P130">
            <v>4257.7491548844</v>
          </cell>
          <cell r="Q130">
            <v>4510.8529717638303</v>
          </cell>
          <cell r="R130">
            <v>5631.0073383724393</v>
          </cell>
          <cell r="S130">
            <v>6463.06201217943</v>
          </cell>
          <cell r="T130">
            <v>7615.0301886792504</v>
          </cell>
          <cell r="U130">
            <v>8364.8277764606501</v>
          </cell>
          <cell r="V130">
            <v>8634.5924669428314</v>
          </cell>
          <cell r="W130">
            <v>9079.2960873555494</v>
          </cell>
          <cell r="X130">
            <v>9442.6107348468886</v>
          </cell>
          <cell r="Y130">
            <v>9792.1435189871409</v>
          </cell>
          <cell r="Z130">
            <v>10276.061854710999</v>
          </cell>
          <cell r="AA130">
            <v>11338.690120504101</v>
          </cell>
          <cell r="AB130">
            <v>12606.8552492364</v>
          </cell>
          <cell r="AC130">
            <v>12787.2122534515</v>
          </cell>
          <cell r="AD130">
            <v>11360.192599378028</v>
          </cell>
        </row>
        <row r="131">
          <cell r="B131" t="str">
            <v>Togo</v>
          </cell>
          <cell r="C131">
            <v>1142.4627923334301</v>
          </cell>
          <cell r="D131">
            <v>948.66561815442094</v>
          </cell>
          <cell r="E131">
            <v>799.79087591340408</v>
          </cell>
          <cell r="F131">
            <v>750.65623773391303</v>
          </cell>
          <cell r="G131">
            <v>663.16021412817804</v>
          </cell>
          <cell r="H131">
            <v>720.679753518555</v>
          </cell>
          <cell r="I131">
            <v>1060.92952653768</v>
          </cell>
          <cell r="J131">
            <v>1249.08467201704</v>
          </cell>
          <cell r="K131">
            <v>1517.81669422593</v>
          </cell>
          <cell r="L131">
            <v>1489.25602492754</v>
          </cell>
          <cell r="M131">
            <v>1789.0466359724899</v>
          </cell>
          <cell r="N131">
            <v>1767.5932959608501</v>
          </cell>
          <cell r="O131">
            <v>1853.6273245431601</v>
          </cell>
          <cell r="P131">
            <v>1412.82240577784</v>
          </cell>
          <cell r="Q131">
            <v>1095.03882054378</v>
          </cell>
          <cell r="R131">
            <v>1446.2060263737999</v>
          </cell>
          <cell r="S131">
            <v>1580.71172358882</v>
          </cell>
          <cell r="T131">
            <v>1609.7599485073099</v>
          </cell>
          <cell r="U131">
            <v>1523.5244648965202</v>
          </cell>
          <cell r="V131">
            <v>1528.7869542675801</v>
          </cell>
          <cell r="W131">
            <v>1298.58520205881</v>
          </cell>
          <cell r="X131">
            <v>1333.58255793169</v>
          </cell>
          <cell r="Y131">
            <v>1478.78229052148</v>
          </cell>
          <cell r="Z131">
            <v>1677.3540474629201</v>
          </cell>
          <cell r="AA131">
            <v>1939.90683320055</v>
          </cell>
          <cell r="AB131">
            <v>2111.76608337077</v>
          </cell>
          <cell r="AC131">
            <v>2210.40776073597</v>
          </cell>
          <cell r="AD131">
            <v>1883.6434030583382</v>
          </cell>
        </row>
        <row r="132">
          <cell r="B132" t="str">
            <v>Uganda</v>
          </cell>
          <cell r="C132">
            <v>4609.9590122603195</v>
          </cell>
          <cell r="D132">
            <v>7463.7444741896297</v>
          </cell>
          <cell r="E132">
            <v>5178.9247371928295</v>
          </cell>
          <cell r="F132">
            <v>5923.6067255473599</v>
          </cell>
          <cell r="G132">
            <v>4556.5928221620898</v>
          </cell>
          <cell r="H132">
            <v>4169.8706873309002</v>
          </cell>
          <cell r="I132">
            <v>4154.2634381374401</v>
          </cell>
          <cell r="J132">
            <v>6699.06069689172</v>
          </cell>
          <cell r="K132">
            <v>6939.5052789787305</v>
          </cell>
          <cell r="L132">
            <v>5626.0991660649597</v>
          </cell>
          <cell r="M132">
            <v>4589.2753882957804</v>
          </cell>
          <cell r="N132">
            <v>1835.4337167706601</v>
          </cell>
          <cell r="O132">
            <v>2756.1185067384304</v>
          </cell>
          <cell r="P132">
            <v>3099.8329964046302</v>
          </cell>
          <cell r="Q132">
            <v>3826.6245347822801</v>
          </cell>
          <cell r="R132">
            <v>5581.88921655381</v>
          </cell>
          <cell r="S132">
            <v>5885.7953350527805</v>
          </cell>
          <cell r="T132">
            <v>6124.8606889523999</v>
          </cell>
          <cell r="U132">
            <v>6576.2577467192195</v>
          </cell>
          <cell r="V132">
            <v>6007.6600991735404</v>
          </cell>
          <cell r="W132">
            <v>5910.0236917645907</v>
          </cell>
          <cell r="X132">
            <v>5649.8800665586796</v>
          </cell>
          <cell r="Y132">
            <v>5834.5259570674598</v>
          </cell>
          <cell r="Z132">
            <v>6242.9451078925003</v>
          </cell>
          <cell r="AA132">
            <v>6817.41981148791</v>
          </cell>
          <cell r="AB132">
            <v>8733.8409093309401</v>
          </cell>
          <cell r="AC132">
            <v>9442.6518469453204</v>
          </cell>
          <cell r="AD132">
            <v>7414.2767265448256</v>
          </cell>
        </row>
        <row r="133">
          <cell r="B133" t="str">
            <v>Zambia</v>
          </cell>
          <cell r="C133">
            <v>3885.7647999999999</v>
          </cell>
          <cell r="D133">
            <v>4013.326</v>
          </cell>
          <cell r="E133">
            <v>3872.8935000000001</v>
          </cell>
          <cell r="F133">
            <v>3343.1275999999998</v>
          </cell>
          <cell r="G133">
            <v>2748.04630000001</v>
          </cell>
          <cell r="H133">
            <v>2606.0319999999997</v>
          </cell>
          <cell r="I133">
            <v>1795.4434999999999</v>
          </cell>
          <cell r="J133">
            <v>2225.0250000000001</v>
          </cell>
          <cell r="K133">
            <v>3748.0768000000003</v>
          </cell>
          <cell r="L133">
            <v>3994.6358766468802</v>
          </cell>
          <cell r="M133">
            <v>3738.2878272640201</v>
          </cell>
          <cell r="N133">
            <v>3376.8100247524799</v>
          </cell>
          <cell r="O133">
            <v>3307.5725900116104</v>
          </cell>
          <cell r="P133">
            <v>3248.4131854644297</v>
          </cell>
          <cell r="Q133">
            <v>3346.9765486329002</v>
          </cell>
          <cell r="R133">
            <v>3470.3760172094799</v>
          </cell>
          <cell r="S133">
            <v>3271.4472468056201</v>
          </cell>
          <cell r="T133">
            <v>3910.4467600795201</v>
          </cell>
          <cell r="U133">
            <v>3237.69895445681</v>
          </cell>
          <cell r="V133">
            <v>3131.8978612965502</v>
          </cell>
          <cell r="W133">
            <v>3237.72262780147</v>
          </cell>
          <cell r="X133">
            <v>3639.98345207489</v>
          </cell>
          <cell r="Y133">
            <v>3775.38611495953</v>
          </cell>
          <cell r="Z133">
            <v>4325.9768977702897</v>
          </cell>
          <cell r="AA133">
            <v>5439.5554227457496</v>
          </cell>
          <cell r="AB133">
            <v>7271.47944354018</v>
          </cell>
          <cell r="AC133">
            <v>10941.916845383699</v>
          </cell>
          <cell r="AD133">
            <v>6350.8629448798893</v>
          </cell>
        </row>
        <row r="134">
          <cell r="B134" t="str">
            <v>Zimbabwe</v>
          </cell>
          <cell r="C134">
            <v>5354.5401000000002</v>
          </cell>
          <cell r="D134">
            <v>6435.8294000000005</v>
          </cell>
          <cell r="E134">
            <v>6862.6385</v>
          </cell>
          <cell r="F134">
            <v>6239.7869999999702</v>
          </cell>
          <cell r="G134">
            <v>5146.89480000002</v>
          </cell>
          <cell r="H134">
            <v>5643.7788000000101</v>
          </cell>
          <cell r="I134">
            <v>6223.4171999999799</v>
          </cell>
          <cell r="J134">
            <v>6726.7199999999802</v>
          </cell>
          <cell r="K134">
            <v>7831.0500000000102</v>
          </cell>
          <cell r="L134">
            <v>8284.7856000000211</v>
          </cell>
          <cell r="M134">
            <v>8780.2989999999991</v>
          </cell>
          <cell r="N134">
            <v>8179.6523669248809</v>
          </cell>
          <cell r="O134">
            <v>6745.9374634975902</v>
          </cell>
          <cell r="P134">
            <v>6552.0130254746891</v>
          </cell>
          <cell r="Q134">
            <v>6889.3740433704297</v>
          </cell>
          <cell r="R134">
            <v>7152.2175024386406</v>
          </cell>
          <cell r="S134">
            <v>8757.5383805075708</v>
          </cell>
          <cell r="T134">
            <v>8989.8019271635603</v>
          </cell>
          <cell r="U134">
            <v>6263.9233275979796</v>
          </cell>
          <cell r="V134">
            <v>5962.7987095081298</v>
          </cell>
          <cell r="W134">
            <v>8135.9122672664998</v>
          </cell>
          <cell r="X134">
            <v>12882.6195931334</v>
          </cell>
          <cell r="Y134">
            <v>30855.9334652449</v>
          </cell>
          <cell r="Z134">
            <v>10514.6403999127</v>
          </cell>
          <cell r="AA134">
            <v>4700.4308619697704</v>
          </cell>
          <cell r="AB134">
            <v>4551.6499550609396</v>
          </cell>
          <cell r="AC134">
            <v>5540.0662550877796</v>
          </cell>
          <cell r="AD134">
            <v>11232.544187455216</v>
          </cell>
        </row>
      </sheetData>
      <sheetData sheetId="2"/>
      <sheetData sheetId="3"/>
      <sheetData sheetId="4">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row>
        <row r="4">
          <cell r="A4" t="str">
            <v>Albania</v>
          </cell>
          <cell r="B4">
            <v>1.8327811099473701</v>
          </cell>
          <cell r="C4">
            <v>2.0993061024084301</v>
          </cell>
          <cell r="D4">
            <v>2.1619953477211098</v>
          </cell>
          <cell r="E4">
            <v>2.1841977887693602</v>
          </cell>
          <cell r="F4">
            <v>2.1562488335674499</v>
          </cell>
          <cell r="G4">
            <v>2.2023515493911501</v>
          </cell>
          <cell r="H4">
            <v>2.4358395809375</v>
          </cell>
          <cell r="I4">
            <v>2.4167898866874999</v>
          </cell>
          <cell r="J4">
            <v>2.3823323515000001</v>
          </cell>
          <cell r="K4">
            <v>2.6166716050312502</v>
          </cell>
          <cell r="L4">
            <v>2.0914397441716099</v>
          </cell>
          <cell r="M4">
            <v>1.2552609072151499</v>
          </cell>
          <cell r="N4">
            <v>0.79427690476697799</v>
          </cell>
          <cell r="O4">
            <v>1.3756344283545501</v>
          </cell>
          <cell r="P4">
            <v>2.2232847396277702</v>
          </cell>
          <cell r="Q4">
            <v>2.7138206986664901</v>
          </cell>
          <cell r="R4">
            <v>3.0131866028708099</v>
          </cell>
          <cell r="S4">
            <v>2.16377434519812</v>
          </cell>
          <cell r="T4">
            <v>2.7378884462151398</v>
          </cell>
          <cell r="U4">
            <v>3.4443790849673199</v>
          </cell>
          <cell r="V4">
            <v>3.6947370252448799</v>
          </cell>
          <cell r="W4">
            <v>4.0955909407665496</v>
          </cell>
          <cell r="X4">
            <v>4.4559008559201203</v>
          </cell>
          <cell r="Y4">
            <v>5.6002461033634097</v>
          </cell>
          <cell r="Z4">
            <v>7.4524002202477098</v>
          </cell>
          <cell r="AA4">
            <v>8.3764133045493203</v>
          </cell>
          <cell r="AB4">
            <v>9.1330885878961592</v>
          </cell>
        </row>
        <row r="5">
          <cell r="A5" t="str">
            <v>Algeria</v>
          </cell>
          <cell r="B5">
            <v>42.345827687459298</v>
          </cell>
          <cell r="C5">
            <v>44.371759807824198</v>
          </cell>
          <cell r="D5">
            <v>44.779983359958003</v>
          </cell>
          <cell r="E5">
            <v>47.528985113478001</v>
          </cell>
          <cell r="F5">
            <v>51.512786466398801</v>
          </cell>
          <cell r="G5">
            <v>61.132078619760698</v>
          </cell>
          <cell r="H5">
            <v>61.535270440770603</v>
          </cell>
          <cell r="I5">
            <v>63.299597415064902</v>
          </cell>
          <cell r="J5">
            <v>51.664192500660803</v>
          </cell>
          <cell r="K5">
            <v>52.558285688735097</v>
          </cell>
          <cell r="L5">
            <v>45.442622950819697</v>
          </cell>
          <cell r="M5">
            <v>46.669842472798102</v>
          </cell>
          <cell r="N5">
            <v>49.216660560542202</v>
          </cell>
          <cell r="O5">
            <v>50.962690083529701</v>
          </cell>
          <cell r="P5">
            <v>42.425625374368899</v>
          </cell>
          <cell r="Q5">
            <v>42.065963116043903</v>
          </cell>
          <cell r="R5">
            <v>46.941496648340603</v>
          </cell>
          <cell r="S5">
            <v>48.177864037291798</v>
          </cell>
          <cell r="T5">
            <v>48.187587463184599</v>
          </cell>
          <cell r="U5">
            <v>48.845075187969897</v>
          </cell>
          <cell r="V5">
            <v>54.749143945881698</v>
          </cell>
          <cell r="W5">
            <v>55.181126724082098</v>
          </cell>
          <cell r="X5">
            <v>57.053132518175403</v>
          </cell>
          <cell r="Y5">
            <v>68.012940112410405</v>
          </cell>
          <cell r="Z5">
            <v>85.015510932446006</v>
          </cell>
          <cell r="AA5">
            <v>102.380492832923</v>
          </cell>
          <cell r="AB5">
            <v>114.322334001248</v>
          </cell>
        </row>
        <row r="6">
          <cell r="A6" t="str">
            <v>Angola</v>
          </cell>
          <cell r="B6">
            <v>5.4280939221700901</v>
          </cell>
          <cell r="C6">
            <v>5.0802674235194099</v>
          </cell>
          <cell r="D6">
            <v>5.0802674235194099</v>
          </cell>
          <cell r="E6">
            <v>5.2943143846044496</v>
          </cell>
          <cell r="F6">
            <v>5.6120400387729301</v>
          </cell>
          <cell r="G6">
            <v>6.9141139913931999</v>
          </cell>
          <cell r="H6">
            <v>6.47337800359323</v>
          </cell>
          <cell r="I6">
            <v>7.39953203375934</v>
          </cell>
          <cell r="J6">
            <v>8.0268898684561307</v>
          </cell>
          <cell r="K6">
            <v>9.3375252609572197</v>
          </cell>
          <cell r="L6">
            <v>10.2781939799331</v>
          </cell>
          <cell r="M6">
            <v>9.9627789473684203</v>
          </cell>
          <cell r="N6">
            <v>7.6816485378518697</v>
          </cell>
          <cell r="O6">
            <v>5.5750585094365297</v>
          </cell>
          <cell r="P6">
            <v>4.0596057795626601</v>
          </cell>
          <cell r="Q6">
            <v>5.0664804012138998</v>
          </cell>
          <cell r="R6">
            <v>6.5354346989616596</v>
          </cell>
          <cell r="S6">
            <v>7.6754125894552496</v>
          </cell>
          <cell r="T6">
            <v>6.5063814140389198</v>
          </cell>
          <cell r="U6">
            <v>6.1529235757711103</v>
          </cell>
          <cell r="V6">
            <v>9.1351342297897808</v>
          </cell>
          <cell r="W6">
            <v>8.9360934873504991</v>
          </cell>
          <cell r="X6">
            <v>11.38625304924</v>
          </cell>
          <cell r="Y6">
            <v>13.9562675166449</v>
          </cell>
          <cell r="Z6">
            <v>19.799524600287601</v>
          </cell>
          <cell r="AA6">
            <v>30.632103235101201</v>
          </cell>
          <cell r="AB6">
            <v>43.758549596405601</v>
          </cell>
        </row>
        <row r="7">
          <cell r="A7" t="str">
            <v>Antigua and Barbuda</v>
          </cell>
          <cell r="B7">
            <v>9.5238529769996999E-2</v>
          </cell>
          <cell r="C7">
            <v>0.107179262457147</v>
          </cell>
          <cell r="D7">
            <v>0.117460373875013</v>
          </cell>
          <cell r="E7">
            <v>0.13189222615746601</v>
          </cell>
          <cell r="F7">
            <v>0.14942630075470101</v>
          </cell>
          <cell r="G7">
            <v>0.17374333851728099</v>
          </cell>
          <cell r="H7">
            <v>0.22926136869228</v>
          </cell>
          <cell r="I7">
            <v>0.26920386284699999</v>
          </cell>
          <cell r="J7">
            <v>0.32708662568514801</v>
          </cell>
          <cell r="K7">
            <v>0.36439529124276399</v>
          </cell>
          <cell r="L7">
            <v>0.38559098298628702</v>
          </cell>
          <cell r="M7">
            <v>0.40585412173902302</v>
          </cell>
          <cell r="N7">
            <v>0.425358546395047</v>
          </cell>
          <cell r="O7">
            <v>0.45559583803797199</v>
          </cell>
          <cell r="P7">
            <v>0.50087092272216904</v>
          </cell>
          <cell r="Q7">
            <v>0.49420244215283299</v>
          </cell>
          <cell r="R7">
            <v>0.54109113058887903</v>
          </cell>
          <cell r="S7">
            <v>0.58031887509264302</v>
          </cell>
          <cell r="T7">
            <v>0.62061040962814695</v>
          </cell>
          <cell r="U7">
            <v>0.65155609705675299</v>
          </cell>
          <cell r="V7">
            <v>0.67849261283664897</v>
          </cell>
          <cell r="W7">
            <v>0.71045800557435002</v>
          </cell>
          <cell r="X7">
            <v>0.717850185445153</v>
          </cell>
          <cell r="Y7">
            <v>0.754143499747015</v>
          </cell>
          <cell r="Z7">
            <v>0.81845914293873001</v>
          </cell>
          <cell r="AA7">
            <v>0.87490588536366098</v>
          </cell>
          <cell r="AB7">
            <v>0.96167929536011099</v>
          </cell>
        </row>
        <row r="8">
          <cell r="A8" t="str">
            <v>Argentina</v>
          </cell>
          <cell r="B8">
            <v>209.01766549876899</v>
          </cell>
          <cell r="C8">
            <v>169.75913403158299</v>
          </cell>
          <cell r="D8">
            <v>84.296982827815299</v>
          </cell>
          <cell r="E8">
            <v>103.98895490614601</v>
          </cell>
          <cell r="F8">
            <v>116.758197804351</v>
          </cell>
          <cell r="G8">
            <v>88.187382789031005</v>
          </cell>
          <cell r="H8">
            <v>106.044612050037</v>
          </cell>
          <cell r="I8">
            <v>108.724598901799</v>
          </cell>
          <cell r="J8">
            <v>127.350067054649</v>
          </cell>
          <cell r="K8">
            <v>81.705627984854203</v>
          </cell>
          <cell r="L8">
            <v>141.33683616765299</v>
          </cell>
          <cell r="M8">
            <v>189.59423670702799</v>
          </cell>
          <cell r="N8">
            <v>228.77606740949599</v>
          </cell>
          <cell r="O8">
            <v>236.505</v>
          </cell>
          <cell r="P8">
            <v>257.44</v>
          </cell>
          <cell r="Q8">
            <v>258.03174999999999</v>
          </cell>
          <cell r="R8">
            <v>272.14974999999998</v>
          </cell>
          <cell r="S8">
            <v>292.85899999999998</v>
          </cell>
          <cell r="T8">
            <v>298.94824999999997</v>
          </cell>
          <cell r="U8">
            <v>283.52300000000002</v>
          </cell>
          <cell r="V8">
            <v>284.20375000000001</v>
          </cell>
          <cell r="W8">
            <v>268.69675000000001</v>
          </cell>
          <cell r="X8">
            <v>97.732152162584796</v>
          </cell>
          <cell r="Y8">
            <v>127.64329371816601</v>
          </cell>
          <cell r="Z8">
            <v>151.95818953323899</v>
          </cell>
          <cell r="AA8">
            <v>181.54906143344701</v>
          </cell>
          <cell r="AB8">
            <v>212.701868905742</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0.10805819836116499</v>
          </cell>
          <cell r="O9">
            <v>0.83536667341329696</v>
          </cell>
          <cell r="P9">
            <v>0.650961173185168</v>
          </cell>
          <cell r="Q9">
            <v>1.2867067687696301</v>
          </cell>
          <cell r="R9">
            <v>1.59696310635528</v>
          </cell>
          <cell r="S9">
            <v>1.6386693839117199</v>
          </cell>
          <cell r="T9">
            <v>1.8921695730964601</v>
          </cell>
          <cell r="U9">
            <v>1.8454758655619601</v>
          </cell>
          <cell r="V9">
            <v>1.9115642593573701</v>
          </cell>
          <cell r="W9">
            <v>2.1183980499086101</v>
          </cell>
          <cell r="X9">
            <v>2.3763212329802501</v>
          </cell>
          <cell r="Y9">
            <v>2.8070951798840502</v>
          </cell>
          <cell r="Z9">
            <v>3.5727335330205698</v>
          </cell>
          <cell r="AA9">
            <v>4.9028121643920004</v>
          </cell>
          <cell r="AB9">
            <v>6.4099204418668903</v>
          </cell>
        </row>
        <row r="10">
          <cell r="A10" t="str">
            <v>Australia</v>
          </cell>
          <cell r="B10">
            <v>160.65668368659499</v>
          </cell>
          <cell r="C10">
            <v>185.844980454699</v>
          </cell>
          <cell r="D10">
            <v>184.281471678869</v>
          </cell>
          <cell r="E10">
            <v>176.581490810623</v>
          </cell>
          <cell r="F10">
            <v>194.22562422799299</v>
          </cell>
          <cell r="G10">
            <v>172.1134721162</v>
          </cell>
          <cell r="H10">
            <v>178.62158860114599</v>
          </cell>
          <cell r="I10">
            <v>210.34951308000001</v>
          </cell>
          <cell r="J10">
            <v>266.95362706666702</v>
          </cell>
          <cell r="K10">
            <v>302.83347555249998</v>
          </cell>
          <cell r="L10">
            <v>318.00099498333299</v>
          </cell>
          <cell r="M10">
            <v>319.92426501</v>
          </cell>
          <cell r="N10">
            <v>313.44959121833301</v>
          </cell>
          <cell r="O10">
            <v>304.75851070423499</v>
          </cell>
          <cell r="P10">
            <v>347.36559591752899</v>
          </cell>
          <cell r="Q10">
            <v>371.09836396835999</v>
          </cell>
          <cell r="R10">
            <v>417.42140877198</v>
          </cell>
          <cell r="S10">
            <v>418.08278451148999</v>
          </cell>
          <cell r="T10">
            <v>373.14753698273898</v>
          </cell>
          <cell r="U10">
            <v>401.78159400729999</v>
          </cell>
          <cell r="V10">
            <v>390.01680434166701</v>
          </cell>
          <cell r="W10">
            <v>368.19090138439299</v>
          </cell>
          <cell r="X10">
            <v>412.901184101262</v>
          </cell>
          <cell r="Y10">
            <v>527.58824581876399</v>
          </cell>
          <cell r="Z10">
            <v>639.35627265756398</v>
          </cell>
          <cell r="AA10">
            <v>712.43632354422698</v>
          </cell>
          <cell r="AB10">
            <v>754.81556375175705</v>
          </cell>
        </row>
        <row r="11">
          <cell r="A11" t="str">
            <v>Austria</v>
          </cell>
          <cell r="B11">
            <v>80.218223037565593</v>
          </cell>
          <cell r="C11">
            <v>69.510386711931304</v>
          </cell>
          <cell r="D11">
            <v>69.499709612833797</v>
          </cell>
          <cell r="E11">
            <v>70.413454043751301</v>
          </cell>
          <cell r="F11">
            <v>66.423188826426994</v>
          </cell>
          <cell r="G11">
            <v>68.025725681201294</v>
          </cell>
          <cell r="H11">
            <v>96.526465611943294</v>
          </cell>
          <cell r="I11">
            <v>120.709612029113</v>
          </cell>
          <cell r="J11">
            <v>132.18547973351099</v>
          </cell>
          <cell r="K11">
            <v>131.69687123474401</v>
          </cell>
          <cell r="L11">
            <v>165.39630871353199</v>
          </cell>
          <cell r="M11">
            <v>173.38179003816899</v>
          </cell>
          <cell r="N11">
            <v>195.10709733204399</v>
          </cell>
          <cell r="O11">
            <v>189.708947570031</v>
          </cell>
          <cell r="P11">
            <v>203.971552301586</v>
          </cell>
          <cell r="Q11">
            <v>239.79673707024199</v>
          </cell>
          <cell r="R11">
            <v>236.47276762244499</v>
          </cell>
          <cell r="S11">
            <v>209.00038425820901</v>
          </cell>
          <cell r="T11">
            <v>214.14611325087299</v>
          </cell>
          <cell r="U11">
            <v>213.39003759213301</v>
          </cell>
          <cell r="V11">
            <v>194.407043699833</v>
          </cell>
          <cell r="W11">
            <v>193.34528439100001</v>
          </cell>
          <cell r="X11">
            <v>208.566378743917</v>
          </cell>
          <cell r="Y11">
            <v>255.84214533074999</v>
          </cell>
          <cell r="Z11">
            <v>293.194123627083</v>
          </cell>
          <cell r="AA11">
            <v>305.33803861400003</v>
          </cell>
          <cell r="AB11">
            <v>321.93431667794403</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1.1931845571025499</v>
          </cell>
          <cell r="O12">
            <v>1.3092931812630799</v>
          </cell>
          <cell r="P12">
            <v>2.2575428827807098</v>
          </cell>
          <cell r="Q12">
            <v>2.4170820117807001</v>
          </cell>
          <cell r="R12">
            <v>3.1765479970956099</v>
          </cell>
          <cell r="S12">
            <v>3.96263134091364</v>
          </cell>
          <cell r="T12">
            <v>4.2797582730015904</v>
          </cell>
          <cell r="U12">
            <v>4.5811981715950001</v>
          </cell>
          <cell r="V12">
            <v>5.2726171960451698</v>
          </cell>
          <cell r="W12">
            <v>5.7076182465684804</v>
          </cell>
          <cell r="X12">
            <v>6.2360455238612804</v>
          </cell>
          <cell r="Y12">
            <v>7.2757457494824704</v>
          </cell>
          <cell r="Z12">
            <v>8.6815483258133401</v>
          </cell>
          <cell r="AA12">
            <v>12.5610211291086</v>
          </cell>
          <cell r="AB12">
            <v>19.816536312849198</v>
          </cell>
        </row>
        <row r="13">
          <cell r="A13" t="str">
            <v>Bahamas, The</v>
          </cell>
          <cell r="B13">
            <v>1.4538869861283401</v>
          </cell>
          <cell r="C13">
            <v>1.5062270164489699</v>
          </cell>
          <cell r="D13">
            <v>1.69601166248322</v>
          </cell>
          <cell r="E13">
            <v>1.88766109943389</v>
          </cell>
          <cell r="F13">
            <v>2.0160219669342001</v>
          </cell>
          <cell r="G13">
            <v>2.1954479217529199</v>
          </cell>
          <cell r="H13">
            <v>2.37327909469604</v>
          </cell>
          <cell r="I13">
            <v>2.6130001544952401</v>
          </cell>
          <cell r="J13">
            <v>2.7167809009552002</v>
          </cell>
          <cell r="K13">
            <v>3.0624801227059901</v>
          </cell>
          <cell r="L13">
            <v>3.16570515367206</v>
          </cell>
          <cell r="M13">
            <v>3.1111604901429599</v>
          </cell>
          <cell r="N13">
            <v>3.1091600108544402</v>
          </cell>
          <cell r="O13">
            <v>3.0918560317979602</v>
          </cell>
          <cell r="P13">
            <v>3.25867438063896</v>
          </cell>
          <cell r="Q13">
            <v>3.4293622872494498</v>
          </cell>
          <cell r="R13">
            <v>3.6094031182337698</v>
          </cell>
          <cell r="S13">
            <v>3.84149527209407</v>
          </cell>
          <cell r="T13">
            <v>4.2826586753149902</v>
          </cell>
          <cell r="U13">
            <v>4.7041916827045203</v>
          </cell>
          <cell r="V13">
            <v>5.0036990000000001</v>
          </cell>
          <cell r="W13">
            <v>5.1314520000000003</v>
          </cell>
          <cell r="X13">
            <v>5.3894000000000002</v>
          </cell>
          <cell r="Y13">
            <v>5.5026000000000002</v>
          </cell>
          <cell r="Z13">
            <v>5.6609999999999996</v>
          </cell>
          <cell r="AA13">
            <v>5.8695000000000004</v>
          </cell>
          <cell r="AB13">
            <v>6.2228000000000003</v>
          </cell>
        </row>
        <row r="14">
          <cell r="A14" t="str">
            <v>Bahrain</v>
          </cell>
          <cell r="B14">
            <v>3.0718815800249302</v>
          </cell>
          <cell r="C14">
            <v>3.4678195938545802</v>
          </cell>
          <cell r="D14">
            <v>3.6457451714291498</v>
          </cell>
          <cell r="E14">
            <v>3.7351068040765099</v>
          </cell>
          <cell r="F14">
            <v>3.8768618724134001</v>
          </cell>
          <cell r="G14">
            <v>3.6579790251881898</v>
          </cell>
          <cell r="H14">
            <v>2.8622341628788801</v>
          </cell>
          <cell r="I14">
            <v>3.1005322726665199</v>
          </cell>
          <cell r="J14">
            <v>3.8319153366937502</v>
          </cell>
          <cell r="K14">
            <v>4.1127663585488099</v>
          </cell>
          <cell r="L14">
            <v>4.5280110999999996</v>
          </cell>
          <cell r="M14">
            <v>4.6149604000000002</v>
          </cell>
          <cell r="N14">
            <v>4.7497717000000002</v>
          </cell>
          <cell r="O14">
            <v>5.1991427000000003</v>
          </cell>
          <cell r="P14">
            <v>5.5647551999999996</v>
          </cell>
          <cell r="Q14">
            <v>5.8481780099999998</v>
          </cell>
          <cell r="R14">
            <v>6.1000119000000002</v>
          </cell>
          <cell r="S14">
            <v>6.3500642599999999</v>
          </cell>
          <cell r="T14">
            <v>6.1825738499999998</v>
          </cell>
          <cell r="U14">
            <v>6.6170810400000004</v>
          </cell>
          <cell r="V14">
            <v>7.9662842300000003</v>
          </cell>
          <cell r="W14">
            <v>7.9270905699999998</v>
          </cell>
          <cell r="X14">
            <v>8.4462337299999994</v>
          </cell>
          <cell r="Y14">
            <v>9.73446605</v>
          </cell>
          <cell r="Z14">
            <v>11.179925040000001</v>
          </cell>
          <cell r="AA14">
            <v>13.377934209999999</v>
          </cell>
          <cell r="AB14">
            <v>16.065335004502</v>
          </cell>
        </row>
        <row r="15">
          <cell r="A15" t="str">
            <v>Bangladesh</v>
          </cell>
          <cell r="B15">
            <v>19.506623665709501</v>
          </cell>
          <cell r="C15">
            <v>19.010611086947701</v>
          </cell>
          <cell r="D15">
            <v>17.4078140396531</v>
          </cell>
          <cell r="E15">
            <v>18.242524758728401</v>
          </cell>
          <cell r="F15">
            <v>20.740982947812999</v>
          </cell>
          <cell r="G15">
            <v>21.336889178892001</v>
          </cell>
          <cell r="H15">
            <v>22.3699555035206</v>
          </cell>
          <cell r="I15">
            <v>24.679292834102501</v>
          </cell>
          <cell r="J15">
            <v>26.636525957481702</v>
          </cell>
          <cell r="K15">
            <v>29.344375581034999</v>
          </cell>
          <cell r="L15">
            <v>30.496697769689799</v>
          </cell>
          <cell r="M15">
            <v>31.432307831736601</v>
          </cell>
          <cell r="N15">
            <v>31.4386562007458</v>
          </cell>
          <cell r="O15">
            <v>32.954242532477799</v>
          </cell>
          <cell r="P15">
            <v>35.801746699714698</v>
          </cell>
          <cell r="Q15">
            <v>39.579830190692803</v>
          </cell>
          <cell r="R15">
            <v>41.515995393456201</v>
          </cell>
          <cell r="S15">
            <v>43.387963050843297</v>
          </cell>
          <cell r="T15">
            <v>44.757271787184401</v>
          </cell>
          <cell r="U15">
            <v>46.529395706258903</v>
          </cell>
          <cell r="V15">
            <v>47.047978264343897</v>
          </cell>
          <cell r="W15">
            <v>47.193949348942802</v>
          </cell>
          <cell r="X15">
            <v>49.5595892067441</v>
          </cell>
          <cell r="Y15">
            <v>54.475732088920303</v>
          </cell>
          <cell r="Z15">
            <v>59.120203979013503</v>
          </cell>
          <cell r="AA15">
            <v>61.280335786846898</v>
          </cell>
          <cell r="AB15">
            <v>65.215707620883293</v>
          </cell>
        </row>
        <row r="16">
          <cell r="A16" t="str">
            <v>Barbados</v>
          </cell>
          <cell r="B16">
            <v>0.88400379447754296</v>
          </cell>
          <cell r="C16">
            <v>0.972944704964256</v>
          </cell>
          <cell r="D16">
            <v>1.0165660683422699</v>
          </cell>
          <cell r="E16">
            <v>1.0791946929865699</v>
          </cell>
          <cell r="F16">
            <v>1.1763559306113101</v>
          </cell>
          <cell r="G16">
            <v>1.2311176796826799</v>
          </cell>
          <cell r="H16">
            <v>1.3516752615935099</v>
          </cell>
          <cell r="I16">
            <v>1.4884774668296199</v>
          </cell>
          <cell r="J16">
            <v>1.5831866159033701</v>
          </cell>
          <cell r="K16">
            <v>1.752171635399</v>
          </cell>
          <cell r="L16">
            <v>1.75733109123501</v>
          </cell>
          <cell r="M16">
            <v>1.7330152399682499</v>
          </cell>
          <cell r="N16">
            <v>1.6231852394986299</v>
          </cell>
          <cell r="O16">
            <v>1.6897473281553399</v>
          </cell>
          <cell r="P16">
            <v>1.74255</v>
          </cell>
          <cell r="Q16">
            <v>1.8711949999999999</v>
          </cell>
          <cell r="R16">
            <v>1.997395</v>
          </cell>
          <cell r="S16">
            <v>2.1954850000000001</v>
          </cell>
          <cell r="T16">
            <v>2.3704100000000001</v>
          </cell>
          <cell r="U16">
            <v>2.477795</v>
          </cell>
          <cell r="V16">
            <v>2.5588199999999999</v>
          </cell>
          <cell r="W16">
            <v>2.5541849999999999</v>
          </cell>
          <cell r="X16">
            <v>2.476105</v>
          </cell>
          <cell r="Y16">
            <v>2.6949000000000001</v>
          </cell>
          <cell r="Z16">
            <v>2.8171499999999998</v>
          </cell>
          <cell r="AA16">
            <v>3.0611000000000002</v>
          </cell>
          <cell r="AB16">
            <v>3.3856999999999999</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4.1151390789429696</v>
          </cell>
          <cell r="O17">
            <v>3.6617101215558101</v>
          </cell>
          <cell r="P17">
            <v>4.85351882160393</v>
          </cell>
          <cell r="Q17">
            <v>10.530193425275399</v>
          </cell>
          <cell r="R17">
            <v>14.481709066203701</v>
          </cell>
          <cell r="S17">
            <v>14.0059600626169</v>
          </cell>
          <cell r="T17">
            <v>15.137349631354301</v>
          </cell>
          <cell r="U17">
            <v>12.1042548</v>
          </cell>
          <cell r="V17">
            <v>12.7577295885966</v>
          </cell>
          <cell r="W17">
            <v>12.421078524503301</v>
          </cell>
          <cell r="X17">
            <v>14.6535374265294</v>
          </cell>
          <cell r="Y17">
            <v>17.822814290640199</v>
          </cell>
          <cell r="Z17">
            <v>23.1413400554685</v>
          </cell>
          <cell r="AA17">
            <v>30.131461695918599</v>
          </cell>
          <cell r="AB17">
            <v>36.943686881664398</v>
          </cell>
        </row>
        <row r="18">
          <cell r="A18" t="str">
            <v>Belgium</v>
          </cell>
          <cell r="B18">
            <v>121.55657807691</v>
          </cell>
          <cell r="C18">
            <v>101.082165511494</v>
          </cell>
          <cell r="D18">
            <v>88.930050739459602</v>
          </cell>
          <cell r="E18">
            <v>84.129255523664</v>
          </cell>
          <cell r="F18">
            <v>80.114892297225595</v>
          </cell>
          <cell r="G18">
            <v>83.4269741077769</v>
          </cell>
          <cell r="H18">
            <v>115.651372294499</v>
          </cell>
          <cell r="I18">
            <v>143.77412423052101</v>
          </cell>
          <cell r="J18">
            <v>156.10104053092101</v>
          </cell>
          <cell r="K18">
            <v>158.03606584601201</v>
          </cell>
          <cell r="L18">
            <v>197.78163031381001</v>
          </cell>
          <cell r="M18">
            <v>202.85676143740099</v>
          </cell>
          <cell r="N18">
            <v>225.488103721881</v>
          </cell>
          <cell r="O18">
            <v>216.21235970285099</v>
          </cell>
          <cell r="P18">
            <v>236.02340627484301</v>
          </cell>
          <cell r="Q18">
            <v>277.04200809831701</v>
          </cell>
          <cell r="R18">
            <v>275.42605233913901</v>
          </cell>
          <cell r="S18">
            <v>249.62859447357499</v>
          </cell>
          <cell r="T18">
            <v>255.500357788419</v>
          </cell>
          <cell r="U18">
            <v>253.88922434550301</v>
          </cell>
          <cell r="V18">
            <v>232.933849885</v>
          </cell>
          <cell r="W18">
            <v>231.92793153</v>
          </cell>
          <cell r="X18">
            <v>252.65951523916701</v>
          </cell>
          <cell r="Y18">
            <v>310.51392322499998</v>
          </cell>
          <cell r="Z18">
            <v>359.15451792916701</v>
          </cell>
          <cell r="AA18">
            <v>372.72615873500001</v>
          </cell>
          <cell r="AB18">
            <v>393.59025249770099</v>
          </cell>
        </row>
        <row r="19">
          <cell r="A19" t="str">
            <v>Belize</v>
          </cell>
          <cell r="B19">
            <v>0.17221666855609599</v>
          </cell>
          <cell r="C19">
            <v>0.17940500852128</v>
          </cell>
          <cell r="D19">
            <v>0.17925000851391801</v>
          </cell>
          <cell r="E19">
            <v>0.18898500897630599</v>
          </cell>
          <cell r="F19">
            <v>0.21090001001721201</v>
          </cell>
          <cell r="G19">
            <v>0.20919000993599199</v>
          </cell>
          <cell r="H19">
            <v>0.22787501082348099</v>
          </cell>
          <cell r="I19">
            <v>0.26652001265901998</v>
          </cell>
          <cell r="J19">
            <v>0.31490001495694703</v>
          </cell>
          <cell r="K19">
            <v>0.363150017248699</v>
          </cell>
          <cell r="L19">
            <v>0.41201059591098199</v>
          </cell>
          <cell r="M19">
            <v>0.44463426984964599</v>
          </cell>
          <cell r="N19">
            <v>0.51805228748802501</v>
          </cell>
          <cell r="O19">
            <v>0.55963148944973495</v>
          </cell>
          <cell r="P19">
            <v>0.58062863490011496</v>
          </cell>
          <cell r="Q19">
            <v>0.61996509915997</v>
          </cell>
          <cell r="R19">
            <v>0.64126997332145497</v>
          </cell>
          <cell r="S19">
            <v>0.65438460585468505</v>
          </cell>
          <cell r="T19">
            <v>0.68888459318045003</v>
          </cell>
          <cell r="U19">
            <v>0.73234417086463499</v>
          </cell>
          <cell r="V19">
            <v>0.83173129920964495</v>
          </cell>
          <cell r="W19">
            <v>0.87141522174387498</v>
          </cell>
          <cell r="X19">
            <v>0.93214923346180001</v>
          </cell>
          <cell r="Y19">
            <v>0.98758999999999997</v>
          </cell>
          <cell r="Z19">
            <v>1.05522</v>
          </cell>
          <cell r="AA19">
            <v>1.11089574909754</v>
          </cell>
          <cell r="AB19">
            <v>1.2129826248566</v>
          </cell>
        </row>
        <row r="20">
          <cell r="A20" t="str">
            <v>Benin</v>
          </cell>
          <cell r="B20">
            <v>1.5858655859831701</v>
          </cell>
          <cell r="C20">
            <v>1.07272094641614</v>
          </cell>
          <cell r="D20">
            <v>1.0620074349442401</v>
          </cell>
          <cell r="E20">
            <v>0.94014430567873997</v>
          </cell>
          <cell r="F20">
            <v>1.0028378079668001</v>
          </cell>
          <cell r="G20">
            <v>1.04566954547478</v>
          </cell>
          <cell r="H20">
            <v>1.33568010857481</v>
          </cell>
          <cell r="I20">
            <v>1.5623927329595599</v>
          </cell>
          <cell r="J20">
            <v>1.6264112206013199</v>
          </cell>
          <cell r="K20">
            <v>1.5023140703123801</v>
          </cell>
          <cell r="L20">
            <v>1.84501974179568</v>
          </cell>
          <cell r="M20">
            <v>1.87784300171922</v>
          </cell>
          <cell r="N20">
            <v>2.1516320979258801</v>
          </cell>
          <cell r="O20">
            <v>2.1062497174742201</v>
          </cell>
          <cell r="P20">
            <v>1.5980894607052201</v>
          </cell>
          <cell r="Q20">
            <v>2.16983764951943</v>
          </cell>
          <cell r="R20">
            <v>2.3608969061799598</v>
          </cell>
          <cell r="S20">
            <v>2.2681826237092002</v>
          </cell>
          <cell r="T20">
            <v>2.4547089506547799</v>
          </cell>
          <cell r="U20">
            <v>2.4922322210336199</v>
          </cell>
          <cell r="V20">
            <v>2.3825561676828801</v>
          </cell>
          <cell r="W20">
            <v>2.50162902649615</v>
          </cell>
          <cell r="X20">
            <v>2.8171739663067399</v>
          </cell>
          <cell r="Y20">
            <v>3.5649260351669398</v>
          </cell>
          <cell r="Z20">
            <v>4.0527851682893701</v>
          </cell>
          <cell r="AA20">
            <v>4.4055231882442101</v>
          </cell>
          <cell r="AB20">
            <v>4.7599414566416298</v>
          </cell>
        </row>
        <row r="21">
          <cell r="A21" t="str">
            <v>Bhutan</v>
          </cell>
          <cell r="B21">
            <v>0.13081756289213001</v>
          </cell>
          <cell r="C21">
            <v>0.14736560806073001</v>
          </cell>
          <cell r="D21">
            <v>0.154924708576229</v>
          </cell>
          <cell r="E21">
            <v>0.17399121062710399</v>
          </cell>
          <cell r="F21">
            <v>0.17062858972434</v>
          </cell>
          <cell r="G21">
            <v>0.17512301760184501</v>
          </cell>
          <cell r="H21">
            <v>0.20726054470781499</v>
          </cell>
          <cell r="I21">
            <v>0.24933136289456301</v>
          </cell>
          <cell r="J21">
            <v>0.26925858818336801</v>
          </cell>
          <cell r="K21">
            <v>0.25877434251620302</v>
          </cell>
          <cell r="L21">
            <v>0.278592148278969</v>
          </cell>
          <cell r="M21">
            <v>0.23740063172217701</v>
          </cell>
          <cell r="N21">
            <v>0.23890437452034799</v>
          </cell>
          <cell r="O21">
            <v>0.22468585707123201</v>
          </cell>
          <cell r="P21">
            <v>0.26399102503662902</v>
          </cell>
          <cell r="Q21">
            <v>0.29390967653153999</v>
          </cell>
          <cell r="R21">
            <v>0.32090821330341401</v>
          </cell>
          <cell r="S21">
            <v>0.36731793159334403</v>
          </cell>
          <cell r="T21">
            <v>0.41193019015368598</v>
          </cell>
          <cell r="U21">
            <v>0.43031227987790599</v>
          </cell>
          <cell r="V21">
            <v>0.45967318748753999</v>
          </cell>
          <cell r="W21">
            <v>0.492735503341237</v>
          </cell>
          <cell r="X21">
            <v>0.54457581414644296</v>
          </cell>
          <cell r="Y21">
            <v>0.61066138118088897</v>
          </cell>
          <cell r="Z21">
            <v>0.70861043822946501</v>
          </cell>
          <cell r="AA21">
            <v>0.82750504371217204</v>
          </cell>
          <cell r="AB21">
            <v>0.98259505186611296</v>
          </cell>
        </row>
        <row r="22">
          <cell r="A22" t="str">
            <v>Bolivia</v>
          </cell>
          <cell r="B22">
            <v>3.2183949963763698</v>
          </cell>
          <cell r="C22">
            <v>3.08407145305407</v>
          </cell>
          <cell r="D22">
            <v>3.47989351638088</v>
          </cell>
          <cell r="E22">
            <v>3.39485630822921</v>
          </cell>
          <cell r="F22">
            <v>3.5526143660577398</v>
          </cell>
          <cell r="G22">
            <v>3.7535171907010199</v>
          </cell>
          <cell r="H22">
            <v>3.6681156473776699</v>
          </cell>
          <cell r="I22">
            <v>3.9747418212444598</v>
          </cell>
          <cell r="J22">
            <v>4.5976939774838899</v>
          </cell>
          <cell r="K22">
            <v>4.7159437107967204</v>
          </cell>
          <cell r="L22">
            <v>4.8675061650923102</v>
          </cell>
          <cell r="M22">
            <v>5.3432743767691697</v>
          </cell>
          <cell r="N22">
            <v>5.6430496630810696</v>
          </cell>
          <cell r="O22">
            <v>5.7344746712103003</v>
          </cell>
          <cell r="P22">
            <v>5.9700469251479404</v>
          </cell>
          <cell r="Q22">
            <v>6.7016783573878396</v>
          </cell>
          <cell r="R22">
            <v>7.3745865528214702</v>
          </cell>
          <cell r="S22">
            <v>7.9170844602004298</v>
          </cell>
          <cell r="T22">
            <v>8.5204312202125401</v>
          </cell>
          <cell r="U22">
            <v>8.2977814835513897</v>
          </cell>
          <cell r="V22">
            <v>8.4117882056682003</v>
          </cell>
          <cell r="W22">
            <v>8.1537557330129893</v>
          </cell>
          <cell r="X22">
            <v>7.9173053289889799</v>
          </cell>
          <cell r="Y22">
            <v>8.1019097421872797</v>
          </cell>
          <cell r="Z22">
            <v>8.7488485509676899</v>
          </cell>
          <cell r="AA22">
            <v>9.3580123138622096</v>
          </cell>
          <cell r="AB22">
            <v>10.8275913425345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1.4620819203356099</v>
          </cell>
          <cell r="Q23">
            <v>2.01925007141043</v>
          </cell>
          <cell r="R23">
            <v>3.0386517360915901</v>
          </cell>
          <cell r="S23">
            <v>3.9906209637766699</v>
          </cell>
          <cell r="T23">
            <v>4.6067888459599198</v>
          </cell>
          <cell r="U23">
            <v>4.9949806175274301</v>
          </cell>
          <cell r="V23">
            <v>5.2979944723974199</v>
          </cell>
          <cell r="W23">
            <v>5.5578146436532796</v>
          </cell>
          <cell r="X23">
            <v>6.1836594168257699</v>
          </cell>
          <cell r="Y23">
            <v>7.8008144253779701</v>
          </cell>
          <cell r="Z23">
            <v>9.3306447921805198</v>
          </cell>
          <cell r="AA23">
            <v>10.0579553770985</v>
          </cell>
          <cell r="AB23">
            <v>11.395510233168199</v>
          </cell>
        </row>
        <row r="24">
          <cell r="A24" t="str">
            <v>Botswana</v>
          </cell>
          <cell r="B24">
            <v>1.02930297022008</v>
          </cell>
          <cell r="C24">
            <v>1.0737705738647001</v>
          </cell>
          <cell r="D24">
            <v>1.01493372041277</v>
          </cell>
          <cell r="E24">
            <v>1.17225473347021</v>
          </cell>
          <cell r="F24">
            <v>1.2408426444476299</v>
          </cell>
          <cell r="G24">
            <v>1.1147977297737399</v>
          </cell>
          <cell r="H24">
            <v>1.3926073617194199</v>
          </cell>
          <cell r="I24">
            <v>1.9652241070635299</v>
          </cell>
          <cell r="J24">
            <v>2.6445636317649601</v>
          </cell>
          <cell r="K24">
            <v>3.0838290672383102</v>
          </cell>
          <cell r="L24">
            <v>3.7913488233850998</v>
          </cell>
          <cell r="M24">
            <v>3.9511056699903802</v>
          </cell>
          <cell r="N24">
            <v>4.1018722012519602</v>
          </cell>
          <cell r="O24">
            <v>4.1671970051625902</v>
          </cell>
          <cell r="P24">
            <v>4.3448614404715</v>
          </cell>
          <cell r="Q24">
            <v>4.7743855022489399</v>
          </cell>
          <cell r="R24">
            <v>4.8045862008442404</v>
          </cell>
          <cell r="S24">
            <v>5.1873064654368903</v>
          </cell>
          <cell r="T24">
            <v>5.2212955142100297</v>
          </cell>
          <cell r="U24">
            <v>5.62903636766658</v>
          </cell>
          <cell r="V24">
            <v>6.1928723834944099</v>
          </cell>
          <cell r="W24">
            <v>6.0599587211174502</v>
          </cell>
          <cell r="X24">
            <v>5.9589239216646597</v>
          </cell>
          <cell r="Y24">
            <v>8.3184051894013304</v>
          </cell>
          <cell r="Z24">
            <v>9.8309497789554907</v>
          </cell>
          <cell r="AA24">
            <v>10.195331855359001</v>
          </cell>
          <cell r="AB24">
            <v>10.808257467833499</v>
          </cell>
        </row>
        <row r="25">
          <cell r="A25" t="str">
            <v>Brazil</v>
          </cell>
          <cell r="B25">
            <v>162.61506443793601</v>
          </cell>
          <cell r="C25">
            <v>186.88621232724199</v>
          </cell>
          <cell r="D25">
            <v>199.80357051553699</v>
          </cell>
          <cell r="E25">
            <v>160.198534458268</v>
          </cell>
          <cell r="F25">
            <v>159.42363949888701</v>
          </cell>
          <cell r="G25">
            <v>253.07844393722101</v>
          </cell>
          <cell r="H25">
            <v>293.57963983168401</v>
          </cell>
          <cell r="I25">
            <v>319.54499890556599</v>
          </cell>
          <cell r="J25">
            <v>356.97691225354902</v>
          </cell>
          <cell r="K25">
            <v>490.050913918844</v>
          </cell>
          <cell r="L25">
            <v>507.78351811797302</v>
          </cell>
          <cell r="M25">
            <v>445.242219007708</v>
          </cell>
          <cell r="N25">
            <v>426.51949450019299</v>
          </cell>
          <cell r="O25">
            <v>478.62152257145902</v>
          </cell>
          <cell r="P25">
            <v>596.76291129710501</v>
          </cell>
          <cell r="Q25">
            <v>769.74119828738196</v>
          </cell>
          <cell r="R25">
            <v>840.05175888984104</v>
          </cell>
          <cell r="S25">
            <v>871.52400027839599</v>
          </cell>
          <cell r="T25">
            <v>844.12566001879304</v>
          </cell>
          <cell r="U25">
            <v>586.921728098416</v>
          </cell>
          <cell r="V25">
            <v>644.28305442995202</v>
          </cell>
          <cell r="W25">
            <v>554.40988061324401</v>
          </cell>
          <cell r="X25">
            <v>505.71228101857201</v>
          </cell>
          <cell r="Y25">
            <v>552.23896435784104</v>
          </cell>
          <cell r="Z25">
            <v>663.55204921534505</v>
          </cell>
          <cell r="AA25">
            <v>882.04309722369396</v>
          </cell>
          <cell r="AB25">
            <v>1067.7064843148701</v>
          </cell>
        </row>
        <row r="26">
          <cell r="A26" t="str">
            <v>Brunei</v>
          </cell>
          <cell r="B26" t="str">
            <v>..</v>
          </cell>
          <cell r="C26" t="str">
            <v>..</v>
          </cell>
          <cell r="D26" t="str">
            <v>..</v>
          </cell>
          <cell r="E26" t="str">
            <v>..</v>
          </cell>
          <cell r="F26">
            <v>4.2873765922514799</v>
          </cell>
          <cell r="G26">
            <v>4.0355160935386403</v>
          </cell>
          <cell r="H26">
            <v>2.4354548587726601</v>
          </cell>
          <cell r="I26">
            <v>2.7972681012037199</v>
          </cell>
          <cell r="J26">
            <v>2.6619625576108401</v>
          </cell>
          <cell r="K26">
            <v>2.9857582969777599</v>
          </cell>
          <cell r="L26">
            <v>3.5204869795498102</v>
          </cell>
          <cell r="M26">
            <v>3.7011953344331601</v>
          </cell>
          <cell r="N26">
            <v>4.1848615686836199</v>
          </cell>
          <cell r="O26">
            <v>4.1057294441473298</v>
          </cell>
          <cell r="P26">
            <v>4.0872197728994903</v>
          </cell>
          <cell r="Q26">
            <v>4.7341035364670603</v>
          </cell>
          <cell r="R26">
            <v>5.1154546942789603</v>
          </cell>
          <cell r="S26">
            <v>5.1966390667242202</v>
          </cell>
          <cell r="T26">
            <v>4.04994816568259</v>
          </cell>
          <cell r="U26">
            <v>4.5995276182085201</v>
          </cell>
          <cell r="V26">
            <v>6.0012809579294499</v>
          </cell>
          <cell r="W26">
            <v>5.60102025294246</v>
          </cell>
          <cell r="X26">
            <v>5.8433671742883702</v>
          </cell>
          <cell r="Y26">
            <v>6.5574040236867699</v>
          </cell>
          <cell r="Z26">
            <v>7.8721908381214902</v>
          </cell>
          <cell r="AA26">
            <v>9.5314370515456801</v>
          </cell>
          <cell r="AB26">
            <v>11.4377114543858</v>
          </cell>
        </row>
        <row r="27">
          <cell r="A27" t="str">
            <v>Bulgaria</v>
          </cell>
          <cell r="B27">
            <v>26.051514449224801</v>
          </cell>
          <cell r="C27">
            <v>28.098989543993401</v>
          </cell>
          <cell r="D27">
            <v>29.306059893126601</v>
          </cell>
          <cell r="E27">
            <v>30.116160376672902</v>
          </cell>
          <cell r="F27">
            <v>31.990907774261501</v>
          </cell>
          <cell r="G27">
            <v>27.390755364667001</v>
          </cell>
          <cell r="H27">
            <v>24.242254912337099</v>
          </cell>
          <cell r="I27">
            <v>28.100770488984502</v>
          </cell>
          <cell r="J27">
            <v>45.922160330396402</v>
          </cell>
          <cell r="K27">
            <v>46.7698766712737</v>
          </cell>
          <cell r="L27">
            <v>20.620883509508602</v>
          </cell>
          <cell r="M27">
            <v>2.0203710330436899</v>
          </cell>
          <cell r="N27">
            <v>8.1998207389724396</v>
          </cell>
          <cell r="O27">
            <v>4.4502948412626102</v>
          </cell>
          <cell r="P27">
            <v>7.8241105088657896</v>
          </cell>
          <cell r="Q27">
            <v>13.1057185804368</v>
          </cell>
          <cell r="R27">
            <v>9.9006308811263892</v>
          </cell>
          <cell r="S27">
            <v>10.365524162895399</v>
          </cell>
          <cell r="T27">
            <v>12.8446715504674</v>
          </cell>
          <cell r="U27">
            <v>12.976841079375699</v>
          </cell>
          <cell r="V27">
            <v>12.6392361998307</v>
          </cell>
          <cell r="W27">
            <v>13.6045881753016</v>
          </cell>
          <cell r="X27">
            <v>15.6137660946798</v>
          </cell>
          <cell r="Y27">
            <v>19.974278340272399</v>
          </cell>
          <cell r="Z27">
            <v>24.331301012500699</v>
          </cell>
          <cell r="AA27">
            <v>26.7186136594533</v>
          </cell>
          <cell r="AB27">
            <v>30.607531456629001</v>
          </cell>
        </row>
        <row r="28">
          <cell r="A28" t="str">
            <v>Burkina Faso</v>
          </cell>
          <cell r="B28">
            <v>2.1212560661075699</v>
          </cell>
          <cell r="C28">
            <v>1.8456272051787601</v>
          </cell>
          <cell r="D28">
            <v>1.71923934407673</v>
          </cell>
          <cell r="E28">
            <v>1.57119299853193</v>
          </cell>
          <cell r="F28">
            <v>1.4043726704816299</v>
          </cell>
          <cell r="G28">
            <v>1.5525034996652201</v>
          </cell>
          <cell r="H28">
            <v>2.0363380655406198</v>
          </cell>
          <cell r="I28">
            <v>2.36980788590055</v>
          </cell>
          <cell r="J28">
            <v>2.6160249335110999</v>
          </cell>
          <cell r="K28">
            <v>2.6155737494692399</v>
          </cell>
          <cell r="L28">
            <v>3.1013553221185601</v>
          </cell>
          <cell r="M28">
            <v>3.1350111658572901</v>
          </cell>
          <cell r="N28">
            <v>3.3567154029241801</v>
          </cell>
          <cell r="O28">
            <v>3.1995656166125199</v>
          </cell>
          <cell r="P28">
            <v>1.92430296431644</v>
          </cell>
          <cell r="Q28">
            <v>2.3795191906974198</v>
          </cell>
          <cell r="R28">
            <v>2.5865514808702499</v>
          </cell>
          <cell r="S28">
            <v>2.4476702378879001</v>
          </cell>
          <cell r="T28">
            <v>2.8049036795564599</v>
          </cell>
          <cell r="U28">
            <v>3.0146614248933399</v>
          </cell>
          <cell r="V28">
            <v>2.6109138090086801</v>
          </cell>
          <cell r="W28">
            <v>2.81528711462642</v>
          </cell>
          <cell r="X28">
            <v>3.30120009678487</v>
          </cell>
          <cell r="Y28">
            <v>4.2789017122585999</v>
          </cell>
          <cell r="Z28">
            <v>5.1141302866175904</v>
          </cell>
          <cell r="AA28">
            <v>5.6236828286381799</v>
          </cell>
          <cell r="AB28">
            <v>6.05529131676004</v>
          </cell>
        </row>
        <row r="29">
          <cell r="A29" t="str">
            <v>Burundi</v>
          </cell>
          <cell r="B29">
            <v>0.95118888888888897</v>
          </cell>
          <cell r="C29">
            <v>0.98984444444444397</v>
          </cell>
          <cell r="D29">
            <v>1.04548888888889</v>
          </cell>
          <cell r="E29">
            <v>1.1069607315761201</v>
          </cell>
          <cell r="F29">
            <v>1.0061899590677501</v>
          </cell>
          <cell r="G29">
            <v>1.1711575109785399</v>
          </cell>
          <cell r="H29">
            <v>1.23361653674345</v>
          </cell>
          <cell r="I29">
            <v>1.1621074781482701</v>
          </cell>
          <cell r="J29">
            <v>1.0890811965812</v>
          </cell>
          <cell r="K29">
            <v>1.1315812693010701</v>
          </cell>
          <cell r="L29">
            <v>1.13164303805476</v>
          </cell>
          <cell r="M29">
            <v>1.16796310264991</v>
          </cell>
          <cell r="N29">
            <v>1.08303942340312</v>
          </cell>
          <cell r="O29">
            <v>0.93870994315841505</v>
          </cell>
          <cell r="P29">
            <v>0.92503240488794303</v>
          </cell>
          <cell r="Q29">
            <v>1.0004304175049801</v>
          </cell>
          <cell r="R29">
            <v>0.86898033559411503</v>
          </cell>
          <cell r="S29">
            <v>0.97285622048100795</v>
          </cell>
          <cell r="T29">
            <v>0.89369547698853102</v>
          </cell>
          <cell r="U29">
            <v>0.80815082621714496</v>
          </cell>
          <cell r="V29">
            <v>0.70911462428654604</v>
          </cell>
          <cell r="W29">
            <v>0.66234598925758503</v>
          </cell>
          <cell r="X29">
            <v>0.62807716722819196</v>
          </cell>
          <cell r="Y29">
            <v>0.59500114205882004</v>
          </cell>
          <cell r="Z29">
            <v>0.66449359246057305</v>
          </cell>
          <cell r="AA29">
            <v>0.80050604617541599</v>
          </cell>
          <cell r="AB29">
            <v>0.90801841419167695</v>
          </cell>
        </row>
        <row r="30">
          <cell r="A30" t="str">
            <v>Cambodia</v>
          </cell>
          <cell r="B30">
            <v>0.132071566467376</v>
          </cell>
          <cell r="C30">
            <v>0.132071566467376</v>
          </cell>
          <cell r="D30">
            <v>0.132071566467376</v>
          </cell>
          <cell r="E30">
            <v>0.15031788358689599</v>
          </cell>
          <cell r="F30">
            <v>0.16815368278384399</v>
          </cell>
          <cell r="G30">
            <v>0.186723293220006</v>
          </cell>
          <cell r="H30">
            <v>0.20539981478668401</v>
          </cell>
          <cell r="I30">
            <v>0.140832835797292</v>
          </cell>
          <cell r="J30">
            <v>0.27609814875064798</v>
          </cell>
          <cell r="K30">
            <v>0.34636041149684099</v>
          </cell>
          <cell r="L30">
            <v>0.89937892469532899</v>
          </cell>
          <cell r="M30">
            <v>2.0108313608746</v>
          </cell>
          <cell r="N30">
            <v>2.4388741341716802</v>
          </cell>
          <cell r="O30">
            <v>2.426510010921</v>
          </cell>
          <cell r="P30">
            <v>2.75964345847225</v>
          </cell>
          <cell r="Q30">
            <v>3.4202097342208102</v>
          </cell>
          <cell r="R30">
            <v>3.4813348157358099</v>
          </cell>
          <cell r="S30">
            <v>3.3866502820804101</v>
          </cell>
          <cell r="T30">
            <v>3.1051423826375202</v>
          </cell>
          <cell r="U30">
            <v>3.5158585766739701</v>
          </cell>
          <cell r="V30">
            <v>3.6551737309710002</v>
          </cell>
          <cell r="W30">
            <v>3.9700954685644998</v>
          </cell>
          <cell r="X30">
            <v>4.2802654613840501</v>
          </cell>
          <cell r="Y30">
            <v>4.5854547241277901</v>
          </cell>
          <cell r="Z30">
            <v>5.3066143838678199</v>
          </cell>
          <cell r="AA30">
            <v>6.23261228854237</v>
          </cell>
          <cell r="AB30">
            <v>7.0955011387729998</v>
          </cell>
        </row>
        <row r="31">
          <cell r="A31" t="str">
            <v>Cameroon</v>
          </cell>
          <cell r="B31">
            <v>7.6488948850395104</v>
          </cell>
          <cell r="C31">
            <v>8.6651940043579003</v>
          </cell>
          <cell r="D31">
            <v>8.3104183899642106</v>
          </cell>
          <cell r="E31">
            <v>8.3762880420093495</v>
          </cell>
          <cell r="F31">
            <v>8.8527596976061904</v>
          </cell>
          <cell r="G31">
            <v>9.2458568693970804</v>
          </cell>
          <cell r="H31">
            <v>12.051920110846099</v>
          </cell>
          <cell r="I31">
            <v>13.959724173479101</v>
          </cell>
          <cell r="J31">
            <v>14.1762536964614</v>
          </cell>
          <cell r="K31">
            <v>12.640359934302399</v>
          </cell>
          <cell r="L31">
            <v>12.653760346279601</v>
          </cell>
          <cell r="M31">
            <v>14.1093275407679</v>
          </cell>
          <cell r="N31">
            <v>12.9314842891655</v>
          </cell>
          <cell r="O31">
            <v>13.491678692991201</v>
          </cell>
          <cell r="P31">
            <v>8.9123139013355104</v>
          </cell>
          <cell r="Q31">
            <v>9.0358939573491703</v>
          </cell>
          <cell r="R31">
            <v>10.335108287888501</v>
          </cell>
          <cell r="S31">
            <v>10.342996285680499</v>
          </cell>
          <cell r="T31">
            <v>9.8751284183546808</v>
          </cell>
          <cell r="U31">
            <v>10.423729510206201</v>
          </cell>
          <cell r="V31">
            <v>10.0461643283532</v>
          </cell>
          <cell r="W31">
            <v>9.4974940502900793</v>
          </cell>
          <cell r="X31">
            <v>10.8883494963169</v>
          </cell>
          <cell r="Y31">
            <v>13.630229055294601</v>
          </cell>
          <cell r="Z31">
            <v>15.783866463774199</v>
          </cell>
          <cell r="AA31">
            <v>16.879832125482299</v>
          </cell>
          <cell r="AB31">
            <v>18.372177507069299</v>
          </cell>
        </row>
        <row r="32">
          <cell r="A32" t="str">
            <v>Canada</v>
          </cell>
          <cell r="B32">
            <v>268.92661203669002</v>
          </cell>
          <cell r="C32">
            <v>300.68858624079002</v>
          </cell>
          <cell r="D32">
            <v>307.988096714812</v>
          </cell>
          <cell r="E32">
            <v>333.81020811527799</v>
          </cell>
          <cell r="F32">
            <v>347.294620707722</v>
          </cell>
          <cell r="G32">
            <v>355.76582325089203</v>
          </cell>
          <cell r="H32">
            <v>368.88335690104202</v>
          </cell>
          <cell r="I32">
            <v>421.583411763833</v>
          </cell>
          <cell r="J32">
            <v>498.36802973750503</v>
          </cell>
          <cell r="K32">
            <v>555.564687981053</v>
          </cell>
          <cell r="L32">
            <v>582.80485651228798</v>
          </cell>
          <cell r="M32">
            <v>598.23879598393603</v>
          </cell>
          <cell r="N32">
            <v>579.97777409117396</v>
          </cell>
          <cell r="O32">
            <v>563.94028778779102</v>
          </cell>
          <cell r="P32">
            <v>564.607522203352</v>
          </cell>
          <cell r="Q32">
            <v>590.65046198490404</v>
          </cell>
          <cell r="R32">
            <v>613.80756920398198</v>
          </cell>
          <cell r="S32">
            <v>637.67086317291501</v>
          </cell>
          <cell r="T32">
            <v>617.43356347024803</v>
          </cell>
          <cell r="U32">
            <v>661.34492118880405</v>
          </cell>
          <cell r="V32">
            <v>725.158126517921</v>
          </cell>
          <cell r="W32">
            <v>715.63204160035502</v>
          </cell>
          <cell r="X32">
            <v>734.77274793640595</v>
          </cell>
          <cell r="Y32">
            <v>868.48540489830498</v>
          </cell>
          <cell r="Z32">
            <v>993.90758256480603</v>
          </cell>
          <cell r="AA32">
            <v>1132.4362744279999</v>
          </cell>
          <cell r="AB32">
            <v>1269.09642002183</v>
          </cell>
        </row>
        <row r="33">
          <cell r="A33" t="str">
            <v>Cape Verde</v>
          </cell>
          <cell r="B33">
            <v>0.14225293841738801</v>
          </cell>
          <cell r="C33">
            <v>0.139483446776208</v>
          </cell>
          <cell r="D33">
            <v>0.140655878971335</v>
          </cell>
          <cell r="E33">
            <v>0.13851272383825899</v>
          </cell>
          <cell r="F33">
            <v>0.13206026236582</v>
          </cell>
          <cell r="G33">
            <v>0.13777551363961801</v>
          </cell>
          <cell r="H33">
            <v>0.19072700596770101</v>
          </cell>
          <cell r="I33">
            <v>0.23615404971821399</v>
          </cell>
          <cell r="J33">
            <v>0.26535539598293301</v>
          </cell>
          <cell r="K33">
            <v>0.26836514962081698</v>
          </cell>
          <cell r="L33">
            <v>0.30805068354189402</v>
          </cell>
          <cell r="M33">
            <v>0.32111098159463702</v>
          </cell>
          <cell r="N33">
            <v>0.35844701923196098</v>
          </cell>
          <cell r="O33">
            <v>0.361545818851984</v>
          </cell>
          <cell r="P33">
            <v>0.40904822643579702</v>
          </cell>
          <cell r="Q33">
            <v>0.49061372523687402</v>
          </cell>
          <cell r="R33">
            <v>0.50486087343970898</v>
          </cell>
          <cell r="S33">
            <v>0.49334990877544399</v>
          </cell>
          <cell r="T33">
            <v>0.52567756404160104</v>
          </cell>
          <cell r="U33">
            <v>0.59683434088652598</v>
          </cell>
          <cell r="V33">
            <v>0.53922724729504001</v>
          </cell>
          <cell r="W33">
            <v>0.56302443700437299</v>
          </cell>
          <cell r="X33">
            <v>0.62097489672259198</v>
          </cell>
          <cell r="Y33">
            <v>0.81396417437986102</v>
          </cell>
          <cell r="Z33">
            <v>0.92464955674090099</v>
          </cell>
          <cell r="AA33">
            <v>0.99913080958752198</v>
          </cell>
          <cell r="AB33">
            <v>1.1497098974811</v>
          </cell>
        </row>
        <row r="34">
          <cell r="A34" t="str">
            <v>Central African Republic</v>
          </cell>
          <cell r="B34">
            <v>0.79704657326770201</v>
          </cell>
          <cell r="C34">
            <v>0.80263496853494298</v>
          </cell>
          <cell r="D34">
            <v>0.73156629439152798</v>
          </cell>
          <cell r="E34">
            <v>0.66629927045609605</v>
          </cell>
          <cell r="F34">
            <v>0.637815818381545</v>
          </cell>
          <cell r="G34">
            <v>0.84561278546943897</v>
          </cell>
          <cell r="H34">
            <v>1.1147463651983101</v>
          </cell>
          <cell r="I34">
            <v>1.20532656762108</v>
          </cell>
          <cell r="J34">
            <v>1.2763979250952699</v>
          </cell>
          <cell r="K34">
            <v>1.2629380730709501</v>
          </cell>
          <cell r="L34">
            <v>1.48750555524948</v>
          </cell>
          <cell r="M34">
            <v>1.40432817567927</v>
          </cell>
          <cell r="N34">
            <v>1.42754573274396</v>
          </cell>
          <cell r="O34">
            <v>1.29341997457268</v>
          </cell>
          <cell r="P34">
            <v>0.85306015850144101</v>
          </cell>
          <cell r="Q34">
            <v>1.1220944059306801</v>
          </cell>
          <cell r="R34">
            <v>1.00995880741154</v>
          </cell>
          <cell r="S34">
            <v>0.96973763242391997</v>
          </cell>
          <cell r="T34">
            <v>1.02779732138862</v>
          </cell>
          <cell r="U34">
            <v>1.03871551101688</v>
          </cell>
          <cell r="V34">
            <v>0.96192413393087395</v>
          </cell>
          <cell r="W34">
            <v>0.96842022435439701</v>
          </cell>
          <cell r="X34">
            <v>1.0452158973526</v>
          </cell>
          <cell r="Y34">
            <v>1.1975994428474399</v>
          </cell>
          <cell r="Z34">
            <v>1.3090211136763299</v>
          </cell>
          <cell r="AA34">
            <v>1.3763526065985501</v>
          </cell>
          <cell r="AB34">
            <v>1.48780709697213</v>
          </cell>
        </row>
        <row r="35">
          <cell r="A35" t="str">
            <v>Chad</v>
          </cell>
          <cell r="B35">
            <v>0.65244888888888897</v>
          </cell>
          <cell r="C35">
            <v>0.77181628392484303</v>
          </cell>
          <cell r="D35">
            <v>0.74582218257508204</v>
          </cell>
          <cell r="E35">
            <v>0.74623681687440102</v>
          </cell>
          <cell r="F35">
            <v>0.80160550458715596</v>
          </cell>
          <cell r="G35">
            <v>0.868795904740708</v>
          </cell>
          <cell r="H35">
            <v>1.0697747617672499</v>
          </cell>
          <cell r="I35">
            <v>1.2126455906822</v>
          </cell>
          <cell r="J35">
            <v>1.4175897952333001</v>
          </cell>
          <cell r="K35">
            <v>1.33887147335423</v>
          </cell>
          <cell r="L35">
            <v>1.6135904499540901</v>
          </cell>
          <cell r="M35">
            <v>1.5987238567883699</v>
          </cell>
          <cell r="N35">
            <v>1.6664189448508999</v>
          </cell>
          <cell r="O35">
            <v>1.4564157444200301</v>
          </cell>
          <cell r="P35">
            <v>1.1798479425670201</v>
          </cell>
          <cell r="Q35">
            <v>1.44591533508724</v>
          </cell>
          <cell r="R35">
            <v>1.6073529910662701</v>
          </cell>
          <cell r="S35">
            <v>1.54468791486513</v>
          </cell>
          <cell r="T35">
            <v>1.74479978083021</v>
          </cell>
          <cell r="U35">
            <v>1.5367328491046901</v>
          </cell>
          <cell r="V35">
            <v>1.38912181581812</v>
          </cell>
          <cell r="W35">
            <v>1.7108315440839299</v>
          </cell>
          <cell r="X35">
            <v>1.9945673381439499</v>
          </cell>
          <cell r="Y35">
            <v>2.7279404154450702</v>
          </cell>
          <cell r="Z35">
            <v>4.4207288588784497</v>
          </cell>
          <cell r="AA35">
            <v>5.8956941110469101</v>
          </cell>
          <cell r="AB35">
            <v>6.5473655281549297</v>
          </cell>
        </row>
        <row r="36">
          <cell r="A36" t="str">
            <v>Chile</v>
          </cell>
          <cell r="B36">
            <v>27.570996051281998</v>
          </cell>
          <cell r="C36">
            <v>32.644188769230801</v>
          </cell>
          <cell r="D36">
            <v>24.340262504501599</v>
          </cell>
          <cell r="E36">
            <v>19.770801971527099</v>
          </cell>
          <cell r="F36">
            <v>19.226625371277699</v>
          </cell>
          <cell r="G36">
            <v>16.485994032086101</v>
          </cell>
          <cell r="H36">
            <v>17.722536671362199</v>
          </cell>
          <cell r="I36">
            <v>20.902414086475599</v>
          </cell>
          <cell r="J36">
            <v>24.6407449985375</v>
          </cell>
          <cell r="K36">
            <v>28.384595358129499</v>
          </cell>
          <cell r="L36">
            <v>31.558579221829898</v>
          </cell>
          <cell r="M36">
            <v>36.424605604461497</v>
          </cell>
          <cell r="N36">
            <v>44.468457403164003</v>
          </cell>
          <cell r="O36">
            <v>47.694481844292497</v>
          </cell>
          <cell r="P36">
            <v>55.1546619279192</v>
          </cell>
          <cell r="Q36">
            <v>71.348600376369404</v>
          </cell>
          <cell r="R36">
            <v>75.769613518758007</v>
          </cell>
          <cell r="S36">
            <v>82.809968877070403</v>
          </cell>
          <cell r="T36">
            <v>79.374032534014106</v>
          </cell>
          <cell r="U36">
            <v>72.995167205263598</v>
          </cell>
          <cell r="V36">
            <v>75.210390043698695</v>
          </cell>
          <cell r="W36">
            <v>68.568473053813705</v>
          </cell>
          <cell r="X36">
            <v>67.265730279996703</v>
          </cell>
          <cell r="Y36">
            <v>73.990585733966398</v>
          </cell>
          <cell r="Z36">
            <v>95.839377661719695</v>
          </cell>
          <cell r="AA36">
            <v>118.984801725716</v>
          </cell>
          <cell r="AB36">
            <v>145.20549981001199</v>
          </cell>
        </row>
        <row r="37">
          <cell r="A37" t="str">
            <v>China</v>
          </cell>
          <cell r="B37">
            <v>307.59861857028102</v>
          </cell>
          <cell r="C37">
            <v>291.03071315566899</v>
          </cell>
          <cell r="D37">
            <v>279.76659544040302</v>
          </cell>
          <cell r="E37">
            <v>300.37833557913302</v>
          </cell>
          <cell r="F37">
            <v>309.08926724598598</v>
          </cell>
          <cell r="G37">
            <v>305.25852370474598</v>
          </cell>
          <cell r="H37">
            <v>295.47683789141098</v>
          </cell>
          <cell r="I37">
            <v>321.39115015716902</v>
          </cell>
          <cell r="J37">
            <v>401.07196369111301</v>
          </cell>
          <cell r="K37">
            <v>449.103621137635</v>
          </cell>
          <cell r="L37">
            <v>387.771784579361</v>
          </cell>
          <cell r="M37">
            <v>406.09009830125098</v>
          </cell>
          <cell r="N37">
            <v>483.04683179083702</v>
          </cell>
          <cell r="O37">
            <v>613.22457480041703</v>
          </cell>
          <cell r="P37">
            <v>559.22586754851704</v>
          </cell>
          <cell r="Q37">
            <v>727.94977210434797</v>
          </cell>
          <cell r="R37">
            <v>856.00635798120095</v>
          </cell>
          <cell r="S37">
            <v>952.64882687629495</v>
          </cell>
          <cell r="T37">
            <v>1019.47710760423</v>
          </cell>
          <cell r="U37">
            <v>1083.2834201236001</v>
          </cell>
          <cell r="V37">
            <v>1198.4827955538799</v>
          </cell>
          <cell r="W37">
            <v>1324.8117530151201</v>
          </cell>
          <cell r="X37">
            <v>1453.83702280738</v>
          </cell>
          <cell r="Y37">
            <v>1640.9656458345501</v>
          </cell>
          <cell r="Z37">
            <v>1931.6421922745801</v>
          </cell>
          <cell r="AA37">
            <v>2243.6881475063801</v>
          </cell>
          <cell r="AB37">
            <v>2630.1134151396</v>
          </cell>
        </row>
        <row r="38">
          <cell r="A38" t="str">
            <v>Colombia</v>
          </cell>
          <cell r="B38">
            <v>38.902215900333701</v>
          </cell>
          <cell r="C38">
            <v>42.382064773738399</v>
          </cell>
          <cell r="D38">
            <v>45.386422624205501</v>
          </cell>
          <cell r="E38">
            <v>45.109108294482702</v>
          </cell>
          <cell r="F38">
            <v>44.553911137226798</v>
          </cell>
          <cell r="G38">
            <v>40.642101946998999</v>
          </cell>
          <cell r="H38">
            <v>40.6898451136353</v>
          </cell>
          <cell r="I38">
            <v>42.363971992592099</v>
          </cell>
          <cell r="J38">
            <v>45.671959880734903</v>
          </cell>
          <cell r="K38">
            <v>46.053744383635198</v>
          </cell>
          <cell r="L38">
            <v>46.907982561687597</v>
          </cell>
          <cell r="M38">
            <v>49.519367549617002</v>
          </cell>
          <cell r="N38">
            <v>57.372578408826499</v>
          </cell>
          <cell r="O38">
            <v>65.020977270148506</v>
          </cell>
          <cell r="P38">
            <v>81.707227570937306</v>
          </cell>
          <cell r="Q38">
            <v>92.495717646285598</v>
          </cell>
          <cell r="R38">
            <v>97.147399040709303</v>
          </cell>
          <cell r="S38">
            <v>106.659507963528</v>
          </cell>
          <cell r="T38">
            <v>98.443743190849105</v>
          </cell>
          <cell r="U38">
            <v>86.186156584381706</v>
          </cell>
          <cell r="V38">
            <v>83.785666920836306</v>
          </cell>
          <cell r="W38">
            <v>81.990279897554998</v>
          </cell>
          <cell r="X38">
            <v>81.122272285044403</v>
          </cell>
          <cell r="Y38">
            <v>79.458647781952806</v>
          </cell>
          <cell r="Z38">
            <v>98.059320378168593</v>
          </cell>
          <cell r="AA38">
            <v>123.085226997955</v>
          </cell>
          <cell r="AB38">
            <v>135.07493271413699</v>
          </cell>
        </row>
        <row r="39">
          <cell r="A39" t="str">
            <v>Comoros</v>
          </cell>
          <cell r="B39">
            <v>0.13548308634978301</v>
          </cell>
          <cell r="C39">
            <v>0.118568567663313</v>
          </cell>
          <cell r="D39">
            <v>0.112540469851052</v>
          </cell>
          <cell r="E39">
            <v>0.109210616146246</v>
          </cell>
          <cell r="F39">
            <v>0.105273998466661</v>
          </cell>
          <cell r="G39">
            <v>0.11507812847794199</v>
          </cell>
          <cell r="H39">
            <v>0.16248682519744201</v>
          </cell>
          <cell r="I39">
            <v>0.19643302776714899</v>
          </cell>
          <cell r="J39">
            <v>0.20747704342862899</v>
          </cell>
          <cell r="K39">
            <v>0.19873356216987201</v>
          </cell>
          <cell r="L39">
            <v>0.25003305663703801</v>
          </cell>
          <cell r="M39">
            <v>0.24682299143935801</v>
          </cell>
          <cell r="N39">
            <v>0.26619063810495303</v>
          </cell>
          <cell r="O39">
            <v>0.26356830060742997</v>
          </cell>
          <cell r="P39">
            <v>0.18576128722382301</v>
          </cell>
          <cell r="Q39">
            <v>0.23191611567488099</v>
          </cell>
          <cell r="R39">
            <v>0.23047113080475101</v>
          </cell>
          <cell r="S39">
            <v>0.212073938826178</v>
          </cell>
          <cell r="T39">
            <v>0.215392264881205</v>
          </cell>
          <cell r="U39">
            <v>0.22258775791705901</v>
          </cell>
          <cell r="V39">
            <v>0.20189987557887501</v>
          </cell>
          <cell r="W39">
            <v>0.22031848480928201</v>
          </cell>
          <cell r="X39">
            <v>0.25204033004450199</v>
          </cell>
          <cell r="Y39">
            <v>0.32510462213774799</v>
          </cell>
          <cell r="Z39">
            <v>0.36289676531981302</v>
          </cell>
          <cell r="AA39">
            <v>0.387709218378962</v>
          </cell>
          <cell r="AB39">
            <v>0.40177853707747602</v>
          </cell>
        </row>
        <row r="40">
          <cell r="A40" t="str">
            <v>Congo, Dem. Rep.</v>
          </cell>
          <cell r="B40">
            <v>15.474100932226399</v>
          </cell>
          <cell r="C40">
            <v>13.4710519684596</v>
          </cell>
          <cell r="D40">
            <v>14.6470596738877</v>
          </cell>
          <cell r="E40">
            <v>11.813805002441001</v>
          </cell>
          <cell r="F40">
            <v>7.8832489252779903</v>
          </cell>
          <cell r="G40">
            <v>7.2047421340068096</v>
          </cell>
          <cell r="H40">
            <v>8.08366553983271</v>
          </cell>
          <cell r="I40">
            <v>7.6532513879231496</v>
          </cell>
          <cell r="J40">
            <v>8.8672137776110294</v>
          </cell>
          <cell r="K40">
            <v>9.0232445868601108</v>
          </cell>
          <cell r="L40">
            <v>9.3486820862675994</v>
          </cell>
          <cell r="M40">
            <v>9.0783771649463105</v>
          </cell>
          <cell r="N40">
            <v>8.1949394080272899</v>
          </cell>
          <cell r="O40">
            <v>10.7023544384346</v>
          </cell>
          <cell r="P40">
            <v>5.8070216899757101</v>
          </cell>
          <cell r="Q40">
            <v>5.6434048259662601</v>
          </cell>
          <cell r="R40">
            <v>7.2406366249999996</v>
          </cell>
          <cell r="S40">
            <v>6.5031807216666699</v>
          </cell>
          <cell r="T40">
            <v>4.7570618747618996</v>
          </cell>
          <cell r="U40">
            <v>4.31865447491667</v>
          </cell>
          <cell r="V40">
            <v>4.3026982542908803</v>
          </cell>
          <cell r="W40">
            <v>5.1550714331495104</v>
          </cell>
          <cell r="X40">
            <v>5.5389092865049996</v>
          </cell>
          <cell r="Y40">
            <v>5.6805277034878596</v>
          </cell>
          <cell r="Z40">
            <v>6.5393161035942597</v>
          </cell>
          <cell r="AA40">
            <v>7.0955383468998798</v>
          </cell>
          <cell r="AB40">
            <v>8.5433237179107007</v>
          </cell>
        </row>
        <row r="41">
          <cell r="A41" t="str">
            <v>Congo, Rep.</v>
          </cell>
          <cell r="B41">
            <v>2.0832196690577902</v>
          </cell>
          <cell r="C41">
            <v>1.7078120235687599</v>
          </cell>
          <cell r="D41">
            <v>1.4889533123465299</v>
          </cell>
          <cell r="E41">
            <v>1.35379433526819</v>
          </cell>
          <cell r="F41">
            <v>1.24476845218751</v>
          </cell>
          <cell r="G41">
            <v>1.2764879015047499</v>
          </cell>
          <cell r="H41">
            <v>1.74598252928975</v>
          </cell>
          <cell r="I41">
            <v>2.1212301874906498</v>
          </cell>
          <cell r="J41">
            <v>2.2567151367496101</v>
          </cell>
          <cell r="K41">
            <v>2.3842102788357602</v>
          </cell>
          <cell r="L41">
            <v>2.7988980716253402</v>
          </cell>
          <cell r="M41">
            <v>2.7249202410492699</v>
          </cell>
          <cell r="N41">
            <v>2.9332340147495199</v>
          </cell>
          <cell r="O41">
            <v>2.6843337752521101</v>
          </cell>
          <cell r="P41">
            <v>1.7693804034582099</v>
          </cell>
          <cell r="Q41">
            <v>2.1160049592852599</v>
          </cell>
          <cell r="R41">
            <v>2.5404612978889798</v>
          </cell>
          <cell r="S41">
            <v>2.3225972246016799</v>
          </cell>
          <cell r="T41">
            <v>1.94948223773013</v>
          </cell>
          <cell r="U41">
            <v>2.3539026099973199</v>
          </cell>
          <cell r="V41">
            <v>3.2198938172420601</v>
          </cell>
          <cell r="W41">
            <v>2.7942540652624701</v>
          </cell>
          <cell r="X41">
            <v>3.01999372312586</v>
          </cell>
          <cell r="Y41">
            <v>3.5707295600168898</v>
          </cell>
          <cell r="Z41">
            <v>4.3486276533116301</v>
          </cell>
          <cell r="AA41">
            <v>5.9814373755735097</v>
          </cell>
          <cell r="AB41">
            <v>7.3994983742601796</v>
          </cell>
        </row>
        <row r="42">
          <cell r="A42" t="str">
            <v>Costa Rica</v>
          </cell>
          <cell r="B42">
            <v>4.8313885943663601</v>
          </cell>
          <cell r="C42">
            <v>2.6238167879523102</v>
          </cell>
          <cell r="D42">
            <v>2.6066235614703799</v>
          </cell>
          <cell r="E42">
            <v>3.1467726096298598</v>
          </cell>
          <cell r="F42">
            <v>3.6604777472216798</v>
          </cell>
          <cell r="G42">
            <v>3.92282771583307</v>
          </cell>
          <cell r="H42">
            <v>4.4043112592858504</v>
          </cell>
          <cell r="I42">
            <v>4.5325044043401004</v>
          </cell>
          <cell r="J42">
            <v>4.6140209224159099</v>
          </cell>
          <cell r="K42">
            <v>5.2252568867334901</v>
          </cell>
          <cell r="L42">
            <v>5.7104403008027997</v>
          </cell>
          <cell r="M42">
            <v>7.1619613427649798</v>
          </cell>
          <cell r="N42">
            <v>8.5746498908721804</v>
          </cell>
          <cell r="O42">
            <v>9.6411194352465994</v>
          </cell>
          <cell r="P42">
            <v>10.5573087106564</v>
          </cell>
          <cell r="Q42">
            <v>11.7210519585472</v>
          </cell>
          <cell r="R42">
            <v>11.8455095150888</v>
          </cell>
          <cell r="S42">
            <v>12.8289760898233</v>
          </cell>
          <cell r="T42">
            <v>14.102301883186801</v>
          </cell>
          <cell r="U42">
            <v>15.7965672007981</v>
          </cell>
          <cell r="V42">
            <v>15.946843520888899</v>
          </cell>
          <cell r="W42">
            <v>16.404425686044402</v>
          </cell>
          <cell r="X42">
            <v>16.878907876498001</v>
          </cell>
          <cell r="Y42">
            <v>17.490700247492502</v>
          </cell>
          <cell r="Z42">
            <v>18.566686333281201</v>
          </cell>
          <cell r="AA42">
            <v>19.9373555923999</v>
          </cell>
          <cell r="AB42">
            <v>21.3844800505242</v>
          </cell>
        </row>
        <row r="43">
          <cell r="A43" t="str">
            <v>Cote d'Ivoire</v>
          </cell>
          <cell r="B43">
            <v>10.0395834417314</v>
          </cell>
          <cell r="C43">
            <v>8.3207595775218</v>
          </cell>
          <cell r="D43">
            <v>7.4658021575394402</v>
          </cell>
          <cell r="E43">
            <v>6.7369159116514403</v>
          </cell>
          <cell r="F43">
            <v>6.71671016509754</v>
          </cell>
          <cell r="G43">
            <v>6.8510242440355897</v>
          </cell>
          <cell r="H43">
            <v>9.1699620425585397</v>
          </cell>
          <cell r="I43">
            <v>10.0876614879895</v>
          </cell>
          <cell r="J43">
            <v>10.194830003569701</v>
          </cell>
          <cell r="K43">
            <v>9.7574627543174497</v>
          </cell>
          <cell r="L43">
            <v>10.7961484223742</v>
          </cell>
          <cell r="M43">
            <v>10.492870522901001</v>
          </cell>
          <cell r="N43">
            <v>11.1530147104009</v>
          </cell>
          <cell r="O43">
            <v>11.0462513584398</v>
          </cell>
          <cell r="P43">
            <v>8.3136651570782298</v>
          </cell>
          <cell r="Q43">
            <v>11.001202163895</v>
          </cell>
          <cell r="R43">
            <v>12.1381059421423</v>
          </cell>
          <cell r="S43">
            <v>11.8310937349044</v>
          </cell>
          <cell r="T43">
            <v>12.8810102796372</v>
          </cell>
          <cell r="U43">
            <v>12.573306768930699</v>
          </cell>
          <cell r="V43">
            <v>10.4476953500532</v>
          </cell>
          <cell r="W43">
            <v>10.554454232996999</v>
          </cell>
          <cell r="X43">
            <v>11.5268210975785</v>
          </cell>
          <cell r="Y43">
            <v>13.7643360449069</v>
          </cell>
          <cell r="Z43">
            <v>15.5014880724992</v>
          </cell>
          <cell r="AA43">
            <v>16.372852373804999</v>
          </cell>
          <cell r="AB43">
            <v>17.3389149962704</v>
          </cell>
        </row>
        <row r="44">
          <cell r="A44" t="str">
            <v>Croatia</v>
          </cell>
          <cell r="B44">
            <v>18.156916729283399</v>
          </cell>
          <cell r="C44">
            <v>17.889623498416299</v>
          </cell>
          <cell r="D44">
            <v>15.538382385667299</v>
          </cell>
          <cell r="E44">
            <v>11.489812426256</v>
          </cell>
          <cell r="F44">
            <v>11.0049350780646</v>
          </cell>
          <cell r="G44">
            <v>11.1245204805487</v>
          </cell>
          <cell r="H44">
            <v>15.4604541316537</v>
          </cell>
          <cell r="I44">
            <v>17.716870872676999</v>
          </cell>
          <cell r="J44">
            <v>15.814458314786201</v>
          </cell>
          <cell r="K44">
            <v>25.4686993518254</v>
          </cell>
          <cell r="L44">
            <v>40.953120304851197</v>
          </cell>
          <cell r="M44">
            <v>69.773630829829102</v>
          </cell>
          <cell r="N44">
            <v>9.8243197907108897</v>
          </cell>
          <cell r="O44">
            <v>10.9038857195275</v>
          </cell>
          <cell r="P44">
            <v>14.5832560248499</v>
          </cell>
          <cell r="Q44">
            <v>18.811089866156799</v>
          </cell>
          <cell r="R44">
            <v>19.871328671328701</v>
          </cell>
          <cell r="S44">
            <v>20.108612128437102</v>
          </cell>
          <cell r="T44">
            <v>21.628010164157299</v>
          </cell>
          <cell r="U44">
            <v>19.9058852503662</v>
          </cell>
          <cell r="V44">
            <v>18.4272562631852</v>
          </cell>
          <cell r="W44">
            <v>19.8302052884356</v>
          </cell>
          <cell r="X44">
            <v>23.0320348614691</v>
          </cell>
          <cell r="Y44">
            <v>29.6116203968413</v>
          </cell>
          <cell r="Z44">
            <v>35.260529473288699</v>
          </cell>
          <cell r="AA44">
            <v>38.510221580634003</v>
          </cell>
          <cell r="AB44">
            <v>42.4556301153278</v>
          </cell>
        </row>
        <row r="45">
          <cell r="A45" t="str">
            <v>Cyprus</v>
          </cell>
          <cell r="B45">
            <v>2.1545508226178098</v>
          </cell>
          <cell r="C45">
            <v>2.0874277114759101</v>
          </cell>
          <cell r="D45">
            <v>2.1595155168057798</v>
          </cell>
          <cell r="E45">
            <v>2.1614539562151802</v>
          </cell>
          <cell r="F45">
            <v>2.2781364955839201</v>
          </cell>
          <cell r="G45">
            <v>2.4278641907519001</v>
          </cell>
          <cell r="H45">
            <v>3.08538898827622</v>
          </cell>
          <cell r="I45">
            <v>3.7009744057886498</v>
          </cell>
          <cell r="J45">
            <v>4.3167898127292004</v>
          </cell>
          <cell r="K45">
            <v>4.6046364974721099</v>
          </cell>
          <cell r="L45">
            <v>5.6137838823321298</v>
          </cell>
          <cell r="M45">
            <v>5.7900519240614798</v>
          </cell>
          <cell r="N45">
            <v>6.9705132167282402</v>
          </cell>
          <cell r="O45">
            <v>6.6418314066083104</v>
          </cell>
          <cell r="P45">
            <v>7.4879219664995702</v>
          </cell>
          <cell r="Q45">
            <v>9.2539252959261908</v>
          </cell>
          <cell r="R45">
            <v>9.3505280503738195</v>
          </cell>
          <cell r="S45">
            <v>8.9022309469179906</v>
          </cell>
          <cell r="T45">
            <v>9.5557163781278298</v>
          </cell>
          <cell r="U45">
            <v>9.7803974014703705</v>
          </cell>
          <cell r="V45">
            <v>9.3168814034262901</v>
          </cell>
          <cell r="W45">
            <v>9.6784637019739694</v>
          </cell>
          <cell r="X45">
            <v>10.542858205022901</v>
          </cell>
          <cell r="Y45">
            <v>13.290037824535201</v>
          </cell>
          <cell r="Z45">
            <v>15.789324663802001</v>
          </cell>
          <cell r="AA45">
            <v>16.958267255860601</v>
          </cell>
          <cell r="AB45">
            <v>18.235320472096301</v>
          </cell>
        </row>
        <row r="46">
          <cell r="A46" t="str">
            <v>Czech Republic</v>
          </cell>
          <cell r="B46">
            <v>47.144867525481899</v>
          </cell>
          <cell r="C46">
            <v>50.045647850345297</v>
          </cell>
          <cell r="D46">
            <v>50.292208727816202</v>
          </cell>
          <cell r="E46">
            <v>49.764999588259201</v>
          </cell>
          <cell r="F46">
            <v>45.071882873783302</v>
          </cell>
          <cell r="G46">
            <v>45.328877670220898</v>
          </cell>
          <cell r="H46">
            <v>53.177899760889098</v>
          </cell>
          <cell r="I46">
            <v>59.643226838461999</v>
          </cell>
          <cell r="J46">
            <v>58.933243648294798</v>
          </cell>
          <cell r="K46">
            <v>57.481949118203701</v>
          </cell>
          <cell r="L46">
            <v>52.128068184444302</v>
          </cell>
          <cell r="M46">
            <v>27.1802942724626</v>
          </cell>
          <cell r="N46">
            <v>31.8984744665091</v>
          </cell>
          <cell r="O46">
            <v>36.651483049916301</v>
          </cell>
          <cell r="P46">
            <v>42.537876743509699</v>
          </cell>
          <cell r="Q46">
            <v>55.255657983974203</v>
          </cell>
          <cell r="R46">
            <v>62.0111684508148</v>
          </cell>
          <cell r="S46">
            <v>57.135156592994903</v>
          </cell>
          <cell r="T46">
            <v>61.846680469003999</v>
          </cell>
          <cell r="U46">
            <v>60.192136074690701</v>
          </cell>
          <cell r="V46">
            <v>56.716549253963301</v>
          </cell>
          <cell r="W46">
            <v>61.842873535511799</v>
          </cell>
          <cell r="X46">
            <v>75.276222793833497</v>
          </cell>
          <cell r="Y46">
            <v>91.357722712609501</v>
          </cell>
          <cell r="Z46">
            <v>108.21350402241301</v>
          </cell>
          <cell r="AA46">
            <v>123.980854919666</v>
          </cell>
          <cell r="AB46">
            <v>141.80142874529301</v>
          </cell>
        </row>
        <row r="47">
          <cell r="A47" t="str">
            <v>Denmark</v>
          </cell>
          <cell r="B47">
            <v>69.796779154700701</v>
          </cell>
          <cell r="C47">
            <v>60.640080842462197</v>
          </cell>
          <cell r="D47">
            <v>59.116386253524801</v>
          </cell>
          <cell r="E47">
            <v>59.3801662256285</v>
          </cell>
          <cell r="F47">
            <v>57.863101774079098</v>
          </cell>
          <cell r="G47">
            <v>61.632770094126101</v>
          </cell>
          <cell r="H47">
            <v>86.612665220436099</v>
          </cell>
          <cell r="I47">
            <v>107.489136128051</v>
          </cell>
          <cell r="J47">
            <v>113.44776200597001</v>
          </cell>
          <cell r="K47">
            <v>110.190594762975</v>
          </cell>
          <cell r="L47">
            <v>136.17377802513499</v>
          </cell>
          <cell r="M47">
            <v>137.189166151362</v>
          </cell>
          <cell r="N47">
            <v>150.54038455866001</v>
          </cell>
          <cell r="O47">
            <v>140.835113538608</v>
          </cell>
          <cell r="P47">
            <v>153.90051359690099</v>
          </cell>
          <cell r="Q47">
            <v>182.17912726667899</v>
          </cell>
          <cell r="R47">
            <v>184.48065183432701</v>
          </cell>
          <cell r="S47">
            <v>170.641858672041</v>
          </cell>
          <cell r="T47">
            <v>173.90170066534401</v>
          </cell>
          <cell r="U47">
            <v>174.17224606715601</v>
          </cell>
          <cell r="V47">
            <v>160.53333441093801</v>
          </cell>
          <cell r="W47">
            <v>160.58322461409699</v>
          </cell>
          <cell r="X47">
            <v>174.420277121422</v>
          </cell>
          <cell r="Y47">
            <v>212.98051000772901</v>
          </cell>
          <cell r="Z47">
            <v>243.85003701171101</v>
          </cell>
          <cell r="AA47">
            <v>259.21679067813898</v>
          </cell>
          <cell r="AB47">
            <v>276.61142475433098</v>
          </cell>
        </row>
        <row r="48">
          <cell r="A48" t="str">
            <v>Djibouti</v>
          </cell>
          <cell r="B48">
            <v>0.309300104096351</v>
          </cell>
          <cell r="C48">
            <v>0.33404995597000098</v>
          </cell>
          <cell r="D48">
            <v>0.34912752190483298</v>
          </cell>
          <cell r="E48">
            <v>0.35273712892920001</v>
          </cell>
          <cell r="F48">
            <v>0.35382670676623501</v>
          </cell>
          <cell r="G48">
            <v>0.36567206135209901</v>
          </cell>
          <cell r="H48">
            <v>0.39235147701444401</v>
          </cell>
          <cell r="I48">
            <v>0.40391076510769802</v>
          </cell>
          <cell r="J48">
            <v>0.42816756779252202</v>
          </cell>
          <cell r="K48">
            <v>0.43684158129964201</v>
          </cell>
          <cell r="L48">
            <v>0.45232808728287599</v>
          </cell>
          <cell r="M48">
            <v>0.46242199852577898</v>
          </cell>
          <cell r="N48">
            <v>0.478058304871118</v>
          </cell>
          <cell r="O48">
            <v>0.46604846922985999</v>
          </cell>
          <cell r="P48">
            <v>0.49168922074487498</v>
          </cell>
          <cell r="Q48">
            <v>0.49772396058991297</v>
          </cell>
          <cell r="R48">
            <v>0.49400464773436997</v>
          </cell>
          <cell r="S48">
            <v>0.50267554200122699</v>
          </cell>
          <cell r="T48">
            <v>0.51426772300403401</v>
          </cell>
          <cell r="U48">
            <v>0.54062266136247294</v>
          </cell>
          <cell r="V48">
            <v>0.55590174043491603</v>
          </cell>
          <cell r="W48">
            <v>0.57749647771447399</v>
          </cell>
          <cell r="X48">
            <v>0.59617450197197897</v>
          </cell>
          <cell r="Y48">
            <v>0.62755712775578598</v>
          </cell>
          <cell r="Z48">
            <v>0.66621075163688603</v>
          </cell>
          <cell r="AA48">
            <v>0.70884291005563205</v>
          </cell>
          <cell r="AB48">
            <v>0.76765778435712195</v>
          </cell>
        </row>
        <row r="49">
          <cell r="A49" t="str">
            <v>Dominica</v>
          </cell>
          <cell r="B49">
            <v>5.9111115286870498E-2</v>
          </cell>
          <cell r="C49">
            <v>6.6222230045715494E-2</v>
          </cell>
          <cell r="D49">
            <v>7.2037045547492504E-2</v>
          </cell>
          <cell r="E49">
            <v>7.9925928310660796E-2</v>
          </cell>
          <cell r="F49">
            <v>8.9851854532744704E-2</v>
          </cell>
          <cell r="G49">
            <v>9.8585188126652901E-2</v>
          </cell>
          <cell r="H49">
            <v>0.112074077418007</v>
          </cell>
          <cell r="I49">
            <v>0.12634815191797399</v>
          </cell>
          <cell r="J49">
            <v>0.14376667095620599</v>
          </cell>
          <cell r="K49">
            <v>0.15358889347149199</v>
          </cell>
          <cell r="L49">
            <v>0.16632222718474701</v>
          </cell>
          <cell r="M49">
            <v>0.18043704242070299</v>
          </cell>
          <cell r="N49">
            <v>0.191759264980744</v>
          </cell>
          <cell r="O49">
            <v>0.200418524498368</v>
          </cell>
          <cell r="P49">
            <v>0.213499439057345</v>
          </cell>
          <cell r="Q49">
            <v>0.21924640264512599</v>
          </cell>
          <cell r="R49">
            <v>0.23452062917987199</v>
          </cell>
          <cell r="S49">
            <v>0.242414265290682</v>
          </cell>
          <cell r="T49">
            <v>0.255472738502527</v>
          </cell>
          <cell r="U49">
            <v>0.26526987267976498</v>
          </cell>
          <cell r="V49">
            <v>0.26902215722230999</v>
          </cell>
          <cell r="W49">
            <v>0.26354126066568501</v>
          </cell>
          <cell r="X49">
            <v>0.253135093504752</v>
          </cell>
          <cell r="Y49">
            <v>0.25782680854241202</v>
          </cell>
          <cell r="Z49">
            <v>0.27172524623958899</v>
          </cell>
          <cell r="AA49">
            <v>0.285262398734421</v>
          </cell>
          <cell r="AB49">
            <v>0.29979990312861898</v>
          </cell>
        </row>
        <row r="50">
          <cell r="A50" t="str">
            <v>Dominican Republic</v>
          </cell>
          <cell r="B50">
            <v>6.7613000582189997</v>
          </cell>
          <cell r="C50">
            <v>7.5612004788382201</v>
          </cell>
          <cell r="D50">
            <v>7.1270697745888301</v>
          </cell>
          <cell r="E50">
            <v>7.3764799640991701</v>
          </cell>
          <cell r="F50">
            <v>11.5940004347454</v>
          </cell>
          <cell r="G50">
            <v>5.0650970569387903</v>
          </cell>
          <cell r="H50">
            <v>6.1524910865255702</v>
          </cell>
          <cell r="I50">
            <v>6.4750289602456998</v>
          </cell>
          <cell r="J50">
            <v>5.9296934039728901</v>
          </cell>
          <cell r="K50">
            <v>6.6971567299497501</v>
          </cell>
          <cell r="L50">
            <v>6.23370504943182</v>
          </cell>
          <cell r="M50">
            <v>7.6374488571370804</v>
          </cell>
          <cell r="N50">
            <v>8.9880687705952198</v>
          </cell>
          <cell r="O50">
            <v>9.7218534916957307</v>
          </cell>
          <cell r="P50">
            <v>10.738985167837599</v>
          </cell>
          <cell r="Q50">
            <v>12.1022123893806</v>
          </cell>
          <cell r="R50">
            <v>13.547197903580701</v>
          </cell>
          <cell r="S50">
            <v>15.1566280893604</v>
          </cell>
          <cell r="T50">
            <v>16.034416903541501</v>
          </cell>
          <cell r="U50">
            <v>17.601361671231899</v>
          </cell>
          <cell r="V50">
            <v>20.0594319521004</v>
          </cell>
          <cell r="W50">
            <v>21.9432075504888</v>
          </cell>
          <cell r="X50">
            <v>21.624726208372099</v>
          </cell>
          <cell r="Y50">
            <v>16.458742838854501</v>
          </cell>
          <cell r="Z50">
            <v>18.435495711827901</v>
          </cell>
          <cell r="AA50">
            <v>29.0924267600988</v>
          </cell>
          <cell r="AB50">
            <v>31.599844688035098</v>
          </cell>
        </row>
        <row r="51">
          <cell r="A51" t="str">
            <v>Ecuador</v>
          </cell>
          <cell r="B51">
            <v>14.458274472424799</v>
          </cell>
          <cell r="C51">
            <v>14.8040229924759</v>
          </cell>
          <cell r="D51">
            <v>14.7792618497348</v>
          </cell>
          <cell r="E51">
            <v>12.9891995415851</v>
          </cell>
          <cell r="F51">
            <v>13.823496236002301</v>
          </cell>
          <cell r="G51">
            <v>16.1661455990848</v>
          </cell>
          <cell r="H51">
            <v>11.8619512937466</v>
          </cell>
          <cell r="I51">
            <v>11.083859512628299</v>
          </cell>
          <cell r="J51">
            <v>10.540564033525399</v>
          </cell>
          <cell r="K51">
            <v>10.344724965476701</v>
          </cell>
          <cell r="L51">
            <v>10.5051369921313</v>
          </cell>
          <cell r="M51">
            <v>11.787836365961599</v>
          </cell>
          <cell r="N51">
            <v>12.8889559259466</v>
          </cell>
          <cell r="O51">
            <v>15.056565000000001</v>
          </cell>
          <cell r="P51">
            <v>18.572835000000001</v>
          </cell>
          <cell r="Q51">
            <v>20.195547999999999</v>
          </cell>
          <cell r="R51">
            <v>21.267868</v>
          </cell>
          <cell r="S51">
            <v>23.635560000000002</v>
          </cell>
          <cell r="T51">
            <v>23.255136</v>
          </cell>
          <cell r="U51">
            <v>16.674495</v>
          </cell>
          <cell r="V51">
            <v>15.933666000000001</v>
          </cell>
          <cell r="W51">
            <v>21.249576999999999</v>
          </cell>
          <cell r="X51">
            <v>24.899481000000002</v>
          </cell>
          <cell r="Y51">
            <v>28.635909000000002</v>
          </cell>
          <cell r="Z51">
            <v>32.635711000000001</v>
          </cell>
          <cell r="AA51">
            <v>36.48892</v>
          </cell>
          <cell r="AB51">
            <v>40.447490141949501</v>
          </cell>
        </row>
        <row r="52">
          <cell r="A52" t="str">
            <v>Egypt, Arab Rep.</v>
          </cell>
          <cell r="B52">
            <v>22.371430096820902</v>
          </cell>
          <cell r="C52">
            <v>24.4990026014022</v>
          </cell>
          <cell r="D52">
            <v>28.986429980591801</v>
          </cell>
          <cell r="E52">
            <v>35.430001453501902</v>
          </cell>
          <cell r="F52">
            <v>39.837429180101502</v>
          </cell>
          <cell r="G52">
            <v>46.450005368675598</v>
          </cell>
          <cell r="H52">
            <v>51.428572304394798</v>
          </cell>
          <cell r="I52">
            <v>73.571429824342601</v>
          </cell>
          <cell r="J52">
            <v>88.000001498631093</v>
          </cell>
          <cell r="K52">
            <v>109.71428758270901</v>
          </cell>
          <cell r="L52">
            <v>91.383398207199406</v>
          </cell>
          <cell r="M52">
            <v>46.059646275447399</v>
          </cell>
          <cell r="N52">
            <v>42.006095564622299</v>
          </cell>
          <cell r="O52">
            <v>47.100984475132798</v>
          </cell>
          <cell r="P52">
            <v>51.8793543144971</v>
          </cell>
          <cell r="Q52">
            <v>60.163453270911702</v>
          </cell>
          <cell r="R52">
            <v>67.632270941448695</v>
          </cell>
          <cell r="S52">
            <v>75.864545847229195</v>
          </cell>
          <cell r="T52">
            <v>84.821296815512198</v>
          </cell>
          <cell r="U52">
            <v>89.941520467836298</v>
          </cell>
          <cell r="V52">
            <v>99.154518950437307</v>
          </cell>
          <cell r="W52">
            <v>95.398936170212806</v>
          </cell>
          <cell r="X52">
            <v>87.505773672055398</v>
          </cell>
          <cell r="Y52">
            <v>81.384015594541907</v>
          </cell>
          <cell r="Z52">
            <v>78.801656247462901</v>
          </cell>
          <cell r="AA52">
            <v>89.793649690821994</v>
          </cell>
          <cell r="AB52">
            <v>107.37475364504699</v>
          </cell>
        </row>
        <row r="53">
          <cell r="A53" t="str">
            <v>El Salvador</v>
          </cell>
          <cell r="B53">
            <v>3.8985332489013702</v>
          </cell>
          <cell r="C53">
            <v>3.4372044000000002</v>
          </cell>
          <cell r="D53">
            <v>3.3940035463501501</v>
          </cell>
          <cell r="E53">
            <v>3.2500197329690499</v>
          </cell>
          <cell r="F53">
            <v>2.37672858947368</v>
          </cell>
          <cell r="G53">
            <v>2.3110180307869901</v>
          </cell>
          <cell r="H53">
            <v>2.3268266949488798</v>
          </cell>
          <cell r="I53">
            <v>2.3660920533227201</v>
          </cell>
          <cell r="J53">
            <v>2.7617955292819398</v>
          </cell>
          <cell r="K53">
            <v>3.1565237714285699</v>
          </cell>
          <cell r="L53">
            <v>4.8009078947368398</v>
          </cell>
          <cell r="M53">
            <v>5.3109980049875301</v>
          </cell>
          <cell r="N53">
            <v>5.9546714456391898</v>
          </cell>
          <cell r="O53">
            <v>6.9380114942528701</v>
          </cell>
          <cell r="P53">
            <v>8.08554285714286</v>
          </cell>
          <cell r="Q53">
            <v>9.5004914285714293</v>
          </cell>
          <cell r="R53">
            <v>10.3155428571429</v>
          </cell>
          <cell r="S53">
            <v>11.134616685714301</v>
          </cell>
          <cell r="T53">
            <v>12.0084181714286</v>
          </cell>
          <cell r="U53">
            <v>12.464656</v>
          </cell>
          <cell r="V53">
            <v>13.1341485714286</v>
          </cell>
          <cell r="W53">
            <v>13.812743885714299</v>
          </cell>
          <cell r="X53">
            <v>14.306711999999999</v>
          </cell>
          <cell r="Y53">
            <v>15.046685999999999</v>
          </cell>
          <cell r="Z53">
            <v>15.821622</v>
          </cell>
          <cell r="AA53">
            <v>16.974005714285699</v>
          </cell>
          <cell r="AB53">
            <v>18.341329770594299</v>
          </cell>
        </row>
        <row r="54">
          <cell r="A54" t="str">
            <v>Equatorial Guinea</v>
          </cell>
          <cell r="B54">
            <v>3.1507951533509999E-2</v>
          </cell>
          <cell r="C54">
            <v>2.9654436389062701E-2</v>
          </cell>
          <cell r="D54">
            <v>3.52496494543681E-2</v>
          </cell>
          <cell r="E54">
            <v>3.9752269983729598E-2</v>
          </cell>
          <cell r="F54">
            <v>4.3990846681922199E-2</v>
          </cell>
          <cell r="G54">
            <v>7.3809401875957095E-2</v>
          </cell>
          <cell r="H54">
            <v>9.0788217894119297E-2</v>
          </cell>
          <cell r="I54">
            <v>0.110911670536322</v>
          </cell>
          <cell r="J54">
            <v>0.119453863587896</v>
          </cell>
          <cell r="K54">
            <v>0.104876483943629</v>
          </cell>
          <cell r="L54">
            <v>0.13321957742870399</v>
          </cell>
          <cell r="M54">
            <v>0.13177784321898101</v>
          </cell>
          <cell r="N54">
            <v>0.160058225754873</v>
          </cell>
          <cell r="O54">
            <v>0.16165126331601701</v>
          </cell>
          <cell r="P54">
            <v>0.119778244373567</v>
          </cell>
          <cell r="Q54">
            <v>0.16636755245706999</v>
          </cell>
          <cell r="R54">
            <v>0.27376559947058898</v>
          </cell>
          <cell r="S54">
            <v>0.52599083130666102</v>
          </cell>
          <cell r="T54">
            <v>0.44102333160951301</v>
          </cell>
          <cell r="U54">
            <v>0.73800831384212096</v>
          </cell>
          <cell r="V54">
            <v>1.2312629387837299</v>
          </cell>
          <cell r="W54">
            <v>1.76617938554811</v>
          </cell>
          <cell r="X54">
            <v>2.2087461337548402</v>
          </cell>
          <cell r="Y54">
            <v>2.9897093283506102</v>
          </cell>
          <cell r="Z54">
            <v>4.8499028457219602</v>
          </cell>
          <cell r="AA54">
            <v>7.4773913499434101</v>
          </cell>
          <cell r="AB54">
            <v>9.1354311422772891</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0.780392857142857</v>
          </cell>
          <cell r="O55">
            <v>0.47061626935577999</v>
          </cell>
          <cell r="P55">
            <v>0.53420898513100201</v>
          </cell>
          <cell r="Q55">
            <v>0.58875719359494805</v>
          </cell>
          <cell r="R55">
            <v>0.695833957872799</v>
          </cell>
          <cell r="S55">
            <v>0.68998098792351403</v>
          </cell>
          <cell r="T55">
            <v>0.74824744308475399</v>
          </cell>
          <cell r="U55">
            <v>0.72996331236247003</v>
          </cell>
          <cell r="V55">
            <v>0.63826030776767795</v>
          </cell>
          <cell r="W55">
            <v>0.675184171778622</v>
          </cell>
          <cell r="X55">
            <v>0.63484294817299503</v>
          </cell>
          <cell r="Y55">
            <v>0.58477404003508904</v>
          </cell>
          <cell r="Z55">
            <v>0.63483258314792701</v>
          </cell>
          <cell r="AA55">
            <v>0.96115143931951597</v>
          </cell>
          <cell r="AB55">
            <v>1.1600112639045299</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0.95277047075717103</v>
          </cell>
          <cell r="O56">
            <v>1.72583623557173</v>
          </cell>
          <cell r="P56">
            <v>2.4131165207351102</v>
          </cell>
          <cell r="Q56">
            <v>3.7559126888942198</v>
          </cell>
          <cell r="R56">
            <v>4.6432463864429296</v>
          </cell>
          <cell r="S56">
            <v>4.9400183694418898</v>
          </cell>
          <cell r="T56">
            <v>5.5438328912466703</v>
          </cell>
          <cell r="U56">
            <v>5.5714825896633897</v>
          </cell>
          <cell r="V56">
            <v>5.6274998325341699</v>
          </cell>
          <cell r="W56">
            <v>6.1916613508310396</v>
          </cell>
          <cell r="X56">
            <v>7.3063882834231597</v>
          </cell>
          <cell r="Y56">
            <v>9.5915165997985206</v>
          </cell>
          <cell r="Z56">
            <v>11.6464578163013</v>
          </cell>
          <cell r="AA56">
            <v>13.7527999873561</v>
          </cell>
          <cell r="AB56">
            <v>16.4097843272597</v>
          </cell>
        </row>
        <row r="57">
          <cell r="A57" t="str">
            <v>Ethiopia</v>
          </cell>
          <cell r="B57">
            <v>7.0845226413414997</v>
          </cell>
          <cell r="C57">
            <v>7.2695757534457002</v>
          </cell>
          <cell r="D57">
            <v>7.64901244411082</v>
          </cell>
          <cell r="E57">
            <v>8.5027449981073904</v>
          </cell>
          <cell r="F57">
            <v>8.0344159733711606</v>
          </cell>
          <cell r="G57">
            <v>9.4087551947957007</v>
          </cell>
          <cell r="H57">
            <v>9.77374942386116</v>
          </cell>
          <cell r="I57">
            <v>10.447188525306199</v>
          </cell>
          <cell r="J57">
            <v>10.825913263638901</v>
          </cell>
          <cell r="K57">
            <v>11.389270973501599</v>
          </cell>
          <cell r="L57">
            <v>12.082576935269101</v>
          </cell>
          <cell r="M57">
            <v>13.3614467391711</v>
          </cell>
          <cell r="N57">
            <v>14.098012280753499</v>
          </cell>
          <cell r="O57">
            <v>8.7710859231905101</v>
          </cell>
          <cell r="P57">
            <v>7.8040040576440202</v>
          </cell>
          <cell r="Q57">
            <v>8.0884292517006795</v>
          </cell>
          <cell r="R57">
            <v>8.4671816745655608</v>
          </cell>
          <cell r="S57">
            <v>8.5463710111909901</v>
          </cell>
          <cell r="T57">
            <v>7.7490943396226397</v>
          </cell>
          <cell r="U57">
            <v>7.6044732237539803</v>
          </cell>
          <cell r="V57">
            <v>7.8996464671246303</v>
          </cell>
          <cell r="W57">
            <v>7.8790125944584402</v>
          </cell>
          <cell r="X57">
            <v>7.4284858948846999</v>
          </cell>
          <cell r="Y57">
            <v>8.02958577854222</v>
          </cell>
          <cell r="Z57">
            <v>9.4847488694292608</v>
          </cell>
          <cell r="AA57">
            <v>11.373281659517801</v>
          </cell>
          <cell r="AB57">
            <v>13.315403109396</v>
          </cell>
        </row>
        <row r="58">
          <cell r="A58" t="str">
            <v>Fiji</v>
          </cell>
          <cell r="B58">
            <v>1.2027416017185</v>
          </cell>
          <cell r="C58">
            <v>1.2357445519510799</v>
          </cell>
          <cell r="D58">
            <v>1.1940603613118099</v>
          </cell>
          <cell r="E58">
            <v>1.1230848676814</v>
          </cell>
          <cell r="F58">
            <v>1.1780010859830099</v>
          </cell>
          <cell r="G58">
            <v>1.14125576043807</v>
          </cell>
          <cell r="H58">
            <v>1.29026744698189</v>
          </cell>
          <cell r="I58">
            <v>1.1779476455975699</v>
          </cell>
          <cell r="J58">
            <v>1.1100096801166099</v>
          </cell>
          <cell r="K58">
            <v>1.1826741573033701</v>
          </cell>
          <cell r="L58">
            <v>1.33701725855191</v>
          </cell>
          <cell r="M58">
            <v>1.3838837185267301</v>
          </cell>
          <cell r="N58">
            <v>1.53241120898387</v>
          </cell>
          <cell r="O58">
            <v>1.6361012469394001</v>
          </cell>
          <cell r="P58">
            <v>1.82573209254674</v>
          </cell>
          <cell r="Q58">
            <v>1.9909220194358901</v>
          </cell>
          <cell r="R58">
            <v>2.1109527542221902</v>
          </cell>
          <cell r="S58">
            <v>2.1202140370928402</v>
          </cell>
          <cell r="T58">
            <v>1.65279467154325</v>
          </cell>
          <cell r="U58">
            <v>1.86837595989084</v>
          </cell>
          <cell r="V58">
            <v>1.6525221680662401</v>
          </cell>
          <cell r="W58">
            <v>1.66187769265402</v>
          </cell>
          <cell r="X58">
            <v>1.81147012572369</v>
          </cell>
          <cell r="Y58">
            <v>2.2389503443124399</v>
          </cell>
          <cell r="Z58">
            <v>2.6271634924333198</v>
          </cell>
          <cell r="AA58">
            <v>2.8160119047619099</v>
          </cell>
          <cell r="AB58">
            <v>2.9771816037735901</v>
          </cell>
        </row>
        <row r="59">
          <cell r="A59" t="str">
            <v>Finland</v>
          </cell>
          <cell r="B59">
            <v>53.140121281203903</v>
          </cell>
          <cell r="C59">
            <v>52.0272413239123</v>
          </cell>
          <cell r="D59">
            <v>52.537268632375103</v>
          </cell>
          <cell r="E59">
            <v>50.442939158042897</v>
          </cell>
          <cell r="F59">
            <v>52.364303493873599</v>
          </cell>
          <cell r="G59">
            <v>55.464876594206899</v>
          </cell>
          <cell r="H59">
            <v>72.623461854957</v>
          </cell>
          <cell r="I59">
            <v>90.505727766691393</v>
          </cell>
          <cell r="J59">
            <v>107.77130862264799</v>
          </cell>
          <cell r="K59">
            <v>117.51333928597499</v>
          </cell>
          <cell r="L59">
            <v>139.82969198619699</v>
          </cell>
          <cell r="M59">
            <v>126.42215322106</v>
          </cell>
          <cell r="N59">
            <v>110.810428214292</v>
          </cell>
          <cell r="O59">
            <v>87.420676916395607</v>
          </cell>
          <cell r="P59">
            <v>100.713895463808</v>
          </cell>
          <cell r="Q59">
            <v>130.75026286338601</v>
          </cell>
          <cell r="R59">
            <v>128.52515748530399</v>
          </cell>
          <cell r="S59">
            <v>123.428095513621</v>
          </cell>
          <cell r="T59">
            <v>130.46582753736001</v>
          </cell>
          <cell r="U59">
            <v>130.948369752834</v>
          </cell>
          <cell r="V59">
            <v>122.222193893333</v>
          </cell>
          <cell r="W59">
            <v>125.26904438666701</v>
          </cell>
          <cell r="X59">
            <v>135.971805101667</v>
          </cell>
          <cell r="Y59">
            <v>165.030703695</v>
          </cell>
          <cell r="Z59">
            <v>189.41117327083299</v>
          </cell>
          <cell r="AA59">
            <v>195.78534730999999</v>
          </cell>
          <cell r="AB59">
            <v>210.837181514918</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row>
        <row r="61">
          <cell r="A61" t="str">
            <v>France</v>
          </cell>
          <cell r="B61">
            <v>691.20775206217695</v>
          </cell>
          <cell r="C61">
            <v>606.50922037676696</v>
          </cell>
          <cell r="D61">
            <v>576.23882726156796</v>
          </cell>
          <cell r="E61">
            <v>554.90023618335204</v>
          </cell>
          <cell r="F61">
            <v>526.64628428262699</v>
          </cell>
          <cell r="G61">
            <v>553.90959514994404</v>
          </cell>
          <cell r="H61">
            <v>765.56032917529797</v>
          </cell>
          <cell r="I61">
            <v>926.703339716752</v>
          </cell>
          <cell r="J61">
            <v>1007.1321960059601</v>
          </cell>
          <cell r="K61">
            <v>1009.82849810292</v>
          </cell>
          <cell r="L61">
            <v>1245.6631072185801</v>
          </cell>
          <cell r="M61">
            <v>1243.5491112708601</v>
          </cell>
          <cell r="N61">
            <v>1372.50396572573</v>
          </cell>
          <cell r="O61">
            <v>1292.6594457510701</v>
          </cell>
          <cell r="P61">
            <v>1366.4806655667601</v>
          </cell>
          <cell r="Q61">
            <v>1571.8898555451401</v>
          </cell>
          <cell r="R61">
            <v>1575.33812290891</v>
          </cell>
          <cell r="S61">
            <v>1427.07336863201</v>
          </cell>
          <cell r="T61">
            <v>1475.5492212634199</v>
          </cell>
          <cell r="U61">
            <v>1456.8044807055101</v>
          </cell>
          <cell r="V61">
            <v>1333.0352373083299</v>
          </cell>
          <cell r="W61">
            <v>1341.3929788</v>
          </cell>
          <cell r="X61">
            <v>1463.8969292916699</v>
          </cell>
          <cell r="Y61">
            <v>1804.9872765375001</v>
          </cell>
          <cell r="Z61">
            <v>2059.7049280583301</v>
          </cell>
          <cell r="AA61">
            <v>2127.1677724149999</v>
          </cell>
          <cell r="AB61">
            <v>2231.6312265208499</v>
          </cell>
        </row>
        <row r="62">
          <cell r="A62" t="str">
            <v>Gabon</v>
          </cell>
          <cell r="B62">
            <v>4.2810742292404198</v>
          </cell>
          <cell r="C62">
            <v>3.86044387006759</v>
          </cell>
          <cell r="D62">
            <v>3.61802138214111</v>
          </cell>
          <cell r="E62">
            <v>3.46397970199585</v>
          </cell>
          <cell r="F62">
            <v>3.3312354452133102</v>
          </cell>
          <cell r="G62">
            <v>3.5079810981750499</v>
          </cell>
          <cell r="H62">
            <v>4.5913339519500704</v>
          </cell>
          <cell r="I62">
            <v>3.4738000917434602</v>
          </cell>
          <cell r="J62">
            <v>3.8304891454696701</v>
          </cell>
          <cell r="K62">
            <v>4.1865801476465903</v>
          </cell>
          <cell r="L62">
            <v>5.9522156722310999</v>
          </cell>
          <cell r="M62">
            <v>5.4029563460413703</v>
          </cell>
          <cell r="N62">
            <v>5.5924288790660803</v>
          </cell>
          <cell r="O62">
            <v>5.4062720723266002</v>
          </cell>
          <cell r="P62">
            <v>4.1908547910662799</v>
          </cell>
          <cell r="Q62">
            <v>4.95874186116398</v>
          </cell>
          <cell r="R62">
            <v>5.6940670511191502</v>
          </cell>
          <cell r="S62">
            <v>5.32681138314459</v>
          </cell>
          <cell r="T62">
            <v>4.4834307992202698</v>
          </cell>
          <cell r="U62">
            <v>4.6691353504036801</v>
          </cell>
          <cell r="V62">
            <v>5.0958854219646996</v>
          </cell>
          <cell r="W62">
            <v>4.7086921748196398</v>
          </cell>
          <cell r="X62">
            <v>4.96993143752547</v>
          </cell>
          <cell r="Y62">
            <v>6.0801241650233999</v>
          </cell>
          <cell r="Z62">
            <v>7.1875652373809098</v>
          </cell>
          <cell r="AA62">
            <v>8.6807847610437907</v>
          </cell>
          <cell r="AB62">
            <v>9.1241701288700607</v>
          </cell>
        </row>
        <row r="63">
          <cell r="A63" t="str">
            <v>Gambia, The</v>
          </cell>
          <cell r="B63">
            <v>0.25253916663203102</v>
          </cell>
          <cell r="C63">
            <v>0.27253769891997898</v>
          </cell>
          <cell r="D63">
            <v>0.23961001211142499</v>
          </cell>
          <cell r="E63">
            <v>0.24470777864787199</v>
          </cell>
          <cell r="F63">
            <v>0.20982150593255899</v>
          </cell>
          <cell r="G63">
            <v>0.19089637570503201</v>
          </cell>
          <cell r="H63">
            <v>0.21450460776302499</v>
          </cell>
          <cell r="I63">
            <v>0.20357681715446199</v>
          </cell>
          <cell r="J63">
            <v>0.242651369273884</v>
          </cell>
          <cell r="K63">
            <v>0.27630677494014499</v>
          </cell>
          <cell r="L63">
            <v>0.290981331323728</v>
          </cell>
          <cell r="M63">
            <v>0.35017794830452098</v>
          </cell>
          <cell r="N63">
            <v>0.332976674139707</v>
          </cell>
          <cell r="O63">
            <v>0.37526479353451597</v>
          </cell>
          <cell r="P63">
            <v>0.36662566040047001</v>
          </cell>
          <cell r="Q63">
            <v>0.38146921334188799</v>
          </cell>
          <cell r="R63">
            <v>0.40047122077831099</v>
          </cell>
          <cell r="S63">
            <v>0.40980869624614802</v>
          </cell>
          <cell r="T63">
            <v>0.42084573503919498</v>
          </cell>
          <cell r="U63">
            <v>0.43193503255422</v>
          </cell>
          <cell r="V63">
            <v>0.420903700750556</v>
          </cell>
          <cell r="W63">
            <v>0.417917555058684</v>
          </cell>
          <cell r="X63">
            <v>0.36972713658873702</v>
          </cell>
          <cell r="Y63">
            <v>0.35302514713785599</v>
          </cell>
          <cell r="Z63">
            <v>0.401021471133514</v>
          </cell>
          <cell r="AA63">
            <v>0.461320089602413</v>
          </cell>
          <cell r="AB63">
            <v>0.50671552789033703</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15.252030978808699</v>
          </cell>
          <cell r="O64">
            <v>0.76446354668479599</v>
          </cell>
          <cell r="P64">
            <v>0.82252164164640695</v>
          </cell>
          <cell r="Q64">
            <v>1.89655969301881</v>
          </cell>
          <cell r="R64">
            <v>3.0459981310091999</v>
          </cell>
          <cell r="S64">
            <v>3.5749670285727499</v>
          </cell>
          <cell r="T64">
            <v>3.6199569483871499</v>
          </cell>
          <cell r="U64">
            <v>2.8032740486632099</v>
          </cell>
          <cell r="V64">
            <v>3.0420622120223801</v>
          </cell>
          <cell r="W64">
            <v>3.2053836845557102</v>
          </cell>
          <cell r="X64">
            <v>3.39519301015816</v>
          </cell>
          <cell r="Y64">
            <v>3.99187553110841</v>
          </cell>
          <cell r="Z64">
            <v>5.11127354817389</v>
          </cell>
          <cell r="AA64">
            <v>6.39300841638733</v>
          </cell>
          <cell r="AB64">
            <v>7.8296512859004901</v>
          </cell>
        </row>
        <row r="65">
          <cell r="A65" t="str">
            <v>Germany</v>
          </cell>
          <cell r="B65">
            <v>826.14207025641394</v>
          </cell>
          <cell r="C65">
            <v>695.07369000107201</v>
          </cell>
          <cell r="D65">
            <v>671.15521261349704</v>
          </cell>
          <cell r="E65">
            <v>669.57295958219095</v>
          </cell>
          <cell r="F65">
            <v>630.85261202740901</v>
          </cell>
          <cell r="G65">
            <v>639.69468384830896</v>
          </cell>
          <cell r="H65">
            <v>913.64134498182102</v>
          </cell>
          <cell r="I65">
            <v>1136.9286710425299</v>
          </cell>
          <cell r="J65">
            <v>1225.7279784560901</v>
          </cell>
          <cell r="K65">
            <v>1216.79619194254</v>
          </cell>
          <cell r="L65">
            <v>1547.0255822583499</v>
          </cell>
          <cell r="M65">
            <v>1815.0610268919399</v>
          </cell>
          <cell r="N65">
            <v>2066.72857330842</v>
          </cell>
          <cell r="O65">
            <v>2005.5571632982701</v>
          </cell>
          <cell r="P65">
            <v>2151.0250333917602</v>
          </cell>
          <cell r="Q65">
            <v>2524.9490826435199</v>
          </cell>
          <cell r="R65">
            <v>2439.3463385526302</v>
          </cell>
          <cell r="S65">
            <v>2163.23343363705</v>
          </cell>
          <cell r="T65">
            <v>2187.4839675764301</v>
          </cell>
          <cell r="U65">
            <v>2146.4322544966699</v>
          </cell>
          <cell r="V65">
            <v>1905.7946875</v>
          </cell>
          <cell r="W65">
            <v>1892.5954030666701</v>
          </cell>
          <cell r="X65">
            <v>2024.06026961667</v>
          </cell>
          <cell r="Y65">
            <v>2444.2836412500001</v>
          </cell>
          <cell r="Z65">
            <v>2744.2209566666702</v>
          </cell>
          <cell r="AA65">
            <v>2791.7369549999999</v>
          </cell>
          <cell r="AB65">
            <v>2897.0320300112498</v>
          </cell>
        </row>
        <row r="66">
          <cell r="A66" t="str">
            <v>Ghana</v>
          </cell>
          <cell r="B66">
            <v>15.7196819754844</v>
          </cell>
          <cell r="C66">
            <v>27.826101540034301</v>
          </cell>
          <cell r="D66">
            <v>33.1240179034832</v>
          </cell>
          <cell r="E66">
            <v>21.9611795662634</v>
          </cell>
          <cell r="F66">
            <v>7.9219039786834502</v>
          </cell>
          <cell r="G66">
            <v>6.6471166273280202</v>
          </cell>
          <cell r="H66">
            <v>6.04029858602423</v>
          </cell>
          <cell r="I66">
            <v>5.11294163093436</v>
          </cell>
          <cell r="J66">
            <v>5.5086317133641796</v>
          </cell>
          <cell r="K66">
            <v>5.5769221035882603</v>
          </cell>
          <cell r="L66">
            <v>6.6135572273971999</v>
          </cell>
          <cell r="M66">
            <v>7.32754349395959</v>
          </cell>
          <cell r="N66">
            <v>6.7568100931832298</v>
          </cell>
          <cell r="O66">
            <v>5.9656965898163099</v>
          </cell>
          <cell r="P66">
            <v>5.4403063273211298</v>
          </cell>
          <cell r="Q66">
            <v>6.4574405681301297</v>
          </cell>
          <cell r="R66">
            <v>6.9255318174275704</v>
          </cell>
          <cell r="S66">
            <v>6.88402568896836</v>
          </cell>
          <cell r="T66">
            <v>7.4740293038182397</v>
          </cell>
          <cell r="U66">
            <v>7.7098139680234299</v>
          </cell>
          <cell r="V66">
            <v>4.9774925921167696</v>
          </cell>
          <cell r="W66">
            <v>5.30915830400125</v>
          </cell>
          <cell r="X66">
            <v>6.1596190787539999</v>
          </cell>
          <cell r="Y66">
            <v>7.6241671221139402</v>
          </cell>
          <cell r="Z66">
            <v>8.8718720021192805</v>
          </cell>
          <cell r="AA66">
            <v>10.7203465842128</v>
          </cell>
          <cell r="AB66">
            <v>12.893771979654399</v>
          </cell>
        </row>
        <row r="67">
          <cell r="A67" t="str">
            <v>Greece</v>
          </cell>
          <cell r="B67">
            <v>61.608380676703597</v>
          </cell>
          <cell r="C67">
            <v>56.847425053969502</v>
          </cell>
          <cell r="D67">
            <v>59.321855994434898</v>
          </cell>
          <cell r="E67">
            <v>53.637165603560298</v>
          </cell>
          <cell r="F67">
            <v>52.235639312551498</v>
          </cell>
          <cell r="G67">
            <v>51.832796118183502</v>
          </cell>
          <cell r="H67">
            <v>60.986372778597698</v>
          </cell>
          <cell r="I67">
            <v>70.957142618516201</v>
          </cell>
          <cell r="J67">
            <v>82.632214525492699</v>
          </cell>
          <cell r="K67">
            <v>85.632366227812796</v>
          </cell>
          <cell r="L67">
            <v>105.88221206593199</v>
          </cell>
          <cell r="M67">
            <v>114.18217830966501</v>
          </cell>
          <cell r="N67">
            <v>125.821062354896</v>
          </cell>
          <cell r="O67">
            <v>117.84155859592499</v>
          </cell>
          <cell r="P67">
            <v>126.129369591515</v>
          </cell>
          <cell r="Q67">
            <v>148.03113993511599</v>
          </cell>
          <cell r="R67">
            <v>156.50509586074199</v>
          </cell>
          <cell r="S67">
            <v>152.893423595256</v>
          </cell>
          <cell r="T67">
            <v>153.74369416374901</v>
          </cell>
          <cell r="U67">
            <v>158.29140131172801</v>
          </cell>
          <cell r="V67">
            <v>146.54914267423601</v>
          </cell>
          <cell r="W67">
            <v>150.45934625999999</v>
          </cell>
          <cell r="X67">
            <v>170.94270242416701</v>
          </cell>
          <cell r="Y67">
            <v>222.32294815500001</v>
          </cell>
          <cell r="Z67">
            <v>264.493068591667</v>
          </cell>
          <cell r="AA67">
            <v>284.22647777999998</v>
          </cell>
          <cell r="AB67">
            <v>307.70867843400401</v>
          </cell>
        </row>
        <row r="68">
          <cell r="A68" t="str">
            <v>Grenada</v>
          </cell>
          <cell r="B68">
            <v>8.1291040412854093E-2</v>
          </cell>
          <cell r="C68">
            <v>8.7888895097583797E-2</v>
          </cell>
          <cell r="D68">
            <v>9.5229636356893105E-2</v>
          </cell>
          <cell r="E68">
            <v>0.101211118260922</v>
          </cell>
          <cell r="F68">
            <v>0.11010000777774399</v>
          </cell>
          <cell r="G68">
            <v>0.12821112016826999</v>
          </cell>
          <cell r="H68">
            <v>0.144011121284423</v>
          </cell>
          <cell r="I68">
            <v>0.167229641443156</v>
          </cell>
          <cell r="J68">
            <v>0.18453334636923799</v>
          </cell>
          <cell r="K68">
            <v>0.21306297801427301</v>
          </cell>
          <cell r="L68">
            <v>0.22107038598734399</v>
          </cell>
          <cell r="M68">
            <v>0.24157038743551601</v>
          </cell>
          <cell r="N68">
            <v>0.25091483254007602</v>
          </cell>
          <cell r="O68">
            <v>0.25003705470028997</v>
          </cell>
          <cell r="P68">
            <v>0.26299261117105899</v>
          </cell>
          <cell r="Q68">
            <v>0.27708890846315298</v>
          </cell>
          <cell r="R68">
            <v>0.29818520624974598</v>
          </cell>
          <cell r="S68">
            <v>0.32104817082780701</v>
          </cell>
          <cell r="T68">
            <v>0.35275558047510602</v>
          </cell>
          <cell r="U68">
            <v>0.37966298978332103</v>
          </cell>
          <cell r="V68">
            <v>0.41043333333333298</v>
          </cell>
          <cell r="W68">
            <v>0.39461481481481497</v>
          </cell>
          <cell r="X68">
            <v>0.40750370370370398</v>
          </cell>
          <cell r="Y68">
            <v>0.443744444444444</v>
          </cell>
          <cell r="Z68">
            <v>0.42631655555555598</v>
          </cell>
          <cell r="AA68">
            <v>0.50385433333333296</v>
          </cell>
          <cell r="AB68">
            <v>0.52927722222222195</v>
          </cell>
        </row>
        <row r="69">
          <cell r="A69" t="str">
            <v>Guatemala</v>
          </cell>
          <cell r="B69">
            <v>7.8793993000326097</v>
          </cell>
          <cell r="C69">
            <v>8.6076996275937603</v>
          </cell>
          <cell r="D69">
            <v>8.7180004140827698</v>
          </cell>
          <cell r="E69">
            <v>9.0500004298519201</v>
          </cell>
          <cell r="F69">
            <v>9.4700004498008497</v>
          </cell>
          <cell r="G69">
            <v>11.1800005310215</v>
          </cell>
          <cell r="H69">
            <v>8.4469337345411297</v>
          </cell>
          <cell r="I69">
            <v>7.0844206489918999</v>
          </cell>
          <cell r="J69">
            <v>7.8428267033564802</v>
          </cell>
          <cell r="K69">
            <v>8.3104111717119196</v>
          </cell>
          <cell r="L69">
            <v>7.6090757496983299</v>
          </cell>
          <cell r="M69">
            <v>9.4195846164116208</v>
          </cell>
          <cell r="N69">
            <v>10.410308453447</v>
          </cell>
          <cell r="O69">
            <v>11.3991645134011</v>
          </cell>
          <cell r="P69">
            <v>12.966101125372299</v>
          </cell>
          <cell r="Q69">
            <v>14.656918449108</v>
          </cell>
          <cell r="R69">
            <v>15.6563043874587</v>
          </cell>
          <cell r="S69">
            <v>17.775311305136899</v>
          </cell>
          <cell r="T69">
            <v>19.193395511289602</v>
          </cell>
          <cell r="U69">
            <v>18.316205838473799</v>
          </cell>
          <cell r="V69">
            <v>19.288401365954499</v>
          </cell>
          <cell r="W69">
            <v>21.042724532036502</v>
          </cell>
          <cell r="X69">
            <v>23.308770480840799</v>
          </cell>
          <cell r="Y69">
            <v>24.8976538081412</v>
          </cell>
          <cell r="Z69">
            <v>27.2699959679857</v>
          </cell>
          <cell r="AA69">
            <v>31.788948878315001</v>
          </cell>
          <cell r="AB69">
            <v>35.304014834745303</v>
          </cell>
        </row>
        <row r="70">
          <cell r="A70" t="str">
            <v>Guinea</v>
          </cell>
          <cell r="B70">
            <v>1.72476014455982</v>
          </cell>
          <cell r="C70">
            <v>1.71098984925243</v>
          </cell>
          <cell r="D70">
            <v>1.6783352157098801</v>
          </cell>
          <cell r="E70">
            <v>1.6414392419055599</v>
          </cell>
          <cell r="F70">
            <v>1.6722826798180399</v>
          </cell>
          <cell r="G70">
            <v>1.7770655600245</v>
          </cell>
          <cell r="H70">
            <v>1.9226008993840999</v>
          </cell>
          <cell r="I70">
            <v>2.0415380570289301</v>
          </cell>
          <cell r="J70">
            <v>2.3842957637254898</v>
          </cell>
          <cell r="K70">
            <v>2.4320293804369402</v>
          </cell>
          <cell r="L70">
            <v>2.6667508204998698</v>
          </cell>
          <cell r="M70">
            <v>3.0150582055840101</v>
          </cell>
          <cell r="N70">
            <v>3.2846203915014498</v>
          </cell>
          <cell r="O70">
            <v>3.2790966062135798</v>
          </cell>
          <cell r="P70">
            <v>3.3830929493195399</v>
          </cell>
          <cell r="Q70">
            <v>3.6937106397180899</v>
          </cell>
          <cell r="R70">
            <v>3.8689688175222399</v>
          </cell>
          <cell r="S70">
            <v>3.7837004380226502</v>
          </cell>
          <cell r="T70">
            <v>3.58837600841533</v>
          </cell>
          <cell r="U70">
            <v>3.4612821747425802</v>
          </cell>
          <cell r="V70">
            <v>3.1123625564461799</v>
          </cell>
          <cell r="W70">
            <v>3.03911356148281</v>
          </cell>
          <cell r="X70">
            <v>3.2100017727786598</v>
          </cell>
          <cell r="Y70">
            <v>3.62444347802957</v>
          </cell>
          <cell r="Z70">
            <v>3.9701867201615499</v>
          </cell>
          <cell r="AA70">
            <v>3.3310809785201698</v>
          </cell>
          <cell r="AB70">
            <v>3.31720284277023</v>
          </cell>
        </row>
        <row r="71">
          <cell r="A71" t="str">
            <v>Guinea-Bissau</v>
          </cell>
          <cell r="B71">
            <v>0.138993685627046</v>
          </cell>
          <cell r="C71">
            <v>0.17775892521865899</v>
          </cell>
          <cell r="D71">
            <v>0.202180381472466</v>
          </cell>
          <cell r="E71">
            <v>0.228059407268493</v>
          </cell>
          <cell r="F71">
            <v>0.15859733147454599</v>
          </cell>
          <cell r="G71">
            <v>0.23302502430200001</v>
          </cell>
          <cell r="H71">
            <v>0.22751651984101701</v>
          </cell>
          <cell r="I71">
            <v>0.19251818547265301</v>
          </cell>
          <cell r="J71">
            <v>0.17919285552891601</v>
          </cell>
          <cell r="K71">
            <v>0.21559012431271299</v>
          </cell>
          <cell r="L71">
            <v>0.262080650161156</v>
          </cell>
          <cell r="M71">
            <v>0.25657839769235602</v>
          </cell>
          <cell r="N71">
            <v>0.22685115717236401</v>
          </cell>
          <cell r="O71">
            <v>0.23690096962621199</v>
          </cell>
          <cell r="P71">
            <v>0.23562443186292201</v>
          </cell>
          <cell r="Q71">
            <v>0.25390571944231299</v>
          </cell>
          <cell r="R71">
            <v>0.27027906152793602</v>
          </cell>
          <cell r="S71">
            <v>0.27117221915524398</v>
          </cell>
          <cell r="T71">
            <v>0.205889129434145</v>
          </cell>
          <cell r="U71">
            <v>0.22447294068569701</v>
          </cell>
          <cell r="V71">
            <v>0.216084383021589</v>
          </cell>
          <cell r="W71">
            <v>0.19918431322286501</v>
          </cell>
          <cell r="X71">
            <v>0.20432568763257</v>
          </cell>
          <cell r="Y71">
            <v>0.23638331770735699</v>
          </cell>
          <cell r="Z71">
            <v>0.27023849507159498</v>
          </cell>
          <cell r="AA71">
            <v>0.30163579172147797</v>
          </cell>
          <cell r="AB71">
            <v>0.30480661838918699</v>
          </cell>
        </row>
        <row r="72">
          <cell r="A72" t="str">
            <v>Guyana</v>
          </cell>
          <cell r="B72">
            <v>0.32723946990686598</v>
          </cell>
          <cell r="C72">
            <v>0.31420778321583098</v>
          </cell>
          <cell r="D72">
            <v>0.269111818714454</v>
          </cell>
          <cell r="E72">
            <v>0.27326545360931598</v>
          </cell>
          <cell r="F72">
            <v>0.25410718869508497</v>
          </cell>
          <cell r="G72">
            <v>0.27108966789258798</v>
          </cell>
          <cell r="H72">
            <v>0.30664356111458302</v>
          </cell>
          <cell r="I72">
            <v>0.28325210406179502</v>
          </cell>
          <cell r="J72">
            <v>0.36000001709908203</v>
          </cell>
          <cell r="K72">
            <v>0.38035627608002998</v>
          </cell>
          <cell r="L72">
            <v>0.39624791599299403</v>
          </cell>
          <cell r="M72">
            <v>0.30604066494265503</v>
          </cell>
          <cell r="N72">
            <v>0.36565081101827401</v>
          </cell>
          <cell r="O72">
            <v>0.44024465895698001</v>
          </cell>
          <cell r="P72">
            <v>0.52493335826632803</v>
          </cell>
          <cell r="Q72">
            <v>0.63050717280462398</v>
          </cell>
          <cell r="R72">
            <v>0.70640518444957301</v>
          </cell>
          <cell r="S72">
            <v>0.74914332611896906</v>
          </cell>
          <cell r="T72">
            <v>0.71762129654365203</v>
          </cell>
          <cell r="U72">
            <v>0.69631194608007396</v>
          </cell>
          <cell r="V72">
            <v>0.71200441497940004</v>
          </cell>
          <cell r="W72">
            <v>0.69524523558101003</v>
          </cell>
          <cell r="X72">
            <v>0.72261249333864297</v>
          </cell>
          <cell r="Y72">
            <v>0.74520920519219402</v>
          </cell>
          <cell r="Z72">
            <v>0.78612538798665399</v>
          </cell>
          <cell r="AA72">
            <v>0.81756812209345697</v>
          </cell>
          <cell r="AB72">
            <v>0.87026094516624497</v>
          </cell>
        </row>
        <row r="73">
          <cell r="A73" t="str">
            <v>Haiti</v>
          </cell>
          <cell r="B73">
            <v>1.54569152069543</v>
          </cell>
          <cell r="C73">
            <v>1.70160075826622</v>
          </cell>
          <cell r="D73">
            <v>1.7697687171204599</v>
          </cell>
          <cell r="E73">
            <v>1.8995432751903001</v>
          </cell>
          <cell r="F73">
            <v>2.1048031359425199</v>
          </cell>
          <cell r="G73">
            <v>2.3372498143997098</v>
          </cell>
          <cell r="H73">
            <v>2.5969136660300198</v>
          </cell>
          <cell r="I73">
            <v>1.2794475552120801</v>
          </cell>
          <cell r="J73">
            <v>0.84129079953644403</v>
          </cell>
          <cell r="K73">
            <v>0.77769475533468602</v>
          </cell>
          <cell r="L73">
            <v>0.98989374860943002</v>
          </cell>
          <cell r="M73">
            <v>0.88778381066357903</v>
          </cell>
          <cell r="N73">
            <v>0.53289567939250904</v>
          </cell>
          <cell r="O73">
            <v>0.61028127251285502</v>
          </cell>
          <cell r="P73">
            <v>1.73108914448735</v>
          </cell>
          <cell r="Q73">
            <v>2.5415845415224099</v>
          </cell>
          <cell r="R73">
            <v>2.8642880279116301</v>
          </cell>
          <cell r="S73">
            <v>3.1155468148120402</v>
          </cell>
          <cell r="T73">
            <v>3.6392171083916098</v>
          </cell>
          <cell r="U73">
            <v>3.9723320367150801</v>
          </cell>
          <cell r="V73">
            <v>3.5143735468635402</v>
          </cell>
          <cell r="W73">
            <v>3.41556145108482</v>
          </cell>
          <cell r="X73">
            <v>3.0966880896033002</v>
          </cell>
          <cell r="Y73">
            <v>2.68350222715299</v>
          </cell>
          <cell r="Z73">
            <v>3.5310897332706199</v>
          </cell>
          <cell r="AA73">
            <v>3.9833790402534599</v>
          </cell>
          <cell r="AB73">
            <v>4.4728162302294097</v>
          </cell>
        </row>
        <row r="74">
          <cell r="A74" t="str">
            <v>Honduras</v>
          </cell>
          <cell r="B74">
            <v>2.56600012187846</v>
          </cell>
          <cell r="C74">
            <v>2.81950013391906</v>
          </cell>
          <cell r="D74">
            <v>2.9035001379088499</v>
          </cell>
          <cell r="E74">
            <v>3.0770001461496501</v>
          </cell>
          <cell r="F74">
            <v>3.31900015764404</v>
          </cell>
          <cell r="G74">
            <v>3.63950017286697</v>
          </cell>
          <cell r="H74">
            <v>3.8085001808940402</v>
          </cell>
          <cell r="I74">
            <v>4.1525001972331603</v>
          </cell>
          <cell r="J74">
            <v>4.6255002196994504</v>
          </cell>
          <cell r="K74">
            <v>5.1670002454193202</v>
          </cell>
          <cell r="L74">
            <v>3.04889382547973</v>
          </cell>
          <cell r="M74">
            <v>3.06846409558747</v>
          </cell>
          <cell r="N74">
            <v>3.4194772370659301</v>
          </cell>
          <cell r="O74">
            <v>3.50594281322237</v>
          </cell>
          <cell r="P74">
            <v>3.4323740898546999</v>
          </cell>
          <cell r="Q74">
            <v>3.9127533806645398</v>
          </cell>
          <cell r="R74">
            <v>4.03545748942794</v>
          </cell>
          <cell r="S74">
            <v>4.6620637034432404</v>
          </cell>
          <cell r="T74">
            <v>5.2018957483383996</v>
          </cell>
          <cell r="U74">
            <v>5.3744164281535998</v>
          </cell>
          <cell r="V74">
            <v>5.9544084573539697</v>
          </cell>
          <cell r="W74">
            <v>6.3213601527585697</v>
          </cell>
          <cell r="X74">
            <v>6.5022163360779004</v>
          </cell>
          <cell r="Y74">
            <v>6.8596478236890404</v>
          </cell>
          <cell r="Z74">
            <v>7.4542065909694299</v>
          </cell>
          <cell r="AA74">
            <v>8.2942416961484096</v>
          </cell>
          <cell r="AB74">
            <v>8.9812811143737399</v>
          </cell>
        </row>
        <row r="75">
          <cell r="A75" t="str">
            <v>Hong Kong, China</v>
          </cell>
          <cell r="B75">
            <v>28.584688828353102</v>
          </cell>
          <cell r="C75">
            <v>30.71021228056</v>
          </cell>
          <cell r="D75">
            <v>31.897811463475598</v>
          </cell>
          <cell r="E75">
            <v>29.5467803523225</v>
          </cell>
          <cell r="F75">
            <v>32.933395086198203</v>
          </cell>
          <cell r="G75">
            <v>35.027077169200403</v>
          </cell>
          <cell r="H75">
            <v>40.909850318497497</v>
          </cell>
          <cell r="I75">
            <v>50.465565652029497</v>
          </cell>
          <cell r="J75">
            <v>59.600999242318899</v>
          </cell>
          <cell r="K75">
            <v>68.753035169221903</v>
          </cell>
          <cell r="L75">
            <v>76.890112188025299</v>
          </cell>
          <cell r="M75">
            <v>88.831997936795204</v>
          </cell>
          <cell r="N75">
            <v>104.007969077288</v>
          </cell>
          <cell r="O75">
            <v>119.96474863717</v>
          </cell>
          <cell r="P75">
            <v>135.534903705511</v>
          </cell>
          <cell r="Q75">
            <v>144.23000683347701</v>
          </cell>
          <cell r="R75">
            <v>158.96582741784499</v>
          </cell>
          <cell r="S75">
            <v>176.312562620595</v>
          </cell>
          <cell r="T75">
            <v>166.90878189940599</v>
          </cell>
          <cell r="U75">
            <v>163.28774271724299</v>
          </cell>
          <cell r="V75">
            <v>168.75406046390799</v>
          </cell>
          <cell r="W75">
            <v>166.54117835303001</v>
          </cell>
          <cell r="X75">
            <v>163.70940473810799</v>
          </cell>
          <cell r="Y75">
            <v>158.47317851466499</v>
          </cell>
          <cell r="Z75">
            <v>165.82253449569299</v>
          </cell>
          <cell r="AA75">
            <v>177.78356849449301</v>
          </cell>
          <cell r="AB75">
            <v>189.53755401429399</v>
          </cell>
        </row>
        <row r="76">
          <cell r="A76" t="str">
            <v>Hungary</v>
          </cell>
          <cell r="B76">
            <v>22.163553435039098</v>
          </cell>
          <cell r="C76">
            <v>22.7284889805942</v>
          </cell>
          <cell r="D76">
            <v>23.146553901678999</v>
          </cell>
          <cell r="E76">
            <v>21.006394250471502</v>
          </cell>
          <cell r="F76">
            <v>20.366590836533199</v>
          </cell>
          <cell r="G76">
            <v>20.623910102674799</v>
          </cell>
          <cell r="H76">
            <v>23.7562497068106</v>
          </cell>
          <cell r="I76">
            <v>26.109343356163802</v>
          </cell>
          <cell r="J76">
            <v>28.571163145901799</v>
          </cell>
          <cell r="K76">
            <v>29.167762068668299</v>
          </cell>
          <cell r="L76">
            <v>33.0556815401102</v>
          </cell>
          <cell r="M76">
            <v>33.428864462460098</v>
          </cell>
          <cell r="N76">
            <v>37.254436226757797</v>
          </cell>
          <cell r="O76">
            <v>38.596096331556801</v>
          </cell>
          <cell r="P76">
            <v>41.506199850942203</v>
          </cell>
          <cell r="Q76">
            <v>44.668812435886998</v>
          </cell>
          <cell r="R76">
            <v>45.162728741756503</v>
          </cell>
          <cell r="S76">
            <v>45.723583184249499</v>
          </cell>
          <cell r="T76">
            <v>47.049214480608804</v>
          </cell>
          <cell r="U76">
            <v>48.0442343846087</v>
          </cell>
          <cell r="V76">
            <v>47.958147158277001</v>
          </cell>
          <cell r="W76">
            <v>53.317288561555401</v>
          </cell>
          <cell r="X76">
            <v>66.710428353540195</v>
          </cell>
          <cell r="Y76">
            <v>84.4186678951434</v>
          </cell>
          <cell r="Z76">
            <v>102.158794878645</v>
          </cell>
          <cell r="AA76">
            <v>111.567797777861</v>
          </cell>
          <cell r="AB76">
            <v>114.27338948256001</v>
          </cell>
        </row>
        <row r="77">
          <cell r="A77" t="str">
            <v>Iceland</v>
          </cell>
          <cell r="B77">
            <v>3.38694291373309</v>
          </cell>
          <cell r="C77">
            <v>3.46852690560126</v>
          </cell>
          <cell r="D77">
            <v>3.2846107310475698</v>
          </cell>
          <cell r="E77">
            <v>2.79686555108304</v>
          </cell>
          <cell r="F77">
            <v>2.8495103265205901</v>
          </cell>
          <cell r="G77">
            <v>2.94004533551312</v>
          </cell>
          <cell r="H77">
            <v>3.9311981881767202</v>
          </cell>
          <cell r="I77">
            <v>5.4417567877482798</v>
          </cell>
          <cell r="J77">
            <v>6.06672094613534</v>
          </cell>
          <cell r="K77">
            <v>5.6252265089844</v>
          </cell>
          <cell r="L77">
            <v>6.3826765680586597</v>
          </cell>
          <cell r="M77">
            <v>6.8222756755899896</v>
          </cell>
          <cell r="N77">
            <v>6.9929117538968102</v>
          </cell>
          <cell r="O77">
            <v>6.1459724782025296</v>
          </cell>
          <cell r="P77">
            <v>6.3029785944724299</v>
          </cell>
          <cell r="Q77">
            <v>7.0245203363775497</v>
          </cell>
          <cell r="R77">
            <v>7.3343524923832897</v>
          </cell>
          <cell r="S77">
            <v>7.4278334926363696</v>
          </cell>
          <cell r="T77">
            <v>8.2476958984666506</v>
          </cell>
          <cell r="U77">
            <v>8.6811582818412791</v>
          </cell>
          <cell r="V77">
            <v>8.6778727057415495</v>
          </cell>
          <cell r="W77">
            <v>7.8941860388744498</v>
          </cell>
          <cell r="X77">
            <v>8.8246566283909704</v>
          </cell>
          <cell r="Y77">
            <v>10.837880881706999</v>
          </cell>
          <cell r="Z77">
            <v>13.0626636573258</v>
          </cell>
          <cell r="AA77">
            <v>16.080921853537301</v>
          </cell>
          <cell r="AB77">
            <v>16.578810360528799</v>
          </cell>
        </row>
        <row r="78">
          <cell r="A78" t="str">
            <v>India</v>
          </cell>
          <cell r="B78">
            <v>176.62370515122601</v>
          </cell>
          <cell r="C78">
            <v>189.02214446997499</v>
          </cell>
          <cell r="D78">
            <v>195.43435210445099</v>
          </cell>
          <cell r="E78">
            <v>211.25990997992801</v>
          </cell>
          <cell r="F78">
            <v>211.99973473306801</v>
          </cell>
          <cell r="G78">
            <v>219.90134655640901</v>
          </cell>
          <cell r="H78">
            <v>242.06020694187501</v>
          </cell>
          <cell r="I78">
            <v>267.13602391344</v>
          </cell>
          <cell r="J78">
            <v>293.120575843013</v>
          </cell>
          <cell r="K78">
            <v>291.95752005527498</v>
          </cell>
          <cell r="L78">
            <v>315.566834952492</v>
          </cell>
          <cell r="M78">
            <v>280.07885061209998</v>
          </cell>
          <cell r="N78">
            <v>281.75008054761901</v>
          </cell>
          <cell r="O78">
            <v>274.82570074513302</v>
          </cell>
          <cell r="P78">
            <v>313.01058219942502</v>
          </cell>
          <cell r="Q78">
            <v>355.62361071240502</v>
          </cell>
          <cell r="R78">
            <v>376.35514644354902</v>
          </cell>
          <cell r="S78">
            <v>409.97959497994299</v>
          </cell>
          <cell r="T78">
            <v>412.68540864631302</v>
          </cell>
          <cell r="U78">
            <v>440.75993556099201</v>
          </cell>
          <cell r="V78">
            <v>461.32900854426498</v>
          </cell>
          <cell r="W78">
            <v>473.86691428601603</v>
          </cell>
          <cell r="X78">
            <v>494.848456371373</v>
          </cell>
          <cell r="Y78">
            <v>576.54715997409801</v>
          </cell>
          <cell r="Z78">
            <v>667.34241511766697</v>
          </cell>
          <cell r="AA78">
            <v>780.78387022692698</v>
          </cell>
          <cell r="AB78">
            <v>886.86678717597397</v>
          </cell>
        </row>
        <row r="79">
          <cell r="A79" t="str">
            <v>Indonesia</v>
          </cell>
          <cell r="B79">
            <v>95.374860725578699</v>
          </cell>
          <cell r="C79">
            <v>106.47028827527799</v>
          </cell>
          <cell r="D79">
            <v>109.304642116984</v>
          </cell>
          <cell r="E79">
            <v>99.075113807504195</v>
          </cell>
          <cell r="F79">
            <v>101.456311425851</v>
          </cell>
          <cell r="G79">
            <v>101.13943966276901</v>
          </cell>
          <cell r="H79">
            <v>92.728213808808206</v>
          </cell>
          <cell r="I79">
            <v>87.864590688923599</v>
          </cell>
          <cell r="J79">
            <v>97.550800014977796</v>
          </cell>
          <cell r="K79">
            <v>111.466946671391</v>
          </cell>
          <cell r="L79">
            <v>125.721788776842</v>
          </cell>
          <cell r="M79">
            <v>140.82056549445201</v>
          </cell>
          <cell r="N79">
            <v>152.84847535085399</v>
          </cell>
          <cell r="O79">
            <v>174.601455213972</v>
          </cell>
          <cell r="P79">
            <v>195.465711779614</v>
          </cell>
          <cell r="Q79">
            <v>223.361006018278</v>
          </cell>
          <cell r="R79">
            <v>250.746096587751</v>
          </cell>
          <cell r="S79">
            <v>238.40793155220101</v>
          </cell>
          <cell r="T79">
            <v>105.469472107405</v>
          </cell>
          <cell r="U79">
            <v>154.70502651247401</v>
          </cell>
          <cell r="V79">
            <v>165.520626238668</v>
          </cell>
          <cell r="W79">
            <v>160.657467766395</v>
          </cell>
          <cell r="X79">
            <v>195.593218417522</v>
          </cell>
          <cell r="Y79">
            <v>234.83403982351101</v>
          </cell>
          <cell r="Z79">
            <v>257.00548064877199</v>
          </cell>
          <cell r="AA79">
            <v>286.95680086871602</v>
          </cell>
          <cell r="AB79">
            <v>364.23901340401102</v>
          </cell>
        </row>
        <row r="80">
          <cell r="A80" t="str">
            <v>Iran, Islamic Rep.</v>
          </cell>
          <cell r="B80">
            <v>93.772160914125706</v>
          </cell>
          <cell r="C80">
            <v>106.589084833961</v>
          </cell>
          <cell r="D80">
            <v>133.393175216081</v>
          </cell>
          <cell r="E80">
            <v>162.432193372265</v>
          </cell>
          <cell r="F80">
            <v>168.411102972008</v>
          </cell>
          <cell r="G80">
            <v>79.863967860706694</v>
          </cell>
          <cell r="H80">
            <v>83.336090158046005</v>
          </cell>
          <cell r="I80">
            <v>95.985558685810503</v>
          </cell>
          <cell r="J80">
            <v>84.167368919201706</v>
          </cell>
          <cell r="K80">
            <v>81.218629430113396</v>
          </cell>
          <cell r="L80">
            <v>84.973364637786801</v>
          </cell>
          <cell r="M80">
            <v>97.361328147536398</v>
          </cell>
          <cell r="N80">
            <v>114.775365255132</v>
          </cell>
          <cell r="O80">
            <v>85.8774180580875</v>
          </cell>
          <cell r="P80">
            <v>67.093769937207597</v>
          </cell>
          <cell r="Q80">
            <v>90.838371354381493</v>
          </cell>
          <cell r="R80">
            <v>110.622689810567</v>
          </cell>
          <cell r="S80">
            <v>106.350944426179</v>
          </cell>
          <cell r="T80">
            <v>97.869171866760894</v>
          </cell>
          <cell r="U80">
            <v>104.656042245759</v>
          </cell>
          <cell r="V80">
            <v>96.440162166962494</v>
          </cell>
          <cell r="W80">
            <v>115.434905035298</v>
          </cell>
          <cell r="X80">
            <v>116.42083438049799</v>
          </cell>
          <cell r="Y80">
            <v>133.96921033566801</v>
          </cell>
          <cell r="Z80">
            <v>161.260580341782</v>
          </cell>
          <cell r="AA80">
            <v>188.47939286505601</v>
          </cell>
          <cell r="AB80">
            <v>212.49167046417401</v>
          </cell>
        </row>
        <row r="81">
          <cell r="A81" t="str">
            <v>Ireland</v>
          </cell>
          <cell r="B81">
            <v>21.247882948199901</v>
          </cell>
          <cell r="C81">
            <v>20.2534391518431</v>
          </cell>
          <cell r="D81">
            <v>21.135134954325402</v>
          </cell>
          <cell r="E81">
            <v>20.446849909644101</v>
          </cell>
          <cell r="F81">
            <v>19.721317971546799</v>
          </cell>
          <cell r="G81">
            <v>21.000368175780402</v>
          </cell>
          <cell r="H81">
            <v>28.1591038621747</v>
          </cell>
          <cell r="I81">
            <v>33.384596011028201</v>
          </cell>
          <cell r="J81">
            <v>36.572857332377801</v>
          </cell>
          <cell r="K81">
            <v>37.721755147631598</v>
          </cell>
          <cell r="L81">
            <v>47.801946943723301</v>
          </cell>
          <cell r="M81">
            <v>48.449833418873403</v>
          </cell>
          <cell r="N81">
            <v>54.470801197090303</v>
          </cell>
          <cell r="O81">
            <v>50.472645741921298</v>
          </cell>
          <cell r="P81">
            <v>55.383529779793001</v>
          </cell>
          <cell r="Q81">
            <v>67.127680623911601</v>
          </cell>
          <cell r="R81">
            <v>74.130211302004497</v>
          </cell>
          <cell r="S81">
            <v>81.378416863578806</v>
          </cell>
          <cell r="T81">
            <v>88.3450386898202</v>
          </cell>
          <cell r="U81">
            <v>96.666713369824095</v>
          </cell>
          <cell r="V81">
            <v>96.609131595759195</v>
          </cell>
          <cell r="W81">
            <v>104.56980959311601</v>
          </cell>
          <cell r="X81">
            <v>122.72436588756401</v>
          </cell>
          <cell r="Y81">
            <v>157.11851803823899</v>
          </cell>
          <cell r="Z81">
            <v>183.47335049837301</v>
          </cell>
          <cell r="AA81">
            <v>200.769391006093</v>
          </cell>
          <cell r="AB81">
            <v>222.079616552516</v>
          </cell>
        </row>
        <row r="82">
          <cell r="A82" t="str">
            <v>Israel</v>
          </cell>
          <cell r="B82">
            <v>23.925641046572601</v>
          </cell>
          <cell r="C82">
            <v>25.314344798931501</v>
          </cell>
          <cell r="D82">
            <v>27.3297010661942</v>
          </cell>
          <cell r="E82">
            <v>32.480840615738003</v>
          </cell>
          <cell r="F82">
            <v>36.422040586543801</v>
          </cell>
          <cell r="G82">
            <v>27.870305115274402</v>
          </cell>
          <cell r="H82">
            <v>31.332341413739599</v>
          </cell>
          <cell r="I82">
            <v>37.428171091886398</v>
          </cell>
          <cell r="J82">
            <v>46.3711979236015</v>
          </cell>
          <cell r="K82">
            <v>47.256360417315001</v>
          </cell>
          <cell r="L82">
            <v>55.677376064707097</v>
          </cell>
          <cell r="M82">
            <v>63.368773811484402</v>
          </cell>
          <cell r="N82">
            <v>70.687911591544903</v>
          </cell>
          <cell r="O82">
            <v>70.954891855622705</v>
          </cell>
          <cell r="P82">
            <v>80.947554572477102</v>
          </cell>
          <cell r="Q82">
            <v>94.010769686040604</v>
          </cell>
          <cell r="R82">
            <v>103.772465671437</v>
          </cell>
          <cell r="S82">
            <v>107.615010271394</v>
          </cell>
          <cell r="T82">
            <v>108.460572966787</v>
          </cell>
          <cell r="U82">
            <v>108.28460605736799</v>
          </cell>
          <cell r="V82">
            <v>120.999598172557</v>
          </cell>
          <cell r="W82">
            <v>118.65887617241199</v>
          </cell>
          <cell r="X82">
            <v>109.38204982920099</v>
          </cell>
          <cell r="Y82">
            <v>115.260275667784</v>
          </cell>
          <cell r="Z82">
            <v>122.502924134886</v>
          </cell>
          <cell r="AA82">
            <v>129.84088886465699</v>
          </cell>
          <cell r="AB82">
            <v>140.19529136768401</v>
          </cell>
        </row>
        <row r="83">
          <cell r="A83" t="str">
            <v>Italy</v>
          </cell>
          <cell r="B83">
            <v>460.62944947144302</v>
          </cell>
          <cell r="C83">
            <v>417.72736411627301</v>
          </cell>
          <cell r="D83">
            <v>412.83349808832003</v>
          </cell>
          <cell r="E83">
            <v>428.41181450983203</v>
          </cell>
          <cell r="F83">
            <v>423.27544735311602</v>
          </cell>
          <cell r="G83">
            <v>437.10311438635301</v>
          </cell>
          <cell r="H83">
            <v>619.07729921044995</v>
          </cell>
          <cell r="I83">
            <v>777.00851915558906</v>
          </cell>
          <cell r="J83">
            <v>860.86079785963602</v>
          </cell>
          <cell r="K83">
            <v>895.33690591222796</v>
          </cell>
          <cell r="L83">
            <v>1135.5429303472899</v>
          </cell>
          <cell r="M83">
            <v>1198.9848067569801</v>
          </cell>
          <cell r="N83">
            <v>1271.90725349794</v>
          </cell>
          <cell r="O83">
            <v>1022.6620295642</v>
          </cell>
          <cell r="P83">
            <v>1054.8969478030599</v>
          </cell>
          <cell r="Q83">
            <v>1126.63063709785</v>
          </cell>
          <cell r="R83">
            <v>1259.9471107808699</v>
          </cell>
          <cell r="S83">
            <v>1193.6171274890301</v>
          </cell>
          <cell r="T83">
            <v>1218.6663150372001</v>
          </cell>
          <cell r="U83">
            <v>1202.3979576521499</v>
          </cell>
          <cell r="V83">
            <v>1100.5627514415</v>
          </cell>
          <cell r="W83">
            <v>1118.3183734823299</v>
          </cell>
          <cell r="X83">
            <v>1223.23597623925</v>
          </cell>
          <cell r="Y83">
            <v>1510.0546861867499</v>
          </cell>
          <cell r="Z83">
            <v>1728.8629326124999</v>
          </cell>
          <cell r="AA83">
            <v>1772.7691612399999</v>
          </cell>
          <cell r="AB83">
            <v>1852.5854338260399</v>
          </cell>
        </row>
        <row r="84">
          <cell r="A84" t="str">
            <v>Jamaica</v>
          </cell>
          <cell r="B84">
            <v>2.84606563946708</v>
          </cell>
          <cell r="C84">
            <v>3.12637674925397</v>
          </cell>
          <cell r="D84">
            <v>3.5895900242571899</v>
          </cell>
          <cell r="E84">
            <v>3.1905314145897998</v>
          </cell>
          <cell r="F84">
            <v>2.35135827180157</v>
          </cell>
          <cell r="G84">
            <v>2.2116665961318001</v>
          </cell>
          <cell r="H84">
            <v>2.6289305864417698</v>
          </cell>
          <cell r="I84">
            <v>2.9649310190409301</v>
          </cell>
          <cell r="J84">
            <v>3.5336409131843798</v>
          </cell>
          <cell r="K84">
            <v>4.0971982575819004</v>
          </cell>
          <cell r="L84">
            <v>5.1748677737318998</v>
          </cell>
          <cell r="M84">
            <v>4.8575269152027802</v>
          </cell>
          <cell r="N84">
            <v>4.0552878298619097</v>
          </cell>
          <cell r="O84">
            <v>5.5803332716124396</v>
          </cell>
          <cell r="P84">
            <v>6.7836218487395001</v>
          </cell>
          <cell r="Q84">
            <v>5.1448068804838396</v>
          </cell>
          <cell r="R84">
            <v>6.9477068010118899</v>
          </cell>
          <cell r="S84">
            <v>7.2598716184435599</v>
          </cell>
          <cell r="T84">
            <v>7.6376532523364</v>
          </cell>
          <cell r="U84">
            <v>7.31645810557825</v>
          </cell>
          <cell r="V84">
            <v>7.4670325090213403</v>
          </cell>
          <cell r="W84">
            <v>7.8941855580932998</v>
          </cell>
          <cell r="X84">
            <v>8.0795750299930909</v>
          </cell>
          <cell r="Y84">
            <v>7.8144253178027396</v>
          </cell>
          <cell r="Z84">
            <v>8.8007973962571207</v>
          </cell>
          <cell r="AA84">
            <v>9.3976921655092305</v>
          </cell>
          <cell r="AB84">
            <v>10.5653117183601</v>
          </cell>
        </row>
        <row r="85">
          <cell r="A85" t="str">
            <v>Japan</v>
          </cell>
          <cell r="B85">
            <v>1059.5583562060101</v>
          </cell>
          <cell r="C85">
            <v>1168.8680358963099</v>
          </cell>
          <cell r="D85">
            <v>1087.0415565686999</v>
          </cell>
          <cell r="E85">
            <v>1182.5695645723799</v>
          </cell>
          <cell r="F85">
            <v>1259.45258679672</v>
          </cell>
          <cell r="G85">
            <v>1356.71712770711</v>
          </cell>
          <cell r="H85">
            <v>2007.3554384295501</v>
          </cell>
          <cell r="I85">
            <v>2426.4807830816999</v>
          </cell>
          <cell r="J85">
            <v>2940.9577224280401</v>
          </cell>
          <cell r="K85">
            <v>2946.8322655735601</v>
          </cell>
          <cell r="L85">
            <v>3031.6202972683</v>
          </cell>
          <cell r="M85">
            <v>3454.3515648922698</v>
          </cell>
          <cell r="N85">
            <v>3770.26633845061</v>
          </cell>
          <cell r="O85">
            <v>4337.1377376299897</v>
          </cell>
          <cell r="P85">
            <v>4767.1558180296097</v>
          </cell>
          <cell r="Q85">
            <v>5277.8671159239002</v>
          </cell>
          <cell r="R85">
            <v>4638.4285208370602</v>
          </cell>
          <cell r="S85">
            <v>4263.8491822631504</v>
          </cell>
          <cell r="T85">
            <v>3871.9607188135501</v>
          </cell>
          <cell r="U85">
            <v>4384.2654122058402</v>
          </cell>
          <cell r="V85">
            <v>4668.7863516808302</v>
          </cell>
          <cell r="W85">
            <v>4097.9583762435896</v>
          </cell>
          <cell r="X85">
            <v>3925.11313485247</v>
          </cell>
          <cell r="Y85">
            <v>4234.91747358456</v>
          </cell>
          <cell r="Z85">
            <v>4608.1363223165199</v>
          </cell>
          <cell r="AA85">
            <v>4557.1159291966196</v>
          </cell>
          <cell r="AB85">
            <v>4367.4587881779198</v>
          </cell>
        </row>
        <row r="86">
          <cell r="A86" t="str">
            <v>Jordan</v>
          </cell>
          <cell r="B86">
            <v>3.9077491474996</v>
          </cell>
          <cell r="C86">
            <v>4.3883671627340401</v>
          </cell>
          <cell r="D86">
            <v>4.6837923784893398</v>
          </cell>
          <cell r="E86">
            <v>4.92176301104928</v>
          </cell>
          <cell r="F86">
            <v>4.9718824500783896</v>
          </cell>
          <cell r="G86">
            <v>5.0011823899800003</v>
          </cell>
          <cell r="H86">
            <v>6.4040846304599199</v>
          </cell>
          <cell r="I86">
            <v>6.7508719633333403</v>
          </cell>
          <cell r="J86">
            <v>6.3242244779999996</v>
          </cell>
          <cell r="K86">
            <v>4.2524371312499998</v>
          </cell>
          <cell r="L86">
            <v>4.1605842432499998</v>
          </cell>
          <cell r="M86">
            <v>4.3450628949999999</v>
          </cell>
          <cell r="N86">
            <v>5.3691789891955004</v>
          </cell>
          <cell r="O86">
            <v>5.5316199250700198</v>
          </cell>
          <cell r="P86">
            <v>6.1973518191462604</v>
          </cell>
          <cell r="Q86">
            <v>6.7305169998516403</v>
          </cell>
          <cell r="R86">
            <v>6.9283284319653697</v>
          </cell>
          <cell r="S86">
            <v>7.2462517891418896</v>
          </cell>
          <cell r="T86">
            <v>7.9122995740570197</v>
          </cell>
          <cell r="U86">
            <v>8.1491051316646796</v>
          </cell>
          <cell r="V86">
            <v>8.46053477325035</v>
          </cell>
          <cell r="W86">
            <v>8.9752961350400309</v>
          </cell>
          <cell r="X86">
            <v>9.5824717910578201</v>
          </cell>
          <cell r="Y86">
            <v>10.195680843721</v>
          </cell>
          <cell r="Z86">
            <v>11.398204960431899</v>
          </cell>
          <cell r="AA86">
            <v>12.7121289231858</v>
          </cell>
          <cell r="AB86">
            <v>14.3176853930982</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2.87668323797195</v>
          </cell>
          <cell r="O87">
            <v>5.1523322228944197</v>
          </cell>
          <cell r="P87">
            <v>11.6492836676218</v>
          </cell>
          <cell r="Q87">
            <v>16.594265145007601</v>
          </cell>
          <cell r="R87">
            <v>20.8933051306016</v>
          </cell>
          <cell r="S87">
            <v>22.129050394729099</v>
          </cell>
          <cell r="T87">
            <v>21.6230490324761</v>
          </cell>
          <cell r="U87">
            <v>16.9554953097748</v>
          </cell>
          <cell r="V87">
            <v>18.275168378076</v>
          </cell>
          <cell r="W87">
            <v>22.134587549013499</v>
          </cell>
          <cell r="X87">
            <v>24.599485702653102</v>
          </cell>
          <cell r="Y87">
            <v>30.859611046600001</v>
          </cell>
          <cell r="Z87">
            <v>43.1516470026096</v>
          </cell>
          <cell r="AA87">
            <v>57.1236717338952</v>
          </cell>
          <cell r="AB87">
            <v>77.236894281862106</v>
          </cell>
        </row>
        <row r="88">
          <cell r="A88" t="str">
            <v>Kenya</v>
          </cell>
          <cell r="B88">
            <v>10.0994853125093</v>
          </cell>
          <cell r="C88">
            <v>9.5126580151608309</v>
          </cell>
          <cell r="D88">
            <v>9.1586867123934006</v>
          </cell>
          <cell r="E88">
            <v>8.4699524944005091</v>
          </cell>
          <cell r="F88">
            <v>8.7883992114661993</v>
          </cell>
          <cell r="G88">
            <v>8.7460024093188498</v>
          </cell>
          <cell r="H88">
            <v>10.3872944883669</v>
          </cell>
          <cell r="I88">
            <v>11.387076502986799</v>
          </cell>
          <cell r="J88">
            <v>11.8063392166972</v>
          </cell>
          <cell r="K88">
            <v>11.704724484865499</v>
          </cell>
          <cell r="L88">
            <v>12.1796518935347</v>
          </cell>
          <cell r="M88">
            <v>11.5012751160615</v>
          </cell>
          <cell r="N88">
            <v>11.327290465824699</v>
          </cell>
          <cell r="O88">
            <v>7.8693768561629396</v>
          </cell>
          <cell r="P88">
            <v>9.4219509643524102</v>
          </cell>
          <cell r="Q88">
            <v>11.943806589560999</v>
          </cell>
          <cell r="R88">
            <v>12.0458367087368</v>
          </cell>
          <cell r="S88">
            <v>13.281243626880199</v>
          </cell>
          <cell r="T88">
            <v>13.7671246305938</v>
          </cell>
          <cell r="U88">
            <v>12.8825034735441</v>
          </cell>
          <cell r="V88">
            <v>12.3161606804698</v>
          </cell>
          <cell r="W88">
            <v>13.0585101103298</v>
          </cell>
          <cell r="X88">
            <v>13.190803945191099</v>
          </cell>
          <cell r="Y88">
            <v>15.0361725440141</v>
          </cell>
          <cell r="Z88">
            <v>16.198572723544</v>
          </cell>
          <cell r="AA88">
            <v>18.7303556941255</v>
          </cell>
          <cell r="AB88">
            <v>23.186511890232499</v>
          </cell>
        </row>
        <row r="89">
          <cell r="A89" t="str">
            <v>Kiribati</v>
          </cell>
          <cell r="B89">
            <v>2.7955354939112099E-2</v>
          </cell>
          <cell r="C89">
            <v>2.9309450899654501E-2</v>
          </cell>
          <cell r="D89">
            <v>2.9231938683897798E-2</v>
          </cell>
          <cell r="E89">
            <v>2.72524839886161E-2</v>
          </cell>
          <cell r="F89">
            <v>2.9466600795818799E-2</v>
          </cell>
          <cell r="G89">
            <v>2.29862394639085E-2</v>
          </cell>
          <cell r="H89">
            <v>2.3158127934424799E-2</v>
          </cell>
          <cell r="I89">
            <v>2.39490518025142E-2</v>
          </cell>
          <cell r="J89">
            <v>3.0956951761866601E-2</v>
          </cell>
          <cell r="K89">
            <v>2.9624676716923801E-2</v>
          </cell>
          <cell r="L89">
            <v>2.8439766569013401E-2</v>
          </cell>
          <cell r="M89">
            <v>3.3659383946746599E-2</v>
          </cell>
          <cell r="N89">
            <v>3.38862226493905E-2</v>
          </cell>
          <cell r="O89">
            <v>3.29828921803633E-2</v>
          </cell>
          <cell r="P89">
            <v>3.96823041338226E-2</v>
          </cell>
          <cell r="Q89">
            <v>4.6018028058052197E-2</v>
          </cell>
          <cell r="R89">
            <v>4.9925334034204398E-2</v>
          </cell>
          <cell r="S89">
            <v>4.7810467764360202E-2</v>
          </cell>
          <cell r="T89">
            <v>4.8052044499419203E-2</v>
          </cell>
          <cell r="U89">
            <v>5.3795065465665599E-2</v>
          </cell>
          <cell r="V89">
            <v>4.6704131853580501E-2</v>
          </cell>
          <cell r="W89">
            <v>4.50860956966877E-2</v>
          </cell>
          <cell r="X89">
            <v>4.8739493667943501E-2</v>
          </cell>
          <cell r="Y89">
            <v>5.8478887342267499E-2</v>
          </cell>
          <cell r="Z89">
            <v>5.8230000955517003E-2</v>
          </cell>
          <cell r="AA89">
            <v>5.5916503915224597E-2</v>
          </cell>
          <cell r="AB89">
            <v>6.0254214966601098E-2</v>
          </cell>
        </row>
        <row r="90">
          <cell r="A90" t="str">
            <v>Korea, Rep.</v>
          </cell>
          <cell r="B90">
            <v>64.000085081607594</v>
          </cell>
          <cell r="C90">
            <v>71.482621584987896</v>
          </cell>
          <cell r="D90">
            <v>76.247138368959796</v>
          </cell>
          <cell r="E90">
            <v>84.547662332055907</v>
          </cell>
          <cell r="F90">
            <v>93.225734549269404</v>
          </cell>
          <cell r="G90">
            <v>96.676465204870894</v>
          </cell>
          <cell r="H90">
            <v>111.313509579636</v>
          </cell>
          <cell r="I90">
            <v>140.11001386792299</v>
          </cell>
          <cell r="J90">
            <v>187.73245706229301</v>
          </cell>
          <cell r="K90">
            <v>230.48543104204199</v>
          </cell>
          <cell r="L90">
            <v>263.83870673906301</v>
          </cell>
          <cell r="M90">
            <v>308.27391728228002</v>
          </cell>
          <cell r="N90">
            <v>329.92845893025799</v>
          </cell>
          <cell r="O90">
            <v>362.15990441104202</v>
          </cell>
          <cell r="P90">
            <v>423.454819073127</v>
          </cell>
          <cell r="Q90">
            <v>517.20624848025295</v>
          </cell>
          <cell r="R90">
            <v>558.03105426542197</v>
          </cell>
          <cell r="S90">
            <v>527.26244056425401</v>
          </cell>
          <cell r="T90">
            <v>348.46544212460401</v>
          </cell>
          <cell r="U90">
            <v>445.556987724875</v>
          </cell>
          <cell r="V90">
            <v>511.96112505989601</v>
          </cell>
          <cell r="W90">
            <v>481.97916394238098</v>
          </cell>
          <cell r="X90">
            <v>547.85613908283096</v>
          </cell>
          <cell r="Y90">
            <v>608.33663072426305</v>
          </cell>
          <cell r="Z90">
            <v>681.22697380858904</v>
          </cell>
          <cell r="AA90">
            <v>791.57153762007897</v>
          </cell>
          <cell r="AB90">
            <v>888.26670582025702</v>
          </cell>
        </row>
        <row r="91">
          <cell r="A91" t="str">
            <v>Kuwait</v>
          </cell>
          <cell r="B91">
            <v>28.723662854795901</v>
          </cell>
          <cell r="C91">
            <v>25.248815517947701</v>
          </cell>
          <cell r="D91">
            <v>21.58305939808</v>
          </cell>
          <cell r="E91">
            <v>20.317264876138999</v>
          </cell>
          <cell r="F91">
            <v>21.456673485714798</v>
          </cell>
          <cell r="G91">
            <v>21.540167685687202</v>
          </cell>
          <cell r="H91">
            <v>17.376251817238199</v>
          </cell>
          <cell r="I91">
            <v>20.817318319309901</v>
          </cell>
          <cell r="J91">
            <v>19.280814634433298</v>
          </cell>
          <cell r="K91">
            <v>23.8549608857228</v>
          </cell>
          <cell r="L91">
            <v>18.2927482488669</v>
          </cell>
          <cell r="M91">
            <v>10.8262975898198</v>
          </cell>
          <cell r="N91">
            <v>19.8657031415148</v>
          </cell>
          <cell r="O91">
            <v>23.995962497623001</v>
          </cell>
          <cell r="P91">
            <v>24.796088066557498</v>
          </cell>
          <cell r="Q91">
            <v>27.1890993801475</v>
          </cell>
          <cell r="R91">
            <v>31.492391946307499</v>
          </cell>
          <cell r="S91">
            <v>30.350415404215902</v>
          </cell>
          <cell r="T91">
            <v>25.944740781855</v>
          </cell>
          <cell r="U91">
            <v>30.122920409224999</v>
          </cell>
          <cell r="V91">
            <v>37.720726280795901</v>
          </cell>
          <cell r="W91">
            <v>34.900521852576603</v>
          </cell>
          <cell r="X91">
            <v>38.140318124999901</v>
          </cell>
          <cell r="Y91">
            <v>47.834817520749901</v>
          </cell>
          <cell r="Z91">
            <v>59.267513358833298</v>
          </cell>
          <cell r="AA91">
            <v>80.780479452054806</v>
          </cell>
          <cell r="AB91">
            <v>96.131566759673603</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0.92049685413235405</v>
          </cell>
          <cell r="O92">
            <v>0.66683690826614805</v>
          </cell>
          <cell r="P92">
            <v>1.10956762897699</v>
          </cell>
          <cell r="Q92">
            <v>1.49357996052441</v>
          </cell>
          <cell r="R92">
            <v>1.8125251957063799</v>
          </cell>
          <cell r="S92">
            <v>1.76283535880593</v>
          </cell>
          <cell r="T92">
            <v>1.67397225131185</v>
          </cell>
          <cell r="U92">
            <v>1.2666349511921799</v>
          </cell>
          <cell r="V92">
            <v>1.3679282107631501</v>
          </cell>
          <cell r="W92">
            <v>1.52524405029476</v>
          </cell>
          <cell r="X92">
            <v>1.60643114360532</v>
          </cell>
          <cell r="Y92">
            <v>1.9191784297376799</v>
          </cell>
          <cell r="Z92">
            <v>2.2145890577935199</v>
          </cell>
          <cell r="AA92">
            <v>2.4595846750191899</v>
          </cell>
          <cell r="AB92">
            <v>2.8218027938607002</v>
          </cell>
        </row>
        <row r="93">
          <cell r="A93" t="str">
            <v>Lao PDR</v>
          </cell>
          <cell r="B93">
            <v>0.95687741407707705</v>
          </cell>
          <cell r="C93">
            <v>0.55920215579510602</v>
          </cell>
          <cell r="D93">
            <v>0.55958340001405604</v>
          </cell>
          <cell r="E93">
            <v>1.0237382653139799</v>
          </cell>
          <cell r="F93">
            <v>1.4658148251505001</v>
          </cell>
          <cell r="G93">
            <v>1.84321198293505</v>
          </cell>
          <cell r="H93">
            <v>1.2888623497159899</v>
          </cell>
          <cell r="I93">
            <v>0.90783500460572897</v>
          </cell>
          <cell r="J93">
            <v>0.59139192134367302</v>
          </cell>
          <cell r="K93">
            <v>0.73047946250602103</v>
          </cell>
          <cell r="L93">
            <v>0.87155049786628702</v>
          </cell>
          <cell r="M93">
            <v>1.0270270270270301</v>
          </cell>
          <cell r="N93">
            <v>1.17754532775453</v>
          </cell>
          <cell r="O93">
            <v>1.32635983263598</v>
          </cell>
          <cell r="P93">
            <v>1.54102920723227</v>
          </cell>
          <cell r="Q93">
            <v>1.79053627760252</v>
          </cell>
          <cell r="R93">
            <v>1.86362900178157</v>
          </cell>
          <cell r="S93">
            <v>1.7584265010903399</v>
          </cell>
          <cell r="T93">
            <v>1.2856276531231099</v>
          </cell>
          <cell r="U93">
            <v>1.47299145750143</v>
          </cell>
          <cell r="V93">
            <v>1.7351191051170201</v>
          </cell>
          <cell r="W93">
            <v>1.7616915861811</v>
          </cell>
          <cell r="X93">
            <v>1.8295019545134401</v>
          </cell>
          <cell r="Y93">
            <v>2.1488719866180799</v>
          </cell>
          <cell r="Z93">
            <v>2.5080458771478402</v>
          </cell>
          <cell r="AA93">
            <v>2.8847068897255599</v>
          </cell>
          <cell r="AB93">
            <v>3.5339145551321098</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1.3648776291988101</v>
          </cell>
          <cell r="O94">
            <v>2.1701251602501701</v>
          </cell>
          <cell r="P94">
            <v>3.6474816010709401</v>
          </cell>
          <cell r="Q94">
            <v>4.8910302992006498</v>
          </cell>
          <cell r="R94">
            <v>5.58529278256922</v>
          </cell>
          <cell r="S94">
            <v>6.1341176470588303</v>
          </cell>
          <cell r="T94">
            <v>6.6169539417914702</v>
          </cell>
          <cell r="U94">
            <v>7.2885286243235496</v>
          </cell>
          <cell r="V94">
            <v>7.8330684253915903</v>
          </cell>
          <cell r="W94">
            <v>8.3130521566025202</v>
          </cell>
          <cell r="X94">
            <v>9.3147891026245908</v>
          </cell>
          <cell r="Y94">
            <v>11.1864526007262</v>
          </cell>
          <cell r="Z94">
            <v>13.7373974208675</v>
          </cell>
          <cell r="AA94">
            <v>15.8261665141811</v>
          </cell>
          <cell r="AB94">
            <v>19.6209426651724</v>
          </cell>
        </row>
        <row r="95">
          <cell r="A95" t="str">
            <v>Lebanon</v>
          </cell>
          <cell r="B95">
            <v>4.07437704004181</v>
          </cell>
          <cell r="C95">
            <v>3.8944101218854801</v>
          </cell>
          <cell r="D95">
            <v>2.65603709723952</v>
          </cell>
          <cell r="E95">
            <v>3.6599800300202499</v>
          </cell>
          <cell r="F95">
            <v>4.3266169154775298</v>
          </cell>
          <cell r="G95">
            <v>3.6138699352290198</v>
          </cell>
          <cell r="H95">
            <v>2.81720719598452</v>
          </cell>
          <cell r="I95">
            <v>3.2981079201198198</v>
          </cell>
          <cell r="J95">
            <v>3.3135399740888101</v>
          </cell>
          <cell r="K95">
            <v>2.7179976100289598</v>
          </cell>
          <cell r="L95">
            <v>2.8384406118513401</v>
          </cell>
          <cell r="M95">
            <v>4.4516267460233303</v>
          </cell>
          <cell r="N95">
            <v>5.5458896130339701</v>
          </cell>
          <cell r="O95">
            <v>7.5350863818840903</v>
          </cell>
          <cell r="P95">
            <v>9.1095769432782294</v>
          </cell>
          <cell r="Q95">
            <v>11.118543943768501</v>
          </cell>
          <cell r="R95">
            <v>12.997227949461999</v>
          </cell>
          <cell r="S95">
            <v>15.594835165365399</v>
          </cell>
          <cell r="T95">
            <v>16.910279121176401</v>
          </cell>
          <cell r="U95">
            <v>17.010057973593501</v>
          </cell>
          <cell r="V95">
            <v>16.822098293380801</v>
          </cell>
          <cell r="W95">
            <v>17.2118723840677</v>
          </cell>
          <cell r="X95">
            <v>18.716855944168401</v>
          </cell>
          <cell r="Y95">
            <v>19.801794909329001</v>
          </cell>
          <cell r="Z95">
            <v>21.369424298117501</v>
          </cell>
          <cell r="AA95">
            <v>21.4281679907041</v>
          </cell>
          <cell r="AB95">
            <v>22.6216297292574</v>
          </cell>
        </row>
        <row r="96">
          <cell r="A96" t="str">
            <v>Lesotho</v>
          </cell>
          <cell r="B96">
            <v>0.44637897127044701</v>
          </cell>
          <cell r="C96">
            <v>0.453860115741755</v>
          </cell>
          <cell r="D96">
            <v>0.410101028938818</v>
          </cell>
          <cell r="E96">
            <v>0.43532408383233701</v>
          </cell>
          <cell r="F96">
            <v>0.39352829430782299</v>
          </cell>
          <cell r="G96">
            <v>0.30545383696124201</v>
          </cell>
          <cell r="H96">
            <v>0.34142588631313803</v>
          </cell>
          <cell r="I96">
            <v>0.46558929693131101</v>
          </cell>
          <cell r="J96">
            <v>0.50724881019166301</v>
          </cell>
          <cell r="K96">
            <v>0.54131650289176603</v>
          </cell>
          <cell r="L96">
            <v>0.65016440482237603</v>
          </cell>
          <cell r="M96">
            <v>0.71549126788006701</v>
          </cell>
          <cell r="N96">
            <v>0.83449561898471503</v>
          </cell>
          <cell r="O96">
            <v>0.82060868003905596</v>
          </cell>
          <cell r="P96">
            <v>0.85687152179530701</v>
          </cell>
          <cell r="Q96">
            <v>0.96537774587382497</v>
          </cell>
          <cell r="R96">
            <v>0.94114712664051803</v>
          </cell>
          <cell r="S96">
            <v>1.0110619171865101</v>
          </cell>
          <cell r="T96">
            <v>0.87434400183755401</v>
          </cell>
          <cell r="U96">
            <v>0.91901717649492398</v>
          </cell>
          <cell r="V96">
            <v>0.82764651061982797</v>
          </cell>
          <cell r="W96">
            <v>0.69934435093207103</v>
          </cell>
          <cell r="X96">
            <v>0.75926993864490999</v>
          </cell>
          <cell r="Y96">
            <v>1.1180995792632</v>
          </cell>
          <cell r="Z96">
            <v>1.3915699960467001</v>
          </cell>
          <cell r="AA96">
            <v>1.49145405055971</v>
          </cell>
          <cell r="AB96">
            <v>1.6341684267727099</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row>
        <row r="98">
          <cell r="A98" t="str">
            <v>Libya</v>
          </cell>
          <cell r="B98">
            <v>36.757214200306201</v>
          </cell>
          <cell r="C98">
            <v>31.7545844502554</v>
          </cell>
          <cell r="D98">
            <v>31.659872530901701</v>
          </cell>
          <cell r="E98">
            <v>30.170274346102001</v>
          </cell>
          <cell r="F98">
            <v>28.251698906269301</v>
          </cell>
          <cell r="G98">
            <v>27.788943914619502</v>
          </cell>
          <cell r="H98">
            <v>22.641270012638099</v>
          </cell>
          <cell r="I98">
            <v>21.0437716857057</v>
          </cell>
          <cell r="J98">
            <v>23.6608380562718</v>
          </cell>
          <cell r="K98">
            <v>25.102181340280001</v>
          </cell>
          <cell r="L98">
            <v>28.925695151853699</v>
          </cell>
          <cell r="M98">
            <v>32.0059189462416</v>
          </cell>
          <cell r="N98">
            <v>32.430870257595998</v>
          </cell>
          <cell r="O98">
            <v>29.186517088083999</v>
          </cell>
          <cell r="P98">
            <v>27.180516201741899</v>
          </cell>
          <cell r="Q98">
            <v>30.8570797324438</v>
          </cell>
          <cell r="R98">
            <v>33.681367484153498</v>
          </cell>
          <cell r="S98">
            <v>34.4749829055352</v>
          </cell>
          <cell r="T98">
            <v>28.2732347429775</v>
          </cell>
          <cell r="U98">
            <v>33.957245536227198</v>
          </cell>
          <cell r="V98">
            <v>36.124814920984299</v>
          </cell>
          <cell r="W98">
            <v>32.199365897456502</v>
          </cell>
          <cell r="X98">
            <v>19.831786071501298</v>
          </cell>
          <cell r="Y98">
            <v>24.015148455901699</v>
          </cell>
          <cell r="Z98">
            <v>30.474869671579199</v>
          </cell>
          <cell r="AA98">
            <v>41.685357210850299</v>
          </cell>
          <cell r="AB98">
            <v>50.3297841039102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1.9681169777182601</v>
          </cell>
          <cell r="O99">
            <v>2.7775637429930198</v>
          </cell>
          <cell r="P99">
            <v>4.3496807596572102</v>
          </cell>
          <cell r="Q99">
            <v>6.3919665788940501</v>
          </cell>
          <cell r="R99">
            <v>8.0724591160161694</v>
          </cell>
          <cell r="S99">
            <v>9.8444374718891208</v>
          </cell>
          <cell r="T99">
            <v>11.0943467954626</v>
          </cell>
          <cell r="U99">
            <v>10.8398589082289</v>
          </cell>
          <cell r="V99">
            <v>11.418449499596299</v>
          </cell>
          <cell r="W99">
            <v>12.146159686591499</v>
          </cell>
          <cell r="X99">
            <v>14.134295662057699</v>
          </cell>
          <cell r="Y99">
            <v>18.558156189872001</v>
          </cell>
          <cell r="Z99">
            <v>22.508405852265899</v>
          </cell>
          <cell r="AA99">
            <v>25.666722040926299</v>
          </cell>
          <cell r="AB99">
            <v>29.784465849017401</v>
          </cell>
        </row>
        <row r="100">
          <cell r="A100" t="str">
            <v>Luxembourg</v>
          </cell>
          <cell r="B100">
            <v>6.4733522226102398</v>
          </cell>
          <cell r="C100">
            <v>5.5826783641839901</v>
          </cell>
          <cell r="D100">
            <v>4.5845547780230902</v>
          </cell>
          <cell r="E100">
            <v>4.5001926879883198</v>
          </cell>
          <cell r="F100">
            <v>4.4117092366398003</v>
          </cell>
          <cell r="G100">
            <v>4.5711887809477698</v>
          </cell>
          <cell r="H100">
            <v>6.6511850970488497</v>
          </cell>
          <cell r="I100">
            <v>8.26075396180841</v>
          </cell>
          <cell r="J100">
            <v>9.3575017199182398</v>
          </cell>
          <cell r="K100">
            <v>9.96349757086921</v>
          </cell>
          <cell r="L100">
            <v>12.705033875495401</v>
          </cell>
          <cell r="M100">
            <v>13.765826811082199</v>
          </cell>
          <cell r="N100">
            <v>15.4207473820871</v>
          </cell>
          <cell r="O100">
            <v>15.809812367428499</v>
          </cell>
          <cell r="P100">
            <v>17.593656194327899</v>
          </cell>
          <cell r="Q100">
            <v>20.696141548966999</v>
          </cell>
          <cell r="R100">
            <v>20.5884630013934</v>
          </cell>
          <cell r="S100">
            <v>18.539886751270899</v>
          </cell>
          <cell r="T100">
            <v>19.379838629311202</v>
          </cell>
          <cell r="U100">
            <v>21.215541231970299</v>
          </cell>
          <cell r="V100">
            <v>20.329031079666699</v>
          </cell>
          <cell r="W100">
            <v>20.216278567</v>
          </cell>
          <cell r="X100">
            <v>22.742841278250001</v>
          </cell>
          <cell r="Y100">
            <v>28.956647461500001</v>
          </cell>
          <cell r="Z100">
            <v>33.564363613749997</v>
          </cell>
          <cell r="AA100">
            <v>36.620712282</v>
          </cell>
          <cell r="AB100">
            <v>40.577218581317702</v>
          </cell>
        </row>
        <row r="101">
          <cell r="A101" t="str">
            <v>Macedonia, FYR</v>
          </cell>
          <cell r="B101">
            <v>4.05958823972695</v>
          </cell>
          <cell r="C101">
            <v>3.9998254617890798</v>
          </cell>
          <cell r="D101">
            <v>3.4741264069942002</v>
          </cell>
          <cell r="E101">
            <v>2.5689328268537799</v>
          </cell>
          <cell r="F101">
            <v>2.4605222002536098</v>
          </cell>
          <cell r="G101">
            <v>2.4872598342322698</v>
          </cell>
          <cell r="H101">
            <v>3.4567029385362802</v>
          </cell>
          <cell r="I101">
            <v>3.9612012375085199</v>
          </cell>
          <cell r="J101">
            <v>3.5358522055808299</v>
          </cell>
          <cell r="K101">
            <v>5.6943820076318401</v>
          </cell>
          <cell r="L101">
            <v>9.1564438508688308</v>
          </cell>
          <cell r="M101">
            <v>15.600234004848099</v>
          </cell>
          <cell r="N101">
            <v>2.3227825256555601</v>
          </cell>
          <cell r="O101">
            <v>2.55509000250259</v>
          </cell>
          <cell r="P101">
            <v>3.38651209402471</v>
          </cell>
          <cell r="Q101">
            <v>4.3163880414697404</v>
          </cell>
          <cell r="R101">
            <v>4.42042817567354</v>
          </cell>
          <cell r="S101">
            <v>3.73456285621468</v>
          </cell>
          <cell r="T101">
            <v>3.5834143472767801</v>
          </cell>
          <cell r="U101">
            <v>3.6748646075080198</v>
          </cell>
          <cell r="V101">
            <v>3.5828011641083299</v>
          </cell>
          <cell r="W101">
            <v>3.4371372402072402</v>
          </cell>
          <cell r="X101">
            <v>3.7691692992190799</v>
          </cell>
          <cell r="Y101">
            <v>4.6309662653420496</v>
          </cell>
          <cell r="Z101">
            <v>5.3766914969640798</v>
          </cell>
          <cell r="AA101">
            <v>5.7751746962975101</v>
          </cell>
          <cell r="AB101">
            <v>6.2480252209792804</v>
          </cell>
        </row>
        <row r="102">
          <cell r="A102" t="str">
            <v>Madagascar</v>
          </cell>
          <cell r="B102">
            <v>4.0416469474680596</v>
          </cell>
          <cell r="C102">
            <v>3.5951895423481801</v>
          </cell>
          <cell r="D102">
            <v>3.5264826022762401</v>
          </cell>
          <cell r="E102">
            <v>3.5119037763568799</v>
          </cell>
          <cell r="F102">
            <v>2.9394290914032899</v>
          </cell>
          <cell r="G102">
            <v>2.8577572515218299</v>
          </cell>
          <cell r="H102">
            <v>3.25841643001894</v>
          </cell>
          <cell r="I102">
            <v>2.56562444485647</v>
          </cell>
          <cell r="J102">
            <v>2.4424586924823002</v>
          </cell>
          <cell r="K102">
            <v>2.4979458190525499</v>
          </cell>
          <cell r="L102">
            <v>3.0813868503303801</v>
          </cell>
          <cell r="M102">
            <v>2.6771275716837502</v>
          </cell>
          <cell r="N102">
            <v>3.00059014840188</v>
          </cell>
          <cell r="O102">
            <v>3.3707284463935601</v>
          </cell>
          <cell r="P102">
            <v>2.9769504313185502</v>
          </cell>
          <cell r="Q102">
            <v>3.1598541664492799</v>
          </cell>
          <cell r="R102">
            <v>4.0048114103292196</v>
          </cell>
          <cell r="S102">
            <v>3.53999891755084</v>
          </cell>
          <cell r="T102">
            <v>3.7381057904645298</v>
          </cell>
          <cell r="U102">
            <v>3.72308557915607</v>
          </cell>
          <cell r="V102">
            <v>3.8663900951402002</v>
          </cell>
          <cell r="W102">
            <v>4.5274986104159298</v>
          </cell>
          <cell r="X102">
            <v>4.5571335352865496</v>
          </cell>
          <cell r="Y102">
            <v>5.46379449331699</v>
          </cell>
          <cell r="Z102">
            <v>4.3591493023432202</v>
          </cell>
          <cell r="AA102">
            <v>5.0342465252400102</v>
          </cell>
          <cell r="AB102">
            <v>5.4891315878640699</v>
          </cell>
        </row>
        <row r="103">
          <cell r="A103" t="str">
            <v>Malawi</v>
          </cell>
          <cell r="B103">
            <v>1.2376554611501001</v>
          </cell>
          <cell r="C103">
            <v>1.23768569194683</v>
          </cell>
          <cell r="D103">
            <v>1.1801042160113699</v>
          </cell>
          <cell r="E103">
            <v>1.2231869254341201</v>
          </cell>
          <cell r="F103">
            <v>1.2080090561765999</v>
          </cell>
          <cell r="G103">
            <v>1.1313477982665301</v>
          </cell>
          <cell r="H103">
            <v>1.1808070495943299</v>
          </cell>
          <cell r="I103">
            <v>1.1608185810657901</v>
          </cell>
          <cell r="J103">
            <v>1.3344395424198601</v>
          </cell>
          <cell r="K103">
            <v>1.5217249501721299</v>
          </cell>
          <cell r="L103">
            <v>1.7293048481072999</v>
          </cell>
          <cell r="M103">
            <v>2.2035458209966801</v>
          </cell>
          <cell r="N103">
            <v>1.7995171093164599</v>
          </cell>
          <cell r="O103">
            <v>2.0706368674479898</v>
          </cell>
          <cell r="P103">
            <v>1.19987197151356</v>
          </cell>
          <cell r="Q103">
            <v>1.39740918128446</v>
          </cell>
          <cell r="R103">
            <v>2.28110364349698</v>
          </cell>
          <cell r="S103">
            <v>2.66375865700169</v>
          </cell>
          <cell r="T103">
            <v>1.7508403597179401</v>
          </cell>
          <cell r="U103">
            <v>1.77592547883873</v>
          </cell>
          <cell r="V103">
            <v>1.7434128154475099</v>
          </cell>
          <cell r="W103">
            <v>1.71650245623107</v>
          </cell>
          <cell r="X103">
            <v>1.93467587713258</v>
          </cell>
          <cell r="Y103">
            <v>1.7654967818492</v>
          </cell>
          <cell r="Z103">
            <v>1.90282073839522</v>
          </cell>
          <cell r="AA103">
            <v>2.0755713000596501</v>
          </cell>
          <cell r="AB103">
            <v>2.2384018928388798</v>
          </cell>
        </row>
        <row r="104">
          <cell r="A104" t="str">
            <v>Malaysia</v>
          </cell>
          <cell r="B104">
            <v>24.937656077448299</v>
          </cell>
          <cell r="C104">
            <v>25.463193027042099</v>
          </cell>
          <cell r="D104">
            <v>27.287726836385399</v>
          </cell>
          <cell r="E104">
            <v>30.5187920951903</v>
          </cell>
          <cell r="F104">
            <v>34.565859859577998</v>
          </cell>
          <cell r="G104">
            <v>31.7722451767557</v>
          </cell>
          <cell r="H104">
            <v>28.243103095785202</v>
          </cell>
          <cell r="I104">
            <v>32.181696598627099</v>
          </cell>
          <cell r="J104">
            <v>35.2718812626645</v>
          </cell>
          <cell r="K104">
            <v>38.844874849349203</v>
          </cell>
          <cell r="L104">
            <v>44.024548042441502</v>
          </cell>
          <cell r="M104">
            <v>49.133849678193499</v>
          </cell>
          <cell r="N104">
            <v>59.151291512915101</v>
          </cell>
          <cell r="O104">
            <v>66.894837030418401</v>
          </cell>
          <cell r="P104">
            <v>74.480813931334097</v>
          </cell>
          <cell r="Q104">
            <v>88.832854176649107</v>
          </cell>
          <cell r="R104">
            <v>100.85178266226799</v>
          </cell>
          <cell r="S104">
            <v>100.16884686477999</v>
          </cell>
          <cell r="T104">
            <v>72.174854754866999</v>
          </cell>
          <cell r="U104">
            <v>79.148421052631605</v>
          </cell>
          <cell r="V104">
            <v>90.32</v>
          </cell>
          <cell r="W104">
            <v>88.000789473684193</v>
          </cell>
          <cell r="X104">
            <v>95.266315789473694</v>
          </cell>
          <cell r="Y104">
            <v>103.992368421053</v>
          </cell>
          <cell r="Z104">
            <v>118.46105263157899</v>
          </cell>
          <cell r="AA104">
            <v>130.83531105661001</v>
          </cell>
          <cell r="AB104">
            <v>150.923204419889</v>
          </cell>
        </row>
        <row r="105">
          <cell r="A105" t="str">
            <v>Maldives</v>
          </cell>
          <cell r="B105">
            <v>5.83162521113968E-2</v>
          </cell>
          <cell r="C105">
            <v>6.8302406917073399E-2</v>
          </cell>
          <cell r="D105">
            <v>8.1056340765335896E-2</v>
          </cell>
          <cell r="E105">
            <v>8.8001827864806606E-2</v>
          </cell>
          <cell r="F105">
            <v>0.105116783339347</v>
          </cell>
          <cell r="G105">
            <v>0.124750955589224</v>
          </cell>
          <cell r="H105">
            <v>0.14670216724726101</v>
          </cell>
          <cell r="I105">
            <v>0.13866231808473001</v>
          </cell>
          <cell r="J105">
            <v>0.16594286114166301</v>
          </cell>
          <cell r="K105">
            <v>0.18729963346663001</v>
          </cell>
          <cell r="L105">
            <v>0.21504396984924601</v>
          </cell>
          <cell r="M105">
            <v>0.24439676192334001</v>
          </cell>
          <cell r="N105">
            <v>0.28487491957764099</v>
          </cell>
          <cell r="O105">
            <v>0.32241783716197098</v>
          </cell>
          <cell r="P105">
            <v>0.35601339570854001</v>
          </cell>
          <cell r="Q105">
            <v>0.39898533984706902</v>
          </cell>
          <cell r="R105">
            <v>0.450382825358983</v>
          </cell>
          <cell r="S105">
            <v>0.508223603456331</v>
          </cell>
          <cell r="T105">
            <v>0.54009639987214697</v>
          </cell>
          <cell r="U105">
            <v>0.589239756801616</v>
          </cell>
          <cell r="V105">
            <v>0.62433401074556105</v>
          </cell>
          <cell r="W105">
            <v>0.62496425125421295</v>
          </cell>
          <cell r="X105">
            <v>0.64070312500000004</v>
          </cell>
          <cell r="Y105">
            <v>0.69243750000000004</v>
          </cell>
          <cell r="Z105">
            <v>0.80612180471185102</v>
          </cell>
          <cell r="AA105">
            <v>0.79525121440290603</v>
          </cell>
          <cell r="AB105">
            <v>0.98791667919277304</v>
          </cell>
        </row>
        <row r="106">
          <cell r="A106" t="str">
            <v>Mali</v>
          </cell>
          <cell r="B106">
            <v>1.68509305718</v>
          </cell>
          <cell r="C106">
            <v>1.39334853492537</v>
          </cell>
          <cell r="D106">
            <v>1.2471239856042</v>
          </cell>
          <cell r="E106">
            <v>1.2219832163886799</v>
          </cell>
          <cell r="F106">
            <v>1.2172101182100801</v>
          </cell>
          <cell r="G106">
            <v>1.22730904670531</v>
          </cell>
          <cell r="H106">
            <v>1.6948208541702801</v>
          </cell>
          <cell r="I106">
            <v>1.96409686748955</v>
          </cell>
          <cell r="J106">
            <v>1.9667893765567499</v>
          </cell>
          <cell r="K106">
            <v>2.02174027165292</v>
          </cell>
          <cell r="L106">
            <v>2.7515956117914802</v>
          </cell>
          <cell r="M106">
            <v>2.7806312443217398</v>
          </cell>
          <cell r="N106">
            <v>2.8764565042367298</v>
          </cell>
          <cell r="O106">
            <v>2.8702134597376698</v>
          </cell>
          <cell r="P106">
            <v>2.1574466053068901</v>
          </cell>
          <cell r="Q106">
            <v>2.8165375341981602</v>
          </cell>
          <cell r="R106">
            <v>2.8798994524896</v>
          </cell>
          <cell r="S106">
            <v>2.7558354056604402</v>
          </cell>
          <cell r="T106">
            <v>3.0089308320187</v>
          </cell>
          <cell r="U106">
            <v>2.9212794588758602</v>
          </cell>
          <cell r="V106">
            <v>2.6744527344917701</v>
          </cell>
          <cell r="W106">
            <v>3.0183415089599102</v>
          </cell>
          <cell r="X106">
            <v>3.3428242598249298</v>
          </cell>
          <cell r="Y106">
            <v>4.4289387870093</v>
          </cell>
          <cell r="Z106">
            <v>4.9438075403222603</v>
          </cell>
          <cell r="AA106">
            <v>5.4117183530727599</v>
          </cell>
          <cell r="AB106">
            <v>6.1911571747182501</v>
          </cell>
        </row>
        <row r="107">
          <cell r="A107" t="str">
            <v>Malta</v>
          </cell>
          <cell r="B107">
            <v>1.1352447095917899</v>
          </cell>
          <cell r="C107">
            <v>1.1235507385729699</v>
          </cell>
          <cell r="D107">
            <v>1.0909169027376899</v>
          </cell>
          <cell r="E107">
            <v>1.06319107036229</v>
          </cell>
          <cell r="F107">
            <v>1.00440118786901</v>
          </cell>
          <cell r="G107">
            <v>1.0190481764935599</v>
          </cell>
          <cell r="H107">
            <v>1.30450471505774</v>
          </cell>
          <cell r="I107">
            <v>1.6162639190191599</v>
          </cell>
          <cell r="J107">
            <v>1.8356117682154001</v>
          </cell>
          <cell r="K107">
            <v>1.9894464347666301</v>
          </cell>
          <cell r="L107">
            <v>2.3164306715245502</v>
          </cell>
          <cell r="M107">
            <v>2.5014739938136299</v>
          </cell>
          <cell r="N107">
            <v>2.75212983321914</v>
          </cell>
          <cell r="O107">
            <v>2.4601630982514702</v>
          </cell>
          <cell r="P107">
            <v>2.7241547111103999</v>
          </cell>
          <cell r="Q107">
            <v>3.24559039287726</v>
          </cell>
          <cell r="R107">
            <v>3.3331483582160399</v>
          </cell>
          <cell r="S107">
            <v>3.33954688874495</v>
          </cell>
          <cell r="T107">
            <v>3.5070683036867898</v>
          </cell>
          <cell r="U107">
            <v>3.6458682153094299</v>
          </cell>
          <cell r="V107">
            <v>3.5710939325078499</v>
          </cell>
          <cell r="W107">
            <v>3.6324991045260999</v>
          </cell>
          <cell r="X107">
            <v>3.8818538317781499</v>
          </cell>
          <cell r="Y107">
            <v>4.9199321782675502</v>
          </cell>
          <cell r="Z107">
            <v>5.4284296246365598</v>
          </cell>
          <cell r="AA107">
            <v>5.6669544591658703</v>
          </cell>
          <cell r="AB107">
            <v>6.0847057009852303</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row>
        <row r="109">
          <cell r="A109" t="str">
            <v>Mauritania</v>
          </cell>
          <cell r="B109">
            <v>0.81044566948626895</v>
          </cell>
          <cell r="C109">
            <v>0.85496890527529501</v>
          </cell>
          <cell r="D109">
            <v>0.85750728364015605</v>
          </cell>
          <cell r="E109">
            <v>0.89803550797442899</v>
          </cell>
          <cell r="F109">
            <v>0.82634992680344899</v>
          </cell>
          <cell r="G109">
            <v>0.78091199021148905</v>
          </cell>
          <cell r="H109">
            <v>0.91771187908833396</v>
          </cell>
          <cell r="I109">
            <v>1.03993477659025</v>
          </cell>
          <cell r="J109">
            <v>1.1168719114624599</v>
          </cell>
          <cell r="K109">
            <v>1.1152107344478599</v>
          </cell>
          <cell r="L109">
            <v>1.21349612236675</v>
          </cell>
          <cell r="M109">
            <v>1.3901752869252799</v>
          </cell>
          <cell r="N109">
            <v>1.4643924165236299</v>
          </cell>
          <cell r="O109">
            <v>1.2499449994323599</v>
          </cell>
          <cell r="P109">
            <v>1.3158794029657099</v>
          </cell>
          <cell r="Q109">
            <v>1.4152748913820501</v>
          </cell>
          <cell r="R109">
            <v>1.4426194569158399</v>
          </cell>
          <cell r="S109">
            <v>1.4019745502565399</v>
          </cell>
          <cell r="T109">
            <v>1.2190438788140701</v>
          </cell>
          <cell r="U109">
            <v>1.1946282805760999</v>
          </cell>
          <cell r="V109">
            <v>1.0812075268046999</v>
          </cell>
          <cell r="W109">
            <v>1.12156485214482</v>
          </cell>
          <cell r="X109">
            <v>1.1496557427515</v>
          </cell>
          <cell r="Y109">
            <v>1.28517908740271</v>
          </cell>
          <cell r="Z109">
            <v>1.4945804034103101</v>
          </cell>
          <cell r="AA109">
            <v>1.85733411144578</v>
          </cell>
          <cell r="AB109">
            <v>2.66257788812747</v>
          </cell>
        </row>
        <row r="110">
          <cell r="A110" t="str">
            <v>Mauritius</v>
          </cell>
          <cell r="B110">
            <v>1.20007976542463</v>
          </cell>
          <cell r="C110">
            <v>1.1888021655847301</v>
          </cell>
          <cell r="D110">
            <v>1.0907148388401999</v>
          </cell>
          <cell r="E110">
            <v>1.1294331472043</v>
          </cell>
          <cell r="F110">
            <v>1.09311218691746</v>
          </cell>
          <cell r="G110">
            <v>1.0155639654117701</v>
          </cell>
          <cell r="H110">
            <v>1.2798363497603999</v>
          </cell>
          <cell r="I110">
            <v>1.7101820979076101</v>
          </cell>
          <cell r="J110">
            <v>2.0741308847950402</v>
          </cell>
          <cell r="K110">
            <v>2.1690599034136699</v>
          </cell>
          <cell r="L110">
            <v>2.3853957427253998</v>
          </cell>
          <cell r="M110">
            <v>2.8438489619417799</v>
          </cell>
          <cell r="N110">
            <v>2.9999705466483801</v>
          </cell>
          <cell r="O110">
            <v>3.4091771839995002</v>
          </cell>
          <cell r="P110">
            <v>3.4382482999720501</v>
          </cell>
          <cell r="Q110">
            <v>3.9754382546604901</v>
          </cell>
          <cell r="R110">
            <v>4.1733883468330601</v>
          </cell>
          <cell r="S110">
            <v>4.2714496654134901</v>
          </cell>
          <cell r="T110">
            <v>4.1552259811992096</v>
          </cell>
          <cell r="U110">
            <v>4.1926318843149</v>
          </cell>
          <cell r="V110">
            <v>4.5218611706693697</v>
          </cell>
          <cell r="W110">
            <v>4.5364955994212899</v>
          </cell>
          <cell r="X110">
            <v>4.5149406710792697</v>
          </cell>
          <cell r="Y110">
            <v>5.1587563939844099</v>
          </cell>
          <cell r="Z110">
            <v>5.93008265389361</v>
          </cell>
          <cell r="AA110">
            <v>6.2060755599105297</v>
          </cell>
          <cell r="AB110">
            <v>6.4020535791933497</v>
          </cell>
        </row>
        <row r="111">
          <cell r="A111" t="str">
            <v>Mexico</v>
          </cell>
          <cell r="B111">
            <v>205.66073374500499</v>
          </cell>
          <cell r="C111">
            <v>264.13989108236899</v>
          </cell>
          <cell r="D111">
            <v>191.69024240564599</v>
          </cell>
          <cell r="E111">
            <v>156.278522324839</v>
          </cell>
          <cell r="F111">
            <v>184.29793363798899</v>
          </cell>
          <cell r="G111">
            <v>195.56874532869699</v>
          </cell>
          <cell r="H111">
            <v>135.40588332054</v>
          </cell>
          <cell r="I111">
            <v>148.490652726897</v>
          </cell>
          <cell r="J111">
            <v>183.191279565239</v>
          </cell>
          <cell r="K111">
            <v>222.955901261984</v>
          </cell>
          <cell r="L111">
            <v>262.70977600796402</v>
          </cell>
          <cell r="M111">
            <v>314.50685738111798</v>
          </cell>
          <cell r="N111">
            <v>363.66115351367301</v>
          </cell>
          <cell r="O111">
            <v>403.24297944509198</v>
          </cell>
          <cell r="P111">
            <v>420.77344170818702</v>
          </cell>
          <cell r="Q111">
            <v>286.18424709943503</v>
          </cell>
          <cell r="R111">
            <v>332.33691891838498</v>
          </cell>
          <cell r="S111">
            <v>400.87035675084002</v>
          </cell>
          <cell r="T111">
            <v>421.02602151459598</v>
          </cell>
          <cell r="U111">
            <v>480.59287853536699</v>
          </cell>
          <cell r="V111">
            <v>580.79104030430005</v>
          </cell>
          <cell r="W111">
            <v>621.85861415847899</v>
          </cell>
          <cell r="X111">
            <v>648.62921180790795</v>
          </cell>
          <cell r="Y111">
            <v>638.74530681665306</v>
          </cell>
          <cell r="Z111">
            <v>683.48564472397698</v>
          </cell>
          <cell r="AA111">
            <v>767.69026378190699</v>
          </cell>
          <cell r="AB111">
            <v>840.01168104202702</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0.86355862157756702</v>
          </cell>
          <cell r="O113">
            <v>1.11036586334385</v>
          </cell>
          <cell r="P113">
            <v>1.1581906658372001</v>
          </cell>
          <cell r="Q113">
            <v>1.4399762222222201</v>
          </cell>
          <cell r="R113">
            <v>1.6952463043478301</v>
          </cell>
          <cell r="S113">
            <v>1.9301196969697001</v>
          </cell>
          <cell r="T113">
            <v>1.69548866171004</v>
          </cell>
          <cell r="U113">
            <v>1.17125038022814</v>
          </cell>
          <cell r="V113">
            <v>1.2888173773129501</v>
          </cell>
          <cell r="W113">
            <v>1.48034188034188</v>
          </cell>
          <cell r="X113">
            <v>1.6618286303691201</v>
          </cell>
          <cell r="Y113">
            <v>1.98055940996985</v>
          </cell>
          <cell r="Z113">
            <v>2.5979328532826398</v>
          </cell>
          <cell r="AA113">
            <v>2.98833250989613</v>
          </cell>
          <cell r="AB113">
            <v>3.2420754127467002</v>
          </cell>
        </row>
        <row r="114">
          <cell r="A114" t="str">
            <v>Mongolia</v>
          </cell>
          <cell r="B114">
            <v>2.2821284573627501</v>
          </cell>
          <cell r="C114">
            <v>2.38774939009524</v>
          </cell>
          <cell r="D114">
            <v>2.4788823358199701</v>
          </cell>
          <cell r="E114">
            <v>2.56958950018688</v>
          </cell>
          <cell r="F114">
            <v>2.37353575667969</v>
          </cell>
          <cell r="G114">
            <v>2.75644123007842</v>
          </cell>
          <cell r="H114">
            <v>3.0424838615338499</v>
          </cell>
          <cell r="I114">
            <v>3.41887350514983</v>
          </cell>
          <cell r="J114">
            <v>3.43366682975708</v>
          </cell>
          <cell r="K114">
            <v>3.57698030864927</v>
          </cell>
          <cell r="L114">
            <v>2.2408994274290701</v>
          </cell>
          <cell r="M114">
            <v>2.3602580692520601</v>
          </cell>
          <cell r="N114">
            <v>1.3199442487405</v>
          </cell>
          <cell r="O114">
            <v>0.66043700780927606</v>
          </cell>
          <cell r="P114">
            <v>0.78600418955011597</v>
          </cell>
          <cell r="Q114">
            <v>1.22656761145376</v>
          </cell>
          <cell r="R114">
            <v>1.17898504879605</v>
          </cell>
          <cell r="S114">
            <v>1.05397917011626</v>
          </cell>
          <cell r="T114">
            <v>0.97212880016028103</v>
          </cell>
          <cell r="U114">
            <v>0.90554386351612703</v>
          </cell>
          <cell r="V114">
            <v>0.94745233602323697</v>
          </cell>
          <cell r="W114">
            <v>1.01814773311721</v>
          </cell>
          <cell r="X114">
            <v>1.1212219642530099</v>
          </cell>
          <cell r="Y114">
            <v>1.28532538768459</v>
          </cell>
          <cell r="Z114">
            <v>1.6252041639911099</v>
          </cell>
          <cell r="AA114">
            <v>2.0944203442421201</v>
          </cell>
          <cell r="AB114">
            <v>2.8027465940879601</v>
          </cell>
        </row>
        <row r="115">
          <cell r="A115" t="str">
            <v>Morocco</v>
          </cell>
          <cell r="B115">
            <v>18.8205890564691</v>
          </cell>
          <cell r="C115">
            <v>15.2803128506989</v>
          </cell>
          <cell r="D115">
            <v>15.423766905963101</v>
          </cell>
          <cell r="E115">
            <v>13.941526101875599</v>
          </cell>
          <cell r="F115">
            <v>12.751200301000701</v>
          </cell>
          <cell r="G115">
            <v>12.870260389063301</v>
          </cell>
          <cell r="H115">
            <v>16.994483119821499</v>
          </cell>
          <cell r="I115">
            <v>18.745958259880702</v>
          </cell>
          <cell r="J115">
            <v>22.198795505450899</v>
          </cell>
          <cell r="K115">
            <v>22.847726815899598</v>
          </cell>
          <cell r="L115">
            <v>25.820235981844199</v>
          </cell>
          <cell r="M115">
            <v>27.836559831391298</v>
          </cell>
          <cell r="N115">
            <v>28.450920164560898</v>
          </cell>
          <cell r="O115">
            <v>26.801892126425098</v>
          </cell>
          <cell r="P115">
            <v>30.352097180017001</v>
          </cell>
          <cell r="Q115">
            <v>32.9852717767454</v>
          </cell>
          <cell r="R115">
            <v>36.638853754513697</v>
          </cell>
          <cell r="S115">
            <v>33.414383940279897</v>
          </cell>
          <cell r="T115">
            <v>35.817410029883</v>
          </cell>
          <cell r="U115">
            <v>35.2487785482448</v>
          </cell>
          <cell r="V115">
            <v>33.335180542993903</v>
          </cell>
          <cell r="W115">
            <v>33.901207425478702</v>
          </cell>
          <cell r="X115">
            <v>36.093085926866898</v>
          </cell>
          <cell r="Y115">
            <v>43.813286495387899</v>
          </cell>
          <cell r="Z115">
            <v>50.030656986436298</v>
          </cell>
          <cell r="AA115">
            <v>51.621011824580002</v>
          </cell>
          <cell r="AB115">
            <v>57.407335120846703</v>
          </cell>
        </row>
        <row r="116">
          <cell r="A116" t="str">
            <v>Mozambique</v>
          </cell>
          <cell r="B116">
            <v>3.31596655463238</v>
          </cell>
          <cell r="C116">
            <v>3.58480938972406</v>
          </cell>
          <cell r="D116">
            <v>3.6617288262973999</v>
          </cell>
          <cell r="E116">
            <v>3.2798589890524901</v>
          </cell>
          <cell r="F116">
            <v>3.4165514646108202</v>
          </cell>
          <cell r="G116">
            <v>4.5158811082802499</v>
          </cell>
          <cell r="H116">
            <v>5.3005261213454702</v>
          </cell>
          <cell r="I116">
            <v>2.39489977753481</v>
          </cell>
          <cell r="J116">
            <v>2.1046418907984799</v>
          </cell>
          <cell r="K116">
            <v>2.1991253695702202</v>
          </cell>
          <cell r="L116">
            <v>2.5356813578058399</v>
          </cell>
          <cell r="M116">
            <v>2.7103741847433702</v>
          </cell>
          <cell r="N116">
            <v>2.0705193491018301</v>
          </cell>
          <cell r="O116">
            <v>2.1452719091828301</v>
          </cell>
          <cell r="P116">
            <v>2.24351068172464</v>
          </cell>
          <cell r="Q116">
            <v>2.2847795163584599</v>
          </cell>
          <cell r="R116">
            <v>2.8970534944998501</v>
          </cell>
          <cell r="S116">
            <v>3.4488898302010398</v>
          </cell>
          <cell r="T116">
            <v>3.9587166083873302</v>
          </cell>
          <cell r="U116">
            <v>4.0910559413532397</v>
          </cell>
          <cell r="V116">
            <v>3.7193514786984898</v>
          </cell>
          <cell r="W116">
            <v>3.6965623484826202</v>
          </cell>
          <cell r="X116">
            <v>4.0938493925170301</v>
          </cell>
          <cell r="Y116">
            <v>4.78938868433639</v>
          </cell>
          <cell r="Z116">
            <v>5.9127405159494097</v>
          </cell>
          <cell r="AA116">
            <v>6.6363425578374704</v>
          </cell>
          <cell r="AB116">
            <v>7.2956378255005196</v>
          </cell>
        </row>
        <row r="117">
          <cell r="A117" t="str">
            <v>Myanmar</v>
          </cell>
          <cell r="B117">
            <v>6.2552245586833797</v>
          </cell>
          <cell r="C117">
            <v>6.2959595747991903</v>
          </cell>
          <cell r="D117">
            <v>6.3552502255503498</v>
          </cell>
          <cell r="E117">
            <v>6.5574753154434502</v>
          </cell>
          <cell r="F117">
            <v>6.6947444825030704</v>
          </cell>
          <cell r="G117">
            <v>7.33326392842321</v>
          </cell>
          <cell r="H117">
            <v>8.8539365681511502</v>
          </cell>
          <cell r="I117">
            <v>11.274577058656</v>
          </cell>
          <cell r="J117">
            <v>12.620624497901099</v>
          </cell>
          <cell r="K117">
            <v>19.875977790290399</v>
          </cell>
          <cell r="L117">
            <v>2.7884973765258199</v>
          </cell>
          <cell r="M117">
            <v>2.3773515220576402</v>
          </cell>
          <cell r="N117">
            <v>2.6840955479445698</v>
          </cell>
          <cell r="O117">
            <v>3.1385159107956602</v>
          </cell>
          <cell r="P117">
            <v>4.1196885286226603</v>
          </cell>
          <cell r="Q117">
            <v>5.4865095436133799</v>
          </cell>
          <cell r="R117">
            <v>4.9553806903114701</v>
          </cell>
          <cell r="S117">
            <v>4.6562118315246002</v>
          </cell>
          <cell r="T117">
            <v>6.4594621037042597</v>
          </cell>
          <cell r="U117">
            <v>8.4868336661112398</v>
          </cell>
          <cell r="V117">
            <v>8.9050689506970393</v>
          </cell>
          <cell r="W117">
            <v>6.4777897740553199</v>
          </cell>
          <cell r="X117">
            <v>6.7776327778430003</v>
          </cell>
          <cell r="Y117">
            <v>10.4671091521801</v>
          </cell>
          <cell r="Z117">
            <v>10.785774743107</v>
          </cell>
          <cell r="AA117">
            <v>12.150830727169399</v>
          </cell>
          <cell r="AB117">
            <v>13.001568095184201</v>
          </cell>
        </row>
        <row r="118">
          <cell r="A118" t="str">
            <v>Namibia</v>
          </cell>
          <cell r="B118">
            <v>3.0087667649596002</v>
          </cell>
          <cell r="C118">
            <v>2.3011431002687699</v>
          </cell>
          <cell r="D118">
            <v>2.04761235345436</v>
          </cell>
          <cell r="E118">
            <v>1.8817929075274999</v>
          </cell>
          <cell r="F118">
            <v>1.5864124706877301</v>
          </cell>
          <cell r="G118">
            <v>1.3210890111190801</v>
          </cell>
          <cell r="H118">
            <v>1.48916849378421</v>
          </cell>
          <cell r="I118">
            <v>1.88786495257299</v>
          </cell>
          <cell r="J118">
            <v>2.0760446985592802</v>
          </cell>
          <cell r="K118">
            <v>2.6047230165822199</v>
          </cell>
          <cell r="L118">
            <v>2.8379550959934501</v>
          </cell>
          <cell r="M118">
            <v>2.85424154851176</v>
          </cell>
          <cell r="N118">
            <v>3.0138546521815899</v>
          </cell>
          <cell r="O118">
            <v>2.8912970275813499</v>
          </cell>
          <cell r="P118">
            <v>3.25351438149703</v>
          </cell>
          <cell r="Q118">
            <v>3.5031706644609901</v>
          </cell>
          <cell r="R118">
            <v>3.49385532073364</v>
          </cell>
          <cell r="S118">
            <v>3.6357519588479201</v>
          </cell>
          <cell r="T118">
            <v>3.39666642562731</v>
          </cell>
          <cell r="U118">
            <v>3.3835533526361399</v>
          </cell>
          <cell r="V118">
            <v>3.4158580018167899</v>
          </cell>
          <cell r="W118">
            <v>3.2181391803156401</v>
          </cell>
          <cell r="X118">
            <v>3.1281368821292799</v>
          </cell>
          <cell r="Y118">
            <v>4.4736737742408801</v>
          </cell>
          <cell r="Z118">
            <v>5.6095443340206801</v>
          </cell>
          <cell r="AA118">
            <v>6.0607013187055001</v>
          </cell>
          <cell r="AB118">
            <v>6.3159527326440204</v>
          </cell>
        </row>
        <row r="119">
          <cell r="A119" t="str">
            <v>Nepal</v>
          </cell>
          <cell r="B119">
            <v>1.84429103711431</v>
          </cell>
          <cell r="C119">
            <v>2.0979968849849802</v>
          </cell>
          <cell r="D119">
            <v>2.1290300349784799</v>
          </cell>
          <cell r="E119">
            <v>2.26181943123638</v>
          </cell>
          <cell r="F119">
            <v>1.96510261577338</v>
          </cell>
          <cell r="G119">
            <v>2.35282828282828</v>
          </cell>
          <cell r="H119">
            <v>2.8143434343434302</v>
          </cell>
          <cell r="I119">
            <v>2.9430414746543798</v>
          </cell>
          <cell r="J119">
            <v>3.46423423423423</v>
          </cell>
          <cell r="K119">
            <v>3.4735019455252898</v>
          </cell>
          <cell r="L119">
            <v>3.6184744576627001</v>
          </cell>
          <cell r="M119">
            <v>3.92147608489072</v>
          </cell>
          <cell r="N119">
            <v>3.40121158129176</v>
          </cell>
          <cell r="O119">
            <v>3.66004166666667</v>
          </cell>
          <cell r="P119">
            <v>4.0667755102040797</v>
          </cell>
          <cell r="Q119">
            <v>4.4011044176706804</v>
          </cell>
          <cell r="R119">
            <v>4.5215803814713897</v>
          </cell>
          <cell r="S119">
            <v>4.9186919165351597</v>
          </cell>
          <cell r="T119">
            <v>4.8562550443906396</v>
          </cell>
          <cell r="U119">
            <v>5.0336423841059599</v>
          </cell>
          <cell r="V119">
            <v>5.4942522079050198</v>
          </cell>
          <cell r="W119">
            <v>5.59557823129252</v>
          </cell>
          <cell r="X119">
            <v>5.5683787699196596</v>
          </cell>
          <cell r="Y119">
            <v>5.8731984083648401</v>
          </cell>
          <cell r="Z119">
            <v>6.7574175074993201</v>
          </cell>
          <cell r="AA119">
            <v>7.5153726434376598</v>
          </cell>
          <cell r="AB119">
            <v>7.9935164184960401</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row>
        <row r="121">
          <cell r="A121" t="str">
            <v>Netherlands</v>
          </cell>
          <cell r="B121">
            <v>178.376937574495</v>
          </cell>
          <cell r="C121">
            <v>150.24417375220699</v>
          </cell>
          <cell r="D121">
            <v>145.47012770886101</v>
          </cell>
          <cell r="E121">
            <v>141.64426669512599</v>
          </cell>
          <cell r="F121">
            <v>131.81976094764201</v>
          </cell>
          <cell r="G121">
            <v>133.66612926462901</v>
          </cell>
          <cell r="H121">
            <v>187.08614803286699</v>
          </cell>
          <cell r="I121">
            <v>229.58906828806801</v>
          </cell>
          <cell r="J121">
            <v>244.81214061649399</v>
          </cell>
          <cell r="K121">
            <v>241.455450744205</v>
          </cell>
          <cell r="L121">
            <v>299.67354852240101</v>
          </cell>
          <cell r="M121">
            <v>307.79001372498601</v>
          </cell>
          <cell r="N121">
            <v>339.40673853289599</v>
          </cell>
          <cell r="O121">
            <v>329.24576392233598</v>
          </cell>
          <cell r="P121">
            <v>354.07510578331897</v>
          </cell>
          <cell r="Q121">
            <v>419.34792257945799</v>
          </cell>
          <cell r="R121">
            <v>418.10591240086598</v>
          </cell>
          <cell r="S121">
            <v>387.01265121216198</v>
          </cell>
          <cell r="T121">
            <v>403.20176034840898</v>
          </cell>
          <cell r="U121">
            <v>411.99657637218297</v>
          </cell>
          <cell r="V121">
            <v>386.2040958</v>
          </cell>
          <cell r="W121">
            <v>400.99833065666701</v>
          </cell>
          <cell r="X121">
            <v>439.35701820166702</v>
          </cell>
          <cell r="Y121">
            <v>539.34252198750005</v>
          </cell>
          <cell r="Z121">
            <v>609.03751925833296</v>
          </cell>
          <cell r="AA121">
            <v>629.91103272999999</v>
          </cell>
          <cell r="AB121">
            <v>663.11923038194004</v>
          </cell>
        </row>
        <row r="122">
          <cell r="A122" t="str">
            <v>New Zealand</v>
          </cell>
          <cell r="B122">
            <v>22.3831842201927</v>
          </cell>
          <cell r="C122">
            <v>23.2966141815543</v>
          </cell>
          <cell r="D122">
            <v>23.063630273491199</v>
          </cell>
          <cell r="E122">
            <v>22.316683741633</v>
          </cell>
          <cell r="F122">
            <v>22.210547609002099</v>
          </cell>
          <cell r="G122">
            <v>22.429495200000002</v>
          </cell>
          <cell r="H122">
            <v>27.252363734497099</v>
          </cell>
          <cell r="I122">
            <v>36.031731624999999</v>
          </cell>
          <cell r="J122">
            <v>44.196410133333302</v>
          </cell>
          <cell r="K122">
            <v>42.679654499999998</v>
          </cell>
          <cell r="L122">
            <v>44.024465550000002</v>
          </cell>
          <cell r="M122">
            <v>42.253625700000001</v>
          </cell>
          <cell r="N122">
            <v>40.158116249999999</v>
          </cell>
          <cell r="O122">
            <v>43.454541075000002</v>
          </cell>
          <cell r="P122">
            <v>51.184329341093303</v>
          </cell>
          <cell r="Q122">
            <v>60.316469637449998</v>
          </cell>
          <cell r="R122">
            <v>66.945558618087503</v>
          </cell>
          <cell r="S122">
            <v>66.815248507327496</v>
          </cell>
          <cell r="T122">
            <v>54.994062708333303</v>
          </cell>
          <cell r="U122">
            <v>56.993322869769997</v>
          </cell>
          <cell r="V122">
            <v>52.413927915800002</v>
          </cell>
          <cell r="W122">
            <v>51.416089551923797</v>
          </cell>
          <cell r="X122">
            <v>59.901452543361003</v>
          </cell>
          <cell r="Y122">
            <v>79.343478444465205</v>
          </cell>
          <cell r="Z122">
            <v>97.646409466666697</v>
          </cell>
          <cell r="AA122">
            <v>108.416947741667</v>
          </cell>
          <cell r="AB122">
            <v>103.379934026342</v>
          </cell>
        </row>
        <row r="123">
          <cell r="A123" t="str">
            <v>Nicaragua</v>
          </cell>
          <cell r="B123">
            <v>1.4101925100266799</v>
          </cell>
          <cell r="C123">
            <v>1.65997131501799</v>
          </cell>
          <cell r="D123">
            <v>1.9221578694936401</v>
          </cell>
          <cell r="E123">
            <v>2.23200835619497</v>
          </cell>
          <cell r="F123">
            <v>3.05307838546935</v>
          </cell>
          <cell r="G123">
            <v>2.9669398043938902</v>
          </cell>
          <cell r="H123">
            <v>4.4648804076986996</v>
          </cell>
          <cell r="I123">
            <v>2.62421712378036</v>
          </cell>
          <cell r="J123">
            <v>1.15423269582473</v>
          </cell>
          <cell r="K123">
            <v>1.60265013391761</v>
          </cell>
          <cell r="L123">
            <v>0.39967628799999999</v>
          </cell>
          <cell r="M123">
            <v>2.8314303901651701</v>
          </cell>
          <cell r="N123">
            <v>2.9975721599999998</v>
          </cell>
          <cell r="O123">
            <v>2.8684901139891701</v>
          </cell>
          <cell r="P123">
            <v>2.9387961528631101</v>
          </cell>
          <cell r="Q123">
            <v>3.1848285772810399</v>
          </cell>
          <cell r="R123">
            <v>3.3166657744797101</v>
          </cell>
          <cell r="S123">
            <v>3.3841830695655499</v>
          </cell>
          <cell r="T123">
            <v>3.56925537413125</v>
          </cell>
          <cell r="U123">
            <v>3.7398588662183601</v>
          </cell>
          <cell r="V123">
            <v>3.93866360761039</v>
          </cell>
          <cell r="W123">
            <v>4.1022928982043698</v>
          </cell>
          <cell r="X123">
            <v>4.0247143231770002</v>
          </cell>
          <cell r="Y123">
            <v>4.0998217899406004</v>
          </cell>
          <cell r="Z123">
            <v>4.4964174694474801</v>
          </cell>
          <cell r="AA123">
            <v>4.9100661673043202</v>
          </cell>
          <cell r="AB123">
            <v>5.3688644588977699</v>
          </cell>
        </row>
        <row r="124">
          <cell r="A124" t="str">
            <v>Niger</v>
          </cell>
          <cell r="B124">
            <v>2.5085195001893199</v>
          </cell>
          <cell r="C124">
            <v>2.17090494240606</v>
          </cell>
          <cell r="D124">
            <v>2.0175892395240602</v>
          </cell>
          <cell r="E124">
            <v>1.80312811630714</v>
          </cell>
          <cell r="F124">
            <v>1.46100329549616</v>
          </cell>
          <cell r="G124">
            <v>1.44036860615234</v>
          </cell>
          <cell r="H124">
            <v>1.9038406006352899</v>
          </cell>
          <cell r="I124">
            <v>2.2329806348572601</v>
          </cell>
          <cell r="J124">
            <v>2.2803424542555</v>
          </cell>
          <cell r="K124">
            <v>2.1795554998275901</v>
          </cell>
          <cell r="L124">
            <v>2.4800670315139901</v>
          </cell>
          <cell r="M124">
            <v>2.3279619912445502</v>
          </cell>
          <cell r="N124">
            <v>2.3450019194955098</v>
          </cell>
          <cell r="O124">
            <v>2.2206526345528999</v>
          </cell>
          <cell r="P124">
            <v>1.5632204610950999</v>
          </cell>
          <cell r="Q124">
            <v>1.88098577439391</v>
          </cell>
          <cell r="R124">
            <v>1.98777161857143</v>
          </cell>
          <cell r="S124">
            <v>1.84550219421706</v>
          </cell>
          <cell r="T124">
            <v>2.0765673587642199</v>
          </cell>
          <cell r="U124">
            <v>2.0208937909178299</v>
          </cell>
          <cell r="V124">
            <v>1.80303243018698</v>
          </cell>
          <cell r="W124">
            <v>1.9470887856572401</v>
          </cell>
          <cell r="X124">
            <v>2.1773018946184401</v>
          </cell>
          <cell r="Y124">
            <v>2.7363356800916101</v>
          </cell>
          <cell r="Z124">
            <v>2.94805668100306</v>
          </cell>
          <cell r="AA124">
            <v>3.4029097699064801</v>
          </cell>
          <cell r="AB124">
            <v>3.5500784362901698</v>
          </cell>
        </row>
        <row r="125">
          <cell r="A125" t="str">
            <v>Nigeria</v>
          </cell>
          <cell r="B125">
            <v>64.701615981677094</v>
          </cell>
          <cell r="C125">
            <v>61.128643700313198</v>
          </cell>
          <cell r="D125">
            <v>51.974067745502097</v>
          </cell>
          <cell r="E125">
            <v>35.990426402972901</v>
          </cell>
          <cell r="F125">
            <v>34.799818899225798</v>
          </cell>
          <cell r="G125">
            <v>34.820233001575701</v>
          </cell>
          <cell r="H125">
            <v>22.9597732885657</v>
          </cell>
          <cell r="I125">
            <v>22.501226620389101</v>
          </cell>
          <cell r="J125">
            <v>25.379049609777201</v>
          </cell>
          <cell r="K125">
            <v>25.709168417841301</v>
          </cell>
          <cell r="L125">
            <v>32.019259288215203</v>
          </cell>
          <cell r="M125">
            <v>29.714864194530701</v>
          </cell>
          <cell r="N125">
            <v>28.0614739423618</v>
          </cell>
          <cell r="O125">
            <v>21.0099425863764</v>
          </cell>
          <cell r="P125">
            <v>23.388909854918499</v>
          </cell>
          <cell r="Q125">
            <v>35.4753977837224</v>
          </cell>
          <cell r="R125">
            <v>46.470653414058297</v>
          </cell>
          <cell r="S125">
            <v>35.3862294195673</v>
          </cell>
          <cell r="T125">
            <v>32.9777379633287</v>
          </cell>
          <cell r="U125">
            <v>37.330900339985199</v>
          </cell>
          <cell r="V125">
            <v>45.737487248689597</v>
          </cell>
          <cell r="W125">
            <v>47.683306007354403</v>
          </cell>
          <cell r="X125">
            <v>46.090077817652698</v>
          </cell>
          <cell r="Y125">
            <v>57.5638795816227</v>
          </cell>
          <cell r="Z125">
            <v>71.533336086132906</v>
          </cell>
          <cell r="AA125">
            <v>98.563619766166994</v>
          </cell>
          <cell r="AB125">
            <v>115.35025712413299</v>
          </cell>
        </row>
        <row r="126">
          <cell r="A126" t="str">
            <v>Norway</v>
          </cell>
          <cell r="B126">
            <v>63.741404271386202</v>
          </cell>
          <cell r="C126">
            <v>63.028245998994898</v>
          </cell>
          <cell r="D126">
            <v>62.206808063189598</v>
          </cell>
          <cell r="E126">
            <v>60.820400910761798</v>
          </cell>
          <cell r="F126">
            <v>61.322776227613197</v>
          </cell>
          <cell r="G126">
            <v>64.575131584556004</v>
          </cell>
          <cell r="H126">
            <v>77.234254645966303</v>
          </cell>
          <cell r="I126">
            <v>92.544053742904893</v>
          </cell>
          <cell r="J126">
            <v>100.191306465694</v>
          </cell>
          <cell r="K126">
            <v>100.828654095323</v>
          </cell>
          <cell r="L126">
            <v>117.864830106789</v>
          </cell>
          <cell r="M126">
            <v>120.067892368549</v>
          </cell>
          <cell r="N126">
            <v>128.590981629618</v>
          </cell>
          <cell r="O126">
            <v>118.284299527988</v>
          </cell>
          <cell r="P126">
            <v>124.736544873486</v>
          </cell>
          <cell r="Q126">
            <v>149.00714269266399</v>
          </cell>
          <cell r="R126">
            <v>160.17300148272</v>
          </cell>
          <cell r="S126">
            <v>158.54995408569999</v>
          </cell>
          <cell r="T126">
            <v>151.155726920154</v>
          </cell>
          <cell r="U126">
            <v>159.09255060873599</v>
          </cell>
          <cell r="V126">
            <v>168.671183662418</v>
          </cell>
          <cell r="W126">
            <v>170.981980366345</v>
          </cell>
          <cell r="X126">
            <v>193.174722898678</v>
          </cell>
          <cell r="Y126">
            <v>225.30657760715599</v>
          </cell>
          <cell r="Z126">
            <v>258.98611057058298</v>
          </cell>
          <cell r="AA126">
            <v>301.73542372747698</v>
          </cell>
          <cell r="AB126">
            <v>335.28064928263001</v>
          </cell>
        </row>
        <row r="127">
          <cell r="A127" t="str">
            <v>Oman</v>
          </cell>
          <cell r="B127">
            <v>6.3418766663502897</v>
          </cell>
          <cell r="C127">
            <v>7.7194143075316797</v>
          </cell>
          <cell r="D127">
            <v>8.1004284839124399</v>
          </cell>
          <cell r="E127">
            <v>8.4907364297609007</v>
          </cell>
          <cell r="F127">
            <v>9.3575570241199504</v>
          </cell>
          <cell r="G127">
            <v>10.3951941469413</v>
          </cell>
          <cell r="H127">
            <v>8.2292264987412693</v>
          </cell>
          <cell r="I127">
            <v>8.6283485561570092</v>
          </cell>
          <cell r="J127">
            <v>8.3862157486466806</v>
          </cell>
          <cell r="K127">
            <v>9.3721724125983901</v>
          </cell>
          <cell r="L127">
            <v>11.68565448</v>
          </cell>
          <cell r="M127">
            <v>11.34156864</v>
          </cell>
          <cell r="N127">
            <v>12.45237032</v>
          </cell>
          <cell r="O127">
            <v>12.493723040000001</v>
          </cell>
          <cell r="P127">
            <v>12.91869376</v>
          </cell>
          <cell r="Q127">
            <v>13.802705680000001</v>
          </cell>
          <cell r="R127">
            <v>15.277359280000001</v>
          </cell>
          <cell r="S127">
            <v>15.8375716</v>
          </cell>
          <cell r="T127">
            <v>14.084892480000001</v>
          </cell>
          <cell r="U127">
            <v>15.71065256</v>
          </cell>
          <cell r="V127">
            <v>19.867957237199999</v>
          </cell>
          <cell r="W127">
            <v>19.949347358751101</v>
          </cell>
          <cell r="X127">
            <v>20.325304016</v>
          </cell>
          <cell r="Y127">
            <v>21.7843008</v>
          </cell>
          <cell r="Z127">
            <v>24.748952719999998</v>
          </cell>
          <cell r="AA127">
            <v>30.835344880000001</v>
          </cell>
          <cell r="AB127">
            <v>35.991507514853403</v>
          </cell>
        </row>
        <row r="128">
          <cell r="A128" t="str">
            <v>Pakistan</v>
          </cell>
          <cell r="B128">
            <v>28.632287834065799</v>
          </cell>
          <cell r="C128">
            <v>30.837934574155799</v>
          </cell>
          <cell r="D128">
            <v>31.302523396400801</v>
          </cell>
          <cell r="E128">
            <v>32.338756197854202</v>
          </cell>
          <cell r="F128">
            <v>33.762328863371302</v>
          </cell>
          <cell r="G128">
            <v>34.940822941919798</v>
          </cell>
          <cell r="H128">
            <v>36.432205804599597</v>
          </cell>
          <cell r="I128">
            <v>38.982861679725197</v>
          </cell>
          <cell r="J128">
            <v>42.241272046233497</v>
          </cell>
          <cell r="K128">
            <v>43.8688187742585</v>
          </cell>
          <cell r="L128">
            <v>48.043542164570503</v>
          </cell>
          <cell r="M128">
            <v>55.007470337323397</v>
          </cell>
          <cell r="N128">
            <v>59.407169877121703</v>
          </cell>
          <cell r="O128">
            <v>62.879986019241898</v>
          </cell>
          <cell r="P128">
            <v>63.388662155753103</v>
          </cell>
          <cell r="Q128">
            <v>74.065990890276893</v>
          </cell>
          <cell r="R128">
            <v>77.344574118662905</v>
          </cell>
          <cell r="S128">
            <v>76.261325938759597</v>
          </cell>
          <cell r="T128">
            <v>75.966478448419906</v>
          </cell>
          <cell r="U128">
            <v>71.248024921370401</v>
          </cell>
          <cell r="V128">
            <v>74.080317028511701</v>
          </cell>
          <cell r="W128">
            <v>71.457212003960905</v>
          </cell>
          <cell r="X128">
            <v>71.853664562808206</v>
          </cell>
          <cell r="Y128">
            <v>82.591550022240995</v>
          </cell>
          <cell r="Z128">
            <v>98.093856375428601</v>
          </cell>
          <cell r="AA128">
            <v>110.970142535468</v>
          </cell>
          <cell r="AB128">
            <v>128.995850297185</v>
          </cell>
        </row>
        <row r="129">
          <cell r="A129" t="str">
            <v>Panama</v>
          </cell>
          <cell r="B129">
            <v>3.8103000488281298</v>
          </cell>
          <cell r="C129">
            <v>4.3127001953124999</v>
          </cell>
          <cell r="D129">
            <v>4.7647001953124999</v>
          </cell>
          <cell r="E129">
            <v>4.8918999023437504</v>
          </cell>
          <cell r="F129">
            <v>5.1062998046874997</v>
          </cell>
          <cell r="G129">
            <v>5.4020000000000001</v>
          </cell>
          <cell r="H129">
            <v>5.6137001953125001</v>
          </cell>
          <cell r="I129">
            <v>5.6382998046874997</v>
          </cell>
          <cell r="J129">
            <v>4.8745000000000003</v>
          </cell>
          <cell r="K129">
            <v>4.8875000000000002</v>
          </cell>
          <cell r="L129">
            <v>5.3132001953124997</v>
          </cell>
          <cell r="M129">
            <v>5.8422998046875003</v>
          </cell>
          <cell r="N129">
            <v>6.6413999023437498</v>
          </cell>
          <cell r="O129">
            <v>7.2527001953125003</v>
          </cell>
          <cell r="P129">
            <v>7.73389990234375</v>
          </cell>
          <cell r="Q129">
            <v>7.9061000976562497</v>
          </cell>
          <cell r="R129">
            <v>9.3221000000000007</v>
          </cell>
          <cell r="S129">
            <v>10.084</v>
          </cell>
          <cell r="T129">
            <v>10.932499999999999</v>
          </cell>
          <cell r="U129">
            <v>11.456300000000001</v>
          </cell>
          <cell r="V129">
            <v>11.6205</v>
          </cell>
          <cell r="W129">
            <v>11.807499999999999</v>
          </cell>
          <cell r="X129">
            <v>12.272399999999999</v>
          </cell>
          <cell r="Y129">
            <v>12.933199999999999</v>
          </cell>
          <cell r="Z129">
            <v>14.1793</v>
          </cell>
          <cell r="AA129">
            <v>15.4833</v>
          </cell>
          <cell r="AB129">
            <v>17.112738478860901</v>
          </cell>
        </row>
        <row r="130">
          <cell r="A130" t="str">
            <v>Papua New Guinea</v>
          </cell>
          <cell r="B130">
            <v>2.7673031026252999</v>
          </cell>
          <cell r="C130">
            <v>2.71564544913742</v>
          </cell>
          <cell r="D130">
            <v>2.5760000000000001</v>
          </cell>
          <cell r="E130">
            <v>2.5721136554370001</v>
          </cell>
          <cell r="F130">
            <v>2.3756430328785498</v>
          </cell>
          <cell r="G130">
            <v>2.2002999999999999</v>
          </cell>
          <cell r="H130">
            <v>2.39363673805601</v>
          </cell>
          <cell r="I130">
            <v>2.6306574165840799</v>
          </cell>
          <cell r="J130">
            <v>3.6574362524518298</v>
          </cell>
          <cell r="K130">
            <v>3.5588922645477901</v>
          </cell>
          <cell r="L130">
            <v>3.2195938873770098</v>
          </cell>
          <cell r="M130">
            <v>3.7872899159663902</v>
          </cell>
          <cell r="N130">
            <v>4.3779805100559797</v>
          </cell>
          <cell r="O130">
            <v>4.9745502861815201</v>
          </cell>
          <cell r="P130">
            <v>5.5027860696517399</v>
          </cell>
          <cell r="Q130">
            <v>4.8536394264671303</v>
          </cell>
          <cell r="R130">
            <v>5.1525745051945098</v>
          </cell>
          <cell r="S130">
            <v>4.9369595536959601</v>
          </cell>
          <cell r="T130">
            <v>3.7892590074779098</v>
          </cell>
          <cell r="U130">
            <v>3.4624465623406699</v>
          </cell>
          <cell r="V130">
            <v>3.52797506885056</v>
          </cell>
          <cell r="W130">
            <v>3.0824858422035799</v>
          </cell>
          <cell r="X130">
            <v>2.90219367047633</v>
          </cell>
          <cell r="Y130">
            <v>3.50268959558516</v>
          </cell>
          <cell r="Z130">
            <v>3.5143746007055401</v>
          </cell>
          <cell r="AA130">
            <v>4.0109824020082101</v>
          </cell>
          <cell r="AB130">
            <v>4.3380140169308499</v>
          </cell>
        </row>
        <row r="131">
          <cell r="A131" t="str">
            <v>Paraguay</v>
          </cell>
          <cell r="B131">
            <v>4.0948104881574503</v>
          </cell>
          <cell r="C131">
            <v>5.2195168101229896</v>
          </cell>
          <cell r="D131">
            <v>5.4696285740352897</v>
          </cell>
          <cell r="E131">
            <v>6.0687710411369498</v>
          </cell>
          <cell r="F131">
            <v>4.9312541858870702</v>
          </cell>
          <cell r="G131">
            <v>4.2144558628634003</v>
          </cell>
          <cell r="H131">
            <v>5.0324016041720903</v>
          </cell>
          <cell r="I131">
            <v>4.2161858761208899</v>
          </cell>
          <cell r="J131">
            <v>5.5840198541450698</v>
          </cell>
          <cell r="K131">
            <v>4.0458415216301997</v>
          </cell>
          <cell r="L131">
            <v>5.2645877726041199</v>
          </cell>
          <cell r="M131">
            <v>5.8395380920542399</v>
          </cell>
          <cell r="N131">
            <v>6.0388406578268299</v>
          </cell>
          <cell r="O131">
            <v>6.28517957944059</v>
          </cell>
          <cell r="P131">
            <v>6.9406889242965102</v>
          </cell>
          <cell r="Q131">
            <v>8.0658105934793696</v>
          </cell>
          <cell r="R131">
            <v>8.7535855994749099</v>
          </cell>
          <cell r="S131">
            <v>8.8720956503971706</v>
          </cell>
          <cell r="T131">
            <v>7.91513355270079</v>
          </cell>
          <cell r="U131">
            <v>7.3006945653190698</v>
          </cell>
          <cell r="V131">
            <v>7.0951485846385696</v>
          </cell>
          <cell r="W131">
            <v>6.4457641699118797</v>
          </cell>
          <cell r="X131">
            <v>5.0914980443231501</v>
          </cell>
          <cell r="Y131">
            <v>5.5517994373002697</v>
          </cell>
          <cell r="Z131">
            <v>6.9497343104476297</v>
          </cell>
          <cell r="AA131">
            <v>7.4732999886692904</v>
          </cell>
          <cell r="AB131">
            <v>8.7727073425747903</v>
          </cell>
        </row>
        <row r="132">
          <cell r="A132" t="str">
            <v>Peru</v>
          </cell>
          <cell r="B132">
            <v>20.652923199185501</v>
          </cell>
          <cell r="C132">
            <v>24.957382608074202</v>
          </cell>
          <cell r="D132">
            <v>24.814716544137799</v>
          </cell>
          <cell r="E132">
            <v>19.295081799363501</v>
          </cell>
          <cell r="F132">
            <v>19.888084926878001</v>
          </cell>
          <cell r="G132">
            <v>17.209102181936899</v>
          </cell>
          <cell r="H132">
            <v>25.819143762237999</v>
          </cell>
          <cell r="I132">
            <v>42.636584113948302</v>
          </cell>
          <cell r="J132">
            <v>33.733605545923702</v>
          </cell>
          <cell r="K132">
            <v>41.632441798971598</v>
          </cell>
          <cell r="L132">
            <v>28.9750816648403</v>
          </cell>
          <cell r="M132">
            <v>34.544983818770199</v>
          </cell>
          <cell r="N132">
            <v>35.8906187624751</v>
          </cell>
          <cell r="O132">
            <v>34.805025125628099</v>
          </cell>
          <cell r="P132">
            <v>44.858885096700803</v>
          </cell>
          <cell r="Q132">
            <v>53.606901366826797</v>
          </cell>
          <cell r="R132">
            <v>55.837718940936902</v>
          </cell>
          <cell r="S132">
            <v>59.092591434823497</v>
          </cell>
          <cell r="T132">
            <v>56.751535836177503</v>
          </cell>
          <cell r="U132">
            <v>51.553300492610902</v>
          </cell>
          <cell r="V132">
            <v>53.322797803771799</v>
          </cell>
          <cell r="W132">
            <v>53.933070454653397</v>
          </cell>
          <cell r="X132">
            <v>57.040168672415398</v>
          </cell>
          <cell r="Y132">
            <v>61.489773083279402</v>
          </cell>
          <cell r="Z132">
            <v>69.662717888351807</v>
          </cell>
          <cell r="AA132">
            <v>79.393789355218004</v>
          </cell>
          <cell r="AB132">
            <v>93.267836372040506</v>
          </cell>
        </row>
        <row r="133">
          <cell r="A133" t="str">
            <v>Philippines</v>
          </cell>
          <cell r="B133">
            <v>32.450397797394601</v>
          </cell>
          <cell r="C133">
            <v>35.646643186325903</v>
          </cell>
          <cell r="D133">
            <v>37.140160181533098</v>
          </cell>
          <cell r="E133">
            <v>33.212130449289603</v>
          </cell>
          <cell r="F133">
            <v>31.408479700356299</v>
          </cell>
          <cell r="G133">
            <v>30.7342662260038</v>
          </cell>
          <cell r="H133">
            <v>29.868362280208501</v>
          </cell>
          <cell r="I133">
            <v>33.195970171150201</v>
          </cell>
          <cell r="J133">
            <v>37.885488952487201</v>
          </cell>
          <cell r="K133">
            <v>42.647186045591702</v>
          </cell>
          <cell r="L133">
            <v>44.163995206306801</v>
          </cell>
          <cell r="M133">
            <v>45.321216184367103</v>
          </cell>
          <cell r="N133">
            <v>52.981536176930199</v>
          </cell>
          <cell r="O133">
            <v>54.368284426876301</v>
          </cell>
          <cell r="P133">
            <v>64.0844601244644</v>
          </cell>
          <cell r="Q133">
            <v>75.525140810747601</v>
          </cell>
          <cell r="R133">
            <v>84.371353323564705</v>
          </cell>
          <cell r="S133">
            <v>83.735984722460302</v>
          </cell>
          <cell r="T133">
            <v>66.596375287992302</v>
          </cell>
          <cell r="U133">
            <v>76.157135492992794</v>
          </cell>
          <cell r="V133">
            <v>75.912111286481206</v>
          </cell>
          <cell r="W133">
            <v>71.215635978910697</v>
          </cell>
          <cell r="X133">
            <v>76.813915317222893</v>
          </cell>
          <cell r="Y133">
            <v>79.633515773937702</v>
          </cell>
          <cell r="Z133">
            <v>86.7031089446659</v>
          </cell>
          <cell r="AA133">
            <v>98.371437488304096</v>
          </cell>
          <cell r="AB133">
            <v>116.93142487794201</v>
          </cell>
        </row>
        <row r="134">
          <cell r="A134" t="str">
            <v>Poland</v>
          </cell>
          <cell r="B134">
            <v>56.619031126710802</v>
          </cell>
          <cell r="C134">
            <v>53.6467450742987</v>
          </cell>
          <cell r="D134">
            <v>65.186675978413803</v>
          </cell>
          <cell r="E134">
            <v>75.406143415442102</v>
          </cell>
          <cell r="F134">
            <v>75.507124765757595</v>
          </cell>
          <cell r="G134">
            <v>70.775149597333893</v>
          </cell>
          <cell r="H134">
            <v>73.676593389791606</v>
          </cell>
          <cell r="I134">
            <v>63.714433709016802</v>
          </cell>
          <cell r="J134">
            <v>68.612173738032695</v>
          </cell>
          <cell r="K134">
            <v>66.895203739531198</v>
          </cell>
          <cell r="L134">
            <v>62.084055522613703</v>
          </cell>
          <cell r="M134">
            <v>80.451494283198002</v>
          </cell>
          <cell r="N134">
            <v>88.712882620540199</v>
          </cell>
          <cell r="O134">
            <v>90.365963598812996</v>
          </cell>
          <cell r="P134">
            <v>103.682715963959</v>
          </cell>
          <cell r="Q134">
            <v>139.09499257548299</v>
          </cell>
          <cell r="R134">
            <v>156.66078249582799</v>
          </cell>
          <cell r="S134">
            <v>157.081565471836</v>
          </cell>
          <cell r="T134">
            <v>171.99584967226701</v>
          </cell>
          <cell r="U134">
            <v>167.94160050409599</v>
          </cell>
          <cell r="V134">
            <v>171.319206699798</v>
          </cell>
          <cell r="W134">
            <v>190.33325191137999</v>
          </cell>
          <cell r="X134">
            <v>198.029047677411</v>
          </cell>
          <cell r="Y134">
            <v>216.54454987271501</v>
          </cell>
          <cell r="Z134">
            <v>252.66776135741699</v>
          </cell>
          <cell r="AA134">
            <v>303.16112278966199</v>
          </cell>
          <cell r="AB134">
            <v>338.689226207741</v>
          </cell>
        </row>
        <row r="135">
          <cell r="A135" t="str">
            <v>Portugal</v>
          </cell>
          <cell r="B135">
            <v>31.182448995806102</v>
          </cell>
          <cell r="C135">
            <v>31.0574017432135</v>
          </cell>
          <cell r="D135">
            <v>29.337343759990201</v>
          </cell>
          <cell r="E135">
            <v>27.031762108226001</v>
          </cell>
          <cell r="F135">
            <v>24.816989169458001</v>
          </cell>
          <cell r="G135">
            <v>26.040699214740801</v>
          </cell>
          <cell r="H135">
            <v>36.214597441185902</v>
          </cell>
          <cell r="I135">
            <v>45.3157422393422</v>
          </cell>
          <cell r="J135">
            <v>53.012353798024101</v>
          </cell>
          <cell r="K135">
            <v>57.192325509248398</v>
          </cell>
          <cell r="L135">
            <v>75.967643886939001</v>
          </cell>
          <cell r="M135">
            <v>85.975529329857494</v>
          </cell>
          <cell r="N135">
            <v>103.394305734393</v>
          </cell>
          <cell r="O135">
            <v>90.981852595443797</v>
          </cell>
          <cell r="P135">
            <v>95.335351904494999</v>
          </cell>
          <cell r="Q135">
            <v>113.017501155877</v>
          </cell>
          <cell r="R135">
            <v>117.658164006004</v>
          </cell>
          <cell r="S135">
            <v>112.133986208808</v>
          </cell>
          <cell r="T135">
            <v>118.602858597666</v>
          </cell>
          <cell r="U135">
            <v>121.822512180945</v>
          </cell>
          <cell r="V135">
            <v>112.980036781167</v>
          </cell>
          <cell r="W135">
            <v>115.811620236</v>
          </cell>
          <cell r="X135">
            <v>127.906087650667</v>
          </cell>
          <cell r="Y135">
            <v>156.711884274</v>
          </cell>
          <cell r="Z135">
            <v>179.37696266333299</v>
          </cell>
          <cell r="AA135">
            <v>185.644154157</v>
          </cell>
          <cell r="AB135">
            <v>194.988763877439</v>
          </cell>
        </row>
        <row r="136">
          <cell r="A136" t="str">
            <v>Qatar</v>
          </cell>
          <cell r="B136">
            <v>7.8291663488375196</v>
          </cell>
          <cell r="C136">
            <v>8.6612641713323004</v>
          </cell>
          <cell r="D136">
            <v>7.5967036927240201</v>
          </cell>
          <cell r="E136">
            <v>6.4675826045082196</v>
          </cell>
          <cell r="F136">
            <v>6.7043956658644701</v>
          </cell>
          <cell r="G136">
            <v>6.2717036566992403</v>
          </cell>
          <cell r="H136">
            <v>4.9500000851495001</v>
          </cell>
          <cell r="I136">
            <v>5.2162088483950004</v>
          </cell>
          <cell r="J136">
            <v>5.0038465302170003</v>
          </cell>
          <cell r="K136">
            <v>5.2879120596968701</v>
          </cell>
          <cell r="L136">
            <v>7.36043956043956</v>
          </cell>
          <cell r="M136">
            <v>6.8835164835164804</v>
          </cell>
          <cell r="N136">
            <v>7.6461538461538501</v>
          </cell>
          <cell r="O136">
            <v>7.1565934065934096</v>
          </cell>
          <cell r="P136">
            <v>7.3744505494505503</v>
          </cell>
          <cell r="Q136">
            <v>8.1379120879120901</v>
          </cell>
          <cell r="R136">
            <v>9.0593406593406591</v>
          </cell>
          <cell r="S136">
            <v>11.2978021978022</v>
          </cell>
          <cell r="T136">
            <v>10.2554945054945</v>
          </cell>
          <cell r="U136">
            <v>12.393131868131899</v>
          </cell>
          <cell r="V136">
            <v>17.759890109890101</v>
          </cell>
          <cell r="W136">
            <v>17.538186813186801</v>
          </cell>
          <cell r="X136">
            <v>19.3634615384615</v>
          </cell>
          <cell r="Y136">
            <v>23.5337912087912</v>
          </cell>
          <cell r="Z136">
            <v>31.734065934065899</v>
          </cell>
          <cell r="AA136">
            <v>42.462912087912102</v>
          </cell>
          <cell r="AB136">
            <v>52.722252747252703</v>
          </cell>
        </row>
        <row r="137">
          <cell r="A137" t="str">
            <v>Romania</v>
          </cell>
          <cell r="B137">
            <v>45.591111283254598</v>
          </cell>
          <cell r="C137">
            <v>54.764042873445298</v>
          </cell>
          <cell r="D137">
            <v>54.818806916318799</v>
          </cell>
          <cell r="E137">
            <v>47.914799654945703</v>
          </cell>
          <cell r="F137">
            <v>38.718093855021898</v>
          </cell>
          <cell r="G137">
            <v>47.685673589009198</v>
          </cell>
          <cell r="H137">
            <v>51.914713606016399</v>
          </cell>
          <cell r="I137">
            <v>58.061413752833701</v>
          </cell>
          <cell r="J137">
            <v>60.026966606935297</v>
          </cell>
          <cell r="K137">
            <v>53.613613390000097</v>
          </cell>
          <cell r="L137">
            <v>38.247882300490403</v>
          </cell>
          <cell r="M137">
            <v>29.6249663948383</v>
          </cell>
          <cell r="N137">
            <v>19.5783122749251</v>
          </cell>
          <cell r="O137">
            <v>26.357142034949799</v>
          </cell>
          <cell r="P137">
            <v>30.072835991633902</v>
          </cell>
          <cell r="Q137">
            <v>35.477509201190301</v>
          </cell>
          <cell r="R137">
            <v>35.314735918987502</v>
          </cell>
          <cell r="S137">
            <v>35.153710043328502</v>
          </cell>
          <cell r="T137">
            <v>42.091994196651903</v>
          </cell>
          <cell r="U137">
            <v>35.729441811284502</v>
          </cell>
          <cell r="V137">
            <v>37.060252860350403</v>
          </cell>
          <cell r="W137">
            <v>40.1876663760466</v>
          </cell>
          <cell r="X137">
            <v>45.824818216816801</v>
          </cell>
          <cell r="Y137">
            <v>59.5063296217619</v>
          </cell>
          <cell r="Z137">
            <v>75.486660517970606</v>
          </cell>
          <cell r="AA137">
            <v>98.565709911926305</v>
          </cell>
          <cell r="AB137">
            <v>121.900832107947</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85.571812743464704</v>
          </cell>
          <cell r="O138">
            <v>183.825825110778</v>
          </cell>
          <cell r="P138">
            <v>276.90134084271301</v>
          </cell>
          <cell r="Q138">
            <v>313.450968813457</v>
          </cell>
          <cell r="R138">
            <v>391.77484183578599</v>
          </cell>
          <cell r="S138">
            <v>404.94640846863501</v>
          </cell>
          <cell r="T138">
            <v>271.03778768869302</v>
          </cell>
          <cell r="U138">
            <v>195.90668882242699</v>
          </cell>
          <cell r="V138">
            <v>259.70161486548301</v>
          </cell>
          <cell r="W138">
            <v>306.58317071888501</v>
          </cell>
          <cell r="X138">
            <v>345.48592208417602</v>
          </cell>
          <cell r="Y138">
            <v>431.42888394838201</v>
          </cell>
          <cell r="Z138">
            <v>591.86088906154805</v>
          </cell>
          <cell r="AA138">
            <v>763.87758556167398</v>
          </cell>
          <cell r="AB138">
            <v>979.04842653096898</v>
          </cell>
        </row>
        <row r="139">
          <cell r="A139" t="str">
            <v>Rwanda</v>
          </cell>
          <cell r="B139">
            <v>1.31010369754502</v>
          </cell>
          <cell r="C139">
            <v>1.4872103085094499</v>
          </cell>
          <cell r="D139">
            <v>1.5865191401851599</v>
          </cell>
          <cell r="E139">
            <v>1.6947782292904501</v>
          </cell>
          <cell r="F139">
            <v>1.62373810375561</v>
          </cell>
          <cell r="G139">
            <v>1.92872827582544</v>
          </cell>
          <cell r="H139">
            <v>2.1848490194800001</v>
          </cell>
          <cell r="I139">
            <v>2.42599673231914</v>
          </cell>
          <cell r="J139">
            <v>2.5958307456403098</v>
          </cell>
          <cell r="K139">
            <v>2.7104086946106301</v>
          </cell>
          <cell r="L139">
            <v>2.59180992736077</v>
          </cell>
          <cell r="M139">
            <v>1.9119705929359101</v>
          </cell>
          <cell r="N139">
            <v>2.0289896552106899</v>
          </cell>
          <cell r="O139">
            <v>1.9715250560559801</v>
          </cell>
          <cell r="P139">
            <v>1.1783615230436999</v>
          </cell>
          <cell r="Q139">
            <v>1.29342422756599</v>
          </cell>
          <cell r="R139">
            <v>1.3836406401621399</v>
          </cell>
          <cell r="S139">
            <v>1.8464201136584499</v>
          </cell>
          <cell r="T139">
            <v>1.9805657978448901</v>
          </cell>
          <cell r="U139">
            <v>1.90890305651062</v>
          </cell>
          <cell r="V139">
            <v>1.7936469721400099</v>
          </cell>
          <cell r="W139">
            <v>1.70356846233781</v>
          </cell>
          <cell r="X139">
            <v>1.7320178297173101</v>
          </cell>
          <cell r="Y139">
            <v>1.6837790398985799</v>
          </cell>
          <cell r="Z139">
            <v>1.8347248454146901</v>
          </cell>
          <cell r="AA139">
            <v>2.1534937027456098</v>
          </cell>
          <cell r="AB139">
            <v>2.3969727267685599</v>
          </cell>
        </row>
        <row r="140">
          <cell r="A140" t="str">
            <v>Samoa</v>
          </cell>
          <cell r="B140">
            <v>0.10439508436754601</v>
          </cell>
          <cell r="C140">
            <v>9.8123931930852004E-2</v>
          </cell>
          <cell r="D140">
            <v>0.10063610552694401</v>
          </cell>
          <cell r="E140">
            <v>9.2867212074256897E-2</v>
          </cell>
          <cell r="F140">
            <v>9.1133059004930503E-2</v>
          </cell>
          <cell r="G140">
            <v>8.69917301318852E-2</v>
          </cell>
          <cell r="H140">
            <v>9.2432844390324301E-2</v>
          </cell>
          <cell r="I140">
            <v>0.102054244847316</v>
          </cell>
          <cell r="J140">
            <v>0.113852705407713</v>
          </cell>
          <cell r="K140">
            <v>0.116459365531522</v>
          </cell>
          <cell r="L140">
            <v>0.14994790712214301</v>
          </cell>
          <cell r="M140">
            <v>0.14523422689825499</v>
          </cell>
          <cell r="N140">
            <v>0.158873527546087</v>
          </cell>
          <cell r="O140">
            <v>0.16323648775331701</v>
          </cell>
          <cell r="P140">
            <v>0.12994830617221301</v>
          </cell>
          <cell r="Q140">
            <v>0.19913535945842101</v>
          </cell>
          <cell r="R140">
            <v>0.21240199008855301</v>
          </cell>
          <cell r="S140">
            <v>0.23060348589451701</v>
          </cell>
          <cell r="T140">
            <v>0.224039659337125</v>
          </cell>
          <cell r="U140">
            <v>0.21824084915369299</v>
          </cell>
          <cell r="V140">
            <v>0.21965962883128601</v>
          </cell>
          <cell r="W140">
            <v>0.23189434115282601</v>
          </cell>
          <cell r="X140">
            <v>0.25561162794521203</v>
          </cell>
          <cell r="Y140">
            <v>0.28375777745292602</v>
          </cell>
          <cell r="Z140">
            <v>0.30888200224874701</v>
          </cell>
          <cell r="AA140">
            <v>0.33993790434494098</v>
          </cell>
          <cell r="AB140">
            <v>0.36462734651141498</v>
          </cell>
        </row>
        <row r="141">
          <cell r="A141" t="str">
            <v>Sao Tome and Principe</v>
          </cell>
          <cell r="B141">
            <v>3.9027109389215699E-2</v>
          </cell>
          <cell r="C141">
            <v>4.9654976178174201E-2</v>
          </cell>
          <cell r="D141">
            <v>5.2514980640217201E-2</v>
          </cell>
          <cell r="E141">
            <v>5.2223922766414299E-2</v>
          </cell>
          <cell r="F141">
            <v>4.8353690589006598E-2</v>
          </cell>
          <cell r="G141">
            <v>5.1995557426796901E-2</v>
          </cell>
          <cell r="H141">
            <v>6.4246822536167397E-2</v>
          </cell>
          <cell r="I141">
            <v>5.5867582721358403E-2</v>
          </cell>
          <cell r="J141">
            <v>4.88862376373927E-2</v>
          </cell>
          <cell r="K141">
            <v>4.6019398834555199E-2</v>
          </cell>
          <cell r="L141">
            <v>5.7562919079021502E-2</v>
          </cell>
          <cell r="M141">
            <v>5.6954363355050303E-2</v>
          </cell>
          <cell r="N141">
            <v>4.5459793927555101E-2</v>
          </cell>
          <cell r="O141">
            <v>4.7618381726044497E-2</v>
          </cell>
          <cell r="P141">
            <v>4.9540831717607502E-2</v>
          </cell>
          <cell r="Q141">
            <v>4.54925000201973E-2</v>
          </cell>
          <cell r="R141">
            <v>4.48933272809805E-2</v>
          </cell>
          <cell r="S141">
            <v>4.3931846037770297E-2</v>
          </cell>
          <cell r="T141">
            <v>4.0563761216295E-2</v>
          </cell>
          <cell r="U141">
            <v>4.6932012923163402E-2</v>
          </cell>
          <cell r="V141">
            <v>4.6317964602420401E-2</v>
          </cell>
          <cell r="W141">
            <v>4.7725096573822103E-2</v>
          </cell>
          <cell r="X141">
            <v>5.35608798446566E-2</v>
          </cell>
          <cell r="Y141">
            <v>5.91164162665785E-2</v>
          </cell>
          <cell r="Z141">
            <v>6.4341759444940805E-2</v>
          </cell>
          <cell r="AA141">
            <v>7.1787750573766795E-2</v>
          </cell>
          <cell r="AB141">
            <v>7.9046475476070605E-2</v>
          </cell>
        </row>
        <row r="142">
          <cell r="A142" t="str">
            <v>Saudi Arabia</v>
          </cell>
          <cell r="B142">
            <v>164.29275623685001</v>
          </cell>
          <cell r="C142">
            <v>183.91220809932</v>
          </cell>
          <cell r="D142">
            <v>152.96031514444101</v>
          </cell>
          <cell r="E142">
            <v>128.85962373371899</v>
          </cell>
          <cell r="F142">
            <v>119.292849035187</v>
          </cell>
          <cell r="G142">
            <v>103.894106798743</v>
          </cell>
          <cell r="H142">
            <v>86.954443703369705</v>
          </cell>
          <cell r="I142">
            <v>85.696128170894497</v>
          </cell>
          <cell r="J142">
            <v>88.256074766355098</v>
          </cell>
          <cell r="K142">
            <v>95.344459279038702</v>
          </cell>
          <cell r="L142">
            <v>116.778104138852</v>
          </cell>
          <cell r="M142">
            <v>131.33564753004001</v>
          </cell>
          <cell r="N142">
            <v>136.30387182910499</v>
          </cell>
          <cell r="O142">
            <v>132.15113484646201</v>
          </cell>
          <cell r="P142">
            <v>134.32683578104101</v>
          </cell>
          <cell r="Q142">
            <v>142.45740987983999</v>
          </cell>
          <cell r="R142">
            <v>157.74312416555401</v>
          </cell>
          <cell r="S142">
            <v>164.993858477971</v>
          </cell>
          <cell r="T142">
            <v>145.96742323097499</v>
          </cell>
          <cell r="U142">
            <v>161.17196261682199</v>
          </cell>
          <cell r="V142">
            <v>188.69292389853101</v>
          </cell>
          <cell r="W142">
            <v>183.25687583444599</v>
          </cell>
          <cell r="X142">
            <v>188.80267022696901</v>
          </cell>
          <cell r="Y142">
            <v>214.85922563417901</v>
          </cell>
          <cell r="Z142">
            <v>250.673217623498</v>
          </cell>
          <cell r="AA142">
            <v>309.94472630173601</v>
          </cell>
          <cell r="AB142">
            <v>348.604123028267</v>
          </cell>
        </row>
        <row r="143">
          <cell r="A143" t="str">
            <v>Senegal</v>
          </cell>
          <cell r="B143">
            <v>3.5032754706053399</v>
          </cell>
          <cell r="C143">
            <v>3.1767886396646401</v>
          </cell>
          <cell r="D143">
            <v>3.1097370751955902</v>
          </cell>
          <cell r="E143">
            <v>2.7742428746470602</v>
          </cell>
          <cell r="F143">
            <v>2.7055772415199502</v>
          </cell>
          <cell r="G143">
            <v>2.9622196164939698</v>
          </cell>
          <cell r="H143">
            <v>4.1899317997944001</v>
          </cell>
          <cell r="I143">
            <v>5.0406510896778096</v>
          </cell>
          <cell r="J143">
            <v>4.9851230756325302</v>
          </cell>
          <cell r="K143">
            <v>4.9130389289255501</v>
          </cell>
          <cell r="L143">
            <v>5.7167450575571497</v>
          </cell>
          <cell r="M143">
            <v>5.61717430703857</v>
          </cell>
          <cell r="N143">
            <v>6.0049084558094501</v>
          </cell>
          <cell r="O143">
            <v>5.6788498973865904</v>
          </cell>
          <cell r="P143">
            <v>3.8771984903860099</v>
          </cell>
          <cell r="Q143">
            <v>4.8787213957699898</v>
          </cell>
          <cell r="R143">
            <v>5.0658321185382098</v>
          </cell>
          <cell r="S143">
            <v>4.6722589680318496</v>
          </cell>
          <cell r="T143">
            <v>5.0582248867778601</v>
          </cell>
          <cell r="U143">
            <v>5.1507988865769896</v>
          </cell>
          <cell r="V143">
            <v>4.6933343536924701</v>
          </cell>
          <cell r="W143">
            <v>4.8818359233186701</v>
          </cell>
          <cell r="X143">
            <v>5.35249970979942</v>
          </cell>
          <cell r="Y143">
            <v>6.8282332494118698</v>
          </cell>
          <cell r="Z143">
            <v>7.9578061916080003</v>
          </cell>
          <cell r="AA143">
            <v>8.6152864131973796</v>
          </cell>
          <cell r="AB143">
            <v>9.2420528858045898</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16.0926464221874</v>
          </cell>
          <cell r="U144">
            <v>11.132937106405199</v>
          </cell>
          <cell r="V144">
            <v>8.9633246050937991</v>
          </cell>
          <cell r="W144">
            <v>11.758537858299601</v>
          </cell>
          <cell r="X144">
            <v>15.8314713297037</v>
          </cell>
          <cell r="Y144">
            <v>20.3396839185137</v>
          </cell>
          <cell r="Z144">
            <v>24.517897938345602</v>
          </cell>
          <cell r="AA144">
            <v>26.231505255507599</v>
          </cell>
          <cell r="AB144">
            <v>31.588885647207199</v>
          </cell>
        </row>
        <row r="145">
          <cell r="A145" t="str">
            <v>Seychelles</v>
          </cell>
          <cell r="B145">
            <v>0.147357211278102</v>
          </cell>
          <cell r="C145">
            <v>0.153905224008728</v>
          </cell>
          <cell r="D145">
            <v>0.14775944940743599</v>
          </cell>
          <cell r="E145">
            <v>0.14671375376795301</v>
          </cell>
          <cell r="F145">
            <v>0.151312527447619</v>
          </cell>
          <cell r="G145">
            <v>0.16888832821720401</v>
          </cell>
          <cell r="H145">
            <v>0.20785034321979001</v>
          </cell>
          <cell r="I145">
            <v>0.24926740571428599</v>
          </cell>
          <cell r="J145">
            <v>0.28382701779478398</v>
          </cell>
          <cell r="K145">
            <v>0.30483376729192102</v>
          </cell>
          <cell r="L145">
            <v>0.36858475894245701</v>
          </cell>
          <cell r="M145">
            <v>0.37435955608492599</v>
          </cell>
          <cell r="N145">
            <v>0.43365872705974201</v>
          </cell>
          <cell r="O145">
            <v>0.47391681945382602</v>
          </cell>
          <cell r="P145">
            <v>0.486441583100932</v>
          </cell>
          <cell r="Q145">
            <v>0.50821083578328397</v>
          </cell>
          <cell r="R145">
            <v>0.50305835010060396</v>
          </cell>
          <cell r="S145">
            <v>0.56295416978219703</v>
          </cell>
          <cell r="T145">
            <v>0.60835868451516495</v>
          </cell>
          <cell r="U145">
            <v>0.62297577638782797</v>
          </cell>
          <cell r="V145">
            <v>0.61487797123347199</v>
          </cell>
          <cell r="W145">
            <v>0.62225763083204699</v>
          </cell>
          <cell r="X145">
            <v>0.697514005389262</v>
          </cell>
          <cell r="Y145">
            <v>0.70570263823011103</v>
          </cell>
          <cell r="Z145">
            <v>0.69979999999999998</v>
          </cell>
          <cell r="AA145">
            <v>0.72261818181818205</v>
          </cell>
          <cell r="AB145">
            <v>0.74876323622406704</v>
          </cell>
        </row>
        <row r="146">
          <cell r="A146" t="str">
            <v>Sierra Leone</v>
          </cell>
          <cell r="B146">
            <v>1.1657960386867801</v>
          </cell>
          <cell r="C146">
            <v>1.24954867154774</v>
          </cell>
          <cell r="D146">
            <v>1.4049968875573799</v>
          </cell>
          <cell r="E146">
            <v>1.22143061691669</v>
          </cell>
          <cell r="F146">
            <v>1.41321543445813</v>
          </cell>
          <cell r="G146">
            <v>1.20264126300765</v>
          </cell>
          <cell r="H146">
            <v>0.90069172746497395</v>
          </cell>
          <cell r="I146">
            <v>0.78462300354315395</v>
          </cell>
          <cell r="J146">
            <v>1.2861964551751399</v>
          </cell>
          <cell r="K146">
            <v>1.18146696385248</v>
          </cell>
          <cell r="L146">
            <v>0.64964482122897105</v>
          </cell>
          <cell r="M146">
            <v>0.77999509047354298</v>
          </cell>
          <cell r="N146">
            <v>0.679977081081514</v>
          </cell>
          <cell r="O146">
            <v>0.76887373425050298</v>
          </cell>
          <cell r="P146">
            <v>0.91185067654574004</v>
          </cell>
          <cell r="Q146">
            <v>0.87215384615384595</v>
          </cell>
          <cell r="R146">
            <v>0.94170187347271295</v>
          </cell>
          <cell r="S146">
            <v>0.84987770413056196</v>
          </cell>
          <cell r="T146">
            <v>0.67237244343254798</v>
          </cell>
          <cell r="U146">
            <v>0.66939419133133804</v>
          </cell>
          <cell r="V146">
            <v>0.63587757342907603</v>
          </cell>
          <cell r="W146">
            <v>0.80566203110282097</v>
          </cell>
          <cell r="X146">
            <v>0.93580860812484501</v>
          </cell>
          <cell r="Y146">
            <v>0.99109588305031404</v>
          </cell>
          <cell r="Z146">
            <v>1.07304784883682</v>
          </cell>
          <cell r="AA146">
            <v>1.2147865114104699</v>
          </cell>
          <cell r="AB146">
            <v>1.4192404011200299</v>
          </cell>
        </row>
        <row r="147">
          <cell r="A147" t="str">
            <v>Singapore</v>
          </cell>
          <cell r="B147">
            <v>11.7302457765503</v>
          </cell>
          <cell r="C147">
            <v>13.9043006003887</v>
          </cell>
          <cell r="D147">
            <v>15.292998919519199</v>
          </cell>
          <cell r="E147">
            <v>17.4143063426868</v>
          </cell>
          <cell r="F147">
            <v>18.8242059645778</v>
          </cell>
          <cell r="G147">
            <v>17.7422448496303</v>
          </cell>
          <cell r="H147">
            <v>18.0074859365462</v>
          </cell>
          <cell r="I147">
            <v>20.571008001012999</v>
          </cell>
          <cell r="J147">
            <v>25.4210219014373</v>
          </cell>
          <cell r="K147">
            <v>30.1168819515363</v>
          </cell>
          <cell r="L147">
            <v>36.842412093570701</v>
          </cell>
          <cell r="M147">
            <v>43.165118231020799</v>
          </cell>
          <cell r="N147">
            <v>49.714890830587898</v>
          </cell>
          <cell r="O147">
            <v>58.158146501016802</v>
          </cell>
          <cell r="P147">
            <v>70.677935309146605</v>
          </cell>
          <cell r="Q147">
            <v>84.289619895934393</v>
          </cell>
          <cell r="R147">
            <v>92.551929642699506</v>
          </cell>
          <cell r="S147">
            <v>95.865261844000898</v>
          </cell>
          <cell r="T147">
            <v>82.398579510656205</v>
          </cell>
          <cell r="U147">
            <v>82.6107845431643</v>
          </cell>
          <cell r="V147">
            <v>92.716821123419095</v>
          </cell>
          <cell r="W147">
            <v>85.484610479580397</v>
          </cell>
          <cell r="X147">
            <v>88.068484008514901</v>
          </cell>
          <cell r="Y147">
            <v>92.349867503420001</v>
          </cell>
          <cell r="Z147">
            <v>107.405488607555</v>
          </cell>
          <cell r="AA147">
            <v>116.703912376701</v>
          </cell>
          <cell r="AB147">
            <v>132.154665419184</v>
          </cell>
        </row>
        <row r="148">
          <cell r="A148" t="str">
            <v>Slovak Republic</v>
          </cell>
          <cell r="B148">
            <v>40.411366095509401</v>
          </cell>
          <cell r="C148">
            <v>42.876817447540098</v>
          </cell>
          <cell r="D148">
            <v>43.0855821509154</v>
          </cell>
          <cell r="E148">
            <v>42.634353133323899</v>
          </cell>
          <cell r="F148">
            <v>38.613713805314703</v>
          </cell>
          <cell r="G148">
            <v>38.833864121894003</v>
          </cell>
          <cell r="H148">
            <v>45.558256264734602</v>
          </cell>
          <cell r="I148">
            <v>51.097247086498101</v>
          </cell>
          <cell r="J148">
            <v>50.683217756581001</v>
          </cell>
          <cell r="K148">
            <v>49.628402883162799</v>
          </cell>
          <cell r="L148">
            <v>44.939279359734897</v>
          </cell>
          <cell r="M148">
            <v>33.184327494727597</v>
          </cell>
          <cell r="N148">
            <v>11.7657465430656</v>
          </cell>
          <cell r="O148">
            <v>13.369060574589801</v>
          </cell>
          <cell r="P148">
            <v>15.467281270757899</v>
          </cell>
          <cell r="Q148">
            <v>19.696839425294201</v>
          </cell>
          <cell r="R148">
            <v>21.375351156492702</v>
          </cell>
          <cell r="S148">
            <v>21.5639866626314</v>
          </cell>
          <cell r="T148">
            <v>22.423229840988999</v>
          </cell>
          <cell r="U148">
            <v>20.6022878832446</v>
          </cell>
          <cell r="V148">
            <v>20.373953414547099</v>
          </cell>
          <cell r="W148">
            <v>21.108443453217099</v>
          </cell>
          <cell r="X148">
            <v>24.521590451554498</v>
          </cell>
          <cell r="Y148">
            <v>33.005021524057497</v>
          </cell>
          <cell r="Z148">
            <v>42.014508478779803</v>
          </cell>
          <cell r="AA148">
            <v>47.427917435703201</v>
          </cell>
          <cell r="AB148">
            <v>54.968807617508098</v>
          </cell>
        </row>
        <row r="149">
          <cell r="A149" t="str">
            <v>Slovenia</v>
          </cell>
          <cell r="B149">
            <v>7.4383791078617199</v>
          </cell>
          <cell r="C149">
            <v>7.3288758349705097</v>
          </cell>
          <cell r="D149">
            <v>6.3656380297314303</v>
          </cell>
          <cell r="E149">
            <v>4.7070528192422403</v>
          </cell>
          <cell r="F149">
            <v>4.5084121462593103</v>
          </cell>
          <cell r="G149">
            <v>4.5574034838620303</v>
          </cell>
          <cell r="H149">
            <v>6.3337130274625997</v>
          </cell>
          <cell r="I149">
            <v>7.2581047109105903</v>
          </cell>
          <cell r="J149">
            <v>6.47873814321827</v>
          </cell>
          <cell r="K149">
            <v>10.4338099473363</v>
          </cell>
          <cell r="L149">
            <v>16.7773420900423</v>
          </cell>
          <cell r="M149">
            <v>28.5842917764211</v>
          </cell>
          <cell r="N149">
            <v>28.655961128681099</v>
          </cell>
          <cell r="O149">
            <v>24.722333657577401</v>
          </cell>
          <cell r="P149">
            <v>25.048606959930702</v>
          </cell>
          <cell r="Q149">
            <v>31.797629483011999</v>
          </cell>
          <cell r="R149">
            <v>28.9513171270297</v>
          </cell>
          <cell r="S149">
            <v>26.2464322168846</v>
          </cell>
          <cell r="T149">
            <v>27.091460047210798</v>
          </cell>
          <cell r="U149">
            <v>26.752546140958401</v>
          </cell>
          <cell r="V149">
            <v>22.687624042502598</v>
          </cell>
          <cell r="W149">
            <v>21.840691949841101</v>
          </cell>
          <cell r="X149">
            <v>23.663570213315701</v>
          </cell>
          <cell r="Y149">
            <v>28.818743345787201</v>
          </cell>
          <cell r="Z149">
            <v>32.738476114001898</v>
          </cell>
          <cell r="AA149">
            <v>34.407359030785798</v>
          </cell>
          <cell r="AB149">
            <v>37.340342675491399</v>
          </cell>
        </row>
        <row r="150">
          <cell r="A150" t="str">
            <v>Solomon Islands</v>
          </cell>
          <cell r="B150">
            <v>0.17710115934381199</v>
          </cell>
          <cell r="C150">
            <v>0.18765681424303399</v>
          </cell>
          <cell r="D150">
            <v>0.18683497054358</v>
          </cell>
          <cell r="E150">
            <v>0.17552080265245401</v>
          </cell>
          <cell r="F150">
            <v>0.16672525143164099</v>
          </cell>
          <cell r="G150">
            <v>0.14721263817271801</v>
          </cell>
          <cell r="H150">
            <v>0.12534349831307301</v>
          </cell>
          <cell r="I150">
            <v>0.15245595173816301</v>
          </cell>
          <cell r="J150">
            <v>0.168063754188714</v>
          </cell>
          <cell r="K150">
            <v>0.16020363259135001</v>
          </cell>
          <cell r="L150">
            <v>0.20135790589090499</v>
          </cell>
          <cell r="M150">
            <v>0.21406406966709099</v>
          </cell>
          <cell r="N150">
            <v>0.26057314605784399</v>
          </cell>
          <cell r="O150">
            <v>0.28270583700045199</v>
          </cell>
          <cell r="P150">
            <v>0.319735766088241</v>
          </cell>
          <cell r="Q150">
            <v>0.35720397079641703</v>
          </cell>
          <cell r="R150">
            <v>0.39042835146046201</v>
          </cell>
          <cell r="S150">
            <v>0.390689488448695</v>
          </cell>
          <cell r="T150">
            <v>0.32415533884373599</v>
          </cell>
          <cell r="U150">
            <v>0.33174251737077098</v>
          </cell>
          <cell r="V150">
            <v>0.29933347633291002</v>
          </cell>
          <cell r="W150">
            <v>0.27420128762667501</v>
          </cell>
          <cell r="X150">
            <v>0.22778947437559299</v>
          </cell>
          <cell r="Y150">
            <v>0.23148685737545599</v>
          </cell>
          <cell r="Z150">
            <v>0.26505193571326602</v>
          </cell>
          <cell r="AA150">
            <v>0.29402304224319298</v>
          </cell>
          <cell r="AB150">
            <v>0.32091119340413399</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row>
        <row r="152">
          <cell r="A152" t="str">
            <v>South Africa</v>
          </cell>
          <cell r="B152">
            <v>80.546995377503805</v>
          </cell>
          <cell r="C152">
            <v>82.796581196581201</v>
          </cell>
          <cell r="D152">
            <v>75.938852564692894</v>
          </cell>
          <cell r="E152">
            <v>84.687191454986106</v>
          </cell>
          <cell r="F152">
            <v>74.936640238530899</v>
          </cell>
          <cell r="G152">
            <v>57.2727680775618</v>
          </cell>
          <cell r="H152">
            <v>65.423691701335699</v>
          </cell>
          <cell r="I152">
            <v>85.792110821830306</v>
          </cell>
          <cell r="J152">
            <v>92.234885153568598</v>
          </cell>
          <cell r="K152">
            <v>95.978948974143805</v>
          </cell>
          <cell r="L152">
            <v>111.997526761217</v>
          </cell>
          <cell r="M152">
            <v>120.243398891666</v>
          </cell>
          <cell r="N152">
            <v>130.53198204516801</v>
          </cell>
          <cell r="O152">
            <v>130.447546453608</v>
          </cell>
          <cell r="P152">
            <v>135.81992844465699</v>
          </cell>
          <cell r="Q152">
            <v>151.11662531017399</v>
          </cell>
          <cell r="R152">
            <v>143.830648915371</v>
          </cell>
          <cell r="S152">
            <v>148.83554359386201</v>
          </cell>
          <cell r="T152">
            <v>134.21505531853401</v>
          </cell>
          <cell r="U152">
            <v>133.10480770803699</v>
          </cell>
          <cell r="V152">
            <v>132.96439952129001</v>
          </cell>
          <cell r="W152">
            <v>118.56272738896401</v>
          </cell>
          <cell r="X152">
            <v>111.130033756478</v>
          </cell>
          <cell r="Y152">
            <v>166.65472523695601</v>
          </cell>
          <cell r="Z152">
            <v>216.771887936247</v>
          </cell>
          <cell r="AA152">
            <v>241.93342030397801</v>
          </cell>
          <cell r="AB152">
            <v>255.15545572762699</v>
          </cell>
        </row>
        <row r="153">
          <cell r="A153" t="str">
            <v>Spain</v>
          </cell>
          <cell r="B153">
            <v>226.315873802542</v>
          </cell>
          <cell r="C153">
            <v>198.050447409393</v>
          </cell>
          <cell r="D153">
            <v>191.43883723424801</v>
          </cell>
          <cell r="E153">
            <v>167.25520212847701</v>
          </cell>
          <cell r="F153">
            <v>167.435658559275</v>
          </cell>
          <cell r="G153">
            <v>176.11362382835</v>
          </cell>
          <cell r="H153">
            <v>244.09077424454301</v>
          </cell>
          <cell r="I153">
            <v>309.47280977888602</v>
          </cell>
          <cell r="J153">
            <v>364.102205861632</v>
          </cell>
          <cell r="K153">
            <v>401.35901017509099</v>
          </cell>
          <cell r="L153">
            <v>520.40047584157799</v>
          </cell>
          <cell r="M153">
            <v>560.326102943563</v>
          </cell>
          <cell r="N153">
            <v>612.89864139641202</v>
          </cell>
          <cell r="O153">
            <v>513.16521972087196</v>
          </cell>
          <cell r="P153">
            <v>515.81246301190095</v>
          </cell>
          <cell r="Q153">
            <v>597.27845435002905</v>
          </cell>
          <cell r="R153">
            <v>622.65041663339002</v>
          </cell>
          <cell r="S153">
            <v>573.37592127357402</v>
          </cell>
          <cell r="T153">
            <v>601.62493465954401</v>
          </cell>
          <cell r="U153">
            <v>618.69096149965503</v>
          </cell>
          <cell r="V153">
            <v>582.37666769833299</v>
          </cell>
          <cell r="W153">
            <v>609.63109928666699</v>
          </cell>
          <cell r="X153">
            <v>688.67612284833297</v>
          </cell>
          <cell r="Y153">
            <v>884.90757440250002</v>
          </cell>
          <cell r="Z153">
            <v>1044.50729024167</v>
          </cell>
          <cell r="AA153">
            <v>1127.9750935249999</v>
          </cell>
          <cell r="AB153">
            <v>1225.7501735197</v>
          </cell>
        </row>
        <row r="154">
          <cell r="A154" t="str">
            <v>Sri Lanka</v>
          </cell>
          <cell r="B154">
            <v>4.0018749243982104</v>
          </cell>
          <cell r="C154">
            <v>4.4167619245557503</v>
          </cell>
          <cell r="D154">
            <v>4.76830674610801</v>
          </cell>
          <cell r="E154">
            <v>5.1473138382306196</v>
          </cell>
          <cell r="F154">
            <v>6.0335927791222401</v>
          </cell>
          <cell r="G154">
            <v>5.9684348365457502</v>
          </cell>
          <cell r="H154">
            <v>6.3961748065871804</v>
          </cell>
          <cell r="I154">
            <v>6.6605798123721502</v>
          </cell>
          <cell r="J154">
            <v>6.9615931423792503</v>
          </cell>
          <cell r="K154">
            <v>6.9878491968818501</v>
          </cell>
          <cell r="L154">
            <v>8.0319663862050206</v>
          </cell>
          <cell r="M154">
            <v>9.0000362568434795</v>
          </cell>
          <cell r="N154">
            <v>9.7030946534450209</v>
          </cell>
          <cell r="O154">
            <v>10.338215892323101</v>
          </cell>
          <cell r="P154">
            <v>11.718756244922901</v>
          </cell>
          <cell r="Q154">
            <v>13.0292935469464</v>
          </cell>
          <cell r="R154">
            <v>13.8973752464975</v>
          </cell>
          <cell r="S154">
            <v>15.090752790022099</v>
          </cell>
          <cell r="T154">
            <v>15.7949438468836</v>
          </cell>
          <cell r="U154">
            <v>15.6573505230023</v>
          </cell>
          <cell r="V154">
            <v>16.331862796130199</v>
          </cell>
          <cell r="W154">
            <v>15.745687547492301</v>
          </cell>
          <cell r="X154">
            <v>16.536178682741198</v>
          </cell>
          <cell r="Y154">
            <v>18.246413703912499</v>
          </cell>
          <cell r="Z154">
            <v>20.054863182600698</v>
          </cell>
          <cell r="AA154">
            <v>23.534174584340398</v>
          </cell>
          <cell r="AB154">
            <v>26.794458818220601</v>
          </cell>
        </row>
        <row r="155">
          <cell r="A155" t="str">
            <v>St. Kitts and Nevis</v>
          </cell>
          <cell r="B155">
            <v>4.7962966969310898E-2</v>
          </cell>
          <cell r="C155">
            <v>5.51111152073974E-2</v>
          </cell>
          <cell r="D155">
            <v>6.1740752669846397E-2</v>
          </cell>
          <cell r="E155">
            <v>5.1629635254869501E-2</v>
          </cell>
          <cell r="F155">
            <v>6.0148155081583297E-2</v>
          </cell>
          <cell r="G155">
            <v>6.7037039252792599E-2</v>
          </cell>
          <cell r="H155">
            <v>7.8851849655718897E-2</v>
          </cell>
          <cell r="I155">
            <v>9.0185186992129504E-2</v>
          </cell>
          <cell r="J155">
            <v>0.10688889720901</v>
          </cell>
          <cell r="K155">
            <v>0.14322223233784101</v>
          </cell>
          <cell r="L155">
            <v>0.15919814814814801</v>
          </cell>
          <cell r="M155">
            <v>0.164533333333333</v>
          </cell>
          <cell r="N155">
            <v>0.18181481481481501</v>
          </cell>
          <cell r="O155">
            <v>0.19834074074074101</v>
          </cell>
          <cell r="P155">
            <v>0.22174074074074099</v>
          </cell>
          <cell r="Q155">
            <v>0.23062962962962999</v>
          </cell>
          <cell r="R155">
            <v>0.245737037037037</v>
          </cell>
          <cell r="S155">
            <v>0.27491851851851801</v>
          </cell>
          <cell r="T155">
            <v>0.287122222222222</v>
          </cell>
          <cell r="U155">
            <v>0.30502962962962998</v>
          </cell>
          <cell r="V155">
            <v>0.32957777777777802</v>
          </cell>
          <cell r="W155">
            <v>0.34472222222222199</v>
          </cell>
          <cell r="X155">
            <v>0.35524451851851901</v>
          </cell>
          <cell r="Y155">
            <v>0.366325925925926</v>
          </cell>
          <cell r="Z155">
            <v>0.40569148148148099</v>
          </cell>
          <cell r="AA155">
            <v>0.44226296296296302</v>
          </cell>
          <cell r="AB155">
            <v>0.48668087407407401</v>
          </cell>
        </row>
        <row r="156">
          <cell r="A156" t="str">
            <v>St. Lucia</v>
          </cell>
          <cell r="B156">
            <v>0.13340742972025499</v>
          </cell>
          <cell r="C156">
            <v>0.152259288338048</v>
          </cell>
          <cell r="D156">
            <v>0.14359261743326501</v>
          </cell>
          <cell r="E156">
            <v>0.154518547475683</v>
          </cell>
          <cell r="F156">
            <v>0.197074105444977</v>
          </cell>
          <cell r="G156">
            <v>0.22290530159272401</v>
          </cell>
          <cell r="H156">
            <v>0.2702711239483</v>
          </cell>
          <cell r="I156">
            <v>0.29591943204483601</v>
          </cell>
          <cell r="J156">
            <v>0.337213402260162</v>
          </cell>
          <cell r="K156">
            <v>0.381739753581401</v>
          </cell>
          <cell r="L156">
            <v>0.41561330016385201</v>
          </cell>
          <cell r="M156">
            <v>0.44741176728266102</v>
          </cell>
          <cell r="N156">
            <v>0.49612928282413399</v>
          </cell>
          <cell r="O156">
            <v>0.49774817178991598</v>
          </cell>
          <cell r="P156">
            <v>0.51773335792434605</v>
          </cell>
          <cell r="Q156">
            <v>0.55270743365959996</v>
          </cell>
          <cell r="R156">
            <v>0.56827224921370401</v>
          </cell>
          <cell r="S156">
            <v>0.57783206448258495</v>
          </cell>
          <cell r="T156">
            <v>0.63498558571575003</v>
          </cell>
          <cell r="U156">
            <v>0.67052743925574898</v>
          </cell>
          <cell r="V156">
            <v>0.68534818070043801</v>
          </cell>
          <cell r="W156">
            <v>0.66439632785342595</v>
          </cell>
          <cell r="X156">
            <v>0.68212595832516798</v>
          </cell>
          <cell r="Y156">
            <v>0.71567781177064704</v>
          </cell>
          <cell r="Z156">
            <v>0.76319114736074301</v>
          </cell>
          <cell r="AA156">
            <v>0.88240004191175003</v>
          </cell>
          <cell r="AB156">
            <v>0.93319572247256299</v>
          </cell>
        </row>
        <row r="157">
          <cell r="A157" t="str">
            <v>St. Vincent and the Grenadines</v>
          </cell>
          <cell r="B157">
            <v>6.0839368951516197E-2</v>
          </cell>
          <cell r="C157">
            <v>7.4800008836871906E-2</v>
          </cell>
          <cell r="D157">
            <v>8.5448158242992303E-2</v>
          </cell>
          <cell r="E157">
            <v>9.4044455554854994E-2</v>
          </cell>
          <cell r="F157">
            <v>0.103488891976667</v>
          </cell>
          <cell r="G157">
            <v>0.112881484849505</v>
          </cell>
          <cell r="H157">
            <v>0.127974077892413</v>
          </cell>
          <cell r="I157">
            <v>0.14232963387629199</v>
          </cell>
          <cell r="J157">
            <v>0.16457407898443999</v>
          </cell>
          <cell r="K157">
            <v>0.17729630158625301</v>
          </cell>
          <cell r="L157">
            <v>0.198207413321285</v>
          </cell>
          <cell r="M157">
            <v>0.21249259893269401</v>
          </cell>
          <cell r="N157">
            <v>0.23318889584650199</v>
          </cell>
          <cell r="O157">
            <v>0.23877408119833099</v>
          </cell>
          <cell r="P157">
            <v>0.243757653569247</v>
          </cell>
          <cell r="Q157">
            <v>0.26648148943243899</v>
          </cell>
          <cell r="R157">
            <v>0.28151482321431998</v>
          </cell>
          <cell r="S157">
            <v>0.29529260140318198</v>
          </cell>
          <cell r="T157">
            <v>0.32067824134723</v>
          </cell>
          <cell r="U157">
            <v>0.331837576917203</v>
          </cell>
          <cell r="V157">
            <v>0.33501482481058897</v>
          </cell>
          <cell r="W157">
            <v>0.34548149178954801</v>
          </cell>
          <cell r="X157">
            <v>0.36541906645849498</v>
          </cell>
          <cell r="Y157">
            <v>0.38238527437212</v>
          </cell>
          <cell r="Z157">
            <v>0.40785927142848</v>
          </cell>
          <cell r="AA157">
            <v>0.43015927209383997</v>
          </cell>
          <cell r="AB157">
            <v>0.465582185076928</v>
          </cell>
        </row>
        <row r="158">
          <cell r="A158" t="str">
            <v>Sudan</v>
          </cell>
          <cell r="B158">
            <v>9.9019996836483397</v>
          </cell>
          <cell r="C158">
            <v>7.1088887409810697</v>
          </cell>
          <cell r="D158">
            <v>5.1692308891454601</v>
          </cell>
          <cell r="E158">
            <v>7.0599987116229199</v>
          </cell>
          <cell r="F158">
            <v>8.7007680057000005</v>
          </cell>
          <cell r="G158">
            <v>6.0385624132270896</v>
          </cell>
          <cell r="H158">
            <v>8.0564002990722798</v>
          </cell>
          <cell r="I158">
            <v>13.025356986585001</v>
          </cell>
          <cell r="J158">
            <v>10.3980003568331</v>
          </cell>
          <cell r="K158">
            <v>18.347111234323499</v>
          </cell>
          <cell r="L158">
            <v>24.4444444444444</v>
          </cell>
          <cell r="M158">
            <v>27.5227857142857</v>
          </cell>
          <cell r="N158">
            <v>3.3761721930653898</v>
          </cell>
          <cell r="O158">
            <v>5.7121529641017004</v>
          </cell>
          <cell r="P158">
            <v>4.3680798639986804</v>
          </cell>
          <cell r="Q158">
            <v>7.3201069296945898</v>
          </cell>
          <cell r="R158">
            <v>8.7654641923057692</v>
          </cell>
          <cell r="S158">
            <v>11.6754612928054</v>
          </cell>
          <cell r="T158">
            <v>11.3266758549494</v>
          </cell>
          <cell r="U158">
            <v>10.7225205754232</v>
          </cell>
          <cell r="V158">
            <v>12.365418685587301</v>
          </cell>
          <cell r="W158">
            <v>13.380171720021499</v>
          </cell>
          <cell r="X158">
            <v>14.9757366103689</v>
          </cell>
          <cell r="Y158">
            <v>17.7803021665888</v>
          </cell>
          <cell r="Z158">
            <v>21.690532855377</v>
          </cell>
          <cell r="AA158">
            <v>27.8950247280141</v>
          </cell>
          <cell r="AB158">
            <v>37.564039124844797</v>
          </cell>
        </row>
        <row r="159">
          <cell r="A159" t="str">
            <v>Suriname</v>
          </cell>
          <cell r="B159">
            <v>1.1370788001226499</v>
          </cell>
          <cell r="C159">
            <v>1.2758023046776701</v>
          </cell>
          <cell r="D159">
            <v>1.31152476920864</v>
          </cell>
          <cell r="E159">
            <v>1.26824445182476</v>
          </cell>
          <cell r="F159">
            <v>1.2378065849809601</v>
          </cell>
          <cell r="G159">
            <v>1.23656877839598</v>
          </cell>
          <cell r="H159">
            <v>1.3082897675429499</v>
          </cell>
          <cell r="I159">
            <v>1.4312690056919899</v>
          </cell>
          <cell r="J159">
            <v>1.67172219864824</v>
          </cell>
          <cell r="K159">
            <v>2.1347892476738002</v>
          </cell>
          <cell r="L159">
            <v>0.40284264021373201</v>
          </cell>
          <cell r="M159">
            <v>0.44425729751071202</v>
          </cell>
          <cell r="N159">
            <v>0.41168094167446401</v>
          </cell>
          <cell r="O159">
            <v>0.32469933623637998</v>
          </cell>
          <cell r="P159">
            <v>0.60496480200297698</v>
          </cell>
          <cell r="Q159">
            <v>0.69361249013274595</v>
          </cell>
          <cell r="R159">
            <v>0.86085692859592799</v>
          </cell>
          <cell r="S159">
            <v>0.92411475711004998</v>
          </cell>
          <cell r="T159">
            <v>1.1099726212994201</v>
          </cell>
          <cell r="U159">
            <v>0.88602460856349996</v>
          </cell>
          <cell r="V159">
            <v>0.88993532100086703</v>
          </cell>
          <cell r="W159">
            <v>0.76361766307732604</v>
          </cell>
          <cell r="X159">
            <v>1.07989565159057</v>
          </cell>
          <cell r="Y159">
            <v>1.2710328640612301</v>
          </cell>
          <cell r="Z159">
            <v>1.4930710705207599</v>
          </cell>
          <cell r="AA159">
            <v>1.7775299196935399</v>
          </cell>
          <cell r="AB159">
            <v>2.1124069317954302</v>
          </cell>
        </row>
        <row r="160">
          <cell r="A160" t="str">
            <v>Swaziland</v>
          </cell>
          <cell r="B160">
            <v>0.542593560500084</v>
          </cell>
          <cell r="C160">
            <v>0.57560172129129195</v>
          </cell>
          <cell r="D160">
            <v>0.50542916137110805</v>
          </cell>
          <cell r="E160">
            <v>0.52111159742039803</v>
          </cell>
          <cell r="F160">
            <v>0.46053582400109</v>
          </cell>
          <cell r="G160">
            <v>0.36741251512316297</v>
          </cell>
          <cell r="H160">
            <v>0.452411000164476</v>
          </cell>
          <cell r="I160">
            <v>0.584477106999999</v>
          </cell>
          <cell r="J160">
            <v>0.69581683558333296</v>
          </cell>
          <cell r="K160">
            <v>0.69854403450000102</v>
          </cell>
          <cell r="L160">
            <v>0.859905893333335</v>
          </cell>
          <cell r="M160">
            <v>0.91019054933333499</v>
          </cell>
          <cell r="N160">
            <v>1.0025855825000001</v>
          </cell>
          <cell r="O160">
            <v>1.06270353191333</v>
          </cell>
          <cell r="P160">
            <v>1.1463578924443301</v>
          </cell>
          <cell r="Q160">
            <v>1.3646292424031701</v>
          </cell>
          <cell r="R160">
            <v>1.3313085686866699</v>
          </cell>
          <cell r="S160">
            <v>1.4365149512083299</v>
          </cell>
          <cell r="T160">
            <v>1.3573296540941699</v>
          </cell>
          <cell r="U160">
            <v>1.3770982038449999</v>
          </cell>
          <cell r="V160">
            <v>1.3896442835926399</v>
          </cell>
          <cell r="W160">
            <v>1.2607199730329799</v>
          </cell>
          <cell r="X160">
            <v>1.19431369752294</v>
          </cell>
          <cell r="Y160">
            <v>1.9065395851785301</v>
          </cell>
          <cell r="Z160">
            <v>2.3861145134033102</v>
          </cell>
          <cell r="AA160">
            <v>2.6085939462446599</v>
          </cell>
          <cell r="AB160">
            <v>2.6369185294117599</v>
          </cell>
        </row>
        <row r="161">
          <cell r="A161" t="str">
            <v>Sweden</v>
          </cell>
          <cell r="B161">
            <v>131.09496071101401</v>
          </cell>
          <cell r="C161">
            <v>120.30267124029299</v>
          </cell>
          <cell r="D161">
            <v>106.434933549229</v>
          </cell>
          <cell r="E161">
            <v>97.008076067475102</v>
          </cell>
          <cell r="F161">
            <v>100.922253716008</v>
          </cell>
          <cell r="G161">
            <v>105.947918432528</v>
          </cell>
          <cell r="H161">
            <v>139.73676707943801</v>
          </cell>
          <cell r="I161">
            <v>170.30577665232599</v>
          </cell>
          <cell r="J161">
            <v>192.45661123058301</v>
          </cell>
          <cell r="K161">
            <v>202.82184720276601</v>
          </cell>
          <cell r="L161">
            <v>242.84766498449099</v>
          </cell>
          <cell r="M161">
            <v>256.34355528349198</v>
          </cell>
          <cell r="N161">
            <v>266.223851502169</v>
          </cell>
          <cell r="O161">
            <v>200.48775059273399</v>
          </cell>
          <cell r="P161">
            <v>215.56231197067601</v>
          </cell>
          <cell r="Q161">
            <v>251.034379226716</v>
          </cell>
          <cell r="R161">
            <v>272.84967992316302</v>
          </cell>
          <cell r="S161">
            <v>249.68461718560101</v>
          </cell>
          <cell r="T161">
            <v>250.02741894557701</v>
          </cell>
          <cell r="U161">
            <v>253.88137359737101</v>
          </cell>
          <cell r="V161">
            <v>242.792005612043</v>
          </cell>
          <cell r="W161">
            <v>221.87864005907801</v>
          </cell>
          <cell r="X161">
            <v>244.31389179036699</v>
          </cell>
          <cell r="Y161">
            <v>304.85402336357998</v>
          </cell>
          <cell r="Z161">
            <v>349.55738607513899</v>
          </cell>
          <cell r="AA161">
            <v>358.48131142331101</v>
          </cell>
          <cell r="AB161">
            <v>385.29267322534298</v>
          </cell>
        </row>
        <row r="162">
          <cell r="A162" t="str">
            <v>Switzerland</v>
          </cell>
          <cell r="B162">
            <v>109.397812125375</v>
          </cell>
          <cell r="C162">
            <v>100.557876339155</v>
          </cell>
          <cell r="D162">
            <v>102.187066835812</v>
          </cell>
          <cell r="E162">
            <v>101.78971963536</v>
          </cell>
          <cell r="F162">
            <v>97.426045512578199</v>
          </cell>
          <cell r="G162">
            <v>99.477584314279497</v>
          </cell>
          <cell r="H162">
            <v>142.04508413335299</v>
          </cell>
          <cell r="I162">
            <v>177.23770933623501</v>
          </cell>
          <cell r="J162">
            <v>191.97430899736599</v>
          </cell>
          <cell r="K162">
            <v>184.898139139016</v>
          </cell>
          <cell r="L162">
            <v>236.91554927907401</v>
          </cell>
          <cell r="M162">
            <v>240.33891454968301</v>
          </cell>
          <cell r="N162">
            <v>250.275714103442</v>
          </cell>
          <cell r="O162">
            <v>242.613225417292</v>
          </cell>
          <cell r="P162">
            <v>269.55571510721802</v>
          </cell>
          <cell r="Q162">
            <v>315.27611433391502</v>
          </cell>
          <cell r="R162">
            <v>302.88297416384398</v>
          </cell>
          <cell r="S162">
            <v>262.36100703470601</v>
          </cell>
          <cell r="T162">
            <v>269.598559889483</v>
          </cell>
          <cell r="U162">
            <v>265.22953442730199</v>
          </cell>
          <cell r="V162">
            <v>246.321504460684</v>
          </cell>
          <cell r="W162">
            <v>250.57030650783801</v>
          </cell>
          <cell r="X162">
            <v>277.11345651626903</v>
          </cell>
          <cell r="Y162">
            <v>323.065294743734</v>
          </cell>
          <cell r="Z162">
            <v>360.15157294890503</v>
          </cell>
          <cell r="AA162">
            <v>366.51428576173498</v>
          </cell>
          <cell r="AB162">
            <v>377.239674282409</v>
          </cell>
        </row>
        <row r="163">
          <cell r="A163" t="str">
            <v>Syrian Arab Republic</v>
          </cell>
          <cell r="B163">
            <v>12.979747295258599</v>
          </cell>
          <cell r="C163">
            <v>16.652405653212899</v>
          </cell>
          <cell r="D163">
            <v>17.4146841612298</v>
          </cell>
          <cell r="E163">
            <v>18.6491099837591</v>
          </cell>
          <cell r="F163">
            <v>19.1709929513361</v>
          </cell>
          <cell r="G163">
            <v>21.1768454298393</v>
          </cell>
          <cell r="H163">
            <v>25.428245050647401</v>
          </cell>
          <cell r="I163">
            <v>32.4966931034621</v>
          </cell>
          <cell r="J163">
            <v>16.537511896600702</v>
          </cell>
          <cell r="K163">
            <v>9.8487514822554498</v>
          </cell>
          <cell r="L163">
            <v>12.3029802842733</v>
          </cell>
          <cell r="M163">
            <v>14.156428946312101</v>
          </cell>
          <cell r="N163">
            <v>13.682913538099699</v>
          </cell>
          <cell r="O163">
            <v>13.6436337654856</v>
          </cell>
          <cell r="P163">
            <v>15.152528915317699</v>
          </cell>
          <cell r="Q163">
            <v>16.644967700249801</v>
          </cell>
          <cell r="R163">
            <v>17.834532448809799</v>
          </cell>
          <cell r="S163">
            <v>16.645774736243801</v>
          </cell>
          <cell r="T163">
            <v>16.184052650614198</v>
          </cell>
          <cell r="U163">
            <v>16.834366253138601</v>
          </cell>
          <cell r="V163">
            <v>19.860650879566801</v>
          </cell>
          <cell r="W163">
            <v>21.017070616658302</v>
          </cell>
          <cell r="X163">
            <v>22.780284028495</v>
          </cell>
          <cell r="Y163">
            <v>22.718637462376801</v>
          </cell>
          <cell r="Z163">
            <v>24.702503347452101</v>
          </cell>
          <cell r="AA163">
            <v>27.369068488986901</v>
          </cell>
          <cell r="AB163">
            <v>31.5045703753118</v>
          </cell>
        </row>
        <row r="164">
          <cell r="A164" t="str">
            <v>Taiwan, China</v>
          </cell>
          <cell r="B164">
            <v>42.289821450486798</v>
          </cell>
          <cell r="C164">
            <v>49.230619037544301</v>
          </cell>
          <cell r="D164">
            <v>49.627089368928203</v>
          </cell>
          <cell r="E164">
            <v>53.472902831827703</v>
          </cell>
          <cell r="F164">
            <v>60.424608359366601</v>
          </cell>
          <cell r="G164">
            <v>63.432916544899101</v>
          </cell>
          <cell r="H164">
            <v>76.850350221291393</v>
          </cell>
          <cell r="I164">
            <v>104.072303950269</v>
          </cell>
          <cell r="J164">
            <v>125.89176340973</v>
          </cell>
          <cell r="K164">
            <v>152.87445740055799</v>
          </cell>
          <cell r="L164">
            <v>164.78863028380999</v>
          </cell>
          <cell r="M164">
            <v>184.37093315897999</v>
          </cell>
          <cell r="N164">
            <v>218.69405795581</v>
          </cell>
          <cell r="O164">
            <v>231.03355169999901</v>
          </cell>
          <cell r="P164">
            <v>252.28251618316699</v>
          </cell>
          <cell r="Q164">
            <v>274.022432739522</v>
          </cell>
          <cell r="R164">
            <v>289.34147319938597</v>
          </cell>
          <cell r="S164">
            <v>300.81791325366299</v>
          </cell>
          <cell r="T164">
            <v>276.321080683719</v>
          </cell>
          <cell r="U164">
            <v>298.82523092184499</v>
          </cell>
          <cell r="V164">
            <v>321.37351385924097</v>
          </cell>
          <cell r="W164">
            <v>291.88927554585803</v>
          </cell>
          <cell r="X164">
            <v>294.87567349531298</v>
          </cell>
          <cell r="Y164">
            <v>299.60562662895302</v>
          </cell>
          <cell r="Z164">
            <v>322.29854594863201</v>
          </cell>
          <cell r="AA164">
            <v>346.65082771002301</v>
          </cell>
          <cell r="AB164">
            <v>355.70750886198903</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0.291336029014093</v>
          </cell>
          <cell r="O165">
            <v>0.67798032991945101</v>
          </cell>
          <cell r="P165">
            <v>0.82936571892584199</v>
          </cell>
          <cell r="Q165">
            <v>0.56930146789796299</v>
          </cell>
          <cell r="R165">
            <v>1.0516937064923999</v>
          </cell>
          <cell r="S165">
            <v>1.1212847784345401</v>
          </cell>
          <cell r="T165">
            <v>1.3200311595338099</v>
          </cell>
          <cell r="U165">
            <v>1.0866857431408901</v>
          </cell>
          <cell r="V165">
            <v>0.99096809580400202</v>
          </cell>
          <cell r="W165">
            <v>1.05684880460324</v>
          </cell>
          <cell r="X165">
            <v>1.21189187753816</v>
          </cell>
          <cell r="Y165">
            <v>1.5547349802250501</v>
          </cell>
          <cell r="Z165">
            <v>2.07321842318215</v>
          </cell>
          <cell r="AA165">
            <v>2.3107440381832798</v>
          </cell>
          <cell r="AB165">
            <v>2.8113260973802299</v>
          </cell>
        </row>
        <row r="166">
          <cell r="A166" t="str">
            <v>Tanzania</v>
          </cell>
          <cell r="B166">
            <v>5.5718330569921104</v>
          </cell>
          <cell r="C166">
            <v>6.6643783510625498</v>
          </cell>
          <cell r="D166">
            <v>7.6517803807381002</v>
          </cell>
          <cell r="E166">
            <v>7.8369759065841196</v>
          </cell>
          <cell r="F166">
            <v>7.1302652887356199</v>
          </cell>
          <cell r="G166">
            <v>6.4339083158053203</v>
          </cell>
          <cell r="H166">
            <v>8.1343317858036208</v>
          </cell>
          <cell r="I166">
            <v>4.0074965875629402</v>
          </cell>
          <cell r="J166">
            <v>6.1544777779333399</v>
          </cell>
          <cell r="K166">
            <v>5.3067576186884002</v>
          </cell>
          <cell r="L166">
            <v>4.2586537475648498</v>
          </cell>
          <cell r="M166">
            <v>4.95652947618178</v>
          </cell>
          <cell r="N166">
            <v>4.60136710221356</v>
          </cell>
          <cell r="O166">
            <v>4.2577491548844</v>
          </cell>
          <cell r="P166">
            <v>4.5108529717638302</v>
          </cell>
          <cell r="Q166">
            <v>5.6310073383724397</v>
          </cell>
          <cell r="R166">
            <v>6.4630620121794298</v>
          </cell>
          <cell r="S166">
            <v>7.61503018867925</v>
          </cell>
          <cell r="T166">
            <v>8.3648277764606505</v>
          </cell>
          <cell r="U166">
            <v>8.6345924669428307</v>
          </cell>
          <cell r="V166">
            <v>9.0792960873555497</v>
          </cell>
          <cell r="W166">
            <v>9.4426107348468893</v>
          </cell>
          <cell r="X166">
            <v>9.7921435189871406</v>
          </cell>
          <cell r="Y166">
            <v>10.276061854710999</v>
          </cell>
          <cell r="Z166">
            <v>11.338690120504101</v>
          </cell>
          <cell r="AA166">
            <v>12.6068552492364</v>
          </cell>
          <cell r="AB166">
            <v>12.7872122534515</v>
          </cell>
        </row>
        <row r="167">
          <cell r="A167" t="str">
            <v>Thailand</v>
          </cell>
          <cell r="B167">
            <v>32.353377154337302</v>
          </cell>
          <cell r="C167">
            <v>34.847911285808301</v>
          </cell>
          <cell r="D167">
            <v>36.590963430993099</v>
          </cell>
          <cell r="E167">
            <v>40.043106342157202</v>
          </cell>
          <cell r="F167">
            <v>41.798734553983202</v>
          </cell>
          <cell r="G167">
            <v>38.900399729253401</v>
          </cell>
          <cell r="H167">
            <v>43.0965809294145</v>
          </cell>
          <cell r="I167">
            <v>50.535045891151498</v>
          </cell>
          <cell r="J167">
            <v>61.666953289264001</v>
          </cell>
          <cell r="K167">
            <v>72.2511876217511</v>
          </cell>
          <cell r="L167">
            <v>85.640026515762401</v>
          </cell>
          <cell r="M167">
            <v>96.187556037250204</v>
          </cell>
          <cell r="N167">
            <v>109.426058327319</v>
          </cell>
          <cell r="O167">
            <v>121.795521009697</v>
          </cell>
          <cell r="P167">
            <v>144.307793240557</v>
          </cell>
          <cell r="Q167">
            <v>168.01856224982299</v>
          </cell>
          <cell r="R167">
            <v>181.94762666986799</v>
          </cell>
          <cell r="S167">
            <v>150.89145305781699</v>
          </cell>
          <cell r="T167">
            <v>111.859659430401</v>
          </cell>
          <cell r="U167">
            <v>122.629745730968</v>
          </cell>
          <cell r="V167">
            <v>122.725247705559</v>
          </cell>
          <cell r="W167">
            <v>115.536405150354</v>
          </cell>
          <cell r="X167">
            <v>126.876918690024</v>
          </cell>
          <cell r="Y167">
            <v>142.640054927991</v>
          </cell>
          <cell r="Z167">
            <v>161.34901430734499</v>
          </cell>
          <cell r="AA167">
            <v>176.221706973278</v>
          </cell>
          <cell r="AB167">
            <v>206.25791974656801</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0.27013121372697402</v>
          </cell>
          <cell r="V168">
            <v>0.31630000000000003</v>
          </cell>
          <cell r="W168">
            <v>0.3679</v>
          </cell>
          <cell r="X168">
            <v>0.34329999999999999</v>
          </cell>
          <cell r="Y168">
            <v>0.3357</v>
          </cell>
          <cell r="Z168">
            <v>0.33860000000000001</v>
          </cell>
          <cell r="AA168">
            <v>0.34989999999999999</v>
          </cell>
          <cell r="AB168">
            <v>0.35572274123404801</v>
          </cell>
        </row>
        <row r="169">
          <cell r="A169" t="str">
            <v>Togo</v>
          </cell>
          <cell r="B169">
            <v>1.1424627923334301</v>
          </cell>
          <cell r="C169">
            <v>0.94866561815442096</v>
          </cell>
          <cell r="D169">
            <v>0.79979087591340403</v>
          </cell>
          <cell r="E169">
            <v>0.75065623773391299</v>
          </cell>
          <cell r="F169">
            <v>0.66316021412817805</v>
          </cell>
          <cell r="G169">
            <v>0.72067975351855496</v>
          </cell>
          <cell r="H169">
            <v>1.0609295265376799</v>
          </cell>
          <cell r="I169">
            <v>1.2490846720170401</v>
          </cell>
          <cell r="J169">
            <v>1.5178166942259299</v>
          </cell>
          <cell r="K169">
            <v>1.4892560249275399</v>
          </cell>
          <cell r="L169">
            <v>1.7890466359724899</v>
          </cell>
          <cell r="M169">
            <v>1.76759329596085</v>
          </cell>
          <cell r="N169">
            <v>1.85362732454316</v>
          </cell>
          <cell r="O169">
            <v>1.41282240577784</v>
          </cell>
          <cell r="P169">
            <v>1.09503882054378</v>
          </cell>
          <cell r="Q169">
            <v>1.4462060263737999</v>
          </cell>
          <cell r="R169">
            <v>1.58071172358882</v>
          </cell>
          <cell r="S169">
            <v>1.60975994850731</v>
          </cell>
          <cell r="T169">
            <v>1.52352446489652</v>
          </cell>
          <cell r="U169">
            <v>1.52878695426758</v>
          </cell>
          <cell r="V169">
            <v>1.29858520205881</v>
          </cell>
          <cell r="W169">
            <v>1.33358255793169</v>
          </cell>
          <cell r="X169">
            <v>1.47878229052148</v>
          </cell>
          <cell r="Y169">
            <v>1.6773540474629201</v>
          </cell>
          <cell r="Z169">
            <v>1.93990683320055</v>
          </cell>
          <cell r="AA169">
            <v>2.1117660833707701</v>
          </cell>
          <cell r="AB169">
            <v>2.2104077607359698</v>
          </cell>
        </row>
        <row r="170">
          <cell r="A170" t="str">
            <v>Tonga</v>
          </cell>
          <cell r="B170">
            <v>5.6081433643043799E-2</v>
          </cell>
          <cell r="C170">
            <v>6.2258808076529198E-2</v>
          </cell>
          <cell r="D170">
            <v>6.2052999946660303E-2</v>
          </cell>
          <cell r="E170">
            <v>6.0875948756832499E-2</v>
          </cell>
          <cell r="F170">
            <v>6.4212159437341002E-2</v>
          </cell>
          <cell r="G170">
            <v>6.0036476190785198E-2</v>
          </cell>
          <cell r="H170">
            <v>7.1350298398943898E-2</v>
          </cell>
          <cell r="I170">
            <v>7.7341602366520407E-2</v>
          </cell>
          <cell r="J170">
            <v>9.0926056077810999E-2</v>
          </cell>
          <cell r="K170">
            <v>0.110070557476212</v>
          </cell>
          <cell r="L170">
            <v>0.11304216441169899</v>
          </cell>
          <cell r="M170">
            <v>0.13503280151365599</v>
          </cell>
          <cell r="N170">
            <v>0.140232717243402</v>
          </cell>
          <cell r="O170">
            <v>0.14490605348845301</v>
          </cell>
          <cell r="P170">
            <v>0.14941713121693301</v>
          </cell>
          <cell r="Q170">
            <v>0.16081118930562199</v>
          </cell>
          <cell r="R170">
            <v>0.17458493600067301</v>
          </cell>
          <cell r="S170">
            <v>0.17297611152509099</v>
          </cell>
          <cell r="T170">
            <v>0.167164185898206</v>
          </cell>
          <cell r="U170">
            <v>0.155101485088258</v>
          </cell>
          <cell r="V170">
            <v>0.158134356848495</v>
          </cell>
          <cell r="W170">
            <v>0.14162418557678699</v>
          </cell>
          <cell r="X170">
            <v>0.142577775438747</v>
          </cell>
          <cell r="Y170">
            <v>0.15920269222838801</v>
          </cell>
          <cell r="Z170">
            <v>0.182078015714908</v>
          </cell>
          <cell r="AA170">
            <v>0.215388457520749</v>
          </cell>
          <cell r="AB170">
            <v>0.224055453623308</v>
          </cell>
        </row>
        <row r="171">
          <cell r="A171" t="str">
            <v>Trinidad and Tobago</v>
          </cell>
          <cell r="B171">
            <v>6.2357914188785797</v>
          </cell>
          <cell r="C171">
            <v>6.9922497221529696</v>
          </cell>
          <cell r="D171">
            <v>8.1402913432005608</v>
          </cell>
          <cell r="E171">
            <v>7.7638746914913401</v>
          </cell>
          <cell r="F171">
            <v>7.7570413584295403</v>
          </cell>
          <cell r="G171">
            <v>7.5296663674646096</v>
          </cell>
          <cell r="H171">
            <v>4.7943612381183103</v>
          </cell>
          <cell r="I171">
            <v>4.79775012709697</v>
          </cell>
          <cell r="J171">
            <v>4.5012240589435297</v>
          </cell>
          <cell r="K171">
            <v>4.3230352941176502</v>
          </cell>
          <cell r="L171">
            <v>5.0680705882352903</v>
          </cell>
          <cell r="M171">
            <v>5.2032235294117699</v>
          </cell>
          <cell r="N171">
            <v>5.3182588235294102</v>
          </cell>
          <cell r="O171">
            <v>4.5813599579899202</v>
          </cell>
          <cell r="P171">
            <v>4.9471815063893203</v>
          </cell>
          <cell r="Q171">
            <v>5.3292178965457104</v>
          </cell>
          <cell r="R171">
            <v>5.7595704959659804</v>
          </cell>
          <cell r="S171">
            <v>5.7377712171691497</v>
          </cell>
          <cell r="T171">
            <v>6.0433580041666604</v>
          </cell>
          <cell r="U171">
            <v>6.8076438793333303</v>
          </cell>
          <cell r="V171">
            <v>8.1565156001416703</v>
          </cell>
          <cell r="W171">
            <v>9.5045931534454393</v>
          </cell>
          <cell r="X171">
            <v>9.7091573083306599</v>
          </cell>
          <cell r="Y171">
            <v>12.022275828314701</v>
          </cell>
          <cell r="Z171">
            <v>13.5274038813264</v>
          </cell>
          <cell r="AA171">
            <v>16.211915800388599</v>
          </cell>
          <cell r="AB171">
            <v>19.934936507936499</v>
          </cell>
        </row>
        <row r="172">
          <cell r="A172" t="str">
            <v>Tunisia</v>
          </cell>
          <cell r="B172">
            <v>8.7419751357860704</v>
          </cell>
          <cell r="C172">
            <v>8.4285132450859308</v>
          </cell>
          <cell r="D172">
            <v>8.1334016737237498</v>
          </cell>
          <cell r="E172">
            <v>8.3501774849304393</v>
          </cell>
          <cell r="F172">
            <v>8.2548923766962297</v>
          </cell>
          <cell r="G172">
            <v>8.4100663922611307</v>
          </cell>
          <cell r="H172">
            <v>9.0181359897143292</v>
          </cell>
          <cell r="I172">
            <v>9.6962714228153892</v>
          </cell>
          <cell r="J172">
            <v>10.096292785504399</v>
          </cell>
          <cell r="K172">
            <v>10.101970240992999</v>
          </cell>
          <cell r="L172">
            <v>12.314357281111199</v>
          </cell>
          <cell r="M172">
            <v>13.0097339390007</v>
          </cell>
          <cell r="N172">
            <v>18.272274988692899</v>
          </cell>
          <cell r="O172">
            <v>14.608946896482999</v>
          </cell>
          <cell r="P172">
            <v>15.6324634242784</v>
          </cell>
          <cell r="Q172">
            <v>18.0289701839712</v>
          </cell>
          <cell r="R172">
            <v>19.587322786110501</v>
          </cell>
          <cell r="S172">
            <v>18.8970069626548</v>
          </cell>
          <cell r="T172">
            <v>19.835326182521499</v>
          </cell>
          <cell r="U172">
            <v>20.7603500504881</v>
          </cell>
          <cell r="V172">
            <v>19.455599300087499</v>
          </cell>
          <cell r="W172">
            <v>19.988322791408901</v>
          </cell>
          <cell r="X172">
            <v>21.053948232204899</v>
          </cell>
          <cell r="Y172">
            <v>25.000265174789099</v>
          </cell>
          <cell r="Z172">
            <v>28.129265355278999</v>
          </cell>
          <cell r="AA172">
            <v>28.958917835671301</v>
          </cell>
          <cell r="AB172">
            <v>30.619901838582301</v>
          </cell>
        </row>
        <row r="173">
          <cell r="A173" t="str">
            <v>Turkey</v>
          </cell>
          <cell r="B173">
            <v>70.119332003740894</v>
          </cell>
          <cell r="C173">
            <v>71.040533375736004</v>
          </cell>
          <cell r="D173">
            <v>64.546082497481194</v>
          </cell>
          <cell r="E173">
            <v>61.678317092703097</v>
          </cell>
          <cell r="F173">
            <v>59.990390704605801</v>
          </cell>
          <cell r="G173">
            <v>67.114863047808697</v>
          </cell>
          <cell r="H173">
            <v>75.495983572484306</v>
          </cell>
          <cell r="I173">
            <v>86.284064665127005</v>
          </cell>
          <cell r="J173">
            <v>89.217421322133205</v>
          </cell>
          <cell r="K173">
            <v>106.330150068213</v>
          </cell>
          <cell r="L173">
            <v>149.19726703359299</v>
          </cell>
          <cell r="M173">
            <v>147.75579482168999</v>
          </cell>
          <cell r="N173">
            <v>156.173118125982</v>
          </cell>
          <cell r="O173">
            <v>177.00378234755601</v>
          </cell>
          <cell r="P173">
            <v>128.08873056780399</v>
          </cell>
          <cell r="Q173">
            <v>166.442966293099</v>
          </cell>
          <cell r="R173">
            <v>178.06089849447301</v>
          </cell>
          <cell r="S173">
            <v>186.06096366755099</v>
          </cell>
          <cell r="T173">
            <v>197.586629043089</v>
          </cell>
          <cell r="U173">
            <v>181.689987645249</v>
          </cell>
          <cell r="V173">
            <v>198.23039419168299</v>
          </cell>
          <cell r="W173">
            <v>143.09610503356001</v>
          </cell>
          <cell r="X173">
            <v>182.973426327883</v>
          </cell>
          <cell r="Y173">
            <v>240.59631347464199</v>
          </cell>
          <cell r="Z173">
            <v>302.561408378198</v>
          </cell>
          <cell r="AA173">
            <v>362.46130461630003</v>
          </cell>
          <cell r="AB173">
            <v>392.42413112811897</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0.95061996705966001</v>
          </cell>
          <cell r="O174">
            <v>5.3627779198428902</v>
          </cell>
          <cell r="P174">
            <v>3.6333333333333302</v>
          </cell>
          <cell r="Q174">
            <v>5.8738738738738698</v>
          </cell>
          <cell r="R174">
            <v>2.3792817679558</v>
          </cell>
          <cell r="S174">
            <v>2.6811425209830899</v>
          </cell>
          <cell r="T174">
            <v>2.8618819051946902</v>
          </cell>
          <cell r="U174">
            <v>3.8571153846153798</v>
          </cell>
          <cell r="V174">
            <v>5.0221153846153799</v>
          </cell>
          <cell r="W174">
            <v>6.9334615384615397</v>
          </cell>
          <cell r="X174">
            <v>8.6999999999999993</v>
          </cell>
          <cell r="Y174">
            <v>11.4242307692308</v>
          </cell>
          <cell r="Z174">
            <v>14.195576923076899</v>
          </cell>
          <cell r="AA174">
            <v>17.174423076923102</v>
          </cell>
          <cell r="AB174">
            <v>21.845866153846199</v>
          </cell>
        </row>
        <row r="175">
          <cell r="A175" t="str">
            <v>Uganda</v>
          </cell>
          <cell r="B175">
            <v>4.6099590122603198</v>
          </cell>
          <cell r="C175">
            <v>7.4637444741896299</v>
          </cell>
          <cell r="D175">
            <v>5.1789247371928298</v>
          </cell>
          <cell r="E175">
            <v>5.9236067255473603</v>
          </cell>
          <cell r="F175">
            <v>4.5565928221620897</v>
          </cell>
          <cell r="G175">
            <v>4.1698706873309002</v>
          </cell>
          <cell r="H175">
            <v>4.1542634381374404</v>
          </cell>
          <cell r="I175">
            <v>6.6990606968917197</v>
          </cell>
          <cell r="J175">
            <v>6.9395052789787304</v>
          </cell>
          <cell r="K175">
            <v>5.62609916606496</v>
          </cell>
          <cell r="L175">
            <v>4.5892753882957802</v>
          </cell>
          <cell r="M175">
            <v>1.83543371677066</v>
          </cell>
          <cell r="N175">
            <v>2.7561185067384302</v>
          </cell>
          <cell r="O175">
            <v>3.0998329964046301</v>
          </cell>
          <cell r="P175">
            <v>3.82662453478228</v>
          </cell>
          <cell r="Q175">
            <v>5.5818892165538099</v>
          </cell>
          <cell r="R175">
            <v>5.8857953350527801</v>
          </cell>
          <cell r="S175">
            <v>6.1248606889524</v>
          </cell>
          <cell r="T175">
            <v>6.5762577467192198</v>
          </cell>
          <cell r="U175">
            <v>6.00766009917354</v>
          </cell>
          <cell r="V175">
            <v>5.9100236917645903</v>
          </cell>
          <cell r="W175">
            <v>5.6498800665586799</v>
          </cell>
          <cell r="X175">
            <v>5.8345259570674601</v>
          </cell>
          <cell r="Y175">
            <v>6.2429451078925</v>
          </cell>
          <cell r="Z175">
            <v>6.8174198114879099</v>
          </cell>
          <cell r="AA175">
            <v>8.7338409093309401</v>
          </cell>
          <cell r="AB175">
            <v>9.4426518469453207</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20.784329458197899</v>
          </cell>
          <cell r="O176">
            <v>29.654599999999999</v>
          </cell>
          <cell r="P176">
            <v>36.477848484848501</v>
          </cell>
          <cell r="Q176">
            <v>37.023036492887698</v>
          </cell>
          <cell r="R176">
            <v>44.596897020197297</v>
          </cell>
          <cell r="S176">
            <v>50.1490531302371</v>
          </cell>
          <cell r="T176">
            <v>41.891792568395303</v>
          </cell>
          <cell r="U176">
            <v>31.5687320821397</v>
          </cell>
          <cell r="V176">
            <v>31.261718319179401</v>
          </cell>
          <cell r="W176">
            <v>38.008637057443899</v>
          </cell>
          <cell r="X176">
            <v>42.392896031239403</v>
          </cell>
          <cell r="Y176">
            <v>50.132953288202998</v>
          </cell>
          <cell r="Z176">
            <v>64.883060725700304</v>
          </cell>
          <cell r="AA176">
            <v>86.044373185710995</v>
          </cell>
          <cell r="AB176">
            <v>106.072018742952</v>
          </cell>
        </row>
        <row r="177">
          <cell r="A177" t="str">
            <v>United Arab Emirates</v>
          </cell>
          <cell r="B177">
            <v>29.625623351427301</v>
          </cell>
          <cell r="C177">
            <v>32.9882861204796</v>
          </cell>
          <cell r="D177">
            <v>30.6763821425717</v>
          </cell>
          <cell r="E177">
            <v>28.1084164810819</v>
          </cell>
          <cell r="F177">
            <v>27.8646146172476</v>
          </cell>
          <cell r="G177">
            <v>27.349496437360099</v>
          </cell>
          <cell r="H177">
            <v>21.674203707275701</v>
          </cell>
          <cell r="I177">
            <v>23.798964103423401</v>
          </cell>
          <cell r="J177">
            <v>24.1895949222233</v>
          </cell>
          <cell r="K177">
            <v>27.921547233311799</v>
          </cell>
          <cell r="L177">
            <v>35.984996458730599</v>
          </cell>
          <cell r="M177">
            <v>33.1925796785617</v>
          </cell>
          <cell r="N177">
            <v>33.488068788423298</v>
          </cell>
          <cell r="O177">
            <v>36.720933537678803</v>
          </cell>
          <cell r="P177">
            <v>37.439124207036798</v>
          </cell>
          <cell r="Q177">
            <v>40.725608276072698</v>
          </cell>
          <cell r="R177">
            <v>48.005720512121997</v>
          </cell>
          <cell r="S177">
            <v>51.215527104331301</v>
          </cell>
          <cell r="T177">
            <v>48.514178352620803</v>
          </cell>
          <cell r="U177">
            <v>55.1814438393465</v>
          </cell>
          <cell r="V177">
            <v>70.221216473791699</v>
          </cell>
          <cell r="W177">
            <v>68.676848876786906</v>
          </cell>
          <cell r="X177">
            <v>75.284626957113701</v>
          </cell>
          <cell r="Y177">
            <v>88.578884955752201</v>
          </cell>
          <cell r="Z177">
            <v>103.78414091218499</v>
          </cell>
          <cell r="AA177">
            <v>130.255903335602</v>
          </cell>
          <cell r="AB177">
            <v>168.26258606382399</v>
          </cell>
        </row>
        <row r="178">
          <cell r="A178" t="str">
            <v>United Kingdom</v>
          </cell>
          <cell r="B178">
            <v>536.90580843586702</v>
          </cell>
          <cell r="C178">
            <v>513.37226211684595</v>
          </cell>
          <cell r="D178">
            <v>485.240411684469</v>
          </cell>
          <cell r="E178">
            <v>459.608020927523</v>
          </cell>
          <cell r="F178">
            <v>433.81816933813099</v>
          </cell>
          <cell r="G178">
            <v>460.54645470736602</v>
          </cell>
          <cell r="H178">
            <v>560.07673905425702</v>
          </cell>
          <cell r="I178">
            <v>688.68485842749999</v>
          </cell>
          <cell r="J178">
            <v>835.5205784625</v>
          </cell>
          <cell r="K178">
            <v>844.31768010333303</v>
          </cell>
          <cell r="L178">
            <v>996.15559413333301</v>
          </cell>
          <cell r="M178">
            <v>1038.7602718999999</v>
          </cell>
          <cell r="N178">
            <v>1080.45488637167</v>
          </cell>
          <cell r="O178">
            <v>965.28189734666705</v>
          </cell>
          <cell r="P178">
            <v>1042.98930969</v>
          </cell>
          <cell r="Q178">
            <v>1136.0966479333299</v>
          </cell>
          <cell r="R178">
            <v>1194.9691221066701</v>
          </cell>
          <cell r="S178">
            <v>1328.48835783</v>
          </cell>
          <cell r="T178">
            <v>1425.83253702</v>
          </cell>
          <cell r="U178">
            <v>1467.0286281025001</v>
          </cell>
          <cell r="V178">
            <v>1445.1922208349999</v>
          </cell>
          <cell r="W178">
            <v>1435.6255546325001</v>
          </cell>
          <cell r="X178">
            <v>1574.470198475</v>
          </cell>
          <cell r="Y178">
            <v>1814.6381745066701</v>
          </cell>
          <cell r="Z178">
            <v>2155.1621586000001</v>
          </cell>
          <cell r="AA178">
            <v>2230.6081367158299</v>
          </cell>
          <cell r="AB178">
            <v>2373.6851791499998</v>
          </cell>
        </row>
        <row r="179">
          <cell r="A179" t="str">
            <v>United States</v>
          </cell>
          <cell r="B179">
            <v>2789.5250027895299</v>
          </cell>
          <cell r="C179">
            <v>3128.42500312843</v>
          </cell>
          <cell r="D179">
            <v>3255.0250032550298</v>
          </cell>
          <cell r="E179">
            <v>3536.6750035366799</v>
          </cell>
          <cell r="F179">
            <v>3933.17500163882</v>
          </cell>
          <cell r="G179">
            <v>4220.25</v>
          </cell>
          <cell r="H179">
            <v>4462.8249999999998</v>
          </cell>
          <cell r="I179">
            <v>4739.4750000000004</v>
          </cell>
          <cell r="J179">
            <v>5103.75</v>
          </cell>
          <cell r="K179">
            <v>5484.35</v>
          </cell>
          <cell r="L179">
            <v>5803.0749999999998</v>
          </cell>
          <cell r="M179">
            <v>5995.9250000000002</v>
          </cell>
          <cell r="N179">
            <v>6337.75</v>
          </cell>
          <cell r="O179">
            <v>6657.4</v>
          </cell>
          <cell r="P179">
            <v>7072.2250000000004</v>
          </cell>
          <cell r="Q179">
            <v>7397.65</v>
          </cell>
          <cell r="R179">
            <v>7816.8249999999998</v>
          </cell>
          <cell r="S179">
            <v>8304.3250000000007</v>
          </cell>
          <cell r="T179">
            <v>8746.9750000000004</v>
          </cell>
          <cell r="U179">
            <v>9268.4249999999993</v>
          </cell>
          <cell r="V179">
            <v>9816.9750000000004</v>
          </cell>
          <cell r="W179">
            <v>10127.950000000001</v>
          </cell>
          <cell r="X179">
            <v>10469.6</v>
          </cell>
          <cell r="Y179">
            <v>10960.75</v>
          </cell>
          <cell r="Z179">
            <v>11712.475</v>
          </cell>
          <cell r="AA179">
            <v>12455.825000000001</v>
          </cell>
          <cell r="AB179">
            <v>13244.55</v>
          </cell>
        </row>
        <row r="180">
          <cell r="A180" t="str">
            <v>Uruguay</v>
          </cell>
          <cell r="B180">
            <v>10.140059736994999</v>
          </cell>
          <cell r="C180">
            <v>11.3172838689737</v>
          </cell>
          <cell r="D180">
            <v>9.2520491838072108</v>
          </cell>
          <cell r="E180">
            <v>5.0786624700225502</v>
          </cell>
          <cell r="F180">
            <v>4.8293836262984602</v>
          </cell>
          <cell r="G180">
            <v>4.7189295873470201</v>
          </cell>
          <cell r="H180">
            <v>5.8586155397733304</v>
          </cell>
          <cell r="I180">
            <v>7.3299382409467899</v>
          </cell>
          <cell r="J180">
            <v>7.5834922036578902</v>
          </cell>
          <cell r="K180">
            <v>7.9922186078437099</v>
          </cell>
          <cell r="L180">
            <v>9.2988071908168308</v>
          </cell>
          <cell r="M180">
            <v>11.2061758477999</v>
          </cell>
          <cell r="N180">
            <v>12.878150819996799</v>
          </cell>
          <cell r="O180">
            <v>15.0021382400392</v>
          </cell>
          <cell r="P180">
            <v>17.474590050721201</v>
          </cell>
          <cell r="Q180">
            <v>19.2976630965506</v>
          </cell>
          <cell r="R180">
            <v>20.515457255754601</v>
          </cell>
          <cell r="S180">
            <v>21.704001623978399</v>
          </cell>
          <cell r="T180">
            <v>22.3709583887062</v>
          </cell>
          <cell r="U180">
            <v>20.913375252440598</v>
          </cell>
          <cell r="V180">
            <v>20.085559801949199</v>
          </cell>
          <cell r="W180">
            <v>18.5606449126381</v>
          </cell>
          <cell r="X180">
            <v>12.0892537059913</v>
          </cell>
          <cell r="Y180">
            <v>11.210626974177201</v>
          </cell>
          <cell r="Z180">
            <v>13.2679973977425</v>
          </cell>
          <cell r="AA180">
            <v>16.877690073567098</v>
          </cell>
          <cell r="AB180">
            <v>19.2210197573811</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3.5709614135704899</v>
          </cell>
          <cell r="O181">
            <v>5.5018808911860004</v>
          </cell>
          <cell r="P181">
            <v>6.5213301150498797</v>
          </cell>
          <cell r="Q181">
            <v>10.1677564012872</v>
          </cell>
          <cell r="R181">
            <v>13.922375436300801</v>
          </cell>
          <cell r="S181">
            <v>14.7046106676083</v>
          </cell>
          <cell r="T181">
            <v>14.9481355902386</v>
          </cell>
          <cell r="U181">
            <v>17.041418664052699</v>
          </cell>
          <cell r="V181">
            <v>13.7173361625178</v>
          </cell>
          <cell r="W181">
            <v>11.6316943458627</v>
          </cell>
          <cell r="X181">
            <v>9.6570675833102992</v>
          </cell>
          <cell r="Y181">
            <v>10.128671285056599</v>
          </cell>
          <cell r="Z181">
            <v>12.0014530753682</v>
          </cell>
          <cell r="AA181">
            <v>13.6695664677547</v>
          </cell>
          <cell r="AB181">
            <v>16.0882491644625</v>
          </cell>
        </row>
        <row r="182">
          <cell r="A182" t="str">
            <v>Vanuatu</v>
          </cell>
          <cell r="B182">
            <v>0.108138398406475</v>
          </cell>
          <cell r="C182">
            <v>0.10152457160320399</v>
          </cell>
          <cell r="D182">
            <v>0.102166268610503</v>
          </cell>
          <cell r="E182">
            <v>0.104747876605656</v>
          </cell>
          <cell r="F182">
            <v>0.12751071592506399</v>
          </cell>
          <cell r="G182">
            <v>0.121221140517565</v>
          </cell>
          <cell r="H182">
            <v>0.11773876877273</v>
          </cell>
          <cell r="I182">
            <v>0.125130164109062</v>
          </cell>
          <cell r="J182">
            <v>0.14736055996893899</v>
          </cell>
          <cell r="K182">
            <v>0.14463702190039299</v>
          </cell>
          <cell r="L182">
            <v>0.156799456988896</v>
          </cell>
          <cell r="M182">
            <v>0.186934913403663</v>
          </cell>
          <cell r="N182">
            <v>0.19515825652670801</v>
          </cell>
          <cell r="O182">
            <v>0.20096507507113001</v>
          </cell>
          <cell r="P182">
            <v>0.219894005125845</v>
          </cell>
          <cell r="Q182">
            <v>0.23380170784097401</v>
          </cell>
          <cell r="R182">
            <v>0.245287379994999</v>
          </cell>
          <cell r="S182">
            <v>0.25588607466673302</v>
          </cell>
          <cell r="T182">
            <v>0.25426182115379498</v>
          </cell>
          <cell r="U182">
            <v>0.25100802235858199</v>
          </cell>
          <cell r="V182">
            <v>0.244557174237477</v>
          </cell>
          <cell r="W182">
            <v>0.23496258064516101</v>
          </cell>
          <cell r="X182">
            <v>0.229557346232594</v>
          </cell>
          <cell r="Y182">
            <v>0.27975475185334098</v>
          </cell>
          <cell r="Z182">
            <v>0.32973432328473001</v>
          </cell>
          <cell r="AA182">
            <v>0.367748579274573</v>
          </cell>
          <cell r="AB182">
            <v>0.38720681505801802</v>
          </cell>
        </row>
        <row r="183">
          <cell r="A183" t="str">
            <v>Venezuela, RB</v>
          </cell>
          <cell r="B183">
            <v>69.842745826633404</v>
          </cell>
          <cell r="C183">
            <v>78.369246919443</v>
          </cell>
          <cell r="D183">
            <v>79.999998222621997</v>
          </cell>
          <cell r="E183">
            <v>79.674755735149006</v>
          </cell>
          <cell r="F183">
            <v>59.8609764528412</v>
          </cell>
          <cell r="G183">
            <v>61.9654666666667</v>
          </cell>
          <cell r="H183">
            <v>60.516133230957799</v>
          </cell>
          <cell r="I183">
            <v>48.029034482758597</v>
          </cell>
          <cell r="J183">
            <v>60.226413793103397</v>
          </cell>
          <cell r="K183">
            <v>44.672020112392801</v>
          </cell>
          <cell r="L183">
            <v>48.392781316348199</v>
          </cell>
          <cell r="M183">
            <v>53.391915641476302</v>
          </cell>
          <cell r="N183">
            <v>60.409356725146203</v>
          </cell>
          <cell r="O183">
            <v>59.868276619099902</v>
          </cell>
          <cell r="P183">
            <v>58.338937457969102</v>
          </cell>
          <cell r="Q183">
            <v>77.320259887005605</v>
          </cell>
          <cell r="R183">
            <v>70.794716432088606</v>
          </cell>
          <cell r="S183">
            <v>85.837385778750999</v>
          </cell>
          <cell r="T183">
            <v>91.331203433162898</v>
          </cell>
          <cell r="U183">
            <v>97.976886247317097</v>
          </cell>
          <cell r="V183">
            <v>117.152783374759</v>
          </cell>
          <cell r="W183">
            <v>122.871560053369</v>
          </cell>
          <cell r="X183">
            <v>92.888895971158306</v>
          </cell>
          <cell r="Y183">
            <v>83.442413153235293</v>
          </cell>
          <cell r="Z183">
            <v>112.799899230439</v>
          </cell>
          <cell r="AA183">
            <v>143.443430273204</v>
          </cell>
          <cell r="AB183">
            <v>181.60807441860501</v>
          </cell>
        </row>
        <row r="184">
          <cell r="A184" t="str">
            <v>Vietnam</v>
          </cell>
          <cell r="B184">
            <v>27.846626139376198</v>
          </cell>
          <cell r="C184">
            <v>13.875014719423501</v>
          </cell>
          <cell r="D184">
            <v>18.404943852510002</v>
          </cell>
          <cell r="E184">
            <v>27.725834965200001</v>
          </cell>
          <cell r="F184">
            <v>48.176689869460503</v>
          </cell>
          <cell r="G184">
            <v>14.9992421681154</v>
          </cell>
          <cell r="H184">
            <v>33.872677273220503</v>
          </cell>
          <cell r="I184">
            <v>42.045011704520803</v>
          </cell>
          <cell r="J184">
            <v>23.234130859375</v>
          </cell>
          <cell r="K184">
            <v>6.2933109388464104</v>
          </cell>
          <cell r="L184">
            <v>6.4717448956846599</v>
          </cell>
          <cell r="M184">
            <v>7.6423965137307199</v>
          </cell>
          <cell r="N184">
            <v>9.86699775267188</v>
          </cell>
          <cell r="O184">
            <v>13.1809556626714</v>
          </cell>
          <cell r="P184">
            <v>16.2788181054263</v>
          </cell>
          <cell r="Q184">
            <v>20.737012318496401</v>
          </cell>
          <cell r="R184">
            <v>24.657335291472599</v>
          </cell>
          <cell r="S184">
            <v>26.843623395149901</v>
          </cell>
          <cell r="T184">
            <v>27.2095266807356</v>
          </cell>
          <cell r="U184">
            <v>28.6837279910111</v>
          </cell>
          <cell r="V184">
            <v>31.195607856503599</v>
          </cell>
          <cell r="W184">
            <v>32.504267041938803</v>
          </cell>
          <cell r="X184">
            <v>35.147899990615699</v>
          </cell>
          <cell r="Y184">
            <v>39.629851932787602</v>
          </cell>
          <cell r="Z184">
            <v>45.547853837178501</v>
          </cell>
          <cell r="AA184">
            <v>53.052506253770702</v>
          </cell>
          <cell r="AB184">
            <v>60.995258733934001</v>
          </cell>
        </row>
        <row r="185">
          <cell r="A185" t="str">
            <v>Yemen, Rep.</v>
          </cell>
          <cell r="B185">
            <v>3.96873651052899</v>
          </cell>
          <cell r="C185">
            <v>5.1160659443186596</v>
          </cell>
          <cell r="D185">
            <v>6.2154923407733902</v>
          </cell>
          <cell r="E185">
            <v>6.7985862443388898</v>
          </cell>
          <cell r="F185">
            <v>6.7384594650197798</v>
          </cell>
          <cell r="G185">
            <v>6.2282679332849504</v>
          </cell>
          <cell r="H185">
            <v>5.8175320894193501</v>
          </cell>
          <cell r="I185">
            <v>6.2551138878219197</v>
          </cell>
          <cell r="J185">
            <v>8.2802804168539907</v>
          </cell>
          <cell r="K185">
            <v>7.8105868378321901</v>
          </cell>
          <cell r="L185">
            <v>10.729960690480301</v>
          </cell>
          <cell r="M185">
            <v>12.5313905079101</v>
          </cell>
          <cell r="N185">
            <v>16.021898417985</v>
          </cell>
          <cell r="O185">
            <v>19.904579517069099</v>
          </cell>
          <cell r="P185">
            <v>25.861865112406299</v>
          </cell>
          <cell r="Q185">
            <v>12.7566172839506</v>
          </cell>
          <cell r="R185">
            <v>6.4250853989664503</v>
          </cell>
          <cell r="S185">
            <v>6.79724671307038</v>
          </cell>
          <cell r="T185">
            <v>6.2127907889670997</v>
          </cell>
          <cell r="U185">
            <v>7.5297760894571999</v>
          </cell>
          <cell r="V185">
            <v>9.56140372670807</v>
          </cell>
          <cell r="W185">
            <v>9.5326634655284792</v>
          </cell>
          <cell r="X185">
            <v>9.9845122350496105</v>
          </cell>
          <cell r="Y185">
            <v>11.8694097446194</v>
          </cell>
          <cell r="Z185">
            <v>13.5646911796631</v>
          </cell>
          <cell r="AA185">
            <v>15.193130920816101</v>
          </cell>
          <cell r="AB185">
            <v>18.699555547919701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row>
        <row r="187">
          <cell r="A187" t="str">
            <v>Zambia</v>
          </cell>
          <cell r="B187">
            <v>3.8857648</v>
          </cell>
          <cell r="C187">
            <v>4.0133260000000002</v>
          </cell>
          <cell r="D187">
            <v>3.8728935</v>
          </cell>
          <cell r="E187">
            <v>3.3431275999999999</v>
          </cell>
          <cell r="F187">
            <v>2.7480463000000102</v>
          </cell>
          <cell r="G187">
            <v>2.6060319999999999</v>
          </cell>
          <cell r="H187">
            <v>1.7954435</v>
          </cell>
          <cell r="I187">
            <v>2.225025</v>
          </cell>
          <cell r="J187">
            <v>3.7480768000000002</v>
          </cell>
          <cell r="K187">
            <v>3.9946358766468801</v>
          </cell>
          <cell r="L187">
            <v>3.7382878272640201</v>
          </cell>
          <cell r="M187">
            <v>3.3768100247524799</v>
          </cell>
          <cell r="N187">
            <v>3.3075725900116102</v>
          </cell>
          <cell r="O187">
            <v>3.2484131854644298</v>
          </cell>
          <cell r="P187">
            <v>3.3469765486329002</v>
          </cell>
          <cell r="Q187">
            <v>3.47037601720948</v>
          </cell>
          <cell r="R187">
            <v>3.2714472468056202</v>
          </cell>
          <cell r="S187">
            <v>3.9104467600795201</v>
          </cell>
          <cell r="T187">
            <v>3.23769895445681</v>
          </cell>
          <cell r="U187">
            <v>3.13189786129655</v>
          </cell>
          <cell r="V187">
            <v>3.2377226278014701</v>
          </cell>
          <cell r="W187">
            <v>3.6399834520748899</v>
          </cell>
          <cell r="X187">
            <v>3.77538611495953</v>
          </cell>
          <cell r="Y187">
            <v>4.3259768977702899</v>
          </cell>
          <cell r="Z187">
            <v>5.4395554227457499</v>
          </cell>
          <cell r="AA187">
            <v>7.2714794435401799</v>
          </cell>
          <cell r="AB187">
            <v>10.9419168453837</v>
          </cell>
        </row>
        <row r="188">
          <cell r="A188" t="str">
            <v>Zimbabwe</v>
          </cell>
          <cell r="B188">
            <v>5.3545401000000004</v>
          </cell>
          <cell r="C188">
            <v>6.4358294000000003</v>
          </cell>
          <cell r="D188">
            <v>6.8626385000000001</v>
          </cell>
          <cell r="E188">
            <v>6.2397869999999704</v>
          </cell>
          <cell r="F188">
            <v>5.1468948000000196</v>
          </cell>
          <cell r="G188">
            <v>5.6437788000000104</v>
          </cell>
          <cell r="H188">
            <v>6.2234171999999797</v>
          </cell>
          <cell r="I188">
            <v>6.7267199999999798</v>
          </cell>
          <cell r="J188">
            <v>7.8310500000000101</v>
          </cell>
          <cell r="K188">
            <v>8.2847856000000206</v>
          </cell>
          <cell r="L188">
            <v>8.7802989999999994</v>
          </cell>
          <cell r="M188">
            <v>8.1796523669248806</v>
          </cell>
          <cell r="N188">
            <v>6.7459374634975902</v>
          </cell>
          <cell r="O188">
            <v>6.5520130254746896</v>
          </cell>
          <cell r="P188">
            <v>6.88937404337043</v>
          </cell>
          <cell r="Q188">
            <v>7.1522175024386403</v>
          </cell>
          <cell r="R188">
            <v>8.7575383805075706</v>
          </cell>
          <cell r="S188">
            <v>8.9898019271635601</v>
          </cell>
          <cell r="T188">
            <v>6.26392332759798</v>
          </cell>
          <cell r="U188">
            <v>5.9627987095081298</v>
          </cell>
          <cell r="V188">
            <v>8.1359122672664999</v>
          </cell>
          <cell r="W188">
            <v>12.8826195931334</v>
          </cell>
          <cell r="X188">
            <v>30.855933465244899</v>
          </cell>
          <cell r="Y188">
            <v>10.5146403999127</v>
          </cell>
          <cell r="Z188">
            <v>4.7004308619697701</v>
          </cell>
          <cell r="AA188">
            <v>4.5516499550609399</v>
          </cell>
          <cell r="AB188">
            <v>5.5400662550877797</v>
          </cell>
        </row>
      </sheetData>
      <sheetData sheetId="5">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cell r="AC3" t="str">
            <v/>
          </cell>
        </row>
        <row r="4">
          <cell r="A4" t="str">
            <v>Albania</v>
          </cell>
          <cell r="B4">
            <v>686.30635085091501</v>
          </cell>
          <cell r="C4">
            <v>770.75526027405101</v>
          </cell>
          <cell r="D4">
            <v>777.30471982494896</v>
          </cell>
          <cell r="E4">
            <v>769.59860074322899</v>
          </cell>
          <cell r="F4">
            <v>744.38113493542699</v>
          </cell>
          <cell r="G4">
            <v>744.69180678675696</v>
          </cell>
          <cell r="H4">
            <v>807.58556492855303</v>
          </cell>
          <cell r="I4">
            <v>785.66687906358698</v>
          </cell>
          <cell r="J4">
            <v>759.16393725502701</v>
          </cell>
          <cell r="K4">
            <v>817.91435516105605</v>
          </cell>
          <cell r="L4">
            <v>654.23303759988903</v>
          </cell>
          <cell r="M4">
            <v>399.673866161967</v>
          </cell>
          <cell r="N4">
            <v>255.367324174494</v>
          </cell>
          <cell r="O4">
            <v>444.44968043606201</v>
          </cell>
          <cell r="P4">
            <v>732.96824989986703</v>
          </cell>
          <cell r="Q4">
            <v>893.55687735779702</v>
          </cell>
          <cell r="R4">
            <v>983.76134527248996</v>
          </cell>
          <cell r="S4">
            <v>700.666468587076</v>
          </cell>
          <cell r="T4">
            <v>894.29703043772599</v>
          </cell>
          <cell r="U4">
            <v>1129.6140566254701</v>
          </cell>
          <cell r="V4">
            <v>1208.0237532503299</v>
          </cell>
          <cell r="W4">
            <v>1336.9787076518201</v>
          </cell>
          <cell r="X4">
            <v>1444.7753012890801</v>
          </cell>
          <cell r="Y4">
            <v>1804.9118205130901</v>
          </cell>
          <cell r="Z4">
            <v>2388.93896680018</v>
          </cell>
          <cell r="AA4">
            <v>2671.9175116633301</v>
          </cell>
          <cell r="AB4">
            <v>2898.7886808329599</v>
          </cell>
          <cell r="AC4">
            <v>2091.0518314584101</v>
          </cell>
        </row>
        <row r="5">
          <cell r="A5" t="str">
            <v>Algeria</v>
          </cell>
          <cell r="B5">
            <v>2268.6074604452201</v>
          </cell>
          <cell r="C5">
            <v>2305.5055148820002</v>
          </cell>
          <cell r="D5">
            <v>2254.3285661293398</v>
          </cell>
          <cell r="E5">
            <v>2316.67885461795</v>
          </cell>
          <cell r="F5">
            <v>2432.7172761471002</v>
          </cell>
          <cell r="G5">
            <v>2753.6971404890301</v>
          </cell>
          <cell r="H5">
            <v>2698.9154605210401</v>
          </cell>
          <cell r="I5">
            <v>2705.11104474285</v>
          </cell>
          <cell r="J5">
            <v>2143.7423934808298</v>
          </cell>
          <cell r="K5">
            <v>2127.8657516316698</v>
          </cell>
          <cell r="L5">
            <v>1816.10674409798</v>
          </cell>
          <cell r="M5">
            <v>1819.98371769287</v>
          </cell>
          <cell r="N5">
            <v>1873.4216649743901</v>
          </cell>
          <cell r="O5">
            <v>1894.94645956457</v>
          </cell>
          <cell r="P5">
            <v>1542.97444626014</v>
          </cell>
          <cell r="Q5">
            <v>1499.1433754826801</v>
          </cell>
          <cell r="R5">
            <v>1643.26460296649</v>
          </cell>
          <cell r="S5">
            <v>1658.73176234436</v>
          </cell>
          <cell r="T5">
            <v>1633.09002823685</v>
          </cell>
          <cell r="U5">
            <v>1630.07092234173</v>
          </cell>
          <cell r="V5">
            <v>1800.01130805766</v>
          </cell>
          <cell r="W5">
            <v>1787.0114551663601</v>
          </cell>
          <cell r="X5">
            <v>1819.47037402097</v>
          </cell>
          <cell r="Y5">
            <v>2135.5482326177598</v>
          </cell>
          <cell r="Z5">
            <v>2626.8542495503002</v>
          </cell>
          <cell r="AA5">
            <v>3111.3016724282202</v>
          </cell>
          <cell r="AB5">
            <v>3413.2183077938598</v>
          </cell>
          <cell r="AC5">
            <v>2482.234048596245</v>
          </cell>
        </row>
        <row r="6">
          <cell r="A6" t="str">
            <v>Angola</v>
          </cell>
          <cell r="B6">
            <v>776.21820708852999</v>
          </cell>
          <cell r="C6">
            <v>707.36110046218403</v>
          </cell>
          <cell r="D6">
            <v>689.130144264705</v>
          </cell>
          <cell r="E6">
            <v>699.84327622002002</v>
          </cell>
          <cell r="F6">
            <v>722.73535592697101</v>
          </cell>
          <cell r="G6">
            <v>790.18445615922303</v>
          </cell>
          <cell r="H6">
            <v>719.26422262147003</v>
          </cell>
          <cell r="I6">
            <v>801.68277722203095</v>
          </cell>
          <cell r="J6">
            <v>846.71834055444401</v>
          </cell>
          <cell r="K6">
            <v>958.67815820915996</v>
          </cell>
          <cell r="L6">
            <v>1027.8193979933101</v>
          </cell>
          <cell r="M6">
            <v>969.14192095023498</v>
          </cell>
          <cell r="N6">
            <v>726.88917866393399</v>
          </cell>
          <cell r="O6">
            <v>513.18042918581796</v>
          </cell>
          <cell r="P6">
            <v>363.50584918081199</v>
          </cell>
          <cell r="Q6">
            <v>441.30697706894802</v>
          </cell>
          <cell r="R6">
            <v>549.42704488958896</v>
          </cell>
          <cell r="S6">
            <v>627.07619194895801</v>
          </cell>
          <cell r="T6">
            <v>516.58447114243097</v>
          </cell>
          <cell r="U6">
            <v>474.76262158727701</v>
          </cell>
          <cell r="V6">
            <v>684.80848206913504</v>
          </cell>
          <cell r="W6">
            <v>650.818957883488</v>
          </cell>
          <cell r="X6">
            <v>805.65797582214202</v>
          </cell>
          <cell r="Y6">
            <v>959.39101484967603</v>
          </cell>
          <cell r="Z6">
            <v>1322.3204036827599</v>
          </cell>
          <cell r="AA6">
            <v>1987.52876115449</v>
          </cell>
          <cell r="AB6">
            <v>2758.3748527388798</v>
          </cell>
          <cell r="AC6">
            <v>1414.0153276885728</v>
          </cell>
        </row>
        <row r="7">
          <cell r="A7" t="str">
            <v>Antigua and Barbuda</v>
          </cell>
          <cell r="B7">
            <v>1506.5811875345601</v>
          </cell>
          <cell r="C7">
            <v>1689.51200317076</v>
          </cell>
          <cell r="D7">
            <v>1846.91930367328</v>
          </cell>
          <cell r="E7">
            <v>2071.07432372008</v>
          </cell>
          <cell r="F7">
            <v>2346.3711568792901</v>
          </cell>
          <cell r="G7">
            <v>2731.5987503699498</v>
          </cell>
          <cell r="H7">
            <v>3615.1405568267201</v>
          </cell>
          <cell r="I7">
            <v>4263.06237484956</v>
          </cell>
          <cell r="J7">
            <v>5197.6263417312603</v>
          </cell>
          <cell r="K7">
            <v>5789.4741304199797</v>
          </cell>
          <cell r="L7">
            <v>6090.8111739031501</v>
          </cell>
          <cell r="M7">
            <v>6334.0479397428398</v>
          </cell>
          <cell r="N7">
            <v>6524.4044235761403</v>
          </cell>
          <cell r="O7">
            <v>6843.6555614668596</v>
          </cell>
          <cell r="P7">
            <v>7359.25540291168</v>
          </cell>
          <cell r="Q7">
            <v>7105.8166494533698</v>
          </cell>
          <cell r="R7">
            <v>7619.2848173493103</v>
          </cell>
          <cell r="S7">
            <v>8007.2698497756801</v>
          </cell>
          <cell r="T7">
            <v>8399.1123241053901</v>
          </cell>
          <cell r="U7">
            <v>8660.39419752709</v>
          </cell>
          <cell r="V7">
            <v>8870.8078973491702</v>
          </cell>
          <cell r="W7">
            <v>9152.9097225538208</v>
          </cell>
          <cell r="X7">
            <v>9128.1924879535309</v>
          </cell>
          <cell r="Y7">
            <v>9475.7121106087106</v>
          </cell>
          <cell r="Z7">
            <v>10164.9214205362</v>
          </cell>
          <cell r="AA7">
            <v>10747.741280299801</v>
          </cell>
          <cell r="AB7">
            <v>11685.168408903201</v>
          </cell>
          <cell r="AC7">
            <v>10059.107571809209</v>
          </cell>
        </row>
        <row r="8">
          <cell r="A8" t="str">
            <v>Argentina</v>
          </cell>
          <cell r="B8">
            <v>7478.2704756100502</v>
          </cell>
          <cell r="C8">
            <v>5966.9289799359203</v>
          </cell>
          <cell r="D8">
            <v>2913.82585339047</v>
          </cell>
          <cell r="E8">
            <v>3544.27247325605</v>
          </cell>
          <cell r="F8">
            <v>3912.80821740295</v>
          </cell>
          <cell r="G8">
            <v>2905.6797917826102</v>
          </cell>
          <cell r="H8">
            <v>3449.72715808773</v>
          </cell>
          <cell r="I8">
            <v>3497.0922601539201</v>
          </cell>
          <cell r="J8">
            <v>4046.7133725232502</v>
          </cell>
          <cell r="K8">
            <v>2564.5206032515698</v>
          </cell>
          <cell r="L8">
            <v>4344.8151296542501</v>
          </cell>
          <cell r="M8">
            <v>5750.5076344260797</v>
          </cell>
          <cell r="N8">
            <v>6845.4837644971904</v>
          </cell>
          <cell r="O8">
            <v>6972.9614027473799</v>
          </cell>
          <cell r="P8">
            <v>7493.9453730272598</v>
          </cell>
          <cell r="Q8">
            <v>7419.1620736778204</v>
          </cell>
          <cell r="R8">
            <v>7732.4990428484298</v>
          </cell>
          <cell r="S8">
            <v>8225.3685657953902</v>
          </cell>
          <cell r="T8">
            <v>8302.8756224728295</v>
          </cell>
          <cell r="U8">
            <v>7789.39792069344</v>
          </cell>
          <cell r="V8">
            <v>7726.3168608818296</v>
          </cell>
          <cell r="W8">
            <v>7231.5464487146801</v>
          </cell>
          <cell r="X8">
            <v>2605.1047777253202</v>
          </cell>
          <cell r="Y8">
            <v>3370.5889563555502</v>
          </cell>
          <cell r="Z8">
            <v>3975.2521005436602</v>
          </cell>
          <cell r="AA8">
            <v>4704.3002640031</v>
          </cell>
          <cell r="AB8">
            <v>5458.0070326775704</v>
          </cell>
          <cell r="AC8">
            <v>4557.4665966699804</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30.873770960332799</v>
          </cell>
          <cell r="O9">
            <v>225.774773688518</v>
          </cell>
          <cell r="P9">
            <v>174.00121551280401</v>
          </cell>
          <cell r="Q9">
            <v>341.13111579329097</v>
          </cell>
          <cell r="R9">
            <v>421.273800241787</v>
          </cell>
          <cell r="S9">
            <v>431.29536045672501</v>
          </cell>
          <cell r="T9">
            <v>497.834052828349</v>
          </cell>
          <cell r="U9">
            <v>485.71100329594799</v>
          </cell>
          <cell r="V9">
            <v>503.17349894687197</v>
          </cell>
          <cell r="W9">
            <v>659.34142049507</v>
          </cell>
          <cell r="X9">
            <v>740.21780923285905</v>
          </cell>
          <cell r="Y9">
            <v>873.88555503519501</v>
          </cell>
          <cell r="Z9">
            <v>1101.17185741769</v>
          </cell>
          <cell r="AA9">
            <v>1477.55953387148</v>
          </cell>
          <cell r="AB9">
            <v>1888.85068896914</v>
          </cell>
          <cell r="AC9">
            <v>1123.5044775035724</v>
          </cell>
        </row>
        <row r="10">
          <cell r="A10" t="str">
            <v>Australia</v>
          </cell>
          <cell r="B10">
            <v>10911.2495092016</v>
          </cell>
          <cell r="C10">
            <v>12422.6890119367</v>
          </cell>
          <cell r="D10">
            <v>12116.984845385799</v>
          </cell>
          <cell r="E10">
            <v>11454.7643806339</v>
          </cell>
          <cell r="F10">
            <v>12447.029507106499</v>
          </cell>
          <cell r="G10">
            <v>10882.014666351</v>
          </cell>
          <cell r="H10">
            <v>11130.1802206712</v>
          </cell>
          <cell r="I10">
            <v>12906.580814134</v>
          </cell>
          <cell r="J10">
            <v>16104.912415181399</v>
          </cell>
          <cell r="K10">
            <v>17975.721542007501</v>
          </cell>
          <cell r="L10">
            <v>18606.9780269441</v>
          </cell>
          <cell r="M10">
            <v>18479.015951801299</v>
          </cell>
          <cell r="N10">
            <v>17892.832452390601</v>
          </cell>
          <cell r="O10">
            <v>17221.581325028201</v>
          </cell>
          <cell r="P10">
            <v>19423.182590493299</v>
          </cell>
          <cell r="Q10">
            <v>20498.240571989099</v>
          </cell>
          <cell r="R10">
            <v>22760.887588301201</v>
          </cell>
          <cell r="S10">
            <v>22546.268509638401</v>
          </cell>
          <cell r="T10">
            <v>19910.7750730679</v>
          </cell>
          <cell r="U10">
            <v>21193.842659119899</v>
          </cell>
          <cell r="V10">
            <v>20326.932866872899</v>
          </cell>
          <cell r="W10">
            <v>18936.851158143701</v>
          </cell>
          <cell r="X10">
            <v>20988.9057558268</v>
          </cell>
          <cell r="Y10">
            <v>26502.125080699399</v>
          </cell>
          <cell r="Z10">
            <v>31740.975166799901</v>
          </cell>
          <cell r="AA10">
            <v>34932.394564475901</v>
          </cell>
          <cell r="AB10">
            <v>36553.428507262099</v>
          </cell>
          <cell r="AC10">
            <v>28275.780038867972</v>
          </cell>
        </row>
        <row r="11">
          <cell r="A11" t="str">
            <v>Austria</v>
          </cell>
          <cell r="B11">
            <v>10625.774172175101</v>
          </cell>
          <cell r="C11">
            <v>9188.9050548171199</v>
          </cell>
          <cell r="D11">
            <v>9175.9699274185605</v>
          </cell>
          <cell r="E11">
            <v>9324.0614498909999</v>
          </cell>
          <cell r="F11">
            <v>8794.7453643369299</v>
          </cell>
          <cell r="G11">
            <v>9000.8511650976307</v>
          </cell>
          <cell r="H11">
            <v>12758.601133718499</v>
          </cell>
          <cell r="I11">
            <v>15933.7912951532</v>
          </cell>
          <cell r="J11">
            <v>17426.478584801302</v>
          </cell>
          <cell r="K11">
            <v>17284.036885540099</v>
          </cell>
          <cell r="L11">
            <v>21541.9836973852</v>
          </cell>
          <cell r="M11">
            <v>22357.74423384</v>
          </cell>
          <cell r="N11">
            <v>24883.820337392699</v>
          </cell>
          <cell r="O11">
            <v>23996.944976627299</v>
          </cell>
          <cell r="P11">
            <v>25701.689139607101</v>
          </cell>
          <cell r="Q11">
            <v>30169.5982673012</v>
          </cell>
          <cell r="R11">
            <v>29711.300329797101</v>
          </cell>
          <cell r="S11">
            <v>26229.836458866099</v>
          </cell>
          <cell r="T11">
            <v>26846.104460332401</v>
          </cell>
          <cell r="U11">
            <v>26699.401237480401</v>
          </cell>
          <cell r="V11">
            <v>24265.7605135093</v>
          </cell>
          <cell r="W11">
            <v>24038.811198365602</v>
          </cell>
          <cell r="X11">
            <v>25800.526475641502</v>
          </cell>
          <cell r="Y11">
            <v>31516.3707530348</v>
          </cell>
          <cell r="Z11">
            <v>35865.838346693803</v>
          </cell>
          <cell r="AA11">
            <v>37085.752626515001</v>
          </cell>
          <cell r="AB11">
            <v>38960.9908750588</v>
          </cell>
          <cell r="AC11">
            <v>32211.381712551582</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163.828161141176</v>
          </cell>
          <cell r="O12">
            <v>179.09156957655699</v>
          </cell>
          <cell r="P12">
            <v>297.16241710947799</v>
          </cell>
          <cell r="Q12">
            <v>314.519455013754</v>
          </cell>
          <cell r="R12">
            <v>409.190776387428</v>
          </cell>
          <cell r="S12">
            <v>505.56664211707601</v>
          </cell>
          <cell r="T12">
            <v>540.85154467352402</v>
          </cell>
          <cell r="U12">
            <v>571.50675793350797</v>
          </cell>
          <cell r="V12">
            <v>652.47088182714697</v>
          </cell>
          <cell r="W12">
            <v>701.09547310753896</v>
          </cell>
          <cell r="X12">
            <v>760.21522904562698</v>
          </cell>
          <cell r="Y12">
            <v>880.20151820499302</v>
          </cell>
          <cell r="Z12">
            <v>1040.0800677864299</v>
          </cell>
          <cell r="AA12">
            <v>1492.91128372191</v>
          </cell>
          <cell r="AB12">
            <v>2336.0292718200099</v>
          </cell>
          <cell r="AC12">
            <v>1201.7554739477514</v>
          </cell>
        </row>
        <row r="13">
          <cell r="A13" t="str">
            <v>Bahamas, The</v>
          </cell>
          <cell r="B13">
            <v>6923.2715786707004</v>
          </cell>
          <cell r="C13">
            <v>7038.4439511277797</v>
          </cell>
          <cell r="D13">
            <v>7744.34560460987</v>
          </cell>
          <cell r="E13">
            <v>8427.0582195001898</v>
          </cell>
          <cell r="F13">
            <v>8803.5892927674504</v>
          </cell>
          <cell r="G13">
            <v>9463.1378660611299</v>
          </cell>
          <cell r="H13">
            <v>10056.267289451</v>
          </cell>
          <cell r="I13">
            <v>10887.5008870848</v>
          </cell>
          <cell r="J13">
            <v>11088.901420731399</v>
          </cell>
          <cell r="K13">
            <v>12289.2460112563</v>
          </cell>
          <cell r="L13">
            <v>12492.917045333599</v>
          </cell>
          <cell r="M13">
            <v>12035.4366440798</v>
          </cell>
          <cell r="N13">
            <v>11794.9928209114</v>
          </cell>
          <cell r="O13">
            <v>11499.360715467101</v>
          </cell>
          <cell r="P13">
            <v>12119.7981058803</v>
          </cell>
          <cell r="Q13">
            <v>12297.4833424157</v>
          </cell>
          <cell r="R13">
            <v>12724.1302032453</v>
          </cell>
          <cell r="S13">
            <v>13316.931476023499</v>
          </cell>
          <cell r="T13">
            <v>14603.5738653111</v>
          </cell>
          <cell r="U13">
            <v>15783.2299369385</v>
          </cell>
          <cell r="V13">
            <v>16522.801120078198</v>
          </cell>
          <cell r="W13">
            <v>16694.2178873638</v>
          </cell>
          <cell r="X13">
            <v>17280.862920887201</v>
          </cell>
          <cell r="Y13">
            <v>17396.885215840801</v>
          </cell>
          <cell r="Z13">
            <v>17653.937910280201</v>
          </cell>
          <cell r="AA13">
            <v>18062.278625919</v>
          </cell>
          <cell r="AB13">
            <v>18917.160662714701</v>
          </cell>
          <cell r="AC13">
            <v>17667.557203834283</v>
          </cell>
        </row>
        <row r="14">
          <cell r="A14" t="str">
            <v>Bahrain</v>
          </cell>
          <cell r="B14">
            <v>8852.76120550015</v>
          </cell>
          <cell r="C14">
            <v>9610.1682250874292</v>
          </cell>
          <cell r="D14">
            <v>9749.44155121931</v>
          </cell>
          <cell r="E14">
            <v>9659.0512007564303</v>
          </cell>
          <cell r="F14">
            <v>9698.8226215858394</v>
          </cell>
          <cell r="G14">
            <v>8846.4677413764202</v>
          </cell>
          <cell r="H14">
            <v>6686.1351434385197</v>
          </cell>
          <cell r="I14">
            <v>6993.3084910501502</v>
          </cell>
          <cell r="J14">
            <v>8342.9283556834107</v>
          </cell>
          <cell r="K14">
            <v>8642.8801119431391</v>
          </cell>
          <cell r="L14">
            <v>9433.3564583333391</v>
          </cell>
          <cell r="M14">
            <v>9229.9207999999999</v>
          </cell>
          <cell r="N14">
            <v>9134.1763461538394</v>
          </cell>
          <cell r="O14">
            <v>9628.0420370370393</v>
          </cell>
          <cell r="P14">
            <v>9937.0628571428606</v>
          </cell>
          <cell r="Q14">
            <v>10083.065534482799</v>
          </cell>
          <cell r="R14">
            <v>10166.6865</v>
          </cell>
          <cell r="S14">
            <v>10242.0391290323</v>
          </cell>
          <cell r="T14">
            <v>9660.2716406250001</v>
          </cell>
          <cell r="U14">
            <v>10025.880363636399</v>
          </cell>
          <cell r="V14">
            <v>11889.9764626866</v>
          </cell>
          <cell r="W14">
            <v>11657.4861323529</v>
          </cell>
          <cell r="X14">
            <v>12066.0481857143</v>
          </cell>
          <cell r="Y14">
            <v>13710.515563380301</v>
          </cell>
          <cell r="Z14">
            <v>15527.6736666667</v>
          </cell>
          <cell r="AA14">
            <v>18216.1413534858</v>
          </cell>
          <cell r="AB14">
            <v>21446.525647857201</v>
          </cell>
          <cell r="AC14">
            <v>15437.398424909532</v>
          </cell>
        </row>
        <row r="15">
          <cell r="A15" t="str">
            <v>Bangladesh</v>
          </cell>
          <cell r="B15">
            <v>237.34986608229701</v>
          </cell>
          <cell r="C15">
            <v>225.78873524957399</v>
          </cell>
          <cell r="D15">
            <v>201.739561522272</v>
          </cell>
          <cell r="E15">
            <v>206.26768377606899</v>
          </cell>
          <cell r="F15">
            <v>228.867443079183</v>
          </cell>
          <cell r="G15">
            <v>229.87894224466501</v>
          </cell>
          <cell r="H15">
            <v>235.44447920825399</v>
          </cell>
          <cell r="I15">
            <v>253.86963844443</v>
          </cell>
          <cell r="J15">
            <v>267.87361572391598</v>
          </cell>
          <cell r="K15">
            <v>288.51148464370499</v>
          </cell>
          <cell r="L15">
            <v>293.10610783351302</v>
          </cell>
          <cell r="M15">
            <v>295.26657642740702</v>
          </cell>
          <cell r="N15">
            <v>288.63685803758602</v>
          </cell>
          <cell r="O15">
            <v>295.74501346317101</v>
          </cell>
          <cell r="P15">
            <v>314.19960484846001</v>
          </cell>
          <cell r="Q15">
            <v>339.87342477753299</v>
          </cell>
          <cell r="R15">
            <v>349.03172600424898</v>
          </cell>
          <cell r="S15">
            <v>357.31929143563099</v>
          </cell>
          <cell r="T15">
            <v>361.22304882333901</v>
          </cell>
          <cell r="U15">
            <v>368.11940808050502</v>
          </cell>
          <cell r="V15">
            <v>364.95100312039102</v>
          </cell>
          <cell r="W15">
            <v>358.99466650332403</v>
          </cell>
          <cell r="X15">
            <v>369.76742731832297</v>
          </cell>
          <cell r="Y15">
            <v>398.75272328654</v>
          </cell>
          <cell r="Z15">
            <v>424.669774984507</v>
          </cell>
          <cell r="AA15">
            <v>432.09245765345702</v>
          </cell>
          <cell r="AB15">
            <v>451.48853544499599</v>
          </cell>
          <cell r="AC15">
            <v>405.96093086519119</v>
          </cell>
        </row>
        <row r="16">
          <cell r="A16" t="str">
            <v>Barbados</v>
          </cell>
          <cell r="B16">
            <v>3536.0151779101702</v>
          </cell>
          <cell r="C16">
            <v>3891.7788198570202</v>
          </cell>
          <cell r="D16">
            <v>4066.26427336909</v>
          </cell>
          <cell r="E16">
            <v>4316.7787719462704</v>
          </cell>
          <cell r="F16">
            <v>4705.42372244525</v>
          </cell>
          <cell r="G16">
            <v>4924.4707187307004</v>
          </cell>
          <cell r="H16">
            <v>5406.7010463740498</v>
          </cell>
          <cell r="I16">
            <v>5953.9098673184799</v>
          </cell>
          <cell r="J16">
            <v>6332.74646361348</v>
          </cell>
          <cell r="K16">
            <v>7008.6865415960001</v>
          </cell>
          <cell r="L16">
            <v>7029.3243649400501</v>
          </cell>
          <cell r="M16">
            <v>6932.0609598730098</v>
          </cell>
          <cell r="N16">
            <v>6492.7409579945297</v>
          </cell>
          <cell r="O16">
            <v>6758.9893126213401</v>
          </cell>
          <cell r="P16">
            <v>6663.0596044722497</v>
          </cell>
          <cell r="Q16">
            <v>7125.6745075190702</v>
          </cell>
          <cell r="R16">
            <v>7576.5087433144899</v>
          </cell>
          <cell r="S16">
            <v>8296.6835712828106</v>
          </cell>
          <cell r="T16">
            <v>8925.2069009661609</v>
          </cell>
          <cell r="U16">
            <v>9296.1469197868992</v>
          </cell>
          <cell r="V16">
            <v>9565.7895228731504</v>
          </cell>
          <cell r="W16">
            <v>9514.2461232441401</v>
          </cell>
          <cell r="X16">
            <v>9190.5700435754097</v>
          </cell>
          <cell r="Y16">
            <v>9967.4888763134804</v>
          </cell>
          <cell r="Z16">
            <v>10316.483863692099</v>
          </cell>
          <cell r="AA16">
            <v>11098.8472673995</v>
          </cell>
          <cell r="AB16">
            <v>12154.2301959123</v>
          </cell>
          <cell r="AC16">
            <v>10373.644395022822</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402.813143984237</v>
          </cell>
          <cell r="O17">
            <v>357.62380325772102</v>
          </cell>
          <cell r="P17">
            <v>474.57894021745699</v>
          </cell>
          <cell r="Q17">
            <v>1032.97953946198</v>
          </cell>
          <cell r="R17">
            <v>1425.3650655712299</v>
          </cell>
          <cell r="S17">
            <v>1384.39854330502</v>
          </cell>
          <cell r="T17">
            <v>1503.36176694352</v>
          </cell>
          <cell r="U17">
            <v>1208.0697439992</v>
          </cell>
          <cell r="V17">
            <v>1276.9988777823301</v>
          </cell>
          <cell r="W17">
            <v>1248.2366946209199</v>
          </cell>
          <cell r="X17">
            <v>1480.3646401035901</v>
          </cell>
          <cell r="Y17">
            <v>1809.58811369975</v>
          </cell>
          <cell r="Z17">
            <v>2361.3371348729602</v>
          </cell>
          <cell r="AA17">
            <v>3088.8223163422399</v>
          </cell>
          <cell r="AB17">
            <v>3808.3134258684199</v>
          </cell>
          <cell r="AC17">
            <v>2299.44372091798</v>
          </cell>
        </row>
        <row r="18">
          <cell r="A18" t="str">
            <v>Belgium</v>
          </cell>
          <cell r="B18">
            <v>12332.196906060301</v>
          </cell>
          <cell r="C18">
            <v>10248.7754315606</v>
          </cell>
          <cell r="D18">
            <v>9013.9214214620206</v>
          </cell>
          <cell r="E18">
            <v>8528.1796360579101</v>
          </cell>
          <cell r="F18">
            <v>8121.2437787707504</v>
          </cell>
          <cell r="G18">
            <v>8454.4157513998307</v>
          </cell>
          <cell r="H18">
            <v>11715.254153117199</v>
          </cell>
          <cell r="I18">
            <v>14552.2283421261</v>
          </cell>
          <cell r="J18">
            <v>15718.687172209</v>
          </cell>
          <cell r="K18">
            <v>15886.3139120903</v>
          </cell>
          <cell r="L18">
            <v>19823.823243457598</v>
          </cell>
          <cell r="M18">
            <v>20255.283091461399</v>
          </cell>
          <cell r="N18">
            <v>22425.369923444501</v>
          </cell>
          <cell r="O18">
            <v>21419.710763537401</v>
          </cell>
          <cell r="P18">
            <v>23308.384604209899</v>
          </cell>
          <cell r="Q18">
            <v>27313.616099607301</v>
          </cell>
          <cell r="R18">
            <v>27082.2077029635</v>
          </cell>
          <cell r="S18">
            <v>24492.6014985847</v>
          </cell>
          <cell r="T18">
            <v>25014.720754691501</v>
          </cell>
          <cell r="U18">
            <v>24796.291077791098</v>
          </cell>
          <cell r="V18">
            <v>22696.467883172601</v>
          </cell>
          <cell r="W18">
            <v>22495.434677982499</v>
          </cell>
          <cell r="X18">
            <v>24399.760042411101</v>
          </cell>
          <cell r="Y18">
            <v>29868.595923912999</v>
          </cell>
          <cell r="Z18">
            <v>34382.013969860898</v>
          </cell>
          <cell r="AA18">
            <v>35460.580224051002</v>
          </cell>
          <cell r="AB18">
            <v>37213.994032437397</v>
          </cell>
          <cell r="AC18">
            <v>30636.729811775982</v>
          </cell>
        </row>
        <row r="19">
          <cell r="A19" t="str">
            <v>Belize</v>
          </cell>
          <cell r="B19">
            <v>1148.1110780854699</v>
          </cell>
          <cell r="C19">
            <v>1193.6462469614901</v>
          </cell>
          <cell r="D19">
            <v>1170.80346101705</v>
          </cell>
          <cell r="E19">
            <v>1200.66716925075</v>
          </cell>
          <cell r="F19">
            <v>1304.2671402824601</v>
          </cell>
          <cell r="G19">
            <v>1258.6642290705599</v>
          </cell>
          <cell r="H19">
            <v>1332.6023727485799</v>
          </cell>
          <cell r="I19">
            <v>1518.6325033128601</v>
          </cell>
          <cell r="J19">
            <v>1759.2179102748501</v>
          </cell>
          <cell r="K19">
            <v>1976.8645976094699</v>
          </cell>
          <cell r="L19">
            <v>2179.9502429152499</v>
          </cell>
          <cell r="M19">
            <v>2291.9292260290999</v>
          </cell>
          <cell r="N19">
            <v>2603.2778265729899</v>
          </cell>
          <cell r="O19">
            <v>2729.9097046328502</v>
          </cell>
          <cell r="P19">
            <v>2751.7944781995998</v>
          </cell>
          <cell r="Q19">
            <v>2863.5801346880799</v>
          </cell>
          <cell r="R19">
            <v>2888.6034834299799</v>
          </cell>
          <cell r="S19">
            <v>2845.1504602377599</v>
          </cell>
          <cell r="T19">
            <v>2888.4050028530401</v>
          </cell>
          <cell r="U19">
            <v>3013.0800471688899</v>
          </cell>
          <cell r="V19">
            <v>3329.58886793293</v>
          </cell>
          <cell r="W19">
            <v>3386.6356602692299</v>
          </cell>
          <cell r="X19">
            <v>3514.8915288906501</v>
          </cell>
          <cell r="Y19">
            <v>3608.29375228352</v>
          </cell>
          <cell r="Z19">
            <v>3855.3891121666102</v>
          </cell>
          <cell r="AA19">
            <v>3807.0450620203601</v>
          </cell>
          <cell r="AB19">
            <v>4028.0012355036401</v>
          </cell>
          <cell r="AC19">
            <v>3700.0427251890019</v>
          </cell>
        </row>
        <row r="20">
          <cell r="A20" t="str">
            <v>Benin</v>
          </cell>
          <cell r="B20">
            <v>458.34265490843001</v>
          </cell>
          <cell r="C20">
            <v>299.64272246260998</v>
          </cell>
          <cell r="D20">
            <v>287.80689293881801</v>
          </cell>
          <cell r="E20">
            <v>246.75703561121799</v>
          </cell>
          <cell r="F20">
            <v>255.175014749821</v>
          </cell>
          <cell r="G20">
            <v>257.55407524009399</v>
          </cell>
          <cell r="H20">
            <v>318.77806887227001</v>
          </cell>
          <cell r="I20">
            <v>361.66498448137901</v>
          </cell>
          <cell r="J20">
            <v>364.66619295993701</v>
          </cell>
          <cell r="K20">
            <v>327.17323714281503</v>
          </cell>
          <cell r="L20">
            <v>389.49118467293198</v>
          </cell>
          <cell r="M20">
            <v>384.54779126999802</v>
          </cell>
          <cell r="N20">
            <v>427.84491905465802</v>
          </cell>
          <cell r="O20">
            <v>406.86325866833198</v>
          </cell>
          <cell r="P20">
            <v>300.11069684605098</v>
          </cell>
          <cell r="Q20">
            <v>396.31737890765902</v>
          </cell>
          <cell r="R20">
            <v>419.22162826681603</v>
          </cell>
          <cell r="S20">
            <v>391.606115971892</v>
          </cell>
          <cell r="T20">
            <v>412.071336352993</v>
          </cell>
          <cell r="U20">
            <v>406.76223617327003</v>
          </cell>
          <cell r="V20">
            <v>378.06349852156097</v>
          </cell>
          <cell r="W20">
            <v>381.62762943681599</v>
          </cell>
          <cell r="X20">
            <v>411.48681463849698</v>
          </cell>
          <cell r="Y20">
            <v>511.18075671620699</v>
          </cell>
          <cell r="Z20">
            <v>564.27408108314205</v>
          </cell>
          <cell r="AA20">
            <v>595.74027838175505</v>
          </cell>
          <cell r="AB20">
            <v>625.30882644006795</v>
          </cell>
          <cell r="AC20">
            <v>514.93639778274758</v>
          </cell>
        </row>
        <row r="21">
          <cell r="A21" t="str">
            <v>Bhutan</v>
          </cell>
          <cell r="B21">
            <v>285.42053920931602</v>
          </cell>
          <cell r="C21">
            <v>314.65411385620303</v>
          </cell>
          <cell r="D21">
            <v>323.76117286755101</v>
          </cell>
          <cell r="E21">
            <v>355.70120308987401</v>
          </cell>
          <cell r="F21">
            <v>340.81452984787302</v>
          </cell>
          <cell r="G21">
            <v>341.21963640922201</v>
          </cell>
          <cell r="H21">
            <v>393.12940054406403</v>
          </cell>
          <cell r="I21">
            <v>459.75468715680802</v>
          </cell>
          <cell r="J21">
            <v>483.02668570288699</v>
          </cell>
          <cell r="K21">
            <v>453.13473027595097</v>
          </cell>
          <cell r="L21">
            <v>478.494191644723</v>
          </cell>
          <cell r="M21">
            <v>402.12618525841799</v>
          </cell>
          <cell r="N21">
            <v>400.81481072392</v>
          </cell>
          <cell r="O21">
            <v>374.03136035867402</v>
          </cell>
          <cell r="P21">
            <v>435.33373363650099</v>
          </cell>
          <cell r="Q21">
            <v>478.21221312063801</v>
          </cell>
          <cell r="R21">
            <v>512.79556129323601</v>
          </cell>
          <cell r="S21">
            <v>574.34561753049002</v>
          </cell>
          <cell r="T21">
            <v>628.80702086437998</v>
          </cell>
          <cell r="U21">
            <v>640.99500761558897</v>
          </cell>
          <cell r="V21">
            <v>668.74826806778901</v>
          </cell>
          <cell r="W21">
            <v>700.852693082153</v>
          </cell>
          <cell r="X21">
            <v>757.76493423878901</v>
          </cell>
          <cell r="Y21">
            <v>831.57853471265196</v>
          </cell>
          <cell r="Z21">
            <v>944.34921192663205</v>
          </cell>
          <cell r="AA21">
            <v>1079.23988813353</v>
          </cell>
          <cell r="AB21">
            <v>1254.1346688134199</v>
          </cell>
          <cell r="AC21">
            <v>927.98665515119603</v>
          </cell>
        </row>
        <row r="22">
          <cell r="A22" t="str">
            <v>Bolivia</v>
          </cell>
          <cell r="B22">
            <v>644.19880576479704</v>
          </cell>
          <cell r="C22">
            <v>570.21927568549097</v>
          </cell>
          <cell r="D22">
            <v>630.24719811780199</v>
          </cell>
          <cell r="E22">
            <v>602.273678010092</v>
          </cell>
          <cell r="F22">
            <v>617.37369944045599</v>
          </cell>
          <cell r="G22">
            <v>638.94866831193303</v>
          </cell>
          <cell r="H22">
            <v>611.64317584979597</v>
          </cell>
          <cell r="I22">
            <v>649.21957493720595</v>
          </cell>
          <cell r="J22">
            <v>735.61450880208304</v>
          </cell>
          <cell r="K22">
            <v>739.10532427650003</v>
          </cell>
          <cell r="L22">
            <v>747.26009649257605</v>
          </cell>
          <cell r="M22">
            <v>803.52668072508004</v>
          </cell>
          <cell r="N22">
            <v>831.25490069754596</v>
          </cell>
          <cell r="O22">
            <v>821.25077722349204</v>
          </cell>
          <cell r="P22">
            <v>831.23079697947401</v>
          </cell>
          <cell r="Q22">
            <v>907.17127724884904</v>
          </cell>
          <cell r="R22">
            <v>970.52146153168701</v>
          </cell>
          <cell r="S22">
            <v>1012.9651979072</v>
          </cell>
          <cell r="T22">
            <v>1059.87007797519</v>
          </cell>
          <cell r="U22">
            <v>1007.86496483267</v>
          </cell>
          <cell r="V22">
            <v>998.10142442676204</v>
          </cell>
          <cell r="W22">
            <v>945.44322289300203</v>
          </cell>
          <cell r="X22">
            <v>897.27288396647305</v>
          </cell>
          <cell r="Y22">
            <v>897.72631042288799</v>
          </cell>
          <cell r="Z22">
            <v>948.22934587960799</v>
          </cell>
          <cell r="AA22">
            <v>992.65884391379996</v>
          </cell>
          <cell r="AB22">
            <v>1124.6794592977999</v>
          </cell>
          <cell r="AC22">
            <v>967.668344395595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327.82112566475598</v>
          </cell>
          <cell r="Q23">
            <v>450.725508423257</v>
          </cell>
          <cell r="R23">
            <v>833.64931031319395</v>
          </cell>
          <cell r="S23">
            <v>1062.4656453079499</v>
          </cell>
          <cell r="T23">
            <v>1260.7522840612801</v>
          </cell>
          <cell r="U23">
            <v>1340.9343939671</v>
          </cell>
          <cell r="V23">
            <v>1401.2151474206401</v>
          </cell>
          <cell r="W23">
            <v>1463.3529867438899</v>
          </cell>
          <cell r="X23">
            <v>1615.37602320423</v>
          </cell>
          <cell r="Y23">
            <v>2021.8598526876101</v>
          </cell>
          <cell r="Z23">
            <v>2399.4173235845101</v>
          </cell>
          <cell r="AA23">
            <v>2566.1785428353201</v>
          </cell>
          <cell r="AB23">
            <v>2884.6556100544899</v>
          </cell>
          <cell r="AC23">
            <v>2158.4733898516747</v>
          </cell>
        </row>
        <row r="24">
          <cell r="A24" t="str">
            <v>Botswana</v>
          </cell>
          <cell r="B24">
            <v>1143.6699669111999</v>
          </cell>
          <cell r="C24">
            <v>1161.753035636</v>
          </cell>
          <cell r="D24">
            <v>1058.98208003169</v>
          </cell>
          <cell r="E24">
            <v>1179.55262556458</v>
          </cell>
          <cell r="F24">
            <v>1204.08494139907</v>
          </cell>
          <cell r="G24">
            <v>1043.2783880752199</v>
          </cell>
          <cell r="H24">
            <v>1256.99064141694</v>
          </cell>
          <cell r="I24">
            <v>1711.0598542008299</v>
          </cell>
          <cell r="J24">
            <v>2221.3768944268299</v>
          </cell>
          <cell r="K24">
            <v>2499.4916585689198</v>
          </cell>
          <cell r="L24">
            <v>2962.36156346505</v>
          </cell>
          <cell r="M24">
            <v>2990.8646478734299</v>
          </cell>
          <cell r="N24">
            <v>3026.5988190967701</v>
          </cell>
          <cell r="O24">
            <v>3000.04463869968</v>
          </cell>
          <cell r="P24">
            <v>3055.7514420135899</v>
          </cell>
          <cell r="Q24">
            <v>3284.8345656194501</v>
          </cell>
          <cell r="R24">
            <v>3239.2681663045601</v>
          </cell>
          <cell r="S24">
            <v>3434.8484855390898</v>
          </cell>
          <cell r="T24">
            <v>3404.3087164930898</v>
          </cell>
          <cell r="U24">
            <v>3623.2946070073999</v>
          </cell>
          <cell r="V24">
            <v>3945.7562867039401</v>
          </cell>
          <cell r="W24">
            <v>3832.2771129081002</v>
          </cell>
          <cell r="X24">
            <v>3750.87544414492</v>
          </cell>
          <cell r="Y24">
            <v>5226.76060893465</v>
          </cell>
          <cell r="Z24">
            <v>6183.8506879296901</v>
          </cell>
          <cell r="AA24">
            <v>6438.2047846769901</v>
          </cell>
          <cell r="AB24">
            <v>6868.8118489479202</v>
          </cell>
          <cell r="AC24">
            <v>5383.4634145903783</v>
          </cell>
        </row>
        <row r="25">
          <cell r="A25" t="str">
            <v>Brazil</v>
          </cell>
          <cell r="B25">
            <v>1371.5550636308899</v>
          </cell>
          <cell r="C25">
            <v>1539.66195136078</v>
          </cell>
          <cell r="D25">
            <v>1608.0661548488299</v>
          </cell>
          <cell r="E25">
            <v>1260.01327995569</v>
          </cell>
          <cell r="F25">
            <v>1225.55770442221</v>
          </cell>
          <cell r="G25">
            <v>1902.85571569643</v>
          </cell>
          <cell r="H25">
            <v>2161.62620633189</v>
          </cell>
          <cell r="I25">
            <v>2305.7541405012398</v>
          </cell>
          <cell r="J25">
            <v>2526.1435241766899</v>
          </cell>
          <cell r="K25">
            <v>3403.1964327904202</v>
          </cell>
          <cell r="L25">
            <v>3463.9101213846102</v>
          </cell>
          <cell r="M25">
            <v>2986.3134978491298</v>
          </cell>
          <cell r="N25">
            <v>2814.4399847391901</v>
          </cell>
          <cell r="O25">
            <v>3108.2230881901501</v>
          </cell>
          <cell r="P25">
            <v>3814.8647381606402</v>
          </cell>
          <cell r="Q25">
            <v>4844.9496620016898</v>
          </cell>
          <cell r="R25">
            <v>5207.2604579807203</v>
          </cell>
          <cell r="S25">
            <v>5321.3146957249901</v>
          </cell>
          <cell r="T25">
            <v>5077.3838101738202</v>
          </cell>
          <cell r="U25">
            <v>3477.9814773819799</v>
          </cell>
          <cell r="V25">
            <v>3761.5804431132901</v>
          </cell>
          <cell r="W25">
            <v>3189.5277417247198</v>
          </cell>
          <cell r="X25">
            <v>2866.9956971366801</v>
          </cell>
          <cell r="Y25">
            <v>3085.3871566297198</v>
          </cell>
          <cell r="Z25">
            <v>3654.2020838020699</v>
          </cell>
          <cell r="AA25">
            <v>4788.9166971598297</v>
          </cell>
          <cell r="AB25">
            <v>5716.67436710327</v>
          </cell>
          <cell r="AC25">
            <v>3883.6172905927156</v>
          </cell>
        </row>
        <row r="26">
          <cell r="A26" t="str">
            <v>Brunei</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v>15661.907068426701</v>
          </cell>
          <cell r="O26">
            <v>15011.8078396612</v>
          </cell>
          <cell r="P26">
            <v>14571.193486272699</v>
          </cell>
          <cell r="Q26">
            <v>16477.909977260901</v>
          </cell>
          <cell r="R26">
            <v>17369.965006040598</v>
          </cell>
          <cell r="S26">
            <v>17224.5245831098</v>
          </cell>
          <cell r="T26">
            <v>13085.4544933202</v>
          </cell>
          <cell r="U26">
            <v>14514.129435811001</v>
          </cell>
          <cell r="V26">
            <v>18476.850239930602</v>
          </cell>
          <cell r="W26">
            <v>16829.9887408127</v>
          </cell>
          <cell r="X26">
            <v>17146.030440987</v>
          </cell>
          <cell r="Y26">
            <v>18799.896856900101</v>
          </cell>
          <cell r="Z26">
            <v>22001.651308332799</v>
          </cell>
          <cell r="AA26">
            <v>25753.680225738099</v>
          </cell>
          <cell r="AB26">
            <v>30298.412867708801</v>
          </cell>
          <cell r="AC26">
            <v>21804.943406746581</v>
          </cell>
        </row>
        <row r="27">
          <cell r="A27" t="str">
            <v>Bulgaria</v>
          </cell>
          <cell r="B27">
            <v>2939.8415251468</v>
          </cell>
          <cell r="C27">
            <v>3160.2375126477</v>
          </cell>
          <cell r="D27">
            <v>3284.65353881597</v>
          </cell>
          <cell r="E27">
            <v>3365.5647406416701</v>
          </cell>
          <cell r="F27">
            <v>3569.29801010438</v>
          </cell>
          <cell r="G27">
            <v>3056.8620212127398</v>
          </cell>
          <cell r="H27">
            <v>2711.7007518718201</v>
          </cell>
          <cell r="I27">
            <v>3156.3359391655399</v>
          </cell>
          <cell r="J27">
            <v>5187.9750756634103</v>
          </cell>
          <cell r="K27">
            <v>5321.3305558812499</v>
          </cell>
          <cell r="L27">
            <v>2365.2410612467402</v>
          </cell>
          <cell r="M27">
            <v>233.859080063585</v>
          </cell>
          <cell r="N27">
            <v>958.72860675710797</v>
          </cell>
          <cell r="O27">
            <v>525.82825356979595</v>
          </cell>
          <cell r="P27">
            <v>934.03723882075496</v>
          </cell>
          <cell r="Q27">
            <v>1579.6392328854599</v>
          </cell>
          <cell r="R27">
            <v>1203.6619239889001</v>
          </cell>
          <cell r="S27">
            <v>1269.92345595964</v>
          </cell>
          <cell r="T27">
            <v>1584.72304581409</v>
          </cell>
          <cell r="U27">
            <v>1611.83772859084</v>
          </cell>
          <cell r="V27">
            <v>1580.55729514174</v>
          </cell>
          <cell r="W27">
            <v>1712.9551902667399</v>
          </cell>
          <cell r="X27">
            <v>1979.4047161956901</v>
          </cell>
          <cell r="Y27">
            <v>2560.3870471232599</v>
          </cell>
          <cell r="Z27">
            <v>3135.0528136671301</v>
          </cell>
          <cell r="AA27">
            <v>3461.5207979858501</v>
          </cell>
          <cell r="AB27">
            <v>3994.5081141406199</v>
          </cell>
          <cell r="AC27">
            <v>2807.3047798965486</v>
          </cell>
        </row>
        <row r="28">
          <cell r="A28" t="str">
            <v>Burkina Faso</v>
          </cell>
          <cell r="B28">
            <v>304.69061564314399</v>
          </cell>
          <cell r="C28">
            <v>258.66582275131901</v>
          </cell>
          <cell r="D28">
            <v>235.025125196234</v>
          </cell>
          <cell r="E28">
            <v>209.476758872929</v>
          </cell>
          <cell r="F28">
            <v>182.63320889848799</v>
          </cell>
          <cell r="G28">
            <v>196.993211478901</v>
          </cell>
          <cell r="H28">
            <v>252.17028148238299</v>
          </cell>
          <cell r="I28">
            <v>286.47508986624598</v>
          </cell>
          <cell r="J28">
            <v>308.78007461064698</v>
          </cell>
          <cell r="K28">
            <v>301.51713999306497</v>
          </cell>
          <cell r="L28">
            <v>349.25172546380202</v>
          </cell>
          <cell r="M28">
            <v>344.86560914020299</v>
          </cell>
          <cell r="N28">
            <v>360.68698622183302</v>
          </cell>
          <cell r="O28">
            <v>335.81015928090301</v>
          </cell>
          <cell r="P28">
            <v>197.26263930674199</v>
          </cell>
          <cell r="Q28">
            <v>238.23780443506399</v>
          </cell>
          <cell r="R28">
            <v>252.96347001176099</v>
          </cell>
          <cell r="S28">
            <v>233.70126871512801</v>
          </cell>
          <cell r="T28">
            <v>261.40030377123298</v>
          </cell>
          <cell r="U28">
            <v>274.16730402733299</v>
          </cell>
          <cell r="V28">
            <v>231.587174827806</v>
          </cell>
          <cell r="W28">
            <v>243.62440795150701</v>
          </cell>
          <cell r="X28">
            <v>274.58972881934898</v>
          </cell>
          <cell r="Y28">
            <v>344.58363228470898</v>
          </cell>
          <cell r="Z28">
            <v>399.38541871281399</v>
          </cell>
          <cell r="AA28">
            <v>428.86971727153502</v>
          </cell>
          <cell r="AB28">
            <v>451.281213054109</v>
          </cell>
          <cell r="AC28">
            <v>357.05568634900391</v>
          </cell>
        </row>
        <row r="29">
          <cell r="A29" t="str">
            <v>Burundi</v>
          </cell>
          <cell r="B29">
            <v>232.54706063727201</v>
          </cell>
          <cell r="C29">
            <v>235.10797613681001</v>
          </cell>
          <cell r="D29">
            <v>241.25491056570399</v>
          </cell>
          <cell r="E29">
            <v>248.16771519221399</v>
          </cell>
          <cell r="F29">
            <v>219.15398576472899</v>
          </cell>
          <cell r="G29">
            <v>247.822668825915</v>
          </cell>
          <cell r="H29">
            <v>253.607580792063</v>
          </cell>
          <cell r="I29">
            <v>232.10509387271</v>
          </cell>
          <cell r="J29">
            <v>211.32698785060799</v>
          </cell>
          <cell r="K29">
            <v>213.322556772263</v>
          </cell>
          <cell r="L29">
            <v>207.26062968035799</v>
          </cell>
          <cell r="M29">
            <v>207.82261612987699</v>
          </cell>
          <cell r="N29">
            <v>187.37706287251299</v>
          </cell>
          <cell r="O29">
            <v>162.68803174322599</v>
          </cell>
          <cell r="P29">
            <v>157.58644035569699</v>
          </cell>
          <cell r="Q29">
            <v>167.29605643895999</v>
          </cell>
          <cell r="R29">
            <v>142.68971027818</v>
          </cell>
          <cell r="S29">
            <v>157.16578683053399</v>
          </cell>
          <cell r="T29">
            <v>141.85642491881401</v>
          </cell>
          <cell r="U29">
            <v>128.27790892335599</v>
          </cell>
          <cell r="V29">
            <v>110.350859677334</v>
          </cell>
          <cell r="W29">
            <v>98.1253317418645</v>
          </cell>
          <cell r="X29">
            <v>89.725309604027402</v>
          </cell>
          <cell r="Y29">
            <v>82.639047508169497</v>
          </cell>
          <cell r="Z29">
            <v>90.481153657485507</v>
          </cell>
          <cell r="AA29">
            <v>106.864086218898</v>
          </cell>
          <cell r="AB29">
            <v>118.83972664900099</v>
          </cell>
          <cell r="AC29">
            <v>97.779109229907647</v>
          </cell>
        </row>
        <row r="30">
          <cell r="A30" t="str">
            <v>Cambodia</v>
          </cell>
          <cell r="B30">
            <v>20.636181953024401</v>
          </cell>
          <cell r="C30">
            <v>20.4445148123033</v>
          </cell>
          <cell r="D30">
            <v>19.980569409936699</v>
          </cell>
          <cell r="E30">
            <v>22.0407448392011</v>
          </cell>
          <cell r="F30">
            <v>23.817802287069402</v>
          </cell>
          <cell r="G30">
            <v>25.648803274542999</v>
          </cell>
          <cell r="H30">
            <v>27.361631660533899</v>
          </cell>
          <cell r="I30">
            <v>18.1936247659537</v>
          </cell>
          <cell r="J30">
            <v>34.590121652629598</v>
          </cell>
          <cell r="K30">
            <v>42.081401030029603</v>
          </cell>
          <cell r="L30">
            <v>105.968769344253</v>
          </cell>
          <cell r="M30">
            <v>229.765198685298</v>
          </cell>
          <cell r="N30">
            <v>270.253421051857</v>
          </cell>
          <cell r="O30">
            <v>260.75776744881699</v>
          </cell>
          <cell r="P30">
            <v>253.73698588380401</v>
          </cell>
          <cell r="Q30">
            <v>304.83152711415403</v>
          </cell>
          <cell r="R30">
            <v>300.893242500935</v>
          </cell>
          <cell r="S30">
            <v>284.71208760659198</v>
          </cell>
          <cell r="T30">
            <v>254.81227495794499</v>
          </cell>
          <cell r="U30">
            <v>282.39827925092101</v>
          </cell>
          <cell r="V30">
            <v>287.92231043489602</v>
          </cell>
          <cell r="W30">
            <v>306.90564135161901</v>
          </cell>
          <cell r="X30">
            <v>324.94602765877102</v>
          </cell>
          <cell r="Y30">
            <v>342.10508005147602</v>
          </cell>
          <cell r="Z30">
            <v>389.29039684657101</v>
          </cell>
          <cell r="AA30">
            <v>449.578277819172</v>
          </cell>
          <cell r="AB30">
            <v>503.26569625244503</v>
          </cell>
          <cell r="AC30">
            <v>386.01518666334232</v>
          </cell>
        </row>
        <row r="31">
          <cell r="A31" t="str">
            <v>Cameroon</v>
          </cell>
          <cell r="B31">
            <v>879.08227617969305</v>
          </cell>
          <cell r="C31">
            <v>967.74558905046899</v>
          </cell>
          <cell r="D31">
            <v>902.717617854031</v>
          </cell>
          <cell r="E31">
            <v>885.62994734715005</v>
          </cell>
          <cell r="F31">
            <v>911.52797545368503</v>
          </cell>
          <cell r="G31">
            <v>927.27478381276399</v>
          </cell>
          <cell r="H31">
            <v>1176.2561107599099</v>
          </cell>
          <cell r="I31">
            <v>1324.70337573345</v>
          </cell>
          <cell r="J31">
            <v>1306.9285236896301</v>
          </cell>
          <cell r="K31">
            <v>1131.02719526685</v>
          </cell>
          <cell r="L31">
            <v>1098.03543442204</v>
          </cell>
          <cell r="M31">
            <v>1187.7538126751299</v>
          </cell>
          <cell r="N31">
            <v>1056.4075066714699</v>
          </cell>
          <cell r="O31">
            <v>1069.9190081674201</v>
          </cell>
          <cell r="P31">
            <v>686.30170193558502</v>
          </cell>
          <cell r="Q31">
            <v>676.86586432719002</v>
          </cell>
          <cell r="R31">
            <v>753.10131083536203</v>
          </cell>
          <cell r="S31">
            <v>733.14795279519899</v>
          </cell>
          <cell r="T31">
            <v>680.918125368917</v>
          </cell>
          <cell r="U31">
            <v>699.168995448803</v>
          </cell>
          <cell r="V31">
            <v>655.49018217722301</v>
          </cell>
          <cell r="W31">
            <v>602.81191659491901</v>
          </cell>
          <cell r="X31">
            <v>662.98512067812703</v>
          </cell>
          <cell r="Y31">
            <v>807.331259928892</v>
          </cell>
          <cell r="Z31">
            <v>909.42920718097002</v>
          </cell>
          <cell r="AA31">
            <v>946.08576565343503</v>
          </cell>
          <cell r="AB31">
            <v>1001.6820777002901</v>
          </cell>
          <cell r="AC31">
            <v>821.7208912894389</v>
          </cell>
        </row>
        <row r="32">
          <cell r="A32" t="str">
            <v>Canada</v>
          </cell>
          <cell r="B32">
            <v>10989.428249197101</v>
          </cell>
          <cell r="C32">
            <v>12131.8414975784</v>
          </cell>
          <cell r="D32">
            <v>12278.5311329081</v>
          </cell>
          <cell r="E32">
            <v>13175.079007464101</v>
          </cell>
          <cell r="F32">
            <v>13578.255972982201</v>
          </cell>
          <cell r="G32">
            <v>13782.0619575746</v>
          </cell>
          <cell r="H32">
            <v>14150.5013767648</v>
          </cell>
          <cell r="I32">
            <v>15967.6953451345</v>
          </cell>
          <cell r="J32">
            <v>18624.352010632501</v>
          </cell>
          <cell r="K32">
            <v>20410.353835055801</v>
          </cell>
          <cell r="L32">
            <v>21086.640050997801</v>
          </cell>
          <cell r="M32">
            <v>21374.962523314502</v>
          </cell>
          <cell r="N32">
            <v>20479.822279573302</v>
          </cell>
          <cell r="O32">
            <v>19684.992555703298</v>
          </cell>
          <cell r="P32">
            <v>19497.2809866637</v>
          </cell>
          <cell r="Q32">
            <v>20184.449879336898</v>
          </cell>
          <cell r="R32">
            <v>20757.375279306802</v>
          </cell>
          <cell r="S32">
            <v>21349.1152534418</v>
          </cell>
          <cell r="T32">
            <v>20495.2333362524</v>
          </cell>
          <cell r="U32">
            <v>21776.561793602501</v>
          </cell>
          <cell r="V32">
            <v>23658.831708985501</v>
          </cell>
          <cell r="W32">
            <v>23103.935316538002</v>
          </cell>
          <cell r="X32">
            <v>23457.935451328201</v>
          </cell>
          <cell r="Y32">
            <v>27455.059126919299</v>
          </cell>
          <cell r="Z32">
            <v>31111.038745251099</v>
          </cell>
          <cell r="AA32">
            <v>35105.445081198501</v>
          </cell>
          <cell r="AB32">
            <v>38951.454637577903</v>
          </cell>
          <cell r="AC32">
            <v>29864.144726468832</v>
          </cell>
        </row>
        <row r="33">
          <cell r="A33" t="str">
            <v>Cape Verde</v>
          </cell>
          <cell r="B33">
            <v>547.71367093526896</v>
          </cell>
          <cell r="C33">
            <v>522.54999262191302</v>
          </cell>
          <cell r="D33">
            <v>512.714859731253</v>
          </cell>
          <cell r="E33">
            <v>491.27031817787298</v>
          </cell>
          <cell r="F33">
            <v>455.738639814934</v>
          </cell>
          <cell r="G33">
            <v>462.62444289763698</v>
          </cell>
          <cell r="H33">
            <v>623.13417160695303</v>
          </cell>
          <cell r="I33">
            <v>750.71935747357497</v>
          </cell>
          <cell r="J33">
            <v>820.77284692608703</v>
          </cell>
          <cell r="K33">
            <v>807.67011623655696</v>
          </cell>
          <cell r="L33">
            <v>902.07555555459498</v>
          </cell>
          <cell r="M33">
            <v>914.93114243426203</v>
          </cell>
          <cell r="N33">
            <v>993.73535186211598</v>
          </cell>
          <cell r="O33">
            <v>975.26272310585796</v>
          </cell>
          <cell r="P33">
            <v>1073.60693910128</v>
          </cell>
          <cell r="Q33">
            <v>1257.98391086378</v>
          </cell>
          <cell r="R33">
            <v>1274.34769100216</v>
          </cell>
          <cell r="S33">
            <v>1223.70444754191</v>
          </cell>
          <cell r="T33">
            <v>1273.3295805405101</v>
          </cell>
          <cell r="U33">
            <v>1411.8069779335699</v>
          </cell>
          <cell r="V33">
            <v>1234.31658733983</v>
          </cell>
          <cell r="W33">
            <v>1266.1253904565101</v>
          </cell>
          <cell r="X33">
            <v>1371.67151164442</v>
          </cell>
          <cell r="Y33">
            <v>1774.3165624261301</v>
          </cell>
          <cell r="Z33">
            <v>1978.9902612634401</v>
          </cell>
          <cell r="AA33">
            <v>2099.2480456595399</v>
          </cell>
          <cell r="AB33">
            <v>2371.00518346127</v>
          </cell>
          <cell r="AC33">
            <v>1810.2261591518852</v>
          </cell>
        </row>
        <row r="34">
          <cell r="A34" t="str">
            <v>Central African Republic</v>
          </cell>
          <cell r="B34">
            <v>345.041806609395</v>
          </cell>
          <cell r="C34">
            <v>337.24158341804298</v>
          </cell>
          <cell r="D34">
            <v>299.82225179980702</v>
          </cell>
          <cell r="E34">
            <v>266.51970818243802</v>
          </cell>
          <cell r="F34">
            <v>249.146804055291</v>
          </cell>
          <cell r="G34">
            <v>321.52577394275198</v>
          </cell>
          <cell r="H34">
            <v>412.86902414752097</v>
          </cell>
          <cell r="I34">
            <v>434.82199409129697</v>
          </cell>
          <cell r="J34">
            <v>448.33084829478997</v>
          </cell>
          <cell r="K34">
            <v>431.626135704359</v>
          </cell>
          <cell r="L34">
            <v>494.51647448453502</v>
          </cell>
          <cell r="M34">
            <v>454.47513776028097</v>
          </cell>
          <cell r="N34">
            <v>450.329884146361</v>
          </cell>
          <cell r="O34">
            <v>397.67925869742498</v>
          </cell>
          <cell r="P34">
            <v>255.638155469325</v>
          </cell>
          <cell r="Q34">
            <v>327.73894600564603</v>
          </cell>
          <cell r="R34">
            <v>293.34878775539403</v>
          </cell>
          <cell r="S34">
            <v>274.82064728531799</v>
          </cell>
          <cell r="T34">
            <v>285.22987217311999</v>
          </cell>
          <cell r="U34">
            <v>283.30587987074</v>
          </cell>
          <cell r="V34">
            <v>258.79045841562402</v>
          </cell>
          <cell r="W34">
            <v>255.42953793497699</v>
          </cell>
          <cell r="X34">
            <v>270.27949695694599</v>
          </cell>
          <cell r="Y34">
            <v>303.61170374932402</v>
          </cell>
          <cell r="Z34">
            <v>325.35194200753602</v>
          </cell>
          <cell r="AA34">
            <v>335.37932767985399</v>
          </cell>
          <cell r="AB34">
            <v>355.42914294451703</v>
          </cell>
          <cell r="AC34">
            <v>307.58019187885901</v>
          </cell>
        </row>
        <row r="35">
          <cell r="A35" t="str">
            <v>Chad</v>
          </cell>
          <cell r="B35">
            <v>147.874529618221</v>
          </cell>
          <cell r="C35">
            <v>170.68029277418</v>
          </cell>
          <cell r="D35">
            <v>160.89199830091701</v>
          </cell>
          <cell r="E35">
            <v>157.05506830399401</v>
          </cell>
          <cell r="F35">
            <v>164.59328365544599</v>
          </cell>
          <cell r="G35">
            <v>174.038494751184</v>
          </cell>
          <cell r="H35">
            <v>209.07207796597299</v>
          </cell>
          <cell r="I35">
            <v>231.213780367504</v>
          </cell>
          <cell r="J35">
            <v>263.697817508686</v>
          </cell>
          <cell r="K35">
            <v>242.98025312026201</v>
          </cell>
          <cell r="L35">
            <v>285.694277325737</v>
          </cell>
          <cell r="M35">
            <v>276.427805162683</v>
          </cell>
          <cell r="N35">
            <v>281.379534865697</v>
          </cell>
          <cell r="O35">
            <v>240.15615495750501</v>
          </cell>
          <cell r="P35">
            <v>189.99161716055099</v>
          </cell>
          <cell r="Q35">
            <v>219.21093618666399</v>
          </cell>
          <cell r="R35">
            <v>237.738942621842</v>
          </cell>
          <cell r="S35">
            <v>222.83437894765299</v>
          </cell>
          <cell r="T35">
            <v>245.46986224397901</v>
          </cell>
          <cell r="U35">
            <v>210.80011647526601</v>
          </cell>
          <cell r="V35">
            <v>185.76114145735701</v>
          </cell>
          <cell r="W35">
            <v>223.20191835353501</v>
          </cell>
          <cell r="X35">
            <v>253.87241329516601</v>
          </cell>
          <cell r="Y35">
            <v>317.20237388896197</v>
          </cell>
          <cell r="Z35">
            <v>501.50072137021601</v>
          </cell>
          <cell r="AA35">
            <v>652.51238726084</v>
          </cell>
          <cell r="AB35">
            <v>706.96276424662096</v>
          </cell>
          <cell r="AC35">
            <v>442.54209640255675</v>
          </cell>
        </row>
        <row r="36">
          <cell r="A36" t="str">
            <v>Chile</v>
          </cell>
          <cell r="B36">
            <v>2492.8566912511501</v>
          </cell>
          <cell r="C36">
            <v>2884.7816162275299</v>
          </cell>
          <cell r="D36">
            <v>2118.38664094879</v>
          </cell>
          <cell r="E36">
            <v>1694.30130872629</v>
          </cell>
          <cell r="F36">
            <v>1621.8157209006899</v>
          </cell>
          <cell r="G36">
            <v>1368.47298348851</v>
          </cell>
          <cell r="H36">
            <v>1447.2102459057801</v>
          </cell>
          <cell r="I36">
            <v>1678.63910106614</v>
          </cell>
          <cell r="J36">
            <v>1945.7316012742799</v>
          </cell>
          <cell r="K36">
            <v>2203.7729315317902</v>
          </cell>
          <cell r="L36">
            <v>2409.1414102058502</v>
          </cell>
          <cell r="M36">
            <v>2734.6362533629799</v>
          </cell>
          <cell r="N36">
            <v>3283.0251452247498</v>
          </cell>
          <cell r="O36">
            <v>3463.3530024893598</v>
          </cell>
          <cell r="P36">
            <v>3941.20786044939</v>
          </cell>
          <cell r="Q36">
            <v>5020.8618174982203</v>
          </cell>
          <cell r="R36">
            <v>5254.8948043866703</v>
          </cell>
          <cell r="S36">
            <v>5663.2447058161997</v>
          </cell>
          <cell r="T36">
            <v>5355.2532813690796</v>
          </cell>
          <cell r="U36">
            <v>4860.5895423327802</v>
          </cell>
          <cell r="V36">
            <v>4944.3736228139396</v>
          </cell>
          <cell r="W36">
            <v>4451.9339531647502</v>
          </cell>
          <cell r="X36">
            <v>4314.9076905873499</v>
          </cell>
          <cell r="Y36">
            <v>4698.24531328803</v>
          </cell>
          <cell r="Z36">
            <v>6012.3587057548402</v>
          </cell>
          <cell r="AA36">
            <v>7351.32347384489</v>
          </cell>
          <cell r="AB36">
            <v>8864.3410386146898</v>
          </cell>
          <cell r="AC36">
            <v>5948.8516958757582</v>
          </cell>
        </row>
        <row r="37">
          <cell r="A37" t="str">
            <v>China</v>
          </cell>
          <cell r="B37">
            <v>311.63428252903202</v>
          </cell>
          <cell r="C37">
            <v>290.82132180397002</v>
          </cell>
          <cell r="D37">
            <v>275.21454683574001</v>
          </cell>
          <cell r="E37">
            <v>291.60680294650302</v>
          </cell>
          <cell r="F37">
            <v>296.184508222722</v>
          </cell>
          <cell r="G37">
            <v>288.38511086786701</v>
          </cell>
          <cell r="H37">
            <v>274.84427794600498</v>
          </cell>
          <cell r="I37">
            <v>294.044968121838</v>
          </cell>
          <cell r="J37">
            <v>361.24147829437499</v>
          </cell>
          <cell r="K37">
            <v>398.48064056079198</v>
          </cell>
          <cell r="L37">
            <v>339.15998406353498</v>
          </cell>
          <cell r="M37">
            <v>350.61265750433898</v>
          </cell>
          <cell r="N37">
            <v>412.25800905585601</v>
          </cell>
          <cell r="O37">
            <v>517.41486436580101</v>
          </cell>
          <cell r="P37">
            <v>466.60481230581303</v>
          </cell>
          <cell r="Q37">
            <v>601.01037153288701</v>
          </cell>
          <cell r="R37">
            <v>699.41445553211599</v>
          </cell>
          <cell r="S37">
            <v>770.58937996561804</v>
          </cell>
          <cell r="T37">
            <v>817.14406553668596</v>
          </cell>
          <cell r="U37">
            <v>861.21143857312904</v>
          </cell>
          <cell r="V37">
            <v>945.60077917824503</v>
          </cell>
          <cell r="W37">
            <v>1038.0340782241401</v>
          </cell>
          <cell r="X37">
            <v>1131.80464668586</v>
          </cell>
          <cell r="Y37">
            <v>1269.8318817542399</v>
          </cell>
          <cell r="Z37">
            <v>1486.0157801293799</v>
          </cell>
          <cell r="AA37">
            <v>1715.9351368246</v>
          </cell>
          <cell r="AB37">
            <v>2001.4594158361699</v>
          </cell>
          <cell r="AC37">
            <v>1440.5134899090651</v>
          </cell>
        </row>
        <row r="38">
          <cell r="A38" t="str">
            <v>Colombia</v>
          </cell>
          <cell r="B38">
            <v>1367.55248906508</v>
          </cell>
          <cell r="C38">
            <v>1457.42100574236</v>
          </cell>
          <cell r="D38">
            <v>1527.2191623149599</v>
          </cell>
          <cell r="E38">
            <v>1485.80432477517</v>
          </cell>
          <cell r="F38">
            <v>1437.0245307474299</v>
          </cell>
          <cell r="G38">
            <v>1283.7571565049</v>
          </cell>
          <cell r="H38">
            <v>1259.55656548403</v>
          </cell>
          <cell r="I38">
            <v>1285.1803563793801</v>
          </cell>
          <cell r="J38">
            <v>1357.4425999321099</v>
          </cell>
          <cell r="K38">
            <v>1342.1451442888399</v>
          </cell>
          <cell r="L38">
            <v>1341.3912510330399</v>
          </cell>
          <cell r="M38">
            <v>1387.6302212353301</v>
          </cell>
          <cell r="N38">
            <v>1575.90083760231</v>
          </cell>
          <cell r="O38">
            <v>1751.2985330643801</v>
          </cell>
          <cell r="P38">
            <v>2158.7599079751399</v>
          </cell>
          <cell r="Q38">
            <v>2399.8911111542102</v>
          </cell>
          <cell r="R38">
            <v>2472.2083272290201</v>
          </cell>
          <cell r="S38">
            <v>2662.2219542952898</v>
          </cell>
          <cell r="T38">
            <v>2411.2520356926502</v>
          </cell>
          <cell r="U38">
            <v>2072.3296853121601</v>
          </cell>
          <cell r="V38">
            <v>1979.7477077153501</v>
          </cell>
          <cell r="W38">
            <v>1903.6206117632801</v>
          </cell>
          <cell r="X38">
            <v>1850.6651402386999</v>
          </cell>
          <cell r="Y38">
            <v>1782.24038296509</v>
          </cell>
          <cell r="Z38">
            <v>2163.4585301478401</v>
          </cell>
          <cell r="AA38">
            <v>2673.4907798884101</v>
          </cell>
          <cell r="AB38">
            <v>2887.9266819273598</v>
          </cell>
          <cell r="AC38">
            <v>2210.2336878217798</v>
          </cell>
        </row>
        <row r="39">
          <cell r="A39" t="str">
            <v>Comoros</v>
          </cell>
          <cell r="B39">
            <v>383.75140047838403</v>
          </cell>
          <cell r="C39">
            <v>327.66600238479401</v>
          </cell>
          <cell r="D39">
            <v>303.61616705722099</v>
          </cell>
          <cell r="E39">
            <v>287.86841818942798</v>
          </cell>
          <cell r="F39">
            <v>274.75789824732698</v>
          </cell>
          <cell r="G39">
            <v>291.03294915467598</v>
          </cell>
          <cell r="H39">
            <v>398.18768642218203</v>
          </cell>
          <cell r="I39">
            <v>466.44934343234502</v>
          </cell>
          <cell r="J39">
            <v>477.39770692275403</v>
          </cell>
          <cell r="K39">
            <v>442.71232383575801</v>
          </cell>
          <cell r="L39">
            <v>541.66606723795098</v>
          </cell>
          <cell r="M39">
            <v>552.42388415254595</v>
          </cell>
          <cell r="N39">
            <v>580.10842024722206</v>
          </cell>
          <cell r="O39">
            <v>559.29266639546699</v>
          </cell>
          <cell r="P39">
            <v>383.82275341280001</v>
          </cell>
          <cell r="Q39">
            <v>466.59060479151401</v>
          </cell>
          <cell r="R39">
            <v>451.493134012398</v>
          </cell>
          <cell r="S39">
            <v>404.53069119598001</v>
          </cell>
          <cell r="T39">
            <v>415.74884246171899</v>
          </cell>
          <cell r="U39">
            <v>420.67711686105901</v>
          </cell>
          <cell r="V39">
            <v>365.82804936315</v>
          </cell>
          <cell r="W39">
            <v>390.87559405413901</v>
          </cell>
          <cell r="X39">
            <v>437.828457847518</v>
          </cell>
          <cell r="Y39">
            <v>553.13526620493599</v>
          </cell>
          <cell r="Z39">
            <v>604.735633276366</v>
          </cell>
          <cell r="AA39">
            <v>632.79472109857397</v>
          </cell>
          <cell r="AB39">
            <v>642.27011022231295</v>
          </cell>
          <cell r="AC39">
            <v>543.60663045064109</v>
          </cell>
        </row>
        <row r="40">
          <cell r="A40" t="str">
            <v>Congo, Dem. Rep.</v>
          </cell>
          <cell r="B40">
            <v>559.84738467209297</v>
          </cell>
          <cell r="C40">
            <v>471.80812815187699</v>
          </cell>
          <cell r="D40">
            <v>496.60837151885698</v>
          </cell>
          <cell r="E40">
            <v>387.75112100917698</v>
          </cell>
          <cell r="F40">
            <v>250.47719010688101</v>
          </cell>
          <cell r="G40">
            <v>221.605769164056</v>
          </cell>
          <cell r="H40">
            <v>240.69697691842501</v>
          </cell>
          <cell r="I40">
            <v>220.601243791065</v>
          </cell>
          <cell r="J40">
            <v>247.427994599622</v>
          </cell>
          <cell r="K40">
            <v>243.73846090085601</v>
          </cell>
          <cell r="L40">
            <v>244.46202480040901</v>
          </cell>
          <cell r="M40">
            <v>229.809995091877</v>
          </cell>
          <cell r="N40">
            <v>200.81960894471101</v>
          </cell>
          <cell r="O40">
            <v>253.88636546669599</v>
          </cell>
          <cell r="P40">
            <v>133.356188835061</v>
          </cell>
          <cell r="Q40">
            <v>125.45865025699</v>
          </cell>
          <cell r="R40">
            <v>156.98484780616499</v>
          </cell>
          <cell r="S40">
            <v>138.079226772439</v>
          </cell>
          <cell r="T40">
            <v>99.098925517926901</v>
          </cell>
          <cell r="U40">
            <v>88.209842471591699</v>
          </cell>
          <cell r="V40">
            <v>85.964386756242206</v>
          </cell>
          <cell r="W40">
            <v>100.47294000387799</v>
          </cell>
          <cell r="X40">
            <v>105.091035134525</v>
          </cell>
          <cell r="Y40">
            <v>104.747149828148</v>
          </cell>
          <cell r="Z40">
            <v>117.08106963837101</v>
          </cell>
          <cell r="AA40">
            <v>123.296146079224</v>
          </cell>
          <cell r="AB40">
            <v>144.129801451709</v>
          </cell>
          <cell r="AC40">
            <v>115.80302368930916</v>
          </cell>
        </row>
        <row r="41">
          <cell r="A41" t="str">
            <v>Congo, Rep.</v>
          </cell>
          <cell r="B41">
            <v>1304.1103638360601</v>
          </cell>
          <cell r="C41">
            <v>1037.08804450106</v>
          </cell>
          <cell r="D41">
            <v>877.10769915328694</v>
          </cell>
          <cell r="E41">
            <v>773.60776016736395</v>
          </cell>
          <cell r="F41">
            <v>690.00617916155397</v>
          </cell>
          <cell r="G41">
            <v>686.40018524825598</v>
          </cell>
          <cell r="H41">
            <v>910.74514522805202</v>
          </cell>
          <cell r="I41">
            <v>1073.3492376841</v>
          </cell>
          <cell r="J41">
            <v>1107.71051206226</v>
          </cell>
          <cell r="K41">
            <v>1101.25186089411</v>
          </cell>
          <cell r="L41">
            <v>1253.9865912299899</v>
          </cell>
          <cell r="M41">
            <v>1184.7479308909899</v>
          </cell>
          <cell r="N41">
            <v>1237.1294874523501</v>
          </cell>
          <cell r="O41">
            <v>1098.7858269554299</v>
          </cell>
          <cell r="P41">
            <v>703.25135272583998</v>
          </cell>
          <cell r="Q41">
            <v>816.99033177036904</v>
          </cell>
          <cell r="R41">
            <v>980.87308798802201</v>
          </cell>
          <cell r="S41">
            <v>871.48268724430898</v>
          </cell>
          <cell r="T41">
            <v>710.86767955098901</v>
          </cell>
          <cell r="U41">
            <v>834.14701897163104</v>
          </cell>
          <cell r="V41">
            <v>1108.8691141327399</v>
          </cell>
          <cell r="W41">
            <v>935.16717318847805</v>
          </cell>
          <cell r="X41">
            <v>982.23188420628003</v>
          </cell>
          <cell r="Y41">
            <v>1128.6247541189</v>
          </cell>
          <cell r="Z41">
            <v>1335.7631584657499</v>
          </cell>
          <cell r="AA41">
            <v>1785.5311169956899</v>
          </cell>
          <cell r="AB41">
            <v>2146.5883469011301</v>
          </cell>
          <cell r="AC41">
            <v>1385.6510723127046</v>
          </cell>
        </row>
        <row r="42">
          <cell r="A42" t="str">
            <v>Costa Rica</v>
          </cell>
          <cell r="B42">
            <v>2098.86988764341</v>
          </cell>
          <cell r="C42">
            <v>1106.14123591766</v>
          </cell>
          <cell r="D42">
            <v>1066.9105435850599</v>
          </cell>
          <cell r="E42">
            <v>1251.4615795524401</v>
          </cell>
          <cell r="F42">
            <v>1414.50245659346</v>
          </cell>
          <cell r="G42">
            <v>1471.43652940023</v>
          </cell>
          <cell r="H42">
            <v>1603.7704364451999</v>
          </cell>
          <cell r="I42">
            <v>1605.0052760057899</v>
          </cell>
          <cell r="J42">
            <v>1590.5475307209399</v>
          </cell>
          <cell r="K42">
            <v>1755.2153826344299</v>
          </cell>
          <cell r="L42">
            <v>1871.9342640498301</v>
          </cell>
          <cell r="M42">
            <v>2294.27534616611</v>
          </cell>
          <cell r="N42">
            <v>2686.9259938262999</v>
          </cell>
          <cell r="O42">
            <v>2943.87933060983</v>
          </cell>
          <cell r="P42">
            <v>3130.3137607191302</v>
          </cell>
          <cell r="Q42">
            <v>3378.0321266254</v>
          </cell>
          <cell r="R42">
            <v>3323.0675251067601</v>
          </cell>
          <cell r="S42">
            <v>3508.5216540166498</v>
          </cell>
          <cell r="T42">
            <v>3763.6187086935001</v>
          </cell>
          <cell r="U42">
            <v>4116.1826671046301</v>
          </cell>
          <cell r="V42">
            <v>4062.54746947172</v>
          </cell>
          <cell r="W42">
            <v>4092.64998348273</v>
          </cell>
          <cell r="X42">
            <v>4127.2669041216404</v>
          </cell>
          <cell r="Y42">
            <v>4194.68412762756</v>
          </cell>
          <cell r="Z42">
            <v>4370.1940371820401</v>
          </cell>
          <cell r="AA42">
            <v>4608.9321561197003</v>
          </cell>
          <cell r="AB42">
            <v>4858.0676098894401</v>
          </cell>
          <cell r="AC42">
            <v>4375.2991364038508</v>
          </cell>
        </row>
        <row r="43">
          <cell r="A43" t="str">
            <v>Cote d'Ivoire</v>
          </cell>
          <cell r="B43">
            <v>1205.2321058501</v>
          </cell>
          <cell r="C43">
            <v>976.61497388753605</v>
          </cell>
          <cell r="D43">
            <v>843.59346412875095</v>
          </cell>
          <cell r="E43">
            <v>724.39956039262802</v>
          </cell>
          <cell r="F43">
            <v>702.58474530309002</v>
          </cell>
          <cell r="G43">
            <v>689.93194803983795</v>
          </cell>
          <cell r="H43">
            <v>888.56221342621495</v>
          </cell>
          <cell r="I43">
            <v>941.01319850648201</v>
          </cell>
          <cell r="J43">
            <v>942.22088757575898</v>
          </cell>
          <cell r="K43">
            <v>866.55974727508396</v>
          </cell>
          <cell r="L43">
            <v>921.17307358141898</v>
          </cell>
          <cell r="M43">
            <v>860.776909179737</v>
          </cell>
          <cell r="N43">
            <v>880.26951147600005</v>
          </cell>
          <cell r="O43">
            <v>838.107083341411</v>
          </cell>
          <cell r="P43">
            <v>606.83687277943295</v>
          </cell>
          <cell r="Q43">
            <v>773.61026706995597</v>
          </cell>
          <cell r="R43">
            <v>799.94587608317102</v>
          </cell>
          <cell r="S43">
            <v>758.82060130648495</v>
          </cell>
          <cell r="T43">
            <v>805.12176540587097</v>
          </cell>
          <cell r="U43">
            <v>767.46883009490602</v>
          </cell>
          <cell r="V43">
            <v>624.30391042395001</v>
          </cell>
          <cell r="W43">
            <v>618.99239793440097</v>
          </cell>
          <cell r="X43">
            <v>664.89219532262905</v>
          </cell>
          <cell r="Y43">
            <v>781.89097709428199</v>
          </cell>
          <cell r="Z43">
            <v>867.36678301317295</v>
          </cell>
          <cell r="AA43">
            <v>899.60727328598796</v>
          </cell>
          <cell r="AB43">
            <v>938.60850951498696</v>
          </cell>
          <cell r="AC43">
            <v>795.22635602757657</v>
          </cell>
        </row>
        <row r="44">
          <cell r="A44" t="str">
            <v>Croatia</v>
          </cell>
          <cell r="B44">
            <v>3983.2862599432201</v>
          </cell>
          <cell r="C44">
            <v>3905.1020535172001</v>
          </cell>
          <cell r="D44">
            <v>3375.4723618335802</v>
          </cell>
          <cell r="E44">
            <v>2484.7868745158098</v>
          </cell>
          <cell r="F44">
            <v>2370.6444746707298</v>
          </cell>
          <cell r="G44">
            <v>2388.7739586938101</v>
          </cell>
          <cell r="H44">
            <v>3312.7179640519598</v>
          </cell>
          <cell r="I44">
            <v>3790.5159782667101</v>
          </cell>
          <cell r="J44">
            <v>3378.4357036180199</v>
          </cell>
          <cell r="K44">
            <v>5436.2219131032098</v>
          </cell>
          <cell r="L44">
            <v>9066.4423964691705</v>
          </cell>
          <cell r="M44">
            <v>14506.9476346255</v>
          </cell>
          <cell r="N44">
            <v>2077.1022556272501</v>
          </cell>
          <cell r="O44">
            <v>2358.0200813394699</v>
          </cell>
          <cell r="P44">
            <v>3223.3390193003302</v>
          </cell>
          <cell r="Q44">
            <v>4224.5151108409</v>
          </cell>
          <cell r="R44">
            <v>4421.7464778212498</v>
          </cell>
          <cell r="S44">
            <v>4398.20912695474</v>
          </cell>
          <cell r="T44">
            <v>4805.1566683308802</v>
          </cell>
          <cell r="U44">
            <v>4371.0771300760298</v>
          </cell>
          <cell r="V44">
            <v>4206.1758190333603</v>
          </cell>
          <cell r="W44">
            <v>4469.2822376460599</v>
          </cell>
          <cell r="X44">
            <v>5183.8926089284496</v>
          </cell>
          <cell r="Y44">
            <v>6666.2810438634096</v>
          </cell>
          <cell r="Z44">
            <v>7943.3497349152203</v>
          </cell>
          <cell r="AA44">
            <v>8669.5681181075997</v>
          </cell>
          <cell r="AB44">
            <v>9557.7735514020205</v>
          </cell>
          <cell r="AC44">
            <v>7081.6912158104606</v>
          </cell>
        </row>
        <row r="45">
          <cell r="A45" t="str">
            <v>Cyprus</v>
          </cell>
          <cell r="B45">
            <v>4236.2383456897496</v>
          </cell>
          <cell r="C45">
            <v>4053.2576921862301</v>
          </cell>
          <cell r="D45">
            <v>4146.5351705180101</v>
          </cell>
          <cell r="E45">
            <v>4096.7664067763099</v>
          </cell>
          <cell r="F45">
            <v>4259.7915025877401</v>
          </cell>
          <cell r="G45">
            <v>4486.9048064163799</v>
          </cell>
          <cell r="H45">
            <v>5635.4136772168404</v>
          </cell>
          <cell r="I45">
            <v>6686.4939580644104</v>
          </cell>
          <cell r="J45">
            <v>7718.2009882517495</v>
          </cell>
          <cell r="K45">
            <v>8113.8969118451196</v>
          </cell>
          <cell r="L45">
            <v>9688.9607910461309</v>
          </cell>
          <cell r="M45">
            <v>9732.8154716111603</v>
          </cell>
          <cell r="N45">
            <v>11415.842149898899</v>
          </cell>
          <cell r="O45">
            <v>10613.3451687573</v>
          </cell>
          <cell r="P45">
            <v>11718.1877410009</v>
          </cell>
          <cell r="Q45">
            <v>14217.1229004858</v>
          </cell>
          <cell r="R45">
            <v>14139.6159842338</v>
          </cell>
          <cell r="S45">
            <v>13271.065812340499</v>
          </cell>
          <cell r="T45">
            <v>14071.1476632717</v>
          </cell>
          <cell r="U45">
            <v>14242.605797976399</v>
          </cell>
          <cell r="V45">
            <v>13424.9011576748</v>
          </cell>
          <cell r="W45">
            <v>13796.812119706299</v>
          </cell>
          <cell r="X45">
            <v>14842.8244474488</v>
          </cell>
          <cell r="Y45">
            <v>18386.881328908701</v>
          </cell>
          <cell r="Z45">
            <v>21342.6935168991</v>
          </cell>
          <cell r="AA45">
            <v>22378.2888042499</v>
          </cell>
          <cell r="AB45">
            <v>23676.084746944001</v>
          </cell>
          <cell r="AC45">
            <v>19070.597494026133</v>
          </cell>
        </row>
        <row r="46">
          <cell r="A46" t="str">
            <v>Czech Republic</v>
          </cell>
          <cell r="B46">
            <v>4585.1730659795403</v>
          </cell>
          <cell r="C46">
            <v>4855.8726668146301</v>
          </cell>
          <cell r="D46">
            <v>4875.4974891572001</v>
          </cell>
          <cell r="E46">
            <v>4825.13170342787</v>
          </cell>
          <cell r="F46">
            <v>4372.4373427340097</v>
          </cell>
          <cell r="G46">
            <v>4399.2430766899297</v>
          </cell>
          <cell r="H46">
            <v>5162.1589051703704</v>
          </cell>
          <cell r="I46">
            <v>5790.5327993286301</v>
          </cell>
          <cell r="J46">
            <v>5721.5649226384503</v>
          </cell>
          <cell r="K46">
            <v>5579.8142897322896</v>
          </cell>
          <cell r="L46">
            <v>5058.6421298929499</v>
          </cell>
          <cell r="M46">
            <v>2636.3041397091001</v>
          </cell>
          <cell r="N46">
            <v>3090.9375397081799</v>
          </cell>
          <cell r="O46">
            <v>3551.5004005569999</v>
          </cell>
          <cell r="P46">
            <v>4117.9014377814401</v>
          </cell>
          <cell r="Q46">
            <v>5348.6542454406499</v>
          </cell>
          <cell r="R46">
            <v>6011.5410932437198</v>
          </cell>
          <cell r="S46">
            <v>5545.14186275056</v>
          </cell>
          <cell r="T46">
            <v>6007.4815828513101</v>
          </cell>
          <cell r="U46">
            <v>5853.6808781250902</v>
          </cell>
          <cell r="V46">
            <v>5521.2005539412603</v>
          </cell>
          <cell r="W46">
            <v>6048.6807696404603</v>
          </cell>
          <cell r="X46">
            <v>7379.4618716024397</v>
          </cell>
          <cell r="Y46">
            <v>8955.1899699969599</v>
          </cell>
          <cell r="Z46">
            <v>10601.971232898801</v>
          </cell>
          <cell r="AA46">
            <v>12120.1699940041</v>
          </cell>
          <cell r="AB46">
            <v>13848.432343984099</v>
          </cell>
          <cell r="AC46">
            <v>9825.6510303544765</v>
          </cell>
        </row>
        <row r="47">
          <cell r="A47" t="str">
            <v>Denmark</v>
          </cell>
          <cell r="B47">
            <v>13626.860436294601</v>
          </cell>
          <cell r="C47">
            <v>11834.520070738099</v>
          </cell>
          <cell r="D47">
            <v>11548.424741848999</v>
          </cell>
          <cell r="E47">
            <v>11606.756494454399</v>
          </cell>
          <cell r="F47">
            <v>11319.0731169951</v>
          </cell>
          <cell r="G47">
            <v>12058.847602059501</v>
          </cell>
          <cell r="H47">
            <v>16929.7625528608</v>
          </cell>
          <cell r="I47">
            <v>20973.489976205001</v>
          </cell>
          <cell r="J47">
            <v>22118.885163963601</v>
          </cell>
          <cell r="K47">
            <v>21479.648101944498</v>
          </cell>
          <cell r="L47">
            <v>26518.749371983398</v>
          </cell>
          <cell r="M47">
            <v>26659.379353160199</v>
          </cell>
          <cell r="N47">
            <v>29163.189569674501</v>
          </cell>
          <cell r="O47">
            <v>27182.998173829099</v>
          </cell>
          <cell r="P47">
            <v>29613.337232422698</v>
          </cell>
          <cell r="Q47">
            <v>34926.979920758997</v>
          </cell>
          <cell r="R47">
            <v>35132.479877038102</v>
          </cell>
          <cell r="S47">
            <v>32349.167520766099</v>
          </cell>
          <cell r="T47">
            <v>32842.625243691</v>
          </cell>
          <cell r="U47">
            <v>32776.109534654803</v>
          </cell>
          <cell r="V47">
            <v>30118.8244673429</v>
          </cell>
          <cell r="W47">
            <v>30021.1674358005</v>
          </cell>
          <cell r="X47">
            <v>32492.600059877299</v>
          </cell>
          <cell r="Y47">
            <v>39558.044206487597</v>
          </cell>
          <cell r="Z47">
            <v>45174.145426400799</v>
          </cell>
          <cell r="AA47">
            <v>47905.5240580557</v>
          </cell>
          <cell r="AB47">
            <v>50965.179977284097</v>
          </cell>
          <cell r="AC47">
            <v>41019.443527317664</v>
          </cell>
        </row>
        <row r="48">
          <cell r="A48" t="str">
            <v>Djibouti</v>
          </cell>
          <cell r="B48">
            <v>1031.00034698784</v>
          </cell>
          <cell r="C48">
            <v>1068.5153567156101</v>
          </cell>
          <cell r="D48">
            <v>1079.05276434812</v>
          </cell>
          <cell r="E48">
            <v>1057.9997868302301</v>
          </cell>
          <cell r="F48">
            <v>1031.1438677106601</v>
          </cell>
          <cell r="G48">
            <v>1032.97192472344</v>
          </cell>
          <cell r="H48">
            <v>1067.5068754814299</v>
          </cell>
          <cell r="I48">
            <v>1047.48642403449</v>
          </cell>
          <cell r="J48">
            <v>1043.4204162118201</v>
          </cell>
          <cell r="K48">
            <v>983.36803300011798</v>
          </cell>
          <cell r="L48">
            <v>923.11854547525695</v>
          </cell>
          <cell r="M48">
            <v>912.57893614970601</v>
          </cell>
          <cell r="N48">
            <v>911.14261048852302</v>
          </cell>
          <cell r="O48">
            <v>857.84212418984703</v>
          </cell>
          <cell r="P48">
            <v>875.016409355203</v>
          </cell>
          <cell r="Q48">
            <v>858.14475963778204</v>
          </cell>
          <cell r="R48">
            <v>826.20525778426895</v>
          </cell>
          <cell r="S48">
            <v>815.92575964359605</v>
          </cell>
          <cell r="T48">
            <v>811.30138670416204</v>
          </cell>
          <cell r="U48">
            <v>830.806892922413</v>
          </cell>
          <cell r="V48">
            <v>834.68729795032402</v>
          </cell>
          <cell r="W48">
            <v>849.10968316543199</v>
          </cell>
          <cell r="X48">
            <v>859.68521366438597</v>
          </cell>
          <cell r="Y48">
            <v>889.54630571495397</v>
          </cell>
          <cell r="Z48">
            <v>931.08613544958303</v>
          </cell>
          <cell r="AA48">
            <v>973.17847081387401</v>
          </cell>
          <cell r="AB48">
            <v>1028.2205646952</v>
          </cell>
          <cell r="AC48">
            <v>921.80439558390481</v>
          </cell>
        </row>
        <row r="49">
          <cell r="A49" t="str">
            <v>Dominica</v>
          </cell>
          <cell r="B49">
            <v>849.56852608037104</v>
          </cell>
          <cell r="C49">
            <v>948.91698683667801</v>
          </cell>
          <cell r="D49">
            <v>1029.14239864605</v>
          </cell>
          <cell r="E49">
            <v>1138.4197598283299</v>
          </cell>
          <cell r="F49">
            <v>1275.95964704889</v>
          </cell>
          <cell r="G49">
            <v>1395.7792004737</v>
          </cell>
          <cell r="H49">
            <v>1581.9960091109399</v>
          </cell>
          <cell r="I49">
            <v>1778.1330872189801</v>
          </cell>
          <cell r="J49">
            <v>2017.1989995438701</v>
          </cell>
          <cell r="K49">
            <v>2148.5501619431798</v>
          </cell>
          <cell r="L49">
            <v>2319.6963345152999</v>
          </cell>
          <cell r="M49">
            <v>2516.5556822971098</v>
          </cell>
          <cell r="N49">
            <v>2674.4667361331099</v>
          </cell>
          <cell r="O49">
            <v>2795.2374407024899</v>
          </cell>
          <cell r="P49">
            <v>2977.6769743004902</v>
          </cell>
          <cell r="Q49">
            <v>3057.8298834745601</v>
          </cell>
          <cell r="R49">
            <v>3270.85954225763</v>
          </cell>
          <cell r="S49">
            <v>3380.95209610436</v>
          </cell>
          <cell r="T49">
            <v>3563.0786402026101</v>
          </cell>
          <cell r="U49">
            <v>3699.7192842366098</v>
          </cell>
          <cell r="V49">
            <v>3752.0524019847999</v>
          </cell>
          <cell r="W49">
            <v>3675.6103300653499</v>
          </cell>
          <cell r="X49">
            <v>3530.4755021583301</v>
          </cell>
          <cell r="Y49">
            <v>3595.9108583320999</v>
          </cell>
          <cell r="Z49">
            <v>3789.75238827879</v>
          </cell>
          <cell r="AA49">
            <v>3978.5550730044802</v>
          </cell>
          <cell r="AB49">
            <v>4181.3096670658197</v>
          </cell>
          <cell r="AC49">
            <v>3791.9356364841447</v>
          </cell>
        </row>
        <row r="50">
          <cell r="A50" t="str">
            <v>Dominican Republic</v>
          </cell>
          <cell r="B50">
            <v>1239.93663202217</v>
          </cell>
          <cell r="C50">
            <v>1355.6048370266301</v>
          </cell>
          <cell r="D50">
            <v>1248.6498393325301</v>
          </cell>
          <cell r="E50">
            <v>1262.41279788662</v>
          </cell>
          <cell r="F50">
            <v>1937.58490674983</v>
          </cell>
          <cell r="G50">
            <v>826.40818021370103</v>
          </cell>
          <cell r="H50">
            <v>979.74626828406997</v>
          </cell>
          <cell r="I50">
            <v>1006.3490565921099</v>
          </cell>
          <cell r="J50">
            <v>900.12995694376696</v>
          </cell>
          <cell r="K50">
            <v>994.60837895248096</v>
          </cell>
          <cell r="L50">
            <v>907.73369925418103</v>
          </cell>
          <cell r="M50">
            <v>1093.0827339483999</v>
          </cell>
          <cell r="N50">
            <v>1266.9185501639399</v>
          </cell>
          <cell r="O50">
            <v>1351.45027196862</v>
          </cell>
          <cell r="P50">
            <v>1472.90613846209</v>
          </cell>
          <cell r="Q50">
            <v>1637.3668633692</v>
          </cell>
          <cell r="R50">
            <v>1807.3408295343399</v>
          </cell>
          <cell r="S50">
            <v>1993.46535693341</v>
          </cell>
          <cell r="T50">
            <v>2078.7577591358099</v>
          </cell>
          <cell r="U50">
            <v>2249.20857894647</v>
          </cell>
          <cell r="V50">
            <v>2526.761562573</v>
          </cell>
          <cell r="W50">
            <v>2724.7571266990499</v>
          </cell>
          <cell r="X50">
            <v>2646.99920844505</v>
          </cell>
          <cell r="Y50">
            <v>1985.98037383621</v>
          </cell>
          <cell r="Z50">
            <v>2192.8898646758598</v>
          </cell>
          <cell r="AA50">
            <v>3411.3451152082998</v>
          </cell>
          <cell r="AB50">
            <v>3652.7030227366199</v>
          </cell>
          <cell r="AC50">
            <v>2769.1124519335149</v>
          </cell>
        </row>
        <row r="51">
          <cell r="A51" t="str">
            <v>Ecuador</v>
          </cell>
          <cell r="B51">
            <v>1779.8523349408199</v>
          </cell>
          <cell r="C51">
            <v>1770.5408240914601</v>
          </cell>
          <cell r="D51">
            <v>1757.5528421613501</v>
          </cell>
          <cell r="E51">
            <v>1503.7624790554401</v>
          </cell>
          <cell r="F51">
            <v>1558.77136690673</v>
          </cell>
          <cell r="G51">
            <v>1776.7338109514201</v>
          </cell>
          <cell r="H51">
            <v>1271.4319256716899</v>
          </cell>
          <cell r="I51">
            <v>1159.2297689280099</v>
          </cell>
          <cell r="J51">
            <v>1076.18272007733</v>
          </cell>
          <cell r="K51">
            <v>1031.5223426477</v>
          </cell>
          <cell r="L51">
            <v>1023.48349997869</v>
          </cell>
          <cell r="M51">
            <v>1122.4907266544401</v>
          </cell>
          <cell r="N51">
            <v>1200.0107931463101</v>
          </cell>
          <cell r="O51">
            <v>1371.15946780319</v>
          </cell>
          <cell r="P51">
            <v>1655.1853667231101</v>
          </cell>
          <cell r="Q51">
            <v>1762.24884599611</v>
          </cell>
          <cell r="R51">
            <v>1818.01511317787</v>
          </cell>
          <cell r="S51">
            <v>1980.05830708398</v>
          </cell>
          <cell r="T51">
            <v>1910.1355280666301</v>
          </cell>
          <cell r="U51">
            <v>1343.50385136006</v>
          </cell>
          <cell r="V51">
            <v>1259.9767515419901</v>
          </cell>
          <cell r="W51">
            <v>1747.9857045649601</v>
          </cell>
          <cell r="X51">
            <v>1966.6705579647601</v>
          </cell>
          <cell r="Y51">
            <v>2229.7632920742199</v>
          </cell>
          <cell r="Z51">
            <v>2505.2572793659901</v>
          </cell>
          <cell r="AA51">
            <v>2761.15582725171</v>
          </cell>
          <cell r="AB51">
            <v>2987.2592423891801</v>
          </cell>
          <cell r="AC51">
            <v>2366.3486506018035</v>
          </cell>
        </row>
        <row r="52">
          <cell r="A52" t="str">
            <v>Egypt, Arab Rep.</v>
          </cell>
          <cell r="B52">
            <v>551.64546276127896</v>
          </cell>
          <cell r="C52">
            <v>587.42153650319506</v>
          </cell>
          <cell r="D52">
            <v>676.52592962217796</v>
          </cell>
          <cell r="E52">
            <v>804.95289000345099</v>
          </cell>
          <cell r="F52">
            <v>880.63817627388005</v>
          </cell>
          <cell r="G52">
            <v>997.95907978677803</v>
          </cell>
          <cell r="H52">
            <v>1077.0156081421301</v>
          </cell>
          <cell r="I52">
            <v>1507.6112668922699</v>
          </cell>
          <cell r="J52">
            <v>1767.06830318536</v>
          </cell>
          <cell r="K52">
            <v>2155.4869859078399</v>
          </cell>
          <cell r="L52">
            <v>1760.3860108107999</v>
          </cell>
          <cell r="M52">
            <v>869.29595688303095</v>
          </cell>
          <cell r="N52">
            <v>776.71120825084699</v>
          </cell>
          <cell r="O52">
            <v>853.26324659214094</v>
          </cell>
          <cell r="P52">
            <v>920.76093842285195</v>
          </cell>
          <cell r="Q52">
            <v>1046.1389892351201</v>
          </cell>
          <cell r="R52">
            <v>1151.0896254182401</v>
          </cell>
          <cell r="S52">
            <v>1262.7254635024799</v>
          </cell>
          <cell r="T52">
            <v>1382.7830784550699</v>
          </cell>
          <cell r="U52">
            <v>1435.87095049149</v>
          </cell>
          <cell r="V52">
            <v>1549.8947862514599</v>
          </cell>
          <cell r="W52">
            <v>1460.97791923509</v>
          </cell>
          <cell r="X52">
            <v>1313.34834712216</v>
          </cell>
          <cell r="Y52">
            <v>1197.24631626665</v>
          </cell>
          <cell r="Z52">
            <v>1136.6169947708499</v>
          </cell>
          <cell r="AA52">
            <v>1269.7676315153999</v>
          </cell>
          <cell r="AB52">
            <v>1488.60898740427</v>
          </cell>
          <cell r="AC52">
            <v>1311.0943660524033</v>
          </cell>
        </row>
        <row r="53">
          <cell r="A53" t="str">
            <v>El Salvador</v>
          </cell>
          <cell r="B53">
            <v>850.10781872313896</v>
          </cell>
          <cell r="C53">
            <v>741.11206772201501</v>
          </cell>
          <cell r="D53">
            <v>726.09598798159402</v>
          </cell>
          <cell r="E53">
            <v>691.17576641230505</v>
          </cell>
          <cell r="F53">
            <v>502.34526907152298</v>
          </cell>
          <cell r="G53">
            <v>484.58442874986798</v>
          </cell>
          <cell r="H53">
            <v>482.97599614189897</v>
          </cell>
          <cell r="I53">
            <v>485.246706013199</v>
          </cell>
          <cell r="J53">
            <v>558.54792861502801</v>
          </cell>
          <cell r="K53">
            <v>628.43581908443002</v>
          </cell>
          <cell r="L53">
            <v>939.479950345514</v>
          </cell>
          <cell r="M53">
            <v>1019.89908256817</v>
          </cell>
          <cell r="N53">
            <v>1120.4682640927001</v>
          </cell>
          <cell r="O53">
            <v>1277.9404405319101</v>
          </cell>
          <cell r="P53">
            <v>1457.3913090051301</v>
          </cell>
          <cell r="Q53">
            <v>1675.9855041053199</v>
          </cell>
          <cell r="R53">
            <v>1782.50641204453</v>
          </cell>
          <cell r="S53">
            <v>1884.5400930394501</v>
          </cell>
          <cell r="T53">
            <v>1991.0165588560701</v>
          </cell>
          <cell r="U53">
            <v>2025.3572299042901</v>
          </cell>
          <cell r="V53">
            <v>2093.9590222926799</v>
          </cell>
          <cell r="W53">
            <v>2161.08589652203</v>
          </cell>
          <cell r="X53">
            <v>2197.5503433021499</v>
          </cell>
          <cell r="Y53">
            <v>2266.4084952553098</v>
          </cell>
          <cell r="Z53">
            <v>2341.58506985555</v>
          </cell>
          <cell r="AA53">
            <v>2467.7178467966301</v>
          </cell>
          <cell r="AB53">
            <v>2619.3540179052002</v>
          </cell>
          <cell r="AC53">
            <v>2342.2836116061449</v>
          </cell>
        </row>
        <row r="54">
          <cell r="A54" t="str">
            <v>Equatorial Guinea</v>
          </cell>
          <cell r="B54">
            <v>143.87192481054799</v>
          </cell>
          <cell r="C54">
            <v>123.796553288273</v>
          </cell>
          <cell r="D54">
            <v>136.39545414068499</v>
          </cell>
          <cell r="E54">
            <v>142.57167164405701</v>
          </cell>
          <cell r="F54">
            <v>147.245304417407</v>
          </cell>
          <cell r="G54">
            <v>230.56779401237699</v>
          </cell>
          <cell r="H54">
            <v>264.68191903439902</v>
          </cell>
          <cell r="I54">
            <v>301.77263506093601</v>
          </cell>
          <cell r="J54">
            <v>303.32669599391897</v>
          </cell>
          <cell r="K54">
            <v>248.54004775834099</v>
          </cell>
          <cell r="L54">
            <v>294.64164824107303</v>
          </cell>
          <cell r="M54">
            <v>272.00463457579701</v>
          </cell>
          <cell r="N54">
            <v>308.33280373061899</v>
          </cell>
          <cell r="O54">
            <v>290.62211676517597</v>
          </cell>
          <cell r="P54">
            <v>200.97189468630901</v>
          </cell>
          <cell r="Q54">
            <v>258.69885358180898</v>
          </cell>
          <cell r="R54">
            <v>394.52383387893099</v>
          </cell>
          <cell r="S54">
            <v>702.491439941056</v>
          </cell>
          <cell r="T54">
            <v>545.87464363277604</v>
          </cell>
          <cell r="U54">
            <v>846.56654725119495</v>
          </cell>
          <cell r="V54">
            <v>1308.93822024109</v>
          </cell>
          <cell r="W54">
            <v>1740.07992672713</v>
          </cell>
          <cell r="X54">
            <v>2114.7781430740501</v>
          </cell>
          <cell r="Y54">
            <v>2781.8429149153299</v>
          </cell>
          <cell r="Z54">
            <v>4385.5220622000797</v>
          </cell>
          <cell r="AA54">
            <v>6570.8718572637499</v>
          </cell>
          <cell r="AB54">
            <v>7801.6517487041001</v>
          </cell>
          <cell r="AC54">
            <v>4232.4577754807397</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235.405918302923</v>
          </cell>
          <cell r="O55">
            <v>138.364178049038</v>
          </cell>
          <cell r="P55">
            <v>153.08074188265701</v>
          </cell>
          <cell r="Q55">
            <v>164.43650428828201</v>
          </cell>
          <cell r="R55">
            <v>189.32530916192101</v>
          </cell>
          <cell r="S55">
            <v>182.67277366586501</v>
          </cell>
          <cell r="T55">
            <v>192.75940800274401</v>
          </cell>
          <cell r="U55">
            <v>182.83825998202701</v>
          </cell>
          <cell r="V55">
            <v>155.78723645781699</v>
          </cell>
          <cell r="W55">
            <v>160.78014770560799</v>
          </cell>
          <cell r="X55">
            <v>147.486613959604</v>
          </cell>
          <cell r="Y55">
            <v>132.541085940382</v>
          </cell>
          <cell r="Z55">
            <v>140.37759044245999</v>
          </cell>
          <cell r="AA55">
            <v>207.35118884174099</v>
          </cell>
          <cell r="AB55">
            <v>244.38635770012601</v>
          </cell>
          <cell r="AC55">
            <v>172.15383076498685</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612.76220433832805</v>
          </cell>
          <cell r="O56">
            <v>1141.95249766045</v>
          </cell>
          <cell r="P56">
            <v>1633.84898137185</v>
          </cell>
          <cell r="Q56">
            <v>2593.7280105617601</v>
          </cell>
          <cell r="R56">
            <v>3257.9795469262599</v>
          </cell>
          <cell r="S56">
            <v>3513.5365743870502</v>
          </cell>
          <cell r="T56">
            <v>3979.5681286469098</v>
          </cell>
          <cell r="U56">
            <v>4039.5396800284402</v>
          </cell>
          <cell r="V56">
            <v>4101.4640150066298</v>
          </cell>
          <cell r="W56">
            <v>4529.5150409273701</v>
          </cell>
          <cell r="X56">
            <v>5367.4425880358904</v>
          </cell>
          <cell r="Y56">
            <v>7073.1550942620097</v>
          </cell>
          <cell r="Z56">
            <v>8620.1798844480309</v>
          </cell>
          <cell r="AA56">
            <v>10206.0838044661</v>
          </cell>
          <cell r="AB56">
            <v>12203.4502732684</v>
          </cell>
          <cell r="AC56">
            <v>7999.9711142346323</v>
          </cell>
        </row>
        <row r="57">
          <cell r="A57" t="str">
            <v>Ethiopia</v>
          </cell>
          <cell r="B57">
            <v>190.29648078642001</v>
          </cell>
          <cell r="C57">
            <v>187.601954927631</v>
          </cell>
          <cell r="D57">
            <v>193.205669212196</v>
          </cell>
          <cell r="E57">
            <v>210.41190294747301</v>
          </cell>
          <cell r="F57">
            <v>195.10480751265601</v>
          </cell>
          <cell r="G57">
            <v>220.39717017558499</v>
          </cell>
          <cell r="H57">
            <v>220.87569319460201</v>
          </cell>
          <cell r="I57">
            <v>228.403771869396</v>
          </cell>
          <cell r="J57">
            <v>245.20754844029301</v>
          </cell>
          <cell r="K57">
            <v>250.589020319067</v>
          </cell>
          <cell r="L57">
            <v>257.45955540739698</v>
          </cell>
          <cell r="M57">
            <v>271.85039143786503</v>
          </cell>
          <cell r="N57">
            <v>277.73861861216602</v>
          </cell>
          <cell r="O57">
            <v>167.38713593874999</v>
          </cell>
          <cell r="P57">
            <v>145.92378567023201</v>
          </cell>
          <cell r="Q57">
            <v>148.00690317664899</v>
          </cell>
          <cell r="R57">
            <v>150.20190297604401</v>
          </cell>
          <cell r="S57">
            <v>147.054579747595</v>
          </cell>
          <cell r="T57">
            <v>129.40607093321299</v>
          </cell>
          <cell r="U57">
            <v>123.305117780419</v>
          </cell>
          <cell r="V57">
            <v>124.403881372041</v>
          </cell>
          <cell r="W57">
            <v>120.46498883049399</v>
          </cell>
          <cell r="X57">
            <v>110.510054967044</v>
          </cell>
          <cell r="Y57">
            <v>116.198766848131</v>
          </cell>
          <cell r="Z57">
            <v>133.51839372401099</v>
          </cell>
          <cell r="AA57">
            <v>155.74278714233401</v>
          </cell>
          <cell r="AB57">
            <v>177.37130118683601</v>
          </cell>
          <cell r="AC57">
            <v>135.634382116475</v>
          </cell>
        </row>
        <row r="58">
          <cell r="A58" t="str">
            <v>Fiji</v>
          </cell>
          <cell r="B58">
            <v>1898.05372459604</v>
          </cell>
          <cell r="C58">
            <v>1903.6758891065699</v>
          </cell>
          <cell r="D58">
            <v>1792.5362224311</v>
          </cell>
          <cell r="E58">
            <v>1644.19891646461</v>
          </cell>
          <cell r="F58">
            <v>1688.2998434712599</v>
          </cell>
          <cell r="G58">
            <v>1610.32374284345</v>
          </cell>
          <cell r="H58">
            <v>1803.9037991313501</v>
          </cell>
          <cell r="I58">
            <v>1640.3328792708301</v>
          </cell>
          <cell r="J58">
            <v>1543.9531534155899</v>
          </cell>
          <cell r="K58">
            <v>1642.2175313063599</v>
          </cell>
          <cell r="L58">
            <v>1847.8370200480199</v>
          </cell>
          <cell r="M58">
            <v>1896.6300719611299</v>
          </cell>
          <cell r="N58">
            <v>2076.6546224794001</v>
          </cell>
          <cell r="O58">
            <v>2188.1055828538601</v>
          </cell>
          <cell r="P58">
            <v>2408.63660206643</v>
          </cell>
          <cell r="Q58">
            <v>2592.5556743329398</v>
          </cell>
          <cell r="R58">
            <v>2715.2578192071001</v>
          </cell>
          <cell r="S58">
            <v>2694.89843304023</v>
          </cell>
          <cell r="T58">
            <v>2076.7535185973002</v>
          </cell>
          <cell r="U58">
            <v>2321.5349364077701</v>
          </cell>
          <cell r="V58">
            <v>2031.06619167138</v>
          </cell>
          <cell r="W58">
            <v>2021.11465337402</v>
          </cell>
          <cell r="X58">
            <v>2180.8177879216901</v>
          </cell>
          <cell r="Y58">
            <v>2669.3034552836298</v>
          </cell>
          <cell r="Z58">
            <v>3102.7755445561602</v>
          </cell>
          <cell r="AA58">
            <v>3295.6202197171201</v>
          </cell>
          <cell r="AB58">
            <v>3453.6346838540398</v>
          </cell>
          <cell r="AC58">
            <v>2787.2110574511103</v>
          </cell>
        </row>
        <row r="59">
          <cell r="A59" t="str">
            <v>Finland</v>
          </cell>
          <cell r="B59">
            <v>11118.261772579101</v>
          </cell>
          <cell r="C59">
            <v>10839.089902322699</v>
          </cell>
          <cell r="D59">
            <v>10884.192640000399</v>
          </cell>
          <cell r="E59">
            <v>10388.2108416294</v>
          </cell>
          <cell r="F59">
            <v>10726.4269971307</v>
          </cell>
          <cell r="G59">
            <v>11314.268840233701</v>
          </cell>
          <cell r="H59">
            <v>14766.4066344724</v>
          </cell>
          <cell r="I59">
            <v>18350.2576409168</v>
          </cell>
          <cell r="J59">
            <v>21787.470450740198</v>
          </cell>
          <cell r="K59">
            <v>23671.345128310299</v>
          </cell>
          <cell r="L59">
            <v>28042.0388823584</v>
          </cell>
          <cell r="M59">
            <v>25215.139441028001</v>
          </cell>
          <cell r="N59">
            <v>21977.509725182401</v>
          </cell>
          <cell r="O59">
            <v>17254.829057995801</v>
          </cell>
          <cell r="P59">
            <v>19793.1022721603</v>
          </cell>
          <cell r="Q59">
            <v>25598.206438280798</v>
          </cell>
          <cell r="R59">
            <v>25080.169115612902</v>
          </cell>
          <cell r="S59">
            <v>24014.019032443801</v>
          </cell>
          <cell r="T59">
            <v>25315.975195364499</v>
          </cell>
          <cell r="U59">
            <v>25350.6976809552</v>
          </cell>
          <cell r="V59">
            <v>23612.298864542201</v>
          </cell>
          <cell r="W59">
            <v>24145.884969080002</v>
          </cell>
          <cell r="X59">
            <v>26145.417335019301</v>
          </cell>
          <cell r="Y59">
            <v>31657.444943558599</v>
          </cell>
          <cell r="Z59">
            <v>36228.948334299901</v>
          </cell>
          <cell r="AA59">
            <v>37320.199117591503</v>
          </cell>
          <cell r="AB59">
            <v>40196.819389851698</v>
          </cell>
          <cell r="AC59">
            <v>32615.785681566835</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
          </cell>
        </row>
        <row r="61">
          <cell r="A61" t="str">
            <v>France</v>
          </cell>
          <cell r="B61">
            <v>12864.1545525274</v>
          </cell>
          <cell r="C61">
            <v>10942.9083927722</v>
          </cell>
          <cell r="D61">
            <v>10336.610646769501</v>
          </cell>
          <cell r="E61">
            <v>9901.5695575124792</v>
          </cell>
          <cell r="F61">
            <v>9352.3996769608202</v>
          </cell>
          <cell r="G61">
            <v>9788.6895542423699</v>
          </cell>
          <cell r="H61">
            <v>13463.0800420053</v>
          </cell>
          <cell r="I61">
            <v>16208.826082699599</v>
          </cell>
          <cell r="J61">
            <v>17508.460648466898</v>
          </cell>
          <cell r="K61">
            <v>17451.335910675301</v>
          </cell>
          <cell r="L61">
            <v>21413.835613019401</v>
          </cell>
          <cell r="M61">
            <v>21270.2637125605</v>
          </cell>
          <cell r="N61">
            <v>23360.0042094815</v>
          </cell>
          <cell r="O61">
            <v>21909.3848388515</v>
          </cell>
          <cell r="P61">
            <v>23078.662205124601</v>
          </cell>
          <cell r="Q61">
            <v>26454.4639237335</v>
          </cell>
          <cell r="R61">
            <v>26421.053192343501</v>
          </cell>
          <cell r="S61">
            <v>23851.878069718601</v>
          </cell>
          <cell r="T61">
            <v>24573.360755269201</v>
          </cell>
          <cell r="U61">
            <v>24144.883451831101</v>
          </cell>
          <cell r="V61">
            <v>21955.959737628</v>
          </cell>
          <cell r="W61">
            <v>21946.802837687101</v>
          </cell>
          <cell r="X61">
            <v>23791.5191124304</v>
          </cell>
          <cell r="Y61">
            <v>29144.451358496201</v>
          </cell>
          <cell r="Z61">
            <v>33048.130877446602</v>
          </cell>
          <cell r="AA61">
            <v>33924.822214380998</v>
          </cell>
          <cell r="AB61">
            <v>35404.203495498499</v>
          </cell>
          <cell r="AC61">
            <v>29543.321649323305</v>
          </cell>
        </row>
        <row r="62">
          <cell r="A62" t="str">
            <v>Gabon</v>
          </cell>
          <cell r="B62">
            <v>5722.2232587512299</v>
          </cell>
          <cell r="C62">
            <v>5048.9242245169999</v>
          </cell>
          <cell r="D62">
            <v>4630.0229429476303</v>
          </cell>
          <cell r="E62">
            <v>4337.4972613807204</v>
          </cell>
          <cell r="F62">
            <v>4081.4859994411399</v>
          </cell>
          <cell r="G62">
            <v>4205.5164653198199</v>
          </cell>
          <cell r="H62">
            <v>5385.7983992090903</v>
          </cell>
          <cell r="I62">
            <v>3987.1737490048699</v>
          </cell>
          <cell r="J62">
            <v>4301.9337827489398</v>
          </cell>
          <cell r="K62">
            <v>4600.6375248863596</v>
          </cell>
          <cell r="L62">
            <v>6400.2319056248398</v>
          </cell>
          <cell r="M62">
            <v>5628.0795271264296</v>
          </cell>
          <cell r="N62">
            <v>5648.9180596627002</v>
          </cell>
          <cell r="O62">
            <v>5331.6292626495097</v>
          </cell>
          <cell r="P62">
            <v>4032.18818594918</v>
          </cell>
          <cell r="Q62">
            <v>4654.6369728397103</v>
          </cell>
          <cell r="R62">
            <v>5214.5042499080801</v>
          </cell>
          <cell r="S62">
            <v>4759.1994154699296</v>
          </cell>
          <cell r="T62">
            <v>3907.9877071907399</v>
          </cell>
          <cell r="U62">
            <v>3970.5924846139101</v>
          </cell>
          <cell r="V62">
            <v>4227.8020191985097</v>
          </cell>
          <cell r="W62">
            <v>3811.28496597401</v>
          </cell>
          <cell r="X62">
            <v>3924.6203728534401</v>
          </cell>
          <cell r="Y62">
            <v>4684.2044181560505</v>
          </cell>
          <cell r="Z62">
            <v>5402.3326846022801</v>
          </cell>
          <cell r="AA62">
            <v>6365.5311596506099</v>
          </cell>
          <cell r="AB62">
            <v>6527.4742824611003</v>
          </cell>
          <cell r="AC62">
            <v>5119.2413139495811</v>
          </cell>
        </row>
        <row r="63">
          <cell r="A63" t="str">
            <v>Gambia, The</v>
          </cell>
          <cell r="B63">
            <v>420.89861105338503</v>
          </cell>
          <cell r="C63">
            <v>427.81576277564102</v>
          </cell>
          <cell r="D63">
            <v>362.70738809830198</v>
          </cell>
          <cell r="E63">
            <v>356.18156771364397</v>
          </cell>
          <cell r="F63">
            <v>293.403072600722</v>
          </cell>
          <cell r="G63">
            <v>256.45037143804802</v>
          </cell>
          <cell r="H63">
            <v>276.842821293589</v>
          </cell>
          <cell r="I63">
            <v>252.415460669326</v>
          </cell>
          <cell r="J63">
            <v>289.04227716745697</v>
          </cell>
          <cell r="K63">
            <v>316.19947823922502</v>
          </cell>
          <cell r="L63">
            <v>319.908465916149</v>
          </cell>
          <cell r="M63">
            <v>369.86257759571401</v>
          </cell>
          <cell r="N63">
            <v>337.87526607659601</v>
          </cell>
          <cell r="O63">
            <v>359.72468705379299</v>
          </cell>
          <cell r="P63">
            <v>339.67263667991801</v>
          </cell>
          <cell r="Q63">
            <v>342.73963462883</v>
          </cell>
          <cell r="R63">
            <v>349.33244426269499</v>
          </cell>
          <cell r="S63">
            <v>343.27137568332199</v>
          </cell>
          <cell r="T63">
            <v>340.96124340042297</v>
          </cell>
          <cell r="U63">
            <v>338.75291359891298</v>
          </cell>
          <cell r="V63">
            <v>319.86383355262001</v>
          </cell>
          <cell r="W63">
            <v>308.054528343058</v>
          </cell>
          <cell r="X63">
            <v>264.60206083091799</v>
          </cell>
          <cell r="Y63">
            <v>245.54906015513399</v>
          </cell>
          <cell r="Z63">
            <v>271.38844037388299</v>
          </cell>
          <cell r="AA63">
            <v>304.08442118202998</v>
          </cell>
          <cell r="AB63">
            <v>325.329990349387</v>
          </cell>
          <cell r="AC63">
            <v>286.50141687240165</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2789.6314480024698</v>
          </cell>
          <cell r="O64">
            <v>159.97646730942</v>
          </cell>
          <cell r="P64">
            <v>166.843473832412</v>
          </cell>
          <cell r="Q64">
            <v>395.59461286946902</v>
          </cell>
          <cell r="R64">
            <v>651.62009434360903</v>
          </cell>
          <cell r="S64">
            <v>784.25917615232299</v>
          </cell>
          <cell r="T64">
            <v>803.55988998360704</v>
          </cell>
          <cell r="U64">
            <v>627.15872044905905</v>
          </cell>
          <cell r="V64">
            <v>685.89065025756997</v>
          </cell>
          <cell r="W64">
            <v>728.26457139903505</v>
          </cell>
          <cell r="X64">
            <v>776.66544896675202</v>
          </cell>
          <cell r="Y64">
            <v>919.23629418053997</v>
          </cell>
          <cell r="Z64">
            <v>1184.4812634811601</v>
          </cell>
          <cell r="AA64">
            <v>1479.3493963640699</v>
          </cell>
          <cell r="AB64">
            <v>1778.9406052531001</v>
          </cell>
          <cell r="AC64">
            <v>1144.489596607443</v>
          </cell>
        </row>
        <row r="65">
          <cell r="A65" t="str">
            <v>Germany</v>
          </cell>
          <cell r="B65">
            <v>10749.604965741401</v>
          </cell>
          <cell r="C65">
            <v>9027.1597058839707</v>
          </cell>
          <cell r="D65">
            <v>8722.7443282901095</v>
          </cell>
          <cell r="E65">
            <v>8732.6408140567401</v>
          </cell>
          <cell r="F65">
            <v>8261.0005383084808</v>
          </cell>
          <cell r="G65">
            <v>8397.5152277731995</v>
          </cell>
          <cell r="H65">
            <v>11985.4674035799</v>
          </cell>
          <cell r="I65">
            <v>14911.9432226668</v>
          </cell>
          <cell r="J65">
            <v>15979.3087387709</v>
          </cell>
          <cell r="K65">
            <v>15705.9350310757</v>
          </cell>
          <cell r="L65">
            <v>19592.736417608201</v>
          </cell>
          <cell r="M65">
            <v>22692.8013964286</v>
          </cell>
          <cell r="N65">
            <v>25523.1610476282</v>
          </cell>
          <cell r="O65">
            <v>24657.046770180201</v>
          </cell>
          <cell r="P65">
            <v>26380.4499249486</v>
          </cell>
          <cell r="Q65">
            <v>30860.746337938301</v>
          </cell>
          <cell r="R65">
            <v>29743.7145792185</v>
          </cell>
          <cell r="S65">
            <v>26362.4485695193</v>
          </cell>
          <cell r="T65">
            <v>26664.5985868065</v>
          </cell>
          <cell r="U65">
            <v>26123.9225154081</v>
          </cell>
          <cell r="V65">
            <v>23168.071681177898</v>
          </cell>
          <cell r="W65">
            <v>22957.162978138898</v>
          </cell>
          <cell r="X65">
            <v>24523.1607282564</v>
          </cell>
          <cell r="Y65">
            <v>29616.3110674204</v>
          </cell>
          <cell r="Z65">
            <v>33262.942017319903</v>
          </cell>
          <cell r="AA65">
            <v>33864.687696492401</v>
          </cell>
          <cell r="AB65">
            <v>35203.869466555501</v>
          </cell>
          <cell r="AC65">
            <v>29904.688992363921</v>
          </cell>
        </row>
        <row r="66">
          <cell r="A66" t="str">
            <v>Ghana</v>
          </cell>
          <cell r="B66">
            <v>1569.57697449442</v>
          </cell>
          <cell r="C66">
            <v>2639.4584775016501</v>
          </cell>
          <cell r="D66">
            <v>2984.8951802161</v>
          </cell>
          <cell r="E66">
            <v>1880.03243654482</v>
          </cell>
          <cell r="F66">
            <v>644.26250759762002</v>
          </cell>
          <cell r="G66">
            <v>527.11820263051902</v>
          </cell>
          <cell r="H66">
            <v>467.06201922150001</v>
          </cell>
          <cell r="I66">
            <v>385.50357546102998</v>
          </cell>
          <cell r="J66">
            <v>404.98854908255203</v>
          </cell>
          <cell r="K66">
            <v>399.79284243690802</v>
          </cell>
          <cell r="L66">
            <v>462.29264326174001</v>
          </cell>
          <cell r="M66">
            <v>499.43813673850298</v>
          </cell>
          <cell r="N66">
            <v>449.06213815990401</v>
          </cell>
          <cell r="O66">
            <v>386.60486878784201</v>
          </cell>
          <cell r="P66">
            <v>343.77234913954601</v>
          </cell>
          <cell r="Q66">
            <v>397.87755065722001</v>
          </cell>
          <cell r="R66">
            <v>416.086453892517</v>
          </cell>
          <cell r="S66">
            <v>403.28712832119197</v>
          </cell>
          <cell r="T66">
            <v>426.94123809301999</v>
          </cell>
          <cell r="U66">
            <v>429.43618714433001</v>
          </cell>
          <cell r="V66">
            <v>270.33596671371902</v>
          </cell>
          <cell r="W66">
            <v>281.16247078559297</v>
          </cell>
          <cell r="X66">
            <v>318.070945707053</v>
          </cell>
          <cell r="Y66">
            <v>383.88489207078601</v>
          </cell>
          <cell r="Z66">
            <v>435.57440203471202</v>
          </cell>
          <cell r="AA66">
            <v>513.20913281189098</v>
          </cell>
          <cell r="AB66">
            <v>601.87181221402705</v>
          </cell>
          <cell r="AC66">
            <v>422.29560927067701</v>
          </cell>
        </row>
        <row r="67">
          <cell r="A67" t="str">
            <v>Greece</v>
          </cell>
          <cell r="B67">
            <v>6389.2499187144504</v>
          </cell>
          <cell r="C67">
            <v>5843.5803695704699</v>
          </cell>
          <cell r="D67">
            <v>6056.1315999953104</v>
          </cell>
          <cell r="E67">
            <v>5446.5869250798096</v>
          </cell>
          <cell r="F67">
            <v>5280.4069844015303</v>
          </cell>
          <cell r="G67">
            <v>5217.5621255202896</v>
          </cell>
          <cell r="H67">
            <v>6115.12365122347</v>
          </cell>
          <cell r="I67">
            <v>7089.8226192550201</v>
          </cell>
          <cell r="J67">
            <v>8225.0244390542994</v>
          </cell>
          <cell r="K67">
            <v>8482.2943291454103</v>
          </cell>
          <cell r="L67">
            <v>10420.966774062799</v>
          </cell>
          <cell r="M67">
            <v>11145.533438955699</v>
          </cell>
          <cell r="N67">
            <v>12162.284838740499</v>
          </cell>
          <cell r="O67">
            <v>11271.9774919192</v>
          </cell>
          <cell r="P67">
            <v>11942.7130945563</v>
          </cell>
          <cell r="Q67">
            <v>13889.961531503701</v>
          </cell>
          <cell r="R67">
            <v>14571.215297615199</v>
          </cell>
          <cell r="S67">
            <v>14140.0543000753</v>
          </cell>
          <cell r="T67">
            <v>14137.994709989</v>
          </cell>
          <cell r="U67">
            <v>14484.9312671185</v>
          </cell>
          <cell r="V67">
            <v>13352.9763711742</v>
          </cell>
          <cell r="W67">
            <v>13659.323432959</v>
          </cell>
          <cell r="X67">
            <v>15472.9271886158</v>
          </cell>
          <cell r="Y67">
            <v>20074.5932226392</v>
          </cell>
          <cell r="Z67">
            <v>23831.854301259398</v>
          </cell>
          <cell r="AA67">
            <v>25560.185597143001</v>
          </cell>
          <cell r="AB67">
            <v>27610.324421080099</v>
          </cell>
          <cell r="AC67">
            <v>21034.868027282751</v>
          </cell>
        </row>
        <row r="68">
          <cell r="A68" t="str">
            <v>Grenada</v>
          </cell>
          <cell r="B68">
            <v>913.99865541774398</v>
          </cell>
          <cell r="C68">
            <v>999.53251199528495</v>
          </cell>
          <cell r="D68">
            <v>1069.9838918314699</v>
          </cell>
          <cell r="E68">
            <v>1133.82757251915</v>
          </cell>
          <cell r="F68">
            <v>1229.2611903818899</v>
          </cell>
          <cell r="G68">
            <v>1427.2321685843599</v>
          </cell>
          <cell r="H68">
            <v>1599.39495656893</v>
          </cell>
          <cell r="I68">
            <v>1853.7610872638199</v>
          </cell>
          <cell r="J68">
            <v>2042.17910790316</v>
          </cell>
          <cell r="K68">
            <v>2353.5848753882601</v>
          </cell>
          <cell r="L68">
            <v>2436.5205879661398</v>
          </cell>
          <cell r="M68">
            <v>2655.23238808424</v>
          </cell>
          <cell r="N68">
            <v>2749.6310577078898</v>
          </cell>
          <cell r="O68">
            <v>2731.27230791394</v>
          </cell>
          <cell r="P68">
            <v>2863.47078928464</v>
          </cell>
          <cell r="Q68">
            <v>3007.42289535088</v>
          </cell>
          <cell r="R68">
            <v>3226.48408588961</v>
          </cell>
          <cell r="S68">
            <v>3373.6051710992601</v>
          </cell>
          <cell r="T68">
            <v>3485.6581932679801</v>
          </cell>
          <cell r="U68">
            <v>3744.0632498059399</v>
          </cell>
          <cell r="V68">
            <v>4028.991197932</v>
          </cell>
          <cell r="W68">
            <v>3829.650189387</v>
          </cell>
          <cell r="X68">
            <v>3921.6608800194799</v>
          </cell>
          <cell r="Y68">
            <v>4228.0703983196499</v>
          </cell>
          <cell r="Z68">
            <v>4099.1976495726503</v>
          </cell>
          <cell r="AA68">
            <v>4796.7853516120804</v>
          </cell>
          <cell r="AB68">
            <v>4988.9266344760899</v>
          </cell>
          <cell r="AC68">
            <v>4310.7151838978252</v>
          </cell>
        </row>
        <row r="69">
          <cell r="A69" t="str">
            <v>Guatemala</v>
          </cell>
          <cell r="B69">
            <v>1138.64150479207</v>
          </cell>
          <cell r="C69">
            <v>1210.6469009781999</v>
          </cell>
          <cell r="D69">
            <v>1190.98355761362</v>
          </cell>
          <cell r="E69">
            <v>1203.4575070220801</v>
          </cell>
          <cell r="F69">
            <v>1223.5143061810199</v>
          </cell>
          <cell r="G69">
            <v>1404.52267304563</v>
          </cell>
          <cell r="H69">
            <v>1031.3716932017001</v>
          </cell>
          <cell r="I69">
            <v>840.38201572095704</v>
          </cell>
          <cell r="J69">
            <v>903.55143175281898</v>
          </cell>
          <cell r="K69">
            <v>929.57633649784805</v>
          </cell>
          <cell r="L69">
            <v>827.07346820109501</v>
          </cell>
          <cell r="M69">
            <v>994.67627780405405</v>
          </cell>
          <cell r="N69">
            <v>1068.31235286425</v>
          </cell>
          <cell r="O69">
            <v>1136.82150700033</v>
          </cell>
          <cell r="P69">
            <v>1259.8312583099</v>
          </cell>
          <cell r="Q69">
            <v>1387.0156442550899</v>
          </cell>
          <cell r="R69">
            <v>1443.9711581956401</v>
          </cell>
          <cell r="S69">
            <v>1595.7715040185401</v>
          </cell>
          <cell r="T69">
            <v>1678.4070589901401</v>
          </cell>
          <cell r="U69">
            <v>1559.81542294469</v>
          </cell>
          <cell r="V69">
            <v>1599.3434763303601</v>
          </cell>
          <cell r="W69">
            <v>1699.7593572805999</v>
          </cell>
          <cell r="X69">
            <v>1834.5085575303401</v>
          </cell>
          <cell r="Y69">
            <v>1909.6619455100199</v>
          </cell>
          <cell r="Z69">
            <v>2038.7766600672301</v>
          </cell>
          <cell r="AA69">
            <v>2317.1063672028099</v>
          </cell>
          <cell r="AB69">
            <v>2508.1097637736698</v>
          </cell>
          <cell r="AC69">
            <v>2051.3204418941118</v>
          </cell>
        </row>
        <row r="70">
          <cell r="A70" t="str">
            <v>Guinea</v>
          </cell>
          <cell r="B70">
            <v>391.41033030086101</v>
          </cell>
          <cell r="C70">
            <v>379.88541684325099</v>
          </cell>
          <cell r="D70">
            <v>364.08069618958501</v>
          </cell>
          <cell r="E70">
            <v>348.10589748760799</v>
          </cell>
          <cell r="F70">
            <v>346.29860600427099</v>
          </cell>
          <cell r="G70">
            <v>359.51409865484698</v>
          </cell>
          <cell r="H70">
            <v>379.21122275820602</v>
          </cell>
          <cell r="I70">
            <v>391.62441147687099</v>
          </cell>
          <cell r="J70">
            <v>444.58246573289</v>
          </cell>
          <cell r="K70">
            <v>440.58503268785199</v>
          </cell>
          <cell r="L70">
            <v>469.49838389082299</v>
          </cell>
          <cell r="M70">
            <v>515.65900557277405</v>
          </cell>
          <cell r="N70">
            <v>538.46235926253303</v>
          </cell>
          <cell r="O70">
            <v>507.60009384111203</v>
          </cell>
          <cell r="P70">
            <v>498.24638428859299</v>
          </cell>
          <cell r="Q70">
            <v>523.93058719405497</v>
          </cell>
          <cell r="R70">
            <v>535.86825727454902</v>
          </cell>
          <cell r="S70">
            <v>509.24635774194502</v>
          </cell>
          <cell r="T70">
            <v>477.81305038819301</v>
          </cell>
          <cell r="U70">
            <v>447.65677376391301</v>
          </cell>
          <cell r="V70">
            <v>390.59794639268301</v>
          </cell>
          <cell r="W70">
            <v>370.12709310471399</v>
          </cell>
          <cell r="X70">
            <v>379.35212044466402</v>
          </cell>
          <cell r="Y70">
            <v>413.16441088294698</v>
          </cell>
          <cell r="Z70">
            <v>441.41632609476699</v>
          </cell>
          <cell r="AA70">
            <v>359.07264048552503</v>
          </cell>
          <cell r="AB70">
            <v>347.16179804061102</v>
          </cell>
          <cell r="AC70">
            <v>385.04906484220464</v>
          </cell>
        </row>
        <row r="71">
          <cell r="A71" t="str">
            <v>Guinea-Bissau</v>
          </cell>
          <cell r="B71">
            <v>174.59283941838399</v>
          </cell>
          <cell r="C71">
            <v>218.69407916511</v>
          </cell>
          <cell r="D71">
            <v>243.62333217957601</v>
          </cell>
          <cell r="E71">
            <v>269.15478929024999</v>
          </cell>
          <cell r="F71">
            <v>183.326080903828</v>
          </cell>
          <cell r="G71">
            <v>263.818472228514</v>
          </cell>
          <cell r="H71">
            <v>252.28406957059801</v>
          </cell>
          <cell r="I71">
            <v>209.08501535665999</v>
          </cell>
          <cell r="J71">
            <v>190.61018716795701</v>
          </cell>
          <cell r="K71">
            <v>224.60971417894601</v>
          </cell>
          <cell r="L71">
            <v>267.429229653417</v>
          </cell>
          <cell r="M71">
            <v>256.58622808261703</v>
          </cell>
          <cell r="N71">
            <v>222.32772026825</v>
          </cell>
          <cell r="O71">
            <v>227.54053084687899</v>
          </cell>
          <cell r="P71">
            <v>221.79492868003899</v>
          </cell>
          <cell r="Q71">
            <v>234.23031882644699</v>
          </cell>
          <cell r="R71">
            <v>244.35564556836201</v>
          </cell>
          <cell r="S71">
            <v>240.26721058930201</v>
          </cell>
          <cell r="T71">
            <v>178.781282891861</v>
          </cell>
          <cell r="U71">
            <v>191.025769095019</v>
          </cell>
          <cell r="V71">
            <v>158.228230528751</v>
          </cell>
          <cell r="W71">
            <v>141.649330009099</v>
          </cell>
          <cell r="X71">
            <v>141.00772141575899</v>
          </cell>
          <cell r="Y71">
            <v>158.24475021295399</v>
          </cell>
          <cell r="Z71">
            <v>175.51236534598399</v>
          </cell>
          <cell r="AA71">
            <v>190.14525961675301</v>
          </cell>
          <cell r="AB71">
            <v>186.58994590306</v>
          </cell>
          <cell r="AC71">
            <v>165.52489541726814</v>
          </cell>
        </row>
        <row r="72">
          <cell r="A72" t="str">
            <v>Guyana</v>
          </cell>
          <cell r="B72">
            <v>446.60101997254299</v>
          </cell>
          <cell r="C72">
            <v>423.94312802057499</v>
          </cell>
          <cell r="D72">
            <v>355.02877699018899</v>
          </cell>
          <cell r="E72">
            <v>383.26150576341598</v>
          </cell>
          <cell r="F72">
            <v>356.39156899731398</v>
          </cell>
          <cell r="G72">
            <v>380.20991289283</v>
          </cell>
          <cell r="H72">
            <v>430.07512077781701</v>
          </cell>
          <cell r="I72">
            <v>397.26802813716</v>
          </cell>
          <cell r="J72">
            <v>504.90885988651002</v>
          </cell>
          <cell r="K72">
            <v>533.45901273496497</v>
          </cell>
          <cell r="L72">
            <v>555.74742776015898</v>
          </cell>
          <cell r="M72">
            <v>429.13324491370003</v>
          </cell>
          <cell r="N72">
            <v>510.25789983013402</v>
          </cell>
          <cell r="O72">
            <v>611.31506742526699</v>
          </cell>
          <cell r="P72">
            <v>725.35665584204298</v>
          </cell>
          <cell r="Q72">
            <v>867.27258982754404</v>
          </cell>
          <cell r="R72">
            <v>967.67833486242898</v>
          </cell>
          <cell r="S72">
            <v>1020.63123449451</v>
          </cell>
          <cell r="T72">
            <v>973.70596545950002</v>
          </cell>
          <cell r="U72">
            <v>939.69223492587503</v>
          </cell>
          <cell r="V72">
            <v>956.99518142392503</v>
          </cell>
          <cell r="W72">
            <v>930.71651349532704</v>
          </cell>
          <cell r="X72">
            <v>964.52501146390398</v>
          </cell>
          <cell r="Y72">
            <v>991.49707981930999</v>
          </cell>
          <cell r="Z72">
            <v>1042.5817261479899</v>
          </cell>
          <cell r="AA72">
            <v>1080.8045567067199</v>
          </cell>
          <cell r="AB72">
            <v>1146.7747015211201</v>
          </cell>
          <cell r="AC72">
            <v>1026.1499315257286</v>
          </cell>
        </row>
        <row r="73">
          <cell r="A73" t="str">
            <v>Haiti</v>
          </cell>
          <cell r="B73">
            <v>285.130330125022</v>
          </cell>
          <cell r="C73">
            <v>308.31685845267702</v>
          </cell>
          <cell r="D73">
            <v>315.017569865947</v>
          </cell>
          <cell r="E73">
            <v>332.14606064060501</v>
          </cell>
          <cell r="F73">
            <v>361.525786033793</v>
          </cell>
          <cell r="G73">
            <v>394.33942911224699</v>
          </cell>
          <cell r="H73">
            <v>430.38012935153898</v>
          </cell>
          <cell r="I73">
            <v>208.27731222417199</v>
          </cell>
          <cell r="J73">
            <v>135.344099128441</v>
          </cell>
          <cell r="K73">
            <v>122.615084316718</v>
          </cell>
          <cell r="L73">
            <v>152.926579423672</v>
          </cell>
          <cell r="M73">
            <v>134.65551504073699</v>
          </cell>
          <cell r="N73">
            <v>79.275886396467399</v>
          </cell>
          <cell r="O73">
            <v>88.9550229883355</v>
          </cell>
          <cell r="P73">
            <v>246.97949283886999</v>
          </cell>
          <cell r="Q73">
            <v>354.573736261497</v>
          </cell>
          <cell r="R73">
            <v>390.44275189635101</v>
          </cell>
          <cell r="S73">
            <v>437.4517934685</v>
          </cell>
          <cell r="T73">
            <v>502.796960041972</v>
          </cell>
          <cell r="U73">
            <v>537.16391104198999</v>
          </cell>
          <cell r="V73">
            <v>465.14227456077401</v>
          </cell>
          <cell r="W73">
            <v>442.46263457553499</v>
          </cell>
          <cell r="X73">
            <v>392.63459984325101</v>
          </cell>
          <cell r="Y73">
            <v>333.93132452861403</v>
          </cell>
          <cell r="Z73">
            <v>431.63452600375501</v>
          </cell>
          <cell r="AA73">
            <v>478.31200132640299</v>
          </cell>
          <cell r="AB73">
            <v>527.58558522570797</v>
          </cell>
          <cell r="AC73">
            <v>434.42677858387771</v>
          </cell>
        </row>
        <row r="74">
          <cell r="A74" t="str">
            <v>Honduras</v>
          </cell>
          <cell r="B74">
            <v>719.21075225025402</v>
          </cell>
          <cell r="C74">
            <v>764.87135103729304</v>
          </cell>
          <cell r="D74">
            <v>762.77744446288102</v>
          </cell>
          <cell r="E74">
            <v>783.18246092605796</v>
          </cell>
          <cell r="F74">
            <v>818.72690504323305</v>
          </cell>
          <cell r="G74">
            <v>870.29344463467396</v>
          </cell>
          <cell r="H74">
            <v>883.03505775237704</v>
          </cell>
          <cell r="I74">
            <v>933.81909102428699</v>
          </cell>
          <cell r="J74">
            <v>1009.14904003749</v>
          </cell>
          <cell r="K74">
            <v>1093.89530349492</v>
          </cell>
          <cell r="L74">
            <v>626.48666321454698</v>
          </cell>
          <cell r="M74">
            <v>612.10391976257495</v>
          </cell>
          <cell r="N74">
            <v>662.40183274429899</v>
          </cell>
          <cell r="O74">
            <v>659.73131095649205</v>
          </cell>
          <cell r="P74">
            <v>627.65718837934901</v>
          </cell>
          <cell r="Q74">
            <v>695.606289520686</v>
          </cell>
          <cell r="R74">
            <v>697.76679238784504</v>
          </cell>
          <cell r="S74">
            <v>784.38963197170801</v>
          </cell>
          <cell r="T74">
            <v>852.14032852754997</v>
          </cell>
          <cell r="U74">
            <v>857.84108442784702</v>
          </cell>
          <cell r="V74">
            <v>926.85138976983899</v>
          </cell>
          <cell r="W74">
            <v>960.41935660561398</v>
          </cell>
          <cell r="X74">
            <v>965.02936267257996</v>
          </cell>
          <cell r="Y74">
            <v>995.16736189625396</v>
          </cell>
          <cell r="Z74">
            <v>1057.58523845012</v>
          </cell>
          <cell r="AA74">
            <v>1148.06579181039</v>
          </cell>
          <cell r="AB74">
            <v>1212.8428009817001</v>
          </cell>
          <cell r="AC74">
            <v>1056.5183187361097</v>
          </cell>
        </row>
        <row r="75">
          <cell r="A75" t="str">
            <v>Hong Kong, China</v>
          </cell>
          <cell r="B75">
            <v>5649.1469889631298</v>
          </cell>
          <cell r="C75">
            <v>5928.6115143453899</v>
          </cell>
          <cell r="D75">
            <v>6064.2213483257301</v>
          </cell>
          <cell r="E75">
            <v>5522.7617966538401</v>
          </cell>
          <cell r="F75">
            <v>6064.0768723780902</v>
          </cell>
          <cell r="G75">
            <v>6368.0963510290903</v>
          </cell>
          <cell r="H75">
            <v>7350.3513158268497</v>
          </cell>
          <cell r="I75">
            <v>9016.0551787521708</v>
          </cell>
          <cell r="J75">
            <v>10508.6746671696</v>
          </cell>
          <cell r="K75">
            <v>12006.1180772238</v>
          </cell>
          <cell r="L75">
            <v>13367.5438435371</v>
          </cell>
          <cell r="M75">
            <v>15275.5658240839</v>
          </cell>
          <cell r="N75">
            <v>17665.597030587702</v>
          </cell>
          <cell r="O75">
            <v>20000.791703429499</v>
          </cell>
          <cell r="P75">
            <v>22148.759450510799</v>
          </cell>
          <cell r="Q75">
            <v>23003.190882532301</v>
          </cell>
          <cell r="R75">
            <v>24582.5978749026</v>
          </cell>
          <cell r="S75">
            <v>27055.497816470801</v>
          </cell>
          <cell r="T75">
            <v>25352.975954583599</v>
          </cell>
          <cell r="U75">
            <v>24600.419235452999</v>
          </cell>
          <cell r="V75">
            <v>25144.015564912199</v>
          </cell>
          <cell r="W75">
            <v>24744.985862893202</v>
          </cell>
          <cell r="X75">
            <v>24340.5103836136</v>
          </cell>
          <cell r="Y75">
            <v>23428.221890935401</v>
          </cell>
          <cell r="Z75">
            <v>24393.9177215372</v>
          </cell>
          <cell r="AA75">
            <v>26000.1123891446</v>
          </cell>
          <cell r="AB75">
            <v>27466.424277869501</v>
          </cell>
          <cell r="AC75">
            <v>25062.362087665588</v>
          </cell>
        </row>
        <row r="76">
          <cell r="A76" t="str">
            <v>Hungary</v>
          </cell>
          <cell r="B76">
            <v>2069.5298573830501</v>
          </cell>
          <cell r="C76">
            <v>2123.0691308666501</v>
          </cell>
          <cell r="D76">
            <v>2164.29408838881</v>
          </cell>
          <cell r="E76">
            <v>1968.46229962904</v>
          </cell>
          <cell r="F76">
            <v>1914.11873362184</v>
          </cell>
          <cell r="G76">
            <v>1945.91698177325</v>
          </cell>
          <cell r="H76">
            <v>2249.7266668419202</v>
          </cell>
          <cell r="I76">
            <v>2484.4804898825801</v>
          </cell>
          <cell r="J76">
            <v>2730.4551423120602</v>
          </cell>
          <cell r="K76">
            <v>2798.8873515099599</v>
          </cell>
          <cell r="L76">
            <v>3186.1441433854002</v>
          </cell>
          <cell r="M76">
            <v>3222.63293161299</v>
          </cell>
          <cell r="N76">
            <v>3591.2573684797399</v>
          </cell>
          <cell r="O76">
            <v>3723.6821999691001</v>
          </cell>
          <cell r="P76">
            <v>4010.2569805190701</v>
          </cell>
          <cell r="Q76">
            <v>4321.3803666437998</v>
          </cell>
          <cell r="R76">
            <v>4375.7123053617397</v>
          </cell>
          <cell r="S76">
            <v>4438.6454556666304</v>
          </cell>
          <cell r="T76">
            <v>4576.8947182442598</v>
          </cell>
          <cell r="U76">
            <v>4685.6807901492202</v>
          </cell>
          <cell r="V76">
            <v>4691.8232681824002</v>
          </cell>
          <cell r="W76">
            <v>5227.0324417537004</v>
          </cell>
          <cell r="X76">
            <v>6556.4021763793799</v>
          </cell>
          <cell r="Y76">
            <v>8323.3735785750305</v>
          </cell>
          <cell r="Z76">
            <v>10097.9934922375</v>
          </cell>
          <cell r="AA76">
            <v>11048.9979080925</v>
          </cell>
          <cell r="AB76">
            <v>11340.4923239897</v>
          </cell>
          <cell r="AC76">
            <v>8765.7153201713008</v>
          </cell>
        </row>
        <row r="77">
          <cell r="A77" t="str">
            <v>Iceland</v>
          </cell>
          <cell r="B77">
            <v>14769.0542924867</v>
          </cell>
          <cell r="C77">
            <v>14938.8277540949</v>
          </cell>
          <cell r="D77">
            <v>13945.200673556899</v>
          </cell>
          <cell r="E77">
            <v>11731.0312692229</v>
          </cell>
          <cell r="F77">
            <v>11843.055977492601</v>
          </cell>
          <cell r="G77">
            <v>12138.765149536201</v>
          </cell>
          <cell r="H77">
            <v>16101.107845266401</v>
          </cell>
          <cell r="I77">
            <v>21981.4784547981</v>
          </cell>
          <cell r="J77">
            <v>24082.030121330001</v>
          </cell>
          <cell r="K77">
            <v>22165.323045035799</v>
          </cell>
          <cell r="L77">
            <v>24945.387695350899</v>
          </cell>
          <cell r="M77">
            <v>26267.102286593199</v>
          </cell>
          <cell r="N77">
            <v>26651.2380763334</v>
          </cell>
          <cell r="O77">
            <v>23186.7491556852</v>
          </cell>
          <cell r="P77">
            <v>23608.606680971599</v>
          </cell>
          <cell r="Q77">
            <v>26215.005099222799</v>
          </cell>
          <cell r="R77">
            <v>27176.951067473299</v>
          </cell>
          <cell r="S77">
            <v>27270.013299886501</v>
          </cell>
          <cell r="T77">
            <v>29914.170940933502</v>
          </cell>
          <cell r="U77">
            <v>31109.798930801699</v>
          </cell>
          <cell r="V77">
            <v>30624.795599047</v>
          </cell>
          <cell r="W77">
            <v>27546.666802318599</v>
          </cell>
          <cell r="X77">
            <v>30591.139589043501</v>
          </cell>
          <cell r="Y77">
            <v>37298.691818518899</v>
          </cell>
          <cell r="Z77">
            <v>44494.846862410202</v>
          </cell>
          <cell r="AA77">
            <v>53622.555707031301</v>
          </cell>
          <cell r="AB77">
            <v>54858.213308964703</v>
          </cell>
          <cell r="AC77">
            <v>41402.01901471454</v>
          </cell>
        </row>
        <row r="78">
          <cell r="A78" t="str">
            <v>India</v>
          </cell>
          <cell r="B78">
            <v>264.902444921224</v>
          </cell>
          <cell r="C78">
            <v>278.99947523243497</v>
          </cell>
          <cell r="D78">
            <v>283.75223536036498</v>
          </cell>
          <cell r="E78">
            <v>300.08509940330703</v>
          </cell>
          <cell r="F78">
            <v>294.751108422757</v>
          </cell>
          <cell r="G78">
            <v>299.185505518924</v>
          </cell>
          <cell r="H78">
            <v>322.317186340712</v>
          </cell>
          <cell r="I78">
            <v>348.28686299014299</v>
          </cell>
          <cell r="J78">
            <v>371.98042619671702</v>
          </cell>
          <cell r="K78">
            <v>362.68014913698698</v>
          </cell>
          <cell r="L78">
            <v>377.92435323651699</v>
          </cell>
          <cell r="M78">
            <v>333.82461336364702</v>
          </cell>
          <cell r="N78">
            <v>329.14729035936801</v>
          </cell>
          <cell r="O78">
            <v>315.167088010474</v>
          </cell>
          <cell r="P78">
            <v>350.90872443881699</v>
          </cell>
          <cell r="Q78">
            <v>390.79517660703902</v>
          </cell>
          <cell r="R78">
            <v>405.55511470210001</v>
          </cell>
          <cell r="S78">
            <v>433.38223570818502</v>
          </cell>
          <cell r="T78">
            <v>428.09689693601001</v>
          </cell>
          <cell r="U78">
            <v>448.38243698981898</v>
          </cell>
          <cell r="V78">
            <v>454.51133846725702</v>
          </cell>
          <cell r="W78">
            <v>460.51206441789702</v>
          </cell>
          <cell r="X78">
            <v>473.08647836651397</v>
          </cell>
          <cell r="Y78">
            <v>542.88809790404696</v>
          </cell>
          <cell r="Z78">
            <v>618.48231243528005</v>
          </cell>
          <cell r="AA78">
            <v>712.39404217785295</v>
          </cell>
          <cell r="AB78">
            <v>796.82818544892905</v>
          </cell>
          <cell r="AC78">
            <v>600.69853012508668</v>
          </cell>
        </row>
        <row r="79">
          <cell r="A79" t="str">
            <v>Indonesia</v>
          </cell>
          <cell r="B79">
            <v>644.25061284503295</v>
          </cell>
          <cell r="C79">
            <v>703.63340234132602</v>
          </cell>
          <cell r="D79">
            <v>706.73237199172502</v>
          </cell>
          <cell r="E79">
            <v>626.72845155712002</v>
          </cell>
          <cell r="F79">
            <v>627.90141989015399</v>
          </cell>
          <cell r="G79">
            <v>614.34392068741397</v>
          </cell>
          <cell r="H79">
            <v>550.81268449169704</v>
          </cell>
          <cell r="I79">
            <v>510.81094522948399</v>
          </cell>
          <cell r="J79">
            <v>555.56327568912502</v>
          </cell>
          <cell r="K79">
            <v>622.247603337079</v>
          </cell>
          <cell r="L79">
            <v>699.11465704744398</v>
          </cell>
          <cell r="M79">
            <v>769.76366838554804</v>
          </cell>
          <cell r="N79">
            <v>821.57606225901395</v>
          </cell>
          <cell r="O79">
            <v>923.15489634934897</v>
          </cell>
          <cell r="P79">
            <v>1016.90391709148</v>
          </cell>
          <cell r="Q79">
            <v>1143.7155123822299</v>
          </cell>
          <cell r="R79">
            <v>1264.35103160423</v>
          </cell>
          <cell r="S79">
            <v>1184.02910882525</v>
          </cell>
          <cell r="T79">
            <v>516.01439440001502</v>
          </cell>
          <cell r="U79">
            <v>745.79246678860204</v>
          </cell>
          <cell r="V79">
            <v>806.89812529818801</v>
          </cell>
          <cell r="W79">
            <v>772.66098888504496</v>
          </cell>
          <cell r="X79">
            <v>928.14203541355596</v>
          </cell>
          <cell r="Y79">
            <v>1099.66513692785</v>
          </cell>
          <cell r="Z79">
            <v>1187.74184426389</v>
          </cell>
          <cell r="AA79">
            <v>1309.08142420631</v>
          </cell>
          <cell r="AB79">
            <v>1640.3146130509001</v>
          </cell>
          <cell r="AC79">
            <v>1156.2676737912586</v>
          </cell>
        </row>
        <row r="80">
          <cell r="A80" t="str">
            <v>Iran, Islamic Rep.</v>
          </cell>
          <cell r="B80">
            <v>2445.1672658449802</v>
          </cell>
          <cell r="C80">
            <v>2609.2800199609801</v>
          </cell>
          <cell r="D80">
            <v>3140.1406933503499</v>
          </cell>
          <cell r="E80">
            <v>3676.6000962031499</v>
          </cell>
          <cell r="F80">
            <v>3664.2973526277701</v>
          </cell>
          <cell r="G80">
            <v>1670.0955326302701</v>
          </cell>
          <cell r="H80">
            <v>1685.6005759074901</v>
          </cell>
          <cell r="I80">
            <v>1894.7011246529601</v>
          </cell>
          <cell r="J80">
            <v>1621.4095389444999</v>
          </cell>
          <cell r="K80">
            <v>1526.95302739357</v>
          </cell>
          <cell r="L80">
            <v>1559.14430528049</v>
          </cell>
          <cell r="M80">
            <v>1743.5767887085899</v>
          </cell>
          <cell r="N80">
            <v>1864.4470873083701</v>
          </cell>
          <cell r="O80">
            <v>1407.8265255424201</v>
          </cell>
          <cell r="P80">
            <v>1084.05847491895</v>
          </cell>
          <cell r="Q80">
            <v>1416.69325256365</v>
          </cell>
          <cell r="R80">
            <v>1769.70819898843</v>
          </cell>
          <cell r="S80">
            <v>1745.4897409473199</v>
          </cell>
          <cell r="T80">
            <v>1582.5680260463901</v>
          </cell>
          <cell r="U80">
            <v>1665.6627469392899</v>
          </cell>
          <cell r="V80">
            <v>1509.2449963071099</v>
          </cell>
          <cell r="W80">
            <v>1776.3069285075601</v>
          </cell>
          <cell r="X80">
            <v>1761.5323138977601</v>
          </cell>
          <cell r="Y80">
            <v>1993.1682083242399</v>
          </cell>
          <cell r="Z80">
            <v>2359.0992873260502</v>
          </cell>
          <cell r="AA80">
            <v>2747.5130155256102</v>
          </cell>
          <cell r="AB80">
            <v>3045.76815799305</v>
          </cell>
          <cell r="AC80">
            <v>2280.5646519290453</v>
          </cell>
        </row>
        <row r="81">
          <cell r="A81" t="str">
            <v>Ireland</v>
          </cell>
          <cell r="B81">
            <v>6247.5398259923204</v>
          </cell>
          <cell r="C81">
            <v>5881.8142393689504</v>
          </cell>
          <cell r="D81">
            <v>6073.3146420475196</v>
          </cell>
          <cell r="E81">
            <v>5835.2882162226297</v>
          </cell>
          <cell r="F81">
            <v>5588.3587337905301</v>
          </cell>
          <cell r="G81">
            <v>5932.3073942882402</v>
          </cell>
          <cell r="H81">
            <v>7953.2011134199502</v>
          </cell>
          <cell r="I81">
            <v>9413.3923617730707</v>
          </cell>
          <cell r="J81">
            <v>10358.528714526299</v>
          </cell>
          <cell r="K81">
            <v>10748.469909568799</v>
          </cell>
          <cell r="L81">
            <v>13635.1038118898</v>
          </cell>
          <cell r="M81">
            <v>13741.904705129</v>
          </cell>
          <cell r="N81">
            <v>15324.4622864229</v>
          </cell>
          <cell r="O81">
            <v>14121.7777180049</v>
          </cell>
          <cell r="P81">
            <v>15444.805984492899</v>
          </cell>
          <cell r="Q81">
            <v>18639.846895263301</v>
          </cell>
          <cell r="R81">
            <v>20443.5099147857</v>
          </cell>
          <cell r="S81">
            <v>22230.895717526801</v>
          </cell>
          <cell r="T81">
            <v>23857.049145262099</v>
          </cell>
          <cell r="U81">
            <v>25835.662115090901</v>
          </cell>
          <cell r="V81">
            <v>25493.899352357599</v>
          </cell>
          <cell r="W81">
            <v>27180.757328217001</v>
          </cell>
          <cell r="X81">
            <v>31329.614491872901</v>
          </cell>
          <cell r="Y81">
            <v>39487.928331508403</v>
          </cell>
          <cell r="Z81">
            <v>45371.519486219098</v>
          </cell>
          <cell r="AA81">
            <v>48604.205341974201</v>
          </cell>
          <cell r="AB81">
            <v>52440.344884770901</v>
          </cell>
          <cell r="AC81">
            <v>40735.728310760416</v>
          </cell>
        </row>
        <row r="82">
          <cell r="A82" t="str">
            <v>Israel</v>
          </cell>
          <cell r="B82">
            <v>6356.6074257990904</v>
          </cell>
          <cell r="C82">
            <v>6600.9565178098701</v>
          </cell>
          <cell r="D82">
            <v>7000.8804519841897</v>
          </cell>
          <cell r="E82">
            <v>8179.9112360911004</v>
          </cell>
          <cell r="F82">
            <v>9022.6931023230009</v>
          </cell>
          <cell r="G82">
            <v>6793.3257743744598</v>
          </cell>
          <cell r="H82">
            <v>7518.94929125811</v>
          </cell>
          <cell r="I82">
            <v>8844.0419109183094</v>
          </cell>
          <cell r="J82">
            <v>10771.0692242479</v>
          </cell>
          <cell r="K82">
            <v>10747.8203436736</v>
          </cell>
          <cell r="L82">
            <v>12335.1964164005</v>
          </cell>
          <cell r="M82">
            <v>13600.206252284999</v>
          </cell>
          <cell r="N82">
            <v>14635.260195356101</v>
          </cell>
          <cell r="O82">
            <v>14148.3127192883</v>
          </cell>
          <cell r="P82">
            <v>15566.8553795403</v>
          </cell>
          <cell r="Q82">
            <v>17493.959169318299</v>
          </cell>
          <cell r="R82">
            <v>18754.603492686201</v>
          </cell>
          <cell r="S82">
            <v>18945.2839814252</v>
          </cell>
          <cell r="T82">
            <v>18642.1538306084</v>
          </cell>
          <cell r="U82">
            <v>18194.766464339598</v>
          </cell>
          <cell r="V82">
            <v>19887.5541091286</v>
          </cell>
          <cell r="W82">
            <v>19088.012912346199</v>
          </cell>
          <cell r="X82">
            <v>17235.155059789598</v>
          </cell>
          <cell r="Y82">
            <v>17802.258201288001</v>
          </cell>
          <cell r="Z82">
            <v>18559.614959281302</v>
          </cell>
          <cell r="AA82">
            <v>19308.447189238799</v>
          </cell>
          <cell r="AB82">
            <v>20399.447282200199</v>
          </cell>
          <cell r="AC82">
            <v>18732.155934024016</v>
          </cell>
        </row>
        <row r="83">
          <cell r="A83" t="str">
            <v>Italy</v>
          </cell>
          <cell r="B83">
            <v>8168.8544556326797</v>
          </cell>
          <cell r="C83">
            <v>7396.1144014935098</v>
          </cell>
          <cell r="D83">
            <v>7303.6722051004799</v>
          </cell>
          <cell r="E83">
            <v>7574.0645741886401</v>
          </cell>
          <cell r="F83">
            <v>7482.97885715956</v>
          </cell>
          <cell r="G83">
            <v>7724.2665778323899</v>
          </cell>
          <cell r="H83">
            <v>10938.186629346899</v>
          </cell>
          <cell r="I83">
            <v>13729.3998384223</v>
          </cell>
          <cell r="J83">
            <v>15207.0291834861</v>
          </cell>
          <cell r="K83">
            <v>15804.9346842008</v>
          </cell>
          <cell r="L83">
            <v>20029.190367078401</v>
          </cell>
          <cell r="M83">
            <v>21129.682323924</v>
          </cell>
          <cell r="N83">
            <v>22403.303909202601</v>
          </cell>
          <cell r="O83">
            <v>17997.610605102502</v>
          </cell>
          <cell r="P83">
            <v>18557.9495210184</v>
          </cell>
          <cell r="Q83">
            <v>19819.030696986902</v>
          </cell>
          <cell r="R83">
            <v>22164.100579648501</v>
          </cell>
          <cell r="S83">
            <v>20985.088204127602</v>
          </cell>
          <cell r="T83">
            <v>21433.695027695601</v>
          </cell>
          <cell r="U83">
            <v>21129.546228027801</v>
          </cell>
          <cell r="V83">
            <v>19293.394539982601</v>
          </cell>
          <cell r="W83">
            <v>19541.113307629599</v>
          </cell>
          <cell r="X83">
            <v>21317.509072819299</v>
          </cell>
          <cell r="Y83">
            <v>26308.2604281776</v>
          </cell>
          <cell r="Z83">
            <v>30097.540695179501</v>
          </cell>
          <cell r="AA83">
            <v>30524.593081396601</v>
          </cell>
          <cell r="AB83">
            <v>31790.631260859402</v>
          </cell>
          <cell r="AC83">
            <v>26596.607974343668</v>
          </cell>
        </row>
        <row r="84">
          <cell r="A84" t="str">
            <v>Jamaica</v>
          </cell>
          <cell r="B84">
            <v>1328.0134424733701</v>
          </cell>
          <cell r="C84">
            <v>1433.1317026773199</v>
          </cell>
          <cell r="D84">
            <v>1617.95274862164</v>
          </cell>
          <cell r="E84">
            <v>1409.86805057673</v>
          </cell>
          <cell r="F84">
            <v>1036.7083672138499</v>
          </cell>
          <cell r="G84">
            <v>960.55009206136197</v>
          </cell>
          <cell r="H84">
            <v>1131.59891558493</v>
          </cell>
          <cell r="I84">
            <v>1267.01036525158</v>
          </cell>
          <cell r="J84">
            <v>1501.1856831694599</v>
          </cell>
          <cell r="K84">
            <v>1737.2051095844699</v>
          </cell>
          <cell r="L84">
            <v>2156.1948200421398</v>
          </cell>
          <cell r="M84">
            <v>2023.9694675758401</v>
          </cell>
          <cell r="N84">
            <v>1689.7031952996899</v>
          </cell>
          <cell r="O84">
            <v>2325.13877077914</v>
          </cell>
          <cell r="P84">
            <v>2743.1848634152202</v>
          </cell>
          <cell r="Q84">
            <v>2055.2098751583299</v>
          </cell>
          <cell r="R84">
            <v>2748.8454207762202</v>
          </cell>
          <cell r="S84">
            <v>2843.4402390895998</v>
          </cell>
          <cell r="T84">
            <v>2964.6973264251201</v>
          </cell>
          <cell r="U84">
            <v>2833.9691310292701</v>
          </cell>
          <cell r="V84">
            <v>2875.1424700709799</v>
          </cell>
          <cell r="W84">
            <v>3021.8134887817</v>
          </cell>
          <cell r="X84">
            <v>3082.0427350727</v>
          </cell>
          <cell r="Y84">
            <v>2964.8386833868599</v>
          </cell>
          <cell r="Z84">
            <v>3323.3129658851699</v>
          </cell>
          <cell r="AA84">
            <v>3532.0374959631799</v>
          </cell>
          <cell r="AB84">
            <v>3952.2215053263199</v>
          </cell>
          <cell r="AC84">
            <v>3312.7111457359883</v>
          </cell>
        </row>
        <row r="85">
          <cell r="A85" t="str">
            <v>Japan</v>
          </cell>
          <cell r="B85">
            <v>9073.9697293741901</v>
          </cell>
          <cell r="C85">
            <v>9937.4034651331895</v>
          </cell>
          <cell r="D85">
            <v>9177.1283235035007</v>
          </cell>
          <cell r="E85">
            <v>9914.9937291658298</v>
          </cell>
          <cell r="F85">
            <v>10491.0523805747</v>
          </cell>
          <cell r="G85">
            <v>11231.0633120645</v>
          </cell>
          <cell r="H85">
            <v>16528.846775102102</v>
          </cell>
          <cell r="I85">
            <v>19884.188535245401</v>
          </cell>
          <cell r="J85">
            <v>23998.398362776301</v>
          </cell>
          <cell r="K85">
            <v>23952.484616935999</v>
          </cell>
          <cell r="L85">
            <v>24559.7795170598</v>
          </cell>
          <cell r="M85">
            <v>27873.765015359801</v>
          </cell>
          <cell r="N85">
            <v>30315.649154925399</v>
          </cell>
          <cell r="O85">
            <v>34761.1319060108</v>
          </cell>
          <cell r="P85">
            <v>38101.786481618103</v>
          </cell>
          <cell r="Q85">
            <v>42076.091368515103</v>
          </cell>
          <cell r="R85">
            <v>36897.505956143301</v>
          </cell>
          <cell r="S85">
            <v>33837.1412180279</v>
          </cell>
          <cell r="T85">
            <v>30645.046132766602</v>
          </cell>
          <cell r="U85">
            <v>34634.404893123603</v>
          </cell>
          <cell r="V85">
            <v>36810.985337594102</v>
          </cell>
          <cell r="W85">
            <v>32233.801337532299</v>
          </cell>
          <cell r="X85">
            <v>30809.2846553448</v>
          </cell>
          <cell r="Y85">
            <v>33180.058985536503</v>
          </cell>
          <cell r="Z85">
            <v>36075.917850251797</v>
          </cell>
          <cell r="AA85">
            <v>35671.581886754102</v>
          </cell>
          <cell r="AB85">
            <v>34188.034960798403</v>
          </cell>
          <cell r="AC85">
            <v>33693.113279369652</v>
          </cell>
        </row>
        <row r="86">
          <cell r="A86" t="str">
            <v>Jordan</v>
          </cell>
          <cell r="B86">
            <v>1749.9996182264199</v>
          </cell>
          <cell r="C86">
            <v>1892.35323964383</v>
          </cell>
          <cell r="D86">
            <v>1944.2890736776001</v>
          </cell>
          <cell r="E86">
            <v>1967.1314992203299</v>
          </cell>
          <cell r="F86">
            <v>1912.99824935683</v>
          </cell>
          <cell r="G86">
            <v>1852.2897740666699</v>
          </cell>
          <cell r="H86">
            <v>2283.0961249411498</v>
          </cell>
          <cell r="I86">
            <v>2316.7028014184398</v>
          </cell>
          <cell r="J86">
            <v>2089.2713835480699</v>
          </cell>
          <cell r="K86">
            <v>1352.55633945611</v>
          </cell>
          <cell r="L86">
            <v>1199.7071058967699</v>
          </cell>
          <cell r="M86">
            <v>1174.0240191840001</v>
          </cell>
          <cell r="N86">
            <v>1396.7687276783299</v>
          </cell>
          <cell r="O86">
            <v>1385.3293075557301</v>
          </cell>
          <cell r="P86">
            <v>1497.1618638320199</v>
          </cell>
          <cell r="Q86">
            <v>1568.5194592989101</v>
          </cell>
          <cell r="R86">
            <v>1559.0298001722299</v>
          </cell>
          <cell r="S86">
            <v>1575.2721280743201</v>
          </cell>
          <cell r="T86">
            <v>1663.75077781547</v>
          </cell>
          <cell r="U86">
            <v>1663.0826799315701</v>
          </cell>
          <cell r="V86">
            <v>1755.29767079883</v>
          </cell>
          <cell r="W86">
            <v>1816.8615657975799</v>
          </cell>
          <cell r="X86">
            <v>1890.03388383783</v>
          </cell>
          <cell r="Y86">
            <v>1960.7078545617201</v>
          </cell>
          <cell r="Z86">
            <v>2130.5056000807299</v>
          </cell>
          <cell r="AA86">
            <v>2316.6963925432101</v>
          </cell>
          <cell r="AB86">
            <v>2544.0653601521499</v>
          </cell>
          <cell r="AC86">
            <v>2109.8117761622029</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168.73681664356801</v>
          </cell>
          <cell r="O87">
            <v>304.87173604696801</v>
          </cell>
          <cell r="P87">
            <v>737.29643465960498</v>
          </cell>
          <cell r="Q87">
            <v>1058.5912773196601</v>
          </cell>
          <cell r="R87">
            <v>1349.64440206462</v>
          </cell>
          <cell r="S87">
            <v>1456.98966268084</v>
          </cell>
          <cell r="T87">
            <v>1445.6035668665199</v>
          </cell>
          <cell r="U87">
            <v>1137.9297940158799</v>
          </cell>
          <cell r="V87">
            <v>1229.35962074023</v>
          </cell>
          <cell r="W87">
            <v>1490.4342135608499</v>
          </cell>
          <cell r="X87">
            <v>1654.65352126733</v>
          </cell>
          <cell r="Y87">
            <v>2064.0223558376601</v>
          </cell>
          <cell r="Z87">
            <v>2862.5021229210101</v>
          </cell>
          <cell r="AA87">
            <v>3785.5630010856798</v>
          </cell>
          <cell r="AB87">
            <v>5113.3449130614899</v>
          </cell>
          <cell r="AC87">
            <v>2828.4200212890032</v>
          </cell>
        </row>
        <row r="88">
          <cell r="A88" t="str">
            <v>Kenya</v>
          </cell>
          <cell r="B88">
            <v>607.23216164678399</v>
          </cell>
          <cell r="C88">
            <v>551.37405145883895</v>
          </cell>
          <cell r="D88">
            <v>512.24627099439294</v>
          </cell>
          <cell r="E88">
            <v>457.37665715730998</v>
          </cell>
          <cell r="F88">
            <v>458.19185163903501</v>
          </cell>
          <cell r="G88">
            <v>440.13901712640802</v>
          </cell>
          <cell r="H88">
            <v>504.63518045367101</v>
          </cell>
          <cell r="I88">
            <v>534.26290339167099</v>
          </cell>
          <cell r="J88">
            <v>535.29262593692295</v>
          </cell>
          <cell r="K88">
            <v>513.264932277056</v>
          </cell>
          <cell r="L88">
            <v>517.138752273043</v>
          </cell>
          <cell r="M88">
            <v>473.70683582282498</v>
          </cell>
          <cell r="N88">
            <v>453.39920465342601</v>
          </cell>
          <cell r="O88">
            <v>306.68006979620498</v>
          </cell>
          <cell r="P88">
            <v>358.15920584007102</v>
          </cell>
          <cell r="Q88">
            <v>443.67780793317098</v>
          </cell>
          <cell r="R88">
            <v>437.41835819322</v>
          </cell>
          <cell r="S88">
            <v>471.60576409065999</v>
          </cell>
          <cell r="T88">
            <v>478.82319945025603</v>
          </cell>
          <cell r="U88">
            <v>438.03139998449802</v>
          </cell>
          <cell r="V88">
            <v>409.17477343753598</v>
          </cell>
          <cell r="W88">
            <v>423.09097812460101</v>
          </cell>
          <cell r="X88">
            <v>418.527921890605</v>
          </cell>
          <cell r="Y88">
            <v>467.465232874793</v>
          </cell>
          <cell r="Z88">
            <v>493.73445223653698</v>
          </cell>
          <cell r="AA88">
            <v>560.03256242339705</v>
          </cell>
          <cell r="AB88">
            <v>681.03797254285996</v>
          </cell>
          <cell r="AC88">
            <v>507.31485334879881</v>
          </cell>
        </row>
        <row r="89">
          <cell r="A89" t="str">
            <v>Kiribati</v>
          </cell>
          <cell r="B89">
            <v>465.92259273271702</v>
          </cell>
          <cell r="C89">
            <v>488.49085924619698</v>
          </cell>
          <cell r="D89">
            <v>487.19898895470902</v>
          </cell>
          <cell r="E89">
            <v>438.82009642522701</v>
          </cell>
          <cell r="F89">
            <v>465.103012254654</v>
          </cell>
          <cell r="G89">
            <v>359.72204975492201</v>
          </cell>
          <cell r="H89">
            <v>353.57268575481402</v>
          </cell>
          <cell r="I89">
            <v>356.730073958498</v>
          </cell>
          <cell r="J89">
            <v>454.20062153361499</v>
          </cell>
          <cell r="K89">
            <v>424.769177077611</v>
          </cell>
          <cell r="L89">
            <v>396.93180043005998</v>
          </cell>
          <cell r="M89">
            <v>460.47558650487201</v>
          </cell>
          <cell r="N89">
            <v>454.39727853394601</v>
          </cell>
          <cell r="O89">
            <v>433.52907702896101</v>
          </cell>
          <cell r="P89">
            <v>518.50603843911802</v>
          </cell>
          <cell r="Q89">
            <v>592.57292304787904</v>
          </cell>
          <cell r="R89">
            <v>631.51859484674696</v>
          </cell>
          <cell r="S89">
            <v>594.07382999739298</v>
          </cell>
          <cell r="T89">
            <v>586.52269092508197</v>
          </cell>
          <cell r="U89">
            <v>645.00929792649595</v>
          </cell>
          <cell r="V89">
            <v>549.75141961721499</v>
          </cell>
          <cell r="W89">
            <v>520.29962456118903</v>
          </cell>
          <cell r="X89">
            <v>551.43169592106096</v>
          </cell>
          <cell r="Y89">
            <v>648.64883340685299</v>
          </cell>
          <cell r="Z89">
            <v>633.22370714229805</v>
          </cell>
          <cell r="AA89">
            <v>596.14266816542897</v>
          </cell>
          <cell r="AB89">
            <v>629.79246126109899</v>
          </cell>
          <cell r="AC89">
            <v>596.58983174298817</v>
          </cell>
        </row>
        <row r="90">
          <cell r="A90" t="str">
            <v>Korea, Rep.</v>
          </cell>
          <cell r="B90">
            <v>1678.74359538156</v>
          </cell>
          <cell r="C90">
            <v>1845.98952527136</v>
          </cell>
          <cell r="D90">
            <v>1938.8283282721</v>
          </cell>
          <cell r="E90">
            <v>2118.4368568607601</v>
          </cell>
          <cell r="F90">
            <v>2307.22502968048</v>
          </cell>
          <cell r="G90">
            <v>2369.1902161921198</v>
          </cell>
          <cell r="H90">
            <v>2700.8861029132599</v>
          </cell>
          <cell r="I90">
            <v>3366.2732148836599</v>
          </cell>
          <cell r="J90">
            <v>4466.5024330091301</v>
          </cell>
          <cell r="K90">
            <v>5429.70225546047</v>
          </cell>
          <cell r="L90">
            <v>6154.4906667256801</v>
          </cell>
          <cell r="M90">
            <v>7120.1970930665202</v>
          </cell>
          <cell r="N90">
            <v>7541.5666757396502</v>
          </cell>
          <cell r="O90">
            <v>8194.66415378897</v>
          </cell>
          <cell r="P90">
            <v>9485.6763117979208</v>
          </cell>
          <cell r="Q90">
            <v>11469.768001247499</v>
          </cell>
          <cell r="R90">
            <v>12257.7645600174</v>
          </cell>
          <cell r="S90">
            <v>11473.800541508301</v>
          </cell>
          <cell r="T90">
            <v>7528.4465691854903</v>
          </cell>
          <cell r="U90">
            <v>9557.8834993655692</v>
          </cell>
          <cell r="V90">
            <v>10890.9129503191</v>
          </cell>
          <cell r="W90">
            <v>10177.4836444227</v>
          </cell>
          <cell r="X90">
            <v>11504.217341551401</v>
          </cell>
          <cell r="Y90">
            <v>12710.9387459546</v>
          </cell>
          <cell r="Z90">
            <v>14180.588721103701</v>
          </cell>
          <cell r="AA90">
            <v>16443.7636221637</v>
          </cell>
          <cell r="AB90">
            <v>18391.681211752599</v>
          </cell>
          <cell r="AC90">
            <v>13901.445547824784</v>
          </cell>
        </row>
        <row r="91">
          <cell r="A91" t="str">
            <v>Kuwait</v>
          </cell>
          <cell r="B91">
            <v>20966.1771933003</v>
          </cell>
          <cell r="C91">
            <v>17631.853907053501</v>
          </cell>
          <cell r="D91">
            <v>14417.5415501483</v>
          </cell>
          <cell r="E91">
            <v>12973.987914499599</v>
          </cell>
          <cell r="F91">
            <v>13410.420728740901</v>
          </cell>
          <cell r="G91">
            <v>12670.6865185304</v>
          </cell>
          <cell r="H91">
            <v>9653.4734875287195</v>
          </cell>
          <cell r="I91">
            <v>10956.483463438301</v>
          </cell>
          <cell r="J91">
            <v>9640.40731721663</v>
          </cell>
          <cell r="K91">
            <v>11359.505699547501</v>
          </cell>
          <cell r="L91">
            <v>8588.14471777789</v>
          </cell>
          <cell r="M91">
            <v>7960.5129336910604</v>
          </cell>
          <cell r="N91">
            <v>13989.9317897991</v>
          </cell>
          <cell r="O91">
            <v>16435.590751796601</v>
          </cell>
          <cell r="P91">
            <v>16530.725377704999</v>
          </cell>
          <cell r="Q91">
            <v>17251.966611768701</v>
          </cell>
          <cell r="R91">
            <v>18524.936439004399</v>
          </cell>
          <cell r="S91">
            <v>13740.6806429807</v>
          </cell>
          <cell r="T91">
            <v>11425.3746617293</v>
          </cell>
          <cell r="U91">
            <v>13358.2795606319</v>
          </cell>
          <cell r="V91">
            <v>17012.775699438898</v>
          </cell>
          <cell r="W91">
            <v>15114.326631121799</v>
          </cell>
          <cell r="X91">
            <v>15761.1133207984</v>
          </cell>
          <cell r="Y91">
            <v>18783.0594576314</v>
          </cell>
          <cell r="Z91">
            <v>21523.208911655402</v>
          </cell>
          <cell r="AA91">
            <v>27006.044213711801</v>
          </cell>
          <cell r="AB91">
            <v>31051.3308473531</v>
          </cell>
          <cell r="AC91">
            <v>21539.847230378651</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206.051384786966</v>
          </cell>
          <cell r="O92">
            <v>148.47170516285701</v>
          </cell>
          <cell r="P92">
            <v>244.39815616233301</v>
          </cell>
          <cell r="Q92">
            <v>325.40577366051798</v>
          </cell>
          <cell r="R92">
            <v>389.20446547270399</v>
          </cell>
          <cell r="S92">
            <v>373.08684842453602</v>
          </cell>
          <cell r="T92">
            <v>348.96232047359899</v>
          </cell>
          <cell r="U92">
            <v>260.37802721543</v>
          </cell>
          <cell r="V92">
            <v>278.300044913465</v>
          </cell>
          <cell r="W92">
            <v>307.831607793405</v>
          </cell>
          <cell r="X92">
            <v>321.72377305241503</v>
          </cell>
          <cell r="Y92">
            <v>380.89517519503102</v>
          </cell>
          <cell r="Z92">
            <v>435.17295150615797</v>
          </cell>
          <cell r="AA92">
            <v>477.391195910357</v>
          </cell>
          <cell r="AB92">
            <v>541.99331119102305</v>
          </cell>
          <cell r="AC92">
            <v>410.83466910806487</v>
          </cell>
        </row>
        <row r="93">
          <cell r="A93" t="str">
            <v>Lao PDR</v>
          </cell>
          <cell r="B93">
            <v>301.479120747835</v>
          </cell>
          <cell r="C93">
            <v>172.83560423094801</v>
          </cell>
          <cell r="D93">
            <v>169.57341277271601</v>
          </cell>
          <cell r="E93">
            <v>301.34940428061498</v>
          </cell>
          <cell r="F93">
            <v>418.04952865189898</v>
          </cell>
          <cell r="G93">
            <v>513.47805975562903</v>
          </cell>
          <cell r="H93">
            <v>349.01601963824402</v>
          </cell>
          <cell r="I93">
            <v>238.903951578305</v>
          </cell>
          <cell r="J93">
            <v>151.63895048263001</v>
          </cell>
          <cell r="K93">
            <v>182.619865626505</v>
          </cell>
          <cell r="L93">
            <v>210.927032397456</v>
          </cell>
          <cell r="M93">
            <v>242.25649429097101</v>
          </cell>
          <cell r="N93">
            <v>270.78535717100198</v>
          </cell>
          <cell r="O93">
            <v>297.42143962166</v>
          </cell>
          <cell r="P93">
            <v>337.05653239318002</v>
          </cell>
          <cell r="Q93">
            <v>382.10334562580499</v>
          </cell>
          <cell r="R93">
            <v>388.13151650961299</v>
          </cell>
          <cell r="S93">
            <v>357.49749448338002</v>
          </cell>
          <cell r="T93">
            <v>255.21600447910799</v>
          </cell>
          <cell r="U93">
            <v>285.599618713849</v>
          </cell>
          <cell r="V93">
            <v>328.71056646052801</v>
          </cell>
          <cell r="W93">
            <v>326.01700807248102</v>
          </cell>
          <cell r="X93">
            <v>330.76578743026897</v>
          </cell>
          <cell r="Y93">
            <v>379.62052762059898</v>
          </cell>
          <cell r="Z93">
            <v>433.04177397943698</v>
          </cell>
          <cell r="AA93">
            <v>486.87825102798797</v>
          </cell>
          <cell r="AB93">
            <v>583.04099770579296</v>
          </cell>
          <cell r="AC93">
            <v>423.22739097276116</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509.92676545395102</v>
          </cell>
          <cell r="O94">
            <v>813.21183920477699</v>
          </cell>
          <cell r="P94">
            <v>1388.2625678949</v>
          </cell>
          <cell r="Q94">
            <v>1955.958337346</v>
          </cell>
          <cell r="R94">
            <v>2261.6815834946901</v>
          </cell>
          <cell r="S94">
            <v>2508.9318744637098</v>
          </cell>
          <cell r="T94">
            <v>2733.3873137194</v>
          </cell>
          <cell r="U94">
            <v>3037.8387829534699</v>
          </cell>
          <cell r="V94">
            <v>3294.8281473332599</v>
          </cell>
          <cell r="W94">
            <v>3516.1417329113201</v>
          </cell>
          <cell r="X94">
            <v>3970.8910270003598</v>
          </cell>
          <cell r="Y94">
            <v>4798.00495853543</v>
          </cell>
          <cell r="Z94">
            <v>5923.3268587818902</v>
          </cell>
          <cell r="AA94">
            <v>6861.7469713770897</v>
          </cell>
          <cell r="AB94">
            <v>8549.7960778445995</v>
          </cell>
          <cell r="AC94">
            <v>5603.317937741781</v>
          </cell>
        </row>
        <row r="95">
          <cell r="A95" t="str">
            <v>Lebanon</v>
          </cell>
          <cell r="B95">
            <v>1525.9838665237701</v>
          </cell>
          <cell r="C95">
            <v>1469.5886723526701</v>
          </cell>
          <cell r="D95">
            <v>1006.0746180674601</v>
          </cell>
          <cell r="E95">
            <v>1386.3560168885299</v>
          </cell>
          <cell r="F95">
            <v>1638.8699786186501</v>
          </cell>
          <cell r="G95">
            <v>1353.5093003612201</v>
          </cell>
          <cell r="H95">
            <v>1039.5598362835599</v>
          </cell>
          <cell r="I95">
            <v>1203.6890177520199</v>
          </cell>
          <cell r="J95">
            <v>1196.2238255974601</v>
          </cell>
          <cell r="K95">
            <v>970.71344868435199</v>
          </cell>
          <cell r="L95">
            <v>1002.86737807543</v>
          </cell>
          <cell r="M95">
            <v>1541.9925086630301</v>
          </cell>
          <cell r="N95">
            <v>1883.3653238551301</v>
          </cell>
          <cell r="O95">
            <v>2508.7154974749001</v>
          </cell>
          <cell r="P95">
            <v>2973.4539291721599</v>
          </cell>
          <cell r="Q95">
            <v>3558.0393807491801</v>
          </cell>
          <cell r="R95">
            <v>4077.6824099256501</v>
          </cell>
          <cell r="S95">
            <v>4796.7079706447403</v>
          </cell>
          <cell r="T95">
            <v>5099.3297250532196</v>
          </cell>
          <cell r="U95">
            <v>5028.8414165170298</v>
          </cell>
          <cell r="V95">
            <v>4909.4502967569697</v>
          </cell>
          <cell r="W95">
            <v>4958.7404072815598</v>
          </cell>
          <cell r="X95">
            <v>5323.1255366470796</v>
          </cell>
          <cell r="Y95">
            <v>5559.4128090124696</v>
          </cell>
          <cell r="Z95">
            <v>5922.5364480365497</v>
          </cell>
          <cell r="AA95">
            <v>5862.6034193700898</v>
          </cell>
          <cell r="AB95">
            <v>6109.7004614243897</v>
          </cell>
          <cell r="AC95">
            <v>5622.6865136286897</v>
          </cell>
        </row>
        <row r="96">
          <cell r="A96" t="str">
            <v>Lesotho</v>
          </cell>
          <cell r="B96">
            <v>327.73786436890401</v>
          </cell>
          <cell r="C96">
            <v>324.649582075647</v>
          </cell>
          <cell r="D96">
            <v>285.98398112888299</v>
          </cell>
          <cell r="E96">
            <v>295.937514501929</v>
          </cell>
          <cell r="F96">
            <v>260.61476444226702</v>
          </cell>
          <cell r="G96">
            <v>201.61969436385601</v>
          </cell>
          <cell r="H96">
            <v>215.27483374094399</v>
          </cell>
          <cell r="I96">
            <v>285.81295084794999</v>
          </cell>
          <cell r="J96">
            <v>302.65442135540798</v>
          </cell>
          <cell r="K96">
            <v>314.170924487386</v>
          </cell>
          <cell r="L96">
            <v>372.16050648103902</v>
          </cell>
          <cell r="M96">
            <v>393.99298892074199</v>
          </cell>
          <cell r="N96">
            <v>448.65355859393298</v>
          </cell>
          <cell r="O96">
            <v>432.12674041024502</v>
          </cell>
          <cell r="P96">
            <v>429.29434959684698</v>
          </cell>
          <cell r="Q96">
            <v>487.56451811809399</v>
          </cell>
          <cell r="R96">
            <v>465.223493149045</v>
          </cell>
          <cell r="S96">
            <v>502.01684070829702</v>
          </cell>
          <cell r="T96">
            <v>424.851312846236</v>
          </cell>
          <cell r="U96">
            <v>436.58773230162598</v>
          </cell>
          <cell r="V96">
            <v>386.19126994532598</v>
          </cell>
          <cell r="W96">
            <v>319.335320060306</v>
          </cell>
          <cell r="X96">
            <v>340.47979311430998</v>
          </cell>
          <cell r="Y96">
            <v>490.39455230842202</v>
          </cell>
          <cell r="Z96">
            <v>599.38995581430902</v>
          </cell>
          <cell r="AA96">
            <v>630.88984152787498</v>
          </cell>
          <cell r="AB96">
            <v>678.85922463269401</v>
          </cell>
          <cell r="AC96">
            <v>509.89144790965264</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cell r="AC97" t="str">
            <v/>
          </cell>
        </row>
        <row r="98">
          <cell r="A98" t="str">
            <v>Libya</v>
          </cell>
          <cell r="B98">
            <v>12091.1890334041</v>
          </cell>
          <cell r="C98">
            <v>9985.7181709549604</v>
          </cell>
          <cell r="D98">
            <v>9507.4694463255692</v>
          </cell>
          <cell r="E98">
            <v>8694.6034862672695</v>
          </cell>
          <cell r="F98">
            <v>7804.3369611615499</v>
          </cell>
          <cell r="G98">
            <v>7719.1512918819799</v>
          </cell>
          <cell r="H98">
            <v>6053.8154959637504</v>
          </cell>
          <cell r="I98">
            <v>5395.83876182524</v>
          </cell>
          <cell r="J98">
            <v>5377.46307805386</v>
          </cell>
          <cell r="K98">
            <v>5456.99605667384</v>
          </cell>
          <cell r="L98">
            <v>6674.2922482591803</v>
          </cell>
          <cell r="M98">
            <v>7223.2438342377</v>
          </cell>
          <cell r="N98">
            <v>7165.7762732767596</v>
          </cell>
          <cell r="O98">
            <v>6318.1459122701299</v>
          </cell>
          <cell r="P98">
            <v>5767.0035218243302</v>
          </cell>
          <cell r="Q98">
            <v>6418.3824670561398</v>
          </cell>
          <cell r="R98">
            <v>6868.6880653546104</v>
          </cell>
          <cell r="S98">
            <v>6893.0430926945601</v>
          </cell>
          <cell r="T98">
            <v>5542.50760914277</v>
          </cell>
          <cell r="U98">
            <v>6526.7389348726501</v>
          </cell>
          <cell r="V98">
            <v>6807.9745434128299</v>
          </cell>
          <cell r="W98">
            <v>5950.0056447552197</v>
          </cell>
          <cell r="X98">
            <v>3593.2785961531799</v>
          </cell>
          <cell r="Y98">
            <v>4266.5813277330199</v>
          </cell>
          <cell r="Z98">
            <v>5309.0738551652603</v>
          </cell>
          <cell r="AA98">
            <v>7120.6467337923395</v>
          </cell>
          <cell r="AB98">
            <v>8429.8526473134807</v>
          </cell>
          <cell r="AC98">
            <v>5778.2398008187492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524.96897278030701</v>
          </cell>
          <cell r="O99">
            <v>734.99812858466896</v>
          </cell>
          <cell r="P99">
            <v>1154.1054457872301</v>
          </cell>
          <cell r="Q99">
            <v>1720.67588663896</v>
          </cell>
          <cell r="R99">
            <v>2241.3535972945801</v>
          </cell>
          <cell r="S99">
            <v>2753.6117792199202</v>
          </cell>
          <cell r="T99">
            <v>3125.7571625364299</v>
          </cell>
          <cell r="U99">
            <v>3075.8021757409301</v>
          </cell>
          <cell r="V99">
            <v>3251.1743684964299</v>
          </cell>
          <cell r="W99">
            <v>3483.2691960400098</v>
          </cell>
          <cell r="X99">
            <v>4066.72104444058</v>
          </cell>
          <cell r="Y99">
            <v>5359.7563003240402</v>
          </cell>
          <cell r="Z99">
            <v>6531.9382025786799</v>
          </cell>
          <cell r="AA99">
            <v>7493.9334426062196</v>
          </cell>
          <cell r="AB99">
            <v>8610.0934737348907</v>
          </cell>
          <cell r="AC99">
            <v>5924.2852766207361</v>
          </cell>
        </row>
        <row r="100">
          <cell r="A100" t="str">
            <v>Luxembourg</v>
          </cell>
          <cell r="B100">
            <v>17774.168055025901</v>
          </cell>
          <cell r="C100">
            <v>15282.4488112163</v>
          </cell>
          <cell r="D100">
            <v>12539.8104526427</v>
          </cell>
          <cell r="E100">
            <v>12309.0607572751</v>
          </cell>
          <cell r="F100">
            <v>12057.144876279801</v>
          </cell>
          <cell r="G100">
            <v>12469.1456108777</v>
          </cell>
          <cell r="H100">
            <v>18059.150412839699</v>
          </cell>
          <cell r="I100">
            <v>22284.202756429499</v>
          </cell>
          <cell r="J100">
            <v>25026.749718957599</v>
          </cell>
          <cell r="K100">
            <v>26386.381278785</v>
          </cell>
          <cell r="L100">
            <v>33267.9598729914</v>
          </cell>
          <cell r="M100">
            <v>35561.422916771298</v>
          </cell>
          <cell r="N100">
            <v>39298.540729070097</v>
          </cell>
          <cell r="O100">
            <v>39723.146651830401</v>
          </cell>
          <cell r="P100">
            <v>43570.223363862897</v>
          </cell>
          <cell r="Q100">
            <v>50515.356477830101</v>
          </cell>
          <cell r="R100">
            <v>49539.131379676001</v>
          </cell>
          <cell r="S100">
            <v>44037.735751237298</v>
          </cell>
          <cell r="T100">
            <v>45439.246493109502</v>
          </cell>
          <cell r="U100">
            <v>49053.274524786902</v>
          </cell>
          <cell r="V100">
            <v>46360.390147472397</v>
          </cell>
          <cell r="W100">
            <v>45789.985429218599</v>
          </cell>
          <cell r="X100">
            <v>50970.061134580901</v>
          </cell>
          <cell r="Y100">
            <v>64348.105470000002</v>
          </cell>
          <cell r="Z100">
            <v>74044.481830465505</v>
          </cell>
          <cell r="AA100">
            <v>80080.280520446104</v>
          </cell>
          <cell r="AB100">
            <v>87955.365040140401</v>
          </cell>
          <cell r="AC100">
            <v>67198.046570808583</v>
          </cell>
        </row>
        <row r="101">
          <cell r="A101" t="str">
            <v>Macedonia, FYR</v>
          </cell>
          <cell r="B101">
            <v>2261.8232588751898</v>
          </cell>
          <cell r="C101">
            <v>2214.4632138296402</v>
          </cell>
          <cell r="D101">
            <v>1916.9413080823099</v>
          </cell>
          <cell r="E101">
            <v>1414.82795366347</v>
          </cell>
          <cell r="F101">
            <v>1351.8468848759901</v>
          </cell>
          <cell r="G101">
            <v>1360.5337823659299</v>
          </cell>
          <cell r="H101">
            <v>1877.79075177095</v>
          </cell>
          <cell r="I101">
            <v>2132.8303161546401</v>
          </cell>
          <cell r="J101">
            <v>1885.05794853877</v>
          </cell>
          <cell r="K101">
            <v>3007.01696238357</v>
          </cell>
          <cell r="L101">
            <v>4795.58166437208</v>
          </cell>
          <cell r="M101">
            <v>8116.3798600507698</v>
          </cell>
          <cell r="N101">
            <v>1201.9125422781501</v>
          </cell>
          <cell r="O101">
            <v>1315.72673318496</v>
          </cell>
          <cell r="P101">
            <v>1734.9912618153201</v>
          </cell>
          <cell r="Q101">
            <v>2198.3266724674399</v>
          </cell>
          <cell r="R101">
            <v>2235.7904122578002</v>
          </cell>
          <cell r="S101">
            <v>1882.93615933606</v>
          </cell>
          <cell r="T101">
            <v>1798.0371634723899</v>
          </cell>
          <cell r="U101">
            <v>1835.80302856616</v>
          </cell>
          <cell r="V101">
            <v>1782.9192352520699</v>
          </cell>
          <cell r="W101">
            <v>1704.8336279798</v>
          </cell>
          <cell r="X101">
            <v>1864.3508498362701</v>
          </cell>
          <cell r="Y101">
            <v>2285.2831162892599</v>
          </cell>
          <cell r="Z101">
            <v>2647.9760299179302</v>
          </cell>
          <cell r="AA101">
            <v>2835.7185495121898</v>
          </cell>
          <cell r="AB101">
            <v>3058.7208187916199</v>
          </cell>
          <cell r="AC101">
            <v>2399.4804987211787</v>
          </cell>
        </row>
        <row r="102">
          <cell r="A102" t="str">
            <v>Madagascar</v>
          </cell>
          <cell r="B102">
            <v>460.32425369795601</v>
          </cell>
          <cell r="C102">
            <v>401.248832851359</v>
          </cell>
          <cell r="D102">
            <v>377.56773043642801</v>
          </cell>
          <cell r="E102">
            <v>373.60678471881698</v>
          </cell>
          <cell r="F102">
            <v>302.56604131788902</v>
          </cell>
          <cell r="G102">
            <v>286.23369907069599</v>
          </cell>
          <cell r="H102">
            <v>316.53549932183199</v>
          </cell>
          <cell r="I102">
            <v>247.45606142520001</v>
          </cell>
          <cell r="J102">
            <v>229.66231241018301</v>
          </cell>
          <cell r="K102">
            <v>228.98027491544099</v>
          </cell>
          <cell r="L102">
            <v>275.19753954902001</v>
          </cell>
          <cell r="M102">
            <v>232.93548870475499</v>
          </cell>
          <cell r="N102">
            <v>248.331552462292</v>
          </cell>
          <cell r="O102">
            <v>271.37335531708902</v>
          </cell>
          <cell r="P102">
            <v>233.13888568553199</v>
          </cell>
          <cell r="Q102">
            <v>237.58302003378</v>
          </cell>
          <cell r="R102">
            <v>292.21535281497398</v>
          </cell>
          <cell r="S102">
            <v>250.67263259813399</v>
          </cell>
          <cell r="T102">
            <v>256.89683117754998</v>
          </cell>
          <cell r="U102">
            <v>248.30502728798601</v>
          </cell>
          <cell r="V102">
            <v>250.25178609321699</v>
          </cell>
          <cell r="W102">
            <v>284.551480762739</v>
          </cell>
          <cell r="X102">
            <v>278.11140823181699</v>
          </cell>
          <cell r="Y102">
            <v>323.93398312189402</v>
          </cell>
          <cell r="Z102">
            <v>251.07241772017099</v>
          </cell>
          <cell r="AA102">
            <v>281.82391994</v>
          </cell>
          <cell r="AB102">
            <v>298.81626605183499</v>
          </cell>
          <cell r="AC102">
            <v>286.384912638076</v>
          </cell>
        </row>
        <row r="103">
          <cell r="A103" t="str">
            <v>Malawi</v>
          </cell>
          <cell r="B103">
            <v>200.17750257571501</v>
          </cell>
          <cell r="C103">
            <v>194.698037887168</v>
          </cell>
          <cell r="D103">
            <v>180.954200091507</v>
          </cell>
          <cell r="E103">
            <v>182.466136362691</v>
          </cell>
          <cell r="F103">
            <v>174.06194659401601</v>
          </cell>
          <cell r="G103">
            <v>155.96781547394201</v>
          </cell>
          <cell r="H103">
            <v>154.123081006718</v>
          </cell>
          <cell r="I103">
            <v>142.50859495082099</v>
          </cell>
          <cell r="J103">
            <v>154.23065264422101</v>
          </cell>
          <cell r="K103">
            <v>167.104960902465</v>
          </cell>
          <cell r="L103">
            <v>182.87280367737901</v>
          </cell>
          <cell r="M103">
            <v>227.65641106244399</v>
          </cell>
          <cell r="N103">
            <v>183.68872955227599</v>
          </cell>
          <cell r="O103">
            <v>210.121650156014</v>
          </cell>
          <cell r="P103">
            <v>120.936841606386</v>
          </cell>
          <cell r="Q103">
            <v>139.089146388469</v>
          </cell>
          <cell r="R103">
            <v>222.644486729389</v>
          </cell>
          <cell r="S103">
            <v>253.668712071991</v>
          </cell>
          <cell r="T103">
            <v>162.213738423308</v>
          </cell>
          <cell r="U103">
            <v>160.12403992221499</v>
          </cell>
          <cell r="V103">
            <v>153.331534081321</v>
          </cell>
          <cell r="W103">
            <v>147.62576198143401</v>
          </cell>
          <cell r="X103">
            <v>160.28865384042399</v>
          </cell>
          <cell r="Y103">
            <v>143.08736675642001</v>
          </cell>
          <cell r="Z103">
            <v>150.91845173658001</v>
          </cell>
          <cell r="AA103">
            <v>161.36817038575799</v>
          </cell>
          <cell r="AB103">
            <v>170.59018314170601</v>
          </cell>
          <cell r="AC103">
            <v>155.64643130705366</v>
          </cell>
        </row>
        <row r="104">
          <cell r="A104" t="str">
            <v>Malaysia</v>
          </cell>
          <cell r="B104">
            <v>1812.32975225373</v>
          </cell>
          <cell r="C104">
            <v>1805.90028797068</v>
          </cell>
          <cell r="D104">
            <v>1887.1182824197799</v>
          </cell>
          <cell r="E104">
            <v>2059.2978871482901</v>
          </cell>
          <cell r="F104">
            <v>2275.5670167606099</v>
          </cell>
          <cell r="G104">
            <v>2026.2911070395801</v>
          </cell>
          <cell r="H104">
            <v>1753.14103201445</v>
          </cell>
          <cell r="I104">
            <v>1946.86601704902</v>
          </cell>
          <cell r="J104">
            <v>2082.1652981504299</v>
          </cell>
          <cell r="K104">
            <v>2238.8976366154202</v>
          </cell>
          <cell r="L104">
            <v>2431.9730004000298</v>
          </cell>
          <cell r="M104">
            <v>2680.86654434806</v>
          </cell>
          <cell r="N104">
            <v>3152.6842008354602</v>
          </cell>
          <cell r="O104">
            <v>3419.3346366187602</v>
          </cell>
          <cell r="P104">
            <v>3703.3758592719701</v>
          </cell>
          <cell r="Q104">
            <v>4293.6616597298698</v>
          </cell>
          <cell r="R104">
            <v>4764.1259701576801</v>
          </cell>
          <cell r="S104">
            <v>4623.4265013399299</v>
          </cell>
          <cell r="T104">
            <v>3254.1245183555502</v>
          </cell>
          <cell r="U104">
            <v>3484.8877043590201</v>
          </cell>
          <cell r="V104">
            <v>3844.2385368739601</v>
          </cell>
          <cell r="W104">
            <v>3664.7297691525901</v>
          </cell>
          <cell r="X104">
            <v>3884.2197537143002</v>
          </cell>
          <cell r="Y104">
            <v>4160.9424370412798</v>
          </cell>
          <cell r="Z104">
            <v>4651.4851822399296</v>
          </cell>
          <cell r="AA104">
            <v>5041.58207408418</v>
          </cell>
          <cell r="AB104">
            <v>5718.4316572172002</v>
          </cell>
          <cell r="AC104">
            <v>4520.23181224158</v>
          </cell>
        </row>
        <row r="105">
          <cell r="A105" t="str">
            <v>Maldives</v>
          </cell>
          <cell r="B105">
            <v>381.15198171164297</v>
          </cell>
          <cell r="C105">
            <v>429.57490140824899</v>
          </cell>
          <cell r="D105">
            <v>494.24596662454201</v>
          </cell>
          <cell r="E105">
            <v>517.65780552448496</v>
          </cell>
          <cell r="F105">
            <v>597.25445402802802</v>
          </cell>
          <cell r="G105">
            <v>681.69921708706204</v>
          </cell>
          <cell r="H105">
            <v>772.11667941121596</v>
          </cell>
          <cell r="I105">
            <v>711.30767177214398</v>
          </cell>
          <cell r="J105">
            <v>829.67930553138001</v>
          </cell>
          <cell r="K105">
            <v>912.72772904572298</v>
          </cell>
          <cell r="L105">
            <v>1008.57808516443</v>
          </cell>
          <cell r="M105">
            <v>1094.6144905742401</v>
          </cell>
          <cell r="N105">
            <v>1234.1971395712101</v>
          </cell>
          <cell r="O105">
            <v>1352.63375682437</v>
          </cell>
          <cell r="P105">
            <v>1433.8335273114501</v>
          </cell>
          <cell r="Q105">
            <v>1606.9017741310699</v>
          </cell>
          <cell r="R105">
            <v>1744.1377655782401</v>
          </cell>
          <cell r="S105">
            <v>1895.2364249621</v>
          </cell>
          <cell r="T105">
            <v>2014.0945108948399</v>
          </cell>
          <cell r="U105">
            <v>2118.8799504823401</v>
          </cell>
          <cell r="V105">
            <v>2167.6609304569902</v>
          </cell>
          <cell r="W105">
            <v>2105.4395189421102</v>
          </cell>
          <cell r="X105">
            <v>2094.5011415784102</v>
          </cell>
          <cell r="Y105">
            <v>2196.6065616109199</v>
          </cell>
          <cell r="Z105">
            <v>2481.5166093461598</v>
          </cell>
          <cell r="AA105">
            <v>2375.5200466044398</v>
          </cell>
          <cell r="AB105">
            <v>2863.6417253906998</v>
          </cell>
          <cell r="AC105">
            <v>2352.8709339121237</v>
          </cell>
        </row>
        <row r="106">
          <cell r="A106" t="str">
            <v>Mali</v>
          </cell>
          <cell r="B106">
            <v>267.88980377822497</v>
          </cell>
          <cell r="C106">
            <v>215.05762010918701</v>
          </cell>
          <cell r="D106">
            <v>186.882001807535</v>
          </cell>
          <cell r="E106">
            <v>177.78121166423099</v>
          </cell>
          <cell r="F106">
            <v>171.92892585866301</v>
          </cell>
          <cell r="G106">
            <v>168.30619697800901</v>
          </cell>
          <cell r="H106">
            <v>225.64865325673</v>
          </cell>
          <cell r="I106">
            <v>253.88358660029499</v>
          </cell>
          <cell r="J106">
            <v>246.826821736982</v>
          </cell>
          <cell r="K106">
            <v>246.333021872687</v>
          </cell>
          <cell r="L106">
            <v>325.49525058239902</v>
          </cell>
          <cell r="M106">
            <v>319.34948600463002</v>
          </cell>
          <cell r="N106">
            <v>320.73282515358</v>
          </cell>
          <cell r="O106">
            <v>310.71525096282602</v>
          </cell>
          <cell r="P106">
            <v>226.75204117000999</v>
          </cell>
          <cell r="Q106">
            <v>287.401789203894</v>
          </cell>
          <cell r="R106">
            <v>285.13855965243602</v>
          </cell>
          <cell r="S106">
            <v>264.90775792179602</v>
          </cell>
          <cell r="T106">
            <v>282.73395758166799</v>
          </cell>
          <cell r="U106">
            <v>268.32629809135898</v>
          </cell>
          <cell r="V106">
            <v>240.131662379044</v>
          </cell>
          <cell r="W106">
            <v>264.91542294204601</v>
          </cell>
          <cell r="X106">
            <v>286.79843573279999</v>
          </cell>
          <cell r="Y106">
            <v>371.43880814738498</v>
          </cell>
          <cell r="Z106">
            <v>405.29712316731298</v>
          </cell>
          <cell r="AA106">
            <v>433.68212067802801</v>
          </cell>
          <cell r="AB106">
            <v>484.98971377285301</v>
          </cell>
          <cell r="AC106">
            <v>374.52027074007083</v>
          </cell>
        </row>
        <row r="107">
          <cell r="A107" t="str">
            <v>Malta</v>
          </cell>
          <cell r="B107">
            <v>3485.5531406272798</v>
          </cell>
          <cell r="C107">
            <v>3421.2874128285798</v>
          </cell>
          <cell r="D107">
            <v>3286.8843050826099</v>
          </cell>
          <cell r="E107">
            <v>3171.8109581036101</v>
          </cell>
          <cell r="F107">
            <v>2968.9660610358301</v>
          </cell>
          <cell r="G107">
            <v>2989.28766443313</v>
          </cell>
          <cell r="H107">
            <v>3799.8970552549899</v>
          </cell>
          <cell r="I107">
            <v>4676.6894591863202</v>
          </cell>
          <cell r="J107">
            <v>5259.63246948302</v>
          </cell>
          <cell r="K107">
            <v>5644.9406542196302</v>
          </cell>
          <cell r="L107">
            <v>6508.4731295117999</v>
          </cell>
          <cell r="M107">
            <v>6957.3708675002099</v>
          </cell>
          <cell r="N107">
            <v>7582.1052937765899</v>
          </cell>
          <cell r="O107">
            <v>6713.85089758091</v>
          </cell>
          <cell r="P107">
            <v>7373.5210112041896</v>
          </cell>
          <cell r="Q107">
            <v>8744.1446249518594</v>
          </cell>
          <cell r="R107">
            <v>8912.5188395685309</v>
          </cell>
          <cell r="S107">
            <v>8869.6721992200892</v>
          </cell>
          <cell r="T107">
            <v>9265.2616353430694</v>
          </cell>
          <cell r="U107">
            <v>9589.3177958749002</v>
          </cell>
          <cell r="V107">
            <v>9335.58311877093</v>
          </cell>
          <cell r="W107">
            <v>9433.1759739639201</v>
          </cell>
          <cell r="X107">
            <v>10032.237288087899</v>
          </cell>
          <cell r="Y107">
            <v>12626.6535049293</v>
          </cell>
          <cell r="Z107">
            <v>13834.8319520604</v>
          </cell>
          <cell r="AA107">
            <v>14342.3371821695</v>
          </cell>
          <cell r="AB107">
            <v>15292.5642137266</v>
          </cell>
          <cell r="AC107">
            <v>12593.633352489604</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cell r="AC108" t="str">
            <v/>
          </cell>
        </row>
        <row r="109">
          <cell r="A109" t="str">
            <v>Mauritania</v>
          </cell>
          <cell r="B109">
            <v>522.59507579024398</v>
          </cell>
          <cell r="C109">
            <v>537.16966337104395</v>
          </cell>
          <cell r="D109">
            <v>524.73245520086903</v>
          </cell>
          <cell r="E109">
            <v>535.20758318300602</v>
          </cell>
          <cell r="F109">
            <v>479.866302217628</v>
          </cell>
          <cell r="G109">
            <v>442.18450753524797</v>
          </cell>
          <cell r="H109">
            <v>507.078047726899</v>
          </cell>
          <cell r="I109">
            <v>560.99612003170398</v>
          </cell>
          <cell r="J109">
            <v>588.34568533668903</v>
          </cell>
          <cell r="K109">
            <v>573.56923289857798</v>
          </cell>
          <cell r="L109">
            <v>619.52923755175698</v>
          </cell>
          <cell r="M109">
            <v>692.39692425019996</v>
          </cell>
          <cell r="N109">
            <v>711.54961751125404</v>
          </cell>
          <cell r="O109">
            <v>592.51694362352896</v>
          </cell>
          <cell r="P109">
            <v>608.53857305419501</v>
          </cell>
          <cell r="Q109">
            <v>638.520693561082</v>
          </cell>
          <cell r="R109">
            <v>634.96255133806199</v>
          </cell>
          <cell r="S109">
            <v>602.00293585538805</v>
          </cell>
          <cell r="T109">
            <v>510.66955794505799</v>
          </cell>
          <cell r="U109">
            <v>488.22000987144298</v>
          </cell>
          <cell r="V109">
            <v>431.07615059679102</v>
          </cell>
          <cell r="W109">
            <v>436.68610160786398</v>
          </cell>
          <cell r="X109">
            <v>437.13223705955397</v>
          </cell>
          <cell r="Y109">
            <v>477.20909899327</v>
          </cell>
          <cell r="Z109">
            <v>541.95645422611801</v>
          </cell>
          <cell r="AA109">
            <v>657.71112435816497</v>
          </cell>
          <cell r="AB109">
            <v>920.76227407263002</v>
          </cell>
          <cell r="AC109">
            <v>578.57621505293355</v>
          </cell>
        </row>
        <row r="110">
          <cell r="A110" t="str">
            <v>Mauritius</v>
          </cell>
          <cell r="B110">
            <v>1242.31859774807</v>
          </cell>
          <cell r="C110">
            <v>1212.4448399640301</v>
          </cell>
          <cell r="D110">
            <v>1098.95701646368</v>
          </cell>
          <cell r="E110">
            <v>1127.51636937636</v>
          </cell>
          <cell r="F110">
            <v>1081.00493168261</v>
          </cell>
          <cell r="G110">
            <v>995.40792696870403</v>
          </cell>
          <cell r="H110">
            <v>1243.2366869863299</v>
          </cell>
          <cell r="I110">
            <v>1643.8826580479299</v>
          </cell>
          <cell r="J110">
            <v>1988.23898200894</v>
          </cell>
          <cell r="K110">
            <v>2063.2169015499098</v>
          </cell>
          <cell r="L110">
            <v>2252.9238723173198</v>
          </cell>
          <cell r="M110">
            <v>2657.5542792317801</v>
          </cell>
          <cell r="N110">
            <v>2766.47965919131</v>
          </cell>
          <cell r="O110">
            <v>3106.8778203740699</v>
          </cell>
          <cell r="P110">
            <v>3090.2824215063902</v>
          </cell>
          <cell r="Q110">
            <v>3542.7987561561999</v>
          </cell>
          <cell r="R110">
            <v>3681.69438060842</v>
          </cell>
          <cell r="S110">
            <v>3711.0770333740202</v>
          </cell>
          <cell r="T110">
            <v>3575.9259734932998</v>
          </cell>
          <cell r="U110">
            <v>3592.50407807284</v>
          </cell>
          <cell r="V110">
            <v>3832.8685525343499</v>
          </cell>
          <cell r="W110">
            <v>3806.77970746658</v>
          </cell>
          <cell r="X110">
            <v>3749.7015738815298</v>
          </cell>
          <cell r="Y110">
            <v>4239.6352656549197</v>
          </cell>
          <cell r="Z110">
            <v>4827.5341892469596</v>
          </cell>
          <cell r="AA110">
            <v>5010.5243627608797</v>
          </cell>
          <cell r="AB110">
            <v>5128.7615844338798</v>
          </cell>
          <cell r="AC110">
            <v>4460.4894472407914</v>
          </cell>
        </row>
        <row r="111">
          <cell r="A111" t="str">
            <v>Mexico</v>
          </cell>
          <cell r="B111">
            <v>3043.6692873317302</v>
          </cell>
          <cell r="C111">
            <v>3817.4189514590298</v>
          </cell>
          <cell r="D111">
            <v>2708.0488864527501</v>
          </cell>
          <cell r="E111">
            <v>2159.9285829866399</v>
          </cell>
          <cell r="F111">
            <v>2493.5277635441998</v>
          </cell>
          <cell r="G111">
            <v>2591.51587263893</v>
          </cell>
          <cell r="H111">
            <v>1758.14304690532</v>
          </cell>
          <cell r="I111">
            <v>1890.01715030473</v>
          </cell>
          <cell r="J111">
            <v>2286.58602029641</v>
          </cell>
          <cell r="K111">
            <v>2730.01632287351</v>
          </cell>
          <cell r="L111">
            <v>3156.5829909879599</v>
          </cell>
          <cell r="M111">
            <v>3709.1068957942798</v>
          </cell>
          <cell r="N111">
            <v>4210.54064640466</v>
          </cell>
          <cell r="O111">
            <v>4584.7218994585301</v>
          </cell>
          <cell r="P111">
            <v>4698.9761962869698</v>
          </cell>
          <cell r="Q111">
            <v>3139.8787327822101</v>
          </cell>
          <cell r="R111">
            <v>3590.08562551762</v>
          </cell>
          <cell r="S111">
            <v>4267.9244977268399</v>
          </cell>
          <cell r="T111">
            <v>4420.1715079558799</v>
          </cell>
          <cell r="U111">
            <v>4975.88048076215</v>
          </cell>
          <cell r="V111">
            <v>5928.4960119255702</v>
          </cell>
          <cell r="W111">
            <v>6257.5637930896701</v>
          </cell>
          <cell r="X111">
            <v>6433.6309189184503</v>
          </cell>
          <cell r="Y111">
            <v>6244.39504546644</v>
          </cell>
          <cell r="Z111">
            <v>6697.5722894789396</v>
          </cell>
          <cell r="AA111">
            <v>7446.8590345146204</v>
          </cell>
          <cell r="AB111">
            <v>8066.2469416508602</v>
          </cell>
          <cell r="AC111">
            <v>6857.7113371864971</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cell r="AC112" t="str">
            <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196.26332308581101</v>
          </cell>
          <cell r="O113">
            <v>252.355878032692</v>
          </cell>
          <cell r="P113">
            <v>320.91733605907302</v>
          </cell>
          <cell r="Q113">
            <v>399.58936581407198</v>
          </cell>
          <cell r="R113">
            <v>471.032593594839</v>
          </cell>
          <cell r="S113">
            <v>528.22104460035496</v>
          </cell>
          <cell r="T113">
            <v>464.74663168412798</v>
          </cell>
          <cell r="U113">
            <v>320.95206758231399</v>
          </cell>
          <cell r="V113">
            <v>353.73058249292001</v>
          </cell>
          <cell r="W113">
            <v>407.30275975839299</v>
          </cell>
          <cell r="X113">
            <v>458.15743007529602</v>
          </cell>
          <cell r="Y113">
            <v>547.46369515710103</v>
          </cell>
          <cell r="Z113">
            <v>720.28747179844902</v>
          </cell>
          <cell r="AA113">
            <v>882.55537799649403</v>
          </cell>
          <cell r="AB113">
            <v>957.49421522347905</v>
          </cell>
          <cell r="AC113">
            <v>662.21015833486865</v>
          </cell>
        </row>
        <row r="114">
          <cell r="A114" t="str">
            <v>Mongolia</v>
          </cell>
          <cell r="B114">
            <v>1393.2408067267299</v>
          </cell>
          <cell r="C114">
            <v>1419.5893768613</v>
          </cell>
          <cell r="D114">
            <v>1437.2832220693499</v>
          </cell>
          <cell r="E114">
            <v>1453.7988332654099</v>
          </cell>
          <cell r="F114">
            <v>1312.14315795875</v>
          </cell>
          <cell r="G114">
            <v>1486.5130761953101</v>
          </cell>
          <cell r="H114">
            <v>1600.8018158206901</v>
          </cell>
          <cell r="I114">
            <v>1753.5382411801299</v>
          </cell>
          <cell r="J114">
            <v>1719.41255174351</v>
          </cell>
          <cell r="K114">
            <v>1749.99044301754</v>
          </cell>
          <cell r="L114">
            <v>1082.2464152560001</v>
          </cell>
          <cell r="M114">
            <v>1112.64699441478</v>
          </cell>
          <cell r="N114">
            <v>610.85905624791496</v>
          </cell>
          <cell r="O114">
            <v>302.82773525117</v>
          </cell>
          <cell r="P114">
            <v>357.03120124920099</v>
          </cell>
          <cell r="Q114">
            <v>548.89806294359596</v>
          </cell>
          <cell r="R114">
            <v>520.08692434428201</v>
          </cell>
          <cell r="S114">
            <v>458.87029044201199</v>
          </cell>
          <cell r="T114">
            <v>417.59903782820601</v>
          </cell>
          <cell r="U114">
            <v>383.86768271137203</v>
          </cell>
          <cell r="V114">
            <v>396.28321434405598</v>
          </cell>
          <cell r="W114">
            <v>416.846564224036</v>
          </cell>
          <cell r="X114">
            <v>452.94577209865503</v>
          </cell>
          <cell r="Y114">
            <v>513.30886089640296</v>
          </cell>
          <cell r="Z114">
            <v>641.58705301453006</v>
          </cell>
          <cell r="AA114">
            <v>817.32258984952</v>
          </cell>
          <cell r="AB114">
            <v>1081.17371261259</v>
          </cell>
          <cell r="AC114">
            <v>653.86409211595571</v>
          </cell>
        </row>
        <row r="115">
          <cell r="A115" t="str">
            <v>Morocco</v>
          </cell>
          <cell r="B115">
            <v>973.54584851142397</v>
          </cell>
          <cell r="C115">
            <v>770.33235076744495</v>
          </cell>
          <cell r="D115">
            <v>757.77571173168599</v>
          </cell>
          <cell r="E115">
            <v>669.07549903251504</v>
          </cell>
          <cell r="F115">
            <v>597.77791359883702</v>
          </cell>
          <cell r="G115">
            <v>589.35162449644599</v>
          </cell>
          <cell r="H115">
            <v>760.243493344331</v>
          </cell>
          <cell r="I115">
            <v>819.17311756692902</v>
          </cell>
          <cell r="J115">
            <v>948.38278703689502</v>
          </cell>
          <cell r="K115">
            <v>953.936228638339</v>
          </cell>
          <cell r="L115">
            <v>1067.9669099493001</v>
          </cell>
          <cell r="M115">
            <v>1129.31801823162</v>
          </cell>
          <cell r="N115">
            <v>1132.7356039559199</v>
          </cell>
          <cell r="O115">
            <v>1047.68556510144</v>
          </cell>
          <cell r="P115">
            <v>1164.0752159245601</v>
          </cell>
          <cell r="Q115">
            <v>1247.7878485623401</v>
          </cell>
          <cell r="R115">
            <v>1363.8644190929799</v>
          </cell>
          <cell r="S115">
            <v>1224.7776534080999</v>
          </cell>
          <cell r="T115">
            <v>1293.5609819741801</v>
          </cell>
          <cell r="U115">
            <v>1255.1195893834499</v>
          </cell>
          <cell r="V115">
            <v>1171.0525027399001</v>
          </cell>
          <cell r="W115">
            <v>1175.7780121901501</v>
          </cell>
          <cell r="X115">
            <v>1236.6998775695399</v>
          </cell>
          <cell r="Y115">
            <v>1484.1899219304801</v>
          </cell>
          <cell r="Z115">
            <v>1676.68678529563</v>
          </cell>
          <cell r="AA115">
            <v>1712.5064055851301</v>
          </cell>
          <cell r="AB115">
            <v>1886.1578769734299</v>
          </cell>
          <cell r="AC115">
            <v>1528.6698132573931</v>
          </cell>
        </row>
        <row r="116">
          <cell r="A116" t="str">
            <v>Mozambique</v>
          </cell>
          <cell r="B116">
            <v>275.144318353941</v>
          </cell>
          <cell r="C116">
            <v>289.01997446686698</v>
          </cell>
          <cell r="D116">
            <v>287.19576925831802</v>
          </cell>
          <cell r="E116">
            <v>251.11102180185199</v>
          </cell>
          <cell r="F116">
            <v>256.31082007805202</v>
          </cell>
          <cell r="G116">
            <v>333.49686938041799</v>
          </cell>
          <cell r="H116">
            <v>386.71934195258302</v>
          </cell>
          <cell r="I116">
            <v>173.07953373781501</v>
          </cell>
          <cell r="J116">
            <v>150.937145016719</v>
          </cell>
          <cell r="K116">
            <v>156.609771178339</v>
          </cell>
          <cell r="L116">
            <v>179.187432535216</v>
          </cell>
          <cell r="M116">
            <v>187.95937480883299</v>
          </cell>
          <cell r="N116">
            <v>140.94753908113199</v>
          </cell>
          <cell r="O116">
            <v>142.97047045536999</v>
          </cell>
          <cell r="P116">
            <v>145.49355912611199</v>
          </cell>
          <cell r="Q116">
            <v>144.42348396703301</v>
          </cell>
          <cell r="R116">
            <v>178.49990723966999</v>
          </cell>
          <cell r="S116">
            <v>207.38964703554001</v>
          </cell>
          <cell r="T116">
            <v>233.34610129014601</v>
          </cell>
          <cell r="U116">
            <v>236.49089203729901</v>
          </cell>
          <cell r="V116">
            <v>210.23975347343199</v>
          </cell>
          <cell r="W116">
            <v>204.555942546377</v>
          </cell>
          <cell r="X116">
            <v>222.02924583734199</v>
          </cell>
          <cell r="Y116">
            <v>254.87103605455999</v>
          </cell>
          <cell r="Z116">
            <v>309.09298717317103</v>
          </cell>
          <cell r="AA116">
            <v>338.75151836432798</v>
          </cell>
          <cell r="AB116">
            <v>364.03244079790801</v>
          </cell>
          <cell r="AC116">
            <v>282.2221951289477</v>
          </cell>
        </row>
        <row r="117">
          <cell r="A117" t="str">
            <v>Myanmar</v>
          </cell>
          <cell r="B117">
            <v>186.23551025665799</v>
          </cell>
          <cell r="C117">
            <v>179.70252680011001</v>
          </cell>
          <cell r="D117">
            <v>181.86124947743801</v>
          </cell>
          <cell r="E117">
            <v>184.48549388227201</v>
          </cell>
          <cell r="F117">
            <v>184.207873828884</v>
          </cell>
          <cell r="G117">
            <v>197.96982513665199</v>
          </cell>
          <cell r="H117">
            <v>233.97677756303</v>
          </cell>
          <cell r="I117">
            <v>292.54221045214501</v>
          </cell>
          <cell r="J117">
            <v>321.135489641427</v>
          </cell>
          <cell r="K117">
            <v>496.52706461160398</v>
          </cell>
          <cell r="L117">
            <v>68.362277860708204</v>
          </cell>
          <cell r="M117">
            <v>57.216644180757697</v>
          </cell>
          <cell r="N117">
            <v>63.408821919195503</v>
          </cell>
          <cell r="O117">
            <v>72.775822225034801</v>
          </cell>
          <cell r="P117">
            <v>93.787200661322302</v>
          </cell>
          <cell r="Q117">
            <v>122.630968788855</v>
          </cell>
          <cell r="R117">
            <v>108.742170074862</v>
          </cell>
          <cell r="S117">
            <v>100.349392920789</v>
          </cell>
          <cell r="T117">
            <v>134.12504368156701</v>
          </cell>
          <cell r="U117">
            <v>172.74239092430801</v>
          </cell>
          <cell r="V117">
            <v>177.63951627163499</v>
          </cell>
          <cell r="W117">
            <v>129.194052135128</v>
          </cell>
          <cell r="X117">
            <v>129.914371819877</v>
          </cell>
          <cell r="Y117">
            <v>196.639285218487</v>
          </cell>
          <cell r="Z117">
            <v>198.633052359245</v>
          </cell>
          <cell r="AA117">
            <v>219.362697383144</v>
          </cell>
          <cell r="AB117">
            <v>230.096058048961</v>
          </cell>
          <cell r="AC117">
            <v>183.97325282747366</v>
          </cell>
        </row>
        <row r="118">
          <cell r="A118" t="str">
            <v>Namibia</v>
          </cell>
          <cell r="B118">
            <v>3008.3528156121702</v>
          </cell>
          <cell r="C118">
            <v>2227.2000583321501</v>
          </cell>
          <cell r="D118">
            <v>1920.36439947086</v>
          </cell>
          <cell r="E118">
            <v>1622.23526510992</v>
          </cell>
          <cell r="F118">
            <v>1379.4891049458499</v>
          </cell>
          <cell r="G118">
            <v>1119.5669585754899</v>
          </cell>
          <cell r="H118">
            <v>1230.71776345803</v>
          </cell>
          <cell r="I118">
            <v>1522.4717359459601</v>
          </cell>
          <cell r="J118">
            <v>1621.9099207494301</v>
          </cell>
          <cell r="K118">
            <v>1988.3381805971101</v>
          </cell>
          <cell r="L118">
            <v>2068.7301613682698</v>
          </cell>
          <cell r="M118">
            <v>1965.86919226541</v>
          </cell>
          <cell r="N118">
            <v>2005.1512732603301</v>
          </cell>
          <cell r="O118">
            <v>1862.66347530556</v>
          </cell>
          <cell r="P118">
            <v>2031.7563211459899</v>
          </cell>
          <cell r="Q118">
            <v>2121.1450019048698</v>
          </cell>
          <cell r="R118">
            <v>2051.3319947262198</v>
          </cell>
          <cell r="S118">
            <v>2071.3183501062599</v>
          </cell>
          <cell r="T118">
            <v>1880.7739259528601</v>
          </cell>
          <cell r="U118">
            <v>1826.0487823580299</v>
          </cell>
          <cell r="V118">
            <v>1803.1002376521501</v>
          </cell>
          <cell r="W118">
            <v>1667.4909700386099</v>
          </cell>
          <cell r="X118">
            <v>1595.9255080944699</v>
          </cell>
          <cell r="Y118">
            <v>2252.6459564427601</v>
          </cell>
          <cell r="Z118">
            <v>2791.8584258615201</v>
          </cell>
          <cell r="AA118">
            <v>2983.7269421546398</v>
          </cell>
          <cell r="AB118">
            <v>3083.79356637919</v>
          </cell>
          <cell r="AC118">
            <v>2395.9068948285317</v>
          </cell>
        </row>
        <row r="119">
          <cell r="A119" t="str">
            <v>Nepal</v>
          </cell>
          <cell r="B119">
            <v>131.73507407959301</v>
          </cell>
          <cell r="C119">
            <v>139.86645899899901</v>
          </cell>
          <cell r="D119">
            <v>138.24870699455701</v>
          </cell>
          <cell r="E119">
            <v>143.15312683114499</v>
          </cell>
          <cell r="F119">
            <v>120.558448328355</v>
          </cell>
          <cell r="G119">
            <v>140.88791469097799</v>
          </cell>
          <cell r="H119">
            <v>164.58148371699301</v>
          </cell>
          <cell r="I119">
            <v>167.21826198100399</v>
          </cell>
          <cell r="J119">
            <v>192.457457457457</v>
          </cell>
          <cell r="K119">
            <v>188.77728356185401</v>
          </cell>
          <cell r="L119">
            <v>191.45367887283001</v>
          </cell>
          <cell r="M119">
            <v>202.137946494857</v>
          </cell>
          <cell r="N119">
            <v>170.91515811511101</v>
          </cell>
          <cell r="O119">
            <v>179.41381054448999</v>
          </cell>
          <cell r="P119">
            <v>194.63409483689699</v>
          </cell>
          <cell r="Q119">
            <v>205.66407945030201</v>
          </cell>
          <cell r="R119">
            <v>206.323601361958</v>
          </cell>
          <cell r="S119">
            <v>219.18290725965599</v>
          </cell>
          <cell r="T119">
            <v>211.34723477732899</v>
          </cell>
          <cell r="U119">
            <v>228.382533171175</v>
          </cell>
          <cell r="V119">
            <v>246.87394525511201</v>
          </cell>
          <cell r="W119">
            <v>248.99909935393799</v>
          </cell>
          <cell r="X119">
            <v>245.39613112921299</v>
          </cell>
          <cell r="Y119">
            <v>256.33018621135199</v>
          </cell>
          <cell r="Z119">
            <v>292.07337655770903</v>
          </cell>
          <cell r="AA119">
            <v>321.69764118280801</v>
          </cell>
          <cell r="AB119">
            <v>338.86082698331302</v>
          </cell>
          <cell r="AC119">
            <v>283.89287690305548</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cell r="AC120" t="str">
            <v/>
          </cell>
        </row>
        <row r="121">
          <cell r="A121" t="str">
            <v>Netherlands</v>
          </cell>
          <cell r="B121">
            <v>12606.1439981975</v>
          </cell>
          <cell r="C121">
            <v>10545.670930877201</v>
          </cell>
          <cell r="D121">
            <v>10163.4966609978</v>
          </cell>
          <cell r="E121">
            <v>9859.0009532349195</v>
          </cell>
          <cell r="F121">
            <v>9138.9185349169693</v>
          </cell>
          <cell r="G121">
            <v>9223.4425382713798</v>
          </cell>
          <cell r="H121">
            <v>12838.7419731586</v>
          </cell>
          <cell r="I121">
            <v>15655.579153635799</v>
          </cell>
          <cell r="J121">
            <v>16586.188388651299</v>
          </cell>
          <cell r="K121">
            <v>16260.7213108091</v>
          </cell>
          <cell r="L121">
            <v>20042.372159069098</v>
          </cell>
          <cell r="M121">
            <v>20424.0221449891</v>
          </cell>
          <cell r="N121">
            <v>22433.959510805002</v>
          </cell>
          <cell r="O121">
            <v>21605.212400661399</v>
          </cell>
          <cell r="P121">
            <v>23079.4826171327</v>
          </cell>
          <cell r="Q121">
            <v>27187.798603995601</v>
          </cell>
          <cell r="R121">
            <v>26985.2141318984</v>
          </cell>
          <cell r="S121">
            <v>24860.923176808799</v>
          </cell>
          <cell r="T121">
            <v>25756.7915577124</v>
          </cell>
          <cell r="U121">
            <v>26141.541530795599</v>
          </cell>
          <cell r="V121">
            <v>24250.654150062699</v>
          </cell>
          <cell r="W121">
            <v>24990.2675064512</v>
          </cell>
          <cell r="X121">
            <v>27206.573996637999</v>
          </cell>
          <cell r="Y121">
            <v>33240.831017351797</v>
          </cell>
          <cell r="Z121">
            <v>37418.644835983498</v>
          </cell>
          <cell r="AA121">
            <v>38617.878902179</v>
          </cell>
          <cell r="AB121">
            <v>40571.398964908098</v>
          </cell>
          <cell r="AC121">
            <v>33674.265870585259</v>
          </cell>
        </row>
        <row r="122">
          <cell r="A122" t="str">
            <v>New Zealand</v>
          </cell>
          <cell r="B122">
            <v>7190.4627230734804</v>
          </cell>
          <cell r="C122">
            <v>7444.6702894845603</v>
          </cell>
          <cell r="D122">
            <v>7313.1694566565302</v>
          </cell>
          <cell r="E122">
            <v>7009.3081053817004</v>
          </cell>
          <cell r="F122">
            <v>6906.4774099084798</v>
          </cell>
          <cell r="G122">
            <v>6907.5425410104199</v>
          </cell>
          <cell r="H122">
            <v>8317.1395838302906</v>
          </cell>
          <cell r="I122">
            <v>10899.487124068201</v>
          </cell>
          <cell r="J122">
            <v>13246.9345642194</v>
          </cell>
          <cell r="K122">
            <v>12661.6139950534</v>
          </cell>
          <cell r="L122">
            <v>12907.6220983519</v>
          </cell>
          <cell r="M122">
            <v>12086.882409731599</v>
          </cell>
          <cell r="N122">
            <v>11366.657349683999</v>
          </cell>
          <cell r="O122">
            <v>12159.623098071301</v>
          </cell>
          <cell r="P122">
            <v>14132.8757171713</v>
          </cell>
          <cell r="Q122">
            <v>16408.9611549652</v>
          </cell>
          <cell r="R122">
            <v>17929.1246734212</v>
          </cell>
          <cell r="S122">
            <v>17663.958680879401</v>
          </cell>
          <cell r="T122">
            <v>14412.1029419151</v>
          </cell>
          <cell r="U122">
            <v>14852.3575328569</v>
          </cell>
          <cell r="V122">
            <v>13578.298090295</v>
          </cell>
          <cell r="W122">
            <v>13231.9602526987</v>
          </cell>
          <cell r="X122">
            <v>15195.218960170199</v>
          </cell>
          <cell r="Y122">
            <v>19788.377505104101</v>
          </cell>
          <cell r="Z122">
            <v>24036.3350851498</v>
          </cell>
          <cell r="AA122">
            <v>26438.805255638799</v>
          </cell>
          <cell r="AB122">
            <v>24942.671259780502</v>
          </cell>
          <cell r="AC122">
            <v>20605.561386423684</v>
          </cell>
        </row>
        <row r="123">
          <cell r="A123" t="str">
            <v>Nicaragua</v>
          </cell>
          <cell r="B123">
            <v>516.55402936783696</v>
          </cell>
          <cell r="C123">
            <v>580.40957199488696</v>
          </cell>
          <cell r="D123">
            <v>650.08045180906902</v>
          </cell>
          <cell r="E123">
            <v>729.89152784686803</v>
          </cell>
          <cell r="F123">
            <v>965.125639636394</v>
          </cell>
          <cell r="G123">
            <v>906.76642327097295</v>
          </cell>
          <cell r="H123">
            <v>1319.25320636735</v>
          </cell>
          <cell r="I123">
            <v>749.54073757289495</v>
          </cell>
          <cell r="J123">
            <v>318.70795329853303</v>
          </cell>
          <cell r="K123">
            <v>427.77262175105102</v>
          </cell>
          <cell r="L123">
            <v>103.572593415273</v>
          </cell>
          <cell r="M123">
            <v>711.59344685017402</v>
          </cell>
          <cell r="N123">
            <v>729.28177919685004</v>
          </cell>
          <cell r="O123">
            <v>675.58306076566703</v>
          </cell>
          <cell r="P123">
            <v>670.118728102403</v>
          </cell>
          <cell r="Q123">
            <v>721.30232249143899</v>
          </cell>
          <cell r="R123">
            <v>731.35008647546999</v>
          </cell>
          <cell r="S123">
            <v>727.06289466907697</v>
          </cell>
          <cell r="T123">
            <v>746.05592788564195</v>
          </cell>
          <cell r="U123">
            <v>759.56200619150002</v>
          </cell>
          <cell r="V123">
            <v>779.42779462359499</v>
          </cell>
          <cell r="W123">
            <v>788.14116637032498</v>
          </cell>
          <cell r="X123">
            <v>753.42628743521504</v>
          </cell>
          <cell r="Y123">
            <v>747.82347278061502</v>
          </cell>
          <cell r="Z123">
            <v>799.15127731431198</v>
          </cell>
          <cell r="AA123">
            <v>850.31163161145696</v>
          </cell>
          <cell r="AB123">
            <v>908.17715880088804</v>
          </cell>
          <cell r="AC123">
            <v>807.83849905213538</v>
          </cell>
        </row>
        <row r="124">
          <cell r="A124" t="str">
            <v>Niger</v>
          </cell>
          <cell r="B124">
            <v>449.07259222866497</v>
          </cell>
          <cell r="C124">
            <v>375.82446833588898</v>
          </cell>
          <cell r="D124">
            <v>337.56957967947</v>
          </cell>
          <cell r="E124">
            <v>291.54893426582601</v>
          </cell>
          <cell r="F124">
            <v>228.43131604850001</v>
          </cell>
          <cell r="G124">
            <v>217.973457347509</v>
          </cell>
          <cell r="H124">
            <v>279.04872191658097</v>
          </cell>
          <cell r="I124">
            <v>317.14420526598298</v>
          </cell>
          <cell r="J124">
            <v>313.92638901966399</v>
          </cell>
          <cell r="K124">
            <v>290.867629549583</v>
          </cell>
          <cell r="L124">
            <v>320.79511467002902</v>
          </cell>
          <cell r="M124">
            <v>291.530571918254</v>
          </cell>
          <cell r="N124">
            <v>283.999622080439</v>
          </cell>
          <cell r="O124">
            <v>259.92183972368599</v>
          </cell>
          <cell r="P124">
            <v>176.793095421456</v>
          </cell>
          <cell r="Q124">
            <v>205.57221578075499</v>
          </cell>
          <cell r="R124">
            <v>209.92258147541801</v>
          </cell>
          <cell r="S124">
            <v>188.29541523064401</v>
          </cell>
          <cell r="T124">
            <v>204.72143987154399</v>
          </cell>
          <cell r="U124">
            <v>193.24226915550099</v>
          </cell>
          <cell r="V124">
            <v>167.22588843648299</v>
          </cell>
          <cell r="W124">
            <v>175.15682483404899</v>
          </cell>
          <cell r="X124">
            <v>189.97711739304799</v>
          </cell>
          <cell r="Y124">
            <v>231.57589504865101</v>
          </cell>
          <cell r="Z124">
            <v>241.99207408291699</v>
          </cell>
          <cell r="AA124">
            <v>270.92999001739997</v>
          </cell>
          <cell r="AB124">
            <v>274.14853573400001</v>
          </cell>
          <cell r="AC124">
            <v>230.63007285167748</v>
          </cell>
        </row>
        <row r="125">
          <cell r="A125" t="str">
            <v>Nigeria</v>
          </cell>
          <cell r="B125">
            <v>913.30542197310297</v>
          </cell>
          <cell r="C125">
            <v>836.11496706064997</v>
          </cell>
          <cell r="D125">
            <v>687.98900677183997</v>
          </cell>
          <cell r="E125">
            <v>460.879429874962</v>
          </cell>
          <cell r="F125">
            <v>431.229865292331</v>
          </cell>
          <cell r="G125">
            <v>418.53253764094097</v>
          </cell>
          <cell r="H125">
            <v>267.85241476196001</v>
          </cell>
          <cell r="I125">
            <v>253.61210306672601</v>
          </cell>
          <cell r="J125">
            <v>279.30193482465597</v>
          </cell>
          <cell r="K125">
            <v>274.94966491461702</v>
          </cell>
          <cell r="L125">
            <v>332.83015382280303</v>
          </cell>
          <cell r="M125">
            <v>300.20169316479303</v>
          </cell>
          <cell r="N125">
            <v>275.42571887992102</v>
          </cell>
          <cell r="O125">
            <v>200.298805319481</v>
          </cell>
          <cell r="P125">
            <v>216.53591066823299</v>
          </cell>
          <cell r="Q125">
            <v>318.814067956489</v>
          </cell>
          <cell r="R125">
            <v>405.61634500085802</v>
          </cell>
          <cell r="S125">
            <v>300.145291394754</v>
          </cell>
          <cell r="T125">
            <v>271.96564291817202</v>
          </cell>
          <cell r="U125">
            <v>299.49537361796803</v>
          </cell>
          <cell r="V125">
            <v>357.15670192635997</v>
          </cell>
          <cell r="W125">
            <v>362.42878864869601</v>
          </cell>
          <cell r="X125">
            <v>340.99121679171901</v>
          </cell>
          <cell r="Y125">
            <v>414.54317325687299</v>
          </cell>
          <cell r="Z125">
            <v>501.442894298363</v>
          </cell>
          <cell r="AA125">
            <v>674.07121404902</v>
          </cell>
          <cell r="AB125">
            <v>769.63327843597494</v>
          </cell>
          <cell r="AC125">
            <v>510.5184275801077</v>
          </cell>
        </row>
        <row r="126">
          <cell r="A126" t="str">
            <v>Norway</v>
          </cell>
          <cell r="B126">
            <v>15584.367730014999</v>
          </cell>
          <cell r="C126">
            <v>15357.385541043101</v>
          </cell>
          <cell r="D126">
            <v>15101.9838152588</v>
          </cell>
          <cell r="E126">
            <v>14718.9053462918</v>
          </cell>
          <cell r="F126">
            <v>14797.467321956599</v>
          </cell>
          <cell r="G126">
            <v>15533.498907679401</v>
          </cell>
          <cell r="H126">
            <v>18507.339301611399</v>
          </cell>
          <cell r="I126">
            <v>22080.631034335802</v>
          </cell>
          <cell r="J126">
            <v>23780.2839749212</v>
          </cell>
          <cell r="K126">
            <v>23829.6489636039</v>
          </cell>
          <cell r="L126">
            <v>27763.990338072501</v>
          </cell>
          <cell r="M126">
            <v>28143.581516687998</v>
          </cell>
          <cell r="N126">
            <v>29965.598113017801</v>
          </cell>
          <cell r="O126">
            <v>27404.019803940901</v>
          </cell>
          <cell r="P126">
            <v>28732.2879733792</v>
          </cell>
          <cell r="Q126">
            <v>34149.805357689504</v>
          </cell>
          <cell r="R126">
            <v>36521.505881819103</v>
          </cell>
          <cell r="S126">
            <v>35955.940395127102</v>
          </cell>
          <cell r="T126">
            <v>34075.583644131097</v>
          </cell>
          <cell r="U126">
            <v>35619.367322219703</v>
          </cell>
          <cell r="V126">
            <v>37520.0803788548</v>
          </cell>
          <cell r="W126">
            <v>37840.3121836836</v>
          </cell>
          <cell r="X126">
            <v>42525.725244054804</v>
          </cell>
          <cell r="Y126">
            <v>49316.716939317499</v>
          </cell>
          <cell r="Z126">
            <v>56344.175558187198</v>
          </cell>
          <cell r="AA126">
            <v>65509.210535709397</v>
          </cell>
          <cell r="AB126">
            <v>72305.509873329793</v>
          </cell>
          <cell r="AC126">
            <v>53973.60838904704</v>
          </cell>
        </row>
        <row r="127">
          <cell r="A127" t="str">
            <v>Oman</v>
          </cell>
          <cell r="B127">
            <v>5284.8972219585703</v>
          </cell>
          <cell r="C127">
            <v>5938.0110057935999</v>
          </cell>
          <cell r="D127">
            <v>6231.0988337788003</v>
          </cell>
          <cell r="E127">
            <v>6064.8117355434997</v>
          </cell>
          <cell r="F127">
            <v>6238.3713494132999</v>
          </cell>
          <cell r="G127">
            <v>6930.1294312942</v>
          </cell>
          <cell r="H127">
            <v>5143.2665617132998</v>
          </cell>
          <cell r="I127">
            <v>5075.49915068059</v>
          </cell>
          <cell r="J127">
            <v>4933.0680874392201</v>
          </cell>
          <cell r="K127">
            <v>5206.7624514435502</v>
          </cell>
          <cell r="L127">
            <v>7169.1131779140997</v>
          </cell>
          <cell r="M127">
            <v>6444.0730909090798</v>
          </cell>
          <cell r="N127">
            <v>6623.6012340425495</v>
          </cell>
          <cell r="O127">
            <v>6130.1616329927101</v>
          </cell>
          <cell r="P127">
            <v>6255.9068179006199</v>
          </cell>
          <cell r="Q127">
            <v>6596.2585865726696</v>
          </cell>
          <cell r="R127">
            <v>7204.6673574168199</v>
          </cell>
          <cell r="S127">
            <v>7369.8239035680199</v>
          </cell>
          <cell r="T127">
            <v>6466.89599731202</v>
          </cell>
          <cell r="U127">
            <v>6546.10523333333</v>
          </cell>
          <cell r="V127">
            <v>8142.6054250819598</v>
          </cell>
          <cell r="W127">
            <v>8076.6588496967997</v>
          </cell>
          <cell r="X127">
            <v>8162.7726971887496</v>
          </cell>
          <cell r="Y127">
            <v>8679.0043027888405</v>
          </cell>
          <cell r="Z127">
            <v>9782.1947509881302</v>
          </cell>
          <cell r="AA127">
            <v>11998.1886692607</v>
          </cell>
          <cell r="AB127">
            <v>13845.5550120097</v>
          </cell>
          <cell r="AC127">
            <v>10090.729046988819</v>
          </cell>
        </row>
        <row r="128">
          <cell r="A128" t="str">
            <v>Pakistan</v>
          </cell>
          <cell r="B128">
            <v>347.34390881847798</v>
          </cell>
          <cell r="C128">
            <v>363.35494961889702</v>
          </cell>
          <cell r="D128">
            <v>358.234417445649</v>
          </cell>
          <cell r="E128">
            <v>359.75921902162901</v>
          </cell>
          <cell r="F128">
            <v>365.39316951700499</v>
          </cell>
          <cell r="G128">
            <v>368.06934522195098</v>
          </cell>
          <cell r="H128">
            <v>373.66364927794399</v>
          </cell>
          <cell r="I128">
            <v>389.47808651938499</v>
          </cell>
          <cell r="J128">
            <v>411.26737461039301</v>
          </cell>
          <cell r="K128">
            <v>416.410239907532</v>
          </cell>
          <cell r="L128">
            <v>443.20610852924801</v>
          </cell>
          <cell r="M128">
            <v>496.457313513749</v>
          </cell>
          <cell r="N128">
            <v>520.77291148035704</v>
          </cell>
          <cell r="O128">
            <v>537.34392427996795</v>
          </cell>
          <cell r="P128">
            <v>528.28287487084901</v>
          </cell>
          <cell r="Q128">
            <v>602.23597097432196</v>
          </cell>
          <cell r="R128">
            <v>613.84582633859497</v>
          </cell>
          <cell r="S128">
            <v>591.01271700515099</v>
          </cell>
          <cell r="T128">
            <v>575.13327363758106</v>
          </cell>
          <cell r="U128">
            <v>527.27493003789402</v>
          </cell>
          <cell r="V128">
            <v>538.64841873417902</v>
          </cell>
          <cell r="W128">
            <v>509.099544057858</v>
          </cell>
          <cell r="X128">
            <v>501.87654231199502</v>
          </cell>
          <cell r="Y128">
            <v>562.80442945309005</v>
          </cell>
          <cell r="Z128">
            <v>655.48851570617205</v>
          </cell>
          <cell r="AA128">
            <v>727.52994516139597</v>
          </cell>
          <cell r="AB128">
            <v>830.08912675150998</v>
          </cell>
          <cell r="AC128">
            <v>631.1480172403368</v>
          </cell>
        </row>
        <row r="129">
          <cell r="A129" t="str">
            <v>Panama</v>
          </cell>
          <cell r="B129">
            <v>1947.6078761133399</v>
          </cell>
          <cell r="C129">
            <v>2156.7814539470401</v>
          </cell>
          <cell r="D129">
            <v>2331.52289846961</v>
          </cell>
          <cell r="E129">
            <v>2342.1908945435898</v>
          </cell>
          <cell r="F129">
            <v>2392.60603724464</v>
          </cell>
          <cell r="G129">
            <v>2477.4134372850299</v>
          </cell>
          <cell r="H129">
            <v>2520.4059602714001</v>
          </cell>
          <cell r="I129">
            <v>2479.0273499329501</v>
          </cell>
          <cell r="J129">
            <v>2099.2678725236901</v>
          </cell>
          <cell r="K129">
            <v>2080.1413006469202</v>
          </cell>
          <cell r="L129">
            <v>2219.1571727710202</v>
          </cell>
          <cell r="M129">
            <v>2391.9344133827999</v>
          </cell>
          <cell r="N129">
            <v>2669.05112017994</v>
          </cell>
          <cell r="O129">
            <v>2861.02571807199</v>
          </cell>
          <cell r="P129">
            <v>2994.6177891829002</v>
          </cell>
          <cell r="Q129">
            <v>3004.9791325185302</v>
          </cell>
          <cell r="R129">
            <v>3485.5487006917201</v>
          </cell>
          <cell r="S129">
            <v>3709.1447853852901</v>
          </cell>
          <cell r="T129">
            <v>3954.0308871930301</v>
          </cell>
          <cell r="U129">
            <v>4074.2154966708799</v>
          </cell>
          <cell r="V129">
            <v>3941.8249660787001</v>
          </cell>
          <cell r="W129">
            <v>3930.5925432756299</v>
          </cell>
          <cell r="X129">
            <v>4013.2112491824701</v>
          </cell>
          <cell r="Y129">
            <v>4154.5188567845498</v>
          </cell>
          <cell r="Z129">
            <v>4474.26552971612</v>
          </cell>
          <cell r="AA129">
            <v>4799.3532144497904</v>
          </cell>
          <cell r="AB129">
            <v>5210.6382155146903</v>
          </cell>
          <cell r="AC129">
            <v>4430.4299348205423</v>
          </cell>
        </row>
        <row r="130">
          <cell r="A130" t="str">
            <v>Papua New Guinea</v>
          </cell>
          <cell r="B130">
            <v>934.89968478436106</v>
          </cell>
          <cell r="C130">
            <v>893.30443526785405</v>
          </cell>
          <cell r="D130">
            <v>828.29584787514102</v>
          </cell>
          <cell r="E130">
            <v>808.84075517014298</v>
          </cell>
          <cell r="F130">
            <v>730.96708703955403</v>
          </cell>
          <cell r="G130">
            <v>660.75076588927504</v>
          </cell>
          <cell r="H130">
            <v>704.01078556362199</v>
          </cell>
          <cell r="I130">
            <v>785.27089297711802</v>
          </cell>
          <cell r="J130">
            <v>1060.12650859563</v>
          </cell>
          <cell r="K130">
            <v>988.58121078506701</v>
          </cell>
          <cell r="L130">
            <v>873.37075268075</v>
          </cell>
          <cell r="M130">
            <v>1004.58618968895</v>
          </cell>
          <cell r="N130">
            <v>1134.0507995231101</v>
          </cell>
          <cell r="O130">
            <v>1258.3822129570001</v>
          </cell>
          <cell r="P130">
            <v>1364.16677143577</v>
          </cell>
          <cell r="Q130">
            <v>1182.5454962532799</v>
          </cell>
          <cell r="R130">
            <v>1141.53377418327</v>
          </cell>
          <cell r="S130">
            <v>1060.8778673617701</v>
          </cell>
          <cell r="T130">
            <v>789.77147918582796</v>
          </cell>
          <cell r="U130">
            <v>699.95733446533904</v>
          </cell>
          <cell r="V130">
            <v>691.75981742167801</v>
          </cell>
          <cell r="W130">
            <v>586.23568250957101</v>
          </cell>
          <cell r="X130">
            <v>535.35132751468802</v>
          </cell>
          <cell r="Y130">
            <v>626.69391864711497</v>
          </cell>
          <cell r="Z130">
            <v>609.87834665152695</v>
          </cell>
          <cell r="AA130">
            <v>675.12976269318096</v>
          </cell>
          <cell r="AB130">
            <v>708.22097220962905</v>
          </cell>
          <cell r="AC130">
            <v>623.58500170428522</v>
          </cell>
        </row>
        <row r="131">
          <cell r="A131" t="str">
            <v>Paraguay</v>
          </cell>
          <cell r="B131">
            <v>1315.0955835015</v>
          </cell>
          <cell r="C131">
            <v>1627.5651523264501</v>
          </cell>
          <cell r="D131">
            <v>1655.9623002409901</v>
          </cell>
          <cell r="E131">
            <v>1783.9299855689801</v>
          </cell>
          <cell r="F131">
            <v>1407.4045429872899</v>
          </cell>
          <cell r="G131">
            <v>1167.8514419946</v>
          </cell>
          <cell r="H131">
            <v>1351.62435903608</v>
          </cell>
          <cell r="I131">
            <v>1097.5772041288801</v>
          </cell>
          <cell r="J131">
            <v>1408.9535993527199</v>
          </cell>
          <cell r="K131">
            <v>989.44764394879996</v>
          </cell>
          <cell r="L131">
            <v>1247.9076112452999</v>
          </cell>
          <cell r="M131">
            <v>1341.1239719274699</v>
          </cell>
          <cell r="N131">
            <v>1353.6153079857199</v>
          </cell>
          <cell r="O131">
            <v>1375.8167826553099</v>
          </cell>
          <cell r="P131">
            <v>1484.51804030056</v>
          </cell>
          <cell r="Q131">
            <v>1686.54715866365</v>
          </cell>
          <cell r="R131">
            <v>1791.01385707076</v>
          </cell>
          <cell r="S131">
            <v>1777.06126476789</v>
          </cell>
          <cell r="T131">
            <v>1552.70943768557</v>
          </cell>
          <cell r="U131">
            <v>1403.2538101095899</v>
          </cell>
          <cell r="V131">
            <v>1336.7518391753699</v>
          </cell>
          <cell r="W131">
            <v>1190.3108494195901</v>
          </cell>
          <cell r="X131">
            <v>921.93291178143397</v>
          </cell>
          <cell r="Y131">
            <v>986.09706325356797</v>
          </cell>
          <cell r="Z131">
            <v>1218.8934498103899</v>
          </cell>
          <cell r="AA131">
            <v>1288.81042359156</v>
          </cell>
          <cell r="AB131">
            <v>1483.23544017629</v>
          </cell>
          <cell r="AC131">
            <v>1181.5466896721384</v>
          </cell>
        </row>
        <row r="132">
          <cell r="A132" t="str">
            <v>Peru</v>
          </cell>
          <cell r="B132">
            <v>1192.1429675936199</v>
          </cell>
          <cell r="C132">
            <v>1405.2659422673601</v>
          </cell>
          <cell r="D132">
            <v>1363.70072124121</v>
          </cell>
          <cell r="E132">
            <v>1035.44939758853</v>
          </cell>
          <cell r="F132">
            <v>1042.6748799093</v>
          </cell>
          <cell r="G132">
            <v>881.80357361404299</v>
          </cell>
          <cell r="H132">
            <v>1293.3628429998801</v>
          </cell>
          <cell r="I132">
            <v>2088.50320667494</v>
          </cell>
          <cell r="J132">
            <v>1616.58514539199</v>
          </cell>
          <cell r="K132">
            <v>1953.2084034629099</v>
          </cell>
          <cell r="L132">
            <v>1331.9838539114701</v>
          </cell>
          <cell r="M132">
            <v>1557.5119301668999</v>
          </cell>
          <cell r="N132">
            <v>1588.29686409379</v>
          </cell>
          <cell r="O132">
            <v>1512.63849185762</v>
          </cell>
          <cell r="P132">
            <v>1951.3004223836001</v>
          </cell>
          <cell r="Q132">
            <v>2296.3034052601001</v>
          </cell>
          <cell r="R132">
            <v>2355.4242183976098</v>
          </cell>
          <cell r="S132">
            <v>2454.7507764089</v>
          </cell>
          <cell r="T132">
            <v>2321.5866178015599</v>
          </cell>
          <cell r="U132">
            <v>2076.8094415403898</v>
          </cell>
          <cell r="V132">
            <v>2115.3683679866899</v>
          </cell>
          <cell r="W132">
            <v>2106.9834563171298</v>
          </cell>
          <cell r="X132">
            <v>2194.4196493212498</v>
          </cell>
          <cell r="Y132">
            <v>2329.5641543547799</v>
          </cell>
          <cell r="Z132">
            <v>2598.9929507561501</v>
          </cell>
          <cell r="AA132">
            <v>2916.8518077526001</v>
          </cell>
          <cell r="AB132">
            <v>3374.3695154639699</v>
          </cell>
          <cell r="AC132">
            <v>2586.863588994313</v>
          </cell>
        </row>
        <row r="133">
          <cell r="A133" t="str">
            <v>Philippines</v>
          </cell>
          <cell r="B133">
            <v>671.57280633986602</v>
          </cell>
          <cell r="C133">
            <v>719.55273571973703</v>
          </cell>
          <cell r="D133">
            <v>731.393483149811</v>
          </cell>
          <cell r="E133">
            <v>637.958693299782</v>
          </cell>
          <cell r="F133">
            <v>588.72503465191096</v>
          </cell>
          <cell r="G133">
            <v>562.17792674926602</v>
          </cell>
          <cell r="H133">
            <v>533.36361214657995</v>
          </cell>
          <cell r="I133">
            <v>578.32699109221699</v>
          </cell>
          <cell r="J133">
            <v>645.40866201157496</v>
          </cell>
          <cell r="K133">
            <v>709.60377917406197</v>
          </cell>
          <cell r="L133">
            <v>718.11374319198001</v>
          </cell>
          <cell r="M133">
            <v>719.38438387884298</v>
          </cell>
          <cell r="N133">
            <v>822.69464163971804</v>
          </cell>
          <cell r="O133">
            <v>825.01188418828599</v>
          </cell>
          <cell r="P133">
            <v>949.208731443131</v>
          </cell>
          <cell r="Q133">
            <v>1104.9845399124699</v>
          </cell>
          <cell r="R133">
            <v>1206.13555796369</v>
          </cell>
          <cell r="S133">
            <v>1170.31752321405</v>
          </cell>
          <cell r="T133">
            <v>910.43579284670705</v>
          </cell>
          <cell r="U133">
            <v>1018.88180329855</v>
          </cell>
          <cell r="V133">
            <v>994.29076447950501</v>
          </cell>
          <cell r="W133">
            <v>913.89972382304404</v>
          </cell>
          <cell r="X133">
            <v>966.17631180235799</v>
          </cell>
          <cell r="Y133">
            <v>982.14767669290802</v>
          </cell>
          <cell r="Z133">
            <v>1037.61499455081</v>
          </cell>
          <cell r="AA133">
            <v>1153.7818143127399</v>
          </cell>
          <cell r="AB133">
            <v>1344.57719729204</v>
          </cell>
          <cell r="AC133">
            <v>1066.3662864123166</v>
          </cell>
        </row>
        <row r="134">
          <cell r="A134" t="str">
            <v>Poland</v>
          </cell>
          <cell r="B134">
            <v>1591.31613864317</v>
          </cell>
          <cell r="C134">
            <v>1494.3382393905199</v>
          </cell>
          <cell r="D134">
            <v>1799.2458405201</v>
          </cell>
          <cell r="E134">
            <v>2052.14711137221</v>
          </cell>
          <cell r="F134">
            <v>2037.264261536</v>
          </cell>
          <cell r="G134">
            <v>1895.37372725108</v>
          </cell>
          <cell r="H134">
            <v>1960.9442175711199</v>
          </cell>
          <cell r="I134">
            <v>1687.17386431506</v>
          </cell>
          <cell r="J134">
            <v>1815.1369080125</v>
          </cell>
          <cell r="K134">
            <v>1767.9464815532599</v>
          </cell>
          <cell r="L134">
            <v>1625.2370555657999</v>
          </cell>
          <cell r="M134">
            <v>2100.5612502819599</v>
          </cell>
          <cell r="N134">
            <v>2310.2312264428901</v>
          </cell>
          <cell r="O134">
            <v>2346.2414817653898</v>
          </cell>
          <cell r="P134">
            <v>2686.4066115713299</v>
          </cell>
          <cell r="Q134">
            <v>3603.9640517031398</v>
          </cell>
          <cell r="R134">
            <v>4056.0108453819398</v>
          </cell>
          <cell r="S134">
            <v>4064.2428966843499</v>
          </cell>
          <cell r="T134">
            <v>4448.5328455071904</v>
          </cell>
          <cell r="U134">
            <v>4344.0325218401204</v>
          </cell>
          <cell r="V134">
            <v>4455.1957595815602</v>
          </cell>
          <cell r="W134">
            <v>4976.2799174699003</v>
          </cell>
          <cell r="X134">
            <v>5179.8910467053402</v>
          </cell>
          <cell r="Y134">
            <v>5668.0303752488799</v>
          </cell>
          <cell r="Z134">
            <v>6617.4228137042001</v>
          </cell>
          <cell r="AA134">
            <v>7943.3394022515804</v>
          </cell>
          <cell r="AB134">
            <v>8890.2388455214204</v>
          </cell>
          <cell r="AC134">
            <v>6545.8670668168879</v>
          </cell>
        </row>
        <row r="135">
          <cell r="A135" t="str">
            <v>Portugal</v>
          </cell>
          <cell r="B135">
            <v>3191.6529166638702</v>
          </cell>
          <cell r="C135">
            <v>3149.8379049912201</v>
          </cell>
          <cell r="D135">
            <v>2975.3898336704101</v>
          </cell>
          <cell r="E135">
            <v>2736.0083105491899</v>
          </cell>
          <cell r="F135">
            <v>2506.76658277353</v>
          </cell>
          <cell r="G135">
            <v>2627.7193960384202</v>
          </cell>
          <cell r="H135">
            <v>3654.3488840752698</v>
          </cell>
          <cell r="I135">
            <v>4572.7287829810402</v>
          </cell>
          <cell r="J135">
            <v>5325.1452821191297</v>
          </cell>
          <cell r="K135">
            <v>5765.5297548563303</v>
          </cell>
          <cell r="L135">
            <v>7690.9788799735798</v>
          </cell>
          <cell r="M135">
            <v>8715.2965899155006</v>
          </cell>
          <cell r="N135">
            <v>10476.462705628899</v>
          </cell>
          <cell r="O135">
            <v>9197.3325039368192</v>
          </cell>
          <cell r="P135">
            <v>9618.0780969214393</v>
          </cell>
          <cell r="Q135">
            <v>11391.9745540558</v>
          </cell>
          <cell r="R135">
            <v>11843.867487342</v>
          </cell>
          <cell r="S135">
            <v>11261.485162524799</v>
          </cell>
          <cell r="T135">
            <v>11884.315946610601</v>
          </cell>
          <cell r="U135">
            <v>12185.187848366</v>
          </cell>
          <cell r="V135">
            <v>11051.364843227901</v>
          </cell>
          <cell r="W135">
            <v>11250.236322183</v>
          </cell>
          <cell r="X135">
            <v>12339.417947805199</v>
          </cell>
          <cell r="Y135">
            <v>15003.3876433926</v>
          </cell>
          <cell r="Z135">
            <v>17069.7019235222</v>
          </cell>
          <cell r="AA135">
            <v>17597.563066666</v>
          </cell>
          <cell r="AB135">
            <v>18464.891534128401</v>
          </cell>
          <cell r="AC135">
            <v>15287.533072949567</v>
          </cell>
        </row>
        <row r="136">
          <cell r="A136" t="str">
            <v>Qatar</v>
          </cell>
          <cell r="B136">
            <v>32621.527182637601</v>
          </cell>
          <cell r="C136">
            <v>33312.555727021499</v>
          </cell>
          <cell r="D136">
            <v>27131.084501361602</v>
          </cell>
          <cell r="E136">
            <v>21558.607825031901</v>
          </cell>
          <cell r="F136">
            <v>20951.236924123099</v>
          </cell>
          <cell r="G136">
            <v>18555.336288600902</v>
          </cell>
          <cell r="H136">
            <v>13943.6626330951</v>
          </cell>
          <cell r="I136">
            <v>14097.861570732801</v>
          </cell>
          <cell r="J136">
            <v>12997.0042965353</v>
          </cell>
          <cell r="K136">
            <v>13219.7799522521</v>
          </cell>
          <cell r="L136">
            <v>15144.9373671596</v>
          </cell>
          <cell r="M136">
            <v>13523.6080226257</v>
          </cell>
          <cell r="N136">
            <v>14345.5044017896</v>
          </cell>
          <cell r="O136">
            <v>12779.631083202499</v>
          </cell>
          <cell r="P136">
            <v>12499.068727882301</v>
          </cell>
          <cell r="Q136">
            <v>15956.6903684551</v>
          </cell>
          <cell r="R136">
            <v>17421.8089602705</v>
          </cell>
          <cell r="S136">
            <v>21642.345639564199</v>
          </cell>
          <cell r="T136">
            <v>18523.732657926401</v>
          </cell>
          <cell r="U136">
            <v>21106.416565132298</v>
          </cell>
          <cell r="V136">
            <v>28519.062507880699</v>
          </cell>
          <cell r="W136">
            <v>27030.272431645699</v>
          </cell>
          <cell r="X136">
            <v>28354.795567809499</v>
          </cell>
          <cell r="Y136">
            <v>32787.553616068799</v>
          </cell>
          <cell r="Z136">
            <v>41949.310276814002</v>
          </cell>
          <cell r="AA136">
            <v>53332.904733205702</v>
          </cell>
          <cell r="AB136">
            <v>62914.382753284903</v>
          </cell>
          <cell r="AC136">
            <v>41061.536563138106</v>
          </cell>
        </row>
        <row r="137">
          <cell r="A137" t="str">
            <v>Romania</v>
          </cell>
          <cell r="B137">
            <v>2053.5251773325799</v>
          </cell>
          <cell r="C137">
            <v>2452.0770023147202</v>
          </cell>
          <cell r="D137">
            <v>2442.92967548653</v>
          </cell>
          <cell r="E137">
            <v>2126.65307989146</v>
          </cell>
          <cell r="F137">
            <v>1711.5059020695401</v>
          </cell>
          <cell r="G137">
            <v>2098.39461939392</v>
          </cell>
          <cell r="H137">
            <v>2272.4960669828001</v>
          </cell>
          <cell r="I137">
            <v>2527.1647822279301</v>
          </cell>
          <cell r="J137">
            <v>2599.0773093733001</v>
          </cell>
          <cell r="K137">
            <v>2313.02320274873</v>
          </cell>
          <cell r="L137">
            <v>1648.13822463883</v>
          </cell>
          <cell r="M137">
            <v>1278.4969258787401</v>
          </cell>
          <cell r="N137">
            <v>848.17620655126905</v>
          </cell>
          <cell r="O137">
            <v>1148.1399198937399</v>
          </cell>
          <cell r="P137">
            <v>1318.0377645379899</v>
          </cell>
          <cell r="Q137">
            <v>1564.19841641525</v>
          </cell>
          <cell r="R137">
            <v>1565.7256747850399</v>
          </cell>
          <cell r="S137">
            <v>1566.90760666187</v>
          </cell>
          <cell r="T137">
            <v>1885.61300626308</v>
          </cell>
          <cell r="U137">
            <v>1608.2086000797799</v>
          </cell>
          <cell r="V137">
            <v>1675.64722722745</v>
          </cell>
          <cell r="W137">
            <v>1824.6331044553301</v>
          </cell>
          <cell r="X137">
            <v>2088.41527261376</v>
          </cell>
          <cell r="Y137">
            <v>2721.4568124566899</v>
          </cell>
          <cell r="Z137">
            <v>3464.3050884889699</v>
          </cell>
          <cell r="AA137">
            <v>4539.2009439089597</v>
          </cell>
          <cell r="AB137">
            <v>5633.3646004273996</v>
          </cell>
          <cell r="AC137">
            <v>3378.5626370585182</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576.24116325565501</v>
          </cell>
          <cell r="O138">
            <v>1237.0513129931201</v>
          </cell>
          <cell r="P138">
            <v>1865.9120002878201</v>
          </cell>
          <cell r="Q138">
            <v>2112.2032938912198</v>
          </cell>
          <cell r="R138">
            <v>2641.7723657166998</v>
          </cell>
          <cell r="S138">
            <v>2736.1243815448302</v>
          </cell>
          <cell r="T138">
            <v>1833.81453104664</v>
          </cell>
          <cell r="U138">
            <v>1328.1809411690001</v>
          </cell>
          <cell r="V138">
            <v>1767.8802918004301</v>
          </cell>
          <cell r="W138">
            <v>2095.5787472241</v>
          </cell>
          <cell r="X138">
            <v>2379.3796286789002</v>
          </cell>
          <cell r="Y138">
            <v>2975.3716134371198</v>
          </cell>
          <cell r="Z138">
            <v>4104.4444456417996</v>
          </cell>
          <cell r="AA138">
            <v>5323.1887495586998</v>
          </cell>
          <cell r="AB138">
            <v>6856.0814182841004</v>
          </cell>
          <cell r="AC138">
            <v>3955.674100470786</v>
          </cell>
        </row>
        <row r="139">
          <cell r="A139" t="str">
            <v>Rwanda</v>
          </cell>
          <cell r="B139">
            <v>253.896065415702</v>
          </cell>
          <cell r="C139">
            <v>277.98323523541097</v>
          </cell>
          <cell r="D139">
            <v>285.85930453786602</v>
          </cell>
          <cell r="E139">
            <v>294.23233147403602</v>
          </cell>
          <cell r="F139">
            <v>275.209848094172</v>
          </cell>
          <cell r="G139">
            <v>316.18496325007197</v>
          </cell>
          <cell r="H139">
            <v>346.251825591125</v>
          </cell>
          <cell r="I139">
            <v>371.51557922192097</v>
          </cell>
          <cell r="J139">
            <v>383.998631011881</v>
          </cell>
          <cell r="K139">
            <v>387.75517805588402</v>
          </cell>
          <cell r="L139">
            <v>362.23758593442</v>
          </cell>
          <cell r="M139">
            <v>259.25024988961502</v>
          </cell>
          <cell r="N139">
            <v>266.93719973828303</v>
          </cell>
          <cell r="O139">
            <v>259.11543048332101</v>
          </cell>
          <cell r="P139">
            <v>231.96092973301199</v>
          </cell>
          <cell r="Q139">
            <v>259.723740475098</v>
          </cell>
          <cell r="R139">
            <v>224.362030186824</v>
          </cell>
          <cell r="S139">
            <v>290.40086705017097</v>
          </cell>
          <cell r="T139">
            <v>298.277981603147</v>
          </cell>
          <cell r="U139">
            <v>269.61907577833603</v>
          </cell>
          <cell r="V139">
            <v>235.696054157688</v>
          </cell>
          <cell r="W139">
            <v>214.073868855233</v>
          </cell>
          <cell r="X139">
            <v>213.07824771731299</v>
          </cell>
          <cell r="Y139">
            <v>201.30589018353899</v>
          </cell>
          <cell r="Z139">
            <v>213.58555715940699</v>
          </cell>
          <cell r="AA139">
            <v>238.27921767018</v>
          </cell>
          <cell r="AB139">
            <v>260.53008068219998</v>
          </cell>
          <cell r="AC139">
            <v>223.47547704464532</v>
          </cell>
        </row>
        <row r="140">
          <cell r="A140" t="str">
            <v>Samoa</v>
          </cell>
          <cell r="B140">
            <v>673.43412334969196</v>
          </cell>
          <cell r="C140">
            <v>631.02612834070999</v>
          </cell>
          <cell r="D140">
            <v>645.79042780743703</v>
          </cell>
          <cell r="E140">
            <v>594.87555136220703</v>
          </cell>
          <cell r="F140">
            <v>574.60945148127701</v>
          </cell>
          <cell r="G140">
            <v>545.40269675163199</v>
          </cell>
          <cell r="H140">
            <v>576.26461589977703</v>
          </cell>
          <cell r="I140">
            <v>646.32200663278195</v>
          </cell>
          <cell r="J140">
            <v>717.40835165540602</v>
          </cell>
          <cell r="K140">
            <v>730.15276195311901</v>
          </cell>
          <cell r="L140">
            <v>935.42050606452199</v>
          </cell>
          <cell r="M140">
            <v>901.51599564404205</v>
          </cell>
          <cell r="N140">
            <v>981.30653209442505</v>
          </cell>
          <cell r="O140">
            <v>1003.29740475302</v>
          </cell>
          <cell r="P140">
            <v>794.30504995240199</v>
          </cell>
          <cell r="Q140">
            <v>1211.28564147458</v>
          </cell>
          <cell r="R140">
            <v>1285.7263322551601</v>
          </cell>
          <cell r="S140">
            <v>1389.17762587059</v>
          </cell>
          <cell r="T140">
            <v>1342.3586539072801</v>
          </cell>
          <cell r="U140">
            <v>1301.3765602486201</v>
          </cell>
          <cell r="V140">
            <v>1286.81680627584</v>
          </cell>
          <cell r="W140">
            <v>1331.9606039794701</v>
          </cell>
          <cell r="X140">
            <v>1457.2591146254399</v>
          </cell>
          <cell r="Y140">
            <v>1593.8149847510899</v>
          </cell>
          <cell r="Z140">
            <v>1709.29370575593</v>
          </cell>
          <cell r="AA140">
            <v>1853.3508436398399</v>
          </cell>
          <cell r="AB140">
            <v>1958.5796692203501</v>
          </cell>
          <cell r="AC140">
            <v>1650.7098203286866</v>
          </cell>
        </row>
        <row r="141">
          <cell r="A141" t="str">
            <v>Sao Tome and Principe</v>
          </cell>
          <cell r="B141">
            <v>438.50684706983901</v>
          </cell>
          <cell r="C141">
            <v>546.86097112526602</v>
          </cell>
          <cell r="D141">
            <v>565.89418793337495</v>
          </cell>
          <cell r="E141">
            <v>549.72550280436099</v>
          </cell>
          <cell r="F141">
            <v>496.44446189945199</v>
          </cell>
          <cell r="G141">
            <v>519.95557426796904</v>
          </cell>
          <cell r="H141">
            <v>625.57762936871802</v>
          </cell>
          <cell r="I141">
            <v>529.049078800742</v>
          </cell>
          <cell r="J141">
            <v>450.14951783971202</v>
          </cell>
          <cell r="K141">
            <v>411.62252982607498</v>
          </cell>
          <cell r="L141">
            <v>500.54712242627397</v>
          </cell>
          <cell r="M141">
            <v>481.44009598520898</v>
          </cell>
          <cell r="N141">
            <v>373.23311927385203</v>
          </cell>
          <cell r="O141">
            <v>380.33851218885297</v>
          </cell>
          <cell r="P141">
            <v>385.23197292074298</v>
          </cell>
          <cell r="Q141">
            <v>344.64015166816199</v>
          </cell>
          <cell r="R141">
            <v>331.805818780344</v>
          </cell>
          <cell r="S141">
            <v>317.19744431603101</v>
          </cell>
          <cell r="T141">
            <v>286.26507562664102</v>
          </cell>
          <cell r="U141">
            <v>323.89242873128597</v>
          </cell>
          <cell r="V141">
            <v>312.95922028662397</v>
          </cell>
          <cell r="W141">
            <v>315.85106931715501</v>
          </cell>
          <cell r="X141">
            <v>347.34682130127499</v>
          </cell>
          <cell r="Y141">
            <v>375.58078949541601</v>
          </cell>
          <cell r="Z141">
            <v>401.579808496113</v>
          </cell>
          <cell r="AA141">
            <v>439.267537094499</v>
          </cell>
          <cell r="AB141">
            <v>474.19951176678501</v>
          </cell>
          <cell r="AC141">
            <v>392.30425624520711</v>
          </cell>
        </row>
        <row r="142">
          <cell r="A142" t="str">
            <v>Saudi Arabia</v>
          </cell>
          <cell r="B142">
            <v>17627.978137001101</v>
          </cell>
          <cell r="C142">
            <v>18785.720949879498</v>
          </cell>
          <cell r="D142">
            <v>14879.408087980701</v>
          </cell>
          <cell r="E142">
            <v>11931.446642011</v>
          </cell>
          <cell r="F142">
            <v>10528.936366742</v>
          </cell>
          <cell r="G142">
            <v>8730.5972099784303</v>
          </cell>
          <cell r="H142">
            <v>6956.3554962695698</v>
          </cell>
          <cell r="I142">
            <v>6531.7170861962304</v>
          </cell>
          <cell r="J142">
            <v>6409.3009997353001</v>
          </cell>
          <cell r="K142">
            <v>6593.6693830593804</v>
          </cell>
          <cell r="L142">
            <v>7687.8277905761597</v>
          </cell>
          <cell r="M142">
            <v>8234.2098764915409</v>
          </cell>
          <cell r="N142">
            <v>8042.2912095890997</v>
          </cell>
          <cell r="O142">
            <v>7648.9918406512497</v>
          </cell>
          <cell r="P142">
            <v>7588.6323068246402</v>
          </cell>
          <cell r="Q142">
            <v>7855.1270043642198</v>
          </cell>
          <cell r="R142">
            <v>8489.5765610498001</v>
          </cell>
          <cell r="S142">
            <v>8667.0399311680394</v>
          </cell>
          <cell r="T142">
            <v>7483.8724102060296</v>
          </cell>
          <cell r="U142">
            <v>8059.2804698220998</v>
          </cell>
          <cell r="V142">
            <v>9216.3914466204296</v>
          </cell>
          <cell r="W142">
            <v>8736.40959263476</v>
          </cell>
          <cell r="X142">
            <v>8785.1316646923297</v>
          </cell>
          <cell r="Y142">
            <v>9758.0172684819099</v>
          </cell>
          <cell r="Z142">
            <v>11055.761020776599</v>
          </cell>
          <cell r="AA142">
            <v>13409.935007835</v>
          </cell>
          <cell r="AB142">
            <v>14714.6885976756</v>
          </cell>
          <cell r="AC142">
            <v>11076.657192016033</v>
          </cell>
        </row>
        <row r="143">
          <cell r="A143" t="str">
            <v>Senegal</v>
          </cell>
          <cell r="B143">
            <v>587.86201022013097</v>
          </cell>
          <cell r="C143">
            <v>518.91090385929795</v>
          </cell>
          <cell r="D143">
            <v>494.01509291217201</v>
          </cell>
          <cell r="E143">
            <v>428.28338309420798</v>
          </cell>
          <cell r="F143">
            <v>405.651771280996</v>
          </cell>
          <cell r="G143">
            <v>431.15359042571799</v>
          </cell>
          <cell r="H143">
            <v>591.77972100230704</v>
          </cell>
          <cell r="I143">
            <v>690.63146385611606</v>
          </cell>
          <cell r="J143">
            <v>662.64592646746303</v>
          </cell>
          <cell r="K143">
            <v>633.92660147139395</v>
          </cell>
          <cell r="L143">
            <v>716.60976164011902</v>
          </cell>
          <cell r="M143">
            <v>684.69227066977203</v>
          </cell>
          <cell r="N143">
            <v>712.32299076889399</v>
          </cell>
          <cell r="O143">
            <v>655.99449700752598</v>
          </cell>
          <cell r="P143">
            <v>436.31534299539999</v>
          </cell>
          <cell r="Q143">
            <v>534.97608871986802</v>
          </cell>
          <cell r="R143">
            <v>541.39901227616599</v>
          </cell>
          <cell r="S143">
            <v>486.79282654172499</v>
          </cell>
          <cell r="T143">
            <v>513.89960290654903</v>
          </cell>
          <cell r="U143">
            <v>510.42906320539697</v>
          </cell>
          <cell r="V143">
            <v>453.77656791380201</v>
          </cell>
          <cell r="W143">
            <v>460.64451290146798</v>
          </cell>
          <cell r="X143">
            <v>493.03166915057801</v>
          </cell>
          <cell r="Y143">
            <v>614.11850961837604</v>
          </cell>
          <cell r="Z143">
            <v>698.91682745230901</v>
          </cell>
          <cell r="AA143">
            <v>738.99119117451505</v>
          </cell>
          <cell r="AB143">
            <v>774.15209000523498</v>
          </cell>
          <cell r="AC143">
            <v>629.97580005041357</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2126.4784188932699</v>
          </cell>
          <cell r="U144">
            <v>1476.4383361581399</v>
          </cell>
          <cell r="V144">
            <v>1192.5109095687999</v>
          </cell>
          <cell r="W144">
            <v>1567.0877394786601</v>
          </cell>
          <cell r="X144">
            <v>2110.8541190967999</v>
          </cell>
          <cell r="Y144">
            <v>2718.9942503892698</v>
          </cell>
          <cell r="Z144">
            <v>3285.1912318534401</v>
          </cell>
          <cell r="AA144">
            <v>3511.2888494174899</v>
          </cell>
          <cell r="AB144">
            <v>4219.9754928924904</v>
          </cell>
          <cell r="AC144">
            <v>2902.2319471880251</v>
          </cell>
        </row>
        <row r="145">
          <cell r="A145" t="str">
            <v>Seychelles</v>
          </cell>
          <cell r="B145">
            <v>2326.8236814451502</v>
          </cell>
          <cell r="C145">
            <v>2392.24679915567</v>
          </cell>
          <cell r="D145">
            <v>2296.7191150697799</v>
          </cell>
          <cell r="E145">
            <v>2280.4655905487398</v>
          </cell>
          <cell r="F145">
            <v>2338.0646112709101</v>
          </cell>
          <cell r="G145">
            <v>2588.5648981853401</v>
          </cell>
          <cell r="H145">
            <v>3165.8925444349902</v>
          </cell>
          <cell r="I145">
            <v>3638.9933533961898</v>
          </cell>
          <cell r="J145">
            <v>4128.0927611778698</v>
          </cell>
          <cell r="K145">
            <v>4407.21395017741</v>
          </cell>
          <cell r="L145">
            <v>5302.8437271419798</v>
          </cell>
          <cell r="M145">
            <v>5314.6631281665896</v>
          </cell>
          <cell r="N145">
            <v>6128.3259197566804</v>
          </cell>
          <cell r="O145">
            <v>6559.1299939632399</v>
          </cell>
          <cell r="P145">
            <v>6555.3747469972604</v>
          </cell>
          <cell r="Q145">
            <v>6748.7893841400801</v>
          </cell>
          <cell r="R145">
            <v>6583.0685593598801</v>
          </cell>
          <cell r="S145">
            <v>7280.9292642454902</v>
          </cell>
          <cell r="T145">
            <v>7715.7837368435303</v>
          </cell>
          <cell r="U145">
            <v>8272.8112236777306</v>
          </cell>
          <cell r="V145">
            <v>8046.3505664115501</v>
          </cell>
          <cell r="W145">
            <v>8047.9265230027104</v>
          </cell>
          <cell r="X145">
            <v>8846.5363542762097</v>
          </cell>
          <cell r="Y145">
            <v>8776.3044177354896</v>
          </cell>
          <cell r="Z145">
            <v>8625.5561992333405</v>
          </cell>
          <cell r="AA145">
            <v>8899.0195046696099</v>
          </cell>
          <cell r="AB145">
            <v>9051.4516666956806</v>
          </cell>
          <cell r="AC145">
            <v>8707.7991109355062</v>
          </cell>
        </row>
        <row r="146">
          <cell r="A146" t="str">
            <v>Sierra Leone</v>
          </cell>
          <cell r="B146">
            <v>357.60614788256902</v>
          </cell>
          <cell r="C146">
            <v>374.11637834084098</v>
          </cell>
          <cell r="D146">
            <v>412.02253730005901</v>
          </cell>
          <cell r="E146">
            <v>349.98011850401701</v>
          </cell>
          <cell r="F146">
            <v>402.62548099654401</v>
          </cell>
          <cell r="G146">
            <v>335.93332084841597</v>
          </cell>
          <cell r="H146">
            <v>246.09063014831801</v>
          </cell>
          <cell r="I146">
            <v>209.792246401716</v>
          </cell>
          <cell r="J146">
            <v>336.70064860008802</v>
          </cell>
          <cell r="K146">
            <v>302.16545726788098</v>
          </cell>
          <cell r="L146">
            <v>162.41120530724299</v>
          </cell>
          <cell r="M146">
            <v>190.70783896670801</v>
          </cell>
          <cell r="N146">
            <v>162.285697325884</v>
          </cell>
          <cell r="O146">
            <v>178.80783724316601</v>
          </cell>
          <cell r="P146">
            <v>207.23878563225199</v>
          </cell>
          <cell r="Q146">
            <v>193.38221771445001</v>
          </cell>
          <cell r="R146">
            <v>218.31559000497899</v>
          </cell>
          <cell r="S146">
            <v>191.848014082682</v>
          </cell>
          <cell r="T146">
            <v>147.78839555800599</v>
          </cell>
          <cell r="U146">
            <v>143.26560040478901</v>
          </cell>
          <cell r="V146">
            <v>132.64354866716701</v>
          </cell>
          <cell r="W146">
            <v>163.801607721902</v>
          </cell>
          <cell r="X146">
            <v>185.44064884333301</v>
          </cell>
          <cell r="Y146">
            <v>191.419515980401</v>
          </cell>
          <cell r="Z146">
            <v>201.99576727645101</v>
          </cell>
          <cell r="AA146">
            <v>222.882402824297</v>
          </cell>
          <cell r="AB146">
            <v>253.79579656403601</v>
          </cell>
          <cell r="AC146">
            <v>203.2226232017367</v>
          </cell>
        </row>
        <row r="147">
          <cell r="A147" t="str">
            <v>Singapore</v>
          </cell>
          <cell r="B147">
            <v>4859.4580457145403</v>
          </cell>
          <cell r="C147">
            <v>5489.6954360346999</v>
          </cell>
          <cell r="D147">
            <v>5778.5750687773498</v>
          </cell>
          <cell r="E147">
            <v>6495.2095567814704</v>
          </cell>
          <cell r="F147">
            <v>6889.76135150346</v>
          </cell>
          <cell r="G147">
            <v>6484.73861463095</v>
          </cell>
          <cell r="H147">
            <v>6587.9439293722698</v>
          </cell>
          <cell r="I147">
            <v>7413.5101632596898</v>
          </cell>
          <cell r="J147">
            <v>8931.8793793040804</v>
          </cell>
          <cell r="K147">
            <v>10275.642960024699</v>
          </cell>
          <cell r="L147">
            <v>12090.9757125039</v>
          </cell>
          <cell r="M147">
            <v>13765.265077817699</v>
          </cell>
          <cell r="N147">
            <v>15381.606642921901</v>
          </cell>
          <cell r="O147">
            <v>17541.818936181699</v>
          </cell>
          <cell r="P147">
            <v>20659.418113807398</v>
          </cell>
          <cell r="Q147">
            <v>23907.879480353498</v>
          </cell>
          <cell r="R147">
            <v>25215.761127588099</v>
          </cell>
          <cell r="S147">
            <v>25269.594813506799</v>
          </cell>
          <cell r="T147">
            <v>21009.3267492749</v>
          </cell>
          <cell r="U147">
            <v>20909.35851152</v>
          </cell>
          <cell r="V147">
            <v>23077.089161315998</v>
          </cell>
          <cell r="W147">
            <v>20692.440569224502</v>
          </cell>
          <cell r="X147">
            <v>21112.958552133601</v>
          </cell>
          <cell r="Y147">
            <v>22065.819435969599</v>
          </cell>
          <cell r="Z147">
            <v>25329.6909670436</v>
          </cell>
          <cell r="AA147">
            <v>26879.154354576702</v>
          </cell>
          <cell r="AB147">
            <v>29917.2004928932</v>
          </cell>
          <cell r="AC147">
            <v>24332.87739530687</v>
          </cell>
        </row>
        <row r="148">
          <cell r="A148" t="str">
            <v>Slovak Republic</v>
          </cell>
          <cell r="B148">
            <v>8150.5246757920004</v>
          </cell>
          <cell r="C148">
            <v>8579.3409882354408</v>
          </cell>
          <cell r="D148">
            <v>8560.4675346998301</v>
          </cell>
          <cell r="E148">
            <v>8417.6078854174903</v>
          </cell>
          <cell r="F148">
            <v>7580.0592570570298</v>
          </cell>
          <cell r="G148">
            <v>7582.4692684450602</v>
          </cell>
          <cell r="H148">
            <v>8851.3820705395192</v>
          </cell>
          <cell r="I148">
            <v>9882.5427660144196</v>
          </cell>
          <cell r="J148">
            <v>9760.6106252473492</v>
          </cell>
          <cell r="K148">
            <v>9517.2934987150693</v>
          </cell>
          <cell r="L148">
            <v>8581.3245740153106</v>
          </cell>
          <cell r="M148">
            <v>6308.6718097200101</v>
          </cell>
          <cell r="N148">
            <v>2224.1487009282</v>
          </cell>
          <cell r="O148">
            <v>2518.6624630006299</v>
          </cell>
          <cell r="P148">
            <v>2897.6167849898902</v>
          </cell>
          <cell r="Q148">
            <v>3683.0912909642202</v>
          </cell>
          <cell r="R148">
            <v>3989.5111458146498</v>
          </cell>
          <cell r="S148">
            <v>4017.2378665695701</v>
          </cell>
          <cell r="T148">
            <v>4169.5592883846402</v>
          </cell>
          <cell r="U148">
            <v>3823.8638737689898</v>
          </cell>
          <cell r="V148">
            <v>3781.4841181351999</v>
          </cell>
          <cell r="W148">
            <v>3914.5779035619998</v>
          </cell>
          <cell r="X148">
            <v>4543.8636608383304</v>
          </cell>
          <cell r="Y148">
            <v>6111.02805931276</v>
          </cell>
          <cell r="Z148">
            <v>7773.4984075659304</v>
          </cell>
          <cell r="AA148">
            <v>8769.4376711783898</v>
          </cell>
          <cell r="AB148">
            <v>10157.962535119401</v>
          </cell>
          <cell r="AC148">
            <v>6878.3947062628022</v>
          </cell>
        </row>
        <row r="149">
          <cell r="A149" t="str">
            <v>Slovenia</v>
          </cell>
          <cell r="B149">
            <v>3921.6486458894601</v>
          </cell>
          <cell r="C149">
            <v>3836.3774104884401</v>
          </cell>
          <cell r="D149">
            <v>3312.53508543511</v>
          </cell>
          <cell r="E149">
            <v>2437.46451206335</v>
          </cell>
          <cell r="F149">
            <v>2324.6469046482498</v>
          </cell>
          <cell r="G149">
            <v>2340.62336212944</v>
          </cell>
          <cell r="H149">
            <v>3241.4381786272602</v>
          </cell>
          <cell r="I149">
            <v>3702.9382770477901</v>
          </cell>
          <cell r="J149">
            <v>3294.4774455939901</v>
          </cell>
          <cell r="K149">
            <v>5283.51191841748</v>
          </cell>
          <cell r="L149">
            <v>8449.0375226635097</v>
          </cell>
          <cell r="M149">
            <v>14292.152703240101</v>
          </cell>
          <cell r="N149">
            <v>14327.9873964574</v>
          </cell>
          <cell r="O149">
            <v>12423.284673890301</v>
          </cell>
          <cell r="P149">
            <v>12587.2411260913</v>
          </cell>
          <cell r="Q149">
            <v>15976.572720938801</v>
          </cell>
          <cell r="R149">
            <v>14570.4466038965</v>
          </cell>
          <cell r="S149">
            <v>13222.896916850001</v>
          </cell>
          <cell r="T149">
            <v>13694.0779702572</v>
          </cell>
          <cell r="U149">
            <v>13458.673800824699</v>
          </cell>
          <cell r="V149">
            <v>11400.2775961852</v>
          </cell>
          <cell r="W149">
            <v>10953.062773424799</v>
          </cell>
          <cell r="X149">
            <v>11861.242502412601</v>
          </cell>
          <cell r="Y149">
            <v>14435.116703534301</v>
          </cell>
          <cell r="Z149">
            <v>16388.9867860782</v>
          </cell>
          <cell r="AA149">
            <v>17174.842954072999</v>
          </cell>
          <cell r="AB149">
            <v>18609.739067191502</v>
          </cell>
          <cell r="AC149">
            <v>14903.831797785735</v>
          </cell>
        </row>
        <row r="150">
          <cell r="A150" t="str">
            <v>Solomon Islands</v>
          </cell>
          <cell r="B150">
            <v>770.00502665695899</v>
          </cell>
          <cell r="C150">
            <v>815.89917756016098</v>
          </cell>
          <cell r="D150">
            <v>778.47906133194499</v>
          </cell>
          <cell r="E150">
            <v>702.08321060981598</v>
          </cell>
          <cell r="F150">
            <v>641.25099056571901</v>
          </cell>
          <cell r="G150">
            <v>545.23197156671597</v>
          </cell>
          <cell r="H150">
            <v>447.65534921223502</v>
          </cell>
          <cell r="I150">
            <v>525.71019353458803</v>
          </cell>
          <cell r="J150">
            <v>560.21249170153601</v>
          </cell>
          <cell r="K150">
            <v>515.95373488750499</v>
          </cell>
          <cell r="L150">
            <v>626.50253327899202</v>
          </cell>
          <cell r="M150">
            <v>644.18923904591099</v>
          </cell>
          <cell r="N150">
            <v>759.02463587203101</v>
          </cell>
          <cell r="O150">
            <v>798.15311288994701</v>
          </cell>
          <cell r="P150">
            <v>853.903914861148</v>
          </cell>
          <cell r="Q150">
            <v>928.86400036900295</v>
          </cell>
          <cell r="R150">
            <v>989.22754434330398</v>
          </cell>
          <cell r="S150">
            <v>1009.89889998629</v>
          </cell>
          <cell r="T150">
            <v>815.99833566705104</v>
          </cell>
          <cell r="U150">
            <v>813.17412827426995</v>
          </cell>
          <cell r="V150">
            <v>714.39970485181505</v>
          </cell>
          <cell r="W150">
            <v>636.55234382643403</v>
          </cell>
          <cell r="X150">
            <v>514.37154904225395</v>
          </cell>
          <cell r="Y150">
            <v>508.483085425328</v>
          </cell>
          <cell r="Z150">
            <v>566.35408502807002</v>
          </cell>
          <cell r="AA150">
            <v>611.14647239437704</v>
          </cell>
          <cell r="AB150">
            <v>648.86700882616697</v>
          </cell>
          <cell r="AC150">
            <v>580.96242409043828</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cell r="AC151" t="str">
            <v/>
          </cell>
        </row>
        <row r="152">
          <cell r="A152" t="str">
            <v>South Africa</v>
          </cell>
          <cell r="B152">
            <v>2764.1374389839398</v>
          </cell>
          <cell r="C152">
            <v>2771.0717481044398</v>
          </cell>
          <cell r="D152">
            <v>2477.9902120417901</v>
          </cell>
          <cell r="E152">
            <v>2694.5185888331498</v>
          </cell>
          <cell r="F152">
            <v>2325.9876722878098</v>
          </cell>
          <cell r="G152">
            <v>1735.62336694847</v>
          </cell>
          <cell r="H152">
            <v>1937.5431887927</v>
          </cell>
          <cell r="I152">
            <v>2485.03975160034</v>
          </cell>
          <cell r="J152">
            <v>2614.3565257597202</v>
          </cell>
          <cell r="K152">
            <v>2662.2419277722902</v>
          </cell>
          <cell r="L152">
            <v>3039.4441656897402</v>
          </cell>
          <cell r="M152">
            <v>3192.04878694334</v>
          </cell>
          <cell r="N152">
            <v>3389.8487050150702</v>
          </cell>
          <cell r="O152">
            <v>3315.64245202249</v>
          </cell>
          <cell r="P152">
            <v>3382.2437053716399</v>
          </cell>
          <cell r="Q152">
            <v>3684.8384101360598</v>
          </cell>
          <cell r="R152">
            <v>3439.2499251312402</v>
          </cell>
          <cell r="S152">
            <v>3495.0687830552101</v>
          </cell>
          <cell r="T152">
            <v>3100.0505410767701</v>
          </cell>
          <cell r="U152">
            <v>3029.0609616828901</v>
          </cell>
          <cell r="V152">
            <v>2986.4471591200399</v>
          </cell>
          <cell r="W152">
            <v>2632.8294334147099</v>
          </cell>
          <cell r="X152">
            <v>2440.2304754218699</v>
          </cell>
          <cell r="Y152">
            <v>3622.1520682492701</v>
          </cell>
          <cell r="Z152">
            <v>4665.6981779053303</v>
          </cell>
          <cell r="AA152">
            <v>5159.7933020243499</v>
          </cell>
          <cell r="AB152">
            <v>5384.0454852252196</v>
          </cell>
          <cell r="AC152">
            <v>3984.1248237067916</v>
          </cell>
        </row>
        <row r="153">
          <cell r="A153" t="str">
            <v>Spain</v>
          </cell>
          <cell r="B153">
            <v>6025.4492492689496</v>
          </cell>
          <cell r="C153">
            <v>5242.2034782793298</v>
          </cell>
          <cell r="D153">
            <v>5040.5170414493996</v>
          </cell>
          <cell r="E153">
            <v>4382.9979593416401</v>
          </cell>
          <cell r="F153">
            <v>4369.4065386032198</v>
          </cell>
          <cell r="G153">
            <v>4579.1373850324999</v>
          </cell>
          <cell r="H153">
            <v>6326.8733604080599</v>
          </cell>
          <cell r="I153">
            <v>8002.9172427950698</v>
          </cell>
          <cell r="J153">
            <v>9393.7617611360292</v>
          </cell>
          <cell r="K153">
            <v>10336.312391838501</v>
          </cell>
          <cell r="L153">
            <v>13381.344197520601</v>
          </cell>
          <cell r="M153">
            <v>14382.0868312003</v>
          </cell>
          <cell r="N153">
            <v>15695.2276926098</v>
          </cell>
          <cell r="O153">
            <v>13111.017366399399</v>
          </cell>
          <cell r="P153">
            <v>13155.125299972</v>
          </cell>
          <cell r="Q153">
            <v>15213.409433266101</v>
          </cell>
          <cell r="R153">
            <v>15827.605843523001</v>
          </cell>
          <cell r="S153">
            <v>14426.366115827799</v>
          </cell>
          <cell r="T153">
            <v>15096.101539646799</v>
          </cell>
          <cell r="U153">
            <v>15389.556775773701</v>
          </cell>
          <cell r="V153">
            <v>14379.7446588944</v>
          </cell>
          <cell r="W153">
            <v>14966.1486543592</v>
          </cell>
          <cell r="X153">
            <v>16693.1164782245</v>
          </cell>
          <cell r="Y153">
            <v>21067.66494187</v>
          </cell>
          <cell r="Z153">
            <v>24467.119237867701</v>
          </cell>
          <cell r="AA153">
            <v>25997.045433352199</v>
          </cell>
          <cell r="AB153">
            <v>27767.191835859699</v>
          </cell>
          <cell r="AC153">
            <v>21826.381096922221</v>
          </cell>
        </row>
        <row r="154">
          <cell r="A154" t="str">
            <v>Sri Lanka</v>
          </cell>
          <cell r="B154">
            <v>274.04471166186499</v>
          </cell>
          <cell r="C154">
            <v>298.426431896103</v>
          </cell>
          <cell r="D154">
            <v>318.175170995342</v>
          </cell>
          <cell r="E154">
            <v>339.50413377181599</v>
          </cell>
          <cell r="F154">
            <v>393.72790867834101</v>
          </cell>
          <cell r="G154">
            <v>385.68238039067899</v>
          </cell>
          <cell r="H154">
            <v>409.27084508582402</v>
          </cell>
          <cell r="I154">
            <v>421.98327624207502</v>
          </cell>
          <cell r="J154">
            <v>436.673232560543</v>
          </cell>
          <cell r="K154">
            <v>433.93814800304301</v>
          </cell>
          <cell r="L154">
            <v>493.75830738335401</v>
          </cell>
          <cell r="M154">
            <v>547.18119265828602</v>
          </cell>
          <cell r="N154">
            <v>583.43422845559598</v>
          </cell>
          <cell r="O154">
            <v>613.54396987080895</v>
          </cell>
          <cell r="P154">
            <v>685.38754502999802</v>
          </cell>
          <cell r="Q154">
            <v>754.01004322606695</v>
          </cell>
          <cell r="R154">
            <v>794.58977967395401</v>
          </cell>
          <cell r="S154">
            <v>852.48857699819598</v>
          </cell>
          <cell r="T154">
            <v>880.67710325528606</v>
          </cell>
          <cell r="U154">
            <v>859.91599972551899</v>
          </cell>
          <cell r="V154">
            <v>884.38093876266896</v>
          </cell>
          <cell r="W154">
            <v>840.576956411075</v>
          </cell>
          <cell r="X154">
            <v>870.00466579371596</v>
          </cell>
          <cell r="Y154">
            <v>948.76463224959798</v>
          </cell>
          <cell r="Z154">
            <v>1031.4260871886599</v>
          </cell>
          <cell r="AA154">
            <v>1199.5496610294599</v>
          </cell>
          <cell r="AB154">
            <v>1355.0927674296699</v>
          </cell>
          <cell r="AC154">
            <v>1040.9024616836964</v>
          </cell>
        </row>
        <row r="155">
          <cell r="A155" t="str">
            <v>St. Kitts and Nevis</v>
          </cell>
          <cell r="B155">
            <v>1085.69995629651</v>
          </cell>
          <cell r="C155">
            <v>1256.4374349086299</v>
          </cell>
          <cell r="D155">
            <v>1417.6004562222199</v>
          </cell>
          <cell r="E155">
            <v>1194.19057350394</v>
          </cell>
          <cell r="F155">
            <v>1402.51259342404</v>
          </cell>
          <cell r="G155">
            <v>1577.30498700719</v>
          </cell>
          <cell r="H155">
            <v>1875.1034351688099</v>
          </cell>
          <cell r="I155">
            <v>2169.9996870098498</v>
          </cell>
          <cell r="J155">
            <v>2599.2485278070699</v>
          </cell>
          <cell r="K155">
            <v>3504.2507483996301</v>
          </cell>
          <cell r="L155">
            <v>3893.42239106234</v>
          </cell>
          <cell r="M155">
            <v>3990.6217155792701</v>
          </cell>
          <cell r="N155">
            <v>4345.6860943356496</v>
          </cell>
          <cell r="O155">
            <v>4660.4807730800503</v>
          </cell>
          <cell r="P155">
            <v>5136.0975781331099</v>
          </cell>
          <cell r="Q155">
            <v>5298.2983672868604</v>
          </cell>
          <cell r="R155">
            <v>5640.5691832400698</v>
          </cell>
          <cell r="S155">
            <v>6343.4439769842002</v>
          </cell>
          <cell r="T155">
            <v>6686.1239834716298</v>
          </cell>
          <cell r="U155">
            <v>7172.7797025262098</v>
          </cell>
          <cell r="V155">
            <v>7810.6402923921196</v>
          </cell>
          <cell r="W155">
            <v>8211.58223492668</v>
          </cell>
          <cell r="X155">
            <v>8490.3448416270803</v>
          </cell>
          <cell r="Y155">
            <v>8773.0128826019209</v>
          </cell>
          <cell r="Z155">
            <v>9733.7143761002299</v>
          </cell>
          <cell r="AA155">
            <v>10636.946533333999</v>
          </cell>
          <cell r="AB155">
            <v>11741.396238216499</v>
          </cell>
          <cell r="AC155">
            <v>9597.8328511344007</v>
          </cell>
        </row>
        <row r="156">
          <cell r="A156" t="str">
            <v>St. Lucia</v>
          </cell>
          <cell r="B156">
            <v>1155.0526820167699</v>
          </cell>
          <cell r="C156">
            <v>1297.3695325327899</v>
          </cell>
          <cell r="D156">
            <v>1203.02125865671</v>
          </cell>
          <cell r="E156">
            <v>1276.1374220632299</v>
          </cell>
          <cell r="F156">
            <v>1602.9583017062801</v>
          </cell>
          <cell r="G156">
            <v>1786.1001730186199</v>
          </cell>
          <cell r="H156">
            <v>2133.1580422123102</v>
          </cell>
          <cell r="I156">
            <v>2302.8749575473598</v>
          </cell>
          <cell r="J156">
            <v>2585.99234862088</v>
          </cell>
          <cell r="K156">
            <v>2876.71253640845</v>
          </cell>
          <cell r="L156">
            <v>3099.0477978066701</v>
          </cell>
          <cell r="M156">
            <v>3290.3972589274599</v>
          </cell>
          <cell r="N156">
            <v>3591.2102179798499</v>
          </cell>
          <cell r="O156">
            <v>3557.6819895210801</v>
          </cell>
          <cell r="P156">
            <v>3628.4041371398398</v>
          </cell>
          <cell r="Q156">
            <v>3800.3220202534399</v>
          </cell>
          <cell r="R156">
            <v>3864.1678286280899</v>
          </cell>
          <cell r="S156">
            <v>3860.8105012667202</v>
          </cell>
          <cell r="T156">
            <v>4178.8563869889804</v>
          </cell>
          <cell r="U156">
            <v>4362.4876499206202</v>
          </cell>
          <cell r="V156">
            <v>4393.3702191109896</v>
          </cell>
          <cell r="W156">
            <v>4207.7564494384096</v>
          </cell>
          <cell r="X156">
            <v>4286.5147915590596</v>
          </cell>
          <cell r="Y156">
            <v>4455.7204069894597</v>
          </cell>
          <cell r="Z156">
            <v>4698.4692081752801</v>
          </cell>
          <cell r="AA156">
            <v>5354.6616132662002</v>
          </cell>
          <cell r="AB156">
            <v>5650.0852923768798</v>
          </cell>
          <cell r="AC156">
            <v>4775.5346269675483</v>
          </cell>
        </row>
        <row r="157">
          <cell r="A157" t="str">
            <v>St. Vincent and the Grenadines</v>
          </cell>
          <cell r="B157">
            <v>556.62733380238205</v>
          </cell>
          <cell r="C157">
            <v>673.26743249594995</v>
          </cell>
          <cell r="D157">
            <v>776.801442781834</v>
          </cell>
          <cell r="E157">
            <v>854.94960058585696</v>
          </cell>
          <cell r="F157">
            <v>940.80811397665798</v>
          </cell>
          <cell r="G157">
            <v>1026.19532237422</v>
          </cell>
          <cell r="H157">
            <v>1145.6945367042499</v>
          </cell>
          <cell r="I157">
            <v>1273.0736474529001</v>
          </cell>
          <cell r="J157">
            <v>1456.40780397456</v>
          </cell>
          <cell r="K157">
            <v>1543.04874655554</v>
          </cell>
          <cell r="L157">
            <v>1842.1961785687799</v>
          </cell>
          <cell r="M157">
            <v>1955.4126217355399</v>
          </cell>
          <cell r="N157">
            <v>2124.6191774129202</v>
          </cell>
          <cell r="O157">
            <v>2153.9670456324402</v>
          </cell>
          <cell r="P157">
            <v>2198.9236302445702</v>
          </cell>
          <cell r="Q157">
            <v>2403.9140332850902</v>
          </cell>
          <cell r="R157">
            <v>2539.5288638772199</v>
          </cell>
          <cell r="S157">
            <v>2776.57643365577</v>
          </cell>
          <cell r="T157">
            <v>3015.9698350835401</v>
          </cell>
          <cell r="U157">
            <v>3121.6448854238802</v>
          </cell>
          <cell r="V157">
            <v>3152.2626166493901</v>
          </cell>
          <cell r="W157">
            <v>3251.4987037626902</v>
          </cell>
          <cell r="X157">
            <v>3435.7054617407598</v>
          </cell>
          <cell r="Y157">
            <v>3591.6317603358402</v>
          </cell>
          <cell r="Z157">
            <v>3827.0744042557299</v>
          </cell>
          <cell r="AA157">
            <v>4032.2901752129301</v>
          </cell>
          <cell r="AB157">
            <v>4359.9826978670098</v>
          </cell>
          <cell r="AC157">
            <v>3749.6972005291595</v>
          </cell>
        </row>
        <row r="158">
          <cell r="A158" t="str">
            <v>Sudan</v>
          </cell>
          <cell r="B158">
            <v>530.08562750958401</v>
          </cell>
          <cell r="C158">
            <v>369.48486619279799</v>
          </cell>
          <cell r="D158">
            <v>261.07227718827301</v>
          </cell>
          <cell r="E158">
            <v>346.75827603037601</v>
          </cell>
          <cell r="F158">
            <v>408.27527713366698</v>
          </cell>
          <cell r="G158">
            <v>275.63600749871603</v>
          </cell>
          <cell r="H158">
            <v>357.72584255883999</v>
          </cell>
          <cell r="I158">
            <v>562.60786631466601</v>
          </cell>
          <cell r="J158">
            <v>440.59322833729601</v>
          </cell>
          <cell r="K158">
            <v>758.14506842581295</v>
          </cell>
          <cell r="L158">
            <v>949.29881337648305</v>
          </cell>
          <cell r="M158">
            <v>1037.4212481826501</v>
          </cell>
          <cell r="N158">
            <v>123.57877719858701</v>
          </cell>
          <cell r="O158">
            <v>203.06267202636701</v>
          </cell>
          <cell r="P158">
            <v>150.88358770289</v>
          </cell>
          <cell r="Q158">
            <v>261.900069040951</v>
          </cell>
          <cell r="R158">
            <v>306.48476196873298</v>
          </cell>
          <cell r="S158">
            <v>399.84456482210402</v>
          </cell>
          <cell r="T158">
            <v>380.08979379024697</v>
          </cell>
          <cell r="U158">
            <v>352.71449261260398</v>
          </cell>
          <cell r="V158">
            <v>397.60188699637598</v>
          </cell>
          <cell r="W158">
            <v>419.44111974988999</v>
          </cell>
          <cell r="X158">
            <v>457.97359664736803</v>
          </cell>
          <cell r="Y158">
            <v>529.17565971990496</v>
          </cell>
          <cell r="Z158">
            <v>629.192566351555</v>
          </cell>
          <cell r="AA158">
            <v>790.22732940549895</v>
          </cell>
          <cell r="AB158">
            <v>1037.1706488203299</v>
          </cell>
          <cell r="AC158">
            <v>643.8634867824245</v>
          </cell>
        </row>
        <row r="159">
          <cell r="A159" t="str">
            <v>Suriname</v>
          </cell>
          <cell r="B159">
            <v>3191.88077768322</v>
          </cell>
          <cell r="C159">
            <v>3549.5943617187199</v>
          </cell>
          <cell r="D159">
            <v>3597.2593028021702</v>
          </cell>
          <cell r="E159">
            <v>3418.6329500909901</v>
          </cell>
          <cell r="F159">
            <v>3279.0707626513299</v>
          </cell>
          <cell r="G159">
            <v>3226.1878791726999</v>
          </cell>
          <cell r="H159">
            <v>3370.41280355451</v>
          </cell>
          <cell r="I159">
            <v>3648.2926999224801</v>
          </cell>
          <cell r="J159">
            <v>4223.4191092163701</v>
          </cell>
          <cell r="K159">
            <v>5351.1268497019701</v>
          </cell>
          <cell r="L159">
            <v>986.57595491259895</v>
          </cell>
          <cell r="M159">
            <v>1071.9615125948001</v>
          </cell>
          <cell r="N159">
            <v>981.66521609667905</v>
          </cell>
          <cell r="O159">
            <v>762.87476854416798</v>
          </cell>
          <cell r="P159">
            <v>1404.5626610766701</v>
          </cell>
          <cell r="Q159">
            <v>1586.7709475449501</v>
          </cell>
          <cell r="R159">
            <v>1946.0374908354399</v>
          </cell>
          <cell r="S159">
            <v>2058.48296418161</v>
          </cell>
          <cell r="T159">
            <v>2443.1085499890401</v>
          </cell>
          <cell r="U159">
            <v>1921.7288324270801</v>
          </cell>
          <cell r="V159">
            <v>1907.2031533307099</v>
          </cell>
          <cell r="W159">
            <v>1612.6748391318599</v>
          </cell>
          <cell r="X159">
            <v>2253.3598161885602</v>
          </cell>
          <cell r="Y159">
            <v>2613.5924414043702</v>
          </cell>
          <cell r="Z159">
            <v>2970.6708870617099</v>
          </cell>
          <cell r="AA159">
            <v>3485.1647403434499</v>
          </cell>
          <cell r="AB159">
            <v>4081.4671800343399</v>
          </cell>
          <cell r="AC159">
            <v>2836.1549840273815</v>
          </cell>
        </row>
        <row r="160">
          <cell r="A160" t="str">
            <v>Swaziland</v>
          </cell>
          <cell r="B160">
            <v>913.48355494116902</v>
          </cell>
          <cell r="C160">
            <v>941.05446271917401</v>
          </cell>
          <cell r="D160">
            <v>803.13821756832294</v>
          </cell>
          <cell r="E160">
            <v>804.78266111446999</v>
          </cell>
          <cell r="F160">
            <v>690.40305873903606</v>
          </cell>
          <cell r="G160">
            <v>533.69953096341897</v>
          </cell>
          <cell r="H160">
            <v>635.48001038391499</v>
          </cell>
          <cell r="I160">
            <v>792.83919280686905</v>
          </cell>
          <cell r="J160">
            <v>911.64473238696496</v>
          </cell>
          <cell r="K160">
            <v>885.671081977678</v>
          </cell>
          <cell r="L160">
            <v>1058.19955441261</v>
          </cell>
          <cell r="M160">
            <v>1090.7738870271701</v>
          </cell>
          <cell r="N160">
            <v>1173.16187404881</v>
          </cell>
          <cell r="O160">
            <v>1215.8518635518899</v>
          </cell>
          <cell r="P160">
            <v>1282.0192876062599</v>
          </cell>
          <cell r="Q160">
            <v>1488.0257125334899</v>
          </cell>
          <cell r="R160">
            <v>1415.3285799924699</v>
          </cell>
          <cell r="S160">
            <v>1489.2463851666901</v>
          </cell>
          <cell r="T160">
            <v>1375.98150965952</v>
          </cell>
          <cell r="U160">
            <v>1365.61878555098</v>
          </cell>
          <cell r="V160">
            <v>1384.9769114012099</v>
          </cell>
          <cell r="W160">
            <v>1224.19013927695</v>
          </cell>
          <cell r="X160">
            <v>1130.94675106099</v>
          </cell>
          <cell r="Y160">
            <v>1763.4040763048599</v>
          </cell>
          <cell r="Z160">
            <v>2159.9465139297299</v>
          </cell>
          <cell r="AA160">
            <v>2315.97100922863</v>
          </cell>
          <cell r="AB160">
            <v>2300.8756419107099</v>
          </cell>
          <cell r="AC160">
            <v>1815.8890219519783</v>
          </cell>
        </row>
        <row r="161">
          <cell r="A161" t="str">
            <v>Sweden</v>
          </cell>
          <cell r="B161">
            <v>15757.910806677901</v>
          </cell>
          <cell r="C161">
            <v>14445.0106672526</v>
          </cell>
          <cell r="D161">
            <v>12772.2047981123</v>
          </cell>
          <cell r="E161">
            <v>11635.3901912081</v>
          </cell>
          <cell r="F161">
            <v>12093.2508436757</v>
          </cell>
          <cell r="G161">
            <v>12675.6977672062</v>
          </cell>
          <cell r="H161">
            <v>16678.275974854099</v>
          </cell>
          <cell r="I161">
            <v>20259.066564814799</v>
          </cell>
          <cell r="J161">
            <v>22790.937278769499</v>
          </cell>
          <cell r="K161">
            <v>23857.2033409621</v>
          </cell>
          <cell r="L161">
            <v>28345.023942582899</v>
          </cell>
          <cell r="M161">
            <v>29718.865941241402</v>
          </cell>
          <cell r="N161">
            <v>30682.7288427042</v>
          </cell>
          <cell r="O161">
            <v>22971.380104324398</v>
          </cell>
          <cell r="P161">
            <v>24524.195991990699</v>
          </cell>
          <cell r="Q161">
            <v>28410.965858285301</v>
          </cell>
          <cell r="R161">
            <v>30831.029708333001</v>
          </cell>
          <cell r="S161">
            <v>28197.310148435201</v>
          </cell>
          <cell r="T161">
            <v>28220.353272297401</v>
          </cell>
          <cell r="U161">
            <v>28632.619761968701</v>
          </cell>
          <cell r="V161">
            <v>27338.757456705</v>
          </cell>
          <cell r="W161">
            <v>24916.477414118901</v>
          </cell>
          <cell r="X161">
            <v>27346.758763966202</v>
          </cell>
          <cell r="Y161">
            <v>33997.485363885899</v>
          </cell>
          <cell r="Z161">
            <v>38826.793184038499</v>
          </cell>
          <cell r="AA161">
            <v>39657.994944729799</v>
          </cell>
          <cell r="AB161">
            <v>42382.674260257598</v>
          </cell>
          <cell r="AC161">
            <v>34521.363988499485</v>
          </cell>
        </row>
        <row r="162">
          <cell r="A162" t="str">
            <v>Switzerland</v>
          </cell>
          <cell r="B162">
            <v>17294.1051294153</v>
          </cell>
          <cell r="C162">
            <v>15778.9724024016</v>
          </cell>
          <cell r="D162">
            <v>15942.533906871</v>
          </cell>
          <cell r="E162">
            <v>15835.775390455799</v>
          </cell>
          <cell r="F162">
            <v>15091.0184291349</v>
          </cell>
          <cell r="G162">
            <v>15340.035583683301</v>
          </cell>
          <cell r="H162">
            <v>21774.657550173899</v>
          </cell>
          <cell r="I162">
            <v>26989.9702025652</v>
          </cell>
          <cell r="J162">
            <v>28999.258606850301</v>
          </cell>
          <cell r="K162">
            <v>27704.86887464</v>
          </cell>
          <cell r="L162">
            <v>35094.996806857402</v>
          </cell>
          <cell r="M162">
            <v>35123.054668766097</v>
          </cell>
          <cell r="N162">
            <v>36230.052046261699</v>
          </cell>
          <cell r="O162">
            <v>34815.3531380602</v>
          </cell>
          <cell r="P162">
            <v>38403.616674526398</v>
          </cell>
          <cell r="Q162">
            <v>44641.788606732996</v>
          </cell>
          <cell r="R162">
            <v>42771.949593176803</v>
          </cell>
          <cell r="S162">
            <v>36970.661735766502</v>
          </cell>
          <cell r="T162">
            <v>37846.165449759399</v>
          </cell>
          <cell r="U162">
            <v>37020.253689930702</v>
          </cell>
          <cell r="V162">
            <v>34263.233621703199</v>
          </cell>
          <cell r="W162">
            <v>34748.242517646002</v>
          </cell>
          <cell r="X162">
            <v>38326.789306842897</v>
          </cell>
          <cell r="Y162">
            <v>44581.975926974003</v>
          </cell>
          <cell r="Z162">
            <v>49600.610842854803</v>
          </cell>
          <cell r="AA162">
            <v>50386.834242538702</v>
          </cell>
          <cell r="AB162">
            <v>51770.606539264103</v>
          </cell>
          <cell r="AC162">
            <v>44902.509896020085</v>
          </cell>
        </row>
        <row r="163">
          <cell r="A163" t="str">
            <v>Syrian Arab Republic</v>
          </cell>
          <cell r="B163">
            <v>1491.9250091747999</v>
          </cell>
          <cell r="C163">
            <v>1850.2672948014399</v>
          </cell>
          <cell r="D163">
            <v>1872.5466455989099</v>
          </cell>
          <cell r="E163">
            <v>1940.5942403755701</v>
          </cell>
          <cell r="F163">
            <v>1930.61353093249</v>
          </cell>
          <cell r="G163">
            <v>2062.0101738973599</v>
          </cell>
          <cell r="H163">
            <v>2396.6301483001998</v>
          </cell>
          <cell r="I163">
            <v>2962.3238206414198</v>
          </cell>
          <cell r="J163">
            <v>1458.33436279335</v>
          </cell>
          <cell r="K163">
            <v>840.33713804276795</v>
          </cell>
          <cell r="L163">
            <v>1016.77523010523</v>
          </cell>
          <cell r="M163">
            <v>1129.89296402842</v>
          </cell>
          <cell r="N163">
            <v>1059.26228167913</v>
          </cell>
          <cell r="O163">
            <v>1024.4630838322801</v>
          </cell>
          <cell r="P163">
            <v>1099.44339829616</v>
          </cell>
          <cell r="Q163">
            <v>1165.2059993174501</v>
          </cell>
          <cell r="R163">
            <v>1215.71455002112</v>
          </cell>
          <cell r="S163">
            <v>1104.8569451907499</v>
          </cell>
          <cell r="T163">
            <v>1045.9544141804599</v>
          </cell>
          <cell r="U163">
            <v>1059.36481361391</v>
          </cell>
          <cell r="V163">
            <v>1216.9516470322801</v>
          </cell>
          <cell r="W163">
            <v>1253.9539430867901</v>
          </cell>
          <cell r="X163">
            <v>1323.4212172417101</v>
          </cell>
          <cell r="Y163">
            <v>1285.14104996539</v>
          </cell>
          <cell r="Z163">
            <v>1360.6268535389499</v>
          </cell>
          <cell r="AA163">
            <v>1467.87016700958</v>
          </cell>
          <cell r="AB163">
            <v>1645.2456286062099</v>
          </cell>
          <cell r="AC163">
            <v>1389.3764765747717</v>
          </cell>
        </row>
        <row r="164">
          <cell r="A164" t="str">
            <v>Taiwan, China</v>
          </cell>
          <cell r="B164">
            <v>2367.05461658685</v>
          </cell>
          <cell r="C164">
            <v>2705.8770623626901</v>
          </cell>
          <cell r="D164">
            <v>2680.2635253191602</v>
          </cell>
          <cell r="E164">
            <v>2845.7352918983502</v>
          </cell>
          <cell r="F164">
            <v>3168.7034614142799</v>
          </cell>
          <cell r="G164">
            <v>3284.32613028587</v>
          </cell>
          <cell r="H164">
            <v>3939.2093436128898</v>
          </cell>
          <cell r="I164">
            <v>5276.1597560796699</v>
          </cell>
          <cell r="J164">
            <v>6308.9726280785399</v>
          </cell>
          <cell r="K164">
            <v>7584.3412700540102</v>
          </cell>
          <cell r="L164">
            <v>8077.3553406036399</v>
          </cell>
          <cell r="M164">
            <v>8947.5130659129009</v>
          </cell>
          <cell r="N164">
            <v>10512.8131915985</v>
          </cell>
          <cell r="O164">
            <v>11003.9976194808</v>
          </cell>
          <cell r="P164">
            <v>11912.5538207179</v>
          </cell>
          <cell r="Q164">
            <v>12830.3092993643</v>
          </cell>
          <cell r="R164">
            <v>13441.844051402701</v>
          </cell>
          <cell r="S164">
            <v>13835.275886645</v>
          </cell>
          <cell r="T164">
            <v>12600.9506622961</v>
          </cell>
          <cell r="U164">
            <v>13526.161312644101</v>
          </cell>
          <cell r="V164">
            <v>14426.461129928401</v>
          </cell>
          <cell r="W164">
            <v>13027.5317943644</v>
          </cell>
          <cell r="X164">
            <v>13093.4929205522</v>
          </cell>
          <cell r="Y164">
            <v>13254.217696390901</v>
          </cell>
          <cell r="Z164">
            <v>14204.9822094745</v>
          </cell>
          <cell r="AA164">
            <v>15223.761206884699</v>
          </cell>
          <cell r="AB164">
            <v>15482.161325048401</v>
          </cell>
          <cell r="AC164">
            <v>14047.691192119184</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52.797165980809901</v>
          </cell>
          <cell r="O165">
            <v>120.936419296849</v>
          </cell>
          <cell r="P165">
            <v>145.79731944852799</v>
          </cell>
          <cell r="Q165">
            <v>97.133845401460903</v>
          </cell>
          <cell r="R165">
            <v>176.84441003739701</v>
          </cell>
          <cell r="S165">
            <v>186.756292210949</v>
          </cell>
          <cell r="T165">
            <v>216.398550743247</v>
          </cell>
          <cell r="U165">
            <v>175.13665882605801</v>
          </cell>
          <cell r="V165">
            <v>161.52220509031099</v>
          </cell>
          <cell r="W165">
            <v>170.89909540798701</v>
          </cell>
          <cell r="X165">
            <v>194.644609996187</v>
          </cell>
          <cell r="Y165">
            <v>248.162310514772</v>
          </cell>
          <cell r="Z165">
            <v>328.81319015712501</v>
          </cell>
          <cell r="AA165">
            <v>364.29904415618398</v>
          </cell>
          <cell r="AB165">
            <v>440.57457805222703</v>
          </cell>
          <cell r="AC165">
            <v>291.23213804741368</v>
          </cell>
        </row>
        <row r="166">
          <cell r="A166" t="str">
            <v>Tanzania</v>
          </cell>
          <cell r="B166">
            <v>299.883373512991</v>
          </cell>
          <cell r="C166">
            <v>347.646234978574</v>
          </cell>
          <cell r="D166">
            <v>386.84429297842303</v>
          </cell>
          <cell r="E166">
            <v>383.97726433975498</v>
          </cell>
          <cell r="F166">
            <v>338.56911061495902</v>
          </cell>
          <cell r="G166">
            <v>296.08414410224998</v>
          </cell>
          <cell r="H166">
            <v>362.16972917987101</v>
          </cell>
          <cell r="I166">
            <v>172.58814410292001</v>
          </cell>
          <cell r="J166">
            <v>256.436574080556</v>
          </cell>
          <cell r="K166">
            <v>213.98216862676799</v>
          </cell>
          <cell r="L166">
            <v>167.202738420293</v>
          </cell>
          <cell r="M166">
            <v>188.621202098883</v>
          </cell>
          <cell r="N166">
            <v>169.77009267481</v>
          </cell>
          <cell r="O166">
            <v>152.36949434841199</v>
          </cell>
          <cell r="P166">
            <v>156.664917575933</v>
          </cell>
          <cell r="Q166">
            <v>189.94155496095399</v>
          </cell>
          <cell r="R166">
            <v>211.988328853274</v>
          </cell>
          <cell r="S166">
            <v>243.16662000310501</v>
          </cell>
          <cell r="T166">
            <v>259.83414283541401</v>
          </cell>
          <cell r="U166">
            <v>265.67976821362601</v>
          </cell>
          <cell r="V166">
            <v>270.21714545701002</v>
          </cell>
          <cell r="W166">
            <v>273.69886187961998</v>
          </cell>
          <cell r="X166">
            <v>278.18589542577098</v>
          </cell>
          <cell r="Y166">
            <v>286.24127729000003</v>
          </cell>
          <cell r="Z166">
            <v>308.95613407368</v>
          </cell>
          <cell r="AA166">
            <v>336.18280664630498</v>
          </cell>
          <cell r="AB166">
            <v>334.743776268364</v>
          </cell>
          <cell r="AC166">
            <v>303.00145859728997</v>
          </cell>
        </row>
        <row r="167">
          <cell r="A167" t="str">
            <v>Thailand</v>
          </cell>
          <cell r="B167">
            <v>695.771551706178</v>
          </cell>
          <cell r="C167">
            <v>727.81769602774204</v>
          </cell>
          <cell r="D167">
            <v>749.04735785042101</v>
          </cell>
          <cell r="E167">
            <v>808.62492613403106</v>
          </cell>
          <cell r="F167">
            <v>826.388583510937</v>
          </cell>
          <cell r="G167">
            <v>750.97296774620395</v>
          </cell>
          <cell r="H167">
            <v>813.60356672483397</v>
          </cell>
          <cell r="I167">
            <v>938.09255413312701</v>
          </cell>
          <cell r="J167">
            <v>1122.03335679156</v>
          </cell>
          <cell r="K167">
            <v>1306.7677269262299</v>
          </cell>
          <cell r="L167">
            <v>1518.17100719309</v>
          </cell>
          <cell r="M167">
            <v>1686.6132919033901</v>
          </cell>
          <cell r="N167">
            <v>1899.0985478535099</v>
          </cell>
          <cell r="O167">
            <v>2084.1122691597702</v>
          </cell>
          <cell r="P167">
            <v>2441.7562308046799</v>
          </cell>
          <cell r="Q167">
            <v>2825.7410401921102</v>
          </cell>
          <cell r="R167">
            <v>3037.5229828024699</v>
          </cell>
          <cell r="S167">
            <v>2496.13652701104</v>
          </cell>
          <cell r="T167">
            <v>1828.6686191008901</v>
          </cell>
          <cell r="U167">
            <v>1984.9424689376499</v>
          </cell>
          <cell r="V167">
            <v>1966.75076451217</v>
          </cell>
          <cell r="W167">
            <v>1835.77844179212</v>
          </cell>
          <cell r="X167">
            <v>1999.30333176364</v>
          </cell>
          <cell r="Y167">
            <v>2228.5348818810398</v>
          </cell>
          <cell r="Z167">
            <v>2479.1476336801502</v>
          </cell>
          <cell r="AA167">
            <v>2706.5077422508398</v>
          </cell>
          <cell r="AB167">
            <v>3136.4554956083398</v>
          </cell>
          <cell r="AC167">
            <v>2397.6212544960217</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342.80610879057599</v>
          </cell>
          <cell r="V168">
            <v>384.11094649406198</v>
          </cell>
          <cell r="W168">
            <v>429.589779710004</v>
          </cell>
          <cell r="X168">
            <v>385.446953014104</v>
          </cell>
          <cell r="Y168">
            <v>363.05943273180299</v>
          </cell>
          <cell r="Z168">
            <v>353.81234948672699</v>
          </cell>
          <cell r="AA168">
            <v>354.45470366676398</v>
          </cell>
          <cell r="AB168">
            <v>350.41886560492401</v>
          </cell>
          <cell r="AC168">
            <v>372.79701403572102</v>
          </cell>
        </row>
        <row r="169">
          <cell r="A169" t="str">
            <v>Togo</v>
          </cell>
          <cell r="B169">
            <v>408.02242583336903</v>
          </cell>
          <cell r="C169">
            <v>327.12607522566202</v>
          </cell>
          <cell r="D169">
            <v>267.39942431015601</v>
          </cell>
          <cell r="E169">
            <v>241.43525100145399</v>
          </cell>
          <cell r="F169">
            <v>205.214790378147</v>
          </cell>
          <cell r="G169">
            <v>214.83053592246799</v>
          </cell>
          <cell r="H169">
            <v>305.00170666767201</v>
          </cell>
          <cell r="I169">
            <v>346.63865772433797</v>
          </cell>
          <cell r="J169">
            <v>407.22651268871198</v>
          </cell>
          <cell r="K169">
            <v>387.12240607008101</v>
          </cell>
          <cell r="L169">
            <v>451.63415506538701</v>
          </cell>
          <cell r="M169">
            <v>434.53437851117798</v>
          </cell>
          <cell r="N169">
            <v>444.70989310017899</v>
          </cell>
          <cell r="O169">
            <v>330.90151568146598</v>
          </cell>
          <cell r="P169">
            <v>249.89298810158701</v>
          </cell>
          <cell r="Q169">
            <v>320.51309060115102</v>
          </cell>
          <cell r="R169">
            <v>338.98229370287697</v>
          </cell>
          <cell r="S169">
            <v>333.15940546957802</v>
          </cell>
          <cell r="T169">
            <v>304.02491086366598</v>
          </cell>
          <cell r="U169">
            <v>294.50863359341503</v>
          </cell>
          <cell r="V169">
            <v>242.10393100999801</v>
          </cell>
          <cell r="W169">
            <v>241.277775383246</v>
          </cell>
          <cell r="X169">
            <v>260.18729390387301</v>
          </cell>
          <cell r="Y169">
            <v>287.42979376303202</v>
          </cell>
          <cell r="Z169">
            <v>323.945179364127</v>
          </cell>
          <cell r="AA169">
            <v>343.44852713703301</v>
          </cell>
          <cell r="AB169">
            <v>350.32558102478902</v>
          </cell>
          <cell r="AC169">
            <v>301.10235842934998</v>
          </cell>
        </row>
        <row r="170">
          <cell r="A170" t="str">
            <v>Tonga</v>
          </cell>
          <cell r="B170">
            <v>606.28576130048498</v>
          </cell>
          <cell r="C170">
            <v>669.44953333488104</v>
          </cell>
          <cell r="D170">
            <v>663.66842578121202</v>
          </cell>
          <cell r="E170">
            <v>644.18994896837</v>
          </cell>
          <cell r="F170">
            <v>672.37863411069702</v>
          </cell>
          <cell r="G170">
            <v>631.96291520151306</v>
          </cell>
          <cell r="H170">
            <v>755.029630307567</v>
          </cell>
          <cell r="I170">
            <v>816.29606026092904</v>
          </cell>
          <cell r="J170">
            <v>954.89501323081402</v>
          </cell>
          <cell r="K170">
            <v>1150.1986139578701</v>
          </cell>
          <cell r="L170">
            <v>1175.3799254237499</v>
          </cell>
          <cell r="M170">
            <v>1395.64457764242</v>
          </cell>
          <cell r="N170">
            <v>1442.1892842294901</v>
          </cell>
          <cell r="O170">
            <v>1483.3860889836101</v>
          </cell>
          <cell r="P170">
            <v>1533.74185194963</v>
          </cell>
          <cell r="Q170">
            <v>1645.19457886381</v>
          </cell>
          <cell r="R170">
            <v>1785.4141372890499</v>
          </cell>
          <cell r="S170">
            <v>1754.4817632957399</v>
          </cell>
          <cell r="T170">
            <v>1684.0363666405301</v>
          </cell>
          <cell r="U170">
            <v>1553.79614598389</v>
          </cell>
          <cell r="V170">
            <v>1576.88099526835</v>
          </cell>
          <cell r="W170">
            <v>1406.77426496466</v>
          </cell>
          <cell r="X170">
            <v>1411.63318982542</v>
          </cell>
          <cell r="Y170">
            <v>1569.96885980364</v>
          </cell>
          <cell r="Z170">
            <v>1787.42677355455</v>
          </cell>
          <cell r="AA170">
            <v>2109.1564329388998</v>
          </cell>
          <cell r="AB170">
            <v>2188.5551944231702</v>
          </cell>
          <cell r="AC170">
            <v>1745.58578591839</v>
          </cell>
        </row>
        <row r="171">
          <cell r="A171" t="str">
            <v>Trinidad and Tobago</v>
          </cell>
          <cell r="B171">
            <v>5699.9922506045305</v>
          </cell>
          <cell r="C171">
            <v>6340.7274804568497</v>
          </cell>
          <cell r="D171">
            <v>7296.1291528952497</v>
          </cell>
          <cell r="E171">
            <v>6819.3894251925503</v>
          </cell>
          <cell r="F171">
            <v>6632.2172474776198</v>
          </cell>
          <cell r="G171">
            <v>6390.2794025153698</v>
          </cell>
          <cell r="H171">
            <v>4007.32284552376</v>
          </cell>
          <cell r="I171">
            <v>3959.5199101426001</v>
          </cell>
          <cell r="J171">
            <v>3731.2444535159798</v>
          </cell>
          <cell r="K171">
            <v>3569.03992051058</v>
          </cell>
          <cell r="L171">
            <v>4171.2515129508602</v>
          </cell>
          <cell r="M171">
            <v>4236.9111935083201</v>
          </cell>
          <cell r="N171">
            <v>4294.8064471690304</v>
          </cell>
          <cell r="O171">
            <v>3675.1431580724202</v>
          </cell>
          <cell r="P171">
            <v>3945.59277935106</v>
          </cell>
          <cell r="Q171">
            <v>4226.1838989260204</v>
          </cell>
          <cell r="R171">
            <v>4544.2908057770301</v>
          </cell>
          <cell r="S171">
            <v>4508.9122677237301</v>
          </cell>
          <cell r="T171">
            <v>4714.7433329432597</v>
          </cell>
          <cell r="U171">
            <v>5294.8929605143703</v>
          </cell>
          <cell r="V171">
            <v>6461.2922085525597</v>
          </cell>
          <cell r="W171">
            <v>7502.8541695673803</v>
          </cell>
          <cell r="X171">
            <v>7610.8170057581201</v>
          </cell>
          <cell r="Y171">
            <v>9374.4816185890904</v>
          </cell>
          <cell r="Z171">
            <v>10481.1109175765</v>
          </cell>
          <cell r="AA171">
            <v>12518.853899914</v>
          </cell>
          <cell r="AB171">
            <v>15355.384902944599</v>
          </cell>
          <cell r="AC171">
            <v>10473.917085724948</v>
          </cell>
        </row>
        <row r="172">
          <cell r="A172" t="str">
            <v>Tunisia</v>
          </cell>
          <cell r="B172">
            <v>1368.0712548424499</v>
          </cell>
          <cell r="C172">
            <v>1282.8786948044501</v>
          </cell>
          <cell r="D172">
            <v>1208.5292200108299</v>
          </cell>
          <cell r="E172">
            <v>1211.92708951236</v>
          </cell>
          <cell r="F172">
            <v>1184.3461442154901</v>
          </cell>
          <cell r="G172">
            <v>1168.06480764608</v>
          </cell>
          <cell r="H172">
            <v>1205.63315063084</v>
          </cell>
          <cell r="I172">
            <v>1269.1454963697099</v>
          </cell>
          <cell r="J172">
            <v>1299.3941840783</v>
          </cell>
          <cell r="K172">
            <v>1277.11383512833</v>
          </cell>
          <cell r="L172">
            <v>1509.8525356928899</v>
          </cell>
          <cell r="M172">
            <v>1559.7144188417201</v>
          </cell>
          <cell r="N172">
            <v>2145.9681478728398</v>
          </cell>
          <cell r="O172">
            <v>1683.8731755553399</v>
          </cell>
          <cell r="P172">
            <v>1771.64493628278</v>
          </cell>
          <cell r="Q172">
            <v>2012.7234366699699</v>
          </cell>
          <cell r="R172">
            <v>2154.9869391603902</v>
          </cell>
          <cell r="S172">
            <v>2050.6789975751299</v>
          </cell>
          <cell r="T172">
            <v>2125.2211096312699</v>
          </cell>
          <cell r="U172">
            <v>2195.4917089317801</v>
          </cell>
          <cell r="V172">
            <v>2034.35973232472</v>
          </cell>
          <cell r="W172">
            <v>2066.2755118475998</v>
          </cell>
          <cell r="X172">
            <v>2152.5133402382999</v>
          </cell>
          <cell r="Y172">
            <v>2530.98040786712</v>
          </cell>
          <cell r="Z172">
            <v>2811.2088588030801</v>
          </cell>
          <cell r="AA172">
            <v>2856.98267048458</v>
          </cell>
          <cell r="AB172">
            <v>2982.0823077686</v>
          </cell>
          <cell r="AC172">
            <v>2566.6738495015466</v>
          </cell>
        </row>
        <row r="173">
          <cell r="A173" t="str">
            <v>Turkey</v>
          </cell>
          <cell r="B173">
            <v>1576.7782792660801</v>
          </cell>
          <cell r="C173">
            <v>1562.3604897417599</v>
          </cell>
          <cell r="D173">
            <v>1382.43916033353</v>
          </cell>
          <cell r="E173">
            <v>1245.35353837356</v>
          </cell>
          <cell r="F173">
            <v>1183.45191687495</v>
          </cell>
          <cell r="G173">
            <v>1294.2891262831299</v>
          </cell>
          <cell r="H173">
            <v>1424.06603408774</v>
          </cell>
          <cell r="I173">
            <v>1592.8272957776001</v>
          </cell>
          <cell r="J173">
            <v>1674.37544707854</v>
          </cell>
          <cell r="K173">
            <v>1967.43732201337</v>
          </cell>
          <cell r="L173">
            <v>2698.2541873185601</v>
          </cell>
          <cell r="M173">
            <v>2618.27483846525</v>
          </cell>
          <cell r="N173">
            <v>2715.1806484171502</v>
          </cell>
          <cell r="O173">
            <v>3019.2800339031701</v>
          </cell>
          <cell r="P173">
            <v>2147.9864932889</v>
          </cell>
          <cell r="Q173">
            <v>2744.7492400804499</v>
          </cell>
          <cell r="R173">
            <v>2887.2009160399398</v>
          </cell>
          <cell r="S173">
            <v>3007.5562506372898</v>
          </cell>
          <cell r="T173">
            <v>3175.10250752192</v>
          </cell>
          <cell r="U173">
            <v>2875.9337033881402</v>
          </cell>
          <cell r="V173">
            <v>2995.1633593219299</v>
          </cell>
          <cell r="W173">
            <v>2126.4476514605399</v>
          </cell>
          <cell r="X173">
            <v>2675.4607992145402</v>
          </cell>
          <cell r="Y173">
            <v>3462.9260946798399</v>
          </cell>
          <cell r="Z173">
            <v>4288.5336316252096</v>
          </cell>
          <cell r="AA173">
            <v>5061.99058182517</v>
          </cell>
          <cell r="AB173">
            <v>5407.9591514086696</v>
          </cell>
          <cell r="AC173">
            <v>3837.2196517023281</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246.21081378713899</v>
          </cell>
          <cell r="O174">
            <v>1375.0712614981801</v>
          </cell>
          <cell r="P174">
            <v>908.33333333333303</v>
          </cell>
          <cell r="Q174">
            <v>1432.6521643594799</v>
          </cell>
          <cell r="R174">
            <v>566.49565903709504</v>
          </cell>
          <cell r="S174">
            <v>575.59951073059005</v>
          </cell>
          <cell r="T174">
            <v>638.385435020008</v>
          </cell>
          <cell r="U174">
            <v>845.11730600687702</v>
          </cell>
          <cell r="V174">
            <v>1081.65310889842</v>
          </cell>
          <cell r="W174">
            <v>1468.95371577575</v>
          </cell>
          <cell r="X174">
            <v>1814.7684605757199</v>
          </cell>
          <cell r="Y174">
            <v>2347.2839057388101</v>
          </cell>
          <cell r="Z174">
            <v>2870.7673167428602</v>
          </cell>
          <cell r="AA174">
            <v>3418.4827678817501</v>
          </cell>
          <cell r="AB174">
            <v>4279.83275663936</v>
          </cell>
          <cell r="AC174">
            <v>2700.0148205590417</v>
          </cell>
        </row>
        <row r="175">
          <cell r="A175" t="str">
            <v>Uganda</v>
          </cell>
          <cell r="B175">
            <v>366.52435792752101</v>
          </cell>
          <cell r="C175">
            <v>575.29118941052104</v>
          </cell>
          <cell r="D175">
            <v>387.009614716415</v>
          </cell>
          <cell r="E175">
            <v>428.923586327968</v>
          </cell>
          <cell r="F175">
            <v>319.28891236653197</v>
          </cell>
          <cell r="G175">
            <v>282.29100998670299</v>
          </cell>
          <cell r="H175">
            <v>271.24011605895203</v>
          </cell>
          <cell r="I175">
            <v>421.33957076029998</v>
          </cell>
          <cell r="J175">
            <v>420.29483658714997</v>
          </cell>
          <cell r="K175">
            <v>328.34957151106801</v>
          </cell>
          <cell r="L175">
            <v>258.43490358522598</v>
          </cell>
          <cell r="M175">
            <v>99.862419207850095</v>
          </cell>
          <cell r="N175">
            <v>145.036319444778</v>
          </cell>
          <cell r="O175">
            <v>157.92734545210601</v>
          </cell>
          <cell r="P175">
            <v>188.90261910682901</v>
          </cell>
          <cell r="Q175">
            <v>267.17482983917699</v>
          </cell>
          <cell r="R175">
            <v>273.33537150279699</v>
          </cell>
          <cell r="S175">
            <v>276.10287186661901</v>
          </cell>
          <cell r="T175">
            <v>287.75794356346302</v>
          </cell>
          <cell r="U175">
            <v>255.013339470761</v>
          </cell>
          <cell r="V175">
            <v>243.123357119612</v>
          </cell>
          <cell r="W175">
            <v>224.99721401973</v>
          </cell>
          <cell r="X175">
            <v>224.708200573369</v>
          </cell>
          <cell r="Y175">
            <v>232.34395081799499</v>
          </cell>
          <cell r="Z175">
            <v>245.04974151262999</v>
          </cell>
          <cell r="AA175">
            <v>303.08757295518899</v>
          </cell>
          <cell r="AB175">
            <v>316.298458406642</v>
          </cell>
          <cell r="AC175">
            <v>257.74752304759249</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399.26866366366102</v>
          </cell>
          <cell r="O176">
            <v>567.617339684542</v>
          </cell>
          <cell r="P176">
            <v>702.84871839785103</v>
          </cell>
          <cell r="Q176">
            <v>718.89391248325603</v>
          </cell>
          <cell r="R176">
            <v>872.73771076706998</v>
          </cell>
          <cell r="S176">
            <v>991.08800652642503</v>
          </cell>
          <cell r="T176">
            <v>834.49785992819295</v>
          </cell>
          <cell r="U176">
            <v>632.63992148576597</v>
          </cell>
          <cell r="V176">
            <v>638.99577949070101</v>
          </cell>
          <cell r="W176">
            <v>784.37704809911997</v>
          </cell>
          <cell r="X176">
            <v>883.12093974896504</v>
          </cell>
          <cell r="Y176">
            <v>1052.71569716422</v>
          </cell>
          <cell r="Z176">
            <v>1372.2919393432501</v>
          </cell>
          <cell r="AA176">
            <v>1833.4815667269199</v>
          </cell>
          <cell r="AB176">
            <v>2273.9788779949399</v>
          </cell>
          <cell r="AC176">
            <v>1366.6610115129024</v>
          </cell>
        </row>
        <row r="177">
          <cell r="A177" t="str">
            <v>United Arab Emirates</v>
          </cell>
          <cell r="B177">
            <v>29332.300624912699</v>
          </cell>
          <cell r="C177">
            <v>29989.350368616098</v>
          </cell>
          <cell r="D177">
            <v>26219.130998098</v>
          </cell>
          <cell r="E177">
            <v>23230.095532995201</v>
          </cell>
          <cell r="F177">
            <v>21270.699110203601</v>
          </cell>
          <cell r="G177">
            <v>19818.475747725999</v>
          </cell>
          <cell r="H177">
            <v>15051.529754180699</v>
          </cell>
          <cell r="I177">
            <v>15865.976068948899</v>
          </cell>
          <cell r="J177">
            <v>13513.740468006499</v>
          </cell>
          <cell r="K177">
            <v>15011.5844185857</v>
          </cell>
          <cell r="L177">
            <v>19514.6401620014</v>
          </cell>
          <cell r="M177">
            <v>17220.534204182499</v>
          </cell>
          <cell r="N177">
            <v>16652.445941533198</v>
          </cell>
          <cell r="O177">
            <v>17628.868717080601</v>
          </cell>
          <cell r="P177">
            <v>16788.844935890898</v>
          </cell>
          <cell r="Q177">
            <v>16891.583689785501</v>
          </cell>
          <cell r="R177">
            <v>19650.315395874801</v>
          </cell>
          <cell r="S177">
            <v>19850.9794978028</v>
          </cell>
          <cell r="T177">
            <v>17118.623271919801</v>
          </cell>
          <cell r="U177">
            <v>18193.684088145899</v>
          </cell>
          <cell r="V177">
            <v>21626.491060607201</v>
          </cell>
          <cell r="W177">
            <v>19689.463554124701</v>
          </cell>
          <cell r="X177">
            <v>20054.509045581701</v>
          </cell>
          <cell r="Y177">
            <v>21920.0408205276</v>
          </cell>
          <cell r="Z177">
            <v>23871.137352907001</v>
          </cell>
          <cell r="AA177">
            <v>27831.425141035099</v>
          </cell>
          <cell r="AB177">
            <v>33396.557565149502</v>
          </cell>
          <cell r="AC177">
            <v>24460.522246554265</v>
          </cell>
        </row>
        <row r="178">
          <cell r="A178" t="str">
            <v>United Kingdom</v>
          </cell>
          <cell r="B178">
            <v>9531.4363294135692</v>
          </cell>
          <cell r="C178">
            <v>9109.2900991331298</v>
          </cell>
          <cell r="D178">
            <v>8620.2130302262995</v>
          </cell>
          <cell r="E178">
            <v>8161.2334137282896</v>
          </cell>
          <cell r="F178">
            <v>7690.5842921897301</v>
          </cell>
          <cell r="G178">
            <v>8143.4815345928801</v>
          </cell>
          <cell r="H178">
            <v>9880.6848326557301</v>
          </cell>
          <cell r="I178">
            <v>12123.8796286793</v>
          </cell>
          <cell r="J178">
            <v>14679.889283549401</v>
          </cell>
          <cell r="K178">
            <v>14792.8670562642</v>
          </cell>
          <cell r="L178">
            <v>17404.049725410699</v>
          </cell>
          <cell r="M178">
            <v>18084.581415066401</v>
          </cell>
          <cell r="N178">
            <v>18762.783474371201</v>
          </cell>
          <cell r="O178">
            <v>16725.264188007499</v>
          </cell>
          <cell r="P178">
            <v>18025.462474335502</v>
          </cell>
          <cell r="Q178">
            <v>19579.433829096699</v>
          </cell>
          <cell r="R178">
            <v>20544.8236384476</v>
          </cell>
          <cell r="S178">
            <v>22781.636619508201</v>
          </cell>
          <cell r="T178">
            <v>24383.626114065799</v>
          </cell>
          <cell r="U178">
            <v>24998.783792899299</v>
          </cell>
          <cell r="V178">
            <v>24542.2039336175</v>
          </cell>
          <cell r="W178">
            <v>24286.122420322099</v>
          </cell>
          <cell r="X178">
            <v>26541.084226341001</v>
          </cell>
          <cell r="Y178">
            <v>30470.466710996199</v>
          </cell>
          <cell r="Z178">
            <v>36019.021937359998</v>
          </cell>
          <cell r="AA178">
            <v>37042.215562055098</v>
          </cell>
          <cell r="AB178">
            <v>39213.076820081602</v>
          </cell>
          <cell r="AC178">
            <v>32261.997946192667</v>
          </cell>
        </row>
        <row r="179">
          <cell r="A179" t="str">
            <v>United States</v>
          </cell>
          <cell r="B179">
            <v>12255.0808974803</v>
          </cell>
          <cell r="C179">
            <v>13606.837013260299</v>
          </cell>
          <cell r="D179">
            <v>14022.5536787777</v>
          </cell>
          <cell r="E179">
            <v>15098.0911285192</v>
          </cell>
          <cell r="F179">
            <v>16644.326408262201</v>
          </cell>
          <cell r="G179">
            <v>17701.240061992601</v>
          </cell>
          <cell r="H179">
            <v>18549.297706497</v>
          </cell>
          <cell r="I179">
            <v>19524.038545709998</v>
          </cell>
          <cell r="J179">
            <v>20834.3963995224</v>
          </cell>
          <cell r="K179">
            <v>22178.173645823601</v>
          </cell>
          <cell r="L179">
            <v>23207.898235301302</v>
          </cell>
          <cell r="M179">
            <v>23662.660793461499</v>
          </cell>
          <cell r="N179">
            <v>24681.906425999699</v>
          </cell>
          <cell r="O179">
            <v>25590.9732884398</v>
          </cell>
          <cell r="P179">
            <v>26857.4430479494</v>
          </cell>
          <cell r="Q179">
            <v>27762.894613225701</v>
          </cell>
          <cell r="R179">
            <v>28996.237366181002</v>
          </cell>
          <cell r="S179">
            <v>30438.610022099299</v>
          </cell>
          <cell r="T179">
            <v>31689.374168998402</v>
          </cell>
          <cell r="U179">
            <v>33196.969023134603</v>
          </cell>
          <cell r="V179">
            <v>34770.980661389403</v>
          </cell>
          <cell r="W179">
            <v>35491.264829348504</v>
          </cell>
          <cell r="X179">
            <v>36311.108259445296</v>
          </cell>
          <cell r="Y179">
            <v>37640.713750970099</v>
          </cell>
          <cell r="Z179">
            <v>39841.399426826902</v>
          </cell>
          <cell r="AA179">
            <v>41959.678594317498</v>
          </cell>
          <cell r="AB179">
            <v>44190.493243718498</v>
          </cell>
          <cell r="AC179">
            <v>39239.109684104464</v>
          </cell>
        </row>
        <row r="180">
          <cell r="A180" t="str">
            <v>Uruguay</v>
          </cell>
          <cell r="B180">
            <v>3482.1791614349399</v>
          </cell>
          <cell r="C180">
            <v>3859.9195671297298</v>
          </cell>
          <cell r="D180">
            <v>3135.2250971015901</v>
          </cell>
          <cell r="E180">
            <v>1709.98734717152</v>
          </cell>
          <cell r="F180">
            <v>1615.71880019528</v>
          </cell>
          <cell r="G180">
            <v>1568.7931346169401</v>
          </cell>
          <cell r="H180">
            <v>1936.73234878418</v>
          </cell>
          <cell r="I180">
            <v>2409.5786021254098</v>
          </cell>
          <cell r="J180">
            <v>2478.2654723743099</v>
          </cell>
          <cell r="K180">
            <v>2597.40619450953</v>
          </cell>
          <cell r="L180">
            <v>3005.4320901742899</v>
          </cell>
          <cell r="M180">
            <v>3600.9562625352</v>
          </cell>
          <cell r="N180">
            <v>4113.5420480036801</v>
          </cell>
          <cell r="O180">
            <v>4763.4061644004796</v>
          </cell>
          <cell r="P180">
            <v>5496.42932659096</v>
          </cell>
          <cell r="Q180">
            <v>6032.1557366993002</v>
          </cell>
          <cell r="R180">
            <v>6373.2334383772904</v>
          </cell>
          <cell r="S180">
            <v>6680.6040261010203</v>
          </cell>
          <cell r="T180">
            <v>6812.1668518711704</v>
          </cell>
          <cell r="U180">
            <v>6331.9313853067297</v>
          </cell>
          <cell r="V180">
            <v>6045.9684889802002</v>
          </cell>
          <cell r="W180">
            <v>5554.5681181974796</v>
          </cell>
          <cell r="X180">
            <v>3597.0629331444502</v>
          </cell>
          <cell r="Y180">
            <v>3316.5798637696098</v>
          </cell>
          <cell r="Z180">
            <v>3902.9973183045299</v>
          </cell>
          <cell r="AA180">
            <v>5274.2781479897303</v>
          </cell>
          <cell r="AB180">
            <v>6006.5686741815798</v>
          </cell>
          <cell r="AC180">
            <v>4608.6758425978969</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166.455114011322</v>
          </cell>
          <cell r="O181">
            <v>255.493836780929</v>
          </cell>
          <cell r="P181">
            <v>296.147470518624</v>
          </cell>
          <cell r="Q181">
            <v>454.166404102201</v>
          </cell>
          <cell r="R181">
            <v>609.71338374819504</v>
          </cell>
          <cell r="S181">
            <v>628.93707511186005</v>
          </cell>
          <cell r="T181">
            <v>624.035037783083</v>
          </cell>
          <cell r="U181">
            <v>700.14045017336696</v>
          </cell>
          <cell r="V181">
            <v>557.61528251237496</v>
          </cell>
          <cell r="W181">
            <v>466.76516011475798</v>
          </cell>
          <cell r="X181">
            <v>382.55270356413303</v>
          </cell>
          <cell r="Y181">
            <v>396.08558380534299</v>
          </cell>
          <cell r="Z181">
            <v>463.29854419279701</v>
          </cell>
          <cell r="AA181">
            <v>520.92165966326195</v>
          </cell>
          <cell r="AB181">
            <v>605.225202905017</v>
          </cell>
          <cell r="AC181">
            <v>472.47480904088496</v>
          </cell>
        </row>
        <row r="182">
          <cell r="A182" t="str">
            <v>Vanuatu</v>
          </cell>
          <cell r="B182">
            <v>940.33389918673595</v>
          </cell>
          <cell r="C182">
            <v>853.14766053112896</v>
          </cell>
          <cell r="D182">
            <v>830.62004706098298</v>
          </cell>
          <cell r="E182">
            <v>831.33234064216401</v>
          </cell>
          <cell r="F182">
            <v>980.85169693946</v>
          </cell>
          <cell r="G182">
            <v>897.93433852348301</v>
          </cell>
          <cell r="H182">
            <v>847.04151067936698</v>
          </cell>
          <cell r="I182">
            <v>887.44795589813702</v>
          </cell>
          <cell r="J182">
            <v>1016.27975316682</v>
          </cell>
          <cell r="K182">
            <v>990.66454812416896</v>
          </cell>
          <cell r="L182">
            <v>1059.45577681178</v>
          </cell>
          <cell r="M182">
            <v>1237.9796156504999</v>
          </cell>
          <cell r="N182">
            <v>1267.26141288437</v>
          </cell>
          <cell r="O182">
            <v>1280.0322825292601</v>
          </cell>
          <cell r="P182">
            <v>1365.8012740735701</v>
          </cell>
          <cell r="Q182">
            <v>1401.58392931457</v>
          </cell>
          <cell r="R182">
            <v>1418.6661653846099</v>
          </cell>
          <cell r="S182">
            <v>1442.42432168395</v>
          </cell>
          <cell r="T182">
            <v>1397.0429733725</v>
          </cell>
          <cell r="U182">
            <v>1344.6041973804199</v>
          </cell>
          <cell r="V182">
            <v>1279.3792105668099</v>
          </cell>
          <cell r="W182">
            <v>1198.03684751488</v>
          </cell>
          <cell r="X182">
            <v>1140.8163433053801</v>
          </cell>
          <cell r="Y182">
            <v>1355.04641156549</v>
          </cell>
          <cell r="Z182">
            <v>1556.6575864864401</v>
          </cell>
          <cell r="AA182">
            <v>1692.12842867069</v>
          </cell>
          <cell r="AB182">
            <v>1736.51561719544</v>
          </cell>
          <cell r="AC182">
            <v>1446.5335391230535</v>
          </cell>
        </row>
        <row r="183">
          <cell r="A183" t="str">
            <v>Venezuela, RB</v>
          </cell>
          <cell r="B183">
            <v>4649.9829359547302</v>
          </cell>
          <cell r="C183">
            <v>5062.6129998012502</v>
          </cell>
          <cell r="D183">
            <v>5018.8205977793496</v>
          </cell>
          <cell r="E183">
            <v>4861.18112886996</v>
          </cell>
          <cell r="F183">
            <v>3552.5801244889899</v>
          </cell>
          <cell r="G183">
            <v>3577.6828959866598</v>
          </cell>
          <cell r="H183">
            <v>3452.1466549091201</v>
          </cell>
          <cell r="I183">
            <v>2672.7343526978102</v>
          </cell>
          <cell r="J183">
            <v>3269.62071355328</v>
          </cell>
          <cell r="K183">
            <v>2367.3565514376301</v>
          </cell>
          <cell r="L183">
            <v>2481.68109314606</v>
          </cell>
          <cell r="M183">
            <v>2673.6062832897301</v>
          </cell>
          <cell r="N183">
            <v>2955.44790346217</v>
          </cell>
          <cell r="O183">
            <v>2863.1409400277598</v>
          </cell>
          <cell r="P183">
            <v>2728.6688376033198</v>
          </cell>
          <cell r="Q183">
            <v>3538.6846012404899</v>
          </cell>
          <cell r="R183">
            <v>3171.80633512756</v>
          </cell>
          <cell r="S183">
            <v>3768.1028617822699</v>
          </cell>
          <cell r="T183">
            <v>3928.2238035769001</v>
          </cell>
          <cell r="U183">
            <v>4132.3024053375302</v>
          </cell>
          <cell r="V183">
            <v>4845.0282008343202</v>
          </cell>
          <cell r="W183">
            <v>5031.59540006098</v>
          </cell>
          <cell r="X183">
            <v>3728.98019029127</v>
          </cell>
          <cell r="Y183">
            <v>3285.1344254493902</v>
          </cell>
          <cell r="Z183">
            <v>4353.5275914602198</v>
          </cell>
          <cell r="AA183">
            <v>5427.2958235688302</v>
          </cell>
          <cell r="AB183">
            <v>6736.2047695023703</v>
          </cell>
          <cell r="AC183">
            <v>4760.4563667221773</v>
          </cell>
        </row>
        <row r="184">
          <cell r="A184" t="str">
            <v>Vietnam</v>
          </cell>
          <cell r="B184">
            <v>513.96504212857997</v>
          </cell>
          <cell r="C184">
            <v>250.85905577510499</v>
          </cell>
          <cell r="D184">
            <v>326.328782882479</v>
          </cell>
          <cell r="E184">
            <v>482.44013183023901</v>
          </cell>
          <cell r="F184">
            <v>822.54891788428404</v>
          </cell>
          <cell r="G184">
            <v>251.20151395239</v>
          </cell>
          <cell r="H184">
            <v>556.01901331782199</v>
          </cell>
          <cell r="I184">
            <v>674.87981090550898</v>
          </cell>
          <cell r="J184">
            <v>365.89182455708698</v>
          </cell>
          <cell r="K184">
            <v>97.157979109618196</v>
          </cell>
          <cell r="L184">
            <v>98.031935793286493</v>
          </cell>
          <cell r="M184">
            <v>113.65442806519</v>
          </cell>
          <cell r="N184">
            <v>144.148770457193</v>
          </cell>
          <cell r="O184">
            <v>189.260539779472</v>
          </cell>
          <cell r="P184">
            <v>229.84727185403801</v>
          </cell>
          <cell r="Q184">
            <v>288.03206198299</v>
          </cell>
          <cell r="R184">
            <v>337.04821692985797</v>
          </cell>
          <cell r="S184">
            <v>361.25344207805603</v>
          </cell>
          <cell r="T184">
            <v>360.59979989392002</v>
          </cell>
          <cell r="U184">
            <v>374.47733376256502</v>
          </cell>
          <cell r="V184">
            <v>401.82195050844803</v>
          </cell>
          <cell r="W184">
            <v>413.08936354385099</v>
          </cell>
          <cell r="X184">
            <v>440.85094949309399</v>
          </cell>
          <cell r="Y184">
            <v>489.86583253754202</v>
          </cell>
          <cell r="Z184">
            <v>555.46163216071295</v>
          </cell>
          <cell r="AA184">
            <v>637.79274710421998</v>
          </cell>
          <cell r="AB184">
            <v>722.96780708885694</v>
          </cell>
          <cell r="AC184">
            <v>543.33805532137956</v>
          </cell>
        </row>
        <row r="185">
          <cell r="A185" t="str">
            <v>Yemen, Rep.</v>
          </cell>
          <cell r="B185">
            <v>424.59656195051599</v>
          </cell>
          <cell r="C185">
            <v>533.19566544698603</v>
          </cell>
          <cell r="D185">
            <v>631.37337821595702</v>
          </cell>
          <cell r="E185">
            <v>666.86152276244104</v>
          </cell>
          <cell r="F185">
            <v>645.02622148040098</v>
          </cell>
          <cell r="G185">
            <v>576.69146511942199</v>
          </cell>
          <cell r="H185">
            <v>526.25442934954003</v>
          </cell>
          <cell r="I185">
            <v>548.18449928894199</v>
          </cell>
          <cell r="J185">
            <v>703.62085368387795</v>
          </cell>
          <cell r="K185">
            <v>670.494181929089</v>
          </cell>
          <cell r="L185">
            <v>879.25487489718205</v>
          </cell>
          <cell r="M185">
            <v>938.20485381963294</v>
          </cell>
          <cell r="N185">
            <v>1160.14420408717</v>
          </cell>
          <cell r="O185">
            <v>1399.3094434283701</v>
          </cell>
          <cell r="P185">
            <v>1504.89741759511</v>
          </cell>
          <cell r="Q185">
            <v>717.67450120206695</v>
          </cell>
          <cell r="R185">
            <v>348.98094883365502</v>
          </cell>
          <cell r="S185">
            <v>356.64964223954001</v>
          </cell>
          <cell r="T185">
            <v>314.71631986515899</v>
          </cell>
          <cell r="U185">
            <v>368.26957045710202</v>
          </cell>
          <cell r="V185">
            <v>451.79010052828801</v>
          </cell>
          <cell r="W185">
            <v>432.39713514371402</v>
          </cell>
          <cell r="X185">
            <v>434.74523806538502</v>
          </cell>
          <cell r="Y185">
            <v>496.15383690067301</v>
          </cell>
          <cell r="Z185">
            <v>544.49877648227402</v>
          </cell>
          <cell r="AA185">
            <v>585.87142422584395</v>
          </cell>
          <cell r="AB185">
            <v>692.95925934667696</v>
          </cell>
          <cell r="AC185">
            <v>531.10427836076121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cell r="AC186" t="str">
            <v/>
          </cell>
        </row>
        <row r="187">
          <cell r="A187" t="str">
            <v>Zambia</v>
          </cell>
          <cell r="B187">
            <v>677.19846636458703</v>
          </cell>
          <cell r="C187">
            <v>677.15002556189802</v>
          </cell>
          <cell r="D187">
            <v>633.123675847458</v>
          </cell>
          <cell r="E187">
            <v>529.89313780499697</v>
          </cell>
          <cell r="F187">
            <v>422.57611777803902</v>
          </cell>
          <cell r="G187">
            <v>388.96</v>
          </cell>
          <cell r="H187">
            <v>260.16998887124299</v>
          </cell>
          <cell r="I187">
            <v>313.03989982835799</v>
          </cell>
          <cell r="J187">
            <v>511.87501109631597</v>
          </cell>
          <cell r="K187">
            <v>529.31939839544998</v>
          </cell>
          <cell r="L187">
            <v>480.25280411922199</v>
          </cell>
          <cell r="M187">
            <v>420.923718990184</v>
          </cell>
          <cell r="N187">
            <v>400.35787395710901</v>
          </cell>
          <cell r="O187">
            <v>382.11635721269698</v>
          </cell>
          <cell r="P187">
            <v>382.07530255490798</v>
          </cell>
          <cell r="Q187">
            <v>380.94930130500001</v>
          </cell>
          <cell r="R187">
            <v>346.18713258180799</v>
          </cell>
          <cell r="S187">
            <v>399.80741710393397</v>
          </cell>
          <cell r="T187">
            <v>320.56440080083797</v>
          </cell>
          <cell r="U187">
            <v>307.046620767452</v>
          </cell>
          <cell r="V187">
            <v>314.34196991127698</v>
          </cell>
          <cell r="W187">
            <v>345.113500928517</v>
          </cell>
          <cell r="X187">
            <v>349.56481676175702</v>
          </cell>
          <cell r="Y187">
            <v>391.21561175621298</v>
          </cell>
          <cell r="Z187">
            <v>480.39162884663</v>
          </cell>
          <cell r="AA187">
            <v>627.12606117391795</v>
          </cell>
          <cell r="AB187">
            <v>921.56404333411194</v>
          </cell>
          <cell r="AC187">
            <v>519.16261046685781</v>
          </cell>
        </row>
        <row r="188">
          <cell r="A188" t="str">
            <v>Zimbabwe</v>
          </cell>
          <cell r="B188">
            <v>754.79843529743403</v>
          </cell>
          <cell r="C188">
            <v>881.37899205696999</v>
          </cell>
          <cell r="D188">
            <v>902.02924553102002</v>
          </cell>
          <cell r="E188">
            <v>794.77607948031698</v>
          </cell>
          <cell r="F188">
            <v>635.34067399086803</v>
          </cell>
          <cell r="G188">
            <v>672.91985215214197</v>
          </cell>
          <cell r="H188">
            <v>719.47019653178995</v>
          </cell>
          <cell r="I188">
            <v>753.94754539340704</v>
          </cell>
          <cell r="J188">
            <v>851.01608346011801</v>
          </cell>
          <cell r="K188">
            <v>872.90966178485098</v>
          </cell>
          <cell r="L188">
            <v>896.95566452140201</v>
          </cell>
          <cell r="M188">
            <v>810.18743729446101</v>
          </cell>
          <cell r="N188">
            <v>647.83803548425897</v>
          </cell>
          <cell r="O188">
            <v>607.84980290144597</v>
          </cell>
          <cell r="P188">
            <v>617.88108012290797</v>
          </cell>
          <cell r="Q188">
            <v>620.51513183538304</v>
          </cell>
          <cell r="R188">
            <v>735.46054665180804</v>
          </cell>
          <cell r="S188">
            <v>762.55848054657395</v>
          </cell>
          <cell r="T188">
            <v>532.69183838744596</v>
          </cell>
          <cell r="U188">
            <v>508.46752873779599</v>
          </cell>
          <cell r="V188">
            <v>695.61493393181399</v>
          </cell>
          <cell r="W188">
            <v>1104.2876387050801</v>
          </cell>
          <cell r="X188">
            <v>2652.0693779652202</v>
          </cell>
          <cell r="Y188">
            <v>893.90107683270196</v>
          </cell>
          <cell r="Z188">
            <v>400.66124570296301</v>
          </cell>
          <cell r="AA188">
            <v>387.97927137988398</v>
          </cell>
          <cell r="AB188">
            <v>472.23114480833601</v>
          </cell>
          <cell r="AC188">
            <v>985.18829256569768</v>
          </cell>
        </row>
      </sheetData>
      <sheetData sheetId="6"/>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resas Publicas detalle"/>
      <sheetName val="Main"/>
      <sheetName val="Links"/>
      <sheetName val="ErrCheck"/>
    </sheetNames>
    <sheetDataSet>
      <sheetData sheetId="0" refreshError="1"/>
      <sheetData sheetId="1" refreshError="1"/>
      <sheetData sheetId="2" refreshError="1"/>
      <sheetData sheetId="3"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CPI"/>
      <sheetName val="CPI graph"/>
      <sheetName val="NA86-87n"/>
      <sheetName val="NA86-87r"/>
      <sheetName val="Aggrn"/>
      <sheetName val="Aggrr"/>
      <sheetName val="Deflators"/>
      <sheetName val="Assum"/>
      <sheetName val="Input-Output"/>
      <sheetName val="NA"/>
      <sheetName val="NA (2)"/>
      <sheetName val="Input"/>
      <sheetName val="output_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erie mensual"/>
      <sheetName val="Codigos"/>
      <sheetName val="Fax a envi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sheetName val="GROWTH"/>
      <sheetName val="LONGGDP"/>
      <sheetName val="LONGGDP.XLS"/>
    </sheetNames>
    <definedNames>
      <definedName name="goafrica"/>
      <definedName name="goasia"/>
      <definedName name="goeeup"/>
      <definedName name="goeurope"/>
      <definedName name="golamerica"/>
      <definedName name="gomeast"/>
      <definedName name="gooecd"/>
      <definedName name="goopec"/>
      <definedName name="gosummary"/>
    </definedNames>
    <sheetDataSet>
      <sheetData sheetId="0" refreshError="1"/>
      <sheetData sheetId="1" refreshError="1"/>
      <sheetData sheetId="2" refreshError="1"/>
      <sheetData sheetId="3"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e Datos"/>
      <sheetName val="Codi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 val="RED Table 20"/>
      <sheetName val="J(Priv.Cap)"/>
      <sheetName val="Supuestos "/>
      <sheetName val="SNF Córd"/>
      <sheetName val="GG Table"/>
      <sheetName val="FOREX-DAILY"/>
      <sheetName val="A"/>
      <sheetName val="H"/>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 val="RED Table 20"/>
      <sheetName val="J(Priv.Cap)"/>
      <sheetName val="Supuestos "/>
      <sheetName val="SNF Córd"/>
      <sheetName val="GG 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emandas Detalladas"/>
      <sheetName val="Demandas Consolidadas"/>
      <sheetName val="Dashboard Regional"/>
      <sheetName val="Dashboard Provincial"/>
      <sheetName val="Master"/>
      <sheetName val="Geografia"/>
      <sheetName val="Gobierno"/>
      <sheetName val="Regional Dashboard Data"/>
      <sheetName val="Provincial Dashboard Data"/>
      <sheetName val="Log"/>
      <sheetName val="Formato Reporte Sectoriales"/>
      <sheetName val="Formato Consolidacion Provincia"/>
      <sheetName val="Formato Demandas Consolidadas"/>
      <sheetName val="Ranking Bancario"/>
      <sheetName val="Ganancias o Pérdidas BC"/>
      <sheetName val="Arbol Rentabilidad"/>
      <sheetName val="base de datos MODULO I"/>
      <sheetName val="Calidad del Activo"/>
      <sheetName val="Dinámica Couta Mercado"/>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enu"/>
      <sheetName val="Demandas Detalladas"/>
      <sheetName val="Demandas Consolidadas"/>
      <sheetName val="Dashboard Regional"/>
      <sheetName val="Dashboard Provincial"/>
      <sheetName val="Master"/>
      <sheetName val="Geografia"/>
      <sheetName val="Gobierno"/>
      <sheetName val="Regional Dashboard Data"/>
      <sheetName val="Provincial Dashboard Data"/>
      <sheetName val="Log"/>
      <sheetName val="Formato Reporte Sectoriales"/>
      <sheetName val="Formato Consolidacion Provincia"/>
      <sheetName val="Formato Demandas Consolidada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 val="RES"/>
      <sheetName val="tab 14"/>
      <sheetName val="tab 3"/>
      <sheetName val="Codigos"/>
      <sheetName val="BD"/>
      <sheetName val="BASE"/>
      <sheetName val="COP FED"/>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ig1"/>
      <sheetName val="Fig2"/>
      <sheetName val="Fig3"/>
      <sheetName val="Fig4"/>
      <sheetName val="Fig5"/>
      <sheetName val="Fig6"/>
      <sheetName val="Table 1"/>
      <sheetName val="Table 4"/>
      <sheetName val="Table 5"/>
      <sheetName val="Table 6"/>
      <sheetName val="Data"/>
      <sheetName val="BSA Matrix"/>
      <sheetName val="EDSS ER data"/>
      <sheetName val="EDSS data"/>
      <sheetName val="QEDS"/>
      <sheetName val="QEDS data"/>
      <sheetName val="JEDH"/>
      <sheetName val="CPIS"/>
      <sheetName val="CB"/>
      <sheetName val="Govt"/>
      <sheetName val="ODC"/>
      <sheetName val="OFC"/>
      <sheetName val="NFC"/>
      <sheetName val="OR"/>
      <sheetName val="NR"/>
      <sheetName val="Figure 4"/>
      <sheetName val="Figure 5"/>
      <sheetName val="Figure 6"/>
      <sheetName val="Data for charts"/>
      <sheetName val="Chart1"/>
      <sheetName val="Chart2"/>
      <sheetName val="Chart3"/>
      <sheetName val="Chart4"/>
      <sheetName val="ipc"/>
      <sheetName val="Empresas Publicas deta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DEBT"/>
      <sheetName val="DIS"/>
      <sheetName val="AMO"/>
      <sheetName val="INT"/>
      <sheetName val="Sheet4"/>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heet4"/>
      <sheetName val="Q4"/>
      <sheetName val="DA"/>
      <sheetName val="RED-GDP"/>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J(Priv.Cap)"/>
    </sheetNames>
    <sheetDataSet>
      <sheetData sheetId="0"/>
      <sheetData sheetId="1"/>
      <sheetData sheetId="2" refreshError="1"/>
      <sheetData sheetId="3" refreshError="1"/>
      <sheetData sheetId="4" refreshError="1"/>
      <sheetData sheetId="5"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gos"/>
      <sheetName val="Exportaciones Anuales"/>
      <sheetName val="Exportaciones Mensuales"/>
      <sheetName val="Export. Mensual Comparada"/>
      <sheetName val="Export. Trimestrales"/>
      <sheetName val="Exportaciones Acumuladas"/>
      <sheetName val="Export. Trimestrales Comparadas"/>
      <sheetName val="Export. ZF"/>
      <sheetName val="Export. Nacionales x Productos"/>
      <sheetName val="Anexo 5 Inf_Eco"/>
      <sheetName val="Importaciones Anuales"/>
      <sheetName val="Importaciones Mensuales"/>
      <sheetName val="Importaciones Trimestrales"/>
      <sheetName val="Importaciones Acumuladas"/>
      <sheetName val="Import. Trimestrales Comparadas"/>
      <sheetName val="Importaciones_Crudo_y_Derivados"/>
      <sheetName val="Export. Trim. (Proy)"/>
      <sheetName val="Import. Trim. (Proy)"/>
      <sheetName val="Cacao Total US$"/>
      <sheetName val="Cacao Total Volumen"/>
      <sheetName val="Export. Anuales"/>
      <sheetName val="Export. Trim (t  t-1)"/>
      <sheetName val="Export. Trim (t  t-1) completo"/>
      <sheetName val="Export. Mensual"/>
      <sheetName val="Import. Anuales"/>
      <sheetName val="Import. Trim (t  t-1)"/>
      <sheetName val="Import. Trim (t  t-1) Completo"/>
      <sheetName val="Import. Mensuales"/>
      <sheetName val="Exportaciones x Productos"/>
      <sheetName val="Cacao Total US$ y Volumen"/>
      <sheetName val="Export. Mensual Comparada 1"/>
      <sheetName val="Export. Mensual Comparada (2)"/>
      <sheetName val="Import. Mensual Comparada (2)"/>
      <sheetName val="Petróleo 2019 (26-06-2019)"/>
      <sheetName val="cop fed"/>
      <sheetName val="CIRRs"/>
    </sheetNames>
    <sheetDataSet>
      <sheetData sheetId="0">
        <row r="5">
          <cell r="A5" t="str">
            <v>I</v>
          </cell>
          <cell r="B5">
            <v>1</v>
          </cell>
          <cell r="C5">
            <v>3</v>
          </cell>
          <cell r="D5" t="str">
            <v>Ene - Mar</v>
          </cell>
          <cell r="E5" t="str">
            <v>Enero - Marzo</v>
          </cell>
        </row>
        <row r="6">
          <cell r="A6" t="str">
            <v>II</v>
          </cell>
          <cell r="B6">
            <v>4</v>
          </cell>
          <cell r="C6">
            <v>6</v>
          </cell>
          <cell r="D6" t="str">
            <v>Abr - Jun</v>
          </cell>
          <cell r="E6" t="str">
            <v>Abril - Junio</v>
          </cell>
        </row>
        <row r="7">
          <cell r="A7" t="str">
            <v>IIa</v>
          </cell>
          <cell r="B7">
            <v>1</v>
          </cell>
          <cell r="C7">
            <v>6</v>
          </cell>
          <cell r="D7" t="str">
            <v>Ene - Jun</v>
          </cell>
          <cell r="E7" t="str">
            <v>Enero - Junio</v>
          </cell>
        </row>
        <row r="8">
          <cell r="A8" t="str">
            <v>III</v>
          </cell>
          <cell r="B8">
            <v>7</v>
          </cell>
          <cell r="C8">
            <v>9</v>
          </cell>
          <cell r="D8" t="str">
            <v>Jul - Sep</v>
          </cell>
          <cell r="E8" t="str">
            <v>Julio - Septiembre</v>
          </cell>
        </row>
        <row r="9">
          <cell r="A9" t="str">
            <v>IIIa</v>
          </cell>
          <cell r="B9">
            <v>1</v>
          </cell>
          <cell r="C9">
            <v>9</v>
          </cell>
          <cell r="D9" t="str">
            <v>Ene - Sep</v>
          </cell>
          <cell r="E9" t="str">
            <v>Enero - Septiembre</v>
          </cell>
        </row>
        <row r="10">
          <cell r="A10" t="str">
            <v>IV</v>
          </cell>
          <cell r="B10">
            <v>10</v>
          </cell>
          <cell r="C10">
            <v>12</v>
          </cell>
          <cell r="D10" t="str">
            <v>Oct - Dic</v>
          </cell>
          <cell r="E10" t="str">
            <v>Octubre - Diciembre</v>
          </cell>
        </row>
        <row r="11">
          <cell r="A11" t="str">
            <v>IVa</v>
          </cell>
          <cell r="B11">
            <v>1</v>
          </cell>
          <cell r="C11">
            <v>12</v>
          </cell>
          <cell r="D11" t="str">
            <v>Ene - Dic</v>
          </cell>
          <cell r="E11" t="str">
            <v>Enero - Diciembre</v>
          </cell>
        </row>
        <row r="14">
          <cell r="A14">
            <v>1</v>
          </cell>
          <cell r="B14" t="str">
            <v>Enero</v>
          </cell>
        </row>
        <row r="15">
          <cell r="A15">
            <v>2</v>
          </cell>
          <cell r="B15" t="str">
            <v>Febrero</v>
          </cell>
        </row>
        <row r="16">
          <cell r="A16">
            <v>3</v>
          </cell>
          <cell r="B16" t="str">
            <v>Marzo</v>
          </cell>
        </row>
        <row r="17">
          <cell r="A17">
            <v>4</v>
          </cell>
          <cell r="B17" t="str">
            <v>Abril</v>
          </cell>
        </row>
        <row r="18">
          <cell r="A18">
            <v>5</v>
          </cell>
          <cell r="B18" t="str">
            <v>Mayo</v>
          </cell>
        </row>
        <row r="19">
          <cell r="A19">
            <v>6</v>
          </cell>
          <cell r="B19" t="str">
            <v>Junio</v>
          </cell>
        </row>
        <row r="20">
          <cell r="A20">
            <v>7</v>
          </cell>
          <cell r="B20" t="str">
            <v>Julio</v>
          </cell>
        </row>
        <row r="21">
          <cell r="A21">
            <v>8</v>
          </cell>
          <cell r="B21" t="str">
            <v>Agosto</v>
          </cell>
        </row>
        <row r="22">
          <cell r="A22">
            <v>9</v>
          </cell>
          <cell r="B22" t="str">
            <v>Septiembre</v>
          </cell>
        </row>
        <row r="23">
          <cell r="A23">
            <v>10</v>
          </cell>
          <cell r="B23" t="str">
            <v>Octubre</v>
          </cell>
        </row>
        <row r="24">
          <cell r="A24">
            <v>11</v>
          </cell>
          <cell r="B24" t="str">
            <v>Noviembre</v>
          </cell>
        </row>
        <row r="25">
          <cell r="A25">
            <v>12</v>
          </cell>
          <cell r="B25" t="str">
            <v>Diciembre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sheetData sheetId="32"/>
      <sheetData sheetId="33"/>
      <sheetData sheetId="34" refreshError="1"/>
      <sheetData sheetId="35"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PF - Resultados"/>
      <sheetName val="Sheet1"/>
      <sheetName val="DB_RECO_DEU"/>
      <sheetName val="DB_SDE"/>
      <sheetName val="DB_DEUDAC"/>
      <sheetName val="DB_RECAP"/>
      <sheetName val="DB_COM"/>
      <sheetName val="DB_DESEM"/>
      <sheetName val="TC"/>
      <sheetName val="TI"/>
      <sheetName val="LIST"/>
      <sheetName val="Resumen"/>
      <sheetName val="Servicio Deuda"/>
      <sheetName val="Sev2020HP"/>
      <sheetName val="HIP-BILAT"/>
      <sheetName val="HIP-MULT"/>
      <sheetName val="HIP-MULT-AP"/>
      <sheetName val="HIP-BONOS EXT"/>
      <sheetName val="HIP-BONOS INT"/>
      <sheetName val="HIP-REEST INT"/>
      <sheetName val="RECAP BCRD"/>
      <sheetName val="LineaCreditoEDEs"/>
      <sheetName val="Comprobacion"/>
      <sheetName val="CEIZTUR"/>
      <sheetName val="I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9">
          <cell r="P9">
            <v>111811966990.07126</v>
          </cell>
          <cell r="W9">
            <v>141211801372.20435</v>
          </cell>
          <cell r="AY9">
            <v>97867681658.065262</v>
          </cell>
        </row>
      </sheetData>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private debt flows"/>
      <sheetName val="GDP per capita"/>
      <sheetName val="Ave grant element"/>
      <sheetName val="Official share of debt"/>
      <sheetName val="Money and credit"/>
      <sheetName val="LICs share of bank loans"/>
      <sheetName val="1st time issues - GDP per cap"/>
      <sheetName val="Loans vs GDP"/>
      <sheetName val="Credit ratings on 1st issues"/>
      <sheetName val="Spreads on 1st issues"/>
      <sheetName val="Credit Ratings &amp; GNI per capita"/>
      <sheetName val="Private bond flows"/>
      <sheetName val="Debt burden - LICs"/>
      <sheetName val="Credit ratings LICs vs LMICs"/>
      <sheetName val="Credit ratings LICs 2001-6"/>
      <sheetName val="EMBI &amp; US corp spreads"/>
      <sheetName val="Maturity structure of dom debt"/>
      <sheetName val="LICs share of private debt"/>
      <sheetName val="GNI per capita"/>
      <sheetName val="private debt vs GNI per capita"/>
      <sheetName val="Corp vs sovereign debt flows"/>
      <sheetName val="FDI inflows vs GNI per capita"/>
      <sheetName val="FDI % of GNI vs GNI per capita"/>
      <sheetName val="FDI and private debt flows"/>
      <sheetName val="FDI &amp; private debt % of GNI"/>
      <sheetName val="ODA &amp; private debt % of GNI"/>
      <sheetName val="Ave maturity and int rate"/>
      <sheetName val="SD of growth"/>
      <sheetName val="Money and credit vs GNI per c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capital flows"/>
      <sheetName val="Table 2.1 from DDP program"/>
      <sheetName val="Net equity inflows"/>
      <sheetName val="Net equity outflows"/>
      <sheetName val="Net private debt flows"/>
    </sheetNames>
    <sheetDataSet>
      <sheetData sheetId="0">
        <row r="2">
          <cell r="A2" t="str">
            <v>$ billions</v>
          </cell>
        </row>
      </sheetData>
      <sheetData sheetId="1">
        <row r="2">
          <cell r="A2" t="str">
            <v xml:space="preserve">           </v>
          </cell>
        </row>
      </sheetData>
      <sheetData sheetId="2" refreshError="1"/>
      <sheetData sheetId="3" refreshError="1"/>
      <sheetData sheetId="4"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T"/>
      <sheetName val="All developing countries"/>
      <sheetName val="Ext debt % of GNI - regions"/>
      <sheetName val="Ext debt % of exports - regions"/>
      <sheetName val="External debt - regions"/>
      <sheetName val="External debt burden - regions"/>
    </sheetNames>
    <sheetDataSet>
      <sheetData sheetId="0">
        <row r="3">
          <cell r="A3" t="str">
            <v xml:space="preserve">           </v>
          </cell>
          <cell r="B3" t="str">
            <v>1980</v>
          </cell>
          <cell r="C3" t="str">
            <v>1981</v>
          </cell>
          <cell r="D3" t="str">
            <v>1982</v>
          </cell>
          <cell r="E3" t="str">
            <v>1983</v>
          </cell>
          <cell r="F3" t="str">
            <v>1984</v>
          </cell>
          <cell r="G3" t="str">
            <v>1985</v>
          </cell>
          <cell r="H3" t="str">
            <v>1986</v>
          </cell>
          <cell r="I3" t="str">
            <v>1987</v>
          </cell>
          <cell r="J3" t="str">
            <v>1988</v>
          </cell>
          <cell r="K3" t="str">
            <v>1989</v>
          </cell>
          <cell r="L3" t="str">
            <v>1990</v>
          </cell>
          <cell r="M3" t="str">
            <v>1991</v>
          </cell>
          <cell r="N3" t="str">
            <v>1992</v>
          </cell>
          <cell r="O3" t="str">
            <v>1993</v>
          </cell>
          <cell r="P3" t="str">
            <v>1994</v>
          </cell>
          <cell r="Q3" t="str">
            <v>1995</v>
          </cell>
          <cell r="R3" t="str">
            <v>1996</v>
          </cell>
          <cell r="S3" t="str">
            <v>1997</v>
          </cell>
          <cell r="T3" t="str">
            <v>1998</v>
          </cell>
          <cell r="U3" t="str">
            <v>1999</v>
          </cell>
          <cell r="V3" t="str">
            <v>2000</v>
          </cell>
          <cell r="W3" t="str">
            <v>2001</v>
          </cell>
          <cell r="X3" t="str">
            <v>2002</v>
          </cell>
          <cell r="Y3" t="str">
            <v>2003</v>
          </cell>
          <cell r="Z3" t="str">
            <v>2004</v>
          </cell>
          <cell r="AA3" t="str">
            <v>2005</v>
          </cell>
        </row>
        <row r="4">
          <cell r="A4" t="str">
            <v xml:space="preserve">  Albania</v>
          </cell>
          <cell r="B4" t="str">
            <v>..</v>
          </cell>
          <cell r="C4" t="str">
            <v>..</v>
          </cell>
          <cell r="D4" t="str">
            <v>..</v>
          </cell>
          <cell r="E4" t="str">
            <v>..</v>
          </cell>
          <cell r="F4" t="str">
            <v>..</v>
          </cell>
          <cell r="G4" t="str">
            <v>..</v>
          </cell>
          <cell r="H4" t="str">
            <v>..</v>
          </cell>
          <cell r="I4" t="str">
            <v>..</v>
          </cell>
          <cell r="J4" t="str">
            <v>..</v>
          </cell>
          <cell r="K4" t="str">
            <v>..</v>
          </cell>
          <cell r="L4" t="str">
            <v>..</v>
          </cell>
          <cell r="M4">
            <v>0.5</v>
          </cell>
          <cell r="N4">
            <v>0.6</v>
          </cell>
          <cell r="O4">
            <v>0.8</v>
          </cell>
          <cell r="P4">
            <v>0.9</v>
          </cell>
          <cell r="Q4">
            <v>0.5</v>
          </cell>
          <cell r="R4">
            <v>0.5</v>
          </cell>
          <cell r="S4">
            <v>0.5</v>
          </cell>
          <cell r="T4">
            <v>0.6</v>
          </cell>
          <cell r="U4">
            <v>0.7</v>
          </cell>
          <cell r="V4">
            <v>1.1000000000000001</v>
          </cell>
          <cell r="W4">
            <v>1.1000000000000001</v>
          </cell>
          <cell r="X4">
            <v>1.1000000000000001</v>
          </cell>
          <cell r="Y4">
            <v>1.5</v>
          </cell>
          <cell r="Z4">
            <v>1.5</v>
          </cell>
          <cell r="AA4">
            <v>1.8</v>
          </cell>
        </row>
        <row r="5">
          <cell r="A5" t="str">
            <v xml:space="preserve">  Algeria</v>
          </cell>
          <cell r="B5">
            <v>19.399999999999999</v>
          </cell>
          <cell r="C5">
            <v>18.399999999999999</v>
          </cell>
          <cell r="D5">
            <v>17.600000000000001</v>
          </cell>
          <cell r="E5">
            <v>16.399999999999999</v>
          </cell>
          <cell r="F5">
            <v>15.9</v>
          </cell>
          <cell r="G5">
            <v>18.3</v>
          </cell>
          <cell r="H5">
            <v>22.7</v>
          </cell>
          <cell r="I5">
            <v>24.4</v>
          </cell>
          <cell r="J5">
            <v>26.1</v>
          </cell>
          <cell r="K5">
            <v>27.2</v>
          </cell>
          <cell r="L5">
            <v>28.1</v>
          </cell>
          <cell r="M5">
            <v>28.5</v>
          </cell>
          <cell r="N5">
            <v>27.3</v>
          </cell>
          <cell r="O5">
            <v>26.3</v>
          </cell>
          <cell r="P5">
            <v>30.2</v>
          </cell>
          <cell r="Q5">
            <v>33</v>
          </cell>
          <cell r="R5">
            <v>33.6</v>
          </cell>
          <cell r="S5">
            <v>30.9</v>
          </cell>
          <cell r="T5">
            <v>30.7</v>
          </cell>
          <cell r="U5">
            <v>28</v>
          </cell>
          <cell r="V5">
            <v>25.3</v>
          </cell>
          <cell r="W5">
            <v>22.6</v>
          </cell>
          <cell r="X5">
            <v>22.8</v>
          </cell>
          <cell r="Y5">
            <v>23.5</v>
          </cell>
          <cell r="Z5">
            <v>22.2</v>
          </cell>
          <cell r="AA5">
            <v>16.899999999999999</v>
          </cell>
        </row>
        <row r="6">
          <cell r="A6" t="str">
            <v xml:space="preserve">  Angola</v>
          </cell>
          <cell r="B6" t="str">
            <v>..</v>
          </cell>
          <cell r="C6" t="str">
            <v>..</v>
          </cell>
          <cell r="D6" t="str">
            <v>..</v>
          </cell>
          <cell r="E6" t="str">
            <v>..</v>
          </cell>
          <cell r="F6" t="str">
            <v>..</v>
          </cell>
          <cell r="G6" t="str">
            <v>..</v>
          </cell>
          <cell r="H6" t="str">
            <v>..</v>
          </cell>
          <cell r="I6" t="str">
            <v>..</v>
          </cell>
          <cell r="J6" t="str">
            <v>..</v>
          </cell>
          <cell r="K6">
            <v>7.3</v>
          </cell>
          <cell r="L6">
            <v>8.6</v>
          </cell>
          <cell r="M6">
            <v>9</v>
          </cell>
          <cell r="N6">
            <v>10.1</v>
          </cell>
          <cell r="O6">
            <v>10.6</v>
          </cell>
          <cell r="P6">
            <v>11.3</v>
          </cell>
          <cell r="Q6">
            <v>11.5</v>
          </cell>
          <cell r="R6">
            <v>10.5</v>
          </cell>
          <cell r="S6">
            <v>9.9</v>
          </cell>
          <cell r="T6">
            <v>10.8</v>
          </cell>
          <cell r="U6">
            <v>10.3</v>
          </cell>
          <cell r="V6">
            <v>9.4</v>
          </cell>
          <cell r="W6">
            <v>8.4</v>
          </cell>
          <cell r="X6">
            <v>8.6999999999999993</v>
          </cell>
          <cell r="Y6">
            <v>8.6999999999999993</v>
          </cell>
          <cell r="Z6">
            <v>9.3000000000000007</v>
          </cell>
          <cell r="AA6">
            <v>11.8</v>
          </cell>
        </row>
        <row r="7">
          <cell r="A7" t="str">
            <v xml:space="preserve">  Argentina</v>
          </cell>
          <cell r="B7">
            <v>27.2</v>
          </cell>
          <cell r="C7">
            <v>35.700000000000003</v>
          </cell>
          <cell r="D7">
            <v>43.6</v>
          </cell>
          <cell r="E7">
            <v>45.9</v>
          </cell>
          <cell r="F7">
            <v>48.9</v>
          </cell>
          <cell r="G7">
            <v>50.9</v>
          </cell>
          <cell r="H7">
            <v>52.4</v>
          </cell>
          <cell r="I7">
            <v>58.5</v>
          </cell>
          <cell r="J7">
            <v>58.8</v>
          </cell>
          <cell r="K7">
            <v>65.3</v>
          </cell>
          <cell r="L7">
            <v>62.2</v>
          </cell>
          <cell r="M7">
            <v>65.400000000000006</v>
          </cell>
          <cell r="N7">
            <v>68.3</v>
          </cell>
          <cell r="O7">
            <v>64.5</v>
          </cell>
          <cell r="P7">
            <v>74.8</v>
          </cell>
          <cell r="Q7">
            <v>98.5</v>
          </cell>
          <cell r="R7">
            <v>111.1</v>
          </cell>
          <cell r="S7">
            <v>128.19999999999999</v>
          </cell>
          <cell r="T7">
            <v>141.4</v>
          </cell>
          <cell r="U7">
            <v>145.69999999999999</v>
          </cell>
          <cell r="V7">
            <v>147.4</v>
          </cell>
          <cell r="W7">
            <v>154.1</v>
          </cell>
          <cell r="X7">
            <v>150.80000000000001</v>
          </cell>
          <cell r="Y7">
            <v>166.8</v>
          </cell>
          <cell r="Z7">
            <v>169.5</v>
          </cell>
          <cell r="AA7">
            <v>114.3</v>
          </cell>
        </row>
        <row r="8">
          <cell r="A8" t="str">
            <v xml:space="preserve">  Armenia</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v>0.1</v>
          </cell>
          <cell r="P8">
            <v>0.2</v>
          </cell>
          <cell r="Q8">
            <v>0.4</v>
          </cell>
          <cell r="R8">
            <v>0.5</v>
          </cell>
          <cell r="S8">
            <v>0.6</v>
          </cell>
          <cell r="T8">
            <v>0.8</v>
          </cell>
          <cell r="U8">
            <v>0.9</v>
          </cell>
          <cell r="V8">
            <v>0.9</v>
          </cell>
          <cell r="W8">
            <v>1.1000000000000001</v>
          </cell>
          <cell r="X8">
            <v>1.4</v>
          </cell>
          <cell r="Y8">
            <v>1.8</v>
          </cell>
          <cell r="Z8">
            <v>1.9</v>
          </cell>
          <cell r="AA8">
            <v>1.9</v>
          </cell>
        </row>
        <row r="9">
          <cell r="A9" t="str">
            <v xml:space="preserve">  Azerbaijan</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t="str">
            <v>..</v>
          </cell>
          <cell r="O9">
            <v>0</v>
          </cell>
          <cell r="P9">
            <v>0.1</v>
          </cell>
          <cell r="Q9">
            <v>0.3</v>
          </cell>
          <cell r="R9">
            <v>0.4</v>
          </cell>
          <cell r="S9">
            <v>0.5</v>
          </cell>
          <cell r="T9">
            <v>0.7</v>
          </cell>
          <cell r="U9">
            <v>1.1000000000000001</v>
          </cell>
          <cell r="V9">
            <v>1.4</v>
          </cell>
          <cell r="W9">
            <v>1.3</v>
          </cell>
          <cell r="X9">
            <v>1.5</v>
          </cell>
          <cell r="Y9">
            <v>1.7</v>
          </cell>
          <cell r="Z9">
            <v>2</v>
          </cell>
          <cell r="AA9">
            <v>1.9</v>
          </cell>
        </row>
        <row r="10">
          <cell r="A10" t="str">
            <v xml:space="preserve">  Bangladesh</v>
          </cell>
          <cell r="B10">
            <v>3.9</v>
          </cell>
          <cell r="C10">
            <v>4.3</v>
          </cell>
          <cell r="D10">
            <v>5.0999999999999996</v>
          </cell>
          <cell r="E10">
            <v>5.5</v>
          </cell>
          <cell r="F10">
            <v>5.7</v>
          </cell>
          <cell r="G10">
            <v>6.7</v>
          </cell>
          <cell r="H10">
            <v>8.1</v>
          </cell>
          <cell r="I10">
            <v>9.9</v>
          </cell>
          <cell r="J10">
            <v>10.4</v>
          </cell>
          <cell r="K10">
            <v>10.8</v>
          </cell>
          <cell r="L10">
            <v>12.4</v>
          </cell>
          <cell r="M10">
            <v>13.1</v>
          </cell>
          <cell r="N10">
            <v>13.6</v>
          </cell>
          <cell r="O10">
            <v>14.3</v>
          </cell>
          <cell r="P10">
            <v>15.6</v>
          </cell>
          <cell r="Q10">
            <v>15.9</v>
          </cell>
          <cell r="R10">
            <v>15.3</v>
          </cell>
          <cell r="S10">
            <v>14.4</v>
          </cell>
          <cell r="T10">
            <v>15.7</v>
          </cell>
          <cell r="U10">
            <v>16.600000000000001</v>
          </cell>
          <cell r="V10">
            <v>15.7</v>
          </cell>
          <cell r="W10">
            <v>15.3</v>
          </cell>
          <cell r="X10">
            <v>17</v>
          </cell>
          <cell r="Y10">
            <v>18.8</v>
          </cell>
          <cell r="Z10">
            <v>20.100000000000001</v>
          </cell>
          <cell r="AA10">
            <v>18.899999999999999</v>
          </cell>
        </row>
        <row r="11">
          <cell r="A11" t="str">
            <v xml:space="preserve">  Barbados</v>
          </cell>
          <cell r="B11">
            <v>0.2</v>
          </cell>
          <cell r="C11">
            <v>0.2</v>
          </cell>
          <cell r="D11">
            <v>0.3</v>
          </cell>
          <cell r="E11">
            <v>0.6</v>
          </cell>
          <cell r="F11">
            <v>0.4</v>
          </cell>
          <cell r="G11">
            <v>0.5</v>
          </cell>
          <cell r="H11">
            <v>0.6</v>
          </cell>
          <cell r="I11">
            <v>0.6</v>
          </cell>
          <cell r="J11">
            <v>0.7</v>
          </cell>
          <cell r="K11">
            <v>0.6</v>
          </cell>
          <cell r="L11">
            <v>0.7</v>
          </cell>
          <cell r="M11">
            <v>0.7</v>
          </cell>
          <cell r="N11">
            <v>0.6</v>
          </cell>
          <cell r="O11">
            <v>0.6</v>
          </cell>
          <cell r="P11">
            <v>0.6</v>
          </cell>
          <cell r="Q11">
            <v>0.5</v>
          </cell>
          <cell r="R11">
            <v>0.4</v>
          </cell>
          <cell r="S11">
            <v>0.4</v>
          </cell>
          <cell r="T11">
            <v>0.4</v>
          </cell>
          <cell r="U11">
            <v>0.4</v>
          </cell>
          <cell r="V11">
            <v>0.5</v>
          </cell>
          <cell r="W11">
            <v>0.7</v>
          </cell>
          <cell r="X11">
            <v>0.7</v>
          </cell>
          <cell r="Y11">
            <v>0.7</v>
          </cell>
          <cell r="Z11">
            <v>0.7</v>
          </cell>
          <cell r="AA11">
            <v>0.7</v>
          </cell>
        </row>
        <row r="12">
          <cell r="A12" t="str">
            <v xml:space="preserve">  Belarus</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v>1</v>
          </cell>
          <cell r="P12">
            <v>1.3</v>
          </cell>
          <cell r="Q12">
            <v>1.7</v>
          </cell>
          <cell r="R12">
            <v>2</v>
          </cell>
          <cell r="S12">
            <v>2.1</v>
          </cell>
          <cell r="T12">
            <v>2.4</v>
          </cell>
          <cell r="U12">
            <v>2.2999999999999998</v>
          </cell>
          <cell r="V12">
            <v>2.1</v>
          </cell>
          <cell r="W12">
            <v>2.2999999999999998</v>
          </cell>
          <cell r="X12">
            <v>2.9</v>
          </cell>
          <cell r="Y12">
            <v>3.2</v>
          </cell>
          <cell r="Z12">
            <v>4</v>
          </cell>
          <cell r="AA12">
            <v>4.7</v>
          </cell>
        </row>
        <row r="13">
          <cell r="A13" t="str">
            <v xml:space="preserve">  Belize</v>
          </cell>
          <cell r="B13">
            <v>0.1</v>
          </cell>
          <cell r="C13">
            <v>0.1</v>
          </cell>
          <cell r="D13">
            <v>0.1</v>
          </cell>
          <cell r="E13">
            <v>0.1</v>
          </cell>
          <cell r="F13">
            <v>0.1</v>
          </cell>
          <cell r="G13">
            <v>0.1</v>
          </cell>
          <cell r="H13">
            <v>0.1</v>
          </cell>
          <cell r="I13">
            <v>0.1</v>
          </cell>
          <cell r="J13">
            <v>0.1</v>
          </cell>
          <cell r="K13">
            <v>0.1</v>
          </cell>
          <cell r="L13">
            <v>0.1</v>
          </cell>
          <cell r="M13">
            <v>0.2</v>
          </cell>
          <cell r="N13">
            <v>0.2</v>
          </cell>
          <cell r="O13">
            <v>0.2</v>
          </cell>
          <cell r="P13">
            <v>0.2</v>
          </cell>
          <cell r="Q13">
            <v>0.3</v>
          </cell>
          <cell r="R13">
            <v>0.3</v>
          </cell>
          <cell r="S13">
            <v>0.5</v>
          </cell>
          <cell r="T13">
            <v>0.3</v>
          </cell>
          <cell r="U13">
            <v>0.4</v>
          </cell>
          <cell r="V13">
            <v>0.6</v>
          </cell>
          <cell r="W13">
            <v>0.7</v>
          </cell>
          <cell r="X13">
            <v>0.9</v>
          </cell>
          <cell r="Y13">
            <v>1.1000000000000001</v>
          </cell>
          <cell r="Z13">
            <v>1</v>
          </cell>
          <cell r="AA13">
            <v>1</v>
          </cell>
        </row>
        <row r="14">
          <cell r="A14" t="str">
            <v xml:space="preserve">  Benin</v>
          </cell>
          <cell r="B14">
            <v>0.4</v>
          </cell>
          <cell r="C14">
            <v>0.5</v>
          </cell>
          <cell r="D14">
            <v>0.7</v>
          </cell>
          <cell r="E14">
            <v>0.7</v>
          </cell>
          <cell r="F14">
            <v>0.7</v>
          </cell>
          <cell r="G14">
            <v>0.9</v>
          </cell>
          <cell r="H14">
            <v>1</v>
          </cell>
          <cell r="I14">
            <v>1.2</v>
          </cell>
          <cell r="J14">
            <v>1.1000000000000001</v>
          </cell>
          <cell r="K14">
            <v>1.2</v>
          </cell>
          <cell r="L14">
            <v>1.3</v>
          </cell>
          <cell r="M14">
            <v>1.3</v>
          </cell>
          <cell r="N14">
            <v>1.4</v>
          </cell>
          <cell r="O14">
            <v>1.4</v>
          </cell>
          <cell r="P14">
            <v>1.6</v>
          </cell>
          <cell r="Q14">
            <v>1.6</v>
          </cell>
          <cell r="R14">
            <v>1.6</v>
          </cell>
          <cell r="S14">
            <v>1.6</v>
          </cell>
          <cell r="T14">
            <v>1.7</v>
          </cell>
          <cell r="U14">
            <v>1.7</v>
          </cell>
          <cell r="V14">
            <v>1.6</v>
          </cell>
          <cell r="W14">
            <v>1.7</v>
          </cell>
          <cell r="X14">
            <v>1.8</v>
          </cell>
          <cell r="Y14">
            <v>1.8</v>
          </cell>
          <cell r="Z14">
            <v>1.9</v>
          </cell>
          <cell r="AA14">
            <v>1.9</v>
          </cell>
        </row>
        <row r="15">
          <cell r="A15" t="str">
            <v xml:space="preserve">  Bhutan</v>
          </cell>
          <cell r="B15" t="str">
            <v>..</v>
          </cell>
          <cell r="C15">
            <v>0</v>
          </cell>
          <cell r="D15">
            <v>0</v>
          </cell>
          <cell r="E15">
            <v>0</v>
          </cell>
          <cell r="F15">
            <v>0</v>
          </cell>
          <cell r="G15">
            <v>0</v>
          </cell>
          <cell r="H15">
            <v>0</v>
          </cell>
          <cell r="I15">
            <v>0</v>
          </cell>
          <cell r="J15">
            <v>0.1</v>
          </cell>
          <cell r="K15">
            <v>0.1</v>
          </cell>
          <cell r="L15">
            <v>0.1</v>
          </cell>
          <cell r="M15">
            <v>0.1</v>
          </cell>
          <cell r="N15">
            <v>0.1</v>
          </cell>
          <cell r="O15">
            <v>0.1</v>
          </cell>
          <cell r="P15">
            <v>0.1</v>
          </cell>
          <cell r="Q15">
            <v>0.1</v>
          </cell>
          <cell r="R15">
            <v>0.1</v>
          </cell>
          <cell r="S15">
            <v>0.1</v>
          </cell>
          <cell r="T15">
            <v>0.2</v>
          </cell>
          <cell r="U15">
            <v>0.2</v>
          </cell>
          <cell r="V15">
            <v>0.2</v>
          </cell>
          <cell r="W15">
            <v>0.3</v>
          </cell>
          <cell r="X15">
            <v>0.4</v>
          </cell>
          <cell r="Y15">
            <v>0.5</v>
          </cell>
          <cell r="Z15">
            <v>0.6</v>
          </cell>
          <cell r="AA15">
            <v>0.6</v>
          </cell>
        </row>
        <row r="16">
          <cell r="A16" t="str">
            <v xml:space="preserve">  Bolivia</v>
          </cell>
          <cell r="B16">
            <v>2.7</v>
          </cell>
          <cell r="C16">
            <v>3.2</v>
          </cell>
          <cell r="D16">
            <v>3.3</v>
          </cell>
          <cell r="E16">
            <v>4.0999999999999996</v>
          </cell>
          <cell r="F16">
            <v>4.3</v>
          </cell>
          <cell r="G16">
            <v>4.8</v>
          </cell>
          <cell r="H16">
            <v>5.6</v>
          </cell>
          <cell r="I16">
            <v>5.8</v>
          </cell>
          <cell r="J16">
            <v>4.9000000000000004</v>
          </cell>
          <cell r="K16">
            <v>4.0999999999999996</v>
          </cell>
          <cell r="L16">
            <v>4.3</v>
          </cell>
          <cell r="M16">
            <v>4.0999999999999996</v>
          </cell>
          <cell r="N16">
            <v>4.2</v>
          </cell>
          <cell r="O16">
            <v>4.3</v>
          </cell>
          <cell r="P16">
            <v>4.9000000000000004</v>
          </cell>
          <cell r="Q16">
            <v>5.3</v>
          </cell>
          <cell r="R16">
            <v>5.2</v>
          </cell>
          <cell r="S16">
            <v>5.2</v>
          </cell>
          <cell r="T16">
            <v>5.6</v>
          </cell>
          <cell r="U16">
            <v>5.5</v>
          </cell>
          <cell r="V16">
            <v>5.8</v>
          </cell>
          <cell r="W16">
            <v>4.7</v>
          </cell>
          <cell r="X16">
            <v>5</v>
          </cell>
          <cell r="Y16">
            <v>5.8</v>
          </cell>
          <cell r="Z16">
            <v>6.2</v>
          </cell>
          <cell r="AA16">
            <v>6.4</v>
          </cell>
        </row>
        <row r="17">
          <cell r="A17" t="str">
            <v xml:space="preserve">  Bosnia and Herzegovina</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v>2.4</v>
          </cell>
          <cell r="V17">
            <v>2.8</v>
          </cell>
          <cell r="W17">
            <v>2.7</v>
          </cell>
          <cell r="X17">
            <v>3.1</v>
          </cell>
          <cell r="Y17">
            <v>4.5</v>
          </cell>
          <cell r="Z17">
            <v>5.2</v>
          </cell>
          <cell r="AA17">
            <v>5.6</v>
          </cell>
        </row>
        <row r="18">
          <cell r="A18" t="str">
            <v xml:space="preserve">  Botswana</v>
          </cell>
          <cell r="B18">
            <v>0.1</v>
          </cell>
          <cell r="C18">
            <v>0.2</v>
          </cell>
          <cell r="D18">
            <v>0.2</v>
          </cell>
          <cell r="E18">
            <v>0.2</v>
          </cell>
          <cell r="F18">
            <v>0.3</v>
          </cell>
          <cell r="G18">
            <v>0.3</v>
          </cell>
          <cell r="H18">
            <v>0.4</v>
          </cell>
          <cell r="I18">
            <v>0.5</v>
          </cell>
          <cell r="J18">
            <v>0.5</v>
          </cell>
          <cell r="K18">
            <v>0.5</v>
          </cell>
          <cell r="L18">
            <v>0.6</v>
          </cell>
          <cell r="M18">
            <v>0.6</v>
          </cell>
          <cell r="N18">
            <v>0.6</v>
          </cell>
          <cell r="O18">
            <v>0.7</v>
          </cell>
          <cell r="P18">
            <v>0.7</v>
          </cell>
          <cell r="Q18">
            <v>0.7</v>
          </cell>
          <cell r="R18">
            <v>0.6</v>
          </cell>
          <cell r="S18">
            <v>0.6</v>
          </cell>
          <cell r="T18">
            <v>0.5</v>
          </cell>
          <cell r="U18">
            <v>0.5</v>
          </cell>
          <cell r="V18">
            <v>0.5</v>
          </cell>
          <cell r="W18">
            <v>0.4</v>
          </cell>
          <cell r="X18">
            <v>0.5</v>
          </cell>
          <cell r="Y18">
            <v>0.5</v>
          </cell>
          <cell r="Z18">
            <v>0.5</v>
          </cell>
          <cell r="AA18">
            <v>0.5</v>
          </cell>
        </row>
        <row r="19">
          <cell r="A19" t="str">
            <v xml:space="preserve">  Brazil</v>
          </cell>
          <cell r="B19">
            <v>71.5</v>
          </cell>
          <cell r="C19">
            <v>81.5</v>
          </cell>
          <cell r="D19">
            <v>93.9</v>
          </cell>
          <cell r="E19">
            <v>98.5</v>
          </cell>
          <cell r="F19">
            <v>103.9</v>
          </cell>
          <cell r="G19">
            <v>103.6</v>
          </cell>
          <cell r="H19">
            <v>109.1</v>
          </cell>
          <cell r="I19">
            <v>119.9</v>
          </cell>
          <cell r="J19">
            <v>117.5</v>
          </cell>
          <cell r="K19">
            <v>114.6</v>
          </cell>
          <cell r="L19">
            <v>120</v>
          </cell>
          <cell r="M19">
            <v>121</v>
          </cell>
          <cell r="N19">
            <v>129.1</v>
          </cell>
          <cell r="O19">
            <v>144.1</v>
          </cell>
          <cell r="P19">
            <v>152.4</v>
          </cell>
          <cell r="Q19">
            <v>160.5</v>
          </cell>
          <cell r="R19">
            <v>181.3</v>
          </cell>
          <cell r="S19">
            <v>198.5</v>
          </cell>
          <cell r="T19">
            <v>242</v>
          </cell>
          <cell r="U19">
            <v>245.5</v>
          </cell>
          <cell r="V19">
            <v>243.7</v>
          </cell>
          <cell r="W19">
            <v>231.1</v>
          </cell>
          <cell r="X19">
            <v>233.1</v>
          </cell>
          <cell r="Y19">
            <v>236.6</v>
          </cell>
          <cell r="Z19">
            <v>220.4</v>
          </cell>
          <cell r="AA19">
            <v>188</v>
          </cell>
        </row>
        <row r="20">
          <cell r="A20" t="str">
            <v xml:space="preserve">  Bulgaria</v>
          </cell>
          <cell r="B20" t="str">
            <v>..</v>
          </cell>
          <cell r="C20" t="str">
            <v>..</v>
          </cell>
          <cell r="D20" t="str">
            <v>..</v>
          </cell>
          <cell r="E20" t="str">
            <v>..</v>
          </cell>
          <cell r="F20" t="str">
            <v>..</v>
          </cell>
          <cell r="G20" t="str">
            <v>..</v>
          </cell>
          <cell r="H20" t="str">
            <v>..</v>
          </cell>
          <cell r="I20" t="str">
            <v>..</v>
          </cell>
          <cell r="J20" t="str">
            <v>..</v>
          </cell>
          <cell r="K20" t="str">
            <v>..</v>
          </cell>
          <cell r="L20" t="str">
            <v>..</v>
          </cell>
          <cell r="M20">
            <v>11.7</v>
          </cell>
          <cell r="N20">
            <v>11.8</v>
          </cell>
          <cell r="O20">
            <v>12.2</v>
          </cell>
          <cell r="P20">
            <v>9.8000000000000007</v>
          </cell>
          <cell r="Q20">
            <v>10.4</v>
          </cell>
          <cell r="R20">
            <v>10.4</v>
          </cell>
          <cell r="S20">
            <v>11.1</v>
          </cell>
          <cell r="T20">
            <v>11.4</v>
          </cell>
          <cell r="U20">
            <v>11</v>
          </cell>
          <cell r="V20">
            <v>11.2</v>
          </cell>
          <cell r="W20">
            <v>10.5</v>
          </cell>
          <cell r="X20">
            <v>11.5</v>
          </cell>
          <cell r="Y20">
            <v>13</v>
          </cell>
          <cell r="Z20">
            <v>15</v>
          </cell>
          <cell r="AA20">
            <v>16.8</v>
          </cell>
        </row>
        <row r="21">
          <cell r="A21" t="str">
            <v xml:space="preserve">  Burkina Faso</v>
          </cell>
          <cell r="B21">
            <v>0.3</v>
          </cell>
          <cell r="C21">
            <v>0.3</v>
          </cell>
          <cell r="D21">
            <v>0.4</v>
          </cell>
          <cell r="E21">
            <v>0.4</v>
          </cell>
          <cell r="F21">
            <v>0.4</v>
          </cell>
          <cell r="G21">
            <v>0.5</v>
          </cell>
          <cell r="H21">
            <v>0.6</v>
          </cell>
          <cell r="I21">
            <v>0.8</v>
          </cell>
          <cell r="J21">
            <v>0.8</v>
          </cell>
          <cell r="K21">
            <v>0.7</v>
          </cell>
          <cell r="L21">
            <v>0.8</v>
          </cell>
          <cell r="M21">
            <v>1</v>
          </cell>
          <cell r="N21">
            <v>1</v>
          </cell>
          <cell r="O21">
            <v>1.1000000000000001</v>
          </cell>
          <cell r="P21">
            <v>1.1000000000000001</v>
          </cell>
          <cell r="Q21">
            <v>1.3</v>
          </cell>
          <cell r="R21">
            <v>1.3</v>
          </cell>
          <cell r="S21">
            <v>1.3</v>
          </cell>
          <cell r="T21">
            <v>1.5</v>
          </cell>
          <cell r="U21">
            <v>1.6</v>
          </cell>
          <cell r="V21">
            <v>1.4</v>
          </cell>
          <cell r="W21">
            <v>1.5</v>
          </cell>
          <cell r="X21">
            <v>1.5</v>
          </cell>
          <cell r="Y21">
            <v>1.7</v>
          </cell>
          <cell r="Z21">
            <v>2</v>
          </cell>
          <cell r="AA21">
            <v>2</v>
          </cell>
        </row>
        <row r="22">
          <cell r="A22" t="str">
            <v xml:space="preserve">  Burundi</v>
          </cell>
          <cell r="B22">
            <v>0.2</v>
          </cell>
          <cell r="C22">
            <v>0.2</v>
          </cell>
          <cell r="D22">
            <v>0.2</v>
          </cell>
          <cell r="E22">
            <v>0.3</v>
          </cell>
          <cell r="F22">
            <v>0.3</v>
          </cell>
          <cell r="G22">
            <v>0.5</v>
          </cell>
          <cell r="H22">
            <v>0.6</v>
          </cell>
          <cell r="I22">
            <v>0.8</v>
          </cell>
          <cell r="J22">
            <v>0.8</v>
          </cell>
          <cell r="K22">
            <v>0.9</v>
          </cell>
          <cell r="L22">
            <v>0.9</v>
          </cell>
          <cell r="M22">
            <v>1</v>
          </cell>
          <cell r="N22">
            <v>1</v>
          </cell>
          <cell r="O22">
            <v>1.1000000000000001</v>
          </cell>
          <cell r="P22">
            <v>1.1000000000000001</v>
          </cell>
          <cell r="Q22">
            <v>1.2</v>
          </cell>
          <cell r="R22">
            <v>1.1000000000000001</v>
          </cell>
          <cell r="S22">
            <v>1.1000000000000001</v>
          </cell>
          <cell r="T22">
            <v>1.1000000000000001</v>
          </cell>
          <cell r="U22">
            <v>1.1000000000000001</v>
          </cell>
          <cell r="V22">
            <v>1.1000000000000001</v>
          </cell>
          <cell r="W22">
            <v>1.1000000000000001</v>
          </cell>
          <cell r="X22">
            <v>1.2</v>
          </cell>
          <cell r="Y22">
            <v>1.3</v>
          </cell>
          <cell r="Z22">
            <v>1.4</v>
          </cell>
          <cell r="AA22">
            <v>1.3</v>
          </cell>
        </row>
        <row r="23">
          <cell r="A23" t="str">
            <v xml:space="preserve">  Cambodia</v>
          </cell>
          <cell r="B23" t="str">
            <v>..</v>
          </cell>
          <cell r="C23">
            <v>0</v>
          </cell>
          <cell r="D23">
            <v>0</v>
          </cell>
          <cell r="E23">
            <v>0</v>
          </cell>
          <cell r="F23">
            <v>0</v>
          </cell>
          <cell r="G23">
            <v>0</v>
          </cell>
          <cell r="H23">
            <v>0</v>
          </cell>
          <cell r="I23">
            <v>0</v>
          </cell>
          <cell r="J23">
            <v>0</v>
          </cell>
          <cell r="K23">
            <v>1.7</v>
          </cell>
          <cell r="L23">
            <v>1.8</v>
          </cell>
          <cell r="M23">
            <v>1.9</v>
          </cell>
          <cell r="N23">
            <v>1.8</v>
          </cell>
          <cell r="O23">
            <v>1.8</v>
          </cell>
          <cell r="P23">
            <v>1.9</v>
          </cell>
          <cell r="Q23">
            <v>2.2999999999999998</v>
          </cell>
          <cell r="R23">
            <v>2.4</v>
          </cell>
          <cell r="S23">
            <v>2.4</v>
          </cell>
          <cell r="T23">
            <v>2.5</v>
          </cell>
          <cell r="U23">
            <v>2.5</v>
          </cell>
          <cell r="V23">
            <v>2.6</v>
          </cell>
          <cell r="W23">
            <v>2.7</v>
          </cell>
          <cell r="X23">
            <v>2.9</v>
          </cell>
          <cell r="Y23">
            <v>3.2</v>
          </cell>
          <cell r="Z23">
            <v>3.4</v>
          </cell>
          <cell r="AA23">
            <v>3.5</v>
          </cell>
        </row>
        <row r="24">
          <cell r="A24" t="str">
            <v xml:space="preserve">  Cameroon</v>
          </cell>
          <cell r="B24">
            <v>2.6</v>
          </cell>
          <cell r="C24">
            <v>2.6</v>
          </cell>
          <cell r="D24">
            <v>2.8</v>
          </cell>
          <cell r="E24">
            <v>2.9</v>
          </cell>
          <cell r="F24">
            <v>2.9</v>
          </cell>
          <cell r="G24">
            <v>3.2</v>
          </cell>
          <cell r="H24">
            <v>4.0999999999999996</v>
          </cell>
          <cell r="I24">
            <v>4.5999999999999996</v>
          </cell>
          <cell r="J24">
            <v>4.7</v>
          </cell>
          <cell r="K24">
            <v>5.2</v>
          </cell>
          <cell r="L24">
            <v>6.4</v>
          </cell>
          <cell r="M24">
            <v>6.6</v>
          </cell>
          <cell r="N24">
            <v>7.2</v>
          </cell>
          <cell r="O24">
            <v>7.2</v>
          </cell>
          <cell r="P24">
            <v>8.3000000000000007</v>
          </cell>
          <cell r="Q24">
            <v>9.6</v>
          </cell>
          <cell r="R24">
            <v>9.8000000000000007</v>
          </cell>
          <cell r="S24">
            <v>9.6</v>
          </cell>
          <cell r="T24">
            <v>10</v>
          </cell>
          <cell r="U24">
            <v>9.6</v>
          </cell>
          <cell r="V24">
            <v>9.4</v>
          </cell>
          <cell r="W24">
            <v>8.6</v>
          </cell>
          <cell r="X24">
            <v>8.8000000000000007</v>
          </cell>
          <cell r="Y24">
            <v>9.6999999999999993</v>
          </cell>
          <cell r="Z24">
            <v>9.1</v>
          </cell>
          <cell r="AA24">
            <v>7.2</v>
          </cell>
        </row>
        <row r="25">
          <cell r="A25" t="str">
            <v xml:space="preserve">  Cape Verde</v>
          </cell>
          <cell r="B25" t="str">
            <v>..</v>
          </cell>
          <cell r="C25">
            <v>0</v>
          </cell>
          <cell r="D25">
            <v>0.1</v>
          </cell>
          <cell r="E25">
            <v>0.1</v>
          </cell>
          <cell r="F25">
            <v>0.1</v>
          </cell>
          <cell r="G25">
            <v>0.1</v>
          </cell>
          <cell r="H25">
            <v>0.1</v>
          </cell>
          <cell r="I25">
            <v>0.1</v>
          </cell>
          <cell r="J25">
            <v>0.1</v>
          </cell>
          <cell r="K25">
            <v>0.1</v>
          </cell>
          <cell r="L25">
            <v>0.1</v>
          </cell>
          <cell r="M25">
            <v>0.1</v>
          </cell>
          <cell r="N25">
            <v>0.1</v>
          </cell>
          <cell r="O25">
            <v>0.1</v>
          </cell>
          <cell r="P25">
            <v>0.2</v>
          </cell>
          <cell r="Q25">
            <v>0.2</v>
          </cell>
          <cell r="R25">
            <v>0.2</v>
          </cell>
          <cell r="S25">
            <v>0.2</v>
          </cell>
          <cell r="T25">
            <v>0.2</v>
          </cell>
          <cell r="U25">
            <v>0.3</v>
          </cell>
          <cell r="V25">
            <v>0.3</v>
          </cell>
          <cell r="W25">
            <v>0.4</v>
          </cell>
          <cell r="X25">
            <v>0.4</v>
          </cell>
          <cell r="Y25">
            <v>0.5</v>
          </cell>
          <cell r="Z25">
            <v>0.5</v>
          </cell>
          <cell r="AA25">
            <v>0.5</v>
          </cell>
        </row>
        <row r="26">
          <cell r="A26" t="str">
            <v xml:space="preserve">  Central African Republic</v>
          </cell>
          <cell r="B26">
            <v>0.2</v>
          </cell>
          <cell r="C26">
            <v>0.2</v>
          </cell>
          <cell r="D26">
            <v>0.3</v>
          </cell>
          <cell r="E26">
            <v>0.3</v>
          </cell>
          <cell r="F26">
            <v>0.3</v>
          </cell>
          <cell r="G26">
            <v>0.3</v>
          </cell>
          <cell r="H26">
            <v>0.5</v>
          </cell>
          <cell r="I26">
            <v>0.6</v>
          </cell>
          <cell r="J26">
            <v>0.7</v>
          </cell>
          <cell r="K26">
            <v>0.7</v>
          </cell>
          <cell r="L26">
            <v>0.7</v>
          </cell>
          <cell r="M26">
            <v>0.8</v>
          </cell>
          <cell r="N26">
            <v>0.8</v>
          </cell>
          <cell r="O26">
            <v>0.9</v>
          </cell>
          <cell r="P26">
            <v>0.9</v>
          </cell>
          <cell r="Q26">
            <v>0.9</v>
          </cell>
          <cell r="R26">
            <v>0.9</v>
          </cell>
          <cell r="S26">
            <v>0.9</v>
          </cell>
          <cell r="T26">
            <v>0.9</v>
          </cell>
          <cell r="U26">
            <v>0.9</v>
          </cell>
          <cell r="V26">
            <v>0.9</v>
          </cell>
          <cell r="W26">
            <v>0.8</v>
          </cell>
          <cell r="X26">
            <v>1.1000000000000001</v>
          </cell>
          <cell r="Y26">
            <v>1</v>
          </cell>
          <cell r="Z26">
            <v>1.1000000000000001</v>
          </cell>
          <cell r="AA26">
            <v>1</v>
          </cell>
        </row>
        <row r="27">
          <cell r="A27" t="str">
            <v xml:space="preserve">  Chad</v>
          </cell>
          <cell r="B27">
            <v>0.3</v>
          </cell>
          <cell r="C27">
            <v>0.3</v>
          </cell>
          <cell r="D27">
            <v>0.2</v>
          </cell>
          <cell r="E27">
            <v>0.2</v>
          </cell>
          <cell r="F27">
            <v>0.2</v>
          </cell>
          <cell r="G27">
            <v>0.2</v>
          </cell>
          <cell r="H27">
            <v>0.3</v>
          </cell>
          <cell r="I27">
            <v>0.3</v>
          </cell>
          <cell r="J27">
            <v>0.4</v>
          </cell>
          <cell r="K27">
            <v>0.4</v>
          </cell>
          <cell r="L27">
            <v>0.5</v>
          </cell>
          <cell r="M27">
            <v>0.6</v>
          </cell>
          <cell r="N27">
            <v>0.7</v>
          </cell>
          <cell r="O27">
            <v>0.8</v>
          </cell>
          <cell r="P27">
            <v>0.8</v>
          </cell>
          <cell r="Q27">
            <v>0.9</v>
          </cell>
          <cell r="R27">
            <v>1</v>
          </cell>
          <cell r="S27">
            <v>1</v>
          </cell>
          <cell r="T27">
            <v>1.1000000000000001</v>
          </cell>
          <cell r="U27">
            <v>1.2</v>
          </cell>
          <cell r="V27">
            <v>1.1000000000000001</v>
          </cell>
          <cell r="W27">
            <v>1.1000000000000001</v>
          </cell>
          <cell r="X27">
            <v>1.3</v>
          </cell>
          <cell r="Y27">
            <v>1.6</v>
          </cell>
          <cell r="Z27">
            <v>1.7</v>
          </cell>
          <cell r="AA27">
            <v>1.6</v>
          </cell>
        </row>
        <row r="28">
          <cell r="A28" t="str">
            <v xml:space="preserve">  Chile</v>
          </cell>
          <cell r="B28">
            <v>12.1</v>
          </cell>
          <cell r="C28">
            <v>15.7</v>
          </cell>
          <cell r="D28">
            <v>17.3</v>
          </cell>
          <cell r="E28">
            <v>17.899999999999999</v>
          </cell>
          <cell r="F28">
            <v>19.7</v>
          </cell>
          <cell r="G28">
            <v>20.399999999999999</v>
          </cell>
          <cell r="H28">
            <v>21.1</v>
          </cell>
          <cell r="I28">
            <v>21.5</v>
          </cell>
          <cell r="J28">
            <v>19.600000000000001</v>
          </cell>
          <cell r="K28">
            <v>18</v>
          </cell>
          <cell r="L28">
            <v>19.2</v>
          </cell>
          <cell r="M28">
            <v>17.899999999999999</v>
          </cell>
          <cell r="N28">
            <v>19.100000000000001</v>
          </cell>
          <cell r="O28">
            <v>20</v>
          </cell>
          <cell r="P28">
            <v>22.2</v>
          </cell>
          <cell r="Q28">
            <v>22</v>
          </cell>
          <cell r="R28">
            <v>27.5</v>
          </cell>
          <cell r="S28">
            <v>27</v>
          </cell>
          <cell r="T28">
            <v>33.700000000000003</v>
          </cell>
          <cell r="U28">
            <v>34.799999999999997</v>
          </cell>
          <cell r="V28">
            <v>37.299999999999997</v>
          </cell>
          <cell r="W28">
            <v>38.6</v>
          </cell>
          <cell r="X28">
            <v>41.2</v>
          </cell>
          <cell r="Y28">
            <v>42.8</v>
          </cell>
          <cell r="Z28">
            <v>43.8</v>
          </cell>
          <cell r="AA28">
            <v>45.2</v>
          </cell>
        </row>
        <row r="29">
          <cell r="A29" t="str">
            <v xml:space="preserve">  China</v>
          </cell>
          <cell r="B29" t="str">
            <v>..</v>
          </cell>
          <cell r="C29">
            <v>5.8</v>
          </cell>
          <cell r="D29">
            <v>8.4</v>
          </cell>
          <cell r="E29">
            <v>9.6</v>
          </cell>
          <cell r="F29">
            <v>12.1</v>
          </cell>
          <cell r="G29">
            <v>16.7</v>
          </cell>
          <cell r="H29">
            <v>23.7</v>
          </cell>
          <cell r="I29">
            <v>35.299999999999997</v>
          </cell>
          <cell r="J29">
            <v>42.4</v>
          </cell>
          <cell r="K29">
            <v>44.9</v>
          </cell>
          <cell r="L29">
            <v>55.3</v>
          </cell>
          <cell r="M29">
            <v>60.3</v>
          </cell>
          <cell r="N29">
            <v>72.400000000000006</v>
          </cell>
          <cell r="O29">
            <v>85.9</v>
          </cell>
          <cell r="P29">
            <v>100.5</v>
          </cell>
          <cell r="Q29">
            <v>118.1</v>
          </cell>
          <cell r="R29">
            <v>128.80000000000001</v>
          </cell>
          <cell r="S29">
            <v>146.69999999999999</v>
          </cell>
          <cell r="T29">
            <v>144</v>
          </cell>
          <cell r="U29">
            <v>152.1</v>
          </cell>
          <cell r="V29">
            <v>145.69999999999999</v>
          </cell>
          <cell r="W29">
            <v>184.8</v>
          </cell>
          <cell r="X29">
            <v>186.1</v>
          </cell>
          <cell r="Y29">
            <v>208.5</v>
          </cell>
          <cell r="Z29">
            <v>247.7</v>
          </cell>
          <cell r="AA29">
            <v>281.60000000000002</v>
          </cell>
        </row>
        <row r="30">
          <cell r="A30" t="str">
            <v xml:space="preserve">  Colombia</v>
          </cell>
          <cell r="B30">
            <v>6.9</v>
          </cell>
          <cell r="C30">
            <v>8.6999999999999993</v>
          </cell>
          <cell r="D30">
            <v>10.3</v>
          </cell>
          <cell r="E30">
            <v>11.4</v>
          </cell>
          <cell r="F30">
            <v>12</v>
          </cell>
          <cell r="G30">
            <v>14.2</v>
          </cell>
          <cell r="H30">
            <v>15.4</v>
          </cell>
          <cell r="I30">
            <v>17</v>
          </cell>
          <cell r="J30">
            <v>17</v>
          </cell>
          <cell r="K30">
            <v>16.899999999999999</v>
          </cell>
          <cell r="L30">
            <v>17.2</v>
          </cell>
          <cell r="M30">
            <v>17.2</v>
          </cell>
          <cell r="N30">
            <v>17.3</v>
          </cell>
          <cell r="O30">
            <v>18.899999999999999</v>
          </cell>
          <cell r="P30">
            <v>21.9</v>
          </cell>
          <cell r="Q30">
            <v>25</v>
          </cell>
          <cell r="R30">
            <v>28.9</v>
          </cell>
          <cell r="S30">
            <v>31.9</v>
          </cell>
          <cell r="T30">
            <v>33.1</v>
          </cell>
          <cell r="U30">
            <v>34.4</v>
          </cell>
          <cell r="V30">
            <v>33.9</v>
          </cell>
          <cell r="W30">
            <v>36.200000000000003</v>
          </cell>
          <cell r="X30">
            <v>33.200000000000003</v>
          </cell>
          <cell r="Y30">
            <v>37</v>
          </cell>
          <cell r="Z30">
            <v>37.9</v>
          </cell>
          <cell r="AA30">
            <v>37.700000000000003</v>
          </cell>
        </row>
        <row r="31">
          <cell r="A31" t="str">
            <v xml:space="preserve">  Comoros</v>
          </cell>
          <cell r="B31">
            <v>0</v>
          </cell>
          <cell r="C31">
            <v>0.1</v>
          </cell>
          <cell r="D31">
            <v>0.1</v>
          </cell>
          <cell r="E31">
            <v>0.1</v>
          </cell>
          <cell r="F31">
            <v>0.1</v>
          </cell>
          <cell r="G31">
            <v>0.1</v>
          </cell>
          <cell r="H31">
            <v>0.2</v>
          </cell>
          <cell r="I31">
            <v>0.2</v>
          </cell>
          <cell r="J31">
            <v>0.2</v>
          </cell>
          <cell r="K31">
            <v>0.2</v>
          </cell>
          <cell r="L31">
            <v>0.2</v>
          </cell>
          <cell r="M31">
            <v>0.2</v>
          </cell>
          <cell r="N31">
            <v>0.2</v>
          </cell>
          <cell r="O31">
            <v>0.2</v>
          </cell>
          <cell r="P31">
            <v>0.2</v>
          </cell>
          <cell r="Q31">
            <v>0.2</v>
          </cell>
          <cell r="R31">
            <v>0.2</v>
          </cell>
          <cell r="S31">
            <v>0.2</v>
          </cell>
          <cell r="T31">
            <v>0.2</v>
          </cell>
          <cell r="U31">
            <v>0.2</v>
          </cell>
          <cell r="V31">
            <v>0.2</v>
          </cell>
          <cell r="W31">
            <v>0.2</v>
          </cell>
          <cell r="X31">
            <v>0.3</v>
          </cell>
          <cell r="Y31">
            <v>0.3</v>
          </cell>
          <cell r="Z31">
            <v>0.3</v>
          </cell>
          <cell r="AA31">
            <v>0.3</v>
          </cell>
        </row>
        <row r="32">
          <cell r="A32" t="str">
            <v xml:space="preserve">  Congo, Dem. Rep.</v>
          </cell>
          <cell r="B32">
            <v>4.8</v>
          </cell>
          <cell r="C32">
            <v>5.0999999999999996</v>
          </cell>
          <cell r="D32">
            <v>5.0999999999999996</v>
          </cell>
          <cell r="E32">
            <v>5.3</v>
          </cell>
          <cell r="F32">
            <v>5.3</v>
          </cell>
          <cell r="G32">
            <v>6.2</v>
          </cell>
          <cell r="H32">
            <v>7.2</v>
          </cell>
          <cell r="I32">
            <v>8.8000000000000007</v>
          </cell>
          <cell r="J32">
            <v>8.6</v>
          </cell>
          <cell r="K32">
            <v>9.3000000000000007</v>
          </cell>
          <cell r="L32">
            <v>10.3</v>
          </cell>
          <cell r="M32">
            <v>10.8</v>
          </cell>
          <cell r="N32">
            <v>11</v>
          </cell>
          <cell r="O32">
            <v>11.3</v>
          </cell>
          <cell r="P32">
            <v>12.3</v>
          </cell>
          <cell r="Q32">
            <v>13.2</v>
          </cell>
          <cell r="R32">
            <v>12.8</v>
          </cell>
          <cell r="S32">
            <v>12.3</v>
          </cell>
          <cell r="T32">
            <v>13.2</v>
          </cell>
          <cell r="U32">
            <v>12</v>
          </cell>
          <cell r="V32">
            <v>11.7</v>
          </cell>
          <cell r="W32">
            <v>11.5</v>
          </cell>
          <cell r="X32">
            <v>10.1</v>
          </cell>
          <cell r="Y32">
            <v>11.3</v>
          </cell>
          <cell r="Z32">
            <v>11.4</v>
          </cell>
          <cell r="AA32">
            <v>10.6</v>
          </cell>
        </row>
        <row r="33">
          <cell r="A33" t="str">
            <v xml:space="preserve">  Congo, Rep.</v>
          </cell>
          <cell r="B33">
            <v>1.5</v>
          </cell>
          <cell r="C33">
            <v>1.4</v>
          </cell>
          <cell r="D33">
            <v>1.9</v>
          </cell>
          <cell r="E33">
            <v>2</v>
          </cell>
          <cell r="F33">
            <v>2</v>
          </cell>
          <cell r="G33">
            <v>3</v>
          </cell>
          <cell r="H33">
            <v>3.5</v>
          </cell>
          <cell r="I33">
            <v>4.3</v>
          </cell>
          <cell r="J33">
            <v>4.0999999999999996</v>
          </cell>
          <cell r="K33">
            <v>4.3</v>
          </cell>
          <cell r="L33">
            <v>4.9000000000000004</v>
          </cell>
          <cell r="M33">
            <v>4.8</v>
          </cell>
          <cell r="N33">
            <v>4.8</v>
          </cell>
          <cell r="O33">
            <v>5.0999999999999996</v>
          </cell>
          <cell r="P33">
            <v>5.4</v>
          </cell>
          <cell r="Q33">
            <v>6</v>
          </cell>
          <cell r="R33">
            <v>5.2</v>
          </cell>
          <cell r="S33">
            <v>5</v>
          </cell>
          <cell r="T33">
            <v>5.0999999999999996</v>
          </cell>
          <cell r="U33">
            <v>5</v>
          </cell>
          <cell r="V33">
            <v>4.9000000000000004</v>
          </cell>
          <cell r="W33">
            <v>4.5</v>
          </cell>
          <cell r="X33">
            <v>5.0999999999999996</v>
          </cell>
          <cell r="Y33">
            <v>5.5</v>
          </cell>
          <cell r="Z33">
            <v>6.7</v>
          </cell>
          <cell r="AA33">
            <v>5.9</v>
          </cell>
        </row>
        <row r="34">
          <cell r="A34" t="str">
            <v xml:space="preserve">  Costa Rica</v>
          </cell>
          <cell r="B34">
            <v>2.7</v>
          </cell>
          <cell r="C34">
            <v>3.3</v>
          </cell>
          <cell r="D34">
            <v>3.6</v>
          </cell>
          <cell r="E34">
            <v>4.2</v>
          </cell>
          <cell r="F34">
            <v>4</v>
          </cell>
          <cell r="G34">
            <v>4.4000000000000004</v>
          </cell>
          <cell r="H34">
            <v>4.5999999999999996</v>
          </cell>
          <cell r="I34">
            <v>4.7</v>
          </cell>
          <cell r="J34">
            <v>4.5</v>
          </cell>
          <cell r="K34">
            <v>4.5999999999999996</v>
          </cell>
          <cell r="L34">
            <v>3.8</v>
          </cell>
          <cell r="M34">
            <v>4</v>
          </cell>
          <cell r="N34">
            <v>3.9</v>
          </cell>
          <cell r="O34">
            <v>3.9</v>
          </cell>
          <cell r="P34">
            <v>3.9</v>
          </cell>
          <cell r="Q34">
            <v>3.8</v>
          </cell>
          <cell r="R34">
            <v>3.5</v>
          </cell>
          <cell r="S34">
            <v>3.5</v>
          </cell>
          <cell r="T34">
            <v>4</v>
          </cell>
          <cell r="U34">
            <v>4.2</v>
          </cell>
          <cell r="V34">
            <v>4.5</v>
          </cell>
          <cell r="W34">
            <v>4.5999999999999996</v>
          </cell>
          <cell r="X34">
            <v>4.8</v>
          </cell>
          <cell r="Y34">
            <v>5.4</v>
          </cell>
          <cell r="Z34">
            <v>5.7</v>
          </cell>
          <cell r="AA34">
            <v>6.2</v>
          </cell>
        </row>
        <row r="35">
          <cell r="A35" t="str">
            <v xml:space="preserve">  Cote d'Ivoire</v>
          </cell>
          <cell r="B35">
            <v>7.5</v>
          </cell>
          <cell r="C35">
            <v>8.1</v>
          </cell>
          <cell r="D35">
            <v>9</v>
          </cell>
          <cell r="E35">
            <v>8.9</v>
          </cell>
          <cell r="F35">
            <v>8.5</v>
          </cell>
          <cell r="G35">
            <v>9.6999999999999993</v>
          </cell>
          <cell r="H35">
            <v>11.4</v>
          </cell>
          <cell r="I35">
            <v>13.6</v>
          </cell>
          <cell r="J35">
            <v>13.3</v>
          </cell>
          <cell r="K35">
            <v>14.8</v>
          </cell>
          <cell r="L35">
            <v>17.3</v>
          </cell>
          <cell r="M35">
            <v>18.2</v>
          </cell>
          <cell r="N35">
            <v>18.5</v>
          </cell>
          <cell r="O35">
            <v>19.100000000000001</v>
          </cell>
          <cell r="P35">
            <v>17.399999999999999</v>
          </cell>
          <cell r="Q35">
            <v>18.899999999999999</v>
          </cell>
          <cell r="R35">
            <v>19.5</v>
          </cell>
          <cell r="S35">
            <v>15.6</v>
          </cell>
          <cell r="T35">
            <v>14.9</v>
          </cell>
          <cell r="U35">
            <v>13.2</v>
          </cell>
          <cell r="V35">
            <v>12.1</v>
          </cell>
          <cell r="W35">
            <v>11.6</v>
          </cell>
          <cell r="X35">
            <v>11.8</v>
          </cell>
          <cell r="Y35">
            <v>12.2</v>
          </cell>
          <cell r="Z35">
            <v>11.7</v>
          </cell>
          <cell r="AA35">
            <v>10.7</v>
          </cell>
        </row>
        <row r="36">
          <cell r="A36" t="str">
            <v xml:space="preserve">  Croatia</v>
          </cell>
          <cell r="B36" t="str">
            <v>..</v>
          </cell>
          <cell r="C36" t="str">
            <v>..</v>
          </cell>
          <cell r="D36" t="str">
            <v>..</v>
          </cell>
          <cell r="E36" t="str">
            <v>..</v>
          </cell>
          <cell r="F36" t="str">
            <v>..</v>
          </cell>
          <cell r="G36" t="str">
            <v>..</v>
          </cell>
          <cell r="H36" t="str">
            <v>..</v>
          </cell>
          <cell r="I36" t="str">
            <v>..</v>
          </cell>
          <cell r="J36" t="str">
            <v>..</v>
          </cell>
          <cell r="K36" t="str">
            <v>..</v>
          </cell>
          <cell r="L36" t="str">
            <v>..</v>
          </cell>
          <cell r="M36" t="str">
            <v>..</v>
          </cell>
          <cell r="N36" t="str">
            <v>..</v>
          </cell>
          <cell r="O36">
            <v>1.6</v>
          </cell>
          <cell r="P36">
            <v>2.1</v>
          </cell>
          <cell r="Q36">
            <v>3.8</v>
          </cell>
          <cell r="R36">
            <v>5.3</v>
          </cell>
          <cell r="S36">
            <v>8</v>
          </cell>
          <cell r="T36">
            <v>11.4</v>
          </cell>
          <cell r="U36">
            <v>11.4</v>
          </cell>
          <cell r="V36">
            <v>12.4</v>
          </cell>
          <cell r="W36">
            <v>12.7</v>
          </cell>
          <cell r="X36">
            <v>16.7</v>
          </cell>
          <cell r="Y36">
            <v>25.7</v>
          </cell>
          <cell r="Z36">
            <v>32.9</v>
          </cell>
          <cell r="AA36">
            <v>30.2</v>
          </cell>
        </row>
      </sheetData>
      <sheetData sheetId="1"/>
      <sheetData sheetId="2"/>
      <sheetData sheetId="3"/>
      <sheetData sheetId="4"/>
      <sheetData sheetId="5"/>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Fig net capital flows"/>
      <sheetName val="Fig private flows"/>
      <sheetName val="Net private debt flows"/>
      <sheetName val="Net FDI flows"/>
      <sheetName val="Net FDI flows % of GDP"/>
      <sheetName val="Fig private flows (2)"/>
    </sheetNames>
    <sheetDataSet>
      <sheetData sheetId="0">
        <row r="3">
          <cell r="A3" t="str">
            <v xml:space="preserve">           </v>
          </cell>
        </row>
        <row r="29">
          <cell r="A29" t="str">
            <v>Sources: World Bank Debtor Reporting System and staff estimates.</v>
          </cell>
        </row>
        <row r="30">
          <cell r="A30" t="str">
            <v>Note: P = Projection.  a. Combination of errors and omissions and net acquisition of foreign assets (including FDI) by developing-country private entities.</v>
          </cell>
        </row>
      </sheetData>
      <sheetData sheetId="1"/>
      <sheetData sheetId="2"/>
      <sheetData sheetId="3"/>
      <sheetData sheetId="4"/>
      <sheetData sheetId="5"/>
      <sheetData sheetId="6"/>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LOAD"/>
      <sheetName val="QEDS"/>
    </sheetNames>
    <sheetDataSet>
      <sheetData sheetId="0" refreshError="1"/>
      <sheetData sheetId="1"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PNF"/>
      <sheetName val="GOES"/>
      <sheetName val="RGG"/>
      <sheetName val="EPNF"/>
      <sheetName val="TRANSF2002-MIHAC"/>
    </sheetNames>
    <sheetDataSet>
      <sheetData sheetId="0" refreshError="1"/>
      <sheetData sheetId="1" refreshError="1"/>
      <sheetData sheetId="2" refreshError="1"/>
      <sheetData sheetId="3" refreshError="1"/>
      <sheetData sheetId="4"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UPLOAD"/>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BOP Input"/>
      <sheetName val="sources"/>
      <sheetName val="Interest"/>
      <sheetName val="Petrol tax"/>
      <sheetName val="cocoa tax"/>
      <sheetName val="SR tables"/>
      <sheetName val="SR newtable"/>
      <sheetName val="RED tables"/>
      <sheetName val="Chart inputs"/>
      <sheetName val="chart"/>
      <sheetName val="output to SEI and NA"/>
      <sheetName val="C_basef14.3p10.6"/>
      <sheetName val="gas112601"/>
      <sheetName val="2001-02 Debt Service "/>
      <sheetName val="Debtind"/>
      <sheetName val="Q5"/>
      <sheetName val="Codigos"/>
      <sheetName val="SPNF"/>
      <sheetName val="MDGs"/>
      <sheetName val="Table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 val="GRAFPROM"/>
      <sheetName val="sources"/>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 sheetId="8" refreshError="1"/>
      <sheetData sheetId="9"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dj. SR final"/>
      <sheetName val="SR final"/>
      <sheetName val="Arrears"/>
      <sheetName val="SR table unadj."/>
      <sheetName val="ProgSumm"/>
      <sheetName val="Prog. FMI"/>
      <sheetName val="SR tab adj."/>
      <sheetName val="Adj. stocks"/>
      <sheetName val="Input Prog.CBE"/>
      <sheetName val="Paris Club"/>
      <sheetName val="SMP Monit."/>
      <sheetName val="Assump"/>
      <sheetName val="Quasi-fiscal"/>
      <sheetName val="PSBR"/>
      <sheetName val="Input PSBR;Q-F"/>
      <sheetName val="Sheet1"/>
      <sheetName val="Input Cable"/>
      <sheetName val="Input BCE"/>
      <sheetName val="Input BNF"/>
      <sheetName val="Input BP"/>
      <sheetName val="Input SB"/>
      <sheetName val="Report1"/>
      <sheetName val="BCE Table"/>
      <sheetName val="BP+BNF obs."/>
      <sheetName val="BCE (Prog.)"/>
      <sheetName val="cartera"/>
      <sheetName val="RED 33"/>
      <sheetName val="RED 34"/>
      <sheetName val="RED 36"/>
      <sheetName val="RED 37"/>
      <sheetName val="RED 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ultipliers"/>
      <sheetName val="SR"/>
      <sheetName val="Program"/>
      <sheetName val="Resultado BC"/>
      <sheetName val="IMFprogram"/>
      <sheetName val="SR-Dollarization"/>
      <sheetName val="$-SR-Summary"/>
      <sheetName val="US$-Program"/>
      <sheetName val="Quasi-fiscal-$"/>
      <sheetName val="10-R"/>
      <sheetName val="10-R-New"/>
      <sheetName val="Sheet1"/>
      <sheetName val="FDIR"/>
      <sheetName val="$-Cable"/>
      <sheetName val="$-Cable-New"/>
      <sheetName val="MB&amp;Liabilities"/>
      <sheetName val="BCE-1-2-3"/>
      <sheetName val="BCE-4"/>
      <sheetName val="CableFMI"/>
      <sheetName val="BCE"/>
      <sheetName val="BCOS"/>
      <sheetName val="BNF"/>
      <sheetName val="Banking System"/>
      <sheetName val="Banks'loans"/>
      <sheetName val="STA 33"/>
      <sheetName val="STA 34"/>
      <sheetName val="STA 35"/>
      <sheetName val="STA 36"/>
      <sheetName val="STA 37"/>
      <sheetName val="STA 38"/>
      <sheetName val="STA 39"/>
      <sheetName val="To-Macro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 Raw Data"/>
      <sheetName val="Quarterly MacroFlow"/>
      <sheetName val="2003"/>
      <sheetName val="RED47"/>
      <sheetName val="Chart9"/>
      <sheetName val="Chart2"/>
      <sheetName val="Chart3"/>
      <sheetName val="Chart1"/>
      <sheetName val="BOP-RED40"/>
      <sheetName val="RED41"/>
      <sheetName val="RED42"/>
      <sheetName val="RED43"/>
      <sheetName val="RED44"/>
      <sheetName val="RED45"/>
      <sheetName val="RED46"/>
      <sheetName val="RED48"/>
      <sheetName val="RED49"/>
      <sheetName val="RED51"/>
      <sheetName val="RED50"/>
      <sheetName val="Chart4"/>
      <sheetName val="Chart5"/>
      <sheetName val="Chart6"/>
      <sheetName val="Chart7"/>
      <sheetName val="Chart8"/>
      <sheetName val="Sheet1"/>
      <sheetName val="#REF"/>
      <sheetName val="Table3"/>
      <sheetName val="IMATA"/>
      <sheetName val="Dsrv"/>
      <sheetName val="Dboj"/>
      <sheetName val="Dgg"/>
      <sheetName val="Dgov"/>
      <sheetName val="Summary Table"/>
      <sheetName val="Table"/>
      <sheetName val="B"/>
      <sheetName val="perfcrit 2"/>
      <sheetName val="S&amp;I DA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hNot Ann"/>
      <sheetName val="AuthNot"/>
      <sheetName val="AuthNot Percent Change"/>
      <sheetName val="ANS -Curr to Year ago % Change"/>
      <sheetName val="Authnot Prelim"/>
      <sheetName val="Authnot First"/>
      <sheetName val="Authnot Second"/>
      <sheetName val="StartsAnn Percent Change"/>
      <sheetName val="StartsUA Prelim"/>
      <sheetName val="StartsUA First"/>
      <sheetName val="StartsUA Second"/>
      <sheetName val="StartsSA Percent Change"/>
      <sheetName val="ST -Curr to Year ago % Change "/>
      <sheetName val="StartsSA  Prelim"/>
      <sheetName val="StartsSA First"/>
      <sheetName val="StartsSA Seco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da Púb. Ext.Global 1961-2004"/>
      <sheetName val="Evolución Deuda Ene-dic 2003"/>
      <sheetName val="Evolución Deuda Ene-jun 2004"/>
      <sheetName val="Estim. Serv.04-09 por acreedor "/>
      <sheetName val="Est.Serv.04-09 deudor- acreedor"/>
      <sheetName val="Estim. Servicio 2004 por mes"/>
      <sheetName val="Estim. Servicio 2005 por mes"/>
    </sheetNames>
    <sheetDataSet>
      <sheetData sheetId="0"/>
      <sheetData sheetId="1"/>
      <sheetData sheetId="2"/>
      <sheetData sheetId="3"/>
      <sheetData sheetId="4"/>
      <sheetData sheetId="5"/>
      <sheetData sheetId="6"/>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TP1 10C"/>
      <sheetName val="MP 10C"/>
      <sheetName val="CP 10C"/>
      <sheetName val="TP 10C"/>
      <sheetName val="BOP 10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ights"/>
      <sheetName val="PCPIq"/>
      <sheetName val="PCPIm"/>
      <sheetName val="ControlSheet"/>
      <sheetName val="EDNA"/>
      <sheetName val="EERProfile"/>
      <sheetName val="Table1m"/>
      <sheetName val="Sheet1"/>
      <sheetName val="Sheet2"/>
      <sheetName val="Resultado BC"/>
      <sheetName val="Input PSBR;Q-F"/>
      <sheetName val="CP 10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sheetData sheetId="2"/>
      <sheetData sheetId="3"/>
      <sheetData sheetId="4"/>
      <sheetData sheetId="5"/>
      <sheetData sheetId="6"/>
      <sheetData sheetId="7"/>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ptimista institución 2023-2026"/>
      <sheetName val="Pesimista institución 2023-2026"/>
      <sheetName val="Pesimista 2023 Mensualizado"/>
      <sheetName val="Ejec2022"/>
      <sheetName val="Ejec2021"/>
      <sheetName val="Hoja2"/>
      <sheetName val="Hoja1"/>
      <sheetName val="Ingresos al 31-08-2020"/>
      <sheetName val="Federal-r"/>
    </sheetNames>
    <sheetDataSet>
      <sheetData sheetId="0"/>
      <sheetData sheetId="1">
        <row r="9">
          <cell r="G9">
            <v>1731980334.0385709</v>
          </cell>
        </row>
      </sheetData>
      <sheetData sheetId="2"/>
      <sheetData sheetId="3">
        <row r="1">
          <cell r="B1" t="str">
            <v>Cod.Fuente Especifica</v>
          </cell>
        </row>
      </sheetData>
      <sheetData sheetId="4">
        <row r="1">
          <cell r="B1" t="str">
            <v>Cod.Fuente Especifica</v>
          </cell>
        </row>
      </sheetData>
      <sheetData sheetId="5">
        <row r="1">
          <cell r="A1" t="str">
            <v>Cod.Fuente Especifica</v>
          </cell>
          <cell r="B1" t="str">
            <v>Fuente Especifica</v>
          </cell>
          <cell r="C1" t="str">
            <v>Valor Inicial</v>
          </cell>
          <cell r="D1" t="str">
            <v>Pres. Vigente Aprobado</v>
          </cell>
          <cell r="E1" t="str">
            <v>Percibido Aprobado</v>
          </cell>
        </row>
        <row r="2">
          <cell r="A2" t="str">
            <v>2076</v>
          </cell>
          <cell r="B2" t="str">
            <v>RECURSOS DE CAPTACION DIRECTA DEL MINISTERIO DE MEDIO AMB. DECRETO 222-06</v>
          </cell>
          <cell r="C2">
            <v>668335267</v>
          </cell>
          <cell r="D2">
            <v>668335267</v>
          </cell>
          <cell r="E2">
            <v>487512216.14999998</v>
          </cell>
        </row>
        <row r="3">
          <cell r="A3" t="str">
            <v>2077</v>
          </cell>
          <cell r="B3" t="str">
            <v>RECURSOS DE CAPTACION DIRECTA DEL MINISTERIO DE EDUCACION SUPERIOR LEY 139-01</v>
          </cell>
          <cell r="C3">
            <v>28880596</v>
          </cell>
          <cell r="D3">
            <v>61226863.859999999</v>
          </cell>
          <cell r="E3">
            <v>30949641.510000002</v>
          </cell>
        </row>
        <row r="4">
          <cell r="A4" t="str">
            <v>2078</v>
          </cell>
          <cell r="B4" t="str">
            <v>RECURSOS DE CAPTACION DIRECTA DEL MINISTERIO DE INTERIOR Y POLICIA LEY 80-99 RESOLUCION 02-06</v>
          </cell>
          <cell r="C4">
            <v>230862278</v>
          </cell>
          <cell r="D4">
            <v>179891158</v>
          </cell>
          <cell r="E4">
            <v>142776160.46000001</v>
          </cell>
        </row>
        <row r="5">
          <cell r="A5" t="str">
            <v>2079</v>
          </cell>
          <cell r="B5" t="str">
            <v>RECURSOS DE CAPTACION DIRECTA DE LOS COMEDORES ECONOMICO LEY 856</v>
          </cell>
          <cell r="C5">
            <v>89945578</v>
          </cell>
          <cell r="D5">
            <v>359782312</v>
          </cell>
          <cell r="E5">
            <v>279608136.26999998</v>
          </cell>
        </row>
        <row r="6">
          <cell r="A6" t="str">
            <v>2080</v>
          </cell>
          <cell r="B6" t="str">
            <v>RECURSOS DE CAPTACION DIRECTA DE LA DIRECCION GENERAL DE MIGRACION LEY 285-04</v>
          </cell>
          <cell r="C6">
            <v>870202116</v>
          </cell>
          <cell r="D6">
            <v>1305303173.8199999</v>
          </cell>
          <cell r="E6">
            <v>954119051.46000004</v>
          </cell>
          <cell r="F6">
            <v>112249300.17176472</v>
          </cell>
        </row>
        <row r="7">
          <cell r="A7" t="str">
            <v>2081</v>
          </cell>
          <cell r="B7" t="str">
            <v>RECURSOS DE CAPTACION DIRECTA DE LA POLICIA NACIONAL LEY 96-04</v>
          </cell>
          <cell r="C7">
            <v>27866639</v>
          </cell>
          <cell r="D7">
            <v>39013296.68</v>
          </cell>
          <cell r="E7">
            <v>26598873.75</v>
          </cell>
          <cell r="F7">
            <v>1346991602.0611765</v>
          </cell>
        </row>
        <row r="8">
          <cell r="A8" t="str">
            <v>2082</v>
          </cell>
          <cell r="B8" t="str">
            <v>RECURSOS DE CAPTACION DIRECTA DEL MINISTERIO DE INDUSTRIA  Y COMERCIO LEY 290-66</v>
          </cell>
          <cell r="C8">
            <v>1885264242</v>
          </cell>
          <cell r="D8">
            <v>1319684968</v>
          </cell>
          <cell r="E8">
            <v>1022353996.5599999</v>
          </cell>
        </row>
        <row r="9">
          <cell r="A9" t="str">
            <v>2083</v>
          </cell>
          <cell r="B9" t="str">
            <v>RECURSOS DE CAPTACION DIRECTA DE LA DIRECCION GENERAL DE MINERIA LEY 146-71</v>
          </cell>
          <cell r="C9">
            <v>18459099</v>
          </cell>
          <cell r="D9">
            <v>14995267</v>
          </cell>
          <cell r="E9">
            <v>2850800</v>
          </cell>
        </row>
        <row r="10">
          <cell r="A10" t="str">
            <v>2084</v>
          </cell>
          <cell r="B10" t="str">
            <v>RECURSOS DE CAPTACION DIRECTA DEL MINISTERIO DE HACIENDA .</v>
          </cell>
          <cell r="C10">
            <v>288551418</v>
          </cell>
          <cell r="D10">
            <v>230841134</v>
          </cell>
          <cell r="E10">
            <v>182595367.66999999</v>
          </cell>
        </row>
        <row r="11">
          <cell r="A11" t="str">
            <v>2085</v>
          </cell>
          <cell r="B11" t="str">
            <v>RECURSOS DE CAPTACION DIRECTA DE LA DIRECCION GENERAL DE BIENES NACIONALES LEY 1832-1948</v>
          </cell>
          <cell r="C11">
            <v>48409832</v>
          </cell>
          <cell r="D11">
            <v>58091798</v>
          </cell>
          <cell r="E11">
            <v>44433692.229999997</v>
          </cell>
        </row>
        <row r="12">
          <cell r="A12" t="str">
            <v>2086</v>
          </cell>
          <cell r="B12" t="str">
            <v>RECURSOS DE CAPTACION DIRECTA DE CATASTRO NACIONAL LEY 317-68</v>
          </cell>
          <cell r="C12">
            <v>11598966</v>
          </cell>
          <cell r="D12">
            <v>13918759</v>
          </cell>
          <cell r="E12">
            <v>13450100</v>
          </cell>
        </row>
        <row r="13">
          <cell r="A13" t="str">
            <v>2087</v>
          </cell>
          <cell r="B13" t="str">
            <v>RECURSOS DE CAPTACION DIRECTA DE LA DIRECCION GENERAL DE PASAPORTES LEY 144-99</v>
          </cell>
          <cell r="C13">
            <v>343866015</v>
          </cell>
          <cell r="D13">
            <v>378252617</v>
          </cell>
          <cell r="E13">
            <v>246755282.59999999</v>
          </cell>
        </row>
        <row r="14">
          <cell r="A14" t="str">
            <v>2088</v>
          </cell>
          <cell r="B14" t="str">
            <v>RECURSOS DE CAPTACION DIRECTA DEL MINISTERIO DE EDUCACION</v>
          </cell>
          <cell r="C14">
            <v>183609968</v>
          </cell>
          <cell r="D14">
            <v>33049794</v>
          </cell>
          <cell r="E14">
            <v>18045419.75</v>
          </cell>
        </row>
        <row r="15">
          <cell r="A15" t="str">
            <v>2089</v>
          </cell>
          <cell r="B15" t="str">
            <v>RECURSOS DE CAPTACION DIRECTA DEL MINISTERIO DE SALUD PUBLICA (DIRECCION FINANCIERA)</v>
          </cell>
          <cell r="C15">
            <v>720016524</v>
          </cell>
          <cell r="D15">
            <v>-648014844.83000004</v>
          </cell>
          <cell r="E15">
            <v>18654697.129999999</v>
          </cell>
        </row>
        <row r="16">
          <cell r="A16" t="str">
            <v>2090</v>
          </cell>
          <cell r="B16" t="str">
            <v>RECURSOS DE CAPTACION DIRECTA DEL MINISTERIO DE TURISMO LEY 541-84</v>
          </cell>
          <cell r="C16">
            <v>337338931</v>
          </cell>
          <cell r="D16">
            <v>-1.63</v>
          </cell>
          <cell r="E16">
            <v>67011452</v>
          </cell>
        </row>
        <row r="17">
          <cell r="A17" t="str">
            <v>2091</v>
          </cell>
          <cell r="B17" t="str">
            <v>RECURSOS DE CAPTACION DIRECTA DE LA COMISION EJECUTIVA DE INFRAESTRUCTURA DE ZONAS TURISTICA (CEIZTUR) DECRETO 655-08</v>
          </cell>
          <cell r="C17">
            <v>1913188336</v>
          </cell>
          <cell r="D17">
            <v>1345271466.6800001</v>
          </cell>
          <cell r="E17">
            <v>1211547570.6099999</v>
          </cell>
          <cell r="F17">
            <v>1615396760.8133333</v>
          </cell>
        </row>
        <row r="18">
          <cell r="A18" t="str">
            <v>2092</v>
          </cell>
          <cell r="B18" t="str">
            <v>RECURSOS DE CAPTACION DIRECTA DEL PROGRAMA ESCENCIALES (PROMESE CAL) DECRECTO 308-97</v>
          </cell>
          <cell r="C18">
            <v>222031969</v>
          </cell>
          <cell r="D18">
            <v>315285393.38999999</v>
          </cell>
          <cell r="E18">
            <v>185432304.19</v>
          </cell>
        </row>
        <row r="19">
          <cell r="A19" t="str">
            <v>2093</v>
          </cell>
          <cell r="B19" t="str">
            <v>RECURSOS DE CAPTACION DIRECTA DE LA FUERZA AEREAS DOMINICANA LEY 873-78 DECRECTO 655-08</v>
          </cell>
          <cell r="C19">
            <v>1472537381</v>
          </cell>
          <cell r="D19">
            <v>515025260</v>
          </cell>
          <cell r="E19">
            <v>412533185.72000003</v>
          </cell>
        </row>
        <row r="20">
          <cell r="A20" t="str">
            <v>2095</v>
          </cell>
          <cell r="B20" t="str">
            <v>RECURSOS DE CAPTACION DIRECTA DE LA DIRECCION GENERAL DE GANADERIA LEY 180-01</v>
          </cell>
          <cell r="C20">
            <v>0</v>
          </cell>
          <cell r="D20">
            <v>0</v>
          </cell>
          <cell r="E20">
            <v>3000</v>
          </cell>
        </row>
        <row r="21">
          <cell r="A21" t="str">
            <v>2096</v>
          </cell>
          <cell r="B21" t="str">
            <v>RECURSOS DE CAPTACION DIRECTA DEL MINISTERIO DE DEPORTES DECRETO 250-99</v>
          </cell>
          <cell r="C21">
            <v>12465857</v>
          </cell>
          <cell r="D21">
            <v>14959029</v>
          </cell>
          <cell r="E21">
            <v>12437145.810000001</v>
          </cell>
        </row>
        <row r="22">
          <cell r="A22" t="str">
            <v>2097</v>
          </cell>
          <cell r="B22" t="str">
            <v>RECURSOS DE CAPTACION DIRECTA DEL MINISTERIO DE TRABAJO</v>
          </cell>
          <cell r="C22">
            <v>89679911</v>
          </cell>
          <cell r="D22">
            <v>108512693</v>
          </cell>
          <cell r="E22">
            <v>63093362.460000001</v>
          </cell>
        </row>
        <row r="23">
          <cell r="A23" t="str">
            <v>2098</v>
          </cell>
          <cell r="B23" t="str">
            <v>RECURSOS DE CAPTACION DIRECTA DE LA OFICINA METROPOLITANA DE SERVICIOS DE AUTOBUSES DECRETO 448-97</v>
          </cell>
          <cell r="C23">
            <v>164513124</v>
          </cell>
          <cell r="D23">
            <v>309284673</v>
          </cell>
          <cell r="E23">
            <v>169009630.81</v>
          </cell>
          <cell r="F23">
            <v>18778847.86777778</v>
          </cell>
          <cell r="G23">
            <v>225346174.41333336</v>
          </cell>
        </row>
        <row r="24">
          <cell r="A24" t="str">
            <v>2099</v>
          </cell>
          <cell r="B24" t="str">
            <v>RECURSOS DE CAPTACION DIRECTA DE LA PROCURADURIA GENERAL DE REPUBLICA</v>
          </cell>
          <cell r="C24">
            <v>605942311</v>
          </cell>
          <cell r="D24">
            <v>1812554251.21</v>
          </cell>
          <cell r="E24">
            <v>1281646506.78</v>
          </cell>
          <cell r="F24">
            <v>160205813.3475</v>
          </cell>
        </row>
        <row r="25">
          <cell r="A25" t="str">
            <v>2100</v>
          </cell>
          <cell r="B25" t="str">
            <v>RECURSOS DE CAPTACION DIRECTA DEL CENTRO DE CAPACITACION EN POLITICA Y GESTION FISCAL (CAPGEFI) DECRETO 1846-80</v>
          </cell>
          <cell r="C25">
            <v>10561511</v>
          </cell>
          <cell r="D25">
            <v>9747661</v>
          </cell>
          <cell r="E25">
            <v>7650360.2199999997</v>
          </cell>
          <cell r="F25">
            <v>1922469760.1700001</v>
          </cell>
        </row>
        <row r="26">
          <cell r="A26" t="str">
            <v>2102</v>
          </cell>
          <cell r="B26" t="str">
            <v>RECURSOS DE CAPTACION DIRECTA DE LA OFICINA PARA EL REORDENAMIENTO DEL TRANSPORTE DECRETO 477-05</v>
          </cell>
          <cell r="C26">
            <v>1191968855</v>
          </cell>
          <cell r="D26">
            <v>1191968855</v>
          </cell>
          <cell r="E26">
            <v>851261620.37</v>
          </cell>
        </row>
        <row r="27">
          <cell r="A27" t="str">
            <v>2103</v>
          </cell>
          <cell r="B27" t="str">
            <v>RECURSOS DE CAPTACION DIRECTA DE LA OFICINA DE INGENIEROS SUPERVISORES DE OBRAS DEL ESTADO (OISOE) DECRETO</v>
          </cell>
          <cell r="C27">
            <v>1127887933</v>
          </cell>
          <cell r="D27">
            <v>525958901</v>
          </cell>
          <cell r="E27">
            <v>154763555.34999999</v>
          </cell>
        </row>
        <row r="28">
          <cell r="A28" t="str">
            <v>2104</v>
          </cell>
          <cell r="B28" t="str">
            <v>RECURSOS DE CAPTACIÓN DIRECTA DEL CUERPO ESPECIALIZADO EN SEGURIDAD AEROPORTUARIA (CESA)</v>
          </cell>
          <cell r="C28">
            <v>1050000000</v>
          </cell>
          <cell r="D28">
            <v>608241898</v>
          </cell>
          <cell r="E28">
            <v>481035962.95999998</v>
          </cell>
        </row>
        <row r="29">
          <cell r="A29" t="str">
            <v>2106</v>
          </cell>
          <cell r="B29" t="str">
            <v>RECURSOS DE CAPTACIÓN DIRECTA DEL INSTITUTO SALOME UREÑA</v>
          </cell>
          <cell r="C29">
            <v>3412341</v>
          </cell>
          <cell r="D29">
            <v>1706170</v>
          </cell>
          <cell r="E29">
            <v>1323526.25</v>
          </cell>
        </row>
        <row r="30">
          <cell r="A30" t="str">
            <v>2107</v>
          </cell>
          <cell r="B30" t="str">
            <v>RECURSOS DE CAPTACIÓN DIRECTA DEL INSTITUTO TECNOLÓGICO DE LAS AMÉRICAS (ITLA)</v>
          </cell>
          <cell r="C30">
            <v>229945871</v>
          </cell>
          <cell r="D30">
            <v>185316697.31</v>
          </cell>
          <cell r="E30">
            <v>132378388.14</v>
          </cell>
        </row>
        <row r="31">
          <cell r="A31" t="str">
            <v>2108</v>
          </cell>
          <cell r="B31" t="str">
            <v>RECURSOS DE CAPTACIÓN DIRECTA DEL MINISTERIO DE OBRAS PÚBLICAS Y COMUNICACIONES</v>
          </cell>
          <cell r="C31">
            <v>2059175970</v>
          </cell>
          <cell r="D31">
            <v>1842567526</v>
          </cell>
          <cell r="E31">
            <v>237719578.16999999</v>
          </cell>
        </row>
        <row r="32">
          <cell r="A32" t="str">
            <v>2109</v>
          </cell>
          <cell r="B32" t="str">
            <v>FONDO POR SUBASTAS PÚBLICAS DE IMPORTACIONES AGROPECUARIAS. (DECRETO 569-12)</v>
          </cell>
          <cell r="C32">
            <v>1745888182</v>
          </cell>
          <cell r="D32">
            <v>-1745888182</v>
          </cell>
          <cell r="E32">
            <v>0</v>
          </cell>
        </row>
        <row r="33">
          <cell r="A33" t="str">
            <v>2111</v>
          </cell>
          <cell r="B33" t="str">
            <v>RECURSOS DE CAPTACIÓN DIRECTA DE INSTITUTO NACIONAL DE LA AGUJA (INAGUJA)</v>
          </cell>
          <cell r="C33">
            <v>4863029</v>
          </cell>
          <cell r="D33">
            <v>63924057</v>
          </cell>
          <cell r="E33">
            <v>32314361.09</v>
          </cell>
        </row>
        <row r="34">
          <cell r="A34" t="str">
            <v>2112</v>
          </cell>
          <cell r="B34" t="str">
            <v>RECURSOS DE CAPTACIÓN DIRECTA DE LA ARMADA DE LA REPUBLICA</v>
          </cell>
          <cell r="C34">
            <v>0</v>
          </cell>
          <cell r="D34">
            <v>0</v>
          </cell>
          <cell r="E34">
            <v>56545618.740000002</v>
          </cell>
        </row>
        <row r="35">
          <cell r="A35" t="str">
            <v>2113</v>
          </cell>
          <cell r="B35" t="str">
            <v>RECURSOS DE CAPTACIÓN DIRECTA DEL  CUERPO ESPECIALIZADO DE SEGURIDAD PORTUARIA (CESEP)</v>
          </cell>
          <cell r="C35">
            <v>0</v>
          </cell>
          <cell r="D35">
            <v>0</v>
          </cell>
          <cell r="E35">
            <v>410381.75</v>
          </cell>
        </row>
        <row r="36">
          <cell r="A36" t="str">
            <v>2114</v>
          </cell>
          <cell r="B36" t="str">
            <v>RECURSOS DE CAPTACIÓN DIRECTA DE LA DIRECCION GENERAL DE ESCUELAS VOCACIONALES</v>
          </cell>
          <cell r="C36">
            <v>0</v>
          </cell>
          <cell r="D36">
            <v>2031450.5</v>
          </cell>
          <cell r="E36">
            <v>2142877.0499999998</v>
          </cell>
        </row>
        <row r="37">
          <cell r="A37" t="str">
            <v>2117</v>
          </cell>
          <cell r="B37" t="str">
            <v>RECURSOS DE CAPTACIÓN DIRECTA PARA EL FOMENTO Y DESARROLLO DEL GAS NATURAL EN EL PARQUE VEHICULAR</v>
          </cell>
          <cell r="C37">
            <v>247924743</v>
          </cell>
          <cell r="D37">
            <v>-188422805</v>
          </cell>
          <cell r="E37">
            <v>21164270.100000001</v>
          </cell>
        </row>
        <row r="39">
          <cell r="C39">
            <v>17905194793</v>
          </cell>
          <cell r="D39">
            <v>10932416556.99</v>
          </cell>
          <cell r="E39">
            <v>8852128094.1100006</v>
          </cell>
        </row>
      </sheetData>
      <sheetData sheetId="6"/>
      <sheetData sheetId="7"/>
      <sheetData sheetId="8"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Q"/>
      <sheetName val="QC"/>
      <sheetName val="Links"/>
      <sheetName val="xxweolinksxx"/>
      <sheetName val="ErrCheck"/>
      <sheetName val="WDQP"/>
      <sheetName val="QQ1"/>
      <sheetName val="QQ2"/>
      <sheetName val="QQ3"/>
      <sheetName val="WRSTAB"/>
    </sheetNames>
    <sheetDataSet>
      <sheetData sheetId="0" refreshError="1">
        <row r="18">
          <cell r="G18" t="str">
            <v>Last sent to WEO:</v>
          </cell>
        </row>
        <row r="19">
          <cell r="G19" t="str">
            <v xml:space="preserve">       Last updated:</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
          <cell r="A1" t="str">
            <v>Links and other sources</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VERVIEW"/>
      <sheetName val="BOP Summary"/>
      <sheetName val="BOP Details"/>
      <sheetName val="Exports"/>
      <sheetName val="Imports"/>
      <sheetName val="Services"/>
      <sheetName val="Capital"/>
      <sheetName val="TOT"/>
      <sheetName val="Debt Service"/>
      <sheetName val="GDP"/>
      <sheetName val="Inputs (Misc.)"/>
      <sheetName val="Outlink Real"/>
      <sheetName val="RED-43"/>
      <sheetName val="RED-44"/>
      <sheetName val="RED-45"/>
      <sheetName val="RED-46"/>
      <sheetName val="RED-47"/>
      <sheetName val="RED-48"/>
      <sheetName val="RED-49"/>
      <sheetName val="RED-50"/>
      <sheetName val="RED-51"/>
      <sheetName val="RED-52"/>
      <sheetName val="RED-53"/>
      <sheetName val="RED-54"/>
      <sheetName val="RED-55"/>
      <sheetName val="RED-56"/>
      <sheetName val="ARBOL"/>
      <sheetName val="SOLVENCIA"/>
      <sheetName val="BRECHA"/>
      <sheetName val="CASCADA"/>
      <sheetName val="GT%"/>
      <sheetName val="IBCA-MOODY´S"/>
      <sheetName val="Promedio"/>
      <sheetName val="RESUMEN"/>
      <sheetName val="ROE"/>
    </sheetNames>
    <sheetDataSet>
      <sheetData sheetId="0" refreshError="1"/>
      <sheetData sheetId="1" refreshError="1">
        <row r="1">
          <cell r="AU1" t="str">
            <v>ALTERNATIVE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ATA"/>
      <sheetName val="IMAE TC Y ACELERACION"/>
      <sheetName val="ACELERACION"/>
      <sheetName val="DATOS"/>
      <sheetName val="LIB-NEG"/>
    </sheetNames>
    <sheetDataSet>
      <sheetData sheetId="0" refreshError="1"/>
      <sheetData sheetId="1" refreshError="1"/>
      <sheetData sheetId="2" refreshError="1"/>
      <sheetData sheetId="3" refreshError="1"/>
      <sheetData sheetId="4"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CPI"/>
      <sheetName val="Output_CPI"/>
      <sheetName val="NAsect"/>
      <sheetName val="NA"/>
      <sheetName val="Diff"/>
      <sheetName val="WEOou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
      <sheetName val="IN_Policy and Macro Asumptions"/>
      <sheetName val="IN_Public Sector Operations"/>
      <sheetName val="IN_Public Sector Cash Flow"/>
      <sheetName val="Amortization _end2001Debt"/>
      <sheetName val="Old Debt"/>
      <sheetName val="Assumptions_Newbase"/>
      <sheetName val="PSO_Newbase"/>
      <sheetName val="PSCF_Newbase"/>
      <sheetName val="Assumptions_Adverse"/>
      <sheetName val="PSO_Adverse"/>
      <sheetName val="PSCF_Adverse"/>
      <sheetName val="Assumptions_Adverse_RER"/>
      <sheetName val="PSO_Adverse_RER"/>
      <sheetName val="PSCF_Adverse_RER"/>
      <sheetName val="Assumptions_Adverse_growth"/>
      <sheetName val="PSO_Adverse_growth"/>
      <sheetName val="PSCF_Adverse_growth"/>
      <sheetName val="Assumptions_Adverse_PrimBal"/>
      <sheetName val="PSO_Adverse_PrimBal"/>
      <sheetName val="PSCF_Adverse_PrimBal"/>
      <sheetName val="Assumptions_Adverse_Interest"/>
      <sheetName val="PSO_Adverse_Interest"/>
      <sheetName val="PSCF_Adverse_Interest"/>
      <sheetName val="Assumptions_Adverse_recap"/>
      <sheetName val="PSO_Adverse_recap"/>
      <sheetName val="PSCF_Adverse_recap"/>
      <sheetName val="Assumptions_stab"/>
      <sheetName val="PSO_stab"/>
      <sheetName val="PSCF_stab"/>
      <sheetName val="Output_1"/>
      <sheetName val="Output_2"/>
      <sheetName val="Fig_Data"/>
      <sheetName val="Fig 1_Fi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47"/>
      <sheetName val="Quarterly Raw Data"/>
      <sheetName val="Quarterly MacroFlow"/>
    </sheetNames>
    <sheetDataSet>
      <sheetData sheetId="0" refreshError="1"/>
      <sheetData sheetId="1" refreshError="1"/>
      <sheetData sheetId="2"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conditional delivery"/>
      <sheetName val="150dp"/>
      <sheetName val="#REF"/>
      <sheetName val="RED47"/>
      <sheetName val="Sheet1"/>
      <sheetName val="nonope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 table1 (before)"/>
      <sheetName val="DP table1 (after)"/>
      <sheetName val="DP Table2"/>
      <sheetName val="DP Table 3"/>
      <sheetName val="DP Table 4"/>
      <sheetName val="Table 5"/>
      <sheetName val="Table 6"/>
      <sheetName val="Table 7"/>
      <sheetName val="Table 8"/>
      <sheetName val="Assist"/>
      <sheetName val="Prp-PostCologne"/>
      <sheetName val="Int-PostCologne"/>
      <sheetName val="Int-PostNaples"/>
      <sheetName val="Prp-PostNaples"/>
      <sheetName val="Table 16"/>
      <sheetName val="Table 17"/>
      <sheetName val="Table 18"/>
      <sheetName val="Table 20"/>
      <sheetName val="Table 19"/>
      <sheetName val="Table 21"/>
      <sheetName val="burdensh"/>
      <sheetName val="Delivery"/>
      <sheetName val="Table 9"/>
      <sheetName val="Table 10"/>
      <sheetName val="Table 11"/>
      <sheetName val="HIPC status"/>
      <sheetName val="Table 14e"/>
      <sheetName val="Table 15e"/>
      <sheetName val="SEI"/>
      <sheetName val="Figure_2 "/>
      <sheetName val="Figure_3"/>
      <sheetName val="Figure 4"/>
      <sheetName val="Figure 5"/>
      <sheetName val="Figure 1"/>
      <sheetName val="Figure 3"/>
      <sheetName val="Figure 2"/>
      <sheetName val="DS Before"/>
      <sheetName val="DS category Before"/>
      <sheetName val="DS After"/>
      <sheetName val="DS category After"/>
      <sheetName val="DC Before"/>
      <sheetName val="DC After"/>
      <sheetName val="Bilateral Assistance"/>
      <sheetName val="Table 14"/>
      <sheetName val="Table 15"/>
      <sheetName val="Assistance"/>
      <sheetName val="NEW-ALL"/>
      <sheetName val="NEW-IDA"/>
      <sheetName val="NEW-IMF"/>
      <sheetName val="NEW-OTHMULT1"/>
      <sheetName val="NEW-OTHMULT2"/>
      <sheetName val="NEW-BIL"/>
      <sheetName val="150dp"/>
      <sheetName val="OECD wgt"/>
      <sheetName val="nonop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t="str">
            <v>Table 7. Cameroon:  External Debt Indicators, 1998/99-2018/19 1/</v>
          </cell>
        </row>
        <row r="8">
          <cell r="F8" t="str">
            <v>1998/99</v>
          </cell>
          <cell r="G8" t="str">
            <v>1999/00</v>
          </cell>
          <cell r="H8" t="str">
            <v>2000/01</v>
          </cell>
          <cell r="I8" t="str">
            <v>2001/02</v>
          </cell>
          <cell r="J8" t="str">
            <v>2002/03</v>
          </cell>
          <cell r="K8" t="str">
            <v>2003/04</v>
          </cell>
        </row>
        <row r="10">
          <cell r="F10" t="str">
            <v>(in millions of U.S. dollars)</v>
          </cell>
        </row>
        <row r="12">
          <cell r="A12" t="str">
            <v>Nominal debt stock after rescheduling (Naples terms)</v>
          </cell>
          <cell r="F12">
            <v>6357.7184168219273</v>
          </cell>
          <cell r="G12">
            <v>6481.660887150676</v>
          </cell>
          <cell r="H12">
            <v>6719.9666640959704</v>
          </cell>
          <cell r="I12">
            <v>6968.8356917664223</v>
          </cell>
          <cell r="J12">
            <v>7262.095267667215</v>
          </cell>
          <cell r="K12">
            <v>7579.7397630717069</v>
          </cell>
        </row>
        <row r="13">
          <cell r="A13" t="str">
            <v xml:space="preserve">    Multilateral</v>
          </cell>
          <cell r="F13">
            <v>1645.555550082544</v>
          </cell>
          <cell r="G13">
            <v>1716.6089949511547</v>
          </cell>
          <cell r="H13">
            <v>1859.8331109392902</v>
          </cell>
          <cell r="I13">
            <v>1994.5494521689329</v>
          </cell>
          <cell r="J13">
            <v>2151.7692840083319</v>
          </cell>
          <cell r="K13">
            <v>2324.5529891649776</v>
          </cell>
        </row>
        <row r="14">
          <cell r="A14" t="str">
            <v xml:space="preserve">    Official bilateral</v>
          </cell>
          <cell r="F14">
            <v>4480.3356982688983</v>
          </cell>
          <cell r="G14">
            <v>4533.2247237290358</v>
          </cell>
          <cell r="H14">
            <v>4628.3063846861951</v>
          </cell>
          <cell r="I14">
            <v>4742.4590711270039</v>
          </cell>
          <cell r="J14">
            <v>4878.4988151883981</v>
          </cell>
          <cell r="K14">
            <v>5023.3596054362442</v>
          </cell>
        </row>
        <row r="15">
          <cell r="A15" t="str">
            <v xml:space="preserve">    Multilateral: less new loans</v>
          </cell>
          <cell r="F15">
            <v>1645.555550082544</v>
          </cell>
          <cell r="G15">
            <v>1518.8578752643425</v>
          </cell>
          <cell r="H15">
            <v>1407.3756504263397</v>
          </cell>
          <cell r="I15">
            <v>1315.8118329598121</v>
          </cell>
          <cell r="J15">
            <v>1236.5782451322964</v>
          </cell>
          <cell r="K15">
            <v>1150.0403332518172</v>
          </cell>
        </row>
        <row r="16">
          <cell r="A16" t="str">
            <v xml:space="preserve">    Official Bilateral: less new loans</v>
          </cell>
          <cell r="F16">
            <v>4480.3356982688983</v>
          </cell>
          <cell r="G16">
            <v>4380.4229139655436</v>
          </cell>
          <cell r="H16">
            <v>4284.3024756910881</v>
          </cell>
          <cell r="I16">
            <v>4185.1083203923763</v>
          </cell>
          <cell r="J16">
            <v>4090.723733510712</v>
          </cell>
          <cell r="K16">
            <v>3982.6798143944184</v>
          </cell>
        </row>
        <row r="17">
          <cell r="A17" t="str">
            <v xml:space="preserve">     Of which:  Paris Club</v>
          </cell>
          <cell r="F17">
            <v>4405.9385717547839</v>
          </cell>
          <cell r="G17">
            <v>4312.0997123221568</v>
          </cell>
          <cell r="H17">
            <v>4222.0531989184283</v>
          </cell>
          <cell r="I17">
            <v>4128.9329684904433</v>
          </cell>
          <cell r="J17">
            <v>4038.4666833235046</v>
          </cell>
          <cell r="K17">
            <v>3933.0349030168104</v>
          </cell>
        </row>
        <row r="18">
          <cell r="A18" t="str">
            <v xml:space="preserve">    Commercial</v>
          </cell>
          <cell r="F18">
            <v>231.82716847048474</v>
          </cell>
          <cell r="G18">
            <v>231.82716847048474</v>
          </cell>
          <cell r="H18">
            <v>231.82716847048474</v>
          </cell>
          <cell r="I18">
            <v>231.82716847048474</v>
          </cell>
          <cell r="J18">
            <v>231.82716847048474</v>
          </cell>
          <cell r="K18">
            <v>231.82716847048474</v>
          </cell>
        </row>
        <row r="19">
          <cell r="A19" t="str">
            <v xml:space="preserve">    New debt</v>
          </cell>
          <cell r="F19">
            <v>0</v>
          </cell>
          <cell r="G19">
            <v>350.55292945030408</v>
          </cell>
          <cell r="H19">
            <v>796.46136950805749</v>
          </cell>
          <cell r="I19">
            <v>1236.0883699437481</v>
          </cell>
          <cell r="J19">
            <v>1702.9661205537213</v>
          </cell>
          <cell r="K19">
            <v>2215.1924469549863</v>
          </cell>
        </row>
        <row r="20">
          <cell r="A20" t="str">
            <v xml:space="preserve">       Of which:  multilateral</v>
          </cell>
          <cell r="F20">
            <v>0</v>
          </cell>
          <cell r="G20">
            <v>197.75111968681219</v>
          </cell>
          <cell r="H20">
            <v>452.4574605129506</v>
          </cell>
          <cell r="I20">
            <v>678.73761920912079</v>
          </cell>
          <cell r="J20">
            <v>915.19103887603535</v>
          </cell>
          <cell r="K20">
            <v>1174.5126559131604</v>
          </cell>
        </row>
        <row r="21">
          <cell r="A21" t="str">
            <v>Nominal debt before rescheduling</v>
          </cell>
          <cell r="F21">
            <v>7678.9449600214793</v>
          </cell>
          <cell r="G21">
            <v>7511.1881442628537</v>
          </cell>
          <cell r="H21">
            <v>7501.243456479624</v>
          </cell>
          <cell r="I21">
            <v>7523.0022720488987</v>
          </cell>
          <cell r="J21">
            <v>7583.559408530059</v>
          </cell>
          <cell r="K21">
            <v>7615.0859920347757</v>
          </cell>
        </row>
        <row r="22">
          <cell r="A22" t="str">
            <v xml:space="preserve">    Multilateral</v>
          </cell>
        </row>
        <row r="23">
          <cell r="A23" t="str">
            <v xml:space="preserve">    Official Bilateral</v>
          </cell>
        </row>
        <row r="24">
          <cell r="A24" t="str">
            <v xml:space="preserve">     o/w Paris Club</v>
          </cell>
        </row>
        <row r="25">
          <cell r="A25" t="str">
            <v xml:space="preserve">    Commercial</v>
          </cell>
        </row>
        <row r="26">
          <cell r="A26" t="str">
            <v xml:space="preserve">    New debt</v>
          </cell>
          <cell r="F26">
            <v>0</v>
          </cell>
          <cell r="G26">
            <v>350.55292945030408</v>
          </cell>
          <cell r="H26">
            <v>796.46136950805749</v>
          </cell>
          <cell r="I26">
            <v>1236.0883699437481</v>
          </cell>
          <cell r="J26">
            <v>1702.9661205537213</v>
          </cell>
          <cell r="K26">
            <v>2215.1924469549863</v>
          </cell>
        </row>
        <row r="27">
          <cell r="A27" t="str">
            <v xml:space="preserve">     o/w Multilateral</v>
          </cell>
          <cell r="F27">
            <v>0</v>
          </cell>
          <cell r="G27">
            <v>197.75111968681219</v>
          </cell>
          <cell r="H27">
            <v>452.4574605129506</v>
          </cell>
          <cell r="I27">
            <v>678.73761920912079</v>
          </cell>
          <cell r="J27">
            <v>915.19103887603535</v>
          </cell>
          <cell r="K27">
            <v>1174.5126559131604</v>
          </cell>
        </row>
        <row r="30">
          <cell r="A30" t="str">
            <v>NPV of debt after rescheduling (Naples terms)</v>
          </cell>
          <cell r="F30">
            <v>4896.2639910299586</v>
          </cell>
          <cell r="G30">
            <v>4877.3383868914507</v>
          </cell>
          <cell r="H30">
            <v>4932.9750505073152</v>
          </cell>
          <cell r="I30">
            <v>5019.077812326429</v>
          </cell>
          <cell r="J30">
            <v>5147.4463366523569</v>
          </cell>
          <cell r="K30">
            <v>5288.938031729067</v>
          </cell>
        </row>
        <row r="31">
          <cell r="A31" t="str">
            <v xml:space="preserve">    Multilateral</v>
          </cell>
          <cell r="F31">
            <v>1196.1020713170217</v>
          </cell>
          <cell r="G31">
            <v>1165.3370073683307</v>
          </cell>
          <cell r="H31">
            <v>1176.4484278245664</v>
          </cell>
          <cell r="I31">
            <v>1202.7865713837959</v>
          </cell>
          <cell r="J31">
            <v>1251.4629346671461</v>
          </cell>
          <cell r="K31">
            <v>1307.2090605836815</v>
          </cell>
        </row>
        <row r="32">
          <cell r="A32" t="str">
            <v xml:space="preserve">    Official bilateral</v>
          </cell>
          <cell r="F32">
            <v>3498.1324648042523</v>
          </cell>
          <cell r="G32">
            <v>3509.0190304369112</v>
          </cell>
          <cell r="H32">
            <v>3552.5474319396576</v>
          </cell>
          <cell r="I32">
            <v>3611.2692342055561</v>
          </cell>
          <cell r="J32">
            <v>3689.8704845806274</v>
          </cell>
          <cell r="K32">
            <v>3774.4748302734342</v>
          </cell>
        </row>
        <row r="33">
          <cell r="A33" t="str">
            <v xml:space="preserve">     Of which:  Paris Club</v>
          </cell>
          <cell r="F33">
            <v>3451.7647491762755</v>
          </cell>
          <cell r="G33">
            <v>3374.9318470540557</v>
          </cell>
          <cell r="H33">
            <v>3305.1674487777955</v>
          </cell>
          <cell r="I33">
            <v>3234.0994797880358</v>
          </cell>
          <cell r="J33">
            <v>3166.7786828105354</v>
          </cell>
          <cell r="K33">
            <v>3086.3295429253312</v>
          </cell>
        </row>
        <row r="34">
          <cell r="A34" t="str">
            <v xml:space="preserve">    Commercial</v>
          </cell>
          <cell r="F34">
            <v>202.0294549086847</v>
          </cell>
          <cell r="G34">
            <v>202.98234908620924</v>
          </cell>
          <cell r="H34">
            <v>203.97919074309212</v>
          </cell>
          <cell r="I34">
            <v>205.02200673707631</v>
          </cell>
          <cell r="J34">
            <v>206.11291740458381</v>
          </cell>
          <cell r="K34">
            <v>207.25414087195188</v>
          </cell>
        </row>
        <row r="35">
          <cell r="A35" t="str">
            <v xml:space="preserve">NPV of debt before rescheduling </v>
          </cell>
          <cell r="F35">
            <v>7178.8086124098627</v>
          </cell>
          <cell r="G35">
            <v>6835.1496784557667</v>
          </cell>
          <cell r="H35">
            <v>6606.5785789946094</v>
          </cell>
          <cell r="I35">
            <v>6433.8238312225039</v>
          </cell>
          <cell r="J35">
            <v>6299.4095131619924</v>
          </cell>
          <cell r="K35">
            <v>6127.3943616715569</v>
          </cell>
        </row>
        <row r="36">
          <cell r="A36" t="str">
            <v>Existing debt</v>
          </cell>
          <cell r="F36">
            <v>7178.8086124098627</v>
          </cell>
          <cell r="G36">
            <v>6656.1808244336307</v>
          </cell>
          <cell r="H36">
            <v>6198.6327095156203</v>
          </cell>
          <cell r="I36">
            <v>5786.7572840713437</v>
          </cell>
          <cell r="J36">
            <v>5391.4146549848429</v>
          </cell>
          <cell r="K36">
            <v>4927.854451482588</v>
          </cell>
        </row>
        <row r="37">
          <cell r="A37" t="str">
            <v>New debt</v>
          </cell>
          <cell r="F37">
            <v>0</v>
          </cell>
          <cell r="G37">
            <v>178.96885402213582</v>
          </cell>
          <cell r="H37">
            <v>407.94586947898887</v>
          </cell>
          <cell r="I37">
            <v>647.06654715116042</v>
          </cell>
          <cell r="J37">
            <v>907.99485817714947</v>
          </cell>
          <cell r="K37">
            <v>1199.5399101889689</v>
          </cell>
        </row>
        <row r="39">
          <cell r="F39" t="str">
            <v>(in percent of exports of goods and services) 2/</v>
          </cell>
        </row>
        <row r="40">
          <cell r="A40" t="str">
            <v>NPV of debt after recheduling 3/</v>
          </cell>
          <cell r="F40">
            <v>214.09233228700097</v>
          </cell>
          <cell r="G40">
            <v>200.5093982667959</v>
          </cell>
          <cell r="H40">
            <v>190.24573638043285</v>
          </cell>
          <cell r="I40">
            <v>178.74211063371231</v>
          </cell>
          <cell r="J40">
            <v>176.44679554962556</v>
          </cell>
          <cell r="K40">
            <v>171.15228521710506</v>
          </cell>
        </row>
        <row r="41">
          <cell r="A41" t="str">
            <v>of which: multilateral</v>
          </cell>
          <cell r="F41">
            <v>52.300342173279503</v>
          </cell>
          <cell r="G41">
            <v>47.907486335877437</v>
          </cell>
          <cell r="H41">
            <v>45.371058068106322</v>
          </cell>
          <cell r="I41">
            <v>42.834285191401541</v>
          </cell>
          <cell r="J41">
            <v>42.898285893497331</v>
          </cell>
          <cell r="K41">
            <v>42.301841434557232</v>
          </cell>
        </row>
        <row r="42">
          <cell r="A42" t="str">
            <v>NPV of debt before recheduling 3/</v>
          </cell>
          <cell r="F42">
            <v>313.89808263780623</v>
          </cell>
          <cell r="G42">
            <v>273.63834657221537</v>
          </cell>
          <cell r="H42">
            <v>239.05724888115122</v>
          </cell>
          <cell r="I42">
            <v>206.08112672405207</v>
          </cell>
          <cell r="J42">
            <v>184.80966621791777</v>
          </cell>
          <cell r="K42">
            <v>159.46746691467638</v>
          </cell>
        </row>
        <row r="44">
          <cell r="A44" t="str">
            <v>Debt service</v>
          </cell>
          <cell r="F44">
            <v>0</v>
          </cell>
          <cell r="G44">
            <v>15.844175989279041</v>
          </cell>
          <cell r="H44">
            <v>14.402673888557688</v>
          </cell>
          <cell r="I44">
            <v>12.903545013174575</v>
          </cell>
          <cell r="J44">
            <v>11.279086675075279</v>
          </cell>
          <cell r="K44">
            <v>10.836387145750013</v>
          </cell>
        </row>
        <row r="45">
          <cell r="A45" t="str">
            <v>o/w multilateral</v>
          </cell>
          <cell r="F45">
            <v>0</v>
          </cell>
          <cell r="G45">
            <v>6.5853679907865557</v>
          </cell>
          <cell r="H45">
            <v>5.6890520286756203</v>
          </cell>
          <cell r="I45">
            <v>4.5987045527079138</v>
          </cell>
          <cell r="J45">
            <v>3.7731955922620837</v>
          </cell>
          <cell r="K45">
            <v>3.627021230078066</v>
          </cell>
        </row>
        <row r="47">
          <cell r="F47" t="str">
            <v>(in percent)</v>
          </cell>
        </row>
        <row r="48">
          <cell r="A48" t="str">
            <v>NPV of debt-to-revenue ratio (after resched.) 4/</v>
          </cell>
          <cell r="F48">
            <v>343.91371831196022</v>
          </cell>
          <cell r="G48">
            <v>287.44191808149083</v>
          </cell>
          <cell r="H48">
            <v>270.14282167708978</v>
          </cell>
          <cell r="I48">
            <v>264.18492837646733</v>
          </cell>
          <cell r="J48">
            <v>240.06578394437298</v>
          </cell>
          <cell r="K48">
            <v>220.32608312369445</v>
          </cell>
        </row>
        <row r="49">
          <cell r="A49" t="str">
            <v>NPV of debt-to-revenue ratio (before resched.) 4/</v>
          </cell>
          <cell r="F49">
            <v>504.23971572342731</v>
          </cell>
          <cell r="G49">
            <v>402.82391298291867</v>
          </cell>
          <cell r="H49">
            <v>361.79379799974424</v>
          </cell>
          <cell r="I49">
            <v>338.65171085093749</v>
          </cell>
          <cell r="J49">
            <v>293.79085943951418</v>
          </cell>
          <cell r="K49">
            <v>255.25441806319517</v>
          </cell>
        </row>
        <row r="50">
          <cell r="A50" t="str">
            <v>NPV of debt-to-GDP ratio (after rescheduling)</v>
          </cell>
          <cell r="F50">
            <v>53.299164479312523</v>
          </cell>
          <cell r="G50">
            <v>54.646540650844642</v>
          </cell>
          <cell r="H50">
            <v>51.588211333267473</v>
          </cell>
          <cell r="I50">
            <v>48.285871428669786</v>
          </cell>
          <cell r="J50">
            <v>45.169900529984119</v>
          </cell>
          <cell r="K50">
            <v>42.447296666404199</v>
          </cell>
        </row>
        <row r="51">
          <cell r="A51" t="str">
            <v>NPV of debt-to-GDP ratio (before rescheduling)</v>
          </cell>
          <cell r="F51">
            <v>78.146215502128442</v>
          </cell>
          <cell r="G51">
            <v>74.576998179864106</v>
          </cell>
          <cell r="H51">
            <v>64.824243163952318</v>
          </cell>
          <cell r="I51">
            <v>55.671306294825499</v>
          </cell>
          <cell r="J51">
            <v>47.310772712191806</v>
          </cell>
          <cell r="K51">
            <v>39.549357276655115</v>
          </cell>
        </row>
        <row r="52">
          <cell r="A52" t="str">
            <v>Grant element in total debt</v>
          </cell>
          <cell r="F52">
            <v>22.987089549689671</v>
          </cell>
          <cell r="G52">
            <v>24.751719168765121</v>
          </cell>
          <cell r="H52">
            <v>26.592269023243094</v>
          </cell>
          <cell r="I52">
            <v>27.978244367902143</v>
          </cell>
          <cell r="J52">
            <v>29.118991875937503</v>
          </cell>
          <cell r="K52">
            <v>30.222696331915849</v>
          </cell>
        </row>
        <row r="53">
          <cell r="A53" t="str">
            <v>Grant element in new borrowing</v>
          </cell>
          <cell r="F53">
            <v>0</v>
          </cell>
          <cell r="G53">
            <v>48.946695638009999</v>
          </cell>
          <cell r="H53">
            <v>48.780206410894635</v>
          </cell>
          <cell r="I53">
            <v>47.652080313593828</v>
          </cell>
          <cell r="J53">
            <v>46.681566519836935</v>
          </cell>
          <cell r="K53">
            <v>45.849404107626768</v>
          </cell>
        </row>
        <row r="55">
          <cell r="A55" t="str">
            <v>Sources: Cameroonian authorities; and staff estimates and projections.</v>
          </cell>
        </row>
        <row r="57">
          <cell r="A57" t="str">
            <v>1/ All debt indicators refer to public and publicly guaranteed (PPG) debt and are defined after rescheduling, unless otherwise indicated.</v>
          </cell>
        </row>
        <row r="58">
          <cell r="A58" t="str">
            <v>2/ As defined in IMF, Balance of Payments Manual, 5th edition, 1993.</v>
          </cell>
        </row>
        <row r="59">
          <cell r="A59" t="str">
            <v>3/ Based on a three-year average of exports on the previous year (e.g., export average over 1997-99 for NPV of debt-to-exports ratio in 1999).</v>
          </cell>
        </row>
        <row r="60">
          <cell r="A60" t="str">
            <v>4/ Revenues are defined as central government revenues, excluding grants.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frprtables"/>
      <sheetName val="Basicinput"/>
      <sheetName val="Outputables"/>
      <sheetName val="Index"/>
      <sheetName val="Documentation"/>
      <sheetName val="Monthinpu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RED47"/>
    </sheetNames>
    <sheetDataSet>
      <sheetData sheetId="0" refreshError="1"/>
      <sheetData sheetId="1"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ternal Sustainability-Arg"/>
      <sheetName val="Instructions"/>
      <sheetName val="Input_external"/>
      <sheetName val="Input_DRBOP"/>
      <sheetName val="Input_DRBOP-AltSc"/>
      <sheetName val="NEWDEBT"/>
      <sheetName val="NEWDEBT-AltSC"/>
      <sheetName val="DS-Resch"/>
      <sheetName val="NEWDEBT-Resched"/>
      <sheetName val="Table-NoDR"/>
      <sheetName val="Tablita-NoDR"/>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NoDR"/>
      <sheetName val="ExtSust-Arg"/>
      <sheetName val="ControlSheet"/>
      <sheetName val="k. imf 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B2" t="str">
            <v xml:space="preserve">Table --. Dominican Republic: External Sustainability Framework–Gross External Financing Need, 1998–2008 </v>
          </cell>
        </row>
        <row r="7">
          <cell r="F7" t="str">
            <v xml:space="preserve">Actual </v>
          </cell>
          <cell r="O7" t="str">
            <v>Projections</v>
          </cell>
        </row>
        <row r="8">
          <cell r="C8">
            <v>1992</v>
          </cell>
          <cell r="D8">
            <v>1993</v>
          </cell>
          <cell r="E8">
            <v>1994</v>
          </cell>
          <cell r="F8">
            <v>1995</v>
          </cell>
          <cell r="G8">
            <v>1996</v>
          </cell>
          <cell r="H8">
            <v>1997</v>
          </cell>
          <cell r="I8">
            <v>1998</v>
          </cell>
          <cell r="J8">
            <v>1999</v>
          </cell>
          <cell r="K8">
            <v>2000</v>
          </cell>
          <cell r="L8">
            <v>2001</v>
          </cell>
          <cell r="M8">
            <v>2002</v>
          </cell>
          <cell r="O8">
            <v>2003</v>
          </cell>
          <cell r="P8">
            <v>2004</v>
          </cell>
          <cell r="Q8">
            <v>2005</v>
          </cell>
          <cell r="R8">
            <v>2006</v>
          </cell>
          <cell r="S8">
            <v>2007</v>
          </cell>
          <cell r="T8">
            <v>2008</v>
          </cell>
        </row>
        <row r="10">
          <cell r="C10" t="str">
            <v>I. Baseline Projections</v>
          </cell>
        </row>
        <row r="12">
          <cell r="B12" t="str">
            <v>Gross external financing need in billions of U.S. dollars 1/</v>
          </cell>
          <cell r="D12">
            <v>1.3226000368926654</v>
          </cell>
          <cell r="E12">
            <v>0.79154002538909851</v>
          </cell>
          <cell r="F12">
            <v>0.74086002908544546</v>
          </cell>
          <cell r="G12">
            <v>0.89662005479419549</v>
          </cell>
          <cell r="H12">
            <v>0.93553014646825938</v>
          </cell>
          <cell r="I12">
            <v>1.01997000496976</v>
          </cell>
          <cell r="J12">
            <v>0.29790000411850409</v>
          </cell>
          <cell r="K12">
            <v>0.62797999999999998</v>
          </cell>
          <cell r="L12">
            <v>0.72820999999999991</v>
          </cell>
          <cell r="M12">
            <v>1.4860199999999999</v>
          </cell>
          <cell r="O12">
            <v>1.7145885744587064</v>
          </cell>
          <cell r="P12">
            <v>0.70656081871591359</v>
          </cell>
          <cell r="Q12">
            <v>0.48136794161192786</v>
          </cell>
          <cell r="R12">
            <v>0.4146548958391848</v>
          </cell>
          <cell r="S12">
            <v>0.32059067253660034</v>
          </cell>
          <cell r="T12">
            <v>0.24485987745476812</v>
          </cell>
        </row>
        <row r="13">
          <cell r="B13" t="str">
            <v>in percent of GDP</v>
          </cell>
          <cell r="D13">
            <v>13.60440141586464</v>
          </cell>
          <cell r="E13">
            <v>7.3707149737348043</v>
          </cell>
          <cell r="F13">
            <v>6.1216905641696897</v>
          </cell>
          <cell r="G13">
            <v>6.6184905438639809</v>
          </cell>
          <cell r="H13">
            <v>6.172415767658026</v>
          </cell>
          <cell r="I13">
            <v>6.3629059320987045</v>
          </cell>
          <cell r="J13">
            <v>1.6942026715432144</v>
          </cell>
          <cell r="K13">
            <v>3.1576301426542392</v>
          </cell>
          <cell r="L13">
            <v>3.3614147009978375</v>
          </cell>
          <cell r="M13">
            <v>6.9819644283133879</v>
          </cell>
          <cell r="O13">
            <v>10.739626976356265</v>
          </cell>
          <cell r="P13">
            <v>4.4522407978310428</v>
          </cell>
          <cell r="Q13">
            <v>2.6711223971633733</v>
          </cell>
          <cell r="R13">
            <v>2.1158316086418645</v>
          </cell>
          <cell r="S13">
            <v>1.5461743395617482</v>
          </cell>
          <cell r="T13">
            <v>1.111073604992006</v>
          </cell>
        </row>
        <row r="15">
          <cell r="C15" t="str">
            <v>II. Stress Tests</v>
          </cell>
        </row>
        <row r="16">
          <cell r="B16" t="str">
            <v>Gross external financing need in billions of U.S. dollars 2/</v>
          </cell>
        </row>
        <row r="18">
          <cell r="B18" t="str">
            <v>A. Alternative Scenarios</v>
          </cell>
        </row>
        <row r="20">
          <cell r="B20" t="str">
            <v>A1. Key variables are at their historical averages in 2004-08</v>
          </cell>
          <cell r="O20">
            <v>1.7145885744587062</v>
          </cell>
          <cell r="P20">
            <v>0.79562212152302547</v>
          </cell>
          <cell r="Q20">
            <v>0.88982042739560963</v>
          </cell>
          <cell r="R20">
            <v>1.8678206264896613</v>
          </cell>
          <cell r="S20">
            <v>1.6389771642815378</v>
          </cell>
          <cell r="T20">
            <v>1.8139010658890218</v>
          </cell>
        </row>
        <row r="21">
          <cell r="B21" t="str">
            <v>A2. Country-specific shock in 2004, with reduction in GDP growth (relative to baseline) of one standard deviation</v>
          </cell>
          <cell r="O21">
            <v>1.7145885744587064</v>
          </cell>
          <cell r="P21">
            <v>0.90189758160687072</v>
          </cell>
          <cell r="Q21">
            <v>0.9043271460766299</v>
          </cell>
          <cell r="R21">
            <v>1.1000131922738257</v>
          </cell>
          <cell r="S21">
            <v>1.2332022203664887</v>
          </cell>
          <cell r="T21">
            <v>1.3925577879255036</v>
          </cell>
        </row>
        <row r="22">
          <cell r="B22" t="str">
            <v>A3. Selected variables are consistent with market forecast in 2004-08</v>
          </cell>
          <cell r="O22">
            <v>1.7145885744587062</v>
          </cell>
          <cell r="P22">
            <v>0.79736673070274844</v>
          </cell>
          <cell r="Q22">
            <v>1.6941243987509744</v>
          </cell>
          <cell r="R22">
            <v>3.0412025573028951</v>
          </cell>
          <cell r="S22">
            <v>2.9505886291156314</v>
          </cell>
          <cell r="T22">
            <v>3.3313378935167983</v>
          </cell>
        </row>
        <row r="24">
          <cell r="B24" t="str">
            <v>B. Bound Tests</v>
          </cell>
        </row>
        <row r="26">
          <cell r="B26" t="str">
            <v>B1. Nominal interest rate is at historical average plus two standard deviations in 2004 and 2005</v>
          </cell>
          <cell r="O26">
            <v>1.7145885744587062</v>
          </cell>
          <cell r="P26">
            <v>0.68028662115005578</v>
          </cell>
          <cell r="Q26">
            <v>0.5113087261906526</v>
          </cell>
          <cell r="R26">
            <v>0.42933218452709015</v>
          </cell>
          <cell r="S26">
            <v>0.38466285789691806</v>
          </cell>
          <cell r="T26">
            <v>0.25890296981770689</v>
          </cell>
        </row>
        <row r="27">
          <cell r="B27" t="str">
            <v>B2. Real GDP growth is at historical average minus two standard deviations in 2004 and 2005</v>
          </cell>
          <cell r="O27">
            <v>1.7145885744587062</v>
          </cell>
          <cell r="P27">
            <v>0.66505941862852358</v>
          </cell>
          <cell r="Q27">
            <v>0.47991100542533704</v>
          </cell>
          <cell r="R27">
            <v>0.41888941546829017</v>
          </cell>
          <cell r="S27">
            <v>0.37471638446618749</v>
          </cell>
          <cell r="T27">
            <v>0.24745729620745116</v>
          </cell>
        </row>
        <row r="28">
          <cell r="B28" t="str">
            <v>B3. Change in US dollar GDP deflator is at historical average minus two standard deviations in 2004 and 2005</v>
          </cell>
          <cell r="O28">
            <v>1.7145885744587062</v>
          </cell>
          <cell r="P28">
            <v>0.63613511637147957</v>
          </cell>
          <cell r="Q28">
            <v>0.46239906692511012</v>
          </cell>
          <cell r="R28">
            <v>0.52421623071926615</v>
          </cell>
          <cell r="S28">
            <v>0.44616500764019168</v>
          </cell>
          <cell r="T28">
            <v>0.35455816499969717</v>
          </cell>
        </row>
        <row r="29">
          <cell r="B29" t="str">
            <v xml:space="preserve">B4. Non-interest current account is at historical average minus two standard deviations in 2004 and 2005 </v>
          </cell>
          <cell r="O29">
            <v>1.7145885744587062</v>
          </cell>
          <cell r="P29">
            <v>2.6265543017703141</v>
          </cell>
          <cell r="Q29">
            <v>2.6316655724798901</v>
          </cell>
          <cell r="R29">
            <v>1.3389650682128198</v>
          </cell>
          <cell r="S29">
            <v>1.2458232439961676</v>
          </cell>
          <cell r="T29">
            <v>1.250878276883352</v>
          </cell>
        </row>
        <row r="30">
          <cell r="B30" t="str">
            <v>B5. Combination of 2-5 using one standard deviation shocks</v>
          </cell>
          <cell r="O30">
            <v>1.7145885744587062</v>
          </cell>
          <cell r="P30">
            <v>2.4318848725818056</v>
          </cell>
          <cell r="Q30">
            <v>2.1951229733469297</v>
          </cell>
          <cell r="R30">
            <v>1.1694739579918236</v>
          </cell>
          <cell r="S30">
            <v>1.0676086129616564</v>
          </cell>
          <cell r="T30">
            <v>1.0627802785778773</v>
          </cell>
        </row>
        <row r="31">
          <cell r="B31" t="str">
            <v>B6. One time 30 percent nominal depreciation in 2004</v>
          </cell>
          <cell r="O31">
            <v>1.7145885744587062</v>
          </cell>
          <cell r="P31">
            <v>0.61806862077550473</v>
          </cell>
          <cell r="Q31">
            <v>0.46538524265054421</v>
          </cell>
          <cell r="R31">
            <v>0.47540387583187826</v>
          </cell>
          <cell r="S31">
            <v>0.41117402479307236</v>
          </cell>
          <cell r="T31">
            <v>0.30448588406997645</v>
          </cell>
        </row>
        <row r="33">
          <cell r="B33" t="str">
            <v>Gross external financing need in percent of GDP 2/</v>
          </cell>
        </row>
        <row r="35">
          <cell r="B35" t="str">
            <v>A. Alternative Scenarios</v>
          </cell>
        </row>
        <row r="37">
          <cell r="B37" t="str">
            <v xml:space="preserve">A1. Key variables are at their historical averages in 2004-08 </v>
          </cell>
          <cell r="O37">
            <v>10.739626976356263</v>
          </cell>
          <cell r="P37">
            <v>4.5677799860451325</v>
          </cell>
          <cell r="Q37">
            <v>4.6824134096707954</v>
          </cell>
          <cell r="R37">
            <v>9.008896680241687</v>
          </cell>
          <cell r="S37">
            <v>7.2456674494786721</v>
          </cell>
          <cell r="T37">
            <v>7.3500136690662856</v>
          </cell>
        </row>
        <row r="38">
          <cell r="B38" t="str">
            <v xml:space="preserve">A2. Country-specific shock in 2004, with reduction in GDP growth (relative to baseline) of one standard deviation </v>
          </cell>
          <cell r="O38">
            <v>10.739626976356265</v>
          </cell>
          <cell r="P38">
            <v>5.8027688413537133</v>
          </cell>
          <cell r="Q38">
            <v>5.1237879344431612</v>
          </cell>
          <cell r="R38">
            <v>5.7311417563725584</v>
          </cell>
          <cell r="S38">
            <v>6.0728258977802918</v>
          </cell>
          <cell r="T38">
            <v>6.4518963641314571</v>
          </cell>
        </row>
        <row r="39">
          <cell r="B39" t="str">
            <v>A3. Selected variables are consistent with  market forecast in 2004-08</v>
          </cell>
          <cell r="O39">
            <v>10.739626976356263</v>
          </cell>
          <cell r="P39">
            <v>4.6641232662004333</v>
          </cell>
          <cell r="Q39">
            <v>8.9103385645483542</v>
          </cell>
          <cell r="R39">
            <v>12.896890730007135</v>
          </cell>
          <cell r="S39">
            <v>10.088790458603663</v>
          </cell>
          <cell r="T39">
            <v>9.184169423679041</v>
          </cell>
        </row>
        <row r="41">
          <cell r="B41" t="str">
            <v>B. Bound Tests</v>
          </cell>
        </row>
        <row r="43">
          <cell r="B43" t="str">
            <v>B1. Nominal interest rate is at historical average plus two standard deviations in 2004 and 2005</v>
          </cell>
          <cell r="O43">
            <v>10.739626976356263</v>
          </cell>
          <cell r="P43">
            <v>4.2866796016334101</v>
          </cell>
          <cell r="Q43">
            <v>2.8372645378490744</v>
          </cell>
          <cell r="R43">
            <v>2.1907244210664785</v>
          </cell>
          <cell r="S43">
            <v>1.855187599679156</v>
          </cell>
          <cell r="T43">
            <v>1.1747953932209017</v>
          </cell>
        </row>
        <row r="44">
          <cell r="B44" t="str">
            <v>B2. Real GDP growth is at historical average minus two standard deviations in 2004 and 2005</v>
          </cell>
          <cell r="O44">
            <v>10.739626976356263</v>
          </cell>
          <cell r="P44">
            <v>4.0805752440563063</v>
          </cell>
          <cell r="Q44">
            <v>2.6632592351587414</v>
          </cell>
          <cell r="R44">
            <v>2.1376165192736543</v>
          </cell>
          <cell r="S44">
            <v>1.8073670848643888</v>
          </cell>
          <cell r="T44">
            <v>1.122952982640864</v>
          </cell>
        </row>
        <row r="45">
          <cell r="B45" t="str">
            <v>B3. Change in US dollar GDP deflator is at historical average minus two standard deviations in 2004 and 2005</v>
          </cell>
          <cell r="O45">
            <v>10.739626976356263</v>
          </cell>
          <cell r="P45">
            <v>4.243083689129941</v>
          </cell>
          <cell r="Q45">
            <v>3.1137211773766853</v>
          </cell>
          <cell r="R45">
            <v>3.2460179179469346</v>
          </cell>
          <cell r="S45">
            <v>2.6112546767755567</v>
          </cell>
          <cell r="T45">
            <v>1.9523552282424073</v>
          </cell>
        </row>
        <row r="46">
          <cell r="B46" t="str">
            <v xml:space="preserve">B4. Non-interest current account is at historical average minus two standard deviations in 2004 and 2005 </v>
          </cell>
          <cell r="O46">
            <v>10.739626976356263</v>
          </cell>
          <cell r="P46">
            <v>16.55066614267248</v>
          </cell>
          <cell r="Q46">
            <v>14.603176166978503</v>
          </cell>
          <cell r="R46">
            <v>6.8322468699145018</v>
          </cell>
          <cell r="S46">
            <v>6.0084715386613041</v>
          </cell>
          <cell r="T46">
            <v>5.6759721149485163</v>
          </cell>
        </row>
        <row r="47">
          <cell r="B47" t="str">
            <v>B5. Combination of 2-5 using one standard deviation shocks</v>
          </cell>
          <cell r="O47">
            <v>10.739626976356263</v>
          </cell>
          <cell r="P47">
            <v>14.833970868205054</v>
          </cell>
          <cell r="Q47">
            <v>13.039423907307162</v>
          </cell>
          <cell r="R47">
            <v>6.388042291783294</v>
          </cell>
          <cell r="S47">
            <v>5.511915762154028</v>
          </cell>
          <cell r="T47">
            <v>5.1623995419834587</v>
          </cell>
        </row>
        <row r="48">
          <cell r="B48" t="str">
            <v>B6. One time 30 percent nominal depreciation in 2004</v>
          </cell>
          <cell r="O48">
            <v>10.739626976356263</v>
          </cell>
          <cell r="P48">
            <v>4.3597791092844833</v>
          </cell>
          <cell r="Q48">
            <v>2.8908657890697196</v>
          </cell>
          <cell r="R48">
            <v>2.7155369591203797</v>
          </cell>
          <cell r="S48">
            <v>2.2198925131198104</v>
          </cell>
          <cell r="T48">
            <v>1.5466464990826376</v>
          </cell>
        </row>
        <row r="51">
          <cell r="B51" t="str">
            <v>1/ Defined as non-interest current account deficit, plus interest and amortization on medium- and long-term debt, plus short-term debt at end of previous period, plus net private capital outflows.</v>
          </cell>
        </row>
        <row r="52">
          <cell r="B52" t="str">
            <v>2/ Gross external financing under the stress-test scenarios is derived by assuming the same ratio of short-term to total debt as in the baseline scenario and the same average maturity on medium- and long term</v>
          </cell>
        </row>
        <row r="53">
          <cell r="B53" t="str">
            <v>debt. Interest expenditures are derived by applying the respective interest rate to the previous period debt stock under each alternative scenario.</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
      <sheetName val="PLURIANUAL 2017-2021"/>
      <sheetName val="ESTIM. PLURIANUAL 2017-2021"/>
      <sheetName val="DGII"/>
      <sheetName val="DGA"/>
      <sheetName val="TESORERIA"/>
      <sheetName val="panorama macro-junio-Sept. 2017"/>
      <sheetName val="BCC"/>
      <sheetName val="A"/>
    </sheetNames>
    <sheetDataSet>
      <sheetData sheetId="0"/>
      <sheetData sheetId="1"/>
      <sheetData sheetId="2">
        <row r="13">
          <cell r="C13">
            <v>41429773898.046921</v>
          </cell>
        </row>
      </sheetData>
      <sheetData sheetId="3"/>
      <sheetData sheetId="4"/>
      <sheetData sheetId="5"/>
      <sheetData sheetId="6"/>
      <sheetData sheetId="7" refreshError="1"/>
      <sheetData sheetId="8"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m9701"/>
      <sheetName val="ana3"/>
      <sheetName val="ana2"/>
      <sheetName val="bop1"/>
    </sheetNames>
    <sheetDataSet>
      <sheetData sheetId="0" refreshError="1"/>
      <sheetData sheetId="1" refreshError="1"/>
      <sheetData sheetId="2" refreshError="1"/>
      <sheetData sheetId="3" refreshError="1"/>
      <sheetData sheetId="4"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comp00pub99rev"/>
      <sheetName val="ana3"/>
      <sheetName val="ana2"/>
      <sheetName val="bop1datos rev"/>
    </sheetNames>
    <sheetDataSet>
      <sheetData sheetId="0" refreshError="1"/>
      <sheetData sheetId="1" refreshError="1"/>
      <sheetData sheetId="2" refreshError="1"/>
      <sheetData sheetId="3" refreshError="1"/>
      <sheetData sheetId="4"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olSheet"/>
      <sheetName val="Instructions"/>
      <sheetName val="SVI table"/>
      <sheetName val="terms"/>
      <sheetName val="Vaciado 1"/>
    </sheetNames>
    <sheetDataSet>
      <sheetData sheetId="0" refreshError="1"/>
      <sheetData sheetId="1" refreshError="1"/>
      <sheetData sheetId="2">
        <row r="11">
          <cell r="L11" t="str">
            <v>Latest</v>
          </cell>
        </row>
        <row r="12">
          <cell r="F12">
            <v>2000</v>
          </cell>
          <cell r="G12">
            <v>2001</v>
          </cell>
          <cell r="H12">
            <v>2002</v>
          </cell>
          <cell r="I12">
            <v>2003</v>
          </cell>
          <cell r="J12" t="str">
            <v>2004 1/</v>
          </cell>
          <cell r="K12" t="str">
            <v>2005 1/</v>
          </cell>
          <cell r="L12" t="str">
            <v>observation</v>
          </cell>
        </row>
        <row r="14">
          <cell r="E14" t="str">
            <v>Key Economic and Market Indicators</v>
          </cell>
        </row>
        <row r="15">
          <cell r="E15" t="str">
            <v>Real GDP growth (in percent)</v>
          </cell>
          <cell r="F15">
            <v>7.3170553960779428</v>
          </cell>
          <cell r="G15">
            <v>3.98200123402912</v>
          </cell>
          <cell r="H15">
            <v>4.3013242636949167</v>
          </cell>
          <cell r="I15">
            <v>-0.4357056627860123</v>
          </cell>
          <cell r="J15">
            <v>2</v>
          </cell>
          <cell r="K15">
            <v>2.5</v>
          </cell>
          <cell r="L15" t="str">
            <v>Proj</v>
          </cell>
        </row>
        <row r="16">
          <cell r="E16" t="str">
            <v>CPI inflation (period average, in percent)</v>
          </cell>
          <cell r="F16">
            <v>7.7242123406023211</v>
          </cell>
          <cell r="G16">
            <v>8.8828290993785188</v>
          </cell>
          <cell r="H16">
            <v>5.2235241418550737</v>
          </cell>
          <cell r="I16">
            <v>27.44971273943937</v>
          </cell>
          <cell r="J16">
            <v>51.5</v>
          </cell>
          <cell r="K16">
            <v>7.7</v>
          </cell>
          <cell r="L16" t="str">
            <v>Proj</v>
          </cell>
        </row>
        <row r="17">
          <cell r="E17" t="str">
            <v>Short-term (ST) interest rate (in percent)</v>
          </cell>
          <cell r="F17">
            <v>13.7</v>
          </cell>
          <cell r="G17">
            <v>10.1</v>
          </cell>
          <cell r="H17">
            <v>16.8</v>
          </cell>
          <cell r="I17">
            <v>26.36</v>
          </cell>
          <cell r="J17">
            <v>23</v>
          </cell>
          <cell r="K17">
            <v>20</v>
          </cell>
          <cell r="L17">
            <v>38399</v>
          </cell>
        </row>
        <row r="18">
          <cell r="E18" t="str">
            <v>EMBI secondary market spread (bps, end of period)</v>
          </cell>
          <cell r="F18" t="str">
            <v>...</v>
          </cell>
          <cell r="G18">
            <v>423.61904761904759</v>
          </cell>
          <cell r="H18">
            <v>499</v>
          </cell>
          <cell r="I18">
            <v>1141</v>
          </cell>
          <cell r="J18">
            <v>824</v>
          </cell>
          <cell r="K18">
            <v>687</v>
          </cell>
          <cell r="L18">
            <v>38399</v>
          </cell>
        </row>
        <row r="19">
          <cell r="E19" t="str">
            <v>Exchange rate NC/US$ (end of period)</v>
          </cell>
          <cell r="F19">
            <v>16.335932542627692</v>
          </cell>
          <cell r="G19">
            <v>16.834567304432579</v>
          </cell>
          <cell r="H19">
            <v>18.295149808762005</v>
          </cell>
          <cell r="I19">
            <v>37.01</v>
          </cell>
          <cell r="J19">
            <v>30.83</v>
          </cell>
          <cell r="K19">
            <v>29.32</v>
          </cell>
          <cell r="L19">
            <v>38399</v>
          </cell>
        </row>
        <row r="22">
          <cell r="E22" t="str">
            <v>External Sector</v>
          </cell>
        </row>
        <row r="23">
          <cell r="E23" t="str">
            <v>Exchange rate regime</v>
          </cell>
          <cell r="H23" t="str">
            <v>[Describe regime]</v>
          </cell>
        </row>
        <row r="24">
          <cell r="E24" t="str">
            <v>Current account balance (percent of GDP)</v>
          </cell>
          <cell r="F24">
            <v>-5.1988627404725172</v>
          </cell>
          <cell r="G24">
            <v>-3.376045585435731</v>
          </cell>
          <cell r="H24">
            <v>-3.6948473296364832</v>
          </cell>
          <cell r="I24">
            <v>6.3314726567792929</v>
          </cell>
          <cell r="J24">
            <v>5.8124150047243006</v>
          </cell>
          <cell r="K24">
            <v>2.0113851431504339</v>
          </cell>
          <cell r="L24" t="str">
            <v>Proj</v>
          </cell>
        </row>
        <row r="25">
          <cell r="E25" t="str">
            <v>Net FDI inflows (percent of GDP)</v>
          </cell>
          <cell r="F25">
            <v>4.8284564380080521</v>
          </cell>
          <cell r="G25">
            <v>4.9180446990168258</v>
          </cell>
          <cell r="H25">
            <v>4.2453861109783411</v>
          </cell>
          <cell r="I25">
            <v>6.1831002588339681</v>
          </cell>
          <cell r="J25">
            <v>3.5510563450260966</v>
          </cell>
          <cell r="K25">
            <v>3.3539720837369846</v>
          </cell>
          <cell r="L25" t="str">
            <v>Proj</v>
          </cell>
        </row>
        <row r="26">
          <cell r="E26" t="str">
            <v>Exports (percentage change of  US$ value, GNFS)</v>
          </cell>
          <cell r="F26">
            <v>12.1</v>
          </cell>
          <cell r="G26">
            <v>-6.3</v>
          </cell>
          <cell r="H26">
            <v>-1.7</v>
          </cell>
          <cell r="I26">
            <v>8.3745158274342035</v>
          </cell>
          <cell r="J26">
            <v>4.3726053221140981</v>
          </cell>
          <cell r="K26">
            <v>-2.6378195050280051</v>
          </cell>
          <cell r="L26" t="str">
            <v>Proj</v>
          </cell>
        </row>
        <row r="27">
          <cell r="E27" t="str">
            <v xml:space="preserve">Real effective exchange rate ( 1995 = 100)  </v>
          </cell>
          <cell r="F27">
            <v>110.9</v>
          </cell>
          <cell r="G27">
            <v>117.9</v>
          </cell>
          <cell r="H27">
            <v>112.1</v>
          </cell>
          <cell r="I27">
            <v>83.23</v>
          </cell>
          <cell r="J27">
            <v>133.13024311389717</v>
          </cell>
          <cell r="K27">
            <v>110.04266533235207</v>
          </cell>
          <cell r="L27" t="str">
            <v>Proj</v>
          </cell>
        </row>
        <row r="28">
          <cell r="E28" t="str">
            <v>Gross international reserves (GIR) in US$ billion</v>
          </cell>
          <cell r="F28">
            <v>0.63713009920154795</v>
          </cell>
          <cell r="G28">
            <v>1.1553300992015501</v>
          </cell>
          <cell r="H28">
            <v>0.62983009920154798</v>
          </cell>
          <cell r="I28">
            <v>0.27943565825514399</v>
          </cell>
          <cell r="J28">
            <v>0.82483565825514404</v>
          </cell>
          <cell r="K28">
            <v>1.2568815145255701</v>
          </cell>
          <cell r="L28" t="str">
            <v>Proj</v>
          </cell>
        </row>
        <row r="29">
          <cell r="E29" t="str">
            <v xml:space="preserve">GIR in percent of  ST debt  at remaining maturity (RM) </v>
          </cell>
          <cell r="F29">
            <v>67.99172945474173</v>
          </cell>
          <cell r="G29">
            <v>99.688517024310869</v>
          </cell>
          <cell r="H29">
            <v>37.811410983676367</v>
          </cell>
          <cell r="I29">
            <v>22.549925507693519</v>
          </cell>
          <cell r="J29">
            <v>59.268648334226661</v>
          </cell>
          <cell r="K29">
            <v>63.865391343596976</v>
          </cell>
          <cell r="L29" t="str">
            <v>Proj</v>
          </cell>
        </row>
        <row r="30">
          <cell r="E30" t="str">
            <v>GIR in percent of ST debt at RM and banks' FX deposits.</v>
          </cell>
          <cell r="F30">
            <v>47.195</v>
          </cell>
          <cell r="G30">
            <v>45.15</v>
          </cell>
          <cell r="H30">
            <v>20.37</v>
          </cell>
          <cell r="I30">
            <v>9.83</v>
          </cell>
          <cell r="J30">
            <v>24.98</v>
          </cell>
          <cell r="K30">
            <v>32.25</v>
          </cell>
          <cell r="L30" t="str">
            <v>Proj</v>
          </cell>
        </row>
        <row r="31">
          <cell r="E31" t="str">
            <v xml:space="preserve">Net international reserves (NIR) in US$ billion </v>
          </cell>
          <cell r="F31">
            <v>0.44190000000000002</v>
          </cell>
          <cell r="G31">
            <v>0.96220000000000006</v>
          </cell>
          <cell r="H31">
            <v>0.376</v>
          </cell>
          <cell r="I31">
            <v>0.1237</v>
          </cell>
          <cell r="J31">
            <v>0.60219999999999996</v>
          </cell>
          <cell r="K31">
            <v>0.74504658445834704</v>
          </cell>
          <cell r="L31" t="str">
            <v>Proj</v>
          </cell>
        </row>
        <row r="32">
          <cell r="E32" t="str">
            <v xml:space="preserve">Total gross external debt (ED) in percent of GDP </v>
          </cell>
          <cell r="F32">
            <v>17.702757569616445</v>
          </cell>
          <cell r="G32">
            <v>19.036857295703161</v>
          </cell>
          <cell r="H32">
            <v>21.488396264400411</v>
          </cell>
          <cell r="I32">
            <v>36.584586257608528</v>
          </cell>
          <cell r="J32">
            <v>33.458827143592288</v>
          </cell>
          <cell r="K32">
            <v>30.282217209857837</v>
          </cell>
          <cell r="L32" t="str">
            <v>Proj</v>
          </cell>
        </row>
        <row r="33">
          <cell r="E33" t="str">
            <v xml:space="preserve">o/w  ST external debt (original maturity, in percent of total ED) </v>
          </cell>
          <cell r="F33" t="str">
            <v>...</v>
          </cell>
          <cell r="G33" t="str">
            <v>...</v>
          </cell>
          <cell r="H33">
            <v>5.6177763588750214</v>
          </cell>
          <cell r="I33">
            <v>4.0238489920325122</v>
          </cell>
          <cell r="J33">
            <v>5.575190672798489</v>
          </cell>
          <cell r="K33">
            <v>1.5523429947692486</v>
          </cell>
          <cell r="L33" t="str">
            <v>Proj</v>
          </cell>
        </row>
        <row r="34">
          <cell r="E34" t="str">
            <v xml:space="preserve">            ED of domestic private sector (in percent of total ED)</v>
          </cell>
          <cell r="F34">
            <v>18.946796959826276</v>
          </cell>
          <cell r="G34">
            <v>27.842949485276513</v>
          </cell>
          <cell r="H34">
            <v>26.555819682386289</v>
          </cell>
          <cell r="I34">
            <v>37.72926581466232</v>
          </cell>
          <cell r="J34">
            <v>34.512405534341504</v>
          </cell>
          <cell r="K34">
            <v>31.134157580502848</v>
          </cell>
          <cell r="L34" t="str">
            <v>Proj</v>
          </cell>
        </row>
        <row r="35">
          <cell r="E35" t="str">
            <v>ED to foreign official sector (in percent of total ED)</v>
          </cell>
          <cell r="F35">
            <v>81.053203040173727</v>
          </cell>
          <cell r="G35">
            <v>72.15705051472348</v>
          </cell>
          <cell r="H35">
            <v>67.826403958738695</v>
          </cell>
          <cell r="I35">
            <v>58.246885193305175</v>
          </cell>
          <cell r="J35">
            <v>59.912403792860012</v>
          </cell>
          <cell r="K35">
            <v>67.313499424727894</v>
          </cell>
          <cell r="L35" t="str">
            <v>Proj</v>
          </cell>
        </row>
        <row r="36">
          <cell r="E36" t="str">
            <v xml:space="preserve">Total gross external debt in percent of exports of GNFS </v>
          </cell>
          <cell r="F36">
            <v>41.377560827844903</v>
          </cell>
          <cell r="G36">
            <v>49.870417504700413</v>
          </cell>
          <cell r="H36">
            <v>56.289325740374217</v>
          </cell>
          <cell r="I36">
            <v>67.04819952046968</v>
          </cell>
          <cell r="J36">
            <v>66.192177694528382</v>
          </cell>
          <cell r="K36">
            <v>76.535934979293771</v>
          </cell>
          <cell r="L36" t="str">
            <v>Proj</v>
          </cell>
        </row>
        <row r="37">
          <cell r="E37" t="str">
            <v>Gross external financing requirement (in US$ billion) 2/</v>
          </cell>
          <cell r="F37" t="str">
            <v>...</v>
          </cell>
          <cell r="G37">
            <v>1.2645499999999983</v>
          </cell>
          <cell r="H37">
            <v>1.3722099999999999</v>
          </cell>
          <cell r="I37">
            <v>-4.4970000000000024E-2</v>
          </cell>
          <cell r="J37">
            <v>-0.37454467724004531</v>
          </cell>
          <cell r="K37">
            <v>0.3294569872007615</v>
          </cell>
          <cell r="L37" t="str">
            <v>Proj</v>
          </cell>
        </row>
        <row r="40">
          <cell r="E40" t="str">
            <v>Public Sector (PS) 3/</v>
          </cell>
        </row>
        <row r="41">
          <cell r="E41" t="str">
            <v xml:space="preserve">Overall balance (percent of GDP) </v>
          </cell>
          <cell r="F41">
            <v>-1.9924745553358059</v>
          </cell>
          <cell r="G41">
            <v>-2.119574760455706</v>
          </cell>
          <cell r="H41">
            <v>-2.6</v>
          </cell>
          <cell r="I41">
            <v>-7.4673505156427318</v>
          </cell>
          <cell r="J41">
            <v>-6.7105438104329949</v>
          </cell>
          <cell r="K41">
            <v>-3.9402237101714581</v>
          </cell>
          <cell r="L41" t="str">
            <v>Proj</v>
          </cell>
        </row>
        <row r="42">
          <cell r="E42" t="str">
            <v xml:space="preserve">Primary balance (percent of GDP) </v>
          </cell>
          <cell r="F42">
            <v>-0.8</v>
          </cell>
          <cell r="G42">
            <v>-1</v>
          </cell>
          <cell r="H42">
            <v>-1.4</v>
          </cell>
          <cell r="I42">
            <v>-3.3302531442192995</v>
          </cell>
          <cell r="J42">
            <v>-0.89149231444251709</v>
          </cell>
          <cell r="K42">
            <v>1.9195585401812931</v>
          </cell>
          <cell r="L42" t="str">
            <v>Proj</v>
          </cell>
        </row>
        <row r="43">
          <cell r="E43" t="str">
            <v>Debt-stabilizing primary balance (percent of GDP)  4/</v>
          </cell>
          <cell r="F43">
            <v>2.2511506627966198</v>
          </cell>
          <cell r="G43">
            <v>1.19937808064735</v>
          </cell>
          <cell r="H43">
            <v>0.58926222543195295</v>
          </cell>
          <cell r="I43">
            <v>2.7149999999999999</v>
          </cell>
          <cell r="J43">
            <v>2.7250000000000001</v>
          </cell>
          <cell r="K43">
            <v>2.7250000000000001</v>
          </cell>
          <cell r="L43" t="str">
            <v>Proj</v>
          </cell>
        </row>
        <row r="44">
          <cell r="E44" t="str">
            <v>Gross PS financing requirement (in percent of GDP) 5/</v>
          </cell>
          <cell r="F44" t="str">
            <v>...</v>
          </cell>
          <cell r="G44" t="str">
            <v>...</v>
          </cell>
          <cell r="H44">
            <v>4.3135072615706607</v>
          </cell>
          <cell r="I44">
            <v>10.944163130031018</v>
          </cell>
          <cell r="J44">
            <v>9.152119368726968</v>
          </cell>
          <cell r="K44">
            <v>7.0860006646121141</v>
          </cell>
          <cell r="L44" t="str">
            <v>Proj</v>
          </cell>
        </row>
        <row r="45">
          <cell r="E45" t="str">
            <v>Public sector gross debt (PSGD, in percent of GDP)</v>
          </cell>
          <cell r="F45">
            <v>24.531400487943202</v>
          </cell>
          <cell r="G45">
            <v>23.336857295703162</v>
          </cell>
          <cell r="H45">
            <v>26.788396264400411</v>
          </cell>
          <cell r="I45">
            <v>54.319233972668435</v>
          </cell>
          <cell r="J45">
            <v>52.084937745305197</v>
          </cell>
          <cell r="K45">
            <v>49.106891508367511</v>
          </cell>
          <cell r="L45" t="str">
            <v>Proj</v>
          </cell>
        </row>
        <row r="46">
          <cell r="E46" t="str">
            <v>o/w  Exposed to rollover risk (in percent of total PSGD) 6/</v>
          </cell>
          <cell r="F46">
            <v>5.4883931463821627</v>
          </cell>
          <cell r="G46">
            <v>3.8153079378276229</v>
          </cell>
          <cell r="H46">
            <v>6.4141070080418956</v>
          </cell>
          <cell r="I46">
            <v>21.905610047254555</v>
          </cell>
          <cell r="J46">
            <v>24.222709825046778</v>
          </cell>
          <cell r="K46">
            <v>28.031840231180734</v>
          </cell>
          <cell r="L46" t="str">
            <v>Proj</v>
          </cell>
        </row>
        <row r="47">
          <cell r="E47" t="str">
            <v xml:space="preserve">  Exposed to exchange rate risk (in percent of total PSGD) 7/</v>
          </cell>
          <cell r="F47">
            <v>72.163664599243219</v>
          </cell>
          <cell r="G47">
            <v>81.574211362248306</v>
          </cell>
          <cell r="H47">
            <v>80.215314318598203</v>
          </cell>
          <cell r="I47">
            <v>67.351071769562566</v>
          </cell>
          <cell r="J47">
            <v>64.238969252887671</v>
          </cell>
          <cell r="K47">
            <v>61.665921583934782</v>
          </cell>
          <cell r="L47" t="str">
            <v>Proj</v>
          </cell>
        </row>
        <row r="48">
          <cell r="E48" t="str">
            <v xml:space="preserve">  Exposed to interest rate risk (in percent of total PSGD) 8/</v>
          </cell>
          <cell r="L48" t="str">
            <v>Proj</v>
          </cell>
        </row>
        <row r="49">
          <cell r="E49" t="str">
            <v>Public sector net debt (in percent of GDP)</v>
          </cell>
          <cell r="F49">
            <v>24.531400487943202</v>
          </cell>
          <cell r="G49">
            <v>23.336857295703162</v>
          </cell>
          <cell r="H49">
            <v>26.788396264400411</v>
          </cell>
          <cell r="I49">
            <v>54.319233972668435</v>
          </cell>
          <cell r="J49">
            <v>52.084937745305197</v>
          </cell>
          <cell r="K49">
            <v>49.106891508367511</v>
          </cell>
          <cell r="L49" t="str">
            <v>Proj</v>
          </cell>
        </row>
        <row r="52">
          <cell r="E52" t="str">
            <v>Financial Sector (FS) 9/</v>
          </cell>
        </row>
        <row r="53">
          <cell r="E53" t="str">
            <v>Capital adequacy ratio (in percent)</v>
          </cell>
          <cell r="F53">
            <v>9.8000000000000007</v>
          </cell>
          <cell r="G53">
            <v>11.8</v>
          </cell>
          <cell r="H53">
            <v>12</v>
          </cell>
          <cell r="I53">
            <v>11.4</v>
          </cell>
          <cell r="J53">
            <v>10</v>
          </cell>
          <cell r="K53">
            <v>10</v>
          </cell>
          <cell r="L53">
            <v>38357</v>
          </cell>
        </row>
        <row r="54">
          <cell r="E54" t="str">
            <v xml:space="preserve">NPLs in percent of total loans </v>
          </cell>
          <cell r="F54">
            <v>2.6</v>
          </cell>
          <cell r="G54">
            <v>2.6</v>
          </cell>
          <cell r="H54">
            <v>4.9000000000000004</v>
          </cell>
          <cell r="I54">
            <v>8.9</v>
          </cell>
          <cell r="J54">
            <v>7.3</v>
          </cell>
          <cell r="K54">
            <v>7.7</v>
          </cell>
          <cell r="L54">
            <v>38357</v>
          </cell>
        </row>
        <row r="55">
          <cell r="E55" t="str">
            <v>Provisions in percent of NPLs</v>
          </cell>
          <cell r="F55">
            <v>131.30000000000001</v>
          </cell>
          <cell r="G55">
            <v>123.2</v>
          </cell>
          <cell r="H55">
            <v>70.900000000000006</v>
          </cell>
          <cell r="I55">
            <v>65</v>
          </cell>
          <cell r="J55">
            <v>110.8</v>
          </cell>
          <cell r="K55">
            <v>113.3</v>
          </cell>
          <cell r="L55">
            <v>38357</v>
          </cell>
        </row>
        <row r="56">
          <cell r="E56" t="str">
            <v>Return on average assets (in percent)</v>
          </cell>
          <cell r="F56">
            <v>2.1</v>
          </cell>
          <cell r="G56">
            <v>1.9</v>
          </cell>
          <cell r="H56">
            <v>2.2999999999999998</v>
          </cell>
          <cell r="I56">
            <v>-0.01</v>
          </cell>
          <cell r="J56">
            <v>2.7</v>
          </cell>
          <cell r="K56">
            <v>1.1000000000000001</v>
          </cell>
          <cell r="L56">
            <v>38357</v>
          </cell>
        </row>
        <row r="57">
          <cell r="E57" t="str">
            <v>Return on equity (in percent)</v>
          </cell>
          <cell r="F57">
            <v>17.2</v>
          </cell>
          <cell r="G57">
            <v>19</v>
          </cell>
          <cell r="H57">
            <v>21.2</v>
          </cell>
          <cell r="I57">
            <v>-0.5</v>
          </cell>
          <cell r="J57">
            <v>19</v>
          </cell>
          <cell r="K57">
            <v>12.2</v>
          </cell>
          <cell r="L57">
            <v>38357</v>
          </cell>
        </row>
        <row r="58">
          <cell r="E58" t="str">
            <v>FX deposits held by residents (in percent of total deposits)</v>
          </cell>
          <cell r="F58">
            <v>16.187870497036023</v>
          </cell>
          <cell r="G58">
            <v>20.017182130584192</v>
          </cell>
          <cell r="H58">
            <v>26.4</v>
          </cell>
          <cell r="I58">
            <v>30.38092828855924</v>
          </cell>
          <cell r="J58">
            <v>25.6</v>
          </cell>
          <cell r="K58">
            <v>23.5</v>
          </cell>
          <cell r="L58">
            <v>38399</v>
          </cell>
        </row>
        <row r="59">
          <cell r="E59" t="str">
            <v>FX loans to residents (in percent of total loans)</v>
          </cell>
          <cell r="F59">
            <v>24.090014756517462</v>
          </cell>
          <cell r="G59">
            <v>25.583982202447164</v>
          </cell>
          <cell r="H59">
            <v>31</v>
          </cell>
          <cell r="I59">
            <v>33.799999999999997</v>
          </cell>
          <cell r="J59">
            <v>21.236837299896525</v>
          </cell>
          <cell r="K59">
            <v>20.5</v>
          </cell>
          <cell r="L59">
            <v>38399</v>
          </cell>
        </row>
        <row r="60">
          <cell r="E60" t="str">
            <v>Net open forex position (in percent of capital) 10/</v>
          </cell>
          <cell r="F60" t="str">
            <v>...</v>
          </cell>
          <cell r="G60" t="str">
            <v>...</v>
          </cell>
          <cell r="H60" t="str">
            <v>...</v>
          </cell>
          <cell r="I60" t="str">
            <v>...</v>
          </cell>
          <cell r="J60" t="str">
            <v>...</v>
          </cell>
          <cell r="K60" t="str">
            <v>...</v>
          </cell>
          <cell r="L60" t="str">
            <v>date</v>
          </cell>
        </row>
        <row r="61">
          <cell r="E61" t="str">
            <v>Government debt held by FS ( percent of total FS assets)</v>
          </cell>
          <cell r="L61" t="str">
            <v>date</v>
          </cell>
        </row>
        <row r="62">
          <cell r="E62" t="str">
            <v>Credit to private sector (percent change)</v>
          </cell>
          <cell r="F62">
            <v>22.793092929643354</v>
          </cell>
          <cell r="G62">
            <v>24.225885172358353</v>
          </cell>
          <cell r="H62">
            <v>20.3</v>
          </cell>
          <cell r="I62">
            <v>10.809056522727367</v>
          </cell>
          <cell r="J62">
            <v>-6.1250850349380386</v>
          </cell>
          <cell r="K62">
            <v>13.076680681973208</v>
          </cell>
          <cell r="L62" t="str">
            <v>Proj</v>
          </cell>
        </row>
        <row r="64">
          <cell r="E64" t="str">
            <v>Memo item:</v>
          </cell>
        </row>
        <row r="65">
          <cell r="E65" t="str">
            <v>Nominal GDP in billions of U.S. dollars</v>
          </cell>
          <cell r="F65">
            <v>19.888000000000002</v>
          </cell>
          <cell r="G65">
            <v>21.942</v>
          </cell>
          <cell r="H65">
            <v>21.591999999999999</v>
          </cell>
          <cell r="I65">
            <v>16.356999999999999</v>
          </cell>
          <cell r="J65">
            <v>18.428999999999998</v>
          </cell>
          <cell r="K65">
            <v>22.923999999999999</v>
          </cell>
          <cell r="L65" t="str">
            <v>Proj</v>
          </cell>
        </row>
        <row r="67">
          <cell r="E67" t="str">
            <v xml:space="preserve">1/ Staff estimates, projections, or latest available observations as indicated in the last column. </v>
          </cell>
        </row>
        <row r="68">
          <cell r="E68" t="str">
            <v>2/ Current account deficit plus amortization of external debt.</v>
          </cell>
        </row>
        <row r="69">
          <cell r="E69" t="str">
            <v>3/ Public sector covers NFPS (central government plus public enterprises) and central bank.</v>
          </cell>
        </row>
        <row r="70">
          <cell r="E70" t="str">
            <v>4/ Based on averages for the last five years for the relevant variables (i.e., growth, interest rates).</v>
          </cell>
        </row>
        <row r="71">
          <cell r="E71" t="str">
            <v>5/ Overall balance plus debt amortization.</v>
          </cell>
        </row>
        <row r="72">
          <cell r="E72" t="str">
            <v>6/ ST debt and maturing medium- and long-term debt, domestic and external, excluding external debt to official creditors.</v>
          </cell>
        </row>
        <row r="73">
          <cell r="E73" t="str">
            <v>7/ Debt in foreign currency or linked to the exchange rate, domestic and external, excluding external debt on concessional terms.</v>
          </cell>
        </row>
      </sheetData>
      <sheetData sheetId="3" refreshError="1"/>
      <sheetData sheetId="4"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Q5"/>
      <sheetName val="bop1datos rev"/>
      <sheetName val="Codigo"/>
      <sheetName val="Codigos"/>
      <sheetName val="Base Datos"/>
      <sheetName val="Quarterly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capital"/>
      <sheetName val="ipx"/>
      <sheetName val="ipm"/>
      <sheetName val="precelec"/>
      <sheetName val="Hoja2"/>
      <sheetName val="PIB EN CORR"/>
      <sheetName val="Implicito-trim"/>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 val="M"/>
      <sheetName val="Cod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ad. recibidos 2023"/>
      <sheetName val="ingresos extraordinarios"/>
      <sheetName val="Resumen"/>
      <sheetName val="Hoja2"/>
    </sheetNames>
    <sheetDataSet>
      <sheetData sheetId="0">
        <row r="6">
          <cell r="B6" t="str">
            <v>Anticipo ISR - Acuerdo Entidades Financieras</v>
          </cell>
        </row>
        <row r="8">
          <cell r="B8" t="str">
            <v>Fondo Patrimonial de empresas Reformadas (FONPER)</v>
          </cell>
        </row>
      </sheetData>
      <sheetData sheetId="1">
        <row r="6">
          <cell r="B6" t="str">
            <v>Ganancias de Capital</v>
          </cell>
        </row>
      </sheetData>
      <sheetData sheetId="2"/>
      <sheetData sheetId="3"/>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Gráfico (2)"/>
      <sheetName val="Gráfico"/>
      <sheetName val="Base"/>
      <sheetName val="Todos los programas"/>
    </sheetNames>
    <sheetDataSet>
      <sheetData sheetId="0"/>
      <sheetData sheetId="1"/>
      <sheetData sheetId="2">
        <row r="2">
          <cell r="F2">
            <v>0</v>
          </cell>
        </row>
        <row r="3">
          <cell r="F3">
            <v>0</v>
          </cell>
        </row>
        <row r="4">
          <cell r="F4">
            <v>0</v>
          </cell>
        </row>
        <row r="5">
          <cell r="F5">
            <v>0</v>
          </cell>
        </row>
        <row r="6">
          <cell r="F6">
            <v>0</v>
          </cell>
        </row>
        <row r="7">
          <cell r="F7">
            <v>0</v>
          </cell>
        </row>
        <row r="8">
          <cell r="F8">
            <v>0</v>
          </cell>
        </row>
        <row r="9">
          <cell r="F9">
            <v>0</v>
          </cell>
        </row>
        <row r="10">
          <cell r="F10">
            <v>0</v>
          </cell>
        </row>
        <row r="11">
          <cell r="F11">
            <v>0</v>
          </cell>
        </row>
        <row r="12">
          <cell r="F12">
            <v>0</v>
          </cell>
        </row>
        <row r="13">
          <cell r="F13">
            <v>0</v>
          </cell>
        </row>
        <row r="14">
          <cell r="F14">
            <v>0</v>
          </cell>
        </row>
        <row r="15">
          <cell r="F15">
            <v>0</v>
          </cell>
        </row>
        <row r="16">
          <cell r="F16">
            <v>0</v>
          </cell>
        </row>
        <row r="17">
          <cell r="F17">
            <v>0</v>
          </cell>
        </row>
        <row r="18">
          <cell r="F18">
            <v>0</v>
          </cell>
        </row>
        <row r="19">
          <cell r="F19">
            <v>0</v>
          </cell>
        </row>
        <row r="20">
          <cell r="F20">
            <v>0</v>
          </cell>
        </row>
        <row r="21">
          <cell r="F21">
            <v>0</v>
          </cell>
        </row>
        <row r="22">
          <cell r="F22">
            <v>0</v>
          </cell>
        </row>
        <row r="23">
          <cell r="F23">
            <v>0</v>
          </cell>
        </row>
        <row r="24">
          <cell r="F24">
            <v>0</v>
          </cell>
        </row>
        <row r="25">
          <cell r="F25">
            <v>0</v>
          </cell>
        </row>
        <row r="26">
          <cell r="F26">
            <v>0</v>
          </cell>
        </row>
        <row r="27">
          <cell r="F27">
            <v>0</v>
          </cell>
        </row>
        <row r="28">
          <cell r="F28">
            <v>0</v>
          </cell>
        </row>
        <row r="29">
          <cell r="F29">
            <v>0</v>
          </cell>
        </row>
        <row r="30">
          <cell r="F30">
            <v>0</v>
          </cell>
        </row>
        <row r="31">
          <cell r="F31">
            <v>0</v>
          </cell>
        </row>
        <row r="32">
          <cell r="F32">
            <v>0</v>
          </cell>
        </row>
        <row r="33">
          <cell r="F33">
            <v>0</v>
          </cell>
        </row>
        <row r="34">
          <cell r="F34">
            <v>0</v>
          </cell>
        </row>
        <row r="35">
          <cell r="F35">
            <v>0</v>
          </cell>
        </row>
        <row r="36">
          <cell r="F36">
            <v>0</v>
          </cell>
        </row>
        <row r="37">
          <cell r="F37">
            <v>0</v>
          </cell>
        </row>
        <row r="38">
          <cell r="F38">
            <v>0</v>
          </cell>
        </row>
        <row r="39">
          <cell r="F39">
            <v>0</v>
          </cell>
        </row>
        <row r="40">
          <cell r="F40">
            <v>0</v>
          </cell>
        </row>
        <row r="41">
          <cell r="F41">
            <v>0</v>
          </cell>
        </row>
        <row r="42">
          <cell r="F42">
            <v>0</v>
          </cell>
        </row>
        <row r="43">
          <cell r="F43">
            <v>0</v>
          </cell>
        </row>
        <row r="44">
          <cell r="F44">
            <v>0</v>
          </cell>
        </row>
        <row r="45">
          <cell r="F45">
            <v>0</v>
          </cell>
        </row>
        <row r="46">
          <cell r="F46">
            <v>0</v>
          </cell>
        </row>
        <row r="47">
          <cell r="F47">
            <v>0</v>
          </cell>
        </row>
        <row r="48">
          <cell r="F48">
            <v>0</v>
          </cell>
        </row>
        <row r="49">
          <cell r="F49">
            <v>0</v>
          </cell>
        </row>
        <row r="50">
          <cell r="F50">
            <v>0</v>
          </cell>
        </row>
        <row r="51">
          <cell r="F51">
            <v>0</v>
          </cell>
        </row>
        <row r="52">
          <cell r="F52">
            <v>0</v>
          </cell>
        </row>
        <row r="53">
          <cell r="F53">
            <v>0</v>
          </cell>
        </row>
        <row r="54">
          <cell r="F54">
            <v>0</v>
          </cell>
        </row>
        <row r="55">
          <cell r="F55">
            <v>0</v>
          </cell>
        </row>
        <row r="56">
          <cell r="F56">
            <v>0</v>
          </cell>
        </row>
        <row r="57">
          <cell r="F57">
            <v>37623207</v>
          </cell>
        </row>
        <row r="58">
          <cell r="F58">
            <v>0</v>
          </cell>
        </row>
        <row r="59">
          <cell r="F59">
            <v>0</v>
          </cell>
        </row>
        <row r="60">
          <cell r="F60">
            <v>4076287</v>
          </cell>
        </row>
        <row r="61">
          <cell r="F61">
            <v>0</v>
          </cell>
        </row>
        <row r="62">
          <cell r="F62">
            <v>0</v>
          </cell>
        </row>
        <row r="63">
          <cell r="F63">
            <v>0</v>
          </cell>
        </row>
        <row r="64">
          <cell r="F64">
            <v>0</v>
          </cell>
        </row>
        <row r="65">
          <cell r="F65">
            <v>0</v>
          </cell>
        </row>
        <row r="66">
          <cell r="F66">
            <v>0</v>
          </cell>
        </row>
        <row r="67">
          <cell r="F67">
            <v>3076287</v>
          </cell>
        </row>
        <row r="68">
          <cell r="F68">
            <v>3076287</v>
          </cell>
        </row>
        <row r="69">
          <cell r="F69">
            <v>0</v>
          </cell>
        </row>
        <row r="70">
          <cell r="F70">
            <v>4076287</v>
          </cell>
        </row>
        <row r="71">
          <cell r="F71">
            <v>0</v>
          </cell>
        </row>
        <row r="72">
          <cell r="F72">
            <v>0</v>
          </cell>
        </row>
        <row r="73">
          <cell r="F73">
            <v>0</v>
          </cell>
        </row>
        <row r="74">
          <cell r="F74">
            <v>0</v>
          </cell>
        </row>
        <row r="75">
          <cell r="F75">
            <v>0</v>
          </cell>
        </row>
        <row r="76">
          <cell r="F76">
            <v>0</v>
          </cell>
        </row>
        <row r="77">
          <cell r="F77">
            <v>0</v>
          </cell>
        </row>
        <row r="78">
          <cell r="F78">
            <v>0</v>
          </cell>
        </row>
        <row r="79">
          <cell r="F79">
            <v>0</v>
          </cell>
        </row>
        <row r="80">
          <cell r="F80">
            <v>0</v>
          </cell>
        </row>
        <row r="81">
          <cell r="F81">
            <v>0</v>
          </cell>
        </row>
        <row r="82">
          <cell r="F82">
            <v>0</v>
          </cell>
        </row>
        <row r="83">
          <cell r="F83">
            <v>0</v>
          </cell>
        </row>
        <row r="84">
          <cell r="F84">
            <v>0</v>
          </cell>
        </row>
        <row r="85">
          <cell r="F85">
            <v>0</v>
          </cell>
        </row>
        <row r="86">
          <cell r="F86">
            <v>0</v>
          </cell>
        </row>
        <row r="87">
          <cell r="F87">
            <v>0</v>
          </cell>
        </row>
        <row r="88">
          <cell r="F88">
            <v>0</v>
          </cell>
        </row>
        <row r="89">
          <cell r="F89">
            <v>0</v>
          </cell>
        </row>
        <row r="90">
          <cell r="F90">
            <v>0</v>
          </cell>
        </row>
        <row r="91">
          <cell r="F91">
            <v>1039176000</v>
          </cell>
        </row>
        <row r="92">
          <cell r="F92">
            <v>0</v>
          </cell>
        </row>
        <row r="93">
          <cell r="F93">
            <v>0</v>
          </cell>
        </row>
        <row r="94">
          <cell r="F94">
            <v>0</v>
          </cell>
        </row>
        <row r="95">
          <cell r="F95">
            <v>0</v>
          </cell>
        </row>
        <row r="96">
          <cell r="F96">
            <v>0</v>
          </cell>
        </row>
        <row r="97">
          <cell r="F97">
            <v>0</v>
          </cell>
        </row>
        <row r="98">
          <cell r="F98">
            <v>0</v>
          </cell>
        </row>
        <row r="99">
          <cell r="F99">
            <v>0</v>
          </cell>
        </row>
        <row r="100">
          <cell r="F100">
            <v>0</v>
          </cell>
        </row>
        <row r="101">
          <cell r="F101">
            <v>0</v>
          </cell>
        </row>
        <row r="102">
          <cell r="F102">
            <v>0</v>
          </cell>
        </row>
        <row r="103">
          <cell r="F103">
            <v>0</v>
          </cell>
        </row>
        <row r="104">
          <cell r="F104">
            <v>0</v>
          </cell>
        </row>
        <row r="105">
          <cell r="F105">
            <v>0</v>
          </cell>
        </row>
        <row r="106">
          <cell r="F106">
            <v>0</v>
          </cell>
        </row>
        <row r="107">
          <cell r="F107">
            <v>0</v>
          </cell>
        </row>
        <row r="108">
          <cell r="F108">
            <v>0</v>
          </cell>
        </row>
        <row r="109">
          <cell r="F109">
            <v>0</v>
          </cell>
        </row>
        <row r="110">
          <cell r="F110">
            <v>0</v>
          </cell>
        </row>
        <row r="111">
          <cell r="F111">
            <v>0</v>
          </cell>
        </row>
        <row r="112">
          <cell r="F112">
            <v>0</v>
          </cell>
        </row>
        <row r="113">
          <cell r="F113">
            <v>0</v>
          </cell>
        </row>
        <row r="114">
          <cell r="F114">
            <v>0</v>
          </cell>
        </row>
        <row r="115">
          <cell r="F115">
            <v>0</v>
          </cell>
        </row>
        <row r="116">
          <cell r="F116">
            <v>0</v>
          </cell>
        </row>
        <row r="117">
          <cell r="F117">
            <v>0</v>
          </cell>
        </row>
        <row r="118">
          <cell r="F118">
            <v>0</v>
          </cell>
        </row>
        <row r="119">
          <cell r="F119">
            <v>0</v>
          </cell>
        </row>
        <row r="120">
          <cell r="F120">
            <v>0</v>
          </cell>
        </row>
        <row r="121">
          <cell r="F121">
            <v>0</v>
          </cell>
        </row>
        <row r="122">
          <cell r="F122">
            <v>0</v>
          </cell>
        </row>
        <row r="123">
          <cell r="F123">
            <v>0</v>
          </cell>
        </row>
        <row r="124">
          <cell r="F124">
            <v>0</v>
          </cell>
        </row>
        <row r="125">
          <cell r="F125">
            <v>0</v>
          </cell>
        </row>
        <row r="126">
          <cell r="F126">
            <v>0</v>
          </cell>
        </row>
        <row r="127">
          <cell r="F127">
            <v>0</v>
          </cell>
        </row>
        <row r="128">
          <cell r="F128">
            <v>0</v>
          </cell>
        </row>
        <row r="129">
          <cell r="F129">
            <v>0</v>
          </cell>
        </row>
        <row r="130">
          <cell r="F130">
            <v>0</v>
          </cell>
        </row>
        <row r="131">
          <cell r="F131">
            <v>0</v>
          </cell>
        </row>
        <row r="132">
          <cell r="F132">
            <v>0</v>
          </cell>
        </row>
        <row r="133">
          <cell r="F133">
            <v>0</v>
          </cell>
        </row>
        <row r="134">
          <cell r="F134">
            <v>0</v>
          </cell>
        </row>
        <row r="135">
          <cell r="F135">
            <v>0</v>
          </cell>
        </row>
        <row r="136">
          <cell r="F136">
            <v>0</v>
          </cell>
        </row>
        <row r="137">
          <cell r="F137">
            <v>0</v>
          </cell>
        </row>
        <row r="138">
          <cell r="F138">
            <v>0</v>
          </cell>
        </row>
        <row r="139">
          <cell r="F139">
            <v>0</v>
          </cell>
        </row>
        <row r="140">
          <cell r="F140">
            <v>0</v>
          </cell>
        </row>
        <row r="141">
          <cell r="F141">
            <v>0</v>
          </cell>
        </row>
        <row r="142">
          <cell r="F142">
            <v>0</v>
          </cell>
        </row>
        <row r="143">
          <cell r="F143">
            <v>0</v>
          </cell>
        </row>
        <row r="144">
          <cell r="F144">
            <v>67029746.835255504</v>
          </cell>
        </row>
        <row r="145">
          <cell r="F145">
            <v>39405382.843787134</v>
          </cell>
        </row>
        <row r="146">
          <cell r="F146">
            <v>2469628.2876612339</v>
          </cell>
        </row>
        <row r="147">
          <cell r="F147">
            <v>20791539.063870091</v>
          </cell>
        </row>
        <row r="148">
          <cell r="F148">
            <v>30647366.912712455</v>
          </cell>
        </row>
        <row r="149">
          <cell r="F149">
            <v>7293729.9008433474</v>
          </cell>
        </row>
        <row r="150">
          <cell r="F150">
            <v>73814392.699557498</v>
          </cell>
        </row>
        <row r="151">
          <cell r="F151">
            <v>33649488.600495093</v>
          </cell>
        </row>
        <row r="152">
          <cell r="F152">
            <v>20627461.427356828</v>
          </cell>
        </row>
        <row r="153">
          <cell r="F153">
            <v>6458457.6933943117</v>
          </cell>
        </row>
        <row r="154">
          <cell r="F154">
            <v>4179538.3516370226</v>
          </cell>
        </row>
        <row r="155">
          <cell r="F155">
            <v>27039465.930627983</v>
          </cell>
        </row>
        <row r="156">
          <cell r="F156">
            <v>11798588.462743819</v>
          </cell>
        </row>
        <row r="157">
          <cell r="F157">
            <v>20934507.229263868</v>
          </cell>
        </row>
        <row r="158">
          <cell r="F158">
            <v>115502.579175172</v>
          </cell>
        </row>
        <row r="159">
          <cell r="F159">
            <v>3271211.4937256966</v>
          </cell>
        </row>
        <row r="160">
          <cell r="F160">
            <v>1588478.3845077946</v>
          </cell>
        </row>
        <row r="161">
          <cell r="F161">
            <v>5355461.021314186</v>
          </cell>
        </row>
        <row r="162">
          <cell r="F162">
            <v>647914.60544760665</v>
          </cell>
        </row>
        <row r="163">
          <cell r="F163">
            <v>96444.653611268615</v>
          </cell>
        </row>
        <row r="164">
          <cell r="F164">
            <v>0</v>
          </cell>
        </row>
        <row r="165">
          <cell r="F165">
            <v>39000000</v>
          </cell>
        </row>
        <row r="166">
          <cell r="F166">
            <v>5000000</v>
          </cell>
        </row>
        <row r="167">
          <cell r="F167">
            <v>0</v>
          </cell>
        </row>
        <row r="168">
          <cell r="F168">
            <v>0</v>
          </cell>
        </row>
        <row r="169">
          <cell r="F169">
            <v>0</v>
          </cell>
        </row>
        <row r="170">
          <cell r="F170">
            <v>0</v>
          </cell>
        </row>
        <row r="171">
          <cell r="F171">
            <v>0</v>
          </cell>
        </row>
        <row r="172">
          <cell r="F172">
            <v>0</v>
          </cell>
        </row>
        <row r="173">
          <cell r="F173">
            <v>0</v>
          </cell>
        </row>
        <row r="174">
          <cell r="F174">
            <v>0</v>
          </cell>
        </row>
        <row r="175">
          <cell r="F175">
            <v>0</v>
          </cell>
        </row>
        <row r="176">
          <cell r="F176">
            <v>0</v>
          </cell>
        </row>
        <row r="177">
          <cell r="F177">
            <v>0</v>
          </cell>
        </row>
        <row r="178">
          <cell r="F178">
            <v>0</v>
          </cell>
        </row>
        <row r="179">
          <cell r="F179">
            <v>0</v>
          </cell>
        </row>
        <row r="180">
          <cell r="F180">
            <v>0</v>
          </cell>
        </row>
        <row r="181">
          <cell r="F181">
            <v>0</v>
          </cell>
        </row>
        <row r="182">
          <cell r="F182">
            <v>0</v>
          </cell>
        </row>
        <row r="183">
          <cell r="F183">
            <v>0</v>
          </cell>
        </row>
        <row r="184">
          <cell r="F184">
            <v>0</v>
          </cell>
        </row>
        <row r="185">
          <cell r="F185">
            <v>0</v>
          </cell>
        </row>
        <row r="186">
          <cell r="F186">
            <v>16664000</v>
          </cell>
        </row>
        <row r="187">
          <cell r="F187">
            <v>0</v>
          </cell>
        </row>
        <row r="188">
          <cell r="F188">
            <v>0</v>
          </cell>
        </row>
        <row r="189">
          <cell r="F189">
            <v>0</v>
          </cell>
        </row>
        <row r="190">
          <cell r="F190">
            <v>0</v>
          </cell>
        </row>
        <row r="191">
          <cell r="F191">
            <v>0</v>
          </cell>
        </row>
        <row r="192">
          <cell r="F192">
            <v>0</v>
          </cell>
        </row>
        <row r="193">
          <cell r="F193">
            <v>0</v>
          </cell>
        </row>
        <row r="194">
          <cell r="F194">
            <v>0</v>
          </cell>
        </row>
        <row r="195">
          <cell r="F195">
            <v>0</v>
          </cell>
        </row>
        <row r="196">
          <cell r="F196">
            <v>0</v>
          </cell>
        </row>
        <row r="197">
          <cell r="F197">
            <v>0</v>
          </cell>
        </row>
        <row r="198">
          <cell r="F198">
            <v>0</v>
          </cell>
        </row>
        <row r="199">
          <cell r="F199">
            <v>0</v>
          </cell>
        </row>
        <row r="200">
          <cell r="F200">
            <v>0</v>
          </cell>
        </row>
        <row r="201">
          <cell r="F201">
            <v>0</v>
          </cell>
        </row>
        <row r="202">
          <cell r="F202">
            <v>0</v>
          </cell>
        </row>
        <row r="203">
          <cell r="F203">
            <v>0</v>
          </cell>
        </row>
        <row r="204">
          <cell r="F204">
            <v>0</v>
          </cell>
        </row>
        <row r="205">
          <cell r="F205">
            <v>0</v>
          </cell>
        </row>
        <row r="206">
          <cell r="F206">
            <v>0</v>
          </cell>
        </row>
        <row r="207">
          <cell r="F207">
            <v>0</v>
          </cell>
        </row>
        <row r="208">
          <cell r="F208">
            <v>0</v>
          </cell>
        </row>
        <row r="209">
          <cell r="F209">
            <v>0</v>
          </cell>
        </row>
        <row r="210">
          <cell r="F210">
            <v>0</v>
          </cell>
        </row>
        <row r="211">
          <cell r="F211">
            <v>0</v>
          </cell>
        </row>
        <row r="212">
          <cell r="F212">
            <v>0</v>
          </cell>
        </row>
        <row r="213">
          <cell r="F213">
            <v>0</v>
          </cell>
        </row>
        <row r="214">
          <cell r="F214">
            <v>0</v>
          </cell>
        </row>
        <row r="215">
          <cell r="F215">
            <v>0</v>
          </cell>
        </row>
        <row r="216">
          <cell r="F216">
            <v>0</v>
          </cell>
        </row>
        <row r="217">
          <cell r="F217">
            <v>0</v>
          </cell>
        </row>
        <row r="218">
          <cell r="F218">
            <v>0</v>
          </cell>
        </row>
        <row r="219">
          <cell r="F219">
            <v>0</v>
          </cell>
        </row>
        <row r="220">
          <cell r="F220">
            <v>0</v>
          </cell>
        </row>
        <row r="221">
          <cell r="F221">
            <v>0</v>
          </cell>
        </row>
        <row r="222">
          <cell r="F222">
            <v>0</v>
          </cell>
        </row>
        <row r="223">
          <cell r="F223">
            <v>0</v>
          </cell>
        </row>
        <row r="224">
          <cell r="F224">
            <v>0</v>
          </cell>
        </row>
        <row r="225">
          <cell r="F225">
            <v>0</v>
          </cell>
        </row>
        <row r="226">
          <cell r="F226">
            <v>0</v>
          </cell>
        </row>
        <row r="227">
          <cell r="F227">
            <v>0</v>
          </cell>
        </row>
        <row r="228">
          <cell r="F228">
            <v>0</v>
          </cell>
        </row>
        <row r="229">
          <cell r="F229">
            <v>0</v>
          </cell>
        </row>
        <row r="230">
          <cell r="F230">
            <v>0</v>
          </cell>
        </row>
        <row r="231">
          <cell r="F231">
            <v>0</v>
          </cell>
        </row>
        <row r="232">
          <cell r="F232">
            <v>0</v>
          </cell>
        </row>
        <row r="233">
          <cell r="F233">
            <v>0</v>
          </cell>
        </row>
        <row r="234">
          <cell r="F234">
            <v>0</v>
          </cell>
        </row>
        <row r="235">
          <cell r="F235">
            <v>0</v>
          </cell>
        </row>
        <row r="236">
          <cell r="F236">
            <v>0</v>
          </cell>
        </row>
        <row r="237">
          <cell r="F237">
            <v>0</v>
          </cell>
        </row>
        <row r="238">
          <cell r="F238">
            <v>0</v>
          </cell>
        </row>
        <row r="239">
          <cell r="F239">
            <v>0</v>
          </cell>
        </row>
        <row r="240">
          <cell r="F240">
            <v>0</v>
          </cell>
        </row>
        <row r="241">
          <cell r="F241">
            <v>0</v>
          </cell>
        </row>
        <row r="242">
          <cell r="F242">
            <v>0</v>
          </cell>
        </row>
        <row r="243">
          <cell r="F243">
            <v>0</v>
          </cell>
        </row>
        <row r="244">
          <cell r="F244">
            <v>0</v>
          </cell>
        </row>
        <row r="245">
          <cell r="F245">
            <v>0</v>
          </cell>
        </row>
        <row r="246">
          <cell r="F246">
            <v>0</v>
          </cell>
        </row>
        <row r="247">
          <cell r="F247">
            <v>0</v>
          </cell>
        </row>
        <row r="248">
          <cell r="F248">
            <v>0</v>
          </cell>
        </row>
        <row r="249">
          <cell r="F249">
            <v>0</v>
          </cell>
        </row>
        <row r="250">
          <cell r="F250">
            <v>0</v>
          </cell>
        </row>
        <row r="251">
          <cell r="F251">
            <v>0</v>
          </cell>
        </row>
        <row r="252">
          <cell r="F252">
            <v>0</v>
          </cell>
        </row>
        <row r="253">
          <cell r="F253">
            <v>0</v>
          </cell>
        </row>
        <row r="254">
          <cell r="F254">
            <v>0</v>
          </cell>
        </row>
        <row r="255">
          <cell r="F255">
            <v>0</v>
          </cell>
        </row>
        <row r="256">
          <cell r="F256">
            <v>0</v>
          </cell>
        </row>
        <row r="257">
          <cell r="F257">
            <v>0</v>
          </cell>
        </row>
        <row r="258">
          <cell r="F258">
            <v>0</v>
          </cell>
        </row>
        <row r="259">
          <cell r="F259">
            <v>0</v>
          </cell>
        </row>
        <row r="260">
          <cell r="F260">
            <v>0</v>
          </cell>
        </row>
        <row r="261">
          <cell r="F261">
            <v>0</v>
          </cell>
        </row>
        <row r="262">
          <cell r="F262">
            <v>0</v>
          </cell>
        </row>
        <row r="263">
          <cell r="F263">
            <v>0</v>
          </cell>
        </row>
        <row r="264">
          <cell r="F264">
            <v>0</v>
          </cell>
        </row>
        <row r="265">
          <cell r="F265">
            <v>0</v>
          </cell>
        </row>
        <row r="266">
          <cell r="F266">
            <v>0</v>
          </cell>
        </row>
        <row r="267">
          <cell r="F267">
            <v>0</v>
          </cell>
        </row>
        <row r="268">
          <cell r="F268">
            <v>0</v>
          </cell>
        </row>
        <row r="269">
          <cell r="F269">
            <v>0</v>
          </cell>
        </row>
        <row r="270">
          <cell r="F270">
            <v>0</v>
          </cell>
        </row>
        <row r="271">
          <cell r="F271">
            <v>0</v>
          </cell>
        </row>
        <row r="272">
          <cell r="F272">
            <v>0</v>
          </cell>
        </row>
        <row r="273">
          <cell r="F273">
            <v>0</v>
          </cell>
        </row>
        <row r="274">
          <cell r="F274">
            <v>0</v>
          </cell>
        </row>
        <row r="275">
          <cell r="F275">
            <v>0</v>
          </cell>
        </row>
        <row r="276">
          <cell r="F276">
            <v>0</v>
          </cell>
        </row>
        <row r="277">
          <cell r="F277">
            <v>0</v>
          </cell>
        </row>
        <row r="278">
          <cell r="F278">
            <v>0</v>
          </cell>
        </row>
        <row r="279">
          <cell r="F279">
            <v>0</v>
          </cell>
        </row>
        <row r="280">
          <cell r="F280">
            <v>0</v>
          </cell>
        </row>
        <row r="281">
          <cell r="F281">
            <v>0</v>
          </cell>
        </row>
        <row r="282">
          <cell r="F282">
            <v>0</v>
          </cell>
        </row>
        <row r="283">
          <cell r="F283">
            <v>0</v>
          </cell>
        </row>
        <row r="284">
          <cell r="F284">
            <v>0</v>
          </cell>
        </row>
        <row r="285">
          <cell r="F285">
            <v>0</v>
          </cell>
        </row>
        <row r="286">
          <cell r="F286">
            <v>0</v>
          </cell>
        </row>
        <row r="287">
          <cell r="F287">
            <v>0</v>
          </cell>
        </row>
        <row r="288">
          <cell r="F288">
            <v>0</v>
          </cell>
        </row>
        <row r="289">
          <cell r="F289">
            <v>0</v>
          </cell>
        </row>
        <row r="290">
          <cell r="F290">
            <v>0</v>
          </cell>
        </row>
        <row r="291">
          <cell r="F291">
            <v>0</v>
          </cell>
        </row>
        <row r="292">
          <cell r="F292">
            <v>0</v>
          </cell>
        </row>
        <row r="293">
          <cell r="F293">
            <v>0</v>
          </cell>
        </row>
        <row r="294">
          <cell r="F294">
            <v>0</v>
          </cell>
        </row>
        <row r="295">
          <cell r="F295">
            <v>0</v>
          </cell>
        </row>
        <row r="296">
          <cell r="F296">
            <v>0</v>
          </cell>
        </row>
        <row r="297">
          <cell r="F297">
            <v>0</v>
          </cell>
        </row>
        <row r="298">
          <cell r="F298">
            <v>0</v>
          </cell>
        </row>
        <row r="299">
          <cell r="F299">
            <v>0</v>
          </cell>
        </row>
        <row r="300">
          <cell r="F300">
            <v>0</v>
          </cell>
        </row>
        <row r="301">
          <cell r="F301">
            <v>0</v>
          </cell>
        </row>
        <row r="302">
          <cell r="F302">
            <v>0</v>
          </cell>
        </row>
        <row r="303">
          <cell r="F303">
            <v>0</v>
          </cell>
        </row>
        <row r="304">
          <cell r="F304">
            <v>0</v>
          </cell>
        </row>
        <row r="305">
          <cell r="F305">
            <v>0</v>
          </cell>
        </row>
        <row r="306">
          <cell r="F306">
            <v>0</v>
          </cell>
        </row>
        <row r="307">
          <cell r="F307">
            <v>0</v>
          </cell>
        </row>
        <row r="308">
          <cell r="F308">
            <v>0</v>
          </cell>
        </row>
        <row r="309">
          <cell r="F309">
            <v>0</v>
          </cell>
        </row>
        <row r="310">
          <cell r="F310">
            <v>0</v>
          </cell>
        </row>
        <row r="311">
          <cell r="F311">
            <v>0</v>
          </cell>
        </row>
        <row r="312">
          <cell r="F312">
            <v>0</v>
          </cell>
        </row>
        <row r="313">
          <cell r="F313">
            <v>0</v>
          </cell>
        </row>
        <row r="314">
          <cell r="F314">
            <v>0</v>
          </cell>
        </row>
        <row r="315">
          <cell r="F315">
            <v>0</v>
          </cell>
        </row>
        <row r="316">
          <cell r="F316">
            <v>0</v>
          </cell>
        </row>
        <row r="317">
          <cell r="F317">
            <v>0</v>
          </cell>
        </row>
        <row r="318">
          <cell r="F318">
            <v>0</v>
          </cell>
        </row>
        <row r="319">
          <cell r="F319">
            <v>0</v>
          </cell>
        </row>
        <row r="320">
          <cell r="F320">
            <v>0</v>
          </cell>
        </row>
        <row r="321">
          <cell r="F321">
            <v>0</v>
          </cell>
        </row>
        <row r="322">
          <cell r="F322">
            <v>0</v>
          </cell>
        </row>
        <row r="323">
          <cell r="F323">
            <v>0</v>
          </cell>
        </row>
        <row r="324">
          <cell r="F324">
            <v>0</v>
          </cell>
        </row>
        <row r="325">
          <cell r="F325">
            <v>0</v>
          </cell>
        </row>
        <row r="326">
          <cell r="F326">
            <v>0</v>
          </cell>
        </row>
        <row r="327">
          <cell r="F327">
            <v>0</v>
          </cell>
        </row>
        <row r="328">
          <cell r="F328">
            <v>0</v>
          </cell>
        </row>
        <row r="329">
          <cell r="F329">
            <v>0</v>
          </cell>
        </row>
        <row r="330">
          <cell r="F330">
            <v>0</v>
          </cell>
        </row>
        <row r="331">
          <cell r="F331">
            <v>0</v>
          </cell>
        </row>
        <row r="332">
          <cell r="F332">
            <v>0</v>
          </cell>
        </row>
        <row r="333">
          <cell r="F333">
            <v>0</v>
          </cell>
        </row>
        <row r="334">
          <cell r="F334">
            <v>0</v>
          </cell>
        </row>
        <row r="335">
          <cell r="F335">
            <v>0</v>
          </cell>
        </row>
        <row r="336">
          <cell r="F336">
            <v>0</v>
          </cell>
        </row>
        <row r="337">
          <cell r="F337">
            <v>0</v>
          </cell>
        </row>
        <row r="338">
          <cell r="F338">
            <v>0</v>
          </cell>
        </row>
        <row r="339">
          <cell r="F339">
            <v>0</v>
          </cell>
        </row>
        <row r="340">
          <cell r="F340">
            <v>0</v>
          </cell>
        </row>
        <row r="341">
          <cell r="F341">
            <v>0</v>
          </cell>
        </row>
        <row r="342">
          <cell r="F342">
            <v>0</v>
          </cell>
        </row>
        <row r="343">
          <cell r="F343">
            <v>0</v>
          </cell>
        </row>
        <row r="344">
          <cell r="F344">
            <v>0</v>
          </cell>
        </row>
        <row r="345">
          <cell r="F345">
            <v>0</v>
          </cell>
        </row>
        <row r="346">
          <cell r="F346">
            <v>0</v>
          </cell>
        </row>
        <row r="347">
          <cell r="F347">
            <v>0</v>
          </cell>
        </row>
        <row r="348">
          <cell r="F348">
            <v>0</v>
          </cell>
        </row>
        <row r="349">
          <cell r="F349">
            <v>0</v>
          </cell>
        </row>
        <row r="350">
          <cell r="F350">
            <v>0</v>
          </cell>
        </row>
        <row r="351">
          <cell r="F351">
            <v>0</v>
          </cell>
        </row>
        <row r="352">
          <cell r="F352">
            <v>0</v>
          </cell>
        </row>
        <row r="353">
          <cell r="F353">
            <v>0</v>
          </cell>
        </row>
        <row r="354">
          <cell r="F354">
            <v>0</v>
          </cell>
        </row>
        <row r="355">
          <cell r="F355">
            <v>0</v>
          </cell>
        </row>
        <row r="356">
          <cell r="F356">
            <v>0</v>
          </cell>
        </row>
        <row r="357">
          <cell r="F357">
            <v>0</v>
          </cell>
        </row>
        <row r="358">
          <cell r="F358">
            <v>0</v>
          </cell>
        </row>
        <row r="359">
          <cell r="F359">
            <v>0</v>
          </cell>
        </row>
        <row r="360">
          <cell r="F360">
            <v>0</v>
          </cell>
        </row>
        <row r="361">
          <cell r="F361">
            <v>0</v>
          </cell>
        </row>
        <row r="362">
          <cell r="F362">
            <v>0</v>
          </cell>
        </row>
        <row r="363">
          <cell r="F363">
            <v>0</v>
          </cell>
        </row>
        <row r="364">
          <cell r="F364">
            <v>0</v>
          </cell>
        </row>
        <row r="365">
          <cell r="F365">
            <v>0</v>
          </cell>
        </row>
        <row r="366">
          <cell r="F366">
            <v>0</v>
          </cell>
        </row>
        <row r="367">
          <cell r="F367">
            <v>0</v>
          </cell>
        </row>
        <row r="368">
          <cell r="F368">
            <v>0</v>
          </cell>
        </row>
        <row r="369">
          <cell r="F369">
            <v>0</v>
          </cell>
        </row>
        <row r="370">
          <cell r="F370">
            <v>0</v>
          </cell>
        </row>
        <row r="371">
          <cell r="F371">
            <v>0</v>
          </cell>
        </row>
        <row r="372">
          <cell r="F372">
            <v>0</v>
          </cell>
        </row>
        <row r="373">
          <cell r="F373">
            <v>0</v>
          </cell>
        </row>
        <row r="374">
          <cell r="F374">
            <v>0</v>
          </cell>
        </row>
        <row r="375">
          <cell r="F375">
            <v>0</v>
          </cell>
        </row>
        <row r="376">
          <cell r="F376">
            <v>0</v>
          </cell>
        </row>
        <row r="377">
          <cell r="F377">
            <v>0</v>
          </cell>
        </row>
        <row r="378">
          <cell r="F378">
            <v>0</v>
          </cell>
        </row>
        <row r="379">
          <cell r="F379">
            <v>0</v>
          </cell>
        </row>
        <row r="380">
          <cell r="F380">
            <v>0</v>
          </cell>
        </row>
        <row r="381">
          <cell r="F381">
            <v>0</v>
          </cell>
        </row>
        <row r="382">
          <cell r="F382">
            <v>0</v>
          </cell>
        </row>
        <row r="383">
          <cell r="F383">
            <v>0</v>
          </cell>
        </row>
        <row r="384">
          <cell r="F384">
            <v>0</v>
          </cell>
        </row>
        <row r="385">
          <cell r="F385">
            <v>0</v>
          </cell>
        </row>
        <row r="386">
          <cell r="F386">
            <v>0</v>
          </cell>
        </row>
        <row r="387">
          <cell r="F387">
            <v>0</v>
          </cell>
        </row>
        <row r="388">
          <cell r="F388">
            <v>0</v>
          </cell>
        </row>
        <row r="389">
          <cell r="F389">
            <v>0</v>
          </cell>
        </row>
        <row r="390">
          <cell r="F390">
            <v>0</v>
          </cell>
        </row>
        <row r="391">
          <cell r="F391">
            <v>0</v>
          </cell>
        </row>
        <row r="392">
          <cell r="F392">
            <v>0</v>
          </cell>
        </row>
        <row r="393">
          <cell r="F393">
            <v>0</v>
          </cell>
        </row>
        <row r="394">
          <cell r="F394">
            <v>0</v>
          </cell>
        </row>
        <row r="395">
          <cell r="F395">
            <v>0</v>
          </cell>
        </row>
        <row r="396">
          <cell r="F396">
            <v>0</v>
          </cell>
        </row>
        <row r="397">
          <cell r="F397">
            <v>0</v>
          </cell>
        </row>
        <row r="398">
          <cell r="F398">
            <v>0</v>
          </cell>
        </row>
        <row r="399">
          <cell r="F399">
            <v>0</v>
          </cell>
        </row>
        <row r="400">
          <cell r="F400">
            <v>0</v>
          </cell>
        </row>
        <row r="401">
          <cell r="F401">
            <v>0</v>
          </cell>
        </row>
        <row r="402">
          <cell r="F402">
            <v>0</v>
          </cell>
        </row>
        <row r="403">
          <cell r="F403">
            <v>0</v>
          </cell>
        </row>
        <row r="404">
          <cell r="F404">
            <v>0</v>
          </cell>
        </row>
        <row r="405">
          <cell r="F405">
            <v>0</v>
          </cell>
        </row>
        <row r="406">
          <cell r="F406">
            <v>0</v>
          </cell>
        </row>
        <row r="407">
          <cell r="F407">
            <v>0</v>
          </cell>
        </row>
        <row r="408">
          <cell r="F408">
            <v>0</v>
          </cell>
        </row>
        <row r="409">
          <cell r="F409">
            <v>0</v>
          </cell>
        </row>
        <row r="410">
          <cell r="F410">
            <v>0</v>
          </cell>
        </row>
        <row r="411">
          <cell r="F411">
            <v>0</v>
          </cell>
        </row>
        <row r="412">
          <cell r="F412">
            <v>0</v>
          </cell>
        </row>
        <row r="413">
          <cell r="F413">
            <v>0</v>
          </cell>
        </row>
        <row r="414">
          <cell r="F414">
            <v>0</v>
          </cell>
        </row>
        <row r="415">
          <cell r="F415">
            <v>0</v>
          </cell>
        </row>
        <row r="416">
          <cell r="F416">
            <v>0</v>
          </cell>
        </row>
        <row r="417">
          <cell r="F417">
            <v>0</v>
          </cell>
        </row>
        <row r="418">
          <cell r="F418">
            <v>0</v>
          </cell>
        </row>
        <row r="419">
          <cell r="F419">
            <v>0</v>
          </cell>
        </row>
        <row r="420">
          <cell r="F420">
            <v>59093480</v>
          </cell>
        </row>
        <row r="421">
          <cell r="F421">
            <v>0</v>
          </cell>
        </row>
        <row r="422">
          <cell r="F422">
            <v>0</v>
          </cell>
        </row>
        <row r="423">
          <cell r="F423">
            <v>0</v>
          </cell>
        </row>
        <row r="424">
          <cell r="F424">
            <v>0</v>
          </cell>
        </row>
        <row r="425">
          <cell r="F425">
            <v>0</v>
          </cell>
        </row>
        <row r="426">
          <cell r="F426">
            <v>0</v>
          </cell>
        </row>
        <row r="427">
          <cell r="F427">
            <v>0</v>
          </cell>
        </row>
        <row r="428">
          <cell r="F428">
            <v>0</v>
          </cell>
        </row>
        <row r="429">
          <cell r="F429">
            <v>0</v>
          </cell>
        </row>
        <row r="430">
          <cell r="F430">
            <v>0</v>
          </cell>
        </row>
        <row r="431">
          <cell r="F431">
            <v>0</v>
          </cell>
        </row>
        <row r="432">
          <cell r="F432">
            <v>0</v>
          </cell>
        </row>
        <row r="433">
          <cell r="F433">
            <v>0</v>
          </cell>
        </row>
        <row r="434">
          <cell r="F434">
            <v>0</v>
          </cell>
        </row>
        <row r="435">
          <cell r="F435">
            <v>0</v>
          </cell>
        </row>
        <row r="436">
          <cell r="F436">
            <v>0</v>
          </cell>
        </row>
        <row r="437">
          <cell r="F437">
            <v>0</v>
          </cell>
        </row>
        <row r="438">
          <cell r="F438">
            <v>0</v>
          </cell>
        </row>
        <row r="439">
          <cell r="F439">
            <v>0</v>
          </cell>
        </row>
        <row r="440">
          <cell r="F440">
            <v>0</v>
          </cell>
        </row>
        <row r="441">
          <cell r="F441">
            <v>0</v>
          </cell>
        </row>
        <row r="442">
          <cell r="F442">
            <v>0</v>
          </cell>
        </row>
        <row r="443">
          <cell r="F443">
            <v>0</v>
          </cell>
        </row>
        <row r="444">
          <cell r="F444">
            <v>0</v>
          </cell>
        </row>
        <row r="445">
          <cell r="F445">
            <v>0</v>
          </cell>
        </row>
        <row r="446">
          <cell r="F446">
            <v>0</v>
          </cell>
        </row>
        <row r="447">
          <cell r="F447">
            <v>0</v>
          </cell>
        </row>
        <row r="448">
          <cell r="F448">
            <v>0</v>
          </cell>
        </row>
        <row r="449">
          <cell r="F449">
            <v>0</v>
          </cell>
        </row>
        <row r="450">
          <cell r="F450">
            <v>0</v>
          </cell>
        </row>
        <row r="451">
          <cell r="F451">
            <v>0</v>
          </cell>
        </row>
        <row r="452">
          <cell r="F452">
            <v>0</v>
          </cell>
        </row>
        <row r="453">
          <cell r="F453">
            <v>0</v>
          </cell>
        </row>
        <row r="454">
          <cell r="F454">
            <v>8580000</v>
          </cell>
        </row>
        <row r="455">
          <cell r="F455">
            <v>0</v>
          </cell>
        </row>
        <row r="456">
          <cell r="F456">
            <v>0</v>
          </cell>
        </row>
        <row r="457">
          <cell r="F457">
            <v>0</v>
          </cell>
        </row>
        <row r="458">
          <cell r="F458">
            <v>0</v>
          </cell>
        </row>
        <row r="459">
          <cell r="F459">
            <v>0</v>
          </cell>
        </row>
        <row r="460">
          <cell r="F460">
            <v>0</v>
          </cell>
        </row>
        <row r="461">
          <cell r="F461">
            <v>0</v>
          </cell>
        </row>
        <row r="462">
          <cell r="F462">
            <v>0</v>
          </cell>
        </row>
        <row r="463">
          <cell r="F463">
            <v>0</v>
          </cell>
        </row>
        <row r="464">
          <cell r="F464">
            <v>0</v>
          </cell>
        </row>
        <row r="465">
          <cell r="F465">
            <v>0</v>
          </cell>
        </row>
        <row r="466">
          <cell r="F466">
            <v>0</v>
          </cell>
        </row>
        <row r="467">
          <cell r="F467">
            <v>0</v>
          </cell>
        </row>
        <row r="468">
          <cell r="F468">
            <v>0</v>
          </cell>
        </row>
        <row r="469">
          <cell r="F469">
            <v>0</v>
          </cell>
        </row>
        <row r="470">
          <cell r="F470">
            <v>0</v>
          </cell>
        </row>
        <row r="471">
          <cell r="F471">
            <v>0</v>
          </cell>
        </row>
        <row r="472">
          <cell r="F472">
            <v>0</v>
          </cell>
        </row>
        <row r="473">
          <cell r="F473">
            <v>0</v>
          </cell>
        </row>
        <row r="474">
          <cell r="F474">
            <v>0</v>
          </cell>
        </row>
        <row r="475">
          <cell r="F475">
            <v>0</v>
          </cell>
        </row>
        <row r="476">
          <cell r="F476">
            <v>0</v>
          </cell>
        </row>
        <row r="477">
          <cell r="F477">
            <v>0</v>
          </cell>
        </row>
        <row r="478">
          <cell r="F478">
            <v>0</v>
          </cell>
        </row>
        <row r="479">
          <cell r="F479">
            <v>0</v>
          </cell>
        </row>
        <row r="480">
          <cell r="F480">
            <v>0</v>
          </cell>
        </row>
        <row r="481">
          <cell r="F481">
            <v>0</v>
          </cell>
        </row>
        <row r="482">
          <cell r="F482">
            <v>0</v>
          </cell>
        </row>
        <row r="483">
          <cell r="F483">
            <v>0</v>
          </cell>
        </row>
        <row r="484">
          <cell r="F484">
            <v>0</v>
          </cell>
        </row>
        <row r="485">
          <cell r="F485">
            <v>0</v>
          </cell>
        </row>
        <row r="486">
          <cell r="F486">
            <v>0</v>
          </cell>
        </row>
        <row r="487">
          <cell r="F487">
            <v>0</v>
          </cell>
        </row>
        <row r="488">
          <cell r="F488">
            <v>0</v>
          </cell>
        </row>
        <row r="489">
          <cell r="F489">
            <v>0</v>
          </cell>
        </row>
        <row r="490">
          <cell r="F490">
            <v>0</v>
          </cell>
        </row>
        <row r="491">
          <cell r="F491">
            <v>0</v>
          </cell>
        </row>
        <row r="492">
          <cell r="F492">
            <v>0</v>
          </cell>
        </row>
        <row r="493">
          <cell r="F493">
            <v>0</v>
          </cell>
        </row>
        <row r="494">
          <cell r="F494">
            <v>0</v>
          </cell>
        </row>
        <row r="495">
          <cell r="F495">
            <v>0</v>
          </cell>
        </row>
        <row r="496">
          <cell r="F496">
            <v>0</v>
          </cell>
        </row>
        <row r="497">
          <cell r="F497">
            <v>0</v>
          </cell>
        </row>
        <row r="498">
          <cell r="F498">
            <v>0</v>
          </cell>
        </row>
        <row r="499">
          <cell r="F499">
            <v>0</v>
          </cell>
        </row>
        <row r="500">
          <cell r="F500">
            <v>0</v>
          </cell>
        </row>
        <row r="501">
          <cell r="F501">
            <v>0</v>
          </cell>
        </row>
        <row r="502">
          <cell r="F502">
            <v>0</v>
          </cell>
        </row>
        <row r="503">
          <cell r="F503">
            <v>0</v>
          </cell>
        </row>
        <row r="504">
          <cell r="F504">
            <v>0</v>
          </cell>
        </row>
        <row r="505">
          <cell r="F505">
            <v>0</v>
          </cell>
        </row>
        <row r="506">
          <cell r="F506">
            <v>0</v>
          </cell>
        </row>
        <row r="507">
          <cell r="F507">
            <v>0</v>
          </cell>
        </row>
        <row r="508">
          <cell r="F508">
            <v>0</v>
          </cell>
        </row>
        <row r="509">
          <cell r="F509">
            <v>0</v>
          </cell>
        </row>
        <row r="510">
          <cell r="F510">
            <v>0</v>
          </cell>
        </row>
        <row r="511">
          <cell r="F511">
            <v>0</v>
          </cell>
        </row>
        <row r="512">
          <cell r="F512">
            <v>0</v>
          </cell>
        </row>
        <row r="513">
          <cell r="F513">
            <v>0</v>
          </cell>
        </row>
        <row r="514">
          <cell r="F514">
            <v>0</v>
          </cell>
        </row>
        <row r="515">
          <cell r="F515">
            <v>0</v>
          </cell>
        </row>
        <row r="516">
          <cell r="F516">
            <v>0</v>
          </cell>
        </row>
        <row r="517">
          <cell r="F517">
            <v>0</v>
          </cell>
        </row>
        <row r="518">
          <cell r="F518">
            <v>0</v>
          </cell>
        </row>
        <row r="519">
          <cell r="F519">
            <v>0</v>
          </cell>
        </row>
        <row r="520">
          <cell r="F520">
            <v>0</v>
          </cell>
        </row>
        <row r="521">
          <cell r="F521">
            <v>0</v>
          </cell>
        </row>
        <row r="522">
          <cell r="F522">
            <v>0</v>
          </cell>
        </row>
        <row r="523">
          <cell r="F523">
            <v>0</v>
          </cell>
        </row>
        <row r="524">
          <cell r="F524">
            <v>0</v>
          </cell>
        </row>
        <row r="525">
          <cell r="F525">
            <v>0</v>
          </cell>
        </row>
        <row r="526">
          <cell r="F526">
            <v>0</v>
          </cell>
        </row>
        <row r="527">
          <cell r="F527">
            <v>0</v>
          </cell>
        </row>
        <row r="528">
          <cell r="F528">
            <v>0</v>
          </cell>
        </row>
        <row r="529">
          <cell r="F529">
            <v>0</v>
          </cell>
        </row>
        <row r="530">
          <cell r="F530">
            <v>0</v>
          </cell>
        </row>
        <row r="531">
          <cell r="F531">
            <v>0</v>
          </cell>
        </row>
        <row r="532">
          <cell r="F532">
            <v>0</v>
          </cell>
        </row>
        <row r="533">
          <cell r="F533">
            <v>0</v>
          </cell>
        </row>
        <row r="534">
          <cell r="F534">
            <v>0</v>
          </cell>
        </row>
        <row r="535">
          <cell r="F535">
            <v>0</v>
          </cell>
        </row>
        <row r="536">
          <cell r="F536">
            <v>0</v>
          </cell>
        </row>
        <row r="537">
          <cell r="F537">
            <v>0</v>
          </cell>
        </row>
        <row r="538">
          <cell r="F538">
            <v>0</v>
          </cell>
        </row>
        <row r="539">
          <cell r="F539">
            <v>0</v>
          </cell>
        </row>
        <row r="540">
          <cell r="F540">
            <v>0</v>
          </cell>
        </row>
        <row r="541">
          <cell r="F541">
            <v>0</v>
          </cell>
        </row>
        <row r="542">
          <cell r="F542">
            <v>0</v>
          </cell>
        </row>
        <row r="543">
          <cell r="F543">
            <v>0</v>
          </cell>
        </row>
        <row r="544">
          <cell r="F544">
            <v>0</v>
          </cell>
        </row>
        <row r="545">
          <cell r="F545">
            <v>0</v>
          </cell>
        </row>
        <row r="546">
          <cell r="F546">
            <v>0</v>
          </cell>
        </row>
        <row r="547">
          <cell r="F547">
            <v>0</v>
          </cell>
        </row>
        <row r="548">
          <cell r="F548">
            <v>0</v>
          </cell>
        </row>
        <row r="549">
          <cell r="F549">
            <v>0</v>
          </cell>
        </row>
        <row r="550">
          <cell r="F550">
            <v>0</v>
          </cell>
        </row>
        <row r="551">
          <cell r="F551">
            <v>0</v>
          </cell>
        </row>
        <row r="552">
          <cell r="F552">
            <v>0</v>
          </cell>
        </row>
        <row r="553">
          <cell r="F553">
            <v>0</v>
          </cell>
        </row>
        <row r="554">
          <cell r="F554">
            <v>0</v>
          </cell>
        </row>
        <row r="555">
          <cell r="F555">
            <v>0</v>
          </cell>
        </row>
        <row r="556">
          <cell r="F556">
            <v>0</v>
          </cell>
        </row>
        <row r="557">
          <cell r="F557">
            <v>0</v>
          </cell>
        </row>
        <row r="558">
          <cell r="F558">
            <v>0</v>
          </cell>
        </row>
        <row r="559">
          <cell r="F559">
            <v>0</v>
          </cell>
        </row>
        <row r="560">
          <cell r="F560">
            <v>0</v>
          </cell>
        </row>
        <row r="561">
          <cell r="F561">
            <v>0</v>
          </cell>
        </row>
        <row r="562">
          <cell r="F562">
            <v>0</v>
          </cell>
        </row>
        <row r="563">
          <cell r="F563">
            <v>0</v>
          </cell>
        </row>
        <row r="564">
          <cell r="F564">
            <v>0</v>
          </cell>
        </row>
        <row r="565">
          <cell r="F565">
            <v>0</v>
          </cell>
        </row>
        <row r="566">
          <cell r="F566">
            <v>0</v>
          </cell>
        </row>
        <row r="567">
          <cell r="F567">
            <v>0</v>
          </cell>
        </row>
        <row r="568">
          <cell r="F568">
            <v>0</v>
          </cell>
        </row>
        <row r="569">
          <cell r="F569">
            <v>0</v>
          </cell>
        </row>
        <row r="570">
          <cell r="F570">
            <v>15076340367</v>
          </cell>
        </row>
        <row r="571">
          <cell r="F571">
            <v>829078773</v>
          </cell>
        </row>
        <row r="572">
          <cell r="F572">
            <v>10289311730</v>
          </cell>
        </row>
        <row r="573">
          <cell r="F573">
            <v>691939751</v>
          </cell>
        </row>
        <row r="574">
          <cell r="F574">
            <v>1093411153</v>
          </cell>
        </row>
        <row r="575">
          <cell r="F575">
            <v>1536530116</v>
          </cell>
        </row>
        <row r="576">
          <cell r="F576">
            <v>47363930</v>
          </cell>
        </row>
        <row r="577">
          <cell r="F577">
            <v>2103654626</v>
          </cell>
        </row>
        <row r="578">
          <cell r="F578">
            <v>2326012835</v>
          </cell>
        </row>
        <row r="579">
          <cell r="F579">
            <v>162436171</v>
          </cell>
        </row>
        <row r="580">
          <cell r="F580">
            <v>0</v>
          </cell>
        </row>
        <row r="581">
          <cell r="F581">
            <v>0</v>
          </cell>
        </row>
        <row r="582">
          <cell r="F582">
            <v>0</v>
          </cell>
        </row>
        <row r="583">
          <cell r="F583">
            <v>0</v>
          </cell>
        </row>
        <row r="584">
          <cell r="F584">
            <v>0</v>
          </cell>
        </row>
        <row r="585">
          <cell r="F585">
            <v>0</v>
          </cell>
        </row>
        <row r="586">
          <cell r="F586">
            <v>0</v>
          </cell>
        </row>
        <row r="587">
          <cell r="F587">
            <v>0</v>
          </cell>
        </row>
        <row r="588">
          <cell r="F588">
            <v>0</v>
          </cell>
        </row>
        <row r="589">
          <cell r="F589">
            <v>0</v>
          </cell>
        </row>
        <row r="590">
          <cell r="F590">
            <v>0</v>
          </cell>
        </row>
        <row r="591">
          <cell r="F591">
            <v>0</v>
          </cell>
        </row>
        <row r="592">
          <cell r="F592">
            <v>0</v>
          </cell>
        </row>
        <row r="593">
          <cell r="F593">
            <v>0</v>
          </cell>
        </row>
        <row r="594">
          <cell r="F594">
            <v>0</v>
          </cell>
        </row>
        <row r="595">
          <cell r="F595">
            <v>0</v>
          </cell>
        </row>
        <row r="596">
          <cell r="F596">
            <v>0</v>
          </cell>
        </row>
        <row r="597">
          <cell r="F597">
            <v>0</v>
          </cell>
        </row>
        <row r="598">
          <cell r="F598">
            <v>0</v>
          </cell>
        </row>
        <row r="599">
          <cell r="F599">
            <v>0</v>
          </cell>
        </row>
        <row r="600">
          <cell r="F600">
            <v>0</v>
          </cell>
        </row>
        <row r="601">
          <cell r="F601">
            <v>0</v>
          </cell>
        </row>
        <row r="602">
          <cell r="F602">
            <v>0</v>
          </cell>
        </row>
        <row r="603">
          <cell r="F603">
            <v>0</v>
          </cell>
        </row>
        <row r="604">
          <cell r="F604">
            <v>0</v>
          </cell>
        </row>
        <row r="605">
          <cell r="F605">
            <v>0</v>
          </cell>
        </row>
        <row r="606">
          <cell r="F606">
            <v>0</v>
          </cell>
        </row>
        <row r="607">
          <cell r="F607">
            <v>32280342495</v>
          </cell>
        </row>
        <row r="608">
          <cell r="F608">
            <v>407123455</v>
          </cell>
        </row>
        <row r="609">
          <cell r="F609">
            <v>273869083</v>
          </cell>
        </row>
        <row r="610">
          <cell r="F610">
            <v>256186985</v>
          </cell>
        </row>
        <row r="611">
          <cell r="F611">
            <v>564737775</v>
          </cell>
        </row>
        <row r="612">
          <cell r="F612">
            <v>56377842</v>
          </cell>
        </row>
        <row r="613">
          <cell r="F613">
            <v>340495369</v>
          </cell>
        </row>
        <row r="614">
          <cell r="F614">
            <v>44234354</v>
          </cell>
        </row>
        <row r="615">
          <cell r="F615">
            <v>214417432</v>
          </cell>
        </row>
        <row r="616">
          <cell r="F616">
            <v>359477981</v>
          </cell>
        </row>
        <row r="617">
          <cell r="F617">
            <v>160419266</v>
          </cell>
        </row>
        <row r="618">
          <cell r="F618">
            <v>0</v>
          </cell>
        </row>
        <row r="619">
          <cell r="F619">
            <v>9999979</v>
          </cell>
        </row>
        <row r="620">
          <cell r="F620">
            <v>1139339263</v>
          </cell>
        </row>
        <row r="621">
          <cell r="F621">
            <v>398572454</v>
          </cell>
        </row>
        <row r="622">
          <cell r="F622">
            <v>33735194</v>
          </cell>
        </row>
        <row r="623">
          <cell r="F623">
            <v>19420434</v>
          </cell>
        </row>
        <row r="624">
          <cell r="F624">
            <v>66348152</v>
          </cell>
        </row>
        <row r="625">
          <cell r="F625">
            <v>1023891382</v>
          </cell>
        </row>
        <row r="626">
          <cell r="F626">
            <v>11650000</v>
          </cell>
        </row>
        <row r="627">
          <cell r="F627">
            <v>2607750</v>
          </cell>
        </row>
        <row r="628">
          <cell r="F628">
            <v>32571000</v>
          </cell>
        </row>
        <row r="629">
          <cell r="F629">
            <v>129137173</v>
          </cell>
        </row>
        <row r="630">
          <cell r="F630">
            <v>19912350</v>
          </cell>
        </row>
        <row r="631">
          <cell r="F631">
            <v>20179460</v>
          </cell>
        </row>
        <row r="632">
          <cell r="F632">
            <v>4152950</v>
          </cell>
        </row>
        <row r="633">
          <cell r="F633">
            <v>613684849</v>
          </cell>
        </row>
        <row r="634">
          <cell r="F634">
            <v>114320526000</v>
          </cell>
        </row>
        <row r="635">
          <cell r="F635">
            <v>1900780389</v>
          </cell>
        </row>
        <row r="636">
          <cell r="F636">
            <v>2032753265</v>
          </cell>
        </row>
        <row r="637">
          <cell r="F637">
            <v>4152950</v>
          </cell>
        </row>
        <row r="638">
          <cell r="F638">
            <v>2386725034</v>
          </cell>
        </row>
        <row r="639">
          <cell r="F639">
            <v>25531660108</v>
          </cell>
        </row>
        <row r="640">
          <cell r="F640">
            <v>5210950</v>
          </cell>
        </row>
        <row r="641">
          <cell r="F641">
            <v>3348168534</v>
          </cell>
        </row>
        <row r="642">
          <cell r="F642">
            <v>1041044570</v>
          </cell>
        </row>
        <row r="643">
          <cell r="F643">
            <v>4266483850</v>
          </cell>
        </row>
        <row r="644">
          <cell r="F644">
            <v>9801293877</v>
          </cell>
        </row>
        <row r="645">
          <cell r="F645">
            <v>17255400</v>
          </cell>
        </row>
        <row r="646">
          <cell r="F646">
            <v>64391001</v>
          </cell>
        </row>
        <row r="647">
          <cell r="F647">
            <v>528161366</v>
          </cell>
        </row>
        <row r="648">
          <cell r="F648">
            <v>19041366</v>
          </cell>
        </row>
        <row r="649">
          <cell r="F649">
            <v>13312000</v>
          </cell>
        </row>
        <row r="650">
          <cell r="F650">
            <v>1560294613</v>
          </cell>
        </row>
        <row r="651">
          <cell r="F651">
            <v>990888229</v>
          </cell>
        </row>
        <row r="652">
          <cell r="F652">
            <v>1611417729</v>
          </cell>
        </row>
        <row r="653">
          <cell r="F653">
            <v>634406879</v>
          </cell>
        </row>
        <row r="654">
          <cell r="F654">
            <v>126399839</v>
          </cell>
        </row>
        <row r="655">
          <cell r="F655">
            <v>4172319389</v>
          </cell>
        </row>
        <row r="656">
          <cell r="F656">
            <v>4117350086</v>
          </cell>
        </row>
        <row r="657">
          <cell r="F657">
            <v>8884250</v>
          </cell>
        </row>
        <row r="658">
          <cell r="F658">
            <v>7722820</v>
          </cell>
        </row>
        <row r="659">
          <cell r="F659">
            <v>5983675</v>
          </cell>
        </row>
        <row r="660">
          <cell r="F660">
            <v>24905596</v>
          </cell>
        </row>
        <row r="661">
          <cell r="F661">
            <v>3309275</v>
          </cell>
        </row>
        <row r="662">
          <cell r="F662">
            <v>10569995</v>
          </cell>
        </row>
        <row r="663">
          <cell r="F663">
            <v>142165988</v>
          </cell>
        </row>
        <row r="664">
          <cell r="F664">
            <v>56549154</v>
          </cell>
        </row>
        <row r="665">
          <cell r="F665">
            <v>102223624</v>
          </cell>
        </row>
        <row r="666">
          <cell r="F666">
            <v>79377410</v>
          </cell>
        </row>
        <row r="667">
          <cell r="F667">
            <v>6517621</v>
          </cell>
        </row>
        <row r="668">
          <cell r="F668">
            <v>33305638</v>
          </cell>
        </row>
        <row r="669">
          <cell r="F669">
            <v>30115508</v>
          </cell>
        </row>
        <row r="670">
          <cell r="F670">
            <v>2541176331</v>
          </cell>
        </row>
        <row r="671">
          <cell r="F671">
            <v>27874450617</v>
          </cell>
        </row>
        <row r="672">
          <cell r="F672">
            <v>398846694</v>
          </cell>
        </row>
        <row r="673">
          <cell r="F673">
            <v>11224664456</v>
          </cell>
        </row>
        <row r="674">
          <cell r="F674">
            <v>5100516</v>
          </cell>
        </row>
        <row r="675">
          <cell r="F675">
            <v>20245682</v>
          </cell>
        </row>
        <row r="676">
          <cell r="F676">
            <v>8284669</v>
          </cell>
        </row>
        <row r="677">
          <cell r="F677">
            <v>15458143</v>
          </cell>
        </row>
        <row r="678">
          <cell r="F678">
            <v>9909226</v>
          </cell>
        </row>
        <row r="679">
          <cell r="F679">
            <v>9620159</v>
          </cell>
        </row>
        <row r="680">
          <cell r="F680">
            <v>19690271</v>
          </cell>
        </row>
        <row r="681">
          <cell r="F681">
            <v>10371792</v>
          </cell>
        </row>
        <row r="682">
          <cell r="F682">
            <v>4181782</v>
          </cell>
        </row>
        <row r="683">
          <cell r="F683">
            <v>8614862</v>
          </cell>
        </row>
        <row r="684">
          <cell r="F684">
            <v>17277622</v>
          </cell>
        </row>
        <row r="685">
          <cell r="F685">
            <v>18056383</v>
          </cell>
        </row>
        <row r="686">
          <cell r="F686">
            <v>4101313</v>
          </cell>
        </row>
        <row r="687">
          <cell r="F687">
            <v>5393334</v>
          </cell>
        </row>
        <row r="688">
          <cell r="F688">
            <v>32191561</v>
          </cell>
        </row>
        <row r="689">
          <cell r="F689">
            <v>4315219</v>
          </cell>
        </row>
        <row r="690">
          <cell r="F690">
            <v>5047493</v>
          </cell>
        </row>
        <row r="691">
          <cell r="F691">
            <v>18410566</v>
          </cell>
        </row>
        <row r="692">
          <cell r="F692">
            <v>17139023</v>
          </cell>
        </row>
        <row r="693">
          <cell r="F693">
            <v>5018532</v>
          </cell>
        </row>
        <row r="694">
          <cell r="F694">
            <v>8162545</v>
          </cell>
        </row>
        <row r="695">
          <cell r="F695">
            <v>14091856</v>
          </cell>
        </row>
        <row r="696">
          <cell r="F696">
            <v>8372785</v>
          </cell>
        </row>
        <row r="697">
          <cell r="F697">
            <v>2650000</v>
          </cell>
        </row>
        <row r="698">
          <cell r="F698">
            <v>1000000</v>
          </cell>
        </row>
        <row r="699">
          <cell r="F699">
            <v>3801000</v>
          </cell>
        </row>
        <row r="700">
          <cell r="F700">
            <v>3000000</v>
          </cell>
        </row>
        <row r="701">
          <cell r="F701">
            <v>15414139</v>
          </cell>
        </row>
        <row r="702">
          <cell r="F702">
            <v>14604464</v>
          </cell>
        </row>
        <row r="703">
          <cell r="F703">
            <v>2000000</v>
          </cell>
        </row>
        <row r="704">
          <cell r="F704">
            <v>5237338</v>
          </cell>
        </row>
        <row r="705">
          <cell r="F705">
            <v>6000000</v>
          </cell>
        </row>
        <row r="706">
          <cell r="F706">
            <v>3414481</v>
          </cell>
        </row>
        <row r="707">
          <cell r="F707">
            <v>16050568</v>
          </cell>
        </row>
        <row r="708">
          <cell r="F708">
            <v>2000000</v>
          </cell>
        </row>
        <row r="709">
          <cell r="F709">
            <v>27213768</v>
          </cell>
        </row>
        <row r="710">
          <cell r="F710">
            <v>23352754</v>
          </cell>
        </row>
        <row r="711">
          <cell r="F711">
            <v>30444694</v>
          </cell>
        </row>
        <row r="712">
          <cell r="F712">
            <v>37522091</v>
          </cell>
        </row>
        <row r="713">
          <cell r="F713">
            <v>13741760</v>
          </cell>
        </row>
        <row r="714">
          <cell r="F714">
            <v>111551154</v>
          </cell>
        </row>
        <row r="715">
          <cell r="F715">
            <v>37846751</v>
          </cell>
        </row>
        <row r="716">
          <cell r="F716">
            <v>34980889</v>
          </cell>
        </row>
        <row r="717">
          <cell r="F717">
            <v>8558173</v>
          </cell>
        </row>
        <row r="718">
          <cell r="F718">
            <v>42162513</v>
          </cell>
        </row>
        <row r="719">
          <cell r="F719">
            <v>48885293</v>
          </cell>
        </row>
        <row r="720">
          <cell r="F720">
            <v>27985262</v>
          </cell>
        </row>
        <row r="721">
          <cell r="F721">
            <v>42468715</v>
          </cell>
        </row>
        <row r="722">
          <cell r="F722">
            <v>48824888</v>
          </cell>
        </row>
        <row r="723">
          <cell r="F723">
            <v>42829397</v>
          </cell>
        </row>
        <row r="724">
          <cell r="F724">
            <v>1000000</v>
          </cell>
        </row>
        <row r="725">
          <cell r="F725">
            <v>5048160</v>
          </cell>
        </row>
        <row r="726">
          <cell r="F726">
            <v>49171</v>
          </cell>
        </row>
        <row r="727">
          <cell r="F727">
            <v>5889089</v>
          </cell>
        </row>
        <row r="728">
          <cell r="F728">
            <v>1000000</v>
          </cell>
        </row>
        <row r="729">
          <cell r="F729">
            <v>51071617</v>
          </cell>
        </row>
        <row r="730">
          <cell r="F730">
            <v>23412516</v>
          </cell>
        </row>
        <row r="731">
          <cell r="F731">
            <v>1259377</v>
          </cell>
        </row>
        <row r="732">
          <cell r="F732">
            <v>12000000</v>
          </cell>
        </row>
        <row r="733">
          <cell r="F733">
            <v>16007200</v>
          </cell>
        </row>
        <row r="734">
          <cell r="F734">
            <v>15592702</v>
          </cell>
        </row>
        <row r="735">
          <cell r="F735">
            <v>16649197</v>
          </cell>
        </row>
        <row r="736">
          <cell r="F736">
            <v>57107741</v>
          </cell>
        </row>
        <row r="737">
          <cell r="F737">
            <v>16829357</v>
          </cell>
        </row>
        <row r="738">
          <cell r="F738">
            <v>31070749</v>
          </cell>
        </row>
        <row r="739">
          <cell r="F739">
            <v>46194937</v>
          </cell>
        </row>
        <row r="740">
          <cell r="F740">
            <v>16260838</v>
          </cell>
        </row>
        <row r="741">
          <cell r="F741">
            <v>42812833</v>
          </cell>
        </row>
        <row r="742">
          <cell r="F742">
            <v>18056343</v>
          </cell>
        </row>
        <row r="743">
          <cell r="F743">
            <v>48591079</v>
          </cell>
        </row>
        <row r="744">
          <cell r="F744">
            <v>67481438</v>
          </cell>
        </row>
        <row r="745">
          <cell r="F745">
            <v>38442864</v>
          </cell>
        </row>
        <row r="746">
          <cell r="F746">
            <v>60827397</v>
          </cell>
        </row>
        <row r="747">
          <cell r="F747">
            <v>47283806</v>
          </cell>
        </row>
        <row r="748">
          <cell r="F748">
            <v>54932722</v>
          </cell>
        </row>
        <row r="749">
          <cell r="F749">
            <v>74793669</v>
          </cell>
        </row>
        <row r="750">
          <cell r="F750">
            <v>47056206</v>
          </cell>
        </row>
        <row r="751">
          <cell r="F751">
            <v>204287096</v>
          </cell>
        </row>
        <row r="752">
          <cell r="F752">
            <v>1285233</v>
          </cell>
        </row>
        <row r="753">
          <cell r="F753">
            <v>86829</v>
          </cell>
        </row>
        <row r="754">
          <cell r="F754">
            <v>1429663</v>
          </cell>
        </row>
        <row r="755">
          <cell r="F755">
            <v>67864</v>
          </cell>
        </row>
        <row r="756">
          <cell r="F756">
            <v>101095</v>
          </cell>
        </row>
        <row r="757">
          <cell r="F757">
            <v>2504292</v>
          </cell>
        </row>
        <row r="758">
          <cell r="F758">
            <v>740873</v>
          </cell>
        </row>
        <row r="759">
          <cell r="F759">
            <v>7254459</v>
          </cell>
        </row>
        <row r="760">
          <cell r="F760">
            <v>6522854</v>
          </cell>
        </row>
        <row r="761">
          <cell r="F761">
            <v>9482015</v>
          </cell>
        </row>
        <row r="762">
          <cell r="F762">
            <v>1721495</v>
          </cell>
        </row>
        <row r="763">
          <cell r="F763">
            <v>1721495</v>
          </cell>
        </row>
        <row r="764">
          <cell r="F764">
            <v>1100048</v>
          </cell>
        </row>
        <row r="765">
          <cell r="F765">
            <v>100</v>
          </cell>
        </row>
        <row r="766">
          <cell r="F766">
            <v>9500000</v>
          </cell>
        </row>
        <row r="767">
          <cell r="F767">
            <v>100</v>
          </cell>
        </row>
        <row r="768">
          <cell r="F768">
            <v>12817876</v>
          </cell>
        </row>
        <row r="769">
          <cell r="F769">
            <v>11399260</v>
          </cell>
        </row>
        <row r="770">
          <cell r="F770">
            <v>2285856</v>
          </cell>
        </row>
        <row r="771">
          <cell r="F771">
            <v>6000000</v>
          </cell>
        </row>
        <row r="772">
          <cell r="F772">
            <v>970803</v>
          </cell>
        </row>
        <row r="773">
          <cell r="F773">
            <v>7583801</v>
          </cell>
        </row>
        <row r="774">
          <cell r="F774">
            <v>1863800</v>
          </cell>
        </row>
        <row r="775">
          <cell r="F775">
            <v>26244314</v>
          </cell>
        </row>
        <row r="776">
          <cell r="F776">
            <v>44894488</v>
          </cell>
        </row>
        <row r="777">
          <cell r="F777">
            <v>12268442</v>
          </cell>
        </row>
        <row r="778">
          <cell r="F778">
            <v>27430639</v>
          </cell>
        </row>
        <row r="779">
          <cell r="F779">
            <v>182052</v>
          </cell>
        </row>
        <row r="780">
          <cell r="F780">
            <v>28311881</v>
          </cell>
        </row>
        <row r="781">
          <cell r="F781">
            <v>7903417</v>
          </cell>
        </row>
        <row r="782">
          <cell r="F782">
            <v>31902465</v>
          </cell>
        </row>
        <row r="783">
          <cell r="F783">
            <v>43784488</v>
          </cell>
        </row>
        <row r="784">
          <cell r="F784">
            <v>44894488</v>
          </cell>
        </row>
        <row r="785">
          <cell r="F785">
            <v>38294488</v>
          </cell>
        </row>
        <row r="786">
          <cell r="F786">
            <v>16056179</v>
          </cell>
        </row>
        <row r="787">
          <cell r="F787">
            <v>37665768</v>
          </cell>
        </row>
        <row r="788">
          <cell r="F788">
            <v>42015156</v>
          </cell>
        </row>
        <row r="789">
          <cell r="F789">
            <v>39421420</v>
          </cell>
        </row>
        <row r="790">
          <cell r="F790">
            <v>25494437</v>
          </cell>
        </row>
        <row r="791">
          <cell r="F791">
            <v>25872866</v>
          </cell>
        </row>
        <row r="792">
          <cell r="F792">
            <v>44939987</v>
          </cell>
        </row>
        <row r="793">
          <cell r="F793">
            <v>33291753</v>
          </cell>
        </row>
        <row r="794">
          <cell r="F794">
            <v>81677</v>
          </cell>
        </row>
        <row r="795">
          <cell r="F795">
            <v>11715051</v>
          </cell>
        </row>
        <row r="796">
          <cell r="F796">
            <v>46025648</v>
          </cell>
        </row>
        <row r="797">
          <cell r="F797">
            <v>50623498</v>
          </cell>
        </row>
        <row r="798">
          <cell r="F798">
            <v>45094488</v>
          </cell>
        </row>
        <row r="799">
          <cell r="F799">
            <v>31350455</v>
          </cell>
        </row>
        <row r="800">
          <cell r="F800">
            <v>45294488</v>
          </cell>
        </row>
        <row r="801">
          <cell r="F801">
            <v>1597875</v>
          </cell>
        </row>
        <row r="802">
          <cell r="F802">
            <v>43594257</v>
          </cell>
        </row>
        <row r="803">
          <cell r="F803">
            <v>40355092</v>
          </cell>
        </row>
        <row r="804">
          <cell r="F804">
            <v>45083701</v>
          </cell>
        </row>
        <row r="805">
          <cell r="F805">
            <v>15180740</v>
          </cell>
        </row>
        <row r="806">
          <cell r="F806">
            <v>19246604</v>
          </cell>
        </row>
        <row r="807">
          <cell r="F807">
            <v>44794820</v>
          </cell>
        </row>
        <row r="808">
          <cell r="F808">
            <v>48996395</v>
          </cell>
        </row>
        <row r="809">
          <cell r="F809">
            <v>45350641</v>
          </cell>
        </row>
        <row r="810">
          <cell r="F810">
            <v>439201</v>
          </cell>
        </row>
        <row r="811">
          <cell r="F811">
            <v>1651551</v>
          </cell>
        </row>
        <row r="812">
          <cell r="F812">
            <v>3829470</v>
          </cell>
        </row>
        <row r="813">
          <cell r="F813">
            <v>899450</v>
          </cell>
        </row>
        <row r="814">
          <cell r="F814">
            <v>825776</v>
          </cell>
        </row>
        <row r="815">
          <cell r="F815">
            <v>1592758</v>
          </cell>
        </row>
        <row r="816">
          <cell r="F816">
            <v>1501732</v>
          </cell>
        </row>
        <row r="817">
          <cell r="F817">
            <v>544417</v>
          </cell>
        </row>
        <row r="818">
          <cell r="F818">
            <v>759707</v>
          </cell>
        </row>
        <row r="819">
          <cell r="F819">
            <v>1218724</v>
          </cell>
        </row>
        <row r="820">
          <cell r="F820">
            <v>6073380</v>
          </cell>
        </row>
        <row r="821">
          <cell r="F821">
            <v>779512</v>
          </cell>
        </row>
        <row r="822">
          <cell r="F822">
            <v>757299</v>
          </cell>
        </row>
        <row r="823">
          <cell r="F823">
            <v>44868</v>
          </cell>
        </row>
        <row r="824">
          <cell r="F824">
            <v>1244746</v>
          </cell>
        </row>
        <row r="825">
          <cell r="F825">
            <v>1071255</v>
          </cell>
        </row>
        <row r="826">
          <cell r="F826">
            <v>1270058</v>
          </cell>
        </row>
        <row r="827">
          <cell r="F827">
            <v>646004</v>
          </cell>
        </row>
        <row r="828">
          <cell r="F828">
            <v>7463694</v>
          </cell>
        </row>
        <row r="829">
          <cell r="F829">
            <v>1098833</v>
          </cell>
        </row>
        <row r="830">
          <cell r="F830">
            <v>811019</v>
          </cell>
        </row>
        <row r="831">
          <cell r="F831">
            <v>976872</v>
          </cell>
        </row>
        <row r="832">
          <cell r="F832">
            <v>656959</v>
          </cell>
        </row>
        <row r="833">
          <cell r="F833">
            <v>1162447</v>
          </cell>
        </row>
        <row r="834">
          <cell r="F834">
            <v>3354479</v>
          </cell>
        </row>
        <row r="835">
          <cell r="F835">
            <v>1499897</v>
          </cell>
        </row>
        <row r="836">
          <cell r="F836">
            <v>1908579</v>
          </cell>
        </row>
        <row r="837">
          <cell r="F837">
            <v>184020</v>
          </cell>
        </row>
        <row r="838">
          <cell r="F838">
            <v>4495139</v>
          </cell>
        </row>
        <row r="839">
          <cell r="F839">
            <v>1406950</v>
          </cell>
        </row>
        <row r="840">
          <cell r="F840">
            <v>2954753</v>
          </cell>
        </row>
        <row r="841">
          <cell r="F841">
            <v>414605</v>
          </cell>
        </row>
        <row r="842">
          <cell r="F842">
            <v>4017656</v>
          </cell>
        </row>
        <row r="843">
          <cell r="F843">
            <v>2133488</v>
          </cell>
        </row>
        <row r="844">
          <cell r="F844">
            <v>743137</v>
          </cell>
        </row>
        <row r="845">
          <cell r="F845">
            <v>1157222</v>
          </cell>
        </row>
        <row r="846">
          <cell r="F846">
            <v>404026</v>
          </cell>
        </row>
        <row r="847">
          <cell r="F847">
            <v>526125</v>
          </cell>
        </row>
        <row r="848">
          <cell r="F848">
            <v>954063</v>
          </cell>
        </row>
        <row r="849">
          <cell r="F849">
            <v>1472567</v>
          </cell>
        </row>
        <row r="850">
          <cell r="F850">
            <v>1595932</v>
          </cell>
        </row>
        <row r="851">
          <cell r="F851">
            <v>2521954</v>
          </cell>
        </row>
        <row r="852">
          <cell r="F852">
            <v>761642</v>
          </cell>
        </row>
        <row r="853">
          <cell r="F853">
            <v>860893</v>
          </cell>
        </row>
        <row r="854">
          <cell r="F854">
            <v>1203125</v>
          </cell>
        </row>
        <row r="855">
          <cell r="F855">
            <v>928747</v>
          </cell>
        </row>
        <row r="856">
          <cell r="F856">
            <v>1261937</v>
          </cell>
        </row>
        <row r="857">
          <cell r="F857">
            <v>2509027</v>
          </cell>
        </row>
        <row r="858">
          <cell r="F858">
            <v>1024266</v>
          </cell>
        </row>
        <row r="859">
          <cell r="F859">
            <v>1616834</v>
          </cell>
        </row>
        <row r="860">
          <cell r="F860">
            <v>953923</v>
          </cell>
        </row>
        <row r="861">
          <cell r="F861">
            <v>366375</v>
          </cell>
        </row>
        <row r="862">
          <cell r="F862">
            <v>552432</v>
          </cell>
        </row>
        <row r="863">
          <cell r="F863">
            <v>5407585</v>
          </cell>
        </row>
        <row r="864">
          <cell r="F864">
            <v>1558695</v>
          </cell>
        </row>
        <row r="865">
          <cell r="F865">
            <v>1243755</v>
          </cell>
        </row>
        <row r="866">
          <cell r="F866">
            <v>732499</v>
          </cell>
        </row>
        <row r="867">
          <cell r="F867">
            <v>699623</v>
          </cell>
        </row>
        <row r="868">
          <cell r="F868">
            <v>261622</v>
          </cell>
        </row>
        <row r="869">
          <cell r="F869">
            <v>1514598</v>
          </cell>
        </row>
        <row r="870">
          <cell r="F870">
            <v>1523510</v>
          </cell>
        </row>
        <row r="871">
          <cell r="F871">
            <v>5899135</v>
          </cell>
        </row>
        <row r="872">
          <cell r="F872">
            <v>1854079</v>
          </cell>
        </row>
        <row r="873">
          <cell r="F873">
            <v>4516424</v>
          </cell>
        </row>
        <row r="874">
          <cell r="F874">
            <v>1249115</v>
          </cell>
        </row>
        <row r="875">
          <cell r="F875">
            <v>536470</v>
          </cell>
        </row>
        <row r="876">
          <cell r="F876">
            <v>3641136</v>
          </cell>
        </row>
        <row r="877">
          <cell r="F877">
            <v>1519099</v>
          </cell>
        </row>
        <row r="878">
          <cell r="F878">
            <v>1510897</v>
          </cell>
        </row>
        <row r="879">
          <cell r="F879">
            <v>752401</v>
          </cell>
        </row>
        <row r="880">
          <cell r="F880">
            <v>706829</v>
          </cell>
        </row>
        <row r="881">
          <cell r="F881">
            <v>771550</v>
          </cell>
        </row>
        <row r="882">
          <cell r="F882">
            <v>80208586</v>
          </cell>
        </row>
        <row r="883">
          <cell r="F883">
            <v>540983</v>
          </cell>
        </row>
        <row r="884">
          <cell r="F884">
            <v>2396371</v>
          </cell>
        </row>
        <row r="885">
          <cell r="F885">
            <v>1726759</v>
          </cell>
        </row>
        <row r="886">
          <cell r="F886">
            <v>399560</v>
          </cell>
        </row>
        <row r="887">
          <cell r="F887">
            <v>1270052</v>
          </cell>
        </row>
        <row r="888">
          <cell r="F888">
            <v>1030823</v>
          </cell>
        </row>
        <row r="889">
          <cell r="F889">
            <v>2440701</v>
          </cell>
        </row>
        <row r="890">
          <cell r="F890">
            <v>1292008</v>
          </cell>
        </row>
        <row r="891">
          <cell r="F891">
            <v>6376194</v>
          </cell>
        </row>
        <row r="892">
          <cell r="F892">
            <v>1414908</v>
          </cell>
        </row>
        <row r="893">
          <cell r="F893">
            <v>861339</v>
          </cell>
        </row>
        <row r="894">
          <cell r="F894">
            <v>2057347</v>
          </cell>
        </row>
        <row r="895">
          <cell r="F895">
            <v>430669</v>
          </cell>
        </row>
        <row r="896">
          <cell r="F896">
            <v>248467</v>
          </cell>
        </row>
        <row r="897">
          <cell r="F897">
            <v>1477590</v>
          </cell>
        </row>
        <row r="898">
          <cell r="F898">
            <v>215335</v>
          </cell>
        </row>
        <row r="899">
          <cell r="F899">
            <v>667497</v>
          </cell>
        </row>
        <row r="900">
          <cell r="F900">
            <v>1191460</v>
          </cell>
        </row>
        <row r="901">
          <cell r="F901">
            <v>404749</v>
          </cell>
        </row>
        <row r="902">
          <cell r="F902">
            <v>1102865</v>
          </cell>
        </row>
        <row r="903">
          <cell r="F903">
            <v>865530</v>
          </cell>
        </row>
        <row r="904">
          <cell r="F904">
            <v>426525</v>
          </cell>
        </row>
        <row r="905">
          <cell r="F905">
            <v>1459030</v>
          </cell>
        </row>
        <row r="906">
          <cell r="F906">
            <v>1071124</v>
          </cell>
        </row>
        <row r="907">
          <cell r="F907">
            <v>1061484</v>
          </cell>
        </row>
        <row r="908">
          <cell r="F908">
            <v>933748</v>
          </cell>
        </row>
        <row r="909">
          <cell r="F909">
            <v>430669</v>
          </cell>
        </row>
        <row r="910">
          <cell r="F910">
            <v>2503798</v>
          </cell>
        </row>
        <row r="911">
          <cell r="F911">
            <v>3104938</v>
          </cell>
        </row>
        <row r="912">
          <cell r="F912">
            <v>780172</v>
          </cell>
        </row>
        <row r="913">
          <cell r="F913">
            <v>538342</v>
          </cell>
        </row>
        <row r="914">
          <cell r="F914">
            <v>538342</v>
          </cell>
        </row>
        <row r="915">
          <cell r="F915">
            <v>215335</v>
          </cell>
        </row>
        <row r="916">
          <cell r="F916">
            <v>2388078</v>
          </cell>
        </row>
        <row r="917">
          <cell r="F917">
            <v>372068</v>
          </cell>
        </row>
        <row r="918">
          <cell r="F918">
            <v>1268730</v>
          </cell>
        </row>
        <row r="919">
          <cell r="F919">
            <v>215335</v>
          </cell>
        </row>
        <row r="920">
          <cell r="F920">
            <v>1243864</v>
          </cell>
        </row>
        <row r="921">
          <cell r="F921">
            <v>1979640</v>
          </cell>
        </row>
        <row r="922">
          <cell r="F922">
            <v>751912</v>
          </cell>
        </row>
        <row r="923">
          <cell r="F923">
            <v>430669</v>
          </cell>
        </row>
        <row r="924">
          <cell r="F924">
            <v>532702</v>
          </cell>
        </row>
        <row r="925">
          <cell r="F925">
            <v>1354127</v>
          </cell>
        </row>
        <row r="926">
          <cell r="F926">
            <v>956973</v>
          </cell>
        </row>
        <row r="927">
          <cell r="F927">
            <v>1208025</v>
          </cell>
        </row>
        <row r="928">
          <cell r="F928">
            <v>2414050</v>
          </cell>
        </row>
        <row r="929">
          <cell r="F929">
            <v>9287091</v>
          </cell>
        </row>
        <row r="930">
          <cell r="F930">
            <v>2510423</v>
          </cell>
        </row>
        <row r="931">
          <cell r="F931">
            <v>743831</v>
          </cell>
        </row>
        <row r="932">
          <cell r="F932">
            <v>764277</v>
          </cell>
        </row>
        <row r="933">
          <cell r="F933">
            <v>1382011</v>
          </cell>
        </row>
        <row r="934">
          <cell r="F934">
            <v>837641</v>
          </cell>
        </row>
        <row r="935">
          <cell r="F935">
            <v>1235418</v>
          </cell>
        </row>
        <row r="936">
          <cell r="F936">
            <v>748453</v>
          </cell>
        </row>
        <row r="937">
          <cell r="F937">
            <v>528491</v>
          </cell>
        </row>
        <row r="938">
          <cell r="F938">
            <v>204465</v>
          </cell>
        </row>
        <row r="939">
          <cell r="F939">
            <v>591429</v>
          </cell>
        </row>
        <row r="940">
          <cell r="F940">
            <v>1141873</v>
          </cell>
        </row>
        <row r="941">
          <cell r="F941">
            <v>718545</v>
          </cell>
        </row>
        <row r="942">
          <cell r="F942">
            <v>10336608</v>
          </cell>
        </row>
        <row r="943">
          <cell r="F943">
            <v>1078746</v>
          </cell>
        </row>
        <row r="944">
          <cell r="F944">
            <v>2605375</v>
          </cell>
        </row>
        <row r="945">
          <cell r="F945">
            <v>9226875</v>
          </cell>
        </row>
        <row r="946">
          <cell r="F946">
            <v>1645142</v>
          </cell>
        </row>
        <row r="947">
          <cell r="F947">
            <v>2029108</v>
          </cell>
        </row>
        <row r="948">
          <cell r="F948">
            <v>507424</v>
          </cell>
        </row>
        <row r="949">
          <cell r="F949">
            <v>953979</v>
          </cell>
        </row>
        <row r="950">
          <cell r="F950">
            <v>724265</v>
          </cell>
        </row>
        <row r="951">
          <cell r="F951">
            <v>2392604</v>
          </cell>
        </row>
        <row r="952">
          <cell r="F952">
            <v>555939</v>
          </cell>
        </row>
        <row r="953">
          <cell r="F953">
            <v>1655697</v>
          </cell>
        </row>
        <row r="954">
          <cell r="F954">
            <v>3550378</v>
          </cell>
        </row>
        <row r="955">
          <cell r="F955">
            <v>1511718</v>
          </cell>
        </row>
        <row r="956">
          <cell r="F956">
            <v>1067600</v>
          </cell>
        </row>
        <row r="957">
          <cell r="F957">
            <v>530818</v>
          </cell>
        </row>
        <row r="958">
          <cell r="F958">
            <v>749218</v>
          </cell>
        </row>
        <row r="959">
          <cell r="F959">
            <v>1247359</v>
          </cell>
        </row>
        <row r="960">
          <cell r="F960">
            <v>4424878</v>
          </cell>
        </row>
        <row r="961">
          <cell r="F961">
            <v>552524</v>
          </cell>
        </row>
        <row r="962">
          <cell r="F962">
            <v>22002</v>
          </cell>
        </row>
        <row r="963">
          <cell r="F963">
            <v>1061995</v>
          </cell>
        </row>
        <row r="964">
          <cell r="F964">
            <v>3136216</v>
          </cell>
        </row>
        <row r="965">
          <cell r="F965">
            <v>1376633</v>
          </cell>
        </row>
        <row r="966">
          <cell r="F966">
            <v>153884</v>
          </cell>
        </row>
        <row r="967">
          <cell r="F967">
            <v>6169005</v>
          </cell>
        </row>
        <row r="968">
          <cell r="F968">
            <v>2337594</v>
          </cell>
        </row>
        <row r="969">
          <cell r="F969">
            <v>8129390</v>
          </cell>
        </row>
        <row r="970">
          <cell r="F970">
            <v>1518085</v>
          </cell>
        </row>
        <row r="971">
          <cell r="F971">
            <v>101752726</v>
          </cell>
        </row>
        <row r="972">
          <cell r="F972">
            <v>407931388</v>
          </cell>
        </row>
        <row r="973">
          <cell r="F973">
            <v>11009706</v>
          </cell>
        </row>
        <row r="974">
          <cell r="F974">
            <v>140373753</v>
          </cell>
        </row>
        <row r="975">
          <cell r="F975">
            <v>57800957</v>
          </cell>
        </row>
        <row r="976">
          <cell r="F976">
            <v>8257280</v>
          </cell>
        </row>
        <row r="977">
          <cell r="F977">
            <v>5504853</v>
          </cell>
        </row>
        <row r="978">
          <cell r="F978">
            <v>46791251</v>
          </cell>
        </row>
        <row r="979">
          <cell r="F979">
            <v>198174709</v>
          </cell>
        </row>
        <row r="980">
          <cell r="F980">
            <v>63305810</v>
          </cell>
        </row>
        <row r="981">
          <cell r="F981">
            <v>110097061</v>
          </cell>
        </row>
        <row r="982">
          <cell r="F982">
            <v>110097061</v>
          </cell>
        </row>
        <row r="983">
          <cell r="F983">
            <v>33029118</v>
          </cell>
        </row>
        <row r="984">
          <cell r="F984">
            <v>27524265</v>
          </cell>
        </row>
        <row r="985">
          <cell r="F985">
            <v>52296104</v>
          </cell>
        </row>
        <row r="986">
          <cell r="F986">
            <v>77067943</v>
          </cell>
        </row>
        <row r="987">
          <cell r="F987">
            <v>16514559</v>
          </cell>
        </row>
        <row r="988">
          <cell r="F988">
            <v>16514559</v>
          </cell>
        </row>
        <row r="989">
          <cell r="F989">
            <v>35781545</v>
          </cell>
        </row>
        <row r="990">
          <cell r="F990">
            <v>74315516</v>
          </cell>
        </row>
        <row r="991">
          <cell r="F991">
            <v>55048530</v>
          </cell>
        </row>
        <row r="992">
          <cell r="F992">
            <v>126611620</v>
          </cell>
        </row>
        <row r="993">
          <cell r="F993">
            <v>24771839</v>
          </cell>
        </row>
        <row r="994">
          <cell r="F994">
            <v>126611620</v>
          </cell>
        </row>
        <row r="995">
          <cell r="F995">
            <v>525713465</v>
          </cell>
        </row>
        <row r="996">
          <cell r="F996">
            <v>66058236</v>
          </cell>
        </row>
        <row r="997">
          <cell r="F997">
            <v>691166316</v>
          </cell>
        </row>
        <row r="998">
          <cell r="F998">
            <v>896101819</v>
          </cell>
        </row>
        <row r="999">
          <cell r="F999">
            <v>38271311</v>
          </cell>
        </row>
        <row r="1000">
          <cell r="F1000">
            <v>211098066</v>
          </cell>
        </row>
        <row r="1001">
          <cell r="F1001">
            <v>3425340</v>
          </cell>
        </row>
        <row r="1002">
          <cell r="F1002">
            <v>667050</v>
          </cell>
        </row>
        <row r="1003">
          <cell r="F1003">
            <v>997857368</v>
          </cell>
        </row>
        <row r="1004">
          <cell r="F1004">
            <v>31184000</v>
          </cell>
        </row>
        <row r="1005">
          <cell r="F1005">
            <v>29409280</v>
          </cell>
        </row>
        <row r="1006">
          <cell r="F1006">
            <v>1255138296</v>
          </cell>
        </row>
        <row r="1007">
          <cell r="F1007">
            <v>0</v>
          </cell>
        </row>
        <row r="1008">
          <cell r="F1008">
            <v>252251840</v>
          </cell>
        </row>
        <row r="1009">
          <cell r="F1009">
            <v>1559621683</v>
          </cell>
        </row>
        <row r="1010">
          <cell r="F1010">
            <v>30720028</v>
          </cell>
        </row>
        <row r="1011">
          <cell r="F1011">
            <v>335534677</v>
          </cell>
        </row>
        <row r="1012">
          <cell r="F1012">
            <v>127443791</v>
          </cell>
        </row>
        <row r="1013">
          <cell r="F1013">
            <v>208283262</v>
          </cell>
        </row>
        <row r="1014">
          <cell r="F1014">
            <v>673396958</v>
          </cell>
        </row>
        <row r="1015">
          <cell r="F1015">
            <v>945159604</v>
          </cell>
        </row>
        <row r="1016">
          <cell r="F1016">
            <v>123472293</v>
          </cell>
        </row>
        <row r="1017">
          <cell r="F1017">
            <v>271104037</v>
          </cell>
        </row>
        <row r="1018">
          <cell r="F1018">
            <v>142422166</v>
          </cell>
        </row>
        <row r="1019">
          <cell r="F1019">
            <v>0</v>
          </cell>
        </row>
        <row r="1020">
          <cell r="F1020">
            <v>0</v>
          </cell>
        </row>
        <row r="1021">
          <cell r="F1021">
            <v>0</v>
          </cell>
        </row>
        <row r="1022">
          <cell r="F1022">
            <v>0</v>
          </cell>
        </row>
        <row r="1023">
          <cell r="F1023">
            <v>128420124</v>
          </cell>
        </row>
        <row r="1024">
          <cell r="F1024">
            <v>3255089768</v>
          </cell>
        </row>
        <row r="1025">
          <cell r="F1025">
            <v>663273738</v>
          </cell>
        </row>
        <row r="1026">
          <cell r="F1026">
            <v>410750000</v>
          </cell>
        </row>
        <row r="1027">
          <cell r="F1027">
            <v>301515000</v>
          </cell>
        </row>
        <row r="1028">
          <cell r="F1028">
            <v>545168878</v>
          </cell>
        </row>
        <row r="1029">
          <cell r="F1029">
            <v>62654515</v>
          </cell>
        </row>
        <row r="1030">
          <cell r="F1030">
            <v>116074673</v>
          </cell>
        </row>
        <row r="1031">
          <cell r="F1031">
            <v>316491628</v>
          </cell>
        </row>
        <row r="1032">
          <cell r="F1032">
            <v>0</v>
          </cell>
        </row>
        <row r="1033">
          <cell r="F1033">
            <v>3318661922</v>
          </cell>
        </row>
        <row r="1034">
          <cell r="F1034">
            <v>0</v>
          </cell>
        </row>
        <row r="1035">
          <cell r="F1035">
            <v>0</v>
          </cell>
        </row>
        <row r="1036">
          <cell r="F1036">
            <v>0</v>
          </cell>
        </row>
        <row r="1037">
          <cell r="F1037">
            <v>0</v>
          </cell>
        </row>
        <row r="1038">
          <cell r="F1038">
            <v>0</v>
          </cell>
        </row>
        <row r="1039">
          <cell r="F1039">
            <v>0</v>
          </cell>
        </row>
        <row r="1040">
          <cell r="F1040">
            <v>0</v>
          </cell>
        </row>
        <row r="1041">
          <cell r="F1041">
            <v>0</v>
          </cell>
        </row>
        <row r="1042">
          <cell r="F1042">
            <v>0</v>
          </cell>
        </row>
        <row r="1043">
          <cell r="F1043">
            <v>0</v>
          </cell>
        </row>
        <row r="1044">
          <cell r="F1044">
            <v>0</v>
          </cell>
        </row>
        <row r="1045">
          <cell r="F1045">
            <v>0</v>
          </cell>
        </row>
        <row r="1046">
          <cell r="F1046">
            <v>0</v>
          </cell>
        </row>
        <row r="1047">
          <cell r="F1047">
            <v>0</v>
          </cell>
        </row>
        <row r="1048">
          <cell r="F1048">
            <v>0</v>
          </cell>
        </row>
        <row r="1049">
          <cell r="F1049">
            <v>0</v>
          </cell>
        </row>
        <row r="1050">
          <cell r="F1050">
            <v>0</v>
          </cell>
        </row>
        <row r="1051">
          <cell r="F1051">
            <v>0</v>
          </cell>
        </row>
        <row r="1052">
          <cell r="F1052">
            <v>0</v>
          </cell>
        </row>
        <row r="1053">
          <cell r="F1053">
            <v>0</v>
          </cell>
        </row>
        <row r="1054">
          <cell r="F1054">
            <v>0</v>
          </cell>
        </row>
        <row r="1055">
          <cell r="F1055">
            <v>0</v>
          </cell>
        </row>
        <row r="1056">
          <cell r="F1056">
            <v>0</v>
          </cell>
        </row>
        <row r="1057">
          <cell r="F1057">
            <v>0</v>
          </cell>
        </row>
        <row r="1058">
          <cell r="F1058">
            <v>0</v>
          </cell>
        </row>
        <row r="1059">
          <cell r="F1059">
            <v>0</v>
          </cell>
        </row>
        <row r="1060">
          <cell r="F1060">
            <v>0</v>
          </cell>
        </row>
        <row r="1061">
          <cell r="F1061">
            <v>0</v>
          </cell>
        </row>
        <row r="1062">
          <cell r="F1062">
            <v>0</v>
          </cell>
        </row>
        <row r="1063">
          <cell r="F1063">
            <v>0</v>
          </cell>
        </row>
        <row r="1064">
          <cell r="F1064">
            <v>0</v>
          </cell>
        </row>
        <row r="1065">
          <cell r="F1065">
            <v>0</v>
          </cell>
        </row>
        <row r="1066">
          <cell r="F1066">
            <v>0</v>
          </cell>
        </row>
        <row r="1067">
          <cell r="F1067">
            <v>0</v>
          </cell>
        </row>
        <row r="1068">
          <cell r="F1068">
            <v>0</v>
          </cell>
        </row>
        <row r="1069">
          <cell r="F1069">
            <v>0</v>
          </cell>
        </row>
        <row r="1070">
          <cell r="F1070">
            <v>0</v>
          </cell>
        </row>
        <row r="1071">
          <cell r="F1071">
            <v>0</v>
          </cell>
        </row>
        <row r="1072">
          <cell r="F1072">
            <v>0</v>
          </cell>
        </row>
        <row r="1073">
          <cell r="F1073">
            <v>0</v>
          </cell>
        </row>
        <row r="1074">
          <cell r="F1074">
            <v>0</v>
          </cell>
        </row>
        <row r="1075">
          <cell r="F1075">
            <v>0</v>
          </cell>
        </row>
        <row r="1076">
          <cell r="F1076">
            <v>0</v>
          </cell>
        </row>
        <row r="1077">
          <cell r="F1077">
            <v>0</v>
          </cell>
        </row>
        <row r="1078">
          <cell r="F1078">
            <v>0</v>
          </cell>
        </row>
        <row r="1079">
          <cell r="F1079">
            <v>0</v>
          </cell>
        </row>
        <row r="1080">
          <cell r="F1080">
            <v>0</v>
          </cell>
        </row>
        <row r="1081">
          <cell r="F1081">
            <v>0</v>
          </cell>
        </row>
        <row r="1082">
          <cell r="F1082">
            <v>0</v>
          </cell>
        </row>
        <row r="1083">
          <cell r="F1083">
            <v>0</v>
          </cell>
        </row>
        <row r="1084">
          <cell r="F1084">
            <v>0</v>
          </cell>
        </row>
        <row r="1085">
          <cell r="F1085">
            <v>0</v>
          </cell>
        </row>
        <row r="1086">
          <cell r="F1086">
            <v>0</v>
          </cell>
        </row>
        <row r="1087">
          <cell r="F1087">
            <v>0</v>
          </cell>
        </row>
        <row r="1088">
          <cell r="F1088">
            <v>0</v>
          </cell>
        </row>
        <row r="1089">
          <cell r="F1089">
            <v>0</v>
          </cell>
        </row>
        <row r="1090">
          <cell r="F1090">
            <v>0</v>
          </cell>
        </row>
        <row r="1091">
          <cell r="F1091">
            <v>0</v>
          </cell>
        </row>
        <row r="1092">
          <cell r="F1092">
            <v>0</v>
          </cell>
        </row>
        <row r="1093">
          <cell r="F1093">
            <v>0</v>
          </cell>
        </row>
        <row r="1094">
          <cell r="F1094">
            <v>0</v>
          </cell>
        </row>
        <row r="1095">
          <cell r="F1095">
            <v>0</v>
          </cell>
        </row>
        <row r="1096">
          <cell r="F1096">
            <v>0</v>
          </cell>
        </row>
        <row r="1097">
          <cell r="F1097">
            <v>0</v>
          </cell>
        </row>
        <row r="1098">
          <cell r="F1098">
            <v>0</v>
          </cell>
        </row>
        <row r="1099">
          <cell r="F1099">
            <v>0</v>
          </cell>
        </row>
        <row r="1100">
          <cell r="F1100">
            <v>0</v>
          </cell>
        </row>
        <row r="1101">
          <cell r="F1101">
            <v>0</v>
          </cell>
        </row>
        <row r="1102">
          <cell r="F1102">
            <v>0</v>
          </cell>
        </row>
        <row r="1103">
          <cell r="F1103">
            <v>0</v>
          </cell>
        </row>
        <row r="1104">
          <cell r="F1104">
            <v>0</v>
          </cell>
        </row>
        <row r="1105">
          <cell r="F1105">
            <v>0</v>
          </cell>
        </row>
        <row r="1106">
          <cell r="F1106">
            <v>0</v>
          </cell>
        </row>
        <row r="1107">
          <cell r="F1107">
            <v>0</v>
          </cell>
        </row>
        <row r="1108">
          <cell r="F1108">
            <v>0</v>
          </cell>
        </row>
        <row r="1109">
          <cell r="F1109">
            <v>0</v>
          </cell>
        </row>
        <row r="1110">
          <cell r="F1110">
            <v>0</v>
          </cell>
        </row>
        <row r="1111">
          <cell r="F1111">
            <v>0</v>
          </cell>
        </row>
        <row r="1112">
          <cell r="F1112">
            <v>0</v>
          </cell>
        </row>
        <row r="1113">
          <cell r="F1113">
            <v>0</v>
          </cell>
        </row>
        <row r="1114">
          <cell r="F1114">
            <v>0</v>
          </cell>
        </row>
        <row r="1115">
          <cell r="F1115">
            <v>0</v>
          </cell>
        </row>
        <row r="1116">
          <cell r="F1116">
            <v>0</v>
          </cell>
        </row>
        <row r="1117">
          <cell r="F1117">
            <v>0</v>
          </cell>
        </row>
        <row r="1118">
          <cell r="F1118">
            <v>0</v>
          </cell>
        </row>
        <row r="1119">
          <cell r="F1119">
            <v>0</v>
          </cell>
        </row>
        <row r="1120">
          <cell r="F1120">
            <v>0</v>
          </cell>
        </row>
        <row r="1121">
          <cell r="F1121">
            <v>35131669</v>
          </cell>
        </row>
        <row r="1122">
          <cell r="F1122">
            <v>232156</v>
          </cell>
        </row>
        <row r="1123">
          <cell r="F1123">
            <v>0</v>
          </cell>
        </row>
        <row r="1124">
          <cell r="F1124">
            <v>0</v>
          </cell>
        </row>
        <row r="1125">
          <cell r="F1125">
            <v>0</v>
          </cell>
        </row>
        <row r="1126">
          <cell r="F1126">
            <v>0</v>
          </cell>
        </row>
        <row r="1127">
          <cell r="F1127">
            <v>0</v>
          </cell>
        </row>
        <row r="1128">
          <cell r="F1128">
            <v>0</v>
          </cell>
        </row>
        <row r="1129">
          <cell r="F1129">
            <v>0</v>
          </cell>
        </row>
        <row r="1130">
          <cell r="F1130">
            <v>0</v>
          </cell>
        </row>
        <row r="1131">
          <cell r="F1131">
            <v>0</v>
          </cell>
        </row>
        <row r="1132">
          <cell r="F1132">
            <v>3678940</v>
          </cell>
        </row>
        <row r="1133">
          <cell r="F1133">
            <v>6924500</v>
          </cell>
        </row>
        <row r="1134">
          <cell r="F1134">
            <v>19396560</v>
          </cell>
        </row>
        <row r="1135">
          <cell r="F1135">
            <v>22370579</v>
          </cell>
        </row>
        <row r="1136">
          <cell r="F1136">
            <v>0</v>
          </cell>
        </row>
        <row r="1137">
          <cell r="F1137">
            <v>0</v>
          </cell>
        </row>
        <row r="1138">
          <cell r="F1138">
            <v>0</v>
          </cell>
        </row>
        <row r="1139">
          <cell r="F1139">
            <v>0</v>
          </cell>
        </row>
        <row r="1140">
          <cell r="F1140">
            <v>0</v>
          </cell>
        </row>
        <row r="1141">
          <cell r="F1141">
            <v>0</v>
          </cell>
        </row>
        <row r="1142">
          <cell r="F1142">
            <v>0</v>
          </cell>
        </row>
        <row r="1143">
          <cell r="F1143">
            <v>0</v>
          </cell>
        </row>
        <row r="1144">
          <cell r="F1144">
            <v>0</v>
          </cell>
        </row>
        <row r="1145">
          <cell r="F1145">
            <v>0</v>
          </cell>
        </row>
        <row r="1146">
          <cell r="F1146">
            <v>0</v>
          </cell>
        </row>
        <row r="1147">
          <cell r="F1147">
            <v>0</v>
          </cell>
        </row>
        <row r="1148">
          <cell r="F1148">
            <v>0</v>
          </cell>
        </row>
        <row r="1149">
          <cell r="F1149">
            <v>0</v>
          </cell>
        </row>
        <row r="1150">
          <cell r="F1150">
            <v>0</v>
          </cell>
        </row>
        <row r="1151">
          <cell r="F1151">
            <v>0</v>
          </cell>
        </row>
        <row r="1152">
          <cell r="F1152">
            <v>0</v>
          </cell>
        </row>
        <row r="1153">
          <cell r="F1153">
            <v>0</v>
          </cell>
        </row>
        <row r="1154">
          <cell r="F1154">
            <v>0</v>
          </cell>
        </row>
        <row r="1155">
          <cell r="F1155">
            <v>0</v>
          </cell>
        </row>
        <row r="1156">
          <cell r="F1156">
            <v>0</v>
          </cell>
        </row>
        <row r="1157">
          <cell r="F1157">
            <v>0</v>
          </cell>
        </row>
        <row r="1158">
          <cell r="F1158">
            <v>0</v>
          </cell>
        </row>
        <row r="1159">
          <cell r="F1159">
            <v>0</v>
          </cell>
        </row>
        <row r="1160">
          <cell r="F1160">
            <v>0</v>
          </cell>
        </row>
        <row r="1161">
          <cell r="F1161">
            <v>0</v>
          </cell>
        </row>
        <row r="1162">
          <cell r="F1162">
            <v>0</v>
          </cell>
        </row>
        <row r="1163">
          <cell r="F1163">
            <v>0</v>
          </cell>
        </row>
        <row r="1164">
          <cell r="F1164">
            <v>0</v>
          </cell>
        </row>
        <row r="1165">
          <cell r="F1165">
            <v>0</v>
          </cell>
        </row>
        <row r="1166">
          <cell r="F1166">
            <v>0</v>
          </cell>
        </row>
        <row r="1167">
          <cell r="F1167">
            <v>0</v>
          </cell>
        </row>
        <row r="1168">
          <cell r="F1168">
            <v>0</v>
          </cell>
        </row>
        <row r="1169">
          <cell r="F1169">
            <v>0</v>
          </cell>
        </row>
        <row r="1170">
          <cell r="F1170">
            <v>0</v>
          </cell>
        </row>
        <row r="1171">
          <cell r="F1171">
            <v>0</v>
          </cell>
        </row>
        <row r="1172">
          <cell r="F1172">
            <v>0</v>
          </cell>
        </row>
        <row r="1173">
          <cell r="F1173">
            <v>0</v>
          </cell>
        </row>
        <row r="1174">
          <cell r="F1174">
            <v>0</v>
          </cell>
        </row>
        <row r="1175">
          <cell r="F1175">
            <v>0</v>
          </cell>
        </row>
        <row r="1176">
          <cell r="F1176">
            <v>0</v>
          </cell>
        </row>
        <row r="1177">
          <cell r="F1177">
            <v>0</v>
          </cell>
        </row>
        <row r="1178">
          <cell r="F1178">
            <v>0</v>
          </cell>
        </row>
        <row r="1179">
          <cell r="F1179">
            <v>0</v>
          </cell>
        </row>
        <row r="1180">
          <cell r="F1180">
            <v>0</v>
          </cell>
        </row>
        <row r="1181">
          <cell r="F1181">
            <v>0</v>
          </cell>
        </row>
        <row r="1182">
          <cell r="F1182">
            <v>0</v>
          </cell>
        </row>
        <row r="1183">
          <cell r="F1183">
            <v>0</v>
          </cell>
        </row>
        <row r="1184">
          <cell r="F1184">
            <v>0</v>
          </cell>
        </row>
        <row r="1185">
          <cell r="F1185">
            <v>0</v>
          </cell>
        </row>
        <row r="1186">
          <cell r="F1186">
            <v>0</v>
          </cell>
        </row>
        <row r="1187">
          <cell r="F1187">
            <v>0</v>
          </cell>
        </row>
        <row r="1188">
          <cell r="F1188">
            <v>0</v>
          </cell>
        </row>
        <row r="1189">
          <cell r="F1189">
            <v>0</v>
          </cell>
        </row>
        <row r="1190">
          <cell r="F1190">
            <v>0</v>
          </cell>
        </row>
        <row r="1191">
          <cell r="F1191">
            <v>0</v>
          </cell>
        </row>
        <row r="1192">
          <cell r="F1192">
            <v>0</v>
          </cell>
        </row>
        <row r="1193">
          <cell r="F1193">
            <v>0</v>
          </cell>
        </row>
        <row r="1194">
          <cell r="F1194">
            <v>0</v>
          </cell>
        </row>
        <row r="1195">
          <cell r="F1195">
            <v>0</v>
          </cell>
        </row>
        <row r="1196">
          <cell r="F1196">
            <v>0</v>
          </cell>
        </row>
        <row r="1197">
          <cell r="F1197">
            <v>0</v>
          </cell>
        </row>
        <row r="1198">
          <cell r="F1198">
            <v>0</v>
          </cell>
        </row>
        <row r="1199">
          <cell r="F1199">
            <v>0</v>
          </cell>
        </row>
        <row r="1200">
          <cell r="F1200">
            <v>0</v>
          </cell>
        </row>
        <row r="1201">
          <cell r="F1201">
            <v>0</v>
          </cell>
        </row>
        <row r="1202">
          <cell r="F1202">
            <v>0</v>
          </cell>
        </row>
        <row r="1203">
          <cell r="F1203">
            <v>0</v>
          </cell>
        </row>
        <row r="1204">
          <cell r="F1204">
            <v>0</v>
          </cell>
        </row>
        <row r="1205">
          <cell r="F1205">
            <v>0</v>
          </cell>
        </row>
        <row r="1206">
          <cell r="F1206">
            <v>0</v>
          </cell>
        </row>
        <row r="1207">
          <cell r="F1207">
            <v>0</v>
          </cell>
        </row>
        <row r="1208">
          <cell r="F1208">
            <v>0</v>
          </cell>
        </row>
        <row r="1209">
          <cell r="F1209">
            <v>0</v>
          </cell>
        </row>
        <row r="1210">
          <cell r="F1210">
            <v>0</v>
          </cell>
        </row>
        <row r="1211">
          <cell r="F1211">
            <v>0</v>
          </cell>
        </row>
        <row r="1212">
          <cell r="F1212">
            <v>0</v>
          </cell>
        </row>
        <row r="1213">
          <cell r="F1213">
            <v>0</v>
          </cell>
        </row>
        <row r="1214">
          <cell r="F1214">
            <v>0</v>
          </cell>
        </row>
        <row r="1215">
          <cell r="F1215">
            <v>0</v>
          </cell>
        </row>
        <row r="1216">
          <cell r="F1216">
            <v>0</v>
          </cell>
        </row>
        <row r="1217">
          <cell r="F1217">
            <v>0</v>
          </cell>
        </row>
        <row r="1218">
          <cell r="F1218">
            <v>0</v>
          </cell>
        </row>
        <row r="1219">
          <cell r="F1219">
            <v>0</v>
          </cell>
        </row>
        <row r="1220">
          <cell r="F1220">
            <v>0</v>
          </cell>
        </row>
        <row r="1221">
          <cell r="F1221">
            <v>0</v>
          </cell>
        </row>
        <row r="1222">
          <cell r="F1222">
            <v>0</v>
          </cell>
        </row>
        <row r="1223">
          <cell r="F1223">
            <v>0</v>
          </cell>
        </row>
        <row r="1224">
          <cell r="F1224">
            <v>0</v>
          </cell>
        </row>
        <row r="1225">
          <cell r="F1225">
            <v>0</v>
          </cell>
        </row>
        <row r="1226">
          <cell r="F1226">
            <v>0</v>
          </cell>
        </row>
        <row r="1227">
          <cell r="F1227">
            <v>0</v>
          </cell>
        </row>
        <row r="1228">
          <cell r="F1228">
            <v>0</v>
          </cell>
        </row>
        <row r="1229">
          <cell r="F1229">
            <v>0</v>
          </cell>
        </row>
        <row r="1230">
          <cell r="F1230">
            <v>0</v>
          </cell>
        </row>
        <row r="1231">
          <cell r="F1231">
            <v>0</v>
          </cell>
        </row>
        <row r="1232">
          <cell r="F1232">
            <v>0</v>
          </cell>
        </row>
        <row r="1233">
          <cell r="F1233">
            <v>0</v>
          </cell>
        </row>
        <row r="1234">
          <cell r="F1234">
            <v>0</v>
          </cell>
        </row>
        <row r="1235">
          <cell r="F1235">
            <v>0</v>
          </cell>
        </row>
        <row r="1236">
          <cell r="F1236">
            <v>0</v>
          </cell>
        </row>
        <row r="1237">
          <cell r="F1237">
            <v>0</v>
          </cell>
        </row>
        <row r="1238">
          <cell r="F1238">
            <v>0</v>
          </cell>
        </row>
        <row r="1239">
          <cell r="F1239">
            <v>0</v>
          </cell>
        </row>
        <row r="1240">
          <cell r="F1240">
            <v>0</v>
          </cell>
        </row>
        <row r="1241">
          <cell r="F1241">
            <v>0</v>
          </cell>
        </row>
        <row r="1242">
          <cell r="F1242">
            <v>0</v>
          </cell>
        </row>
        <row r="1243">
          <cell r="F1243">
            <v>0</v>
          </cell>
        </row>
        <row r="1244">
          <cell r="F1244">
            <v>0</v>
          </cell>
        </row>
        <row r="1245">
          <cell r="F1245">
            <v>0</v>
          </cell>
        </row>
        <row r="1246">
          <cell r="F1246">
            <v>0</v>
          </cell>
        </row>
        <row r="1247">
          <cell r="F1247">
            <v>0</v>
          </cell>
        </row>
        <row r="1248">
          <cell r="F1248">
            <v>0</v>
          </cell>
        </row>
        <row r="1249">
          <cell r="F1249">
            <v>0</v>
          </cell>
        </row>
        <row r="1250">
          <cell r="F1250">
            <v>0</v>
          </cell>
        </row>
        <row r="1251">
          <cell r="F1251">
            <v>0</v>
          </cell>
        </row>
        <row r="1252">
          <cell r="F1252">
            <v>0</v>
          </cell>
        </row>
        <row r="1253">
          <cell r="F1253">
            <v>0</v>
          </cell>
        </row>
        <row r="1254">
          <cell r="F1254">
            <v>0</v>
          </cell>
        </row>
        <row r="1255">
          <cell r="F1255">
            <v>0</v>
          </cell>
        </row>
        <row r="1256">
          <cell r="F1256">
            <v>0</v>
          </cell>
        </row>
        <row r="1257">
          <cell r="F1257">
            <v>0</v>
          </cell>
        </row>
        <row r="1258">
          <cell r="F1258">
            <v>0</v>
          </cell>
        </row>
        <row r="1259">
          <cell r="F1259">
            <v>0</v>
          </cell>
        </row>
        <row r="1260">
          <cell r="F1260">
            <v>0</v>
          </cell>
        </row>
        <row r="1261">
          <cell r="F1261">
            <v>0</v>
          </cell>
        </row>
        <row r="1262">
          <cell r="F1262">
            <v>0</v>
          </cell>
        </row>
        <row r="1263">
          <cell r="F1263">
            <v>0</v>
          </cell>
        </row>
        <row r="1264">
          <cell r="F1264">
            <v>0</v>
          </cell>
        </row>
        <row r="1265">
          <cell r="F1265">
            <v>0</v>
          </cell>
        </row>
        <row r="1266">
          <cell r="F1266">
            <v>0</v>
          </cell>
        </row>
        <row r="1267">
          <cell r="F1267">
            <v>0</v>
          </cell>
        </row>
        <row r="1268">
          <cell r="F1268">
            <v>0</v>
          </cell>
        </row>
        <row r="1269">
          <cell r="F1269">
            <v>0</v>
          </cell>
        </row>
        <row r="1270">
          <cell r="F1270">
            <v>0</v>
          </cell>
        </row>
        <row r="1271">
          <cell r="F1271">
            <v>0</v>
          </cell>
        </row>
        <row r="1272">
          <cell r="F1272">
            <v>0</v>
          </cell>
        </row>
        <row r="1273">
          <cell r="F1273">
            <v>0</v>
          </cell>
        </row>
        <row r="1274">
          <cell r="F1274">
            <v>0</v>
          </cell>
        </row>
        <row r="1275">
          <cell r="F1275">
            <v>0</v>
          </cell>
        </row>
        <row r="1276">
          <cell r="F1276">
            <v>0</v>
          </cell>
        </row>
        <row r="1277">
          <cell r="F1277">
            <v>0</v>
          </cell>
        </row>
        <row r="1278">
          <cell r="F1278">
            <v>0</v>
          </cell>
        </row>
        <row r="1279">
          <cell r="F1279">
            <v>0</v>
          </cell>
        </row>
        <row r="1280">
          <cell r="F1280">
            <v>0</v>
          </cell>
        </row>
        <row r="1281">
          <cell r="F1281">
            <v>0</v>
          </cell>
        </row>
        <row r="1282">
          <cell r="F1282">
            <v>0</v>
          </cell>
        </row>
        <row r="1283">
          <cell r="F1283">
            <v>0</v>
          </cell>
        </row>
        <row r="1284">
          <cell r="F1284">
            <v>0</v>
          </cell>
        </row>
        <row r="1285">
          <cell r="F1285">
            <v>0</v>
          </cell>
        </row>
        <row r="1286">
          <cell r="F1286">
            <v>0</v>
          </cell>
        </row>
        <row r="1287">
          <cell r="F1287">
            <v>0</v>
          </cell>
        </row>
        <row r="1288">
          <cell r="F1288">
            <v>0</v>
          </cell>
        </row>
        <row r="1289">
          <cell r="F1289">
            <v>0</v>
          </cell>
        </row>
        <row r="1290">
          <cell r="F1290">
            <v>0</v>
          </cell>
        </row>
        <row r="1291">
          <cell r="F1291">
            <v>0</v>
          </cell>
        </row>
        <row r="1292">
          <cell r="F1292">
            <v>0</v>
          </cell>
        </row>
        <row r="1293">
          <cell r="F1293">
            <v>0</v>
          </cell>
        </row>
        <row r="1294">
          <cell r="F1294">
            <v>0</v>
          </cell>
        </row>
        <row r="1295">
          <cell r="F1295">
            <v>0</v>
          </cell>
        </row>
        <row r="1296">
          <cell r="F1296">
            <v>0</v>
          </cell>
        </row>
        <row r="1297">
          <cell r="F1297">
            <v>0</v>
          </cell>
        </row>
        <row r="1298">
          <cell r="F1298">
            <v>0</v>
          </cell>
        </row>
        <row r="1299">
          <cell r="F1299">
            <v>0</v>
          </cell>
        </row>
        <row r="1300">
          <cell r="F1300">
            <v>0</v>
          </cell>
        </row>
        <row r="1301">
          <cell r="F1301">
            <v>0</v>
          </cell>
        </row>
        <row r="1302">
          <cell r="F1302">
            <v>0</v>
          </cell>
        </row>
        <row r="1303">
          <cell r="F1303">
            <v>0</v>
          </cell>
        </row>
        <row r="1304">
          <cell r="F1304">
            <v>0</v>
          </cell>
        </row>
        <row r="1305">
          <cell r="F1305">
            <v>0</v>
          </cell>
        </row>
        <row r="1306">
          <cell r="F1306">
            <v>0</v>
          </cell>
        </row>
        <row r="1307">
          <cell r="F1307">
            <v>0</v>
          </cell>
        </row>
        <row r="1308">
          <cell r="F1308">
            <v>0</v>
          </cell>
        </row>
        <row r="1309">
          <cell r="F1309">
            <v>0</v>
          </cell>
        </row>
        <row r="1310">
          <cell r="F1310">
            <v>0</v>
          </cell>
        </row>
        <row r="1311">
          <cell r="F1311">
            <v>0</v>
          </cell>
        </row>
        <row r="1312">
          <cell r="F1312">
            <v>0</v>
          </cell>
        </row>
        <row r="1313">
          <cell r="F1313">
            <v>0</v>
          </cell>
        </row>
        <row r="1314">
          <cell r="F1314">
            <v>0</v>
          </cell>
        </row>
        <row r="1315">
          <cell r="F1315">
            <v>0</v>
          </cell>
        </row>
        <row r="1316">
          <cell r="F1316">
            <v>0</v>
          </cell>
        </row>
        <row r="1317">
          <cell r="F1317">
            <v>0</v>
          </cell>
        </row>
        <row r="1318">
          <cell r="F1318">
            <v>0</v>
          </cell>
        </row>
        <row r="1319">
          <cell r="F1319">
            <v>0</v>
          </cell>
        </row>
        <row r="1320">
          <cell r="F1320">
            <v>0</v>
          </cell>
        </row>
        <row r="1321">
          <cell r="F1321">
            <v>0</v>
          </cell>
        </row>
        <row r="1322">
          <cell r="F1322">
            <v>0</v>
          </cell>
        </row>
        <row r="1323">
          <cell r="F1323">
            <v>0</v>
          </cell>
        </row>
        <row r="1324">
          <cell r="F1324">
            <v>0</v>
          </cell>
        </row>
        <row r="1325">
          <cell r="F1325">
            <v>0</v>
          </cell>
        </row>
        <row r="1326">
          <cell r="F1326">
            <v>0</v>
          </cell>
        </row>
        <row r="1327">
          <cell r="F1327">
            <v>0</v>
          </cell>
        </row>
        <row r="1328">
          <cell r="F1328">
            <v>0</v>
          </cell>
        </row>
        <row r="1329">
          <cell r="F1329">
            <v>0</v>
          </cell>
        </row>
        <row r="1330">
          <cell r="F1330">
            <v>0</v>
          </cell>
        </row>
        <row r="1331">
          <cell r="F1331">
            <v>0</v>
          </cell>
        </row>
        <row r="1332">
          <cell r="F1332">
            <v>0</v>
          </cell>
        </row>
        <row r="1333">
          <cell r="F1333">
            <v>0</v>
          </cell>
        </row>
        <row r="1334">
          <cell r="F1334">
            <v>0</v>
          </cell>
        </row>
        <row r="1335">
          <cell r="F1335">
            <v>0</v>
          </cell>
        </row>
        <row r="1336">
          <cell r="F1336">
            <v>0</v>
          </cell>
        </row>
        <row r="1337">
          <cell r="F1337">
            <v>0</v>
          </cell>
        </row>
        <row r="1338">
          <cell r="F1338">
            <v>0</v>
          </cell>
        </row>
        <row r="1339">
          <cell r="F1339">
            <v>0</v>
          </cell>
        </row>
        <row r="1340">
          <cell r="F1340">
            <v>0</v>
          </cell>
        </row>
        <row r="1341">
          <cell r="F1341">
            <v>0</v>
          </cell>
        </row>
        <row r="1342">
          <cell r="F1342">
            <v>0</v>
          </cell>
        </row>
        <row r="1343">
          <cell r="F1343">
            <v>0</v>
          </cell>
        </row>
        <row r="1344">
          <cell r="F1344">
            <v>0</v>
          </cell>
        </row>
        <row r="1345">
          <cell r="F1345">
            <v>0</v>
          </cell>
        </row>
        <row r="1346">
          <cell r="F1346">
            <v>0</v>
          </cell>
        </row>
        <row r="1347">
          <cell r="F1347">
            <v>0</v>
          </cell>
        </row>
        <row r="1348">
          <cell r="F1348">
            <v>0</v>
          </cell>
        </row>
        <row r="1349">
          <cell r="F1349">
            <v>0</v>
          </cell>
        </row>
        <row r="1350">
          <cell r="F1350">
            <v>0</v>
          </cell>
        </row>
        <row r="1351">
          <cell r="F1351">
            <v>0</v>
          </cell>
        </row>
        <row r="1352">
          <cell r="F1352">
            <v>0</v>
          </cell>
        </row>
        <row r="1353">
          <cell r="F1353">
            <v>0</v>
          </cell>
        </row>
        <row r="1354">
          <cell r="F1354">
            <v>0</v>
          </cell>
        </row>
        <row r="1355">
          <cell r="F1355">
            <v>0</v>
          </cell>
        </row>
        <row r="1356">
          <cell r="F1356">
            <v>0</v>
          </cell>
        </row>
        <row r="1357">
          <cell r="F1357">
            <v>0</v>
          </cell>
        </row>
        <row r="1358">
          <cell r="F1358">
            <v>0</v>
          </cell>
        </row>
        <row r="1359">
          <cell r="F1359">
            <v>0</v>
          </cell>
        </row>
        <row r="1360">
          <cell r="F1360">
            <v>0</v>
          </cell>
        </row>
        <row r="1361">
          <cell r="F1361">
            <v>0</v>
          </cell>
        </row>
        <row r="1362">
          <cell r="F1362">
            <v>0</v>
          </cell>
        </row>
        <row r="1363">
          <cell r="F1363">
            <v>0</v>
          </cell>
        </row>
        <row r="1364">
          <cell r="F1364">
            <v>0</v>
          </cell>
        </row>
        <row r="1365">
          <cell r="F1365">
            <v>0</v>
          </cell>
        </row>
        <row r="1366">
          <cell r="F1366">
            <v>0</v>
          </cell>
        </row>
        <row r="1367">
          <cell r="F1367">
            <v>0</v>
          </cell>
        </row>
        <row r="1368">
          <cell r="F1368">
            <v>0</v>
          </cell>
        </row>
        <row r="1369">
          <cell r="F1369">
            <v>0</v>
          </cell>
        </row>
        <row r="1370">
          <cell r="F1370">
            <v>0</v>
          </cell>
        </row>
        <row r="1371">
          <cell r="F1371">
            <v>0</v>
          </cell>
        </row>
        <row r="1372">
          <cell r="F1372">
            <v>0</v>
          </cell>
        </row>
        <row r="1373">
          <cell r="F1373">
            <v>0</v>
          </cell>
        </row>
        <row r="1374">
          <cell r="F1374">
            <v>0</v>
          </cell>
        </row>
        <row r="1375">
          <cell r="F1375">
            <v>0</v>
          </cell>
        </row>
        <row r="1376">
          <cell r="F1376">
            <v>0</v>
          </cell>
        </row>
        <row r="1377">
          <cell r="F1377">
            <v>0</v>
          </cell>
        </row>
        <row r="1378">
          <cell r="F1378">
            <v>0</v>
          </cell>
        </row>
        <row r="1379">
          <cell r="F1379">
            <v>0</v>
          </cell>
        </row>
        <row r="1380">
          <cell r="F1380">
            <v>0</v>
          </cell>
        </row>
        <row r="1381">
          <cell r="F1381">
            <v>0</v>
          </cell>
        </row>
        <row r="1382">
          <cell r="F1382">
            <v>0</v>
          </cell>
        </row>
        <row r="1383">
          <cell r="F1383">
            <v>0</v>
          </cell>
        </row>
        <row r="1384">
          <cell r="F1384">
            <v>0</v>
          </cell>
        </row>
        <row r="1385">
          <cell r="F1385">
            <v>0</v>
          </cell>
        </row>
        <row r="1386">
          <cell r="F1386">
            <v>0</v>
          </cell>
        </row>
        <row r="1387">
          <cell r="F1387">
            <v>0</v>
          </cell>
        </row>
        <row r="1388">
          <cell r="F1388">
            <v>0</v>
          </cell>
        </row>
        <row r="1389">
          <cell r="F1389">
            <v>0</v>
          </cell>
        </row>
        <row r="1390">
          <cell r="F1390">
            <v>0</v>
          </cell>
        </row>
        <row r="1391">
          <cell r="F1391">
            <v>0</v>
          </cell>
        </row>
        <row r="1392">
          <cell r="F1392">
            <v>0</v>
          </cell>
        </row>
        <row r="1393">
          <cell r="F1393">
            <v>0</v>
          </cell>
        </row>
        <row r="1394">
          <cell r="F1394">
            <v>0</v>
          </cell>
        </row>
        <row r="1395">
          <cell r="F1395">
            <v>0</v>
          </cell>
        </row>
        <row r="1396">
          <cell r="F1396">
            <v>0</v>
          </cell>
        </row>
        <row r="1397">
          <cell r="F1397">
            <v>0</v>
          </cell>
        </row>
        <row r="1398">
          <cell r="F1398">
            <v>0</v>
          </cell>
        </row>
        <row r="1399">
          <cell r="F1399">
            <v>0</v>
          </cell>
        </row>
        <row r="1400">
          <cell r="F1400">
            <v>0</v>
          </cell>
        </row>
        <row r="1401">
          <cell r="F1401">
            <v>0</v>
          </cell>
        </row>
        <row r="1402">
          <cell r="F1402">
            <v>0</v>
          </cell>
        </row>
        <row r="1403">
          <cell r="F1403">
            <v>0</v>
          </cell>
        </row>
        <row r="1404">
          <cell r="F1404">
            <v>0</v>
          </cell>
        </row>
        <row r="1405">
          <cell r="F1405">
            <v>0</v>
          </cell>
        </row>
        <row r="1406">
          <cell r="F1406">
            <v>0</v>
          </cell>
        </row>
        <row r="1407">
          <cell r="F1407">
            <v>0</v>
          </cell>
        </row>
        <row r="1408">
          <cell r="F1408">
            <v>0</v>
          </cell>
        </row>
        <row r="1409">
          <cell r="F1409">
            <v>0</v>
          </cell>
        </row>
        <row r="1410">
          <cell r="F1410">
            <v>0</v>
          </cell>
        </row>
        <row r="1411">
          <cell r="F1411">
            <v>0</v>
          </cell>
        </row>
        <row r="1412">
          <cell r="F1412">
            <v>0</v>
          </cell>
        </row>
        <row r="1413">
          <cell r="F1413">
            <v>0</v>
          </cell>
        </row>
        <row r="1414">
          <cell r="F1414">
            <v>0</v>
          </cell>
        </row>
        <row r="1415">
          <cell r="F1415">
            <v>0</v>
          </cell>
        </row>
        <row r="1416">
          <cell r="F1416">
            <v>0</v>
          </cell>
        </row>
        <row r="1417">
          <cell r="F1417">
            <v>0</v>
          </cell>
        </row>
        <row r="1418">
          <cell r="F1418">
            <v>0</v>
          </cell>
        </row>
        <row r="1419">
          <cell r="F1419">
            <v>0</v>
          </cell>
        </row>
        <row r="1420">
          <cell r="F1420">
            <v>0</v>
          </cell>
        </row>
        <row r="1421">
          <cell r="F1421">
            <v>0</v>
          </cell>
        </row>
        <row r="1422">
          <cell r="F1422">
            <v>0</v>
          </cell>
        </row>
        <row r="1423">
          <cell r="F1423">
            <v>0</v>
          </cell>
        </row>
        <row r="1424">
          <cell r="F1424">
            <v>0</v>
          </cell>
        </row>
        <row r="1425">
          <cell r="F1425">
            <v>0</v>
          </cell>
        </row>
        <row r="1426">
          <cell r="F1426">
            <v>0</v>
          </cell>
        </row>
        <row r="1427">
          <cell r="F1427">
            <v>0</v>
          </cell>
        </row>
        <row r="1428">
          <cell r="F1428">
            <v>0</v>
          </cell>
        </row>
        <row r="1429">
          <cell r="F1429">
            <v>0</v>
          </cell>
        </row>
        <row r="1430">
          <cell r="F1430">
            <v>0</v>
          </cell>
        </row>
        <row r="1431">
          <cell r="F1431">
            <v>0</v>
          </cell>
        </row>
        <row r="1432">
          <cell r="F1432">
            <v>0</v>
          </cell>
        </row>
        <row r="1433">
          <cell r="F1433">
            <v>0</v>
          </cell>
        </row>
        <row r="1434">
          <cell r="F1434">
            <v>0</v>
          </cell>
        </row>
        <row r="1435">
          <cell r="F1435">
            <v>0</v>
          </cell>
        </row>
        <row r="1436">
          <cell r="F1436">
            <v>0</v>
          </cell>
        </row>
        <row r="1437">
          <cell r="F1437">
            <v>0</v>
          </cell>
        </row>
        <row r="1438">
          <cell r="F1438">
            <v>0</v>
          </cell>
        </row>
        <row r="1439">
          <cell r="F1439">
            <v>0</v>
          </cell>
        </row>
        <row r="1440">
          <cell r="F1440">
            <v>0</v>
          </cell>
        </row>
        <row r="1441">
          <cell r="F1441">
            <v>0</v>
          </cell>
        </row>
        <row r="1442">
          <cell r="F1442">
            <v>0</v>
          </cell>
        </row>
        <row r="1443">
          <cell r="F1443">
            <v>0</v>
          </cell>
        </row>
        <row r="1444">
          <cell r="F1444">
            <v>0</v>
          </cell>
        </row>
        <row r="1445">
          <cell r="F1445">
            <v>0</v>
          </cell>
        </row>
        <row r="1446">
          <cell r="F1446">
            <v>0</v>
          </cell>
        </row>
        <row r="1447">
          <cell r="F1447">
            <v>0</v>
          </cell>
        </row>
        <row r="1448">
          <cell r="F1448">
            <v>0</v>
          </cell>
        </row>
        <row r="1449">
          <cell r="F1449">
            <v>0</v>
          </cell>
        </row>
        <row r="1450">
          <cell r="F1450">
            <v>0</v>
          </cell>
        </row>
        <row r="1451">
          <cell r="F1451">
            <v>0</v>
          </cell>
        </row>
        <row r="1452">
          <cell r="F1452">
            <v>0</v>
          </cell>
        </row>
        <row r="1453">
          <cell r="F1453">
            <v>0</v>
          </cell>
        </row>
        <row r="1454">
          <cell r="F1454">
            <v>0</v>
          </cell>
        </row>
        <row r="1455">
          <cell r="F1455">
            <v>0</v>
          </cell>
        </row>
        <row r="1456">
          <cell r="F1456">
            <v>0</v>
          </cell>
        </row>
        <row r="1457">
          <cell r="F1457">
            <v>0</v>
          </cell>
        </row>
        <row r="1458">
          <cell r="F1458">
            <v>0</v>
          </cell>
        </row>
        <row r="1459">
          <cell r="F1459">
            <v>0</v>
          </cell>
        </row>
        <row r="1460">
          <cell r="F1460">
            <v>0</v>
          </cell>
        </row>
        <row r="1461">
          <cell r="F1461">
            <v>0</v>
          </cell>
        </row>
        <row r="1462">
          <cell r="F1462">
            <v>0</v>
          </cell>
        </row>
        <row r="1463">
          <cell r="F1463">
            <v>0</v>
          </cell>
        </row>
        <row r="1464">
          <cell r="F1464">
            <v>0</v>
          </cell>
        </row>
        <row r="1465">
          <cell r="F1465">
            <v>0</v>
          </cell>
        </row>
        <row r="1466">
          <cell r="F1466">
            <v>0</v>
          </cell>
        </row>
        <row r="1467">
          <cell r="F1467">
            <v>0</v>
          </cell>
        </row>
        <row r="1468">
          <cell r="F1468">
            <v>0</v>
          </cell>
        </row>
        <row r="1469">
          <cell r="F1469">
            <v>0</v>
          </cell>
        </row>
        <row r="1470">
          <cell r="F1470">
            <v>0</v>
          </cell>
        </row>
        <row r="1471">
          <cell r="F1471">
            <v>0</v>
          </cell>
        </row>
        <row r="1472">
          <cell r="F1472">
            <v>0</v>
          </cell>
        </row>
        <row r="1473">
          <cell r="F1473">
            <v>0</v>
          </cell>
        </row>
        <row r="1474">
          <cell r="F1474">
            <v>0</v>
          </cell>
        </row>
        <row r="1475">
          <cell r="F1475">
            <v>0</v>
          </cell>
        </row>
        <row r="1476">
          <cell r="F1476">
            <v>0</v>
          </cell>
        </row>
        <row r="1477">
          <cell r="F1477">
            <v>0</v>
          </cell>
        </row>
        <row r="1478">
          <cell r="F1478">
            <v>0</v>
          </cell>
        </row>
        <row r="1479">
          <cell r="F1479">
            <v>0</v>
          </cell>
        </row>
        <row r="1480">
          <cell r="F1480">
            <v>0</v>
          </cell>
        </row>
        <row r="1481">
          <cell r="F1481">
            <v>0</v>
          </cell>
        </row>
        <row r="1482">
          <cell r="F1482">
            <v>0</v>
          </cell>
        </row>
        <row r="1483">
          <cell r="F1483">
            <v>0</v>
          </cell>
        </row>
        <row r="1484">
          <cell r="F1484">
            <v>0</v>
          </cell>
        </row>
        <row r="1485">
          <cell r="F1485">
            <v>0</v>
          </cell>
        </row>
        <row r="1486">
          <cell r="F1486">
            <v>0</v>
          </cell>
        </row>
        <row r="1487">
          <cell r="F1487">
            <v>0</v>
          </cell>
        </row>
        <row r="1488">
          <cell r="F1488">
            <v>0</v>
          </cell>
        </row>
        <row r="1489">
          <cell r="F1489">
            <v>0</v>
          </cell>
        </row>
        <row r="1490">
          <cell r="F1490">
            <v>0</v>
          </cell>
        </row>
        <row r="1491">
          <cell r="F1491">
            <v>0</v>
          </cell>
        </row>
        <row r="1492">
          <cell r="F1492">
            <v>0</v>
          </cell>
        </row>
        <row r="1493">
          <cell r="F1493">
            <v>0</v>
          </cell>
        </row>
        <row r="1494">
          <cell r="F1494">
            <v>0</v>
          </cell>
        </row>
        <row r="1495">
          <cell r="F1495">
            <v>0</v>
          </cell>
        </row>
        <row r="1496">
          <cell r="F1496">
            <v>0</v>
          </cell>
        </row>
        <row r="1497">
          <cell r="F1497">
            <v>0</v>
          </cell>
        </row>
        <row r="1498">
          <cell r="F1498">
            <v>0</v>
          </cell>
        </row>
        <row r="1499">
          <cell r="F1499">
            <v>0</v>
          </cell>
        </row>
        <row r="1500">
          <cell r="F1500">
            <v>0</v>
          </cell>
        </row>
        <row r="1501">
          <cell r="F1501">
            <v>0</v>
          </cell>
        </row>
        <row r="1502">
          <cell r="F1502">
            <v>17885000</v>
          </cell>
        </row>
        <row r="1503">
          <cell r="F1503">
            <v>0</v>
          </cell>
        </row>
        <row r="1504">
          <cell r="F1504">
            <v>0</v>
          </cell>
        </row>
        <row r="1505">
          <cell r="F1505">
            <v>0</v>
          </cell>
        </row>
        <row r="1506">
          <cell r="F1506">
            <v>0</v>
          </cell>
        </row>
        <row r="1507">
          <cell r="F1507">
            <v>0</v>
          </cell>
        </row>
        <row r="1508">
          <cell r="F1508">
            <v>0</v>
          </cell>
        </row>
        <row r="1509">
          <cell r="F1509">
            <v>0</v>
          </cell>
        </row>
        <row r="1510">
          <cell r="F1510">
            <v>0</v>
          </cell>
        </row>
        <row r="1511">
          <cell r="F1511">
            <v>0</v>
          </cell>
        </row>
        <row r="1512">
          <cell r="F1512">
            <v>0</v>
          </cell>
        </row>
        <row r="1513">
          <cell r="F1513">
            <v>0</v>
          </cell>
        </row>
        <row r="1514">
          <cell r="F1514">
            <v>0</v>
          </cell>
        </row>
        <row r="1515">
          <cell r="F1515">
            <v>0</v>
          </cell>
        </row>
        <row r="1516">
          <cell r="F1516">
            <v>0</v>
          </cell>
        </row>
        <row r="1517">
          <cell r="F1517">
            <v>0</v>
          </cell>
        </row>
        <row r="1518">
          <cell r="F1518">
            <v>0</v>
          </cell>
        </row>
        <row r="1519">
          <cell r="F1519">
            <v>0</v>
          </cell>
        </row>
        <row r="1520">
          <cell r="F1520">
            <v>0</v>
          </cell>
        </row>
        <row r="1521">
          <cell r="F1521">
            <v>0</v>
          </cell>
        </row>
        <row r="1522">
          <cell r="F1522">
            <v>0</v>
          </cell>
        </row>
        <row r="1523">
          <cell r="F1523">
            <v>0</v>
          </cell>
        </row>
        <row r="1524">
          <cell r="F1524">
            <v>0</v>
          </cell>
        </row>
        <row r="1525">
          <cell r="F1525">
            <v>0</v>
          </cell>
        </row>
        <row r="1526">
          <cell r="F1526">
            <v>0</v>
          </cell>
        </row>
        <row r="1527">
          <cell r="F1527">
            <v>0</v>
          </cell>
        </row>
        <row r="1528">
          <cell r="F1528">
            <v>4000000</v>
          </cell>
        </row>
        <row r="1529">
          <cell r="F1529">
            <v>1500000</v>
          </cell>
        </row>
        <row r="1530">
          <cell r="F1530">
            <v>9045276</v>
          </cell>
        </row>
        <row r="1531">
          <cell r="F1531">
            <v>0</v>
          </cell>
        </row>
        <row r="1532">
          <cell r="F1532">
            <v>0</v>
          </cell>
        </row>
        <row r="1533">
          <cell r="F1533">
            <v>0</v>
          </cell>
        </row>
        <row r="1534">
          <cell r="F1534">
            <v>0</v>
          </cell>
        </row>
        <row r="1535">
          <cell r="F1535">
            <v>0</v>
          </cell>
        </row>
        <row r="1536">
          <cell r="F1536">
            <v>215500000</v>
          </cell>
        </row>
        <row r="1537">
          <cell r="F1537">
            <v>0</v>
          </cell>
        </row>
        <row r="1538">
          <cell r="F1538">
            <v>0</v>
          </cell>
        </row>
        <row r="1539">
          <cell r="F1539">
            <v>0</v>
          </cell>
        </row>
        <row r="1540">
          <cell r="F1540">
            <v>0</v>
          </cell>
        </row>
        <row r="1541">
          <cell r="F1541">
            <v>0</v>
          </cell>
        </row>
        <row r="1542">
          <cell r="F1542">
            <v>0</v>
          </cell>
        </row>
        <row r="1543">
          <cell r="F1543">
            <v>0</v>
          </cell>
        </row>
        <row r="1544">
          <cell r="F1544">
            <v>0</v>
          </cell>
        </row>
        <row r="1545">
          <cell r="F1545">
            <v>0</v>
          </cell>
        </row>
        <row r="1546">
          <cell r="F1546">
            <v>0</v>
          </cell>
        </row>
        <row r="1547">
          <cell r="F1547">
            <v>0</v>
          </cell>
        </row>
        <row r="1548">
          <cell r="F1548">
            <v>0</v>
          </cell>
        </row>
        <row r="1549">
          <cell r="F1549">
            <v>0</v>
          </cell>
        </row>
        <row r="1550">
          <cell r="F1550">
            <v>0</v>
          </cell>
        </row>
        <row r="1551">
          <cell r="F1551">
            <v>0</v>
          </cell>
        </row>
        <row r="1552">
          <cell r="F1552">
            <v>0</v>
          </cell>
        </row>
        <row r="1553">
          <cell r="F1553">
            <v>0</v>
          </cell>
        </row>
        <row r="1554">
          <cell r="F1554">
            <v>0</v>
          </cell>
        </row>
        <row r="1555">
          <cell r="F1555">
            <v>0</v>
          </cell>
        </row>
        <row r="1556">
          <cell r="F1556">
            <v>0</v>
          </cell>
        </row>
        <row r="1557">
          <cell r="F1557">
            <v>0</v>
          </cell>
        </row>
        <row r="1558">
          <cell r="F1558">
            <v>0</v>
          </cell>
        </row>
        <row r="1559">
          <cell r="F1559">
            <v>0</v>
          </cell>
        </row>
        <row r="1560">
          <cell r="F1560">
            <v>0</v>
          </cell>
        </row>
        <row r="1561">
          <cell r="F1561">
            <v>0</v>
          </cell>
        </row>
        <row r="1562">
          <cell r="F1562">
            <v>0</v>
          </cell>
        </row>
        <row r="1563">
          <cell r="F1563">
            <v>0</v>
          </cell>
        </row>
        <row r="1564">
          <cell r="F1564">
            <v>0</v>
          </cell>
        </row>
        <row r="1565">
          <cell r="F1565">
            <v>0</v>
          </cell>
        </row>
        <row r="1566">
          <cell r="F1566">
            <v>0</v>
          </cell>
        </row>
        <row r="1567">
          <cell r="F1567">
            <v>0</v>
          </cell>
        </row>
        <row r="1568">
          <cell r="F1568">
            <v>0</v>
          </cell>
        </row>
        <row r="1569">
          <cell r="F1569">
            <v>0</v>
          </cell>
        </row>
        <row r="1570">
          <cell r="F1570">
            <v>0</v>
          </cell>
        </row>
        <row r="1571">
          <cell r="F1571">
            <v>0</v>
          </cell>
        </row>
        <row r="1572">
          <cell r="F1572">
            <v>0</v>
          </cell>
        </row>
        <row r="1573">
          <cell r="F1573">
            <v>0</v>
          </cell>
        </row>
        <row r="1574">
          <cell r="F1574">
            <v>0</v>
          </cell>
        </row>
        <row r="1575">
          <cell r="F1575">
            <v>0</v>
          </cell>
        </row>
        <row r="1576">
          <cell r="F1576">
            <v>0</v>
          </cell>
        </row>
        <row r="1577">
          <cell r="F1577">
            <v>0</v>
          </cell>
        </row>
        <row r="1578">
          <cell r="F1578">
            <v>0</v>
          </cell>
        </row>
        <row r="1579">
          <cell r="F1579">
            <v>0</v>
          </cell>
        </row>
        <row r="1580">
          <cell r="F1580">
            <v>0</v>
          </cell>
        </row>
        <row r="1581">
          <cell r="F1581">
            <v>0</v>
          </cell>
        </row>
        <row r="1582">
          <cell r="F1582">
            <v>0</v>
          </cell>
        </row>
        <row r="1583">
          <cell r="F1583">
            <v>0</v>
          </cell>
        </row>
        <row r="1584">
          <cell r="F1584">
            <v>0</v>
          </cell>
        </row>
        <row r="1585">
          <cell r="F1585">
            <v>0</v>
          </cell>
        </row>
        <row r="1586">
          <cell r="F1586">
            <v>0</v>
          </cell>
        </row>
        <row r="1587">
          <cell r="F1587">
            <v>0</v>
          </cell>
        </row>
        <row r="1588">
          <cell r="F1588">
            <v>0</v>
          </cell>
        </row>
        <row r="1589">
          <cell r="F1589">
            <v>0</v>
          </cell>
        </row>
        <row r="1590">
          <cell r="F1590">
            <v>0</v>
          </cell>
        </row>
        <row r="1591">
          <cell r="F1591">
            <v>0</v>
          </cell>
        </row>
        <row r="1592">
          <cell r="F1592">
            <v>0</v>
          </cell>
        </row>
        <row r="1593">
          <cell r="F1593">
            <v>0</v>
          </cell>
        </row>
        <row r="1594">
          <cell r="F1594">
            <v>0</v>
          </cell>
        </row>
        <row r="1595">
          <cell r="F1595">
            <v>0</v>
          </cell>
        </row>
        <row r="1596">
          <cell r="F1596">
            <v>0</v>
          </cell>
        </row>
        <row r="1597">
          <cell r="F1597">
            <v>0</v>
          </cell>
        </row>
        <row r="1598">
          <cell r="F1598">
            <v>0</v>
          </cell>
        </row>
        <row r="1599">
          <cell r="F1599">
            <v>0</v>
          </cell>
        </row>
        <row r="1600">
          <cell r="F1600">
            <v>0</v>
          </cell>
        </row>
        <row r="1601">
          <cell r="F1601">
            <v>0</v>
          </cell>
        </row>
        <row r="1602">
          <cell r="F1602">
            <v>0</v>
          </cell>
        </row>
        <row r="1603">
          <cell r="F1603">
            <v>0</v>
          </cell>
        </row>
        <row r="1604">
          <cell r="F1604">
            <v>0</v>
          </cell>
        </row>
        <row r="1605">
          <cell r="F1605">
            <v>0</v>
          </cell>
        </row>
        <row r="1606">
          <cell r="F1606">
            <v>0</v>
          </cell>
        </row>
        <row r="1607">
          <cell r="F1607">
            <v>0</v>
          </cell>
        </row>
        <row r="1608">
          <cell r="F1608">
            <v>0</v>
          </cell>
        </row>
        <row r="1609">
          <cell r="F1609">
            <v>0</v>
          </cell>
        </row>
        <row r="1610">
          <cell r="F1610">
            <v>0</v>
          </cell>
        </row>
        <row r="1611">
          <cell r="F1611">
            <v>0</v>
          </cell>
        </row>
        <row r="1612">
          <cell r="F1612">
            <v>0</v>
          </cell>
        </row>
        <row r="1613">
          <cell r="F1613">
            <v>0</v>
          </cell>
        </row>
        <row r="1614">
          <cell r="F1614">
            <v>0</v>
          </cell>
        </row>
        <row r="1615">
          <cell r="F1615">
            <v>0</v>
          </cell>
        </row>
        <row r="1616">
          <cell r="F1616">
            <v>0</v>
          </cell>
        </row>
        <row r="1617">
          <cell r="F1617">
            <v>0</v>
          </cell>
        </row>
        <row r="1618">
          <cell r="F1618">
            <v>0</v>
          </cell>
        </row>
        <row r="1619">
          <cell r="F1619">
            <v>0</v>
          </cell>
        </row>
        <row r="1620">
          <cell r="F1620">
            <v>0</v>
          </cell>
        </row>
        <row r="1621">
          <cell r="F1621">
            <v>0</v>
          </cell>
        </row>
        <row r="1622">
          <cell r="F1622">
            <v>0</v>
          </cell>
        </row>
        <row r="1623">
          <cell r="F1623">
            <v>0</v>
          </cell>
        </row>
        <row r="1624">
          <cell r="F1624">
            <v>0</v>
          </cell>
        </row>
        <row r="1625">
          <cell r="F1625">
            <v>0</v>
          </cell>
        </row>
        <row r="1626">
          <cell r="F1626">
            <v>0</v>
          </cell>
        </row>
        <row r="1627">
          <cell r="F1627">
            <v>0</v>
          </cell>
        </row>
        <row r="1628">
          <cell r="F1628">
            <v>0</v>
          </cell>
        </row>
        <row r="1629">
          <cell r="F1629">
            <v>0</v>
          </cell>
        </row>
        <row r="1630">
          <cell r="F1630">
            <v>0</v>
          </cell>
        </row>
        <row r="1631">
          <cell r="F1631">
            <v>0</v>
          </cell>
        </row>
        <row r="1632">
          <cell r="F1632">
            <v>0</v>
          </cell>
        </row>
        <row r="1633">
          <cell r="F1633">
            <v>0</v>
          </cell>
        </row>
        <row r="1634">
          <cell r="F1634">
            <v>0</v>
          </cell>
        </row>
        <row r="1635">
          <cell r="F1635">
            <v>0</v>
          </cell>
        </row>
        <row r="1636">
          <cell r="F1636">
            <v>0</v>
          </cell>
        </row>
        <row r="1637">
          <cell r="F1637">
            <v>0</v>
          </cell>
        </row>
        <row r="1638">
          <cell r="F1638">
            <v>0</v>
          </cell>
        </row>
        <row r="1639">
          <cell r="F1639">
            <v>0</v>
          </cell>
        </row>
        <row r="1640">
          <cell r="F1640">
            <v>0</v>
          </cell>
        </row>
        <row r="1641">
          <cell r="F1641">
            <v>0</v>
          </cell>
        </row>
        <row r="1642">
          <cell r="F1642">
            <v>0</v>
          </cell>
        </row>
        <row r="1643">
          <cell r="F1643">
            <v>0</v>
          </cell>
        </row>
        <row r="1644">
          <cell r="F1644">
            <v>0</v>
          </cell>
        </row>
        <row r="1645">
          <cell r="F1645">
            <v>0</v>
          </cell>
        </row>
        <row r="1646">
          <cell r="F1646">
            <v>0</v>
          </cell>
        </row>
        <row r="1647">
          <cell r="F1647">
            <v>0</v>
          </cell>
        </row>
        <row r="1648">
          <cell r="F1648">
            <v>0</v>
          </cell>
        </row>
        <row r="1649">
          <cell r="F1649">
            <v>0</v>
          </cell>
        </row>
        <row r="1650">
          <cell r="F1650">
            <v>0</v>
          </cell>
        </row>
        <row r="1651">
          <cell r="F1651">
            <v>0</v>
          </cell>
        </row>
        <row r="1652">
          <cell r="F1652">
            <v>0</v>
          </cell>
        </row>
        <row r="1653">
          <cell r="F1653">
            <v>0</v>
          </cell>
        </row>
        <row r="1654">
          <cell r="F1654">
            <v>0</v>
          </cell>
        </row>
        <row r="1655">
          <cell r="F1655">
            <v>0</v>
          </cell>
        </row>
        <row r="1656">
          <cell r="F1656">
            <v>0</v>
          </cell>
        </row>
        <row r="1657">
          <cell r="F1657">
            <v>0</v>
          </cell>
        </row>
        <row r="1658">
          <cell r="F1658">
            <v>0</v>
          </cell>
        </row>
        <row r="1659">
          <cell r="F1659">
            <v>0</v>
          </cell>
        </row>
        <row r="1660">
          <cell r="F1660">
            <v>0</v>
          </cell>
        </row>
        <row r="1661">
          <cell r="F1661">
            <v>0</v>
          </cell>
        </row>
        <row r="1662">
          <cell r="F1662">
            <v>0</v>
          </cell>
        </row>
        <row r="1663">
          <cell r="F1663">
            <v>0</v>
          </cell>
        </row>
        <row r="1664">
          <cell r="F1664">
            <v>0</v>
          </cell>
        </row>
        <row r="1665">
          <cell r="F1665">
            <v>0</v>
          </cell>
        </row>
        <row r="1666">
          <cell r="F1666">
            <v>0</v>
          </cell>
        </row>
        <row r="1667">
          <cell r="F1667">
            <v>0</v>
          </cell>
        </row>
        <row r="1668">
          <cell r="F1668">
            <v>0</v>
          </cell>
        </row>
        <row r="1669">
          <cell r="F1669">
            <v>0</v>
          </cell>
        </row>
        <row r="1670">
          <cell r="F1670">
            <v>0</v>
          </cell>
        </row>
        <row r="1671">
          <cell r="F1671">
            <v>0</v>
          </cell>
        </row>
        <row r="1672">
          <cell r="F1672">
            <v>0</v>
          </cell>
        </row>
        <row r="1673">
          <cell r="F1673">
            <v>0</v>
          </cell>
        </row>
        <row r="1674">
          <cell r="F1674">
            <v>0</v>
          </cell>
        </row>
        <row r="1675">
          <cell r="F1675">
            <v>0</v>
          </cell>
        </row>
        <row r="1676">
          <cell r="F1676">
            <v>0</v>
          </cell>
        </row>
        <row r="1677">
          <cell r="F1677">
            <v>0</v>
          </cell>
        </row>
        <row r="1678">
          <cell r="F1678">
            <v>0</v>
          </cell>
        </row>
        <row r="1679">
          <cell r="F1679">
            <v>0</v>
          </cell>
        </row>
        <row r="1680">
          <cell r="F1680">
            <v>0</v>
          </cell>
        </row>
        <row r="1681">
          <cell r="F1681">
            <v>0</v>
          </cell>
        </row>
        <row r="1682">
          <cell r="F1682">
            <v>0</v>
          </cell>
        </row>
        <row r="1683">
          <cell r="F1683">
            <v>0</v>
          </cell>
        </row>
        <row r="1684">
          <cell r="F1684">
            <v>0</v>
          </cell>
        </row>
        <row r="1685">
          <cell r="F1685">
            <v>0</v>
          </cell>
        </row>
        <row r="1686">
          <cell r="F1686">
            <v>0</v>
          </cell>
        </row>
        <row r="1687">
          <cell r="F1687">
            <v>0</v>
          </cell>
        </row>
        <row r="1688">
          <cell r="F1688">
            <v>0</v>
          </cell>
        </row>
        <row r="1689">
          <cell r="F1689">
            <v>0</v>
          </cell>
        </row>
        <row r="1690">
          <cell r="F1690">
            <v>0</v>
          </cell>
        </row>
        <row r="1691">
          <cell r="F1691">
            <v>0</v>
          </cell>
        </row>
        <row r="1692">
          <cell r="F1692">
            <v>0</v>
          </cell>
        </row>
        <row r="1693">
          <cell r="F1693">
            <v>0</v>
          </cell>
        </row>
        <row r="1694">
          <cell r="F1694">
            <v>0</v>
          </cell>
        </row>
        <row r="1695">
          <cell r="F1695">
            <v>0</v>
          </cell>
        </row>
        <row r="1696">
          <cell r="F1696">
            <v>0</v>
          </cell>
        </row>
        <row r="1697">
          <cell r="F1697">
            <v>0</v>
          </cell>
        </row>
        <row r="1698">
          <cell r="F1698">
            <v>0</v>
          </cell>
        </row>
        <row r="1699">
          <cell r="F1699">
            <v>0</v>
          </cell>
        </row>
        <row r="1700">
          <cell r="F1700">
            <v>0</v>
          </cell>
        </row>
        <row r="1701">
          <cell r="F1701">
            <v>0</v>
          </cell>
        </row>
        <row r="1702">
          <cell r="F1702">
            <v>0</v>
          </cell>
        </row>
        <row r="1703">
          <cell r="F1703">
            <v>0</v>
          </cell>
        </row>
        <row r="1704">
          <cell r="F1704">
            <v>0</v>
          </cell>
        </row>
        <row r="1705">
          <cell r="F1705">
            <v>0</v>
          </cell>
        </row>
        <row r="1706">
          <cell r="F1706">
            <v>0</v>
          </cell>
        </row>
        <row r="1707">
          <cell r="F1707">
            <v>0</v>
          </cell>
        </row>
        <row r="1708">
          <cell r="F1708">
            <v>0</v>
          </cell>
        </row>
        <row r="1709">
          <cell r="F1709">
            <v>0</v>
          </cell>
        </row>
        <row r="1710">
          <cell r="F1710">
            <v>0</v>
          </cell>
        </row>
        <row r="1711">
          <cell r="F1711">
            <v>0</v>
          </cell>
        </row>
        <row r="1712">
          <cell r="F1712">
            <v>0</v>
          </cell>
        </row>
        <row r="1713">
          <cell r="F1713">
            <v>0</v>
          </cell>
        </row>
        <row r="1714">
          <cell r="F1714">
            <v>0</v>
          </cell>
        </row>
        <row r="1715">
          <cell r="F1715">
            <v>0</v>
          </cell>
        </row>
        <row r="1716">
          <cell r="F1716">
            <v>0</v>
          </cell>
        </row>
        <row r="1717">
          <cell r="F1717">
            <v>0</v>
          </cell>
        </row>
        <row r="1718">
          <cell r="F1718">
            <v>0</v>
          </cell>
        </row>
        <row r="1719">
          <cell r="F1719">
            <v>0</v>
          </cell>
        </row>
        <row r="1720">
          <cell r="F1720">
            <v>0</v>
          </cell>
        </row>
        <row r="1721">
          <cell r="F1721">
            <v>0</v>
          </cell>
        </row>
        <row r="1722">
          <cell r="F1722">
            <v>0</v>
          </cell>
        </row>
        <row r="1723">
          <cell r="F1723">
            <v>0</v>
          </cell>
        </row>
        <row r="1724">
          <cell r="F1724">
            <v>0</v>
          </cell>
        </row>
        <row r="1725">
          <cell r="F1725">
            <v>0</v>
          </cell>
        </row>
        <row r="1726">
          <cell r="F1726">
            <v>0</v>
          </cell>
        </row>
        <row r="1727">
          <cell r="F1727">
            <v>0</v>
          </cell>
        </row>
        <row r="1728">
          <cell r="F1728">
            <v>0</v>
          </cell>
        </row>
        <row r="1729">
          <cell r="F1729">
            <v>0</v>
          </cell>
        </row>
        <row r="1730">
          <cell r="F1730">
            <v>0</v>
          </cell>
        </row>
        <row r="1731">
          <cell r="F1731">
            <v>0</v>
          </cell>
        </row>
        <row r="1732">
          <cell r="F1732">
            <v>0</v>
          </cell>
        </row>
        <row r="1733">
          <cell r="F1733">
            <v>0</v>
          </cell>
        </row>
        <row r="1734">
          <cell r="F1734">
            <v>0</v>
          </cell>
        </row>
        <row r="1735">
          <cell r="F1735">
            <v>0</v>
          </cell>
        </row>
        <row r="1736">
          <cell r="F1736">
            <v>0</v>
          </cell>
        </row>
        <row r="1737">
          <cell r="F1737">
            <v>0</v>
          </cell>
        </row>
        <row r="1738">
          <cell r="F1738">
            <v>0</v>
          </cell>
        </row>
        <row r="1739">
          <cell r="F1739">
            <v>0</v>
          </cell>
        </row>
        <row r="1740">
          <cell r="F1740">
            <v>0</v>
          </cell>
        </row>
        <row r="1741">
          <cell r="F1741">
            <v>0</v>
          </cell>
        </row>
        <row r="1742">
          <cell r="F1742">
            <v>0</v>
          </cell>
        </row>
        <row r="1743">
          <cell r="F1743">
            <v>0</v>
          </cell>
        </row>
        <row r="1744">
          <cell r="F1744">
            <v>0</v>
          </cell>
        </row>
        <row r="1745">
          <cell r="F1745">
            <v>0</v>
          </cell>
        </row>
        <row r="1746">
          <cell r="F1746">
            <v>0</v>
          </cell>
        </row>
        <row r="1747">
          <cell r="F1747">
            <v>0</v>
          </cell>
        </row>
        <row r="1748">
          <cell r="F1748">
            <v>0</v>
          </cell>
        </row>
        <row r="1749">
          <cell r="F1749">
            <v>0</v>
          </cell>
        </row>
        <row r="1750">
          <cell r="F1750">
            <v>0</v>
          </cell>
        </row>
        <row r="1751">
          <cell r="F1751">
            <v>0</v>
          </cell>
        </row>
        <row r="1752">
          <cell r="F1752">
            <v>0</v>
          </cell>
        </row>
        <row r="1753">
          <cell r="F1753">
            <v>0</v>
          </cell>
        </row>
        <row r="1754">
          <cell r="F1754">
            <v>0</v>
          </cell>
        </row>
        <row r="1755">
          <cell r="F1755">
            <v>0</v>
          </cell>
        </row>
        <row r="1756">
          <cell r="F1756">
            <v>0</v>
          </cell>
        </row>
        <row r="1757">
          <cell r="F1757">
            <v>0</v>
          </cell>
        </row>
        <row r="1758">
          <cell r="F1758">
            <v>0</v>
          </cell>
        </row>
        <row r="1759">
          <cell r="F1759">
            <v>0</v>
          </cell>
        </row>
        <row r="1760">
          <cell r="F1760">
            <v>0</v>
          </cell>
        </row>
        <row r="1761">
          <cell r="F1761">
            <v>0</v>
          </cell>
        </row>
        <row r="1762">
          <cell r="F1762">
            <v>0</v>
          </cell>
        </row>
        <row r="1763">
          <cell r="F1763">
            <v>0</v>
          </cell>
        </row>
        <row r="1764">
          <cell r="F1764">
            <v>0</v>
          </cell>
        </row>
        <row r="1765">
          <cell r="F1765">
            <v>0</v>
          </cell>
        </row>
        <row r="1766">
          <cell r="F1766">
            <v>0</v>
          </cell>
        </row>
        <row r="1767">
          <cell r="F1767">
            <v>0</v>
          </cell>
        </row>
        <row r="1768">
          <cell r="F1768">
            <v>0</v>
          </cell>
        </row>
        <row r="1769">
          <cell r="F1769">
            <v>0</v>
          </cell>
        </row>
        <row r="1770">
          <cell r="F1770">
            <v>0</v>
          </cell>
        </row>
        <row r="1771">
          <cell r="F1771">
            <v>0</v>
          </cell>
        </row>
        <row r="1772">
          <cell r="F1772">
            <v>0</v>
          </cell>
        </row>
        <row r="1773">
          <cell r="F1773">
            <v>0</v>
          </cell>
        </row>
        <row r="1774">
          <cell r="F1774">
            <v>0</v>
          </cell>
        </row>
        <row r="1775">
          <cell r="F1775">
            <v>0</v>
          </cell>
        </row>
        <row r="1776">
          <cell r="F1776">
            <v>0</v>
          </cell>
        </row>
        <row r="1777">
          <cell r="F1777">
            <v>0</v>
          </cell>
        </row>
        <row r="1778">
          <cell r="F1778">
            <v>0</v>
          </cell>
        </row>
        <row r="1779">
          <cell r="F1779">
            <v>0</v>
          </cell>
        </row>
        <row r="1780">
          <cell r="F1780">
            <v>0</v>
          </cell>
        </row>
        <row r="1781">
          <cell r="F1781">
            <v>0</v>
          </cell>
        </row>
        <row r="1782">
          <cell r="F1782">
            <v>0</v>
          </cell>
        </row>
        <row r="1783">
          <cell r="F1783">
            <v>0</v>
          </cell>
        </row>
        <row r="1784">
          <cell r="F1784">
            <v>0</v>
          </cell>
        </row>
        <row r="1785">
          <cell r="F1785">
            <v>0</v>
          </cell>
        </row>
        <row r="1786">
          <cell r="F1786">
            <v>0</v>
          </cell>
        </row>
        <row r="1787">
          <cell r="F1787">
            <v>0</v>
          </cell>
        </row>
        <row r="1788">
          <cell r="F1788">
            <v>0</v>
          </cell>
        </row>
        <row r="1789">
          <cell r="F1789">
            <v>0</v>
          </cell>
        </row>
        <row r="1790">
          <cell r="F1790">
            <v>0</v>
          </cell>
        </row>
        <row r="1791">
          <cell r="F1791">
            <v>0</v>
          </cell>
        </row>
        <row r="1792">
          <cell r="F1792">
            <v>0</v>
          </cell>
        </row>
        <row r="1793">
          <cell r="F1793">
            <v>0</v>
          </cell>
        </row>
        <row r="1794">
          <cell r="F1794">
            <v>0</v>
          </cell>
        </row>
        <row r="1795">
          <cell r="F1795">
            <v>0</v>
          </cell>
        </row>
        <row r="1796">
          <cell r="F1796">
            <v>0</v>
          </cell>
        </row>
        <row r="1797">
          <cell r="F1797">
            <v>0</v>
          </cell>
        </row>
        <row r="1798">
          <cell r="F1798">
            <v>0</v>
          </cell>
        </row>
        <row r="1799">
          <cell r="F1799">
            <v>0</v>
          </cell>
        </row>
        <row r="1800">
          <cell r="F1800">
            <v>0</v>
          </cell>
        </row>
        <row r="1801">
          <cell r="F1801">
            <v>0</v>
          </cell>
        </row>
        <row r="1802">
          <cell r="F1802">
            <v>0</v>
          </cell>
        </row>
        <row r="1803">
          <cell r="F1803">
            <v>0</v>
          </cell>
        </row>
        <row r="1804">
          <cell r="F1804">
            <v>0</v>
          </cell>
        </row>
        <row r="1805">
          <cell r="F1805">
            <v>0</v>
          </cell>
        </row>
        <row r="1806">
          <cell r="F1806">
            <v>0</v>
          </cell>
        </row>
        <row r="1807">
          <cell r="F1807">
            <v>0</v>
          </cell>
        </row>
        <row r="1808">
          <cell r="F1808">
            <v>0</v>
          </cell>
        </row>
        <row r="1809">
          <cell r="F1809">
            <v>0</v>
          </cell>
        </row>
        <row r="1810">
          <cell r="F1810">
            <v>0</v>
          </cell>
        </row>
        <row r="1811">
          <cell r="F1811">
            <v>0</v>
          </cell>
        </row>
        <row r="1812">
          <cell r="F1812">
            <v>0</v>
          </cell>
        </row>
        <row r="1813">
          <cell r="F1813">
            <v>0</v>
          </cell>
        </row>
        <row r="1814">
          <cell r="F1814">
            <v>0</v>
          </cell>
        </row>
        <row r="1815">
          <cell r="F1815">
            <v>0</v>
          </cell>
        </row>
        <row r="1816">
          <cell r="F1816">
            <v>0</v>
          </cell>
        </row>
        <row r="1817">
          <cell r="F1817">
            <v>0</v>
          </cell>
        </row>
        <row r="1818">
          <cell r="F1818">
            <v>0</v>
          </cell>
        </row>
        <row r="1819">
          <cell r="F1819">
            <v>0</v>
          </cell>
        </row>
        <row r="1820">
          <cell r="F1820">
            <v>0</v>
          </cell>
        </row>
        <row r="1821">
          <cell r="F1821">
            <v>0</v>
          </cell>
        </row>
        <row r="1822">
          <cell r="F1822">
            <v>0</v>
          </cell>
        </row>
        <row r="1823">
          <cell r="F1823">
            <v>0</v>
          </cell>
        </row>
        <row r="1824">
          <cell r="F1824">
            <v>0</v>
          </cell>
        </row>
        <row r="1825">
          <cell r="F1825">
            <v>0</v>
          </cell>
        </row>
        <row r="1826">
          <cell r="F1826">
            <v>0</v>
          </cell>
        </row>
        <row r="1827">
          <cell r="F1827">
            <v>0</v>
          </cell>
        </row>
        <row r="1828">
          <cell r="F1828">
            <v>0</v>
          </cell>
        </row>
        <row r="1829">
          <cell r="F1829">
            <v>0</v>
          </cell>
        </row>
        <row r="1830">
          <cell r="F1830">
            <v>0</v>
          </cell>
        </row>
        <row r="1831">
          <cell r="F1831">
            <v>0</v>
          </cell>
        </row>
        <row r="1832">
          <cell r="F1832">
            <v>0</v>
          </cell>
        </row>
        <row r="1833">
          <cell r="F1833">
            <v>0</v>
          </cell>
        </row>
        <row r="1834">
          <cell r="F1834">
            <v>0</v>
          </cell>
        </row>
        <row r="1835">
          <cell r="F1835">
            <v>0</v>
          </cell>
        </row>
        <row r="1836">
          <cell r="F1836">
            <v>0</v>
          </cell>
        </row>
        <row r="1837">
          <cell r="F1837">
            <v>0</v>
          </cell>
        </row>
        <row r="1838">
          <cell r="F1838">
            <v>0</v>
          </cell>
        </row>
        <row r="1839">
          <cell r="F1839">
            <v>0</v>
          </cell>
        </row>
        <row r="1840">
          <cell r="F1840">
            <v>0</v>
          </cell>
        </row>
        <row r="1841">
          <cell r="F1841">
            <v>0</v>
          </cell>
        </row>
        <row r="1842">
          <cell r="F1842">
            <v>0</v>
          </cell>
        </row>
        <row r="1843">
          <cell r="F1843">
            <v>0</v>
          </cell>
        </row>
        <row r="1844">
          <cell r="F1844">
            <v>0</v>
          </cell>
        </row>
        <row r="1845">
          <cell r="F1845">
            <v>0</v>
          </cell>
        </row>
        <row r="1846">
          <cell r="F1846">
            <v>0</v>
          </cell>
        </row>
        <row r="1847">
          <cell r="F1847">
            <v>0</v>
          </cell>
        </row>
        <row r="1848">
          <cell r="F1848">
            <v>0</v>
          </cell>
        </row>
        <row r="1849">
          <cell r="F1849">
            <v>0</v>
          </cell>
        </row>
        <row r="1850">
          <cell r="F1850">
            <v>0</v>
          </cell>
        </row>
        <row r="1851">
          <cell r="F1851">
            <v>0</v>
          </cell>
        </row>
        <row r="1852">
          <cell r="F1852">
            <v>0</v>
          </cell>
        </row>
        <row r="1853">
          <cell r="F1853">
            <v>0</v>
          </cell>
        </row>
        <row r="1854">
          <cell r="F1854">
            <v>0</v>
          </cell>
        </row>
        <row r="1855">
          <cell r="F1855">
            <v>0</v>
          </cell>
        </row>
        <row r="1856">
          <cell r="F1856">
            <v>0</v>
          </cell>
        </row>
        <row r="1857">
          <cell r="F1857">
            <v>0</v>
          </cell>
        </row>
        <row r="1858">
          <cell r="F1858">
            <v>0</v>
          </cell>
        </row>
        <row r="1859">
          <cell r="F1859">
            <v>0</v>
          </cell>
        </row>
        <row r="1860">
          <cell r="F1860">
            <v>0</v>
          </cell>
        </row>
        <row r="1861">
          <cell r="F1861">
            <v>0</v>
          </cell>
        </row>
        <row r="1862">
          <cell r="F1862">
            <v>0</v>
          </cell>
        </row>
        <row r="1863">
          <cell r="F1863">
            <v>0</v>
          </cell>
        </row>
        <row r="1864">
          <cell r="F1864">
            <v>0</v>
          </cell>
        </row>
        <row r="1865">
          <cell r="F1865">
            <v>0</v>
          </cell>
        </row>
        <row r="1866">
          <cell r="F1866">
            <v>0</v>
          </cell>
        </row>
        <row r="1867">
          <cell r="F1867">
            <v>0</v>
          </cell>
        </row>
        <row r="1868">
          <cell r="F1868">
            <v>0</v>
          </cell>
        </row>
        <row r="1869">
          <cell r="F1869">
            <v>0</v>
          </cell>
        </row>
        <row r="1870">
          <cell r="F1870">
            <v>0</v>
          </cell>
        </row>
        <row r="1871">
          <cell r="F1871">
            <v>0</v>
          </cell>
        </row>
        <row r="1872">
          <cell r="F1872">
            <v>0</v>
          </cell>
        </row>
        <row r="1873">
          <cell r="F1873">
            <v>0</v>
          </cell>
        </row>
        <row r="1874">
          <cell r="F1874">
            <v>0</v>
          </cell>
        </row>
        <row r="1875">
          <cell r="F1875">
            <v>0</v>
          </cell>
        </row>
        <row r="1876">
          <cell r="F1876">
            <v>0</v>
          </cell>
        </row>
        <row r="1877">
          <cell r="F1877">
            <v>0</v>
          </cell>
        </row>
        <row r="1878">
          <cell r="F1878">
            <v>0</v>
          </cell>
        </row>
        <row r="1879">
          <cell r="F1879">
            <v>0</v>
          </cell>
        </row>
        <row r="1880">
          <cell r="F1880">
            <v>5382800</v>
          </cell>
        </row>
        <row r="1881">
          <cell r="F1881">
            <v>16148400</v>
          </cell>
        </row>
        <row r="1882">
          <cell r="F1882">
            <v>1766000</v>
          </cell>
        </row>
        <row r="1883">
          <cell r="F1883">
            <v>5298000</v>
          </cell>
        </row>
        <row r="1884">
          <cell r="F1884">
            <v>0</v>
          </cell>
        </row>
        <row r="1885">
          <cell r="F1885">
            <v>0</v>
          </cell>
        </row>
        <row r="1886">
          <cell r="F1886">
            <v>0</v>
          </cell>
        </row>
        <row r="1887">
          <cell r="F1887">
            <v>0</v>
          </cell>
        </row>
        <row r="1888">
          <cell r="F1888">
            <v>0</v>
          </cell>
        </row>
        <row r="1889">
          <cell r="F1889">
            <v>0</v>
          </cell>
        </row>
        <row r="1890">
          <cell r="F1890">
            <v>0</v>
          </cell>
        </row>
        <row r="1891">
          <cell r="F1891">
            <v>0</v>
          </cell>
        </row>
        <row r="1892">
          <cell r="F1892">
            <v>0</v>
          </cell>
        </row>
        <row r="1893">
          <cell r="F1893">
            <v>0</v>
          </cell>
        </row>
        <row r="1894">
          <cell r="F1894">
            <v>0</v>
          </cell>
        </row>
        <row r="1895">
          <cell r="F1895">
            <v>0</v>
          </cell>
        </row>
        <row r="1896">
          <cell r="F1896">
            <v>0</v>
          </cell>
        </row>
        <row r="1897">
          <cell r="F1897">
            <v>0</v>
          </cell>
        </row>
        <row r="1898">
          <cell r="F1898">
            <v>0</v>
          </cell>
        </row>
        <row r="1899">
          <cell r="F1899">
            <v>0</v>
          </cell>
        </row>
        <row r="1900">
          <cell r="F1900">
            <v>0</v>
          </cell>
        </row>
        <row r="1901">
          <cell r="F1901">
            <v>0</v>
          </cell>
        </row>
        <row r="1902">
          <cell r="F1902">
            <v>0</v>
          </cell>
        </row>
        <row r="1903">
          <cell r="F1903">
            <v>0</v>
          </cell>
        </row>
        <row r="1904">
          <cell r="F1904">
            <v>0</v>
          </cell>
        </row>
        <row r="1905">
          <cell r="F1905">
            <v>0</v>
          </cell>
        </row>
        <row r="1906">
          <cell r="F1906">
            <v>0</v>
          </cell>
        </row>
        <row r="1907">
          <cell r="F1907">
            <v>0</v>
          </cell>
        </row>
        <row r="1908">
          <cell r="F1908">
            <v>0</v>
          </cell>
        </row>
        <row r="1909">
          <cell r="F1909">
            <v>0</v>
          </cell>
        </row>
        <row r="1910">
          <cell r="F1910">
            <v>0</v>
          </cell>
        </row>
        <row r="1911">
          <cell r="F1911">
            <v>0</v>
          </cell>
        </row>
        <row r="1912">
          <cell r="F1912">
            <v>0</v>
          </cell>
        </row>
        <row r="1913">
          <cell r="F1913">
            <v>0</v>
          </cell>
        </row>
        <row r="1914">
          <cell r="F1914">
            <v>0</v>
          </cell>
        </row>
        <row r="1915">
          <cell r="F1915">
            <v>0</v>
          </cell>
        </row>
        <row r="1916">
          <cell r="F1916">
            <v>0</v>
          </cell>
        </row>
        <row r="1917">
          <cell r="F1917">
            <v>0</v>
          </cell>
        </row>
        <row r="1918">
          <cell r="F1918">
            <v>0</v>
          </cell>
        </row>
        <row r="1919">
          <cell r="F1919">
            <v>0</v>
          </cell>
        </row>
        <row r="1920">
          <cell r="F1920">
            <v>0</v>
          </cell>
        </row>
        <row r="1921">
          <cell r="F1921">
            <v>0</v>
          </cell>
        </row>
        <row r="1922">
          <cell r="F1922">
            <v>0</v>
          </cell>
        </row>
        <row r="1923">
          <cell r="F1923">
            <v>0</v>
          </cell>
        </row>
        <row r="1924">
          <cell r="F1924">
            <v>0</v>
          </cell>
        </row>
        <row r="1925">
          <cell r="F1925">
            <v>0</v>
          </cell>
        </row>
        <row r="1926">
          <cell r="F1926">
            <v>0</v>
          </cell>
        </row>
        <row r="1927">
          <cell r="F1927">
            <v>0</v>
          </cell>
        </row>
        <row r="1928">
          <cell r="F1928">
            <v>0</v>
          </cell>
        </row>
        <row r="1929">
          <cell r="F1929">
            <v>0</v>
          </cell>
        </row>
        <row r="1930">
          <cell r="F1930">
            <v>0</v>
          </cell>
        </row>
        <row r="1931">
          <cell r="F1931">
            <v>0</v>
          </cell>
        </row>
        <row r="1932">
          <cell r="F1932">
            <v>0</v>
          </cell>
        </row>
        <row r="1933">
          <cell r="F1933">
            <v>0</v>
          </cell>
        </row>
        <row r="1934">
          <cell r="F1934">
            <v>0</v>
          </cell>
        </row>
        <row r="1935">
          <cell r="F1935">
            <v>0</v>
          </cell>
        </row>
        <row r="1936">
          <cell r="F1936">
            <v>0</v>
          </cell>
        </row>
        <row r="1937">
          <cell r="F1937">
            <v>0</v>
          </cell>
        </row>
        <row r="1938">
          <cell r="F1938">
            <v>0</v>
          </cell>
        </row>
        <row r="1939">
          <cell r="F1939">
            <v>0</v>
          </cell>
        </row>
        <row r="1940">
          <cell r="F1940">
            <v>0</v>
          </cell>
        </row>
        <row r="1941">
          <cell r="F1941">
            <v>0</v>
          </cell>
        </row>
        <row r="1942">
          <cell r="F1942">
            <v>0</v>
          </cell>
        </row>
        <row r="1943">
          <cell r="F1943">
            <v>0</v>
          </cell>
        </row>
        <row r="1944">
          <cell r="F1944">
            <v>0</v>
          </cell>
        </row>
        <row r="1945">
          <cell r="F1945">
            <v>0</v>
          </cell>
        </row>
        <row r="1946">
          <cell r="F1946">
            <v>0</v>
          </cell>
        </row>
        <row r="1947">
          <cell r="F1947">
            <v>0</v>
          </cell>
        </row>
        <row r="1948">
          <cell r="F1948">
            <v>0</v>
          </cell>
        </row>
        <row r="1949">
          <cell r="F1949">
            <v>0</v>
          </cell>
        </row>
        <row r="1950">
          <cell r="F1950">
            <v>0</v>
          </cell>
        </row>
        <row r="1951">
          <cell r="F1951">
            <v>0</v>
          </cell>
        </row>
        <row r="1952">
          <cell r="F1952">
            <v>0</v>
          </cell>
        </row>
        <row r="1953">
          <cell r="F1953">
            <v>0</v>
          </cell>
        </row>
        <row r="1954">
          <cell r="F1954">
            <v>0</v>
          </cell>
        </row>
        <row r="1955">
          <cell r="F1955">
            <v>0</v>
          </cell>
        </row>
        <row r="1956">
          <cell r="F1956">
            <v>0</v>
          </cell>
        </row>
        <row r="1957">
          <cell r="F1957">
            <v>0</v>
          </cell>
        </row>
        <row r="1958">
          <cell r="F1958">
            <v>0</v>
          </cell>
        </row>
        <row r="1959">
          <cell r="F1959">
            <v>0</v>
          </cell>
        </row>
        <row r="1960">
          <cell r="F1960">
            <v>0</v>
          </cell>
        </row>
        <row r="1961">
          <cell r="F1961">
            <v>0</v>
          </cell>
        </row>
        <row r="1962">
          <cell r="F1962">
            <v>0</v>
          </cell>
        </row>
        <row r="1963">
          <cell r="F1963">
            <v>0</v>
          </cell>
        </row>
        <row r="1964">
          <cell r="F1964">
            <v>0</v>
          </cell>
        </row>
        <row r="1965">
          <cell r="F1965">
            <v>0</v>
          </cell>
        </row>
        <row r="1966">
          <cell r="F1966">
            <v>0</v>
          </cell>
        </row>
        <row r="1967">
          <cell r="F1967">
            <v>0</v>
          </cell>
        </row>
        <row r="1968">
          <cell r="F1968">
            <v>0</v>
          </cell>
        </row>
        <row r="1969">
          <cell r="F1969">
            <v>0</v>
          </cell>
        </row>
        <row r="1970">
          <cell r="F1970">
            <v>0</v>
          </cell>
        </row>
        <row r="1971">
          <cell r="F1971">
            <v>0</v>
          </cell>
        </row>
        <row r="1972">
          <cell r="F1972">
            <v>0</v>
          </cell>
        </row>
        <row r="1973">
          <cell r="F1973">
            <v>0</v>
          </cell>
        </row>
        <row r="1974">
          <cell r="F1974">
            <v>0</v>
          </cell>
        </row>
        <row r="1975">
          <cell r="F1975">
            <v>0</v>
          </cell>
        </row>
        <row r="1976">
          <cell r="F1976">
            <v>0</v>
          </cell>
        </row>
        <row r="1977">
          <cell r="F1977">
            <v>0</v>
          </cell>
        </row>
        <row r="1978">
          <cell r="F1978">
            <v>0</v>
          </cell>
        </row>
        <row r="1979">
          <cell r="F1979">
            <v>0</v>
          </cell>
        </row>
        <row r="1980">
          <cell r="F1980">
            <v>0</v>
          </cell>
        </row>
        <row r="1981">
          <cell r="F1981">
            <v>0</v>
          </cell>
        </row>
        <row r="1982">
          <cell r="F1982">
            <v>0</v>
          </cell>
        </row>
        <row r="1983">
          <cell r="F1983">
            <v>0</v>
          </cell>
        </row>
        <row r="1984">
          <cell r="F1984">
            <v>0</v>
          </cell>
        </row>
        <row r="1985">
          <cell r="F1985">
            <v>0</v>
          </cell>
        </row>
        <row r="1986">
          <cell r="F1986">
            <v>0</v>
          </cell>
        </row>
        <row r="1987">
          <cell r="F1987">
            <v>0</v>
          </cell>
        </row>
        <row r="1988">
          <cell r="F1988">
            <v>0</v>
          </cell>
        </row>
        <row r="1989">
          <cell r="F1989">
            <v>0</v>
          </cell>
        </row>
        <row r="1990">
          <cell r="F1990">
            <v>0</v>
          </cell>
        </row>
        <row r="1991">
          <cell r="F1991">
            <v>0</v>
          </cell>
        </row>
        <row r="1992">
          <cell r="F1992">
            <v>0</v>
          </cell>
        </row>
        <row r="1993">
          <cell r="F1993">
            <v>0</v>
          </cell>
        </row>
        <row r="1994">
          <cell r="F1994">
            <v>0</v>
          </cell>
        </row>
        <row r="1995">
          <cell r="F1995">
            <v>0</v>
          </cell>
        </row>
        <row r="1996">
          <cell r="F1996">
            <v>0</v>
          </cell>
        </row>
        <row r="1997">
          <cell r="F1997">
            <v>0</v>
          </cell>
        </row>
        <row r="1998">
          <cell r="F1998">
            <v>0</v>
          </cell>
        </row>
        <row r="1999">
          <cell r="F1999">
            <v>0</v>
          </cell>
        </row>
        <row r="2000">
          <cell r="F2000">
            <v>0</v>
          </cell>
        </row>
        <row r="2001">
          <cell r="F2001">
            <v>0</v>
          </cell>
        </row>
        <row r="2002">
          <cell r="F2002">
            <v>0</v>
          </cell>
        </row>
        <row r="2003">
          <cell r="F2003">
            <v>0</v>
          </cell>
        </row>
        <row r="2004">
          <cell r="F2004">
            <v>0</v>
          </cell>
        </row>
        <row r="2005">
          <cell r="F2005">
            <v>0</v>
          </cell>
        </row>
        <row r="2006">
          <cell r="F2006">
            <v>0</v>
          </cell>
        </row>
        <row r="2007">
          <cell r="F2007">
            <v>0</v>
          </cell>
        </row>
        <row r="2008">
          <cell r="F2008">
            <v>0</v>
          </cell>
        </row>
        <row r="2009">
          <cell r="F2009">
            <v>0</v>
          </cell>
        </row>
        <row r="2010">
          <cell r="F2010">
            <v>0</v>
          </cell>
        </row>
        <row r="2011">
          <cell r="F2011">
            <v>0</v>
          </cell>
        </row>
        <row r="2012">
          <cell r="F2012">
            <v>0</v>
          </cell>
        </row>
        <row r="2013">
          <cell r="F2013">
            <v>0</v>
          </cell>
        </row>
        <row r="2014">
          <cell r="F2014">
            <v>0</v>
          </cell>
        </row>
        <row r="2015">
          <cell r="F2015">
            <v>0</v>
          </cell>
        </row>
        <row r="2016">
          <cell r="F2016">
            <v>0</v>
          </cell>
        </row>
        <row r="2017">
          <cell r="F2017">
            <v>0</v>
          </cell>
        </row>
        <row r="2018">
          <cell r="F2018">
            <v>0</v>
          </cell>
        </row>
        <row r="2019">
          <cell r="F2019">
            <v>0</v>
          </cell>
        </row>
        <row r="2020">
          <cell r="F2020">
            <v>0</v>
          </cell>
        </row>
        <row r="2021">
          <cell r="F2021">
            <v>0</v>
          </cell>
        </row>
        <row r="2022">
          <cell r="F2022">
            <v>0</v>
          </cell>
        </row>
        <row r="2023">
          <cell r="F2023">
            <v>0</v>
          </cell>
        </row>
        <row r="2024">
          <cell r="F2024">
            <v>0</v>
          </cell>
        </row>
        <row r="2025">
          <cell r="F2025">
            <v>0</v>
          </cell>
        </row>
        <row r="2026">
          <cell r="F2026">
            <v>0</v>
          </cell>
        </row>
        <row r="2027">
          <cell r="F2027">
            <v>0</v>
          </cell>
        </row>
        <row r="2028">
          <cell r="F2028">
            <v>0</v>
          </cell>
        </row>
        <row r="2029">
          <cell r="F2029">
            <v>0</v>
          </cell>
        </row>
        <row r="2030">
          <cell r="F2030">
            <v>0</v>
          </cell>
        </row>
        <row r="2031">
          <cell r="F2031">
            <v>0</v>
          </cell>
        </row>
        <row r="2032">
          <cell r="F2032">
            <v>0</v>
          </cell>
        </row>
        <row r="2033">
          <cell r="F2033">
            <v>0</v>
          </cell>
        </row>
        <row r="2034">
          <cell r="F2034">
            <v>0</v>
          </cell>
        </row>
        <row r="2035">
          <cell r="F2035">
            <v>0</v>
          </cell>
        </row>
        <row r="2036">
          <cell r="F2036">
            <v>0</v>
          </cell>
        </row>
        <row r="2037">
          <cell r="F2037">
            <v>0</v>
          </cell>
        </row>
        <row r="2038">
          <cell r="F2038">
            <v>0</v>
          </cell>
        </row>
        <row r="2039">
          <cell r="F2039">
            <v>0</v>
          </cell>
        </row>
        <row r="2040">
          <cell r="F2040">
            <v>0</v>
          </cell>
        </row>
        <row r="2041">
          <cell r="F2041">
            <v>0</v>
          </cell>
        </row>
        <row r="2042">
          <cell r="F2042">
            <v>0</v>
          </cell>
        </row>
        <row r="2043">
          <cell r="F2043">
            <v>0</v>
          </cell>
        </row>
        <row r="2044">
          <cell r="F2044">
            <v>0</v>
          </cell>
        </row>
        <row r="2045">
          <cell r="F2045">
            <v>0</v>
          </cell>
        </row>
        <row r="2046">
          <cell r="F2046">
            <v>0</v>
          </cell>
        </row>
        <row r="2047">
          <cell r="F2047">
            <v>0</v>
          </cell>
        </row>
        <row r="2048">
          <cell r="F2048">
            <v>0</v>
          </cell>
        </row>
        <row r="2049">
          <cell r="F2049">
            <v>0</v>
          </cell>
        </row>
        <row r="2050">
          <cell r="F2050">
            <v>0</v>
          </cell>
        </row>
        <row r="2051">
          <cell r="F2051">
            <v>0</v>
          </cell>
        </row>
        <row r="2052">
          <cell r="F2052">
            <v>0</v>
          </cell>
        </row>
        <row r="2053">
          <cell r="F2053">
            <v>0</v>
          </cell>
        </row>
        <row r="2054">
          <cell r="F2054">
            <v>0</v>
          </cell>
        </row>
        <row r="2055">
          <cell r="F2055">
            <v>0</v>
          </cell>
        </row>
        <row r="2056">
          <cell r="F2056">
            <v>0</v>
          </cell>
        </row>
        <row r="2057">
          <cell r="F2057">
            <v>0</v>
          </cell>
        </row>
        <row r="2058">
          <cell r="F2058">
            <v>0</v>
          </cell>
        </row>
        <row r="2059">
          <cell r="F2059">
            <v>0</v>
          </cell>
        </row>
        <row r="2060">
          <cell r="F2060">
            <v>0</v>
          </cell>
        </row>
        <row r="2061">
          <cell r="F2061">
            <v>0</v>
          </cell>
        </row>
        <row r="2062">
          <cell r="F2062">
            <v>0</v>
          </cell>
        </row>
        <row r="2063">
          <cell r="F2063">
            <v>0</v>
          </cell>
        </row>
        <row r="2064">
          <cell r="F2064">
            <v>0</v>
          </cell>
        </row>
        <row r="2065">
          <cell r="F2065">
            <v>0</v>
          </cell>
        </row>
        <row r="2066">
          <cell r="F2066">
            <v>0</v>
          </cell>
        </row>
        <row r="2067">
          <cell r="F2067">
            <v>0</v>
          </cell>
        </row>
        <row r="2068">
          <cell r="F2068">
            <v>0</v>
          </cell>
        </row>
        <row r="2069">
          <cell r="F2069">
            <v>0</v>
          </cell>
        </row>
        <row r="2070">
          <cell r="F2070">
            <v>0</v>
          </cell>
        </row>
        <row r="2071">
          <cell r="F2071">
            <v>0</v>
          </cell>
        </row>
        <row r="2072">
          <cell r="F2072">
            <v>0</v>
          </cell>
        </row>
        <row r="2073">
          <cell r="F2073">
            <v>0</v>
          </cell>
        </row>
        <row r="2074">
          <cell r="F2074">
            <v>0</v>
          </cell>
        </row>
        <row r="2075">
          <cell r="F2075">
            <v>0</v>
          </cell>
        </row>
        <row r="2076">
          <cell r="F2076">
            <v>0</v>
          </cell>
        </row>
        <row r="2077">
          <cell r="F2077">
            <v>0</v>
          </cell>
        </row>
        <row r="2078">
          <cell r="F2078">
            <v>0</v>
          </cell>
        </row>
        <row r="2079">
          <cell r="F2079">
            <v>0</v>
          </cell>
        </row>
        <row r="2080">
          <cell r="F2080">
            <v>0</v>
          </cell>
        </row>
        <row r="2081">
          <cell r="F2081">
            <v>0</v>
          </cell>
        </row>
        <row r="2082">
          <cell r="F2082">
            <v>0</v>
          </cell>
        </row>
        <row r="2083">
          <cell r="F2083">
            <v>0</v>
          </cell>
        </row>
        <row r="2084">
          <cell r="F2084">
            <v>0</v>
          </cell>
        </row>
        <row r="2085">
          <cell r="F2085">
            <v>0</v>
          </cell>
        </row>
        <row r="2086">
          <cell r="F2086">
            <v>0</v>
          </cell>
        </row>
        <row r="2087">
          <cell r="F2087">
            <v>0</v>
          </cell>
        </row>
        <row r="2088">
          <cell r="F2088">
            <v>0</v>
          </cell>
        </row>
        <row r="2089">
          <cell r="F2089">
            <v>0</v>
          </cell>
        </row>
        <row r="2090">
          <cell r="F2090">
            <v>0</v>
          </cell>
        </row>
        <row r="2091">
          <cell r="F2091">
            <v>0</v>
          </cell>
        </row>
        <row r="2092">
          <cell r="F2092">
            <v>0</v>
          </cell>
        </row>
        <row r="2093">
          <cell r="F2093">
            <v>0</v>
          </cell>
        </row>
        <row r="2094">
          <cell r="F2094">
            <v>0</v>
          </cell>
        </row>
        <row r="2095">
          <cell r="F2095">
            <v>0</v>
          </cell>
        </row>
        <row r="2096">
          <cell r="F2096">
            <v>0</v>
          </cell>
        </row>
        <row r="2097">
          <cell r="F2097">
            <v>0</v>
          </cell>
        </row>
        <row r="2098">
          <cell r="F2098">
            <v>0</v>
          </cell>
        </row>
        <row r="2099">
          <cell r="F2099">
            <v>0</v>
          </cell>
        </row>
        <row r="2100">
          <cell r="F2100">
            <v>0</v>
          </cell>
        </row>
        <row r="2101">
          <cell r="F2101">
            <v>0</v>
          </cell>
        </row>
        <row r="2102">
          <cell r="F2102">
            <v>0</v>
          </cell>
        </row>
        <row r="2103">
          <cell r="F2103">
            <v>0</v>
          </cell>
        </row>
        <row r="2104">
          <cell r="F2104">
            <v>0</v>
          </cell>
        </row>
        <row r="2105">
          <cell r="F2105">
            <v>0</v>
          </cell>
        </row>
        <row r="2106">
          <cell r="F2106">
            <v>0</v>
          </cell>
        </row>
        <row r="2107">
          <cell r="F2107">
            <v>0</v>
          </cell>
        </row>
        <row r="2108">
          <cell r="F2108">
            <v>0</v>
          </cell>
        </row>
        <row r="2109">
          <cell r="F2109">
            <v>0</v>
          </cell>
        </row>
        <row r="2110">
          <cell r="F2110">
            <v>0</v>
          </cell>
        </row>
        <row r="2111">
          <cell r="F2111">
            <v>0</v>
          </cell>
        </row>
        <row r="2112">
          <cell r="F2112">
            <v>0</v>
          </cell>
        </row>
        <row r="2113">
          <cell r="F2113">
            <v>0</v>
          </cell>
        </row>
        <row r="2114">
          <cell r="F2114">
            <v>0</v>
          </cell>
        </row>
        <row r="2115">
          <cell r="F2115">
            <v>0</v>
          </cell>
        </row>
        <row r="2116">
          <cell r="F2116">
            <v>0</v>
          </cell>
        </row>
        <row r="2117">
          <cell r="F2117">
            <v>0</v>
          </cell>
        </row>
        <row r="2118">
          <cell r="F2118">
            <v>0</v>
          </cell>
        </row>
        <row r="2119">
          <cell r="F2119">
            <v>0</v>
          </cell>
        </row>
        <row r="2120">
          <cell r="F2120">
            <v>0</v>
          </cell>
        </row>
        <row r="2121">
          <cell r="F2121">
            <v>0</v>
          </cell>
        </row>
        <row r="2122">
          <cell r="F2122">
            <v>0</v>
          </cell>
        </row>
        <row r="2123">
          <cell r="F2123">
            <v>0</v>
          </cell>
        </row>
        <row r="2124">
          <cell r="F2124">
            <v>0</v>
          </cell>
        </row>
        <row r="2125">
          <cell r="F2125">
            <v>0</v>
          </cell>
        </row>
        <row r="2126">
          <cell r="F2126">
            <v>0</v>
          </cell>
        </row>
        <row r="2127">
          <cell r="F2127">
            <v>0</v>
          </cell>
        </row>
        <row r="2128">
          <cell r="F2128">
            <v>0</v>
          </cell>
        </row>
        <row r="2129">
          <cell r="F2129">
            <v>0</v>
          </cell>
        </row>
        <row r="2130">
          <cell r="F2130">
            <v>0</v>
          </cell>
        </row>
        <row r="2131">
          <cell r="F2131">
            <v>0</v>
          </cell>
        </row>
        <row r="2132">
          <cell r="F2132">
            <v>0</v>
          </cell>
        </row>
        <row r="2133">
          <cell r="F2133">
            <v>0</v>
          </cell>
        </row>
        <row r="2134">
          <cell r="F2134">
            <v>0</v>
          </cell>
        </row>
        <row r="2135">
          <cell r="F2135">
            <v>0</v>
          </cell>
        </row>
        <row r="2136">
          <cell r="F2136">
            <v>0</v>
          </cell>
        </row>
        <row r="2137">
          <cell r="F2137">
            <v>0</v>
          </cell>
        </row>
        <row r="2138">
          <cell r="F2138">
            <v>0</v>
          </cell>
        </row>
        <row r="2139">
          <cell r="F2139">
            <v>0</v>
          </cell>
        </row>
        <row r="2140">
          <cell r="F2140">
            <v>0</v>
          </cell>
        </row>
        <row r="2141">
          <cell r="F2141">
            <v>0</v>
          </cell>
        </row>
        <row r="2142">
          <cell r="F2142">
            <v>0</v>
          </cell>
        </row>
        <row r="2143">
          <cell r="F2143">
            <v>0</v>
          </cell>
        </row>
        <row r="2144">
          <cell r="F2144">
            <v>0</v>
          </cell>
        </row>
        <row r="2145">
          <cell r="F2145">
            <v>0</v>
          </cell>
        </row>
        <row r="2146">
          <cell r="F2146">
            <v>0</v>
          </cell>
        </row>
        <row r="2147">
          <cell r="F2147">
            <v>0</v>
          </cell>
        </row>
        <row r="2148">
          <cell r="F2148">
            <v>0</v>
          </cell>
        </row>
        <row r="2149">
          <cell r="F2149">
            <v>0</v>
          </cell>
        </row>
        <row r="2150">
          <cell r="F2150">
            <v>0</v>
          </cell>
        </row>
        <row r="2151">
          <cell r="F2151">
            <v>0</v>
          </cell>
        </row>
        <row r="2152">
          <cell r="F2152">
            <v>0</v>
          </cell>
        </row>
        <row r="2153">
          <cell r="F2153">
            <v>0</v>
          </cell>
        </row>
        <row r="2154">
          <cell r="F2154">
            <v>0</v>
          </cell>
        </row>
        <row r="2155">
          <cell r="F2155">
            <v>0</v>
          </cell>
        </row>
        <row r="2156">
          <cell r="F2156">
            <v>0</v>
          </cell>
        </row>
        <row r="2157">
          <cell r="F2157">
            <v>0</v>
          </cell>
        </row>
        <row r="2158">
          <cell r="F2158">
            <v>0</v>
          </cell>
        </row>
        <row r="2159">
          <cell r="F2159">
            <v>0</v>
          </cell>
        </row>
        <row r="2160">
          <cell r="F2160">
            <v>0</v>
          </cell>
        </row>
        <row r="2161">
          <cell r="F2161">
            <v>0</v>
          </cell>
        </row>
        <row r="2162">
          <cell r="F2162">
            <v>0</v>
          </cell>
        </row>
        <row r="2163">
          <cell r="F2163">
            <v>0</v>
          </cell>
        </row>
        <row r="2164">
          <cell r="F2164">
            <v>0</v>
          </cell>
        </row>
        <row r="2165">
          <cell r="F2165">
            <v>0</v>
          </cell>
        </row>
        <row r="2166">
          <cell r="F2166">
            <v>0</v>
          </cell>
        </row>
        <row r="2167">
          <cell r="F2167">
            <v>0</v>
          </cell>
        </row>
        <row r="2168">
          <cell r="F2168">
            <v>0</v>
          </cell>
        </row>
        <row r="2169">
          <cell r="F2169">
            <v>0</v>
          </cell>
        </row>
        <row r="2170">
          <cell r="F2170">
            <v>0</v>
          </cell>
        </row>
        <row r="2171">
          <cell r="F2171">
            <v>0</v>
          </cell>
        </row>
        <row r="2172">
          <cell r="F2172">
            <v>0</v>
          </cell>
        </row>
        <row r="2173">
          <cell r="F2173">
            <v>0</v>
          </cell>
        </row>
        <row r="2174">
          <cell r="F2174">
            <v>0</v>
          </cell>
        </row>
        <row r="2175">
          <cell r="F2175">
            <v>0</v>
          </cell>
        </row>
        <row r="2176">
          <cell r="F2176">
            <v>0</v>
          </cell>
        </row>
        <row r="2177">
          <cell r="F2177">
            <v>0</v>
          </cell>
        </row>
        <row r="2178">
          <cell r="F2178">
            <v>0</v>
          </cell>
        </row>
        <row r="2179">
          <cell r="F2179">
            <v>0</v>
          </cell>
        </row>
        <row r="2180">
          <cell r="F2180">
            <v>0</v>
          </cell>
        </row>
        <row r="2181">
          <cell r="F2181">
            <v>0</v>
          </cell>
        </row>
        <row r="2182">
          <cell r="F2182">
            <v>0</v>
          </cell>
        </row>
        <row r="2183">
          <cell r="F2183">
            <v>0</v>
          </cell>
        </row>
        <row r="2184">
          <cell r="F2184">
            <v>0</v>
          </cell>
        </row>
        <row r="2185">
          <cell r="F2185">
            <v>0</v>
          </cell>
        </row>
        <row r="2186">
          <cell r="F2186">
            <v>0</v>
          </cell>
        </row>
        <row r="2187">
          <cell r="F2187">
            <v>0</v>
          </cell>
        </row>
        <row r="2188">
          <cell r="F2188">
            <v>0</v>
          </cell>
        </row>
        <row r="2189">
          <cell r="F2189">
            <v>0</v>
          </cell>
        </row>
        <row r="2190">
          <cell r="F2190">
            <v>0</v>
          </cell>
        </row>
        <row r="2191">
          <cell r="F2191">
            <v>0</v>
          </cell>
        </row>
        <row r="2192">
          <cell r="F2192">
            <v>0</v>
          </cell>
        </row>
        <row r="2193">
          <cell r="F2193">
            <v>0</v>
          </cell>
        </row>
        <row r="2194">
          <cell r="F2194">
            <v>0</v>
          </cell>
        </row>
        <row r="2195">
          <cell r="F2195">
            <v>0</v>
          </cell>
        </row>
        <row r="2196">
          <cell r="F2196">
            <v>0</v>
          </cell>
        </row>
        <row r="2197">
          <cell r="F2197">
            <v>0</v>
          </cell>
        </row>
        <row r="2198">
          <cell r="F2198">
            <v>0</v>
          </cell>
        </row>
        <row r="2199">
          <cell r="F2199">
            <v>0</v>
          </cell>
        </row>
        <row r="2200">
          <cell r="F2200">
            <v>0</v>
          </cell>
        </row>
        <row r="2201">
          <cell r="F2201">
            <v>0</v>
          </cell>
        </row>
        <row r="2202">
          <cell r="F2202">
            <v>0</v>
          </cell>
        </row>
        <row r="2203">
          <cell r="F2203">
            <v>0</v>
          </cell>
        </row>
        <row r="2204">
          <cell r="F2204">
            <v>0</v>
          </cell>
        </row>
        <row r="2205">
          <cell r="F2205">
            <v>0</v>
          </cell>
        </row>
        <row r="2206">
          <cell r="F2206">
            <v>0</v>
          </cell>
        </row>
        <row r="2207">
          <cell r="F2207">
            <v>0</v>
          </cell>
        </row>
        <row r="2208">
          <cell r="F2208">
            <v>0</v>
          </cell>
        </row>
        <row r="2209">
          <cell r="F2209">
            <v>0</v>
          </cell>
        </row>
        <row r="2210">
          <cell r="F2210">
            <v>0</v>
          </cell>
        </row>
        <row r="2211">
          <cell r="F2211">
            <v>0</v>
          </cell>
        </row>
        <row r="2212">
          <cell r="F2212">
            <v>0</v>
          </cell>
        </row>
        <row r="2213">
          <cell r="F2213">
            <v>0</v>
          </cell>
        </row>
        <row r="2214">
          <cell r="F2214">
            <v>0</v>
          </cell>
        </row>
        <row r="2215">
          <cell r="F2215">
            <v>0</v>
          </cell>
        </row>
        <row r="2216">
          <cell r="F2216">
            <v>0</v>
          </cell>
        </row>
        <row r="2217">
          <cell r="F2217">
            <v>0</v>
          </cell>
        </row>
        <row r="2218">
          <cell r="F2218">
            <v>0</v>
          </cell>
        </row>
        <row r="2219">
          <cell r="F2219">
            <v>0</v>
          </cell>
        </row>
        <row r="2220">
          <cell r="F2220">
            <v>0</v>
          </cell>
        </row>
        <row r="2221">
          <cell r="F2221">
            <v>0</v>
          </cell>
        </row>
        <row r="2222">
          <cell r="F2222">
            <v>151500000</v>
          </cell>
        </row>
        <row r="2223">
          <cell r="F2223">
            <v>0</v>
          </cell>
        </row>
        <row r="2224">
          <cell r="F2224">
            <v>0</v>
          </cell>
        </row>
        <row r="2225">
          <cell r="F2225">
            <v>0</v>
          </cell>
        </row>
        <row r="2226">
          <cell r="F2226">
            <v>0</v>
          </cell>
        </row>
        <row r="2227">
          <cell r="F2227">
            <v>0</v>
          </cell>
        </row>
        <row r="2228">
          <cell r="F2228">
            <v>0</v>
          </cell>
        </row>
        <row r="2229">
          <cell r="F2229">
            <v>0</v>
          </cell>
        </row>
        <row r="2230">
          <cell r="F2230">
            <v>0</v>
          </cell>
        </row>
        <row r="2231">
          <cell r="F2231">
            <v>0</v>
          </cell>
        </row>
        <row r="2232">
          <cell r="F2232">
            <v>0</v>
          </cell>
        </row>
        <row r="2233">
          <cell r="F2233">
            <v>0</v>
          </cell>
        </row>
        <row r="2234">
          <cell r="F2234">
            <v>0</v>
          </cell>
        </row>
        <row r="2235">
          <cell r="F2235">
            <v>0</v>
          </cell>
        </row>
        <row r="2236">
          <cell r="F2236">
            <v>0</v>
          </cell>
        </row>
        <row r="2237">
          <cell r="F2237">
            <v>20531809</v>
          </cell>
        </row>
        <row r="2238">
          <cell r="F2238">
            <v>0</v>
          </cell>
        </row>
        <row r="2239">
          <cell r="F2239">
            <v>292393857</v>
          </cell>
        </row>
        <row r="2240">
          <cell r="F2240">
            <v>0</v>
          </cell>
        </row>
        <row r="2241">
          <cell r="F2241">
            <v>0</v>
          </cell>
        </row>
        <row r="2242">
          <cell r="F2242">
            <v>0</v>
          </cell>
        </row>
        <row r="2243">
          <cell r="F2243">
            <v>0</v>
          </cell>
        </row>
        <row r="2244">
          <cell r="F2244">
            <v>0</v>
          </cell>
        </row>
        <row r="2245">
          <cell r="F2245">
            <v>0</v>
          </cell>
        </row>
        <row r="2246">
          <cell r="F2246">
            <v>0</v>
          </cell>
        </row>
        <row r="2247">
          <cell r="F2247">
            <v>0</v>
          </cell>
        </row>
        <row r="2248">
          <cell r="F2248">
            <v>0</v>
          </cell>
        </row>
        <row r="2249">
          <cell r="F2249">
            <v>0</v>
          </cell>
        </row>
        <row r="2250">
          <cell r="F2250">
            <v>0</v>
          </cell>
        </row>
        <row r="2251">
          <cell r="F2251">
            <v>0</v>
          </cell>
        </row>
        <row r="2252">
          <cell r="F2252">
            <v>0</v>
          </cell>
        </row>
        <row r="2253">
          <cell r="F2253">
            <v>0</v>
          </cell>
        </row>
        <row r="2254">
          <cell r="F2254">
            <v>0</v>
          </cell>
        </row>
        <row r="2255">
          <cell r="F2255">
            <v>0</v>
          </cell>
        </row>
        <row r="2256">
          <cell r="F2256">
            <v>0</v>
          </cell>
        </row>
        <row r="2257">
          <cell r="F2257">
            <v>0</v>
          </cell>
        </row>
        <row r="2258">
          <cell r="F2258">
            <v>0</v>
          </cell>
        </row>
        <row r="2259">
          <cell r="F2259">
            <v>0</v>
          </cell>
        </row>
        <row r="2260">
          <cell r="F2260">
            <v>0</v>
          </cell>
        </row>
        <row r="2261">
          <cell r="F2261">
            <v>0</v>
          </cell>
        </row>
        <row r="2262">
          <cell r="F2262">
            <v>0</v>
          </cell>
        </row>
        <row r="2263">
          <cell r="F2263">
            <v>0</v>
          </cell>
        </row>
        <row r="2264">
          <cell r="F2264">
            <v>0</v>
          </cell>
        </row>
        <row r="2265">
          <cell r="F2265">
            <v>0</v>
          </cell>
        </row>
        <row r="2266">
          <cell r="F2266">
            <v>0</v>
          </cell>
        </row>
        <row r="2267">
          <cell r="F2267">
            <v>0</v>
          </cell>
        </row>
        <row r="2268">
          <cell r="F2268">
            <v>0</v>
          </cell>
        </row>
        <row r="2269">
          <cell r="F2269">
            <v>0</v>
          </cell>
        </row>
        <row r="2270">
          <cell r="F2270">
            <v>0</v>
          </cell>
        </row>
        <row r="2271">
          <cell r="F2271">
            <v>0</v>
          </cell>
        </row>
        <row r="2272">
          <cell r="F2272">
            <v>0</v>
          </cell>
        </row>
        <row r="2273">
          <cell r="F2273">
            <v>0</v>
          </cell>
        </row>
        <row r="2274">
          <cell r="F2274">
            <v>0</v>
          </cell>
        </row>
        <row r="2275">
          <cell r="F2275">
            <v>0</v>
          </cell>
        </row>
        <row r="2276">
          <cell r="F2276">
            <v>0</v>
          </cell>
        </row>
        <row r="2277">
          <cell r="F2277">
            <v>0</v>
          </cell>
        </row>
        <row r="2278">
          <cell r="F2278">
            <v>0</v>
          </cell>
        </row>
        <row r="2279">
          <cell r="F2279">
            <v>0</v>
          </cell>
        </row>
        <row r="2280">
          <cell r="F2280">
            <v>0</v>
          </cell>
        </row>
        <row r="2281">
          <cell r="F2281">
            <v>0</v>
          </cell>
        </row>
        <row r="2282">
          <cell r="F2282">
            <v>0</v>
          </cell>
        </row>
        <row r="2283">
          <cell r="F2283">
            <v>0</v>
          </cell>
        </row>
        <row r="2284">
          <cell r="F2284">
            <v>0</v>
          </cell>
        </row>
        <row r="2285">
          <cell r="F2285">
            <v>0</v>
          </cell>
        </row>
        <row r="2286">
          <cell r="F2286">
            <v>0</v>
          </cell>
        </row>
        <row r="2287">
          <cell r="F2287">
            <v>0</v>
          </cell>
        </row>
        <row r="2288">
          <cell r="F2288">
            <v>0</v>
          </cell>
        </row>
        <row r="2289">
          <cell r="F2289">
            <v>0</v>
          </cell>
        </row>
        <row r="2290">
          <cell r="F2290">
            <v>0</v>
          </cell>
        </row>
        <row r="2291">
          <cell r="F2291">
            <v>0</v>
          </cell>
        </row>
        <row r="2292">
          <cell r="F2292">
            <v>0</v>
          </cell>
        </row>
        <row r="2293">
          <cell r="F2293">
            <v>0</v>
          </cell>
        </row>
        <row r="2294">
          <cell r="F2294">
            <v>0</v>
          </cell>
        </row>
        <row r="2295">
          <cell r="F2295">
            <v>0</v>
          </cell>
        </row>
        <row r="2296">
          <cell r="F2296">
            <v>0</v>
          </cell>
        </row>
        <row r="2297">
          <cell r="F2297">
            <v>0</v>
          </cell>
        </row>
        <row r="2298">
          <cell r="F2298">
            <v>0</v>
          </cell>
        </row>
        <row r="2299">
          <cell r="F2299">
            <v>0</v>
          </cell>
        </row>
        <row r="2300">
          <cell r="F2300">
            <v>0</v>
          </cell>
        </row>
        <row r="2301">
          <cell r="F2301">
            <v>0</v>
          </cell>
        </row>
        <row r="2302">
          <cell r="F2302">
            <v>0</v>
          </cell>
        </row>
        <row r="2303">
          <cell r="F2303">
            <v>0</v>
          </cell>
        </row>
        <row r="2304">
          <cell r="F2304">
            <v>0</v>
          </cell>
        </row>
        <row r="2305">
          <cell r="F2305">
            <v>0</v>
          </cell>
        </row>
        <row r="2306">
          <cell r="F2306">
            <v>0</v>
          </cell>
        </row>
        <row r="2307">
          <cell r="F2307">
            <v>0</v>
          </cell>
        </row>
        <row r="2308">
          <cell r="F2308">
            <v>0</v>
          </cell>
        </row>
        <row r="2309">
          <cell r="F2309">
            <v>0</v>
          </cell>
        </row>
        <row r="2310">
          <cell r="F2310">
            <v>0</v>
          </cell>
        </row>
        <row r="2311">
          <cell r="F2311">
            <v>0</v>
          </cell>
        </row>
        <row r="2312">
          <cell r="F2312">
            <v>0</v>
          </cell>
        </row>
        <row r="2313">
          <cell r="F2313">
            <v>0</v>
          </cell>
        </row>
        <row r="2314">
          <cell r="F2314">
            <v>0</v>
          </cell>
        </row>
        <row r="2315">
          <cell r="F2315">
            <v>0</v>
          </cell>
        </row>
        <row r="2316">
          <cell r="F2316">
            <v>0</v>
          </cell>
        </row>
        <row r="2317">
          <cell r="F2317">
            <v>0</v>
          </cell>
        </row>
        <row r="2318">
          <cell r="F2318">
            <v>0</v>
          </cell>
        </row>
        <row r="2319">
          <cell r="F2319">
            <v>0</v>
          </cell>
        </row>
        <row r="2320">
          <cell r="F2320">
            <v>0</v>
          </cell>
        </row>
        <row r="2321">
          <cell r="F2321">
            <v>0</v>
          </cell>
        </row>
        <row r="2322">
          <cell r="F2322">
            <v>0</v>
          </cell>
        </row>
        <row r="2323">
          <cell r="F2323">
            <v>0</v>
          </cell>
        </row>
        <row r="2324">
          <cell r="F2324">
            <v>0</v>
          </cell>
        </row>
        <row r="2325">
          <cell r="F2325">
            <v>0</v>
          </cell>
        </row>
        <row r="2326">
          <cell r="F2326">
            <v>0</v>
          </cell>
        </row>
        <row r="2327">
          <cell r="F2327">
            <v>0</v>
          </cell>
        </row>
        <row r="2328">
          <cell r="F2328">
            <v>0</v>
          </cell>
        </row>
        <row r="2329">
          <cell r="F2329">
            <v>0</v>
          </cell>
        </row>
        <row r="2330">
          <cell r="F2330">
            <v>0</v>
          </cell>
        </row>
        <row r="2331">
          <cell r="F2331">
            <v>0</v>
          </cell>
        </row>
        <row r="2332">
          <cell r="F2332">
            <v>0</v>
          </cell>
        </row>
        <row r="2333">
          <cell r="F2333">
            <v>0</v>
          </cell>
        </row>
        <row r="2334">
          <cell r="F2334">
            <v>0</v>
          </cell>
        </row>
        <row r="2335">
          <cell r="F2335">
            <v>0</v>
          </cell>
        </row>
        <row r="2336">
          <cell r="F2336">
            <v>0</v>
          </cell>
        </row>
        <row r="2337">
          <cell r="F2337">
            <v>0</v>
          </cell>
        </row>
        <row r="2338">
          <cell r="F2338">
            <v>0</v>
          </cell>
        </row>
        <row r="2339">
          <cell r="F2339">
            <v>0</v>
          </cell>
        </row>
        <row r="2340">
          <cell r="F2340">
            <v>0</v>
          </cell>
        </row>
        <row r="2341">
          <cell r="F2341">
            <v>0</v>
          </cell>
        </row>
        <row r="2342">
          <cell r="F2342">
            <v>0</v>
          </cell>
        </row>
        <row r="2343">
          <cell r="F2343">
            <v>0</v>
          </cell>
        </row>
        <row r="2344">
          <cell r="F2344">
            <v>0</v>
          </cell>
        </row>
        <row r="2345">
          <cell r="F2345">
            <v>0</v>
          </cell>
        </row>
        <row r="2346">
          <cell r="F2346">
            <v>0</v>
          </cell>
        </row>
        <row r="2347">
          <cell r="F2347">
            <v>0</v>
          </cell>
        </row>
        <row r="2348">
          <cell r="F2348">
            <v>0</v>
          </cell>
        </row>
        <row r="2349">
          <cell r="F2349">
            <v>0</v>
          </cell>
        </row>
        <row r="2350">
          <cell r="F2350">
            <v>0</v>
          </cell>
        </row>
        <row r="2351">
          <cell r="F2351">
            <v>0</v>
          </cell>
        </row>
        <row r="2352">
          <cell r="F2352">
            <v>0</v>
          </cell>
        </row>
        <row r="2353">
          <cell r="F2353">
            <v>0</v>
          </cell>
        </row>
        <row r="2354">
          <cell r="F2354">
            <v>0</v>
          </cell>
        </row>
        <row r="2355">
          <cell r="F2355">
            <v>0</v>
          </cell>
        </row>
        <row r="2356">
          <cell r="F2356">
            <v>0</v>
          </cell>
        </row>
        <row r="2357">
          <cell r="F2357">
            <v>0</v>
          </cell>
        </row>
        <row r="2358">
          <cell r="F2358">
            <v>0</v>
          </cell>
        </row>
        <row r="2359">
          <cell r="F2359">
            <v>0</v>
          </cell>
        </row>
        <row r="2360">
          <cell r="F2360">
            <v>0</v>
          </cell>
        </row>
        <row r="2361">
          <cell r="F2361">
            <v>0</v>
          </cell>
        </row>
        <row r="2362">
          <cell r="F2362">
            <v>0</v>
          </cell>
        </row>
        <row r="2363">
          <cell r="F2363">
            <v>0</v>
          </cell>
        </row>
        <row r="2364">
          <cell r="F2364">
            <v>0</v>
          </cell>
        </row>
        <row r="2365">
          <cell r="F2365">
            <v>0</v>
          </cell>
        </row>
        <row r="2366">
          <cell r="F2366">
            <v>0</v>
          </cell>
        </row>
        <row r="2367">
          <cell r="F2367">
            <v>0</v>
          </cell>
        </row>
        <row r="2368">
          <cell r="F2368">
            <v>0</v>
          </cell>
        </row>
        <row r="2369">
          <cell r="F2369">
            <v>0</v>
          </cell>
        </row>
        <row r="2370">
          <cell r="F2370">
            <v>0</v>
          </cell>
        </row>
        <row r="2371">
          <cell r="F2371">
            <v>0</v>
          </cell>
        </row>
        <row r="2372">
          <cell r="F2372">
            <v>0</v>
          </cell>
        </row>
        <row r="2373">
          <cell r="F2373">
            <v>0</v>
          </cell>
        </row>
        <row r="2374">
          <cell r="F2374">
            <v>0</v>
          </cell>
        </row>
        <row r="2375">
          <cell r="F2375">
            <v>0</v>
          </cell>
        </row>
        <row r="2376">
          <cell r="F2376">
            <v>0</v>
          </cell>
        </row>
        <row r="2377">
          <cell r="F2377">
            <v>0</v>
          </cell>
        </row>
        <row r="2378">
          <cell r="F2378">
            <v>0</v>
          </cell>
        </row>
        <row r="2379">
          <cell r="F2379">
            <v>0</v>
          </cell>
        </row>
        <row r="2380">
          <cell r="F2380">
            <v>0</v>
          </cell>
        </row>
        <row r="2381">
          <cell r="F2381">
            <v>0</v>
          </cell>
        </row>
        <row r="2382">
          <cell r="F2382">
            <v>0</v>
          </cell>
        </row>
        <row r="2383">
          <cell r="F2383">
            <v>0</v>
          </cell>
        </row>
        <row r="2384">
          <cell r="F2384">
            <v>0</v>
          </cell>
        </row>
        <row r="2385">
          <cell r="F2385">
            <v>0</v>
          </cell>
        </row>
        <row r="2386">
          <cell r="F2386">
            <v>0</v>
          </cell>
        </row>
        <row r="2387">
          <cell r="F2387">
            <v>0</v>
          </cell>
        </row>
        <row r="2388">
          <cell r="F2388">
            <v>0</v>
          </cell>
        </row>
        <row r="2389">
          <cell r="F2389">
            <v>0</v>
          </cell>
        </row>
        <row r="2390">
          <cell r="F2390">
            <v>0</v>
          </cell>
        </row>
        <row r="2391">
          <cell r="F2391">
            <v>0</v>
          </cell>
        </row>
        <row r="2392">
          <cell r="F2392">
            <v>0</v>
          </cell>
        </row>
        <row r="2393">
          <cell r="F2393">
            <v>0</v>
          </cell>
        </row>
        <row r="2394">
          <cell r="F2394">
            <v>0</v>
          </cell>
        </row>
        <row r="2395">
          <cell r="F2395">
            <v>0</v>
          </cell>
        </row>
        <row r="2396">
          <cell r="F2396">
            <v>0</v>
          </cell>
        </row>
        <row r="2397">
          <cell r="F2397">
            <v>0</v>
          </cell>
        </row>
        <row r="2398">
          <cell r="F2398">
            <v>0</v>
          </cell>
        </row>
        <row r="2399">
          <cell r="F2399">
            <v>0</v>
          </cell>
        </row>
        <row r="2400">
          <cell r="F2400">
            <v>0</v>
          </cell>
        </row>
        <row r="2401">
          <cell r="F2401">
            <v>0</v>
          </cell>
        </row>
        <row r="2402">
          <cell r="F2402">
            <v>0</v>
          </cell>
        </row>
        <row r="2403">
          <cell r="F2403">
            <v>0</v>
          </cell>
        </row>
        <row r="2404">
          <cell r="F2404">
            <v>0</v>
          </cell>
        </row>
        <row r="2405">
          <cell r="F2405">
            <v>0</v>
          </cell>
        </row>
        <row r="2406">
          <cell r="F2406">
            <v>0</v>
          </cell>
        </row>
        <row r="2407">
          <cell r="F2407">
            <v>0</v>
          </cell>
        </row>
        <row r="2408">
          <cell r="F2408">
            <v>0</v>
          </cell>
        </row>
        <row r="2409">
          <cell r="F2409">
            <v>0</v>
          </cell>
        </row>
        <row r="2410">
          <cell r="F2410">
            <v>0</v>
          </cell>
        </row>
        <row r="2411">
          <cell r="F2411">
            <v>0</v>
          </cell>
        </row>
        <row r="2412">
          <cell r="F2412">
            <v>0</v>
          </cell>
        </row>
        <row r="2413">
          <cell r="F2413">
            <v>0</v>
          </cell>
        </row>
        <row r="2414">
          <cell r="F2414">
            <v>0</v>
          </cell>
        </row>
        <row r="2415">
          <cell r="F2415">
            <v>0</v>
          </cell>
        </row>
        <row r="2416">
          <cell r="F2416">
            <v>0</v>
          </cell>
        </row>
        <row r="2417">
          <cell r="F2417">
            <v>0</v>
          </cell>
        </row>
        <row r="2418">
          <cell r="F2418">
            <v>0</v>
          </cell>
        </row>
        <row r="2419">
          <cell r="F2419">
            <v>0</v>
          </cell>
        </row>
        <row r="2420">
          <cell r="F2420">
            <v>0</v>
          </cell>
        </row>
        <row r="2421">
          <cell r="F2421">
            <v>0</v>
          </cell>
        </row>
        <row r="2422">
          <cell r="F2422">
            <v>0</v>
          </cell>
        </row>
        <row r="2423">
          <cell r="F2423">
            <v>0</v>
          </cell>
        </row>
        <row r="2424">
          <cell r="F2424">
            <v>0</v>
          </cell>
        </row>
        <row r="2425">
          <cell r="F2425">
            <v>0</v>
          </cell>
        </row>
        <row r="2426">
          <cell r="F2426">
            <v>0</v>
          </cell>
        </row>
        <row r="2427">
          <cell r="F2427">
            <v>0</v>
          </cell>
        </row>
        <row r="2428">
          <cell r="F2428">
            <v>0</v>
          </cell>
        </row>
        <row r="2429">
          <cell r="F2429">
            <v>0</v>
          </cell>
        </row>
        <row r="2430">
          <cell r="F2430">
            <v>0</v>
          </cell>
        </row>
        <row r="2431">
          <cell r="F2431">
            <v>0</v>
          </cell>
        </row>
        <row r="2432">
          <cell r="F2432">
            <v>0</v>
          </cell>
        </row>
        <row r="2433">
          <cell r="F2433">
            <v>0</v>
          </cell>
        </row>
        <row r="2434">
          <cell r="F2434">
            <v>0</v>
          </cell>
        </row>
        <row r="2435">
          <cell r="F2435">
            <v>0</v>
          </cell>
        </row>
        <row r="2436">
          <cell r="F2436">
            <v>0</v>
          </cell>
        </row>
        <row r="2437">
          <cell r="F2437">
            <v>0</v>
          </cell>
        </row>
        <row r="2438">
          <cell r="F2438">
            <v>0</v>
          </cell>
        </row>
        <row r="2439">
          <cell r="F2439">
            <v>0</v>
          </cell>
        </row>
        <row r="2440">
          <cell r="F2440">
            <v>0</v>
          </cell>
        </row>
        <row r="2441">
          <cell r="F2441">
            <v>0</v>
          </cell>
        </row>
        <row r="2442">
          <cell r="F2442">
            <v>0</v>
          </cell>
        </row>
        <row r="2443">
          <cell r="F2443">
            <v>0</v>
          </cell>
        </row>
        <row r="2444">
          <cell r="F2444">
            <v>0</v>
          </cell>
        </row>
        <row r="2445">
          <cell r="F2445">
            <v>0</v>
          </cell>
        </row>
        <row r="2446">
          <cell r="F2446">
            <v>0</v>
          </cell>
        </row>
        <row r="2447">
          <cell r="F2447">
            <v>0</v>
          </cell>
        </row>
        <row r="2448">
          <cell r="F2448">
            <v>0</v>
          </cell>
        </row>
        <row r="2449">
          <cell r="F2449">
            <v>0</v>
          </cell>
        </row>
        <row r="2450">
          <cell r="F2450">
            <v>0</v>
          </cell>
        </row>
        <row r="2451">
          <cell r="F2451">
            <v>0</v>
          </cell>
        </row>
        <row r="2452">
          <cell r="F2452">
            <v>0</v>
          </cell>
        </row>
        <row r="2453">
          <cell r="F2453">
            <v>0</v>
          </cell>
        </row>
        <row r="2454">
          <cell r="F2454">
            <v>0</v>
          </cell>
        </row>
        <row r="2455">
          <cell r="F2455">
            <v>0</v>
          </cell>
        </row>
        <row r="2456">
          <cell r="F2456">
            <v>0</v>
          </cell>
        </row>
        <row r="2457">
          <cell r="F2457">
            <v>0</v>
          </cell>
        </row>
        <row r="2458">
          <cell r="F2458">
            <v>0</v>
          </cell>
        </row>
        <row r="2459">
          <cell r="F2459">
            <v>0</v>
          </cell>
        </row>
        <row r="2460">
          <cell r="F2460">
            <v>0</v>
          </cell>
        </row>
        <row r="2461">
          <cell r="F2461">
            <v>0</v>
          </cell>
        </row>
        <row r="2462">
          <cell r="F2462">
            <v>0</v>
          </cell>
        </row>
        <row r="2463">
          <cell r="F2463">
            <v>0</v>
          </cell>
        </row>
        <row r="2464">
          <cell r="F2464">
            <v>0</v>
          </cell>
        </row>
        <row r="2465">
          <cell r="F2465">
            <v>0</v>
          </cell>
        </row>
        <row r="2466">
          <cell r="F2466">
            <v>0</v>
          </cell>
        </row>
        <row r="2467">
          <cell r="F2467">
            <v>0</v>
          </cell>
        </row>
        <row r="2468">
          <cell r="F2468">
            <v>0</v>
          </cell>
        </row>
        <row r="2469">
          <cell r="F2469">
            <v>0</v>
          </cell>
        </row>
        <row r="2470">
          <cell r="F2470">
            <v>0</v>
          </cell>
        </row>
        <row r="2471">
          <cell r="F2471">
            <v>0</v>
          </cell>
        </row>
        <row r="2472">
          <cell r="F2472">
            <v>0</v>
          </cell>
        </row>
        <row r="2473">
          <cell r="F2473">
            <v>0</v>
          </cell>
        </row>
        <row r="2474">
          <cell r="F2474">
            <v>0</v>
          </cell>
        </row>
        <row r="2475">
          <cell r="F2475">
            <v>0</v>
          </cell>
        </row>
        <row r="2476">
          <cell r="F2476">
            <v>0</v>
          </cell>
        </row>
        <row r="2477">
          <cell r="F2477">
            <v>0</v>
          </cell>
        </row>
        <row r="2478">
          <cell r="F2478">
            <v>0</v>
          </cell>
        </row>
        <row r="2479">
          <cell r="F2479">
            <v>0</v>
          </cell>
        </row>
        <row r="2480">
          <cell r="F2480">
            <v>0</v>
          </cell>
        </row>
        <row r="2481">
          <cell r="F2481">
            <v>0</v>
          </cell>
        </row>
        <row r="2482">
          <cell r="F2482">
            <v>0</v>
          </cell>
        </row>
        <row r="2483">
          <cell r="F2483">
            <v>0</v>
          </cell>
        </row>
        <row r="2484">
          <cell r="F2484">
            <v>0</v>
          </cell>
        </row>
        <row r="2485">
          <cell r="F2485">
            <v>0</v>
          </cell>
        </row>
        <row r="2486">
          <cell r="F2486">
            <v>0</v>
          </cell>
        </row>
        <row r="2487">
          <cell r="F2487">
            <v>0</v>
          </cell>
        </row>
        <row r="2488">
          <cell r="F2488">
            <v>0</v>
          </cell>
        </row>
        <row r="2489">
          <cell r="F2489">
            <v>0</v>
          </cell>
        </row>
        <row r="2490">
          <cell r="F2490">
            <v>0</v>
          </cell>
        </row>
        <row r="2491">
          <cell r="F2491">
            <v>0</v>
          </cell>
        </row>
        <row r="2492">
          <cell r="F2492">
            <v>0</v>
          </cell>
        </row>
        <row r="2493">
          <cell r="F2493">
            <v>0</v>
          </cell>
        </row>
        <row r="2494">
          <cell r="F2494">
            <v>0</v>
          </cell>
        </row>
        <row r="2495">
          <cell r="F2495">
            <v>0</v>
          </cell>
        </row>
        <row r="2496">
          <cell r="F2496">
            <v>0</v>
          </cell>
        </row>
        <row r="2497">
          <cell r="F2497">
            <v>0</v>
          </cell>
        </row>
        <row r="2498">
          <cell r="F2498">
            <v>0</v>
          </cell>
        </row>
        <row r="2499">
          <cell r="F2499">
            <v>0</v>
          </cell>
        </row>
        <row r="2500">
          <cell r="F2500">
            <v>0</v>
          </cell>
        </row>
        <row r="2501">
          <cell r="F2501">
            <v>0</v>
          </cell>
        </row>
        <row r="2502">
          <cell r="F2502">
            <v>0</v>
          </cell>
        </row>
        <row r="2503">
          <cell r="F2503">
            <v>0</v>
          </cell>
        </row>
        <row r="2504">
          <cell r="F2504">
            <v>0</v>
          </cell>
        </row>
        <row r="2505">
          <cell r="F2505">
            <v>0</v>
          </cell>
        </row>
        <row r="2506">
          <cell r="F2506">
            <v>0</v>
          </cell>
        </row>
        <row r="2507">
          <cell r="F2507">
            <v>0</v>
          </cell>
        </row>
        <row r="2508">
          <cell r="F2508">
            <v>0</v>
          </cell>
        </row>
        <row r="2509">
          <cell r="F2509">
            <v>0</v>
          </cell>
        </row>
        <row r="2510">
          <cell r="F2510">
            <v>0</v>
          </cell>
        </row>
        <row r="2511">
          <cell r="F2511">
            <v>0</v>
          </cell>
        </row>
        <row r="2512">
          <cell r="F2512">
            <v>0</v>
          </cell>
        </row>
        <row r="2513">
          <cell r="F2513">
            <v>0</v>
          </cell>
        </row>
        <row r="2514">
          <cell r="F2514">
            <v>0</v>
          </cell>
        </row>
        <row r="2515">
          <cell r="F2515">
            <v>0</v>
          </cell>
        </row>
        <row r="2516">
          <cell r="F2516">
            <v>0</v>
          </cell>
        </row>
        <row r="2517">
          <cell r="F2517">
            <v>0</v>
          </cell>
        </row>
        <row r="2518">
          <cell r="F2518">
            <v>0</v>
          </cell>
        </row>
        <row r="2519">
          <cell r="F2519">
            <v>0</v>
          </cell>
        </row>
        <row r="2520">
          <cell r="F2520">
            <v>0</v>
          </cell>
        </row>
        <row r="2521">
          <cell r="F2521">
            <v>0</v>
          </cell>
        </row>
        <row r="2522">
          <cell r="F2522">
            <v>0</v>
          </cell>
        </row>
        <row r="2523">
          <cell r="F2523">
            <v>0</v>
          </cell>
        </row>
        <row r="2524">
          <cell r="F2524">
            <v>0</v>
          </cell>
        </row>
        <row r="2525">
          <cell r="F2525">
            <v>0</v>
          </cell>
        </row>
        <row r="2526">
          <cell r="F2526">
            <v>0</v>
          </cell>
        </row>
        <row r="2527">
          <cell r="F2527">
            <v>0</v>
          </cell>
        </row>
        <row r="2528">
          <cell r="F2528">
            <v>0</v>
          </cell>
        </row>
        <row r="2529">
          <cell r="F2529">
            <v>0</v>
          </cell>
        </row>
        <row r="2530">
          <cell r="F2530">
            <v>0</v>
          </cell>
        </row>
        <row r="2531">
          <cell r="F2531">
            <v>0</v>
          </cell>
        </row>
        <row r="2532">
          <cell r="F2532">
            <v>0</v>
          </cell>
        </row>
        <row r="2533">
          <cell r="F2533">
            <v>0</v>
          </cell>
        </row>
        <row r="2534">
          <cell r="F2534">
            <v>0</v>
          </cell>
        </row>
        <row r="2535">
          <cell r="F2535">
            <v>0</v>
          </cell>
        </row>
        <row r="2536">
          <cell r="F2536">
            <v>0</v>
          </cell>
        </row>
        <row r="2537">
          <cell r="F2537">
            <v>0</v>
          </cell>
        </row>
        <row r="2538">
          <cell r="F2538">
            <v>0</v>
          </cell>
        </row>
        <row r="2539">
          <cell r="F2539">
            <v>0</v>
          </cell>
        </row>
        <row r="2540">
          <cell r="F2540">
            <v>0</v>
          </cell>
        </row>
        <row r="2541">
          <cell r="F2541">
            <v>0</v>
          </cell>
        </row>
        <row r="2542">
          <cell r="F2542">
            <v>0</v>
          </cell>
        </row>
        <row r="2543">
          <cell r="F2543">
            <v>0</v>
          </cell>
        </row>
        <row r="2544">
          <cell r="F2544">
            <v>0</v>
          </cell>
        </row>
        <row r="2545">
          <cell r="F2545">
            <v>0</v>
          </cell>
        </row>
        <row r="2546">
          <cell r="F2546">
            <v>0</v>
          </cell>
        </row>
        <row r="2547">
          <cell r="F2547">
            <v>0</v>
          </cell>
        </row>
        <row r="2548">
          <cell r="F2548">
            <v>0</v>
          </cell>
        </row>
        <row r="2549">
          <cell r="F2549">
            <v>0</v>
          </cell>
        </row>
        <row r="2550">
          <cell r="F2550">
            <v>0</v>
          </cell>
        </row>
        <row r="2551">
          <cell r="F2551">
            <v>0</v>
          </cell>
        </row>
        <row r="2552">
          <cell r="F2552">
            <v>0</v>
          </cell>
        </row>
        <row r="2553">
          <cell r="F2553">
            <v>0</v>
          </cell>
        </row>
        <row r="2554">
          <cell r="F2554">
            <v>0</v>
          </cell>
        </row>
        <row r="2555">
          <cell r="F2555">
            <v>0</v>
          </cell>
        </row>
        <row r="2556">
          <cell r="F2556">
            <v>0</v>
          </cell>
        </row>
        <row r="2557">
          <cell r="F2557">
            <v>0</v>
          </cell>
        </row>
        <row r="2558">
          <cell r="F2558">
            <v>0</v>
          </cell>
        </row>
        <row r="2559">
          <cell r="F2559">
            <v>0</v>
          </cell>
        </row>
        <row r="2560">
          <cell r="F2560">
            <v>0</v>
          </cell>
        </row>
        <row r="2561">
          <cell r="F2561">
            <v>0</v>
          </cell>
        </row>
        <row r="2562">
          <cell r="F2562">
            <v>0</v>
          </cell>
        </row>
        <row r="2563">
          <cell r="F2563">
            <v>0</v>
          </cell>
        </row>
        <row r="2564">
          <cell r="F2564">
            <v>0</v>
          </cell>
        </row>
        <row r="2565">
          <cell r="F2565">
            <v>0</v>
          </cell>
        </row>
        <row r="2566">
          <cell r="F2566">
            <v>0</v>
          </cell>
        </row>
        <row r="2567">
          <cell r="F2567">
            <v>0</v>
          </cell>
        </row>
        <row r="2568">
          <cell r="F2568">
            <v>0</v>
          </cell>
        </row>
        <row r="2569">
          <cell r="F2569">
            <v>0</v>
          </cell>
        </row>
        <row r="2570">
          <cell r="F2570">
            <v>0</v>
          </cell>
        </row>
        <row r="2571">
          <cell r="F2571">
            <v>0</v>
          </cell>
        </row>
        <row r="2572">
          <cell r="F2572">
            <v>0</v>
          </cell>
        </row>
        <row r="2573">
          <cell r="F2573">
            <v>0</v>
          </cell>
        </row>
        <row r="2574">
          <cell r="F2574">
            <v>0</v>
          </cell>
        </row>
        <row r="2575">
          <cell r="F2575">
            <v>0</v>
          </cell>
        </row>
        <row r="2576">
          <cell r="F2576">
            <v>0</v>
          </cell>
        </row>
        <row r="2577">
          <cell r="F2577">
            <v>0</v>
          </cell>
        </row>
        <row r="2578">
          <cell r="F2578">
            <v>0</v>
          </cell>
        </row>
        <row r="2579">
          <cell r="F2579">
            <v>0</v>
          </cell>
        </row>
        <row r="2580">
          <cell r="F2580">
            <v>0</v>
          </cell>
        </row>
        <row r="2581">
          <cell r="F2581">
            <v>0</v>
          </cell>
        </row>
        <row r="2582">
          <cell r="F2582">
            <v>0</v>
          </cell>
        </row>
        <row r="2583">
          <cell r="F2583">
            <v>0</v>
          </cell>
        </row>
        <row r="2584">
          <cell r="F2584">
            <v>0</v>
          </cell>
        </row>
        <row r="2585">
          <cell r="F2585">
            <v>0</v>
          </cell>
        </row>
        <row r="2586">
          <cell r="F2586">
            <v>0</v>
          </cell>
        </row>
        <row r="2587">
          <cell r="F2587">
            <v>0</v>
          </cell>
        </row>
        <row r="2588">
          <cell r="F2588">
            <v>0</v>
          </cell>
        </row>
        <row r="2589">
          <cell r="F2589">
            <v>0</v>
          </cell>
        </row>
        <row r="2590">
          <cell r="F2590">
            <v>0</v>
          </cell>
        </row>
        <row r="2591">
          <cell r="F2591">
            <v>0</v>
          </cell>
        </row>
        <row r="2592">
          <cell r="F2592">
            <v>0</v>
          </cell>
        </row>
        <row r="2593">
          <cell r="F2593">
            <v>0</v>
          </cell>
        </row>
        <row r="2594">
          <cell r="F2594">
            <v>0</v>
          </cell>
        </row>
        <row r="2595">
          <cell r="F2595">
            <v>0</v>
          </cell>
        </row>
        <row r="2596">
          <cell r="F2596">
            <v>0</v>
          </cell>
        </row>
        <row r="2597">
          <cell r="F2597">
            <v>0</v>
          </cell>
        </row>
        <row r="2598">
          <cell r="F2598">
            <v>0</v>
          </cell>
        </row>
        <row r="2599">
          <cell r="F2599">
            <v>0</v>
          </cell>
        </row>
        <row r="2600">
          <cell r="F2600">
            <v>0</v>
          </cell>
        </row>
        <row r="2601">
          <cell r="F2601">
            <v>0</v>
          </cell>
        </row>
        <row r="2602">
          <cell r="F2602">
            <v>0</v>
          </cell>
        </row>
        <row r="2603">
          <cell r="F2603">
            <v>0</v>
          </cell>
        </row>
        <row r="2604">
          <cell r="F2604">
            <v>0</v>
          </cell>
        </row>
        <row r="2605">
          <cell r="F2605">
            <v>0</v>
          </cell>
        </row>
        <row r="2606">
          <cell r="F2606">
            <v>0</v>
          </cell>
        </row>
        <row r="2607">
          <cell r="F2607">
            <v>0</v>
          </cell>
        </row>
        <row r="2608">
          <cell r="F2608">
            <v>0</v>
          </cell>
        </row>
        <row r="2609">
          <cell r="F2609">
            <v>0</v>
          </cell>
        </row>
        <row r="2610">
          <cell r="F2610">
            <v>0</v>
          </cell>
        </row>
        <row r="2611">
          <cell r="F2611">
            <v>0</v>
          </cell>
        </row>
        <row r="2612">
          <cell r="F2612">
            <v>0</v>
          </cell>
        </row>
        <row r="2613">
          <cell r="F2613">
            <v>0</v>
          </cell>
        </row>
        <row r="2614">
          <cell r="F2614">
            <v>0</v>
          </cell>
        </row>
        <row r="2615">
          <cell r="F2615">
            <v>0</v>
          </cell>
        </row>
        <row r="2616">
          <cell r="F2616">
            <v>0</v>
          </cell>
        </row>
        <row r="2617">
          <cell r="F2617">
            <v>0</v>
          </cell>
        </row>
        <row r="2618">
          <cell r="F2618">
            <v>0</v>
          </cell>
        </row>
        <row r="2619">
          <cell r="F2619">
            <v>0</v>
          </cell>
        </row>
        <row r="2620">
          <cell r="F2620">
            <v>0</v>
          </cell>
        </row>
        <row r="2621">
          <cell r="F2621">
            <v>0</v>
          </cell>
        </row>
        <row r="2622">
          <cell r="F2622">
            <v>0</v>
          </cell>
        </row>
        <row r="2623">
          <cell r="F2623">
            <v>0</v>
          </cell>
        </row>
        <row r="2624">
          <cell r="F2624">
            <v>0</v>
          </cell>
        </row>
        <row r="2625">
          <cell r="F2625">
            <v>0</v>
          </cell>
        </row>
        <row r="2626">
          <cell r="F2626">
            <v>0</v>
          </cell>
        </row>
        <row r="2627">
          <cell r="F2627">
            <v>0</v>
          </cell>
        </row>
        <row r="2628">
          <cell r="F2628">
            <v>0</v>
          </cell>
        </row>
        <row r="2629">
          <cell r="F2629">
            <v>0</v>
          </cell>
        </row>
        <row r="2630">
          <cell r="F2630">
            <v>0</v>
          </cell>
        </row>
        <row r="2631">
          <cell r="F2631">
            <v>0</v>
          </cell>
        </row>
        <row r="2632">
          <cell r="F2632">
            <v>0</v>
          </cell>
        </row>
        <row r="2633">
          <cell r="F2633">
            <v>0</v>
          </cell>
        </row>
        <row r="2634">
          <cell r="F2634">
            <v>0</v>
          </cell>
        </row>
        <row r="2635">
          <cell r="F2635">
            <v>0</v>
          </cell>
        </row>
        <row r="2636">
          <cell r="F2636">
            <v>0</v>
          </cell>
        </row>
        <row r="2637">
          <cell r="F2637">
            <v>0</v>
          </cell>
        </row>
        <row r="2638">
          <cell r="F2638">
            <v>0</v>
          </cell>
        </row>
        <row r="2639">
          <cell r="F2639">
            <v>0</v>
          </cell>
        </row>
        <row r="2640">
          <cell r="F2640">
            <v>0</v>
          </cell>
        </row>
        <row r="2641">
          <cell r="F2641">
            <v>0</v>
          </cell>
        </row>
        <row r="2642">
          <cell r="F2642">
            <v>0</v>
          </cell>
        </row>
        <row r="2643">
          <cell r="F2643">
            <v>0</v>
          </cell>
        </row>
        <row r="2644">
          <cell r="F2644">
            <v>0</v>
          </cell>
        </row>
        <row r="2645">
          <cell r="F2645">
            <v>0</v>
          </cell>
        </row>
        <row r="2646">
          <cell r="F2646">
            <v>0</v>
          </cell>
        </row>
        <row r="2647">
          <cell r="F2647">
            <v>0</v>
          </cell>
        </row>
        <row r="2648">
          <cell r="F2648">
            <v>0</v>
          </cell>
        </row>
        <row r="2649">
          <cell r="F2649">
            <v>0</v>
          </cell>
        </row>
        <row r="2650">
          <cell r="F2650">
            <v>0</v>
          </cell>
        </row>
        <row r="2651">
          <cell r="F2651">
            <v>0</v>
          </cell>
        </row>
        <row r="2652">
          <cell r="F2652">
            <v>0</v>
          </cell>
        </row>
        <row r="2653">
          <cell r="F2653">
            <v>0</v>
          </cell>
        </row>
        <row r="2654">
          <cell r="F2654">
            <v>0</v>
          </cell>
        </row>
        <row r="2655">
          <cell r="F2655">
            <v>0</v>
          </cell>
        </row>
        <row r="2656">
          <cell r="F2656">
            <v>0</v>
          </cell>
        </row>
        <row r="2657">
          <cell r="F2657">
            <v>0</v>
          </cell>
        </row>
        <row r="2658">
          <cell r="F2658">
            <v>0</v>
          </cell>
        </row>
        <row r="2659">
          <cell r="F2659">
            <v>0</v>
          </cell>
        </row>
        <row r="2660">
          <cell r="F2660">
            <v>0</v>
          </cell>
        </row>
        <row r="2661">
          <cell r="F2661">
            <v>0</v>
          </cell>
        </row>
        <row r="2662">
          <cell r="F2662">
            <v>0</v>
          </cell>
        </row>
        <row r="2663">
          <cell r="F2663">
            <v>0</v>
          </cell>
        </row>
        <row r="2664">
          <cell r="F2664">
            <v>0</v>
          </cell>
        </row>
        <row r="2665">
          <cell r="F2665">
            <v>0</v>
          </cell>
        </row>
        <row r="2666">
          <cell r="F2666">
            <v>0</v>
          </cell>
        </row>
        <row r="2667">
          <cell r="F2667">
            <v>0</v>
          </cell>
        </row>
        <row r="2668">
          <cell r="F2668">
            <v>0</v>
          </cell>
        </row>
        <row r="2669">
          <cell r="F2669">
            <v>68949757</v>
          </cell>
        </row>
        <row r="2670">
          <cell r="F2670">
            <v>0</v>
          </cell>
        </row>
        <row r="2671">
          <cell r="F2671">
            <v>0</v>
          </cell>
        </row>
        <row r="2672">
          <cell r="F2672">
            <v>0</v>
          </cell>
        </row>
        <row r="2673">
          <cell r="F2673">
            <v>0</v>
          </cell>
        </row>
        <row r="2674">
          <cell r="F2674">
            <v>0</v>
          </cell>
        </row>
        <row r="2675">
          <cell r="F2675">
            <v>0</v>
          </cell>
        </row>
        <row r="2676">
          <cell r="F2676">
            <v>0</v>
          </cell>
        </row>
        <row r="2677">
          <cell r="F2677">
            <v>0</v>
          </cell>
        </row>
        <row r="2678">
          <cell r="F2678">
            <v>0</v>
          </cell>
        </row>
        <row r="2679">
          <cell r="F2679">
            <v>0</v>
          </cell>
        </row>
        <row r="2680">
          <cell r="F2680">
            <v>0</v>
          </cell>
        </row>
        <row r="2681">
          <cell r="F2681">
            <v>0</v>
          </cell>
        </row>
        <row r="2682">
          <cell r="F2682">
            <v>0</v>
          </cell>
        </row>
        <row r="2683">
          <cell r="F2683">
            <v>0</v>
          </cell>
        </row>
        <row r="2684">
          <cell r="F2684">
            <v>0</v>
          </cell>
        </row>
        <row r="2685">
          <cell r="F2685">
            <v>0</v>
          </cell>
        </row>
        <row r="2686">
          <cell r="F2686">
            <v>0</v>
          </cell>
        </row>
        <row r="2687">
          <cell r="F2687">
            <v>0</v>
          </cell>
        </row>
        <row r="2688">
          <cell r="F2688">
            <v>0</v>
          </cell>
        </row>
        <row r="2689">
          <cell r="F2689">
            <v>0</v>
          </cell>
        </row>
        <row r="2690">
          <cell r="F2690">
            <v>0</v>
          </cell>
        </row>
        <row r="2691">
          <cell r="F2691">
            <v>0</v>
          </cell>
        </row>
        <row r="2692">
          <cell r="F2692">
            <v>0</v>
          </cell>
        </row>
        <row r="2693">
          <cell r="F2693">
            <v>16494008</v>
          </cell>
        </row>
        <row r="2694">
          <cell r="F2694">
            <v>3199721</v>
          </cell>
        </row>
        <row r="2695">
          <cell r="F2695">
            <v>5126271</v>
          </cell>
        </row>
        <row r="2696">
          <cell r="F2696">
            <v>0</v>
          </cell>
        </row>
        <row r="2697">
          <cell r="F2697">
            <v>0</v>
          </cell>
        </row>
        <row r="2698">
          <cell r="F2698">
            <v>0</v>
          </cell>
        </row>
        <row r="2699">
          <cell r="F2699">
            <v>0</v>
          </cell>
        </row>
        <row r="2700">
          <cell r="F2700">
            <v>0</v>
          </cell>
        </row>
        <row r="2701">
          <cell r="F2701">
            <v>0</v>
          </cell>
        </row>
        <row r="2702">
          <cell r="F2702">
            <v>0</v>
          </cell>
        </row>
        <row r="2703">
          <cell r="F2703">
            <v>0</v>
          </cell>
        </row>
        <row r="2704">
          <cell r="F2704">
            <v>0</v>
          </cell>
        </row>
        <row r="2705">
          <cell r="F2705">
            <v>0</v>
          </cell>
        </row>
        <row r="2706">
          <cell r="F2706">
            <v>0</v>
          </cell>
        </row>
        <row r="2707">
          <cell r="F2707">
            <v>0</v>
          </cell>
        </row>
        <row r="2708">
          <cell r="F2708">
            <v>0</v>
          </cell>
        </row>
        <row r="2709">
          <cell r="F2709">
            <v>0</v>
          </cell>
        </row>
        <row r="2710">
          <cell r="F2710">
            <v>0</v>
          </cell>
        </row>
        <row r="2711">
          <cell r="F2711">
            <v>0</v>
          </cell>
        </row>
        <row r="2712">
          <cell r="F2712">
            <v>0</v>
          </cell>
        </row>
        <row r="2713">
          <cell r="F2713">
            <v>0</v>
          </cell>
        </row>
        <row r="2714">
          <cell r="F2714">
            <v>0</v>
          </cell>
        </row>
        <row r="2715">
          <cell r="F2715">
            <v>0</v>
          </cell>
        </row>
        <row r="2716">
          <cell r="F2716">
            <v>0</v>
          </cell>
        </row>
        <row r="2717">
          <cell r="F2717">
            <v>0</v>
          </cell>
        </row>
        <row r="2718">
          <cell r="F2718">
            <v>0</v>
          </cell>
        </row>
        <row r="2719">
          <cell r="F2719">
            <v>0</v>
          </cell>
        </row>
        <row r="2720">
          <cell r="F2720">
            <v>0</v>
          </cell>
        </row>
        <row r="2721">
          <cell r="F2721">
            <v>0</v>
          </cell>
        </row>
        <row r="2722">
          <cell r="F2722">
            <v>0</v>
          </cell>
        </row>
        <row r="2723">
          <cell r="F2723">
            <v>0</v>
          </cell>
        </row>
        <row r="2724">
          <cell r="F2724">
            <v>0</v>
          </cell>
        </row>
        <row r="2725">
          <cell r="F2725">
            <v>0</v>
          </cell>
        </row>
        <row r="2726">
          <cell r="F2726">
            <v>0</v>
          </cell>
        </row>
        <row r="2727">
          <cell r="F2727">
            <v>0</v>
          </cell>
        </row>
        <row r="2728">
          <cell r="F2728">
            <v>15432256.85752555</v>
          </cell>
        </row>
        <row r="2729">
          <cell r="F2729">
            <v>1710791.604994267</v>
          </cell>
        </row>
        <row r="2730">
          <cell r="F2730">
            <v>43656.6680603922</v>
          </cell>
        </row>
        <row r="2731">
          <cell r="F2731">
            <v>1305578.7068246382</v>
          </cell>
        </row>
        <row r="2732">
          <cell r="F2732">
            <v>873133.36120784399</v>
          </cell>
        </row>
        <row r="2733">
          <cell r="F2733">
            <v>43656.6680603922</v>
          </cell>
        </row>
        <row r="2734">
          <cell r="F2734">
            <v>945894.47464183101</v>
          </cell>
        </row>
        <row r="2735">
          <cell r="F2735">
            <v>1586192.2728609166</v>
          </cell>
        </row>
        <row r="2736">
          <cell r="F2736">
            <v>5254697.1608323483</v>
          </cell>
        </row>
        <row r="2737">
          <cell r="F2737">
            <v>1845788.6457595611</v>
          </cell>
        </row>
        <row r="2738">
          <cell r="F2738">
            <v>953170.5859852297</v>
          </cell>
        </row>
        <row r="2739">
          <cell r="F2739">
            <v>72761.113433987004</v>
          </cell>
        </row>
        <row r="2740">
          <cell r="F2740">
            <v>1266043.3737513737</v>
          </cell>
        </row>
        <row r="2741">
          <cell r="F2741">
            <v>0</v>
          </cell>
        </row>
        <row r="2742">
          <cell r="F2742">
            <v>0</v>
          </cell>
        </row>
        <row r="2743">
          <cell r="F2743">
            <v>0</v>
          </cell>
        </row>
        <row r="2744">
          <cell r="F2744">
            <v>0</v>
          </cell>
        </row>
        <row r="2745">
          <cell r="F2745">
            <v>0</v>
          </cell>
        </row>
        <row r="2746">
          <cell r="F2746">
            <v>0</v>
          </cell>
        </row>
        <row r="2747">
          <cell r="F2747">
            <v>0</v>
          </cell>
        </row>
        <row r="2748">
          <cell r="F2748">
            <v>0</v>
          </cell>
        </row>
        <row r="2749">
          <cell r="F2749">
            <v>0</v>
          </cell>
        </row>
        <row r="2750">
          <cell r="F2750">
            <v>0</v>
          </cell>
        </row>
        <row r="2751">
          <cell r="F2751">
            <v>0</v>
          </cell>
        </row>
        <row r="2752">
          <cell r="F2752">
            <v>0</v>
          </cell>
        </row>
        <row r="2753">
          <cell r="F2753">
            <v>0</v>
          </cell>
        </row>
        <row r="2754">
          <cell r="F2754">
            <v>0</v>
          </cell>
        </row>
        <row r="2755">
          <cell r="F2755">
            <v>0</v>
          </cell>
        </row>
        <row r="2756">
          <cell r="F2756">
            <v>0</v>
          </cell>
        </row>
        <row r="2757">
          <cell r="F2757">
            <v>0</v>
          </cell>
        </row>
        <row r="2758">
          <cell r="F2758">
            <v>0</v>
          </cell>
        </row>
        <row r="2759">
          <cell r="F2759">
            <v>0</v>
          </cell>
        </row>
        <row r="2760">
          <cell r="F2760">
            <v>0</v>
          </cell>
        </row>
        <row r="2761">
          <cell r="F2761">
            <v>0</v>
          </cell>
        </row>
        <row r="2762">
          <cell r="F2762">
            <v>0</v>
          </cell>
        </row>
        <row r="2763">
          <cell r="F2763">
            <v>0</v>
          </cell>
        </row>
        <row r="2764">
          <cell r="F2764">
            <v>0</v>
          </cell>
        </row>
        <row r="2765">
          <cell r="F2765">
            <v>0</v>
          </cell>
        </row>
        <row r="2766">
          <cell r="F2766">
            <v>0</v>
          </cell>
        </row>
        <row r="2767">
          <cell r="F2767">
            <v>0</v>
          </cell>
        </row>
        <row r="2768">
          <cell r="F2768">
            <v>0</v>
          </cell>
        </row>
        <row r="2769">
          <cell r="F2769">
            <v>0</v>
          </cell>
        </row>
        <row r="2770">
          <cell r="F2770">
            <v>0</v>
          </cell>
        </row>
        <row r="2771">
          <cell r="F2771">
            <v>0</v>
          </cell>
        </row>
        <row r="2772">
          <cell r="F2772">
            <v>0</v>
          </cell>
        </row>
        <row r="2773">
          <cell r="F2773">
            <v>0</v>
          </cell>
        </row>
        <row r="2774">
          <cell r="F2774">
            <v>0</v>
          </cell>
        </row>
        <row r="2775">
          <cell r="F2775">
            <v>0</v>
          </cell>
        </row>
        <row r="2776">
          <cell r="F2776">
            <v>0</v>
          </cell>
        </row>
        <row r="2777">
          <cell r="F2777">
            <v>0</v>
          </cell>
        </row>
        <row r="2778">
          <cell r="F2778">
            <v>0</v>
          </cell>
        </row>
        <row r="2779">
          <cell r="F2779">
            <v>0</v>
          </cell>
        </row>
        <row r="2780">
          <cell r="F2780">
            <v>0</v>
          </cell>
        </row>
        <row r="2781">
          <cell r="F2781">
            <v>0</v>
          </cell>
        </row>
        <row r="2782">
          <cell r="F2782">
            <v>0</v>
          </cell>
        </row>
        <row r="2783">
          <cell r="F2783">
            <v>0</v>
          </cell>
        </row>
        <row r="2784">
          <cell r="F2784">
            <v>0</v>
          </cell>
        </row>
        <row r="2785">
          <cell r="F2785">
            <v>0</v>
          </cell>
        </row>
        <row r="2786">
          <cell r="F2786">
            <v>0</v>
          </cell>
        </row>
        <row r="2787">
          <cell r="F2787">
            <v>0</v>
          </cell>
        </row>
        <row r="2788">
          <cell r="F2788">
            <v>0</v>
          </cell>
        </row>
        <row r="2789">
          <cell r="F2789">
            <v>0</v>
          </cell>
        </row>
        <row r="2790">
          <cell r="F2790">
            <v>0</v>
          </cell>
        </row>
        <row r="2791">
          <cell r="F2791">
            <v>0</v>
          </cell>
        </row>
        <row r="2792">
          <cell r="F2792">
            <v>0</v>
          </cell>
        </row>
        <row r="2793">
          <cell r="F2793">
            <v>0</v>
          </cell>
        </row>
        <row r="2794">
          <cell r="F2794">
            <v>0</v>
          </cell>
        </row>
        <row r="2795">
          <cell r="F2795">
            <v>0</v>
          </cell>
        </row>
        <row r="2796">
          <cell r="F2796">
            <v>0</v>
          </cell>
        </row>
        <row r="2797">
          <cell r="F2797">
            <v>0</v>
          </cell>
        </row>
        <row r="2798">
          <cell r="F2798">
            <v>0</v>
          </cell>
        </row>
        <row r="2799">
          <cell r="F2799">
            <v>0</v>
          </cell>
        </row>
        <row r="2800">
          <cell r="F2800">
            <v>0</v>
          </cell>
        </row>
        <row r="2801">
          <cell r="F2801">
            <v>0</v>
          </cell>
        </row>
        <row r="2802">
          <cell r="F2802">
            <v>0</v>
          </cell>
        </row>
        <row r="2803">
          <cell r="F2803">
            <v>0</v>
          </cell>
        </row>
        <row r="2804">
          <cell r="F2804">
            <v>0</v>
          </cell>
        </row>
        <row r="2805">
          <cell r="F2805">
            <v>0</v>
          </cell>
        </row>
        <row r="2806">
          <cell r="F2806">
            <v>0</v>
          </cell>
        </row>
        <row r="2807">
          <cell r="F2807">
            <v>0</v>
          </cell>
        </row>
        <row r="2808">
          <cell r="F2808">
            <v>0</v>
          </cell>
        </row>
        <row r="2809">
          <cell r="F2809">
            <v>0</v>
          </cell>
        </row>
        <row r="2810">
          <cell r="F2810">
            <v>0</v>
          </cell>
        </row>
        <row r="2811">
          <cell r="F2811">
            <v>0</v>
          </cell>
        </row>
        <row r="2812">
          <cell r="F2812">
            <v>0</v>
          </cell>
        </row>
        <row r="2813">
          <cell r="F2813">
            <v>0</v>
          </cell>
        </row>
        <row r="2814">
          <cell r="F2814">
            <v>0</v>
          </cell>
        </row>
        <row r="2815">
          <cell r="F2815">
            <v>0</v>
          </cell>
        </row>
        <row r="2816">
          <cell r="F2816">
            <v>0</v>
          </cell>
        </row>
        <row r="2817">
          <cell r="F2817">
            <v>0</v>
          </cell>
        </row>
        <row r="2818">
          <cell r="F2818">
            <v>0</v>
          </cell>
        </row>
        <row r="2819">
          <cell r="F2819">
            <v>0</v>
          </cell>
        </row>
        <row r="2820">
          <cell r="F2820">
            <v>0</v>
          </cell>
        </row>
        <row r="2821">
          <cell r="F2821">
            <v>0</v>
          </cell>
        </row>
        <row r="2822">
          <cell r="F2822">
            <v>0</v>
          </cell>
        </row>
        <row r="2823">
          <cell r="F2823">
            <v>0</v>
          </cell>
        </row>
        <row r="2824">
          <cell r="F2824">
            <v>0</v>
          </cell>
        </row>
        <row r="2825">
          <cell r="F2825">
            <v>0</v>
          </cell>
        </row>
        <row r="2826">
          <cell r="F2826">
            <v>0</v>
          </cell>
        </row>
        <row r="2827">
          <cell r="F2827">
            <v>0</v>
          </cell>
        </row>
        <row r="2828">
          <cell r="F2828">
            <v>0</v>
          </cell>
        </row>
        <row r="2829">
          <cell r="F2829">
            <v>0</v>
          </cell>
        </row>
        <row r="2830">
          <cell r="F2830">
            <v>0</v>
          </cell>
        </row>
        <row r="2831">
          <cell r="F2831">
            <v>0</v>
          </cell>
        </row>
        <row r="2832">
          <cell r="F2832">
            <v>0</v>
          </cell>
        </row>
        <row r="2833">
          <cell r="F2833">
            <v>0</v>
          </cell>
        </row>
        <row r="2834">
          <cell r="F2834">
            <v>0</v>
          </cell>
        </row>
        <row r="2835">
          <cell r="F2835">
            <v>0</v>
          </cell>
        </row>
        <row r="2836">
          <cell r="F2836">
            <v>0</v>
          </cell>
        </row>
        <row r="2837">
          <cell r="F2837">
            <v>0</v>
          </cell>
        </row>
        <row r="2838">
          <cell r="F2838">
            <v>0</v>
          </cell>
        </row>
        <row r="2839">
          <cell r="F2839">
            <v>0</v>
          </cell>
        </row>
        <row r="2840">
          <cell r="F2840">
            <v>0</v>
          </cell>
        </row>
        <row r="2841">
          <cell r="F2841">
            <v>0</v>
          </cell>
        </row>
        <row r="2842">
          <cell r="F2842">
            <v>0</v>
          </cell>
        </row>
        <row r="2843">
          <cell r="F2843">
            <v>0</v>
          </cell>
        </row>
        <row r="2844">
          <cell r="F2844">
            <v>0</v>
          </cell>
        </row>
        <row r="2845">
          <cell r="F2845">
            <v>0</v>
          </cell>
        </row>
        <row r="2846">
          <cell r="F2846">
            <v>0</v>
          </cell>
        </row>
        <row r="2847">
          <cell r="F2847">
            <v>0</v>
          </cell>
        </row>
        <row r="2848">
          <cell r="F2848">
            <v>0</v>
          </cell>
        </row>
        <row r="2849">
          <cell r="F2849">
            <v>0</v>
          </cell>
        </row>
        <row r="2850">
          <cell r="F2850">
            <v>0</v>
          </cell>
        </row>
        <row r="2851">
          <cell r="F2851">
            <v>0</v>
          </cell>
        </row>
        <row r="2852">
          <cell r="F2852">
            <v>0</v>
          </cell>
        </row>
        <row r="2853">
          <cell r="F2853">
            <v>0</v>
          </cell>
        </row>
        <row r="2854">
          <cell r="F2854">
            <v>0</v>
          </cell>
        </row>
        <row r="2855">
          <cell r="F2855">
            <v>0</v>
          </cell>
        </row>
        <row r="2856">
          <cell r="F2856">
            <v>0</v>
          </cell>
        </row>
        <row r="2857">
          <cell r="F2857">
            <v>0</v>
          </cell>
        </row>
        <row r="2858">
          <cell r="F2858">
            <v>0</v>
          </cell>
        </row>
        <row r="2859">
          <cell r="F2859">
            <v>0</v>
          </cell>
        </row>
        <row r="2860">
          <cell r="F2860">
            <v>0</v>
          </cell>
        </row>
        <row r="2861">
          <cell r="F2861">
            <v>0</v>
          </cell>
        </row>
        <row r="2862">
          <cell r="F2862">
            <v>0</v>
          </cell>
        </row>
        <row r="2863">
          <cell r="F2863">
            <v>0</v>
          </cell>
        </row>
        <row r="2864">
          <cell r="F2864">
            <v>0</v>
          </cell>
        </row>
        <row r="2865">
          <cell r="F2865">
            <v>0</v>
          </cell>
        </row>
        <row r="2866">
          <cell r="F2866">
            <v>0</v>
          </cell>
        </row>
        <row r="2867">
          <cell r="F2867">
            <v>0</v>
          </cell>
        </row>
        <row r="2868">
          <cell r="F2868">
            <v>0</v>
          </cell>
        </row>
        <row r="2869">
          <cell r="F2869">
            <v>0</v>
          </cell>
        </row>
        <row r="2870">
          <cell r="F2870">
            <v>0</v>
          </cell>
        </row>
        <row r="2871">
          <cell r="F2871">
            <v>0</v>
          </cell>
        </row>
        <row r="2872">
          <cell r="F2872">
            <v>0</v>
          </cell>
        </row>
        <row r="2873">
          <cell r="F2873">
            <v>0</v>
          </cell>
        </row>
        <row r="2874">
          <cell r="F2874">
            <v>0</v>
          </cell>
        </row>
        <row r="2875">
          <cell r="F2875">
            <v>0</v>
          </cell>
        </row>
        <row r="2876">
          <cell r="F2876">
            <v>0</v>
          </cell>
        </row>
        <row r="2877">
          <cell r="F2877">
            <v>0</v>
          </cell>
        </row>
        <row r="2878">
          <cell r="F2878">
            <v>0</v>
          </cell>
        </row>
        <row r="2879">
          <cell r="F2879">
            <v>0</v>
          </cell>
        </row>
        <row r="2880">
          <cell r="F2880">
            <v>0</v>
          </cell>
        </row>
        <row r="2881">
          <cell r="F2881">
            <v>0</v>
          </cell>
        </row>
        <row r="2882">
          <cell r="F2882">
            <v>0</v>
          </cell>
        </row>
        <row r="2883">
          <cell r="F2883">
            <v>0</v>
          </cell>
        </row>
        <row r="2884">
          <cell r="F2884">
            <v>0</v>
          </cell>
        </row>
        <row r="2885">
          <cell r="F2885">
            <v>0</v>
          </cell>
        </row>
        <row r="2886">
          <cell r="F2886">
            <v>0</v>
          </cell>
        </row>
        <row r="2887">
          <cell r="F2887">
            <v>0</v>
          </cell>
        </row>
        <row r="2888">
          <cell r="F2888">
            <v>0</v>
          </cell>
        </row>
        <row r="2889">
          <cell r="F2889">
            <v>0</v>
          </cell>
        </row>
        <row r="2890">
          <cell r="F2890">
            <v>0</v>
          </cell>
        </row>
        <row r="2891">
          <cell r="F2891">
            <v>0</v>
          </cell>
        </row>
        <row r="2892">
          <cell r="F2892">
            <v>0</v>
          </cell>
        </row>
        <row r="2893">
          <cell r="F2893">
            <v>0</v>
          </cell>
        </row>
        <row r="2894">
          <cell r="F2894">
            <v>0</v>
          </cell>
        </row>
        <row r="2895">
          <cell r="F2895">
            <v>0</v>
          </cell>
        </row>
        <row r="2896">
          <cell r="F2896">
            <v>0</v>
          </cell>
        </row>
        <row r="2897">
          <cell r="F2897">
            <v>0</v>
          </cell>
        </row>
        <row r="2898">
          <cell r="F2898">
            <v>0</v>
          </cell>
        </row>
        <row r="2899">
          <cell r="F2899">
            <v>0</v>
          </cell>
        </row>
        <row r="2900">
          <cell r="F2900">
            <v>0</v>
          </cell>
        </row>
        <row r="2901">
          <cell r="F2901">
            <v>0</v>
          </cell>
        </row>
        <row r="2902">
          <cell r="F2902">
            <v>0</v>
          </cell>
        </row>
        <row r="2903">
          <cell r="F2903">
            <v>0</v>
          </cell>
        </row>
        <row r="2904">
          <cell r="F2904">
            <v>0</v>
          </cell>
        </row>
        <row r="2905">
          <cell r="F2905">
            <v>0</v>
          </cell>
        </row>
        <row r="2906">
          <cell r="F2906">
            <v>0</v>
          </cell>
        </row>
        <row r="2907">
          <cell r="F2907">
            <v>0</v>
          </cell>
        </row>
        <row r="2908">
          <cell r="F2908">
            <v>0</v>
          </cell>
        </row>
        <row r="2909">
          <cell r="F2909">
            <v>0</v>
          </cell>
        </row>
        <row r="2910">
          <cell r="F2910">
            <v>0</v>
          </cell>
        </row>
        <row r="2911">
          <cell r="F2911">
            <v>0</v>
          </cell>
        </row>
        <row r="2912">
          <cell r="F2912">
            <v>0</v>
          </cell>
        </row>
        <row r="2913">
          <cell r="F2913">
            <v>0</v>
          </cell>
        </row>
        <row r="2914">
          <cell r="F2914">
            <v>0</v>
          </cell>
        </row>
        <row r="2915">
          <cell r="F2915">
            <v>0</v>
          </cell>
        </row>
        <row r="2916">
          <cell r="F2916">
            <v>0</v>
          </cell>
        </row>
        <row r="2917">
          <cell r="F2917">
            <v>0</v>
          </cell>
        </row>
        <row r="2918">
          <cell r="F2918">
            <v>0</v>
          </cell>
        </row>
        <row r="2919">
          <cell r="F2919">
            <v>0</v>
          </cell>
        </row>
        <row r="2920">
          <cell r="F2920">
            <v>0</v>
          </cell>
        </row>
        <row r="2921">
          <cell r="F2921">
            <v>0</v>
          </cell>
        </row>
        <row r="2922">
          <cell r="F2922">
            <v>0</v>
          </cell>
        </row>
        <row r="2923">
          <cell r="F2923">
            <v>0</v>
          </cell>
        </row>
        <row r="2924">
          <cell r="F2924">
            <v>0</v>
          </cell>
        </row>
        <row r="2925">
          <cell r="F2925">
            <v>0</v>
          </cell>
        </row>
        <row r="2926">
          <cell r="F2926">
            <v>0</v>
          </cell>
        </row>
        <row r="2927">
          <cell r="F2927">
            <v>0</v>
          </cell>
        </row>
        <row r="2928">
          <cell r="F2928">
            <v>0</v>
          </cell>
        </row>
        <row r="2929">
          <cell r="F2929">
            <v>0</v>
          </cell>
        </row>
        <row r="2930">
          <cell r="F2930">
            <v>0</v>
          </cell>
        </row>
        <row r="2931">
          <cell r="F2931">
            <v>0</v>
          </cell>
        </row>
        <row r="2932">
          <cell r="F2932">
            <v>0</v>
          </cell>
        </row>
        <row r="2933">
          <cell r="F2933">
            <v>0</v>
          </cell>
        </row>
        <row r="2934">
          <cell r="F2934">
            <v>2500000</v>
          </cell>
        </row>
        <row r="2935">
          <cell r="F2935">
            <v>0</v>
          </cell>
        </row>
        <row r="2936">
          <cell r="F2936">
            <v>0</v>
          </cell>
        </row>
        <row r="2937">
          <cell r="F2937">
            <v>0</v>
          </cell>
        </row>
        <row r="2938">
          <cell r="F2938">
            <v>0</v>
          </cell>
        </row>
        <row r="2939">
          <cell r="F2939">
            <v>0</v>
          </cell>
        </row>
        <row r="2940">
          <cell r="F2940">
            <v>0</v>
          </cell>
        </row>
        <row r="2941">
          <cell r="F2941">
            <v>0</v>
          </cell>
        </row>
        <row r="2942">
          <cell r="F2942">
            <v>0</v>
          </cell>
        </row>
        <row r="2943">
          <cell r="F2943">
            <v>0</v>
          </cell>
        </row>
        <row r="2944">
          <cell r="F2944">
            <v>0</v>
          </cell>
        </row>
        <row r="2945">
          <cell r="F2945">
            <v>0</v>
          </cell>
        </row>
        <row r="2946">
          <cell r="F2946">
            <v>0</v>
          </cell>
        </row>
        <row r="2947">
          <cell r="F2947">
            <v>0</v>
          </cell>
        </row>
        <row r="2948">
          <cell r="F2948">
            <v>0</v>
          </cell>
        </row>
        <row r="2949">
          <cell r="F2949">
            <v>0</v>
          </cell>
        </row>
        <row r="2950">
          <cell r="F2950">
            <v>0</v>
          </cell>
        </row>
        <row r="2951">
          <cell r="F2951">
            <v>0</v>
          </cell>
        </row>
        <row r="2952">
          <cell r="F2952">
            <v>0</v>
          </cell>
        </row>
        <row r="2953">
          <cell r="F2953">
            <v>0</v>
          </cell>
        </row>
        <row r="2954">
          <cell r="F2954">
            <v>0</v>
          </cell>
        </row>
        <row r="2955">
          <cell r="F2955">
            <v>0</v>
          </cell>
        </row>
        <row r="2956">
          <cell r="F2956">
            <v>0</v>
          </cell>
        </row>
        <row r="2957">
          <cell r="F2957">
            <v>0</v>
          </cell>
        </row>
        <row r="2958">
          <cell r="F2958">
            <v>0</v>
          </cell>
        </row>
        <row r="2959">
          <cell r="F2959">
            <v>0</v>
          </cell>
        </row>
        <row r="2960">
          <cell r="F2960">
            <v>0</v>
          </cell>
        </row>
        <row r="2961">
          <cell r="F2961">
            <v>0</v>
          </cell>
        </row>
        <row r="2962">
          <cell r="F2962">
            <v>0</v>
          </cell>
        </row>
        <row r="2963">
          <cell r="F2963">
            <v>0</v>
          </cell>
        </row>
        <row r="2964">
          <cell r="F2964">
            <v>0</v>
          </cell>
        </row>
        <row r="2965">
          <cell r="F2965">
            <v>0</v>
          </cell>
        </row>
        <row r="2966">
          <cell r="F2966">
            <v>0</v>
          </cell>
        </row>
        <row r="2967">
          <cell r="F2967">
            <v>0</v>
          </cell>
        </row>
        <row r="2968">
          <cell r="F2968">
            <v>0</v>
          </cell>
        </row>
        <row r="2969">
          <cell r="F2969">
            <v>0</v>
          </cell>
        </row>
        <row r="2970">
          <cell r="F2970">
            <v>0</v>
          </cell>
        </row>
        <row r="2971">
          <cell r="F2971">
            <v>0</v>
          </cell>
        </row>
        <row r="2972">
          <cell r="F2972">
            <v>0</v>
          </cell>
        </row>
        <row r="2973">
          <cell r="F2973">
            <v>0</v>
          </cell>
        </row>
        <row r="2974">
          <cell r="F2974">
            <v>0</v>
          </cell>
        </row>
        <row r="2975">
          <cell r="F2975">
            <v>0</v>
          </cell>
        </row>
        <row r="2976">
          <cell r="F2976">
            <v>0</v>
          </cell>
        </row>
        <row r="2977">
          <cell r="F2977">
            <v>0</v>
          </cell>
        </row>
        <row r="2978">
          <cell r="F2978">
            <v>0</v>
          </cell>
        </row>
        <row r="2979">
          <cell r="F2979">
            <v>0</v>
          </cell>
        </row>
        <row r="2980">
          <cell r="F2980">
            <v>0</v>
          </cell>
        </row>
        <row r="2981">
          <cell r="F2981">
            <v>0</v>
          </cell>
        </row>
        <row r="2982">
          <cell r="F2982">
            <v>0</v>
          </cell>
        </row>
        <row r="2983">
          <cell r="F2983">
            <v>0</v>
          </cell>
        </row>
        <row r="2984">
          <cell r="F2984">
            <v>0</v>
          </cell>
        </row>
        <row r="2985">
          <cell r="F2985">
            <v>0</v>
          </cell>
        </row>
        <row r="2986">
          <cell r="F2986">
            <v>0</v>
          </cell>
        </row>
        <row r="2987">
          <cell r="F2987">
            <v>0</v>
          </cell>
        </row>
        <row r="2988">
          <cell r="F2988">
            <v>0</v>
          </cell>
        </row>
        <row r="2989">
          <cell r="F2989">
            <v>0</v>
          </cell>
        </row>
        <row r="2990">
          <cell r="F2990">
            <v>0</v>
          </cell>
        </row>
        <row r="2991">
          <cell r="F2991">
            <v>0</v>
          </cell>
        </row>
        <row r="2992">
          <cell r="F2992">
            <v>0</v>
          </cell>
        </row>
        <row r="2993">
          <cell r="F2993">
            <v>0</v>
          </cell>
        </row>
        <row r="2994">
          <cell r="F2994">
            <v>0</v>
          </cell>
        </row>
        <row r="2995">
          <cell r="F2995">
            <v>0</v>
          </cell>
        </row>
        <row r="2996">
          <cell r="F2996">
            <v>0</v>
          </cell>
        </row>
        <row r="2997">
          <cell r="F2997">
            <v>0</v>
          </cell>
        </row>
        <row r="2998">
          <cell r="F2998">
            <v>0</v>
          </cell>
        </row>
        <row r="2999">
          <cell r="F2999">
            <v>0</v>
          </cell>
        </row>
        <row r="3000">
          <cell r="F3000">
            <v>0</v>
          </cell>
        </row>
        <row r="3001">
          <cell r="F3001">
            <v>0</v>
          </cell>
        </row>
        <row r="3002">
          <cell r="F3002">
            <v>0</v>
          </cell>
        </row>
        <row r="3003">
          <cell r="F3003">
            <v>0</v>
          </cell>
        </row>
        <row r="3004">
          <cell r="F3004">
            <v>0</v>
          </cell>
        </row>
        <row r="3005">
          <cell r="F3005">
            <v>0</v>
          </cell>
        </row>
        <row r="3006">
          <cell r="F3006">
            <v>0</v>
          </cell>
        </row>
        <row r="3007">
          <cell r="F3007">
            <v>0</v>
          </cell>
        </row>
        <row r="3008">
          <cell r="F3008">
            <v>0</v>
          </cell>
        </row>
        <row r="3009">
          <cell r="F3009">
            <v>0</v>
          </cell>
        </row>
        <row r="3010">
          <cell r="F3010">
            <v>0</v>
          </cell>
        </row>
        <row r="3011">
          <cell r="F3011">
            <v>0</v>
          </cell>
        </row>
        <row r="3012">
          <cell r="F3012">
            <v>0</v>
          </cell>
        </row>
        <row r="3013">
          <cell r="F3013">
            <v>0</v>
          </cell>
        </row>
        <row r="3014">
          <cell r="F3014">
            <v>0</v>
          </cell>
        </row>
        <row r="3015">
          <cell r="F3015">
            <v>0</v>
          </cell>
        </row>
        <row r="3016">
          <cell r="F3016">
            <v>0</v>
          </cell>
        </row>
        <row r="3017">
          <cell r="F3017">
            <v>0</v>
          </cell>
        </row>
        <row r="3018">
          <cell r="F3018">
            <v>0</v>
          </cell>
        </row>
        <row r="3019">
          <cell r="F3019">
            <v>0</v>
          </cell>
        </row>
        <row r="3020">
          <cell r="F3020">
            <v>0</v>
          </cell>
        </row>
        <row r="3021">
          <cell r="F3021">
            <v>0</v>
          </cell>
        </row>
        <row r="3022">
          <cell r="F3022">
            <v>0</v>
          </cell>
        </row>
        <row r="3023">
          <cell r="F3023">
            <v>0</v>
          </cell>
        </row>
        <row r="3024">
          <cell r="F3024">
            <v>0</v>
          </cell>
        </row>
        <row r="3025">
          <cell r="F3025">
            <v>0</v>
          </cell>
        </row>
        <row r="3026">
          <cell r="F3026">
            <v>0</v>
          </cell>
        </row>
        <row r="3027">
          <cell r="F3027">
            <v>0</v>
          </cell>
        </row>
        <row r="3028">
          <cell r="F3028">
            <v>0</v>
          </cell>
        </row>
        <row r="3029">
          <cell r="F3029">
            <v>0</v>
          </cell>
        </row>
        <row r="3030">
          <cell r="F3030">
            <v>0</v>
          </cell>
        </row>
        <row r="3031">
          <cell r="F3031">
            <v>0</v>
          </cell>
        </row>
        <row r="3032">
          <cell r="F3032">
            <v>0</v>
          </cell>
        </row>
        <row r="3033">
          <cell r="F3033">
            <v>0</v>
          </cell>
        </row>
        <row r="3034">
          <cell r="F3034">
            <v>0</v>
          </cell>
        </row>
        <row r="3035">
          <cell r="F3035">
            <v>0</v>
          </cell>
        </row>
        <row r="3036">
          <cell r="F3036">
            <v>0</v>
          </cell>
        </row>
        <row r="3037">
          <cell r="F3037">
            <v>0</v>
          </cell>
        </row>
        <row r="3038">
          <cell r="F3038">
            <v>0</v>
          </cell>
        </row>
        <row r="3039">
          <cell r="F3039">
            <v>0</v>
          </cell>
        </row>
        <row r="3040">
          <cell r="F3040">
            <v>0</v>
          </cell>
        </row>
        <row r="3041">
          <cell r="F3041">
            <v>0</v>
          </cell>
        </row>
        <row r="3042">
          <cell r="F3042">
            <v>0</v>
          </cell>
        </row>
        <row r="3043">
          <cell r="F3043">
            <v>0</v>
          </cell>
        </row>
        <row r="3044">
          <cell r="F3044">
            <v>0</v>
          </cell>
        </row>
        <row r="3045">
          <cell r="F3045">
            <v>0</v>
          </cell>
        </row>
        <row r="3046">
          <cell r="F3046">
            <v>0</v>
          </cell>
        </row>
        <row r="3047">
          <cell r="F3047">
            <v>0</v>
          </cell>
        </row>
        <row r="3048">
          <cell r="F3048">
            <v>0</v>
          </cell>
        </row>
        <row r="3049">
          <cell r="F3049">
            <v>0</v>
          </cell>
        </row>
        <row r="3050">
          <cell r="F3050">
            <v>0</v>
          </cell>
        </row>
        <row r="3051">
          <cell r="F3051">
            <v>0</v>
          </cell>
        </row>
        <row r="3052">
          <cell r="F3052">
            <v>0</v>
          </cell>
        </row>
        <row r="3053">
          <cell r="F3053">
            <v>0</v>
          </cell>
        </row>
        <row r="3054">
          <cell r="F3054">
            <v>0</v>
          </cell>
        </row>
        <row r="3055">
          <cell r="F3055">
            <v>0</v>
          </cell>
        </row>
        <row r="3056">
          <cell r="F3056">
            <v>0</v>
          </cell>
        </row>
        <row r="3057">
          <cell r="F3057">
            <v>0</v>
          </cell>
        </row>
        <row r="3058">
          <cell r="F3058">
            <v>0</v>
          </cell>
        </row>
        <row r="3059">
          <cell r="F3059">
            <v>0</v>
          </cell>
        </row>
        <row r="3060">
          <cell r="F3060">
            <v>0</v>
          </cell>
        </row>
        <row r="3061">
          <cell r="F3061">
            <v>0</v>
          </cell>
        </row>
        <row r="3062">
          <cell r="F3062">
            <v>0</v>
          </cell>
        </row>
        <row r="3063">
          <cell r="F3063">
            <v>0</v>
          </cell>
        </row>
        <row r="3064">
          <cell r="F3064">
            <v>0</v>
          </cell>
        </row>
        <row r="3065">
          <cell r="F3065">
            <v>0</v>
          </cell>
        </row>
        <row r="3066">
          <cell r="F3066">
            <v>0</v>
          </cell>
        </row>
        <row r="3067">
          <cell r="F3067">
            <v>0</v>
          </cell>
        </row>
        <row r="3068">
          <cell r="F3068">
            <v>0</v>
          </cell>
        </row>
        <row r="3069">
          <cell r="F3069">
            <v>0</v>
          </cell>
        </row>
        <row r="3070">
          <cell r="F3070">
            <v>0</v>
          </cell>
        </row>
        <row r="3071">
          <cell r="F3071">
            <v>0</v>
          </cell>
        </row>
        <row r="3072">
          <cell r="F3072">
            <v>0</v>
          </cell>
        </row>
        <row r="3073">
          <cell r="F3073">
            <v>0</v>
          </cell>
        </row>
        <row r="3074">
          <cell r="F3074">
            <v>0</v>
          </cell>
        </row>
        <row r="3075">
          <cell r="F3075">
            <v>0</v>
          </cell>
        </row>
        <row r="3076">
          <cell r="F3076">
            <v>0</v>
          </cell>
        </row>
        <row r="3077">
          <cell r="F3077">
            <v>0</v>
          </cell>
        </row>
        <row r="3078">
          <cell r="F3078">
            <v>0</v>
          </cell>
        </row>
        <row r="3079">
          <cell r="F3079">
            <v>0</v>
          </cell>
        </row>
        <row r="3080">
          <cell r="F3080">
            <v>0</v>
          </cell>
        </row>
        <row r="3081">
          <cell r="F3081">
            <v>0</v>
          </cell>
        </row>
        <row r="3082">
          <cell r="F3082">
            <v>0</v>
          </cell>
        </row>
        <row r="3083">
          <cell r="F3083">
            <v>0</v>
          </cell>
        </row>
        <row r="3084">
          <cell r="F3084">
            <v>0</v>
          </cell>
        </row>
        <row r="3085">
          <cell r="F3085">
            <v>0</v>
          </cell>
        </row>
        <row r="3086">
          <cell r="F3086">
            <v>0</v>
          </cell>
        </row>
        <row r="3087">
          <cell r="F3087">
            <v>0</v>
          </cell>
        </row>
        <row r="3088">
          <cell r="F3088">
            <v>0</v>
          </cell>
        </row>
        <row r="3089">
          <cell r="F3089">
            <v>0</v>
          </cell>
        </row>
        <row r="3090">
          <cell r="F3090">
            <v>0</v>
          </cell>
        </row>
        <row r="3091">
          <cell r="F3091">
            <v>0</v>
          </cell>
        </row>
        <row r="3092">
          <cell r="F3092">
            <v>0</v>
          </cell>
        </row>
        <row r="3093">
          <cell r="F3093">
            <v>0</v>
          </cell>
        </row>
        <row r="3094">
          <cell r="F3094">
            <v>0</v>
          </cell>
        </row>
        <row r="3095">
          <cell r="F3095">
            <v>0</v>
          </cell>
        </row>
        <row r="3096">
          <cell r="F3096">
            <v>0</v>
          </cell>
        </row>
        <row r="3097">
          <cell r="F3097">
            <v>0</v>
          </cell>
        </row>
        <row r="3098">
          <cell r="F3098">
            <v>0</v>
          </cell>
        </row>
        <row r="3099">
          <cell r="F3099">
            <v>0</v>
          </cell>
        </row>
        <row r="3100">
          <cell r="F3100">
            <v>0</v>
          </cell>
        </row>
        <row r="3101">
          <cell r="F3101">
            <v>0</v>
          </cell>
        </row>
        <row r="3102">
          <cell r="F3102">
            <v>0</v>
          </cell>
        </row>
        <row r="3103">
          <cell r="F3103">
            <v>0</v>
          </cell>
        </row>
        <row r="3104">
          <cell r="F3104">
            <v>0</v>
          </cell>
        </row>
        <row r="3105">
          <cell r="F3105">
            <v>0</v>
          </cell>
        </row>
        <row r="3106">
          <cell r="F3106">
            <v>0</v>
          </cell>
        </row>
        <row r="3107">
          <cell r="F3107">
            <v>0</v>
          </cell>
        </row>
        <row r="3108">
          <cell r="F3108">
            <v>0</v>
          </cell>
        </row>
        <row r="3109">
          <cell r="F3109">
            <v>0</v>
          </cell>
        </row>
        <row r="3110">
          <cell r="F3110">
            <v>0</v>
          </cell>
        </row>
        <row r="3111">
          <cell r="F3111">
            <v>0</v>
          </cell>
        </row>
        <row r="3112">
          <cell r="F3112">
            <v>0</v>
          </cell>
        </row>
        <row r="3113">
          <cell r="F3113">
            <v>0</v>
          </cell>
        </row>
        <row r="3114">
          <cell r="F3114">
            <v>0</v>
          </cell>
        </row>
        <row r="3115">
          <cell r="F3115">
            <v>0</v>
          </cell>
        </row>
        <row r="3116">
          <cell r="F3116">
            <v>0</v>
          </cell>
        </row>
        <row r="3117">
          <cell r="F3117">
            <v>0</v>
          </cell>
        </row>
        <row r="3118">
          <cell r="F3118">
            <v>0</v>
          </cell>
        </row>
        <row r="3119">
          <cell r="F3119">
            <v>0</v>
          </cell>
        </row>
        <row r="3120">
          <cell r="F3120">
            <v>0</v>
          </cell>
        </row>
        <row r="3121">
          <cell r="F3121">
            <v>0</v>
          </cell>
        </row>
        <row r="3122">
          <cell r="F3122">
            <v>0</v>
          </cell>
        </row>
        <row r="3123">
          <cell r="F3123">
            <v>0</v>
          </cell>
        </row>
        <row r="3124">
          <cell r="F3124">
            <v>0</v>
          </cell>
        </row>
        <row r="3125">
          <cell r="F3125">
            <v>0</v>
          </cell>
        </row>
        <row r="3126">
          <cell r="F3126">
            <v>0</v>
          </cell>
        </row>
        <row r="3127">
          <cell r="F3127">
            <v>0</v>
          </cell>
        </row>
        <row r="3128">
          <cell r="F3128">
            <v>0</v>
          </cell>
        </row>
        <row r="3129">
          <cell r="F3129">
            <v>0</v>
          </cell>
        </row>
        <row r="3130">
          <cell r="F3130">
            <v>0</v>
          </cell>
        </row>
        <row r="3131">
          <cell r="F3131">
            <v>0</v>
          </cell>
        </row>
        <row r="3132">
          <cell r="F3132">
            <v>0</v>
          </cell>
        </row>
        <row r="3133">
          <cell r="F3133">
            <v>0</v>
          </cell>
        </row>
        <row r="3134">
          <cell r="F3134">
            <v>0</v>
          </cell>
        </row>
        <row r="3135">
          <cell r="F3135">
            <v>0</v>
          </cell>
        </row>
        <row r="3136">
          <cell r="F3136">
            <v>0</v>
          </cell>
        </row>
        <row r="3137">
          <cell r="F3137">
            <v>0</v>
          </cell>
        </row>
        <row r="3138">
          <cell r="F3138">
            <v>0</v>
          </cell>
        </row>
        <row r="3139">
          <cell r="F3139">
            <v>0</v>
          </cell>
        </row>
        <row r="3140">
          <cell r="F3140">
            <v>0</v>
          </cell>
        </row>
        <row r="3141">
          <cell r="F3141">
            <v>0</v>
          </cell>
        </row>
        <row r="3142">
          <cell r="F3142">
            <v>0</v>
          </cell>
        </row>
        <row r="3143">
          <cell r="F3143">
            <v>0</v>
          </cell>
        </row>
        <row r="3144">
          <cell r="F3144">
            <v>0</v>
          </cell>
        </row>
        <row r="3145">
          <cell r="F3145">
            <v>0</v>
          </cell>
        </row>
        <row r="3146">
          <cell r="F3146">
            <v>0</v>
          </cell>
        </row>
        <row r="3147">
          <cell r="F3147">
            <v>0</v>
          </cell>
        </row>
        <row r="3148">
          <cell r="F3148">
            <v>0</v>
          </cell>
        </row>
        <row r="3149">
          <cell r="F3149">
            <v>0</v>
          </cell>
        </row>
        <row r="3150">
          <cell r="F3150">
            <v>0</v>
          </cell>
        </row>
        <row r="3151">
          <cell r="F3151">
            <v>0</v>
          </cell>
        </row>
        <row r="3152">
          <cell r="F3152">
            <v>0</v>
          </cell>
        </row>
        <row r="3153">
          <cell r="F3153">
            <v>0</v>
          </cell>
        </row>
        <row r="3154">
          <cell r="F3154">
            <v>0</v>
          </cell>
        </row>
        <row r="3155">
          <cell r="F3155">
            <v>0</v>
          </cell>
        </row>
        <row r="3156">
          <cell r="F3156">
            <v>0</v>
          </cell>
        </row>
        <row r="3157">
          <cell r="F3157">
            <v>0</v>
          </cell>
        </row>
        <row r="3158">
          <cell r="F3158">
            <v>0</v>
          </cell>
        </row>
        <row r="3159">
          <cell r="F3159">
            <v>0</v>
          </cell>
        </row>
        <row r="3160">
          <cell r="F3160">
            <v>0</v>
          </cell>
        </row>
        <row r="3161">
          <cell r="F3161">
            <v>0</v>
          </cell>
        </row>
        <row r="3162">
          <cell r="F3162">
            <v>0</v>
          </cell>
        </row>
        <row r="3163">
          <cell r="F3163">
            <v>0</v>
          </cell>
        </row>
        <row r="3164">
          <cell r="F3164">
            <v>0</v>
          </cell>
        </row>
        <row r="3165">
          <cell r="F3165">
            <v>0</v>
          </cell>
        </row>
        <row r="3166">
          <cell r="F3166">
            <v>0</v>
          </cell>
        </row>
        <row r="3167">
          <cell r="F3167">
            <v>0</v>
          </cell>
        </row>
        <row r="3168">
          <cell r="F3168">
            <v>0</v>
          </cell>
        </row>
        <row r="3169">
          <cell r="F3169">
            <v>0</v>
          </cell>
        </row>
        <row r="3170">
          <cell r="F3170">
            <v>0</v>
          </cell>
        </row>
        <row r="3171">
          <cell r="F3171">
            <v>0</v>
          </cell>
        </row>
        <row r="3172">
          <cell r="F3172">
            <v>0</v>
          </cell>
        </row>
        <row r="3173">
          <cell r="F3173">
            <v>0</v>
          </cell>
        </row>
        <row r="3174">
          <cell r="F3174">
            <v>0</v>
          </cell>
        </row>
        <row r="3175">
          <cell r="F3175">
            <v>0</v>
          </cell>
        </row>
        <row r="3176">
          <cell r="F3176">
            <v>0</v>
          </cell>
        </row>
        <row r="3177">
          <cell r="F3177">
            <v>0</v>
          </cell>
        </row>
        <row r="3178">
          <cell r="F3178">
            <v>0</v>
          </cell>
        </row>
        <row r="3179">
          <cell r="F3179">
            <v>0</v>
          </cell>
        </row>
        <row r="3180">
          <cell r="F3180">
            <v>0</v>
          </cell>
        </row>
        <row r="3181">
          <cell r="F3181">
            <v>0</v>
          </cell>
        </row>
        <row r="3182">
          <cell r="F3182">
            <v>0</v>
          </cell>
        </row>
        <row r="3183">
          <cell r="F3183">
            <v>0</v>
          </cell>
        </row>
        <row r="3184">
          <cell r="F3184">
            <v>0</v>
          </cell>
        </row>
        <row r="3185">
          <cell r="F3185">
            <v>0</v>
          </cell>
        </row>
        <row r="3186">
          <cell r="F3186">
            <v>0</v>
          </cell>
        </row>
        <row r="3187">
          <cell r="F3187">
            <v>0</v>
          </cell>
        </row>
        <row r="3188">
          <cell r="F3188">
            <v>0</v>
          </cell>
        </row>
        <row r="3189">
          <cell r="F3189">
            <v>0</v>
          </cell>
        </row>
        <row r="3190">
          <cell r="F3190">
            <v>0</v>
          </cell>
        </row>
        <row r="3191">
          <cell r="F3191">
            <v>0</v>
          </cell>
        </row>
        <row r="3192">
          <cell r="F3192">
            <v>0</v>
          </cell>
        </row>
        <row r="3193">
          <cell r="F3193">
            <v>0</v>
          </cell>
        </row>
        <row r="3194">
          <cell r="F3194">
            <v>0</v>
          </cell>
        </row>
        <row r="3195">
          <cell r="F3195">
            <v>0</v>
          </cell>
        </row>
        <row r="3196">
          <cell r="F3196">
            <v>0</v>
          </cell>
        </row>
        <row r="3197">
          <cell r="F3197">
            <v>0</v>
          </cell>
        </row>
        <row r="3198">
          <cell r="F3198">
            <v>0</v>
          </cell>
        </row>
        <row r="3199">
          <cell r="F3199">
            <v>0</v>
          </cell>
        </row>
        <row r="3200">
          <cell r="F3200">
            <v>0</v>
          </cell>
        </row>
        <row r="3201">
          <cell r="F3201">
            <v>0</v>
          </cell>
        </row>
        <row r="3202">
          <cell r="F3202">
            <v>0</v>
          </cell>
        </row>
        <row r="3203">
          <cell r="F3203">
            <v>0</v>
          </cell>
        </row>
        <row r="3204">
          <cell r="F3204">
            <v>0</v>
          </cell>
        </row>
        <row r="3205">
          <cell r="F3205">
            <v>0</v>
          </cell>
        </row>
        <row r="3206">
          <cell r="F3206">
            <v>0</v>
          </cell>
        </row>
        <row r="3207">
          <cell r="F3207">
            <v>0</v>
          </cell>
        </row>
        <row r="3208">
          <cell r="F3208">
            <v>0</v>
          </cell>
        </row>
        <row r="3209">
          <cell r="F3209">
            <v>0</v>
          </cell>
        </row>
        <row r="3210">
          <cell r="F3210">
            <v>0</v>
          </cell>
        </row>
        <row r="3211">
          <cell r="F3211">
            <v>0</v>
          </cell>
        </row>
        <row r="3212">
          <cell r="F3212">
            <v>0</v>
          </cell>
        </row>
        <row r="3213">
          <cell r="F3213">
            <v>0</v>
          </cell>
        </row>
        <row r="3214">
          <cell r="F3214">
            <v>0</v>
          </cell>
        </row>
        <row r="3215">
          <cell r="F3215">
            <v>0</v>
          </cell>
        </row>
        <row r="3216">
          <cell r="F3216">
            <v>0</v>
          </cell>
        </row>
        <row r="3217">
          <cell r="F3217">
            <v>0</v>
          </cell>
        </row>
        <row r="3218">
          <cell r="F3218">
            <v>0</v>
          </cell>
        </row>
        <row r="3219">
          <cell r="F3219">
            <v>0</v>
          </cell>
        </row>
        <row r="3220">
          <cell r="F3220">
            <v>0</v>
          </cell>
        </row>
        <row r="3221">
          <cell r="F3221">
            <v>0</v>
          </cell>
        </row>
        <row r="3222">
          <cell r="F3222">
            <v>0</v>
          </cell>
        </row>
        <row r="3223">
          <cell r="F3223">
            <v>0</v>
          </cell>
        </row>
        <row r="3224">
          <cell r="F3224">
            <v>0</v>
          </cell>
        </row>
        <row r="3225">
          <cell r="F3225">
            <v>0</v>
          </cell>
        </row>
        <row r="3226">
          <cell r="F3226">
            <v>0</v>
          </cell>
        </row>
        <row r="3227">
          <cell r="F3227">
            <v>0</v>
          </cell>
        </row>
        <row r="3228">
          <cell r="F3228">
            <v>0</v>
          </cell>
        </row>
        <row r="3229">
          <cell r="F3229">
            <v>0</v>
          </cell>
        </row>
        <row r="3230">
          <cell r="F3230">
            <v>0</v>
          </cell>
        </row>
        <row r="3231">
          <cell r="F3231">
            <v>0</v>
          </cell>
        </row>
        <row r="3232">
          <cell r="F3232">
            <v>0</v>
          </cell>
        </row>
        <row r="3233">
          <cell r="F3233">
            <v>0</v>
          </cell>
        </row>
        <row r="3234">
          <cell r="F3234">
            <v>0</v>
          </cell>
        </row>
        <row r="3235">
          <cell r="F3235">
            <v>0</v>
          </cell>
        </row>
        <row r="3236">
          <cell r="F3236">
            <v>0</v>
          </cell>
        </row>
        <row r="3237">
          <cell r="F3237">
            <v>0</v>
          </cell>
        </row>
        <row r="3238">
          <cell r="F3238">
            <v>0</v>
          </cell>
        </row>
        <row r="3239">
          <cell r="F3239">
            <v>0</v>
          </cell>
        </row>
        <row r="3240">
          <cell r="F3240">
            <v>0</v>
          </cell>
        </row>
        <row r="3241">
          <cell r="F3241">
            <v>0</v>
          </cell>
        </row>
        <row r="3242">
          <cell r="F3242">
            <v>0</v>
          </cell>
        </row>
        <row r="3243">
          <cell r="F3243">
            <v>0</v>
          </cell>
        </row>
        <row r="3244">
          <cell r="F3244">
            <v>0</v>
          </cell>
        </row>
        <row r="3245">
          <cell r="F3245">
            <v>0</v>
          </cell>
        </row>
        <row r="3246">
          <cell r="F3246">
            <v>0</v>
          </cell>
        </row>
        <row r="3247">
          <cell r="F3247">
            <v>0</v>
          </cell>
        </row>
        <row r="3248">
          <cell r="F3248">
            <v>0</v>
          </cell>
        </row>
        <row r="3249">
          <cell r="F3249">
            <v>0</v>
          </cell>
        </row>
        <row r="3250">
          <cell r="F3250">
            <v>0</v>
          </cell>
        </row>
        <row r="3251">
          <cell r="F3251">
            <v>0</v>
          </cell>
        </row>
        <row r="3252">
          <cell r="F3252">
            <v>0</v>
          </cell>
        </row>
        <row r="3253">
          <cell r="F3253">
            <v>0</v>
          </cell>
        </row>
        <row r="3254">
          <cell r="F3254">
            <v>0</v>
          </cell>
        </row>
        <row r="3255">
          <cell r="F3255">
            <v>0</v>
          </cell>
        </row>
        <row r="3256">
          <cell r="F3256">
            <v>0</v>
          </cell>
        </row>
        <row r="3257">
          <cell r="F3257">
            <v>0</v>
          </cell>
        </row>
        <row r="3258">
          <cell r="F3258">
            <v>0</v>
          </cell>
        </row>
        <row r="3259">
          <cell r="F3259">
            <v>0</v>
          </cell>
        </row>
        <row r="3260">
          <cell r="F3260">
            <v>0</v>
          </cell>
        </row>
        <row r="3261">
          <cell r="F3261">
            <v>0</v>
          </cell>
        </row>
        <row r="3262">
          <cell r="F3262">
            <v>0</v>
          </cell>
        </row>
        <row r="3263">
          <cell r="F3263">
            <v>0</v>
          </cell>
        </row>
        <row r="3264">
          <cell r="F3264">
            <v>0</v>
          </cell>
        </row>
        <row r="3265">
          <cell r="F3265">
            <v>0</v>
          </cell>
        </row>
        <row r="3266">
          <cell r="F3266">
            <v>0</v>
          </cell>
        </row>
        <row r="3267">
          <cell r="F3267">
            <v>0</v>
          </cell>
        </row>
        <row r="3268">
          <cell r="F3268">
            <v>0</v>
          </cell>
        </row>
        <row r="3269">
          <cell r="F3269">
            <v>0</v>
          </cell>
        </row>
        <row r="3270">
          <cell r="F3270">
            <v>0</v>
          </cell>
        </row>
        <row r="3271">
          <cell r="F3271">
            <v>0</v>
          </cell>
        </row>
        <row r="3272">
          <cell r="F3272">
            <v>0</v>
          </cell>
        </row>
        <row r="3273">
          <cell r="F3273">
            <v>0</v>
          </cell>
        </row>
        <row r="3274">
          <cell r="F3274">
            <v>0</v>
          </cell>
        </row>
        <row r="3275">
          <cell r="F3275">
            <v>0</v>
          </cell>
        </row>
        <row r="3276">
          <cell r="F3276">
            <v>0</v>
          </cell>
        </row>
        <row r="3277">
          <cell r="F3277">
            <v>0</v>
          </cell>
        </row>
        <row r="3278">
          <cell r="F3278">
            <v>0</v>
          </cell>
        </row>
        <row r="3279">
          <cell r="F3279">
            <v>0</v>
          </cell>
        </row>
        <row r="3280">
          <cell r="F3280">
            <v>0</v>
          </cell>
        </row>
        <row r="3281">
          <cell r="F3281">
            <v>0</v>
          </cell>
        </row>
        <row r="3282">
          <cell r="F3282">
            <v>0</v>
          </cell>
        </row>
        <row r="3283">
          <cell r="F3283">
            <v>0</v>
          </cell>
        </row>
        <row r="3284">
          <cell r="F3284">
            <v>0</v>
          </cell>
        </row>
        <row r="3285">
          <cell r="F3285">
            <v>0</v>
          </cell>
        </row>
        <row r="3286">
          <cell r="F3286">
            <v>0</v>
          </cell>
        </row>
        <row r="3287">
          <cell r="F3287">
            <v>0</v>
          </cell>
        </row>
        <row r="3288">
          <cell r="F3288">
            <v>0</v>
          </cell>
        </row>
        <row r="3289">
          <cell r="F3289">
            <v>0</v>
          </cell>
        </row>
        <row r="3290">
          <cell r="F3290">
            <v>0</v>
          </cell>
        </row>
        <row r="3291">
          <cell r="F3291">
            <v>0</v>
          </cell>
        </row>
        <row r="3292">
          <cell r="F3292">
            <v>0</v>
          </cell>
        </row>
        <row r="3293">
          <cell r="F3293">
            <v>0</v>
          </cell>
        </row>
        <row r="3294">
          <cell r="F3294">
            <v>0</v>
          </cell>
        </row>
        <row r="3295">
          <cell r="F3295">
            <v>0</v>
          </cell>
        </row>
        <row r="3296">
          <cell r="F3296">
            <v>0</v>
          </cell>
        </row>
        <row r="3297">
          <cell r="F3297">
            <v>0</v>
          </cell>
        </row>
        <row r="3298">
          <cell r="F3298">
            <v>0</v>
          </cell>
        </row>
        <row r="3299">
          <cell r="F3299">
            <v>0</v>
          </cell>
        </row>
        <row r="3300">
          <cell r="F3300">
            <v>0</v>
          </cell>
        </row>
        <row r="3301">
          <cell r="F3301">
            <v>0</v>
          </cell>
        </row>
        <row r="3302">
          <cell r="F3302">
            <v>0</v>
          </cell>
        </row>
        <row r="3303">
          <cell r="F3303">
            <v>0</v>
          </cell>
        </row>
        <row r="3304">
          <cell r="F3304">
            <v>0</v>
          </cell>
        </row>
        <row r="3305">
          <cell r="F3305">
            <v>0</v>
          </cell>
        </row>
        <row r="3306">
          <cell r="F3306">
            <v>0</v>
          </cell>
        </row>
        <row r="3307">
          <cell r="F3307">
            <v>0</v>
          </cell>
        </row>
        <row r="3308">
          <cell r="F3308">
            <v>0</v>
          </cell>
        </row>
        <row r="3309">
          <cell r="F3309">
            <v>0</v>
          </cell>
        </row>
        <row r="3310">
          <cell r="F3310">
            <v>0</v>
          </cell>
        </row>
        <row r="3311">
          <cell r="F3311">
            <v>0</v>
          </cell>
        </row>
        <row r="3312">
          <cell r="F3312">
            <v>0</v>
          </cell>
        </row>
        <row r="3313">
          <cell r="F3313">
            <v>0</v>
          </cell>
        </row>
        <row r="3314">
          <cell r="F3314">
            <v>0</v>
          </cell>
        </row>
        <row r="3315">
          <cell r="F3315">
            <v>0</v>
          </cell>
        </row>
        <row r="3316">
          <cell r="F3316">
            <v>0</v>
          </cell>
        </row>
        <row r="3317">
          <cell r="F3317">
            <v>0</v>
          </cell>
        </row>
        <row r="3318">
          <cell r="F3318">
            <v>0</v>
          </cell>
        </row>
        <row r="3319">
          <cell r="F3319">
            <v>0</v>
          </cell>
        </row>
        <row r="3320">
          <cell r="F3320">
            <v>0</v>
          </cell>
        </row>
        <row r="3321">
          <cell r="F3321">
            <v>0</v>
          </cell>
        </row>
        <row r="3322">
          <cell r="F3322">
            <v>0</v>
          </cell>
        </row>
        <row r="3323">
          <cell r="F3323">
            <v>0</v>
          </cell>
        </row>
        <row r="3324">
          <cell r="F3324">
            <v>0</v>
          </cell>
        </row>
        <row r="3325">
          <cell r="F3325">
            <v>0</v>
          </cell>
        </row>
        <row r="3326">
          <cell r="F3326">
            <v>0</v>
          </cell>
        </row>
        <row r="3327">
          <cell r="F3327">
            <v>0</v>
          </cell>
        </row>
        <row r="3328">
          <cell r="F3328">
            <v>0</v>
          </cell>
        </row>
        <row r="3329">
          <cell r="F3329">
            <v>0</v>
          </cell>
        </row>
        <row r="3330">
          <cell r="F3330">
            <v>0</v>
          </cell>
        </row>
        <row r="3331">
          <cell r="F3331">
            <v>0</v>
          </cell>
        </row>
        <row r="3332">
          <cell r="F3332">
            <v>0</v>
          </cell>
        </row>
        <row r="3333">
          <cell r="F3333">
            <v>0</v>
          </cell>
        </row>
        <row r="3334">
          <cell r="F3334">
            <v>0</v>
          </cell>
        </row>
        <row r="3335">
          <cell r="F3335">
            <v>0</v>
          </cell>
        </row>
        <row r="3336">
          <cell r="F3336">
            <v>0</v>
          </cell>
        </row>
        <row r="3337">
          <cell r="F3337">
            <v>0</v>
          </cell>
        </row>
        <row r="3338">
          <cell r="F3338">
            <v>0</v>
          </cell>
        </row>
        <row r="3339">
          <cell r="F3339">
            <v>0</v>
          </cell>
        </row>
        <row r="3340">
          <cell r="F3340">
            <v>0</v>
          </cell>
        </row>
        <row r="3341">
          <cell r="F3341">
            <v>0</v>
          </cell>
        </row>
        <row r="3342">
          <cell r="F3342">
            <v>0</v>
          </cell>
        </row>
        <row r="3343">
          <cell r="F3343">
            <v>0</v>
          </cell>
        </row>
        <row r="3344">
          <cell r="F3344">
            <v>0</v>
          </cell>
        </row>
        <row r="3345">
          <cell r="F3345">
            <v>0</v>
          </cell>
        </row>
        <row r="3346">
          <cell r="F3346">
            <v>0</v>
          </cell>
        </row>
        <row r="3347">
          <cell r="F3347">
            <v>0</v>
          </cell>
        </row>
        <row r="3348">
          <cell r="F3348">
            <v>0</v>
          </cell>
        </row>
        <row r="3349">
          <cell r="F3349">
            <v>0</v>
          </cell>
        </row>
        <row r="3350">
          <cell r="F3350">
            <v>0</v>
          </cell>
        </row>
        <row r="3351">
          <cell r="F3351">
            <v>0</v>
          </cell>
        </row>
        <row r="3352">
          <cell r="F3352">
            <v>0</v>
          </cell>
        </row>
        <row r="3353">
          <cell r="F3353">
            <v>0</v>
          </cell>
        </row>
        <row r="3354">
          <cell r="F3354">
            <v>0</v>
          </cell>
        </row>
        <row r="3355">
          <cell r="F3355">
            <v>0</v>
          </cell>
        </row>
        <row r="3356">
          <cell r="F3356">
            <v>0</v>
          </cell>
        </row>
        <row r="3357">
          <cell r="F3357">
            <v>0</v>
          </cell>
        </row>
        <row r="3358">
          <cell r="F3358">
            <v>0</v>
          </cell>
        </row>
        <row r="3359">
          <cell r="F3359">
            <v>0</v>
          </cell>
        </row>
        <row r="3360">
          <cell r="F3360">
            <v>0</v>
          </cell>
        </row>
        <row r="3361">
          <cell r="F3361">
            <v>0</v>
          </cell>
        </row>
        <row r="3362">
          <cell r="F3362">
            <v>0</v>
          </cell>
        </row>
        <row r="3363">
          <cell r="F3363">
            <v>0</v>
          </cell>
        </row>
        <row r="3364">
          <cell r="F3364">
            <v>0</v>
          </cell>
        </row>
        <row r="3365">
          <cell r="F3365">
            <v>0</v>
          </cell>
        </row>
        <row r="3366">
          <cell r="F3366">
            <v>0</v>
          </cell>
        </row>
        <row r="3367">
          <cell r="F3367">
            <v>0</v>
          </cell>
        </row>
        <row r="3368">
          <cell r="F3368">
            <v>0</v>
          </cell>
        </row>
        <row r="3369">
          <cell r="F3369">
            <v>0</v>
          </cell>
        </row>
        <row r="3370">
          <cell r="F3370">
            <v>0</v>
          </cell>
        </row>
        <row r="3371">
          <cell r="F3371">
            <v>0</v>
          </cell>
        </row>
        <row r="3372">
          <cell r="F3372">
            <v>0</v>
          </cell>
        </row>
        <row r="3373">
          <cell r="F3373">
            <v>0</v>
          </cell>
        </row>
        <row r="3374">
          <cell r="F3374">
            <v>0</v>
          </cell>
        </row>
        <row r="3375">
          <cell r="F3375">
            <v>0</v>
          </cell>
        </row>
        <row r="3376">
          <cell r="F3376">
            <v>0</v>
          </cell>
        </row>
        <row r="3377">
          <cell r="F3377">
            <v>0</v>
          </cell>
        </row>
        <row r="3378">
          <cell r="F3378">
            <v>0</v>
          </cell>
        </row>
        <row r="3379">
          <cell r="F3379">
            <v>0</v>
          </cell>
        </row>
        <row r="3380">
          <cell r="F3380">
            <v>0</v>
          </cell>
        </row>
        <row r="3381">
          <cell r="F3381">
            <v>0</v>
          </cell>
        </row>
        <row r="3382">
          <cell r="F3382">
            <v>0</v>
          </cell>
        </row>
        <row r="3383">
          <cell r="F3383">
            <v>0</v>
          </cell>
        </row>
        <row r="3384">
          <cell r="F3384">
            <v>0</v>
          </cell>
        </row>
        <row r="3385">
          <cell r="F3385">
            <v>0</v>
          </cell>
        </row>
        <row r="3386">
          <cell r="F3386">
            <v>0</v>
          </cell>
        </row>
        <row r="3387">
          <cell r="F3387">
            <v>0</v>
          </cell>
        </row>
        <row r="3388">
          <cell r="F3388">
            <v>0</v>
          </cell>
        </row>
        <row r="3389">
          <cell r="F3389">
            <v>0</v>
          </cell>
        </row>
        <row r="3390">
          <cell r="F3390">
            <v>0</v>
          </cell>
        </row>
        <row r="3391">
          <cell r="F3391">
            <v>0</v>
          </cell>
        </row>
        <row r="3392">
          <cell r="F3392">
            <v>0</v>
          </cell>
        </row>
        <row r="3393">
          <cell r="F3393">
            <v>0</v>
          </cell>
        </row>
        <row r="3394">
          <cell r="F3394">
            <v>0</v>
          </cell>
        </row>
        <row r="3395">
          <cell r="F3395">
            <v>0</v>
          </cell>
        </row>
        <row r="3396">
          <cell r="F3396">
            <v>0</v>
          </cell>
        </row>
        <row r="3397">
          <cell r="F3397">
            <v>0</v>
          </cell>
        </row>
        <row r="3398">
          <cell r="F3398">
            <v>0</v>
          </cell>
        </row>
        <row r="3399">
          <cell r="F3399">
            <v>0</v>
          </cell>
        </row>
        <row r="3400">
          <cell r="F3400">
            <v>0</v>
          </cell>
        </row>
        <row r="3401">
          <cell r="F3401">
            <v>0</v>
          </cell>
        </row>
        <row r="3402">
          <cell r="F3402">
            <v>0</v>
          </cell>
        </row>
        <row r="3403">
          <cell r="F3403">
            <v>0</v>
          </cell>
        </row>
        <row r="3404">
          <cell r="F3404">
            <v>0</v>
          </cell>
        </row>
        <row r="3405">
          <cell r="F3405">
            <v>0</v>
          </cell>
        </row>
        <row r="3406">
          <cell r="F3406">
            <v>0</v>
          </cell>
        </row>
        <row r="3407">
          <cell r="F3407">
            <v>0</v>
          </cell>
        </row>
        <row r="3408">
          <cell r="F3408">
            <v>0</v>
          </cell>
        </row>
        <row r="3409">
          <cell r="F3409">
            <v>0</v>
          </cell>
        </row>
        <row r="3410">
          <cell r="F3410">
            <v>0</v>
          </cell>
        </row>
        <row r="3411">
          <cell r="F3411">
            <v>0</v>
          </cell>
        </row>
        <row r="3412">
          <cell r="F3412">
            <v>0</v>
          </cell>
        </row>
        <row r="3413">
          <cell r="F3413">
            <v>0</v>
          </cell>
        </row>
        <row r="3414">
          <cell r="F3414">
            <v>0</v>
          </cell>
        </row>
        <row r="3415">
          <cell r="F3415">
            <v>0</v>
          </cell>
        </row>
        <row r="3416">
          <cell r="F3416">
            <v>0</v>
          </cell>
        </row>
        <row r="3417">
          <cell r="F3417">
            <v>0</v>
          </cell>
        </row>
        <row r="3418">
          <cell r="F3418">
            <v>0</v>
          </cell>
        </row>
        <row r="3419">
          <cell r="F3419">
            <v>0</v>
          </cell>
        </row>
        <row r="3420">
          <cell r="F3420">
            <v>0</v>
          </cell>
        </row>
        <row r="3421">
          <cell r="F3421">
            <v>0</v>
          </cell>
        </row>
        <row r="3422">
          <cell r="F3422">
            <v>0</v>
          </cell>
        </row>
        <row r="3423">
          <cell r="F3423">
            <v>0</v>
          </cell>
        </row>
        <row r="3424">
          <cell r="F3424">
            <v>0</v>
          </cell>
        </row>
        <row r="3425">
          <cell r="F3425">
            <v>0</v>
          </cell>
        </row>
        <row r="3426">
          <cell r="F3426">
            <v>0</v>
          </cell>
        </row>
        <row r="3427">
          <cell r="F3427">
            <v>0</v>
          </cell>
        </row>
        <row r="3428">
          <cell r="F3428">
            <v>0</v>
          </cell>
        </row>
        <row r="3429">
          <cell r="F3429">
            <v>0</v>
          </cell>
        </row>
        <row r="3430">
          <cell r="F3430">
            <v>0</v>
          </cell>
        </row>
        <row r="3431">
          <cell r="F3431">
            <v>0</v>
          </cell>
        </row>
        <row r="3432">
          <cell r="F3432">
            <v>0</v>
          </cell>
        </row>
        <row r="3433">
          <cell r="F3433">
            <v>0</v>
          </cell>
        </row>
        <row r="3434">
          <cell r="F3434">
            <v>0</v>
          </cell>
        </row>
        <row r="3435">
          <cell r="F3435">
            <v>0</v>
          </cell>
        </row>
        <row r="3436">
          <cell r="F3436">
            <v>0</v>
          </cell>
        </row>
        <row r="3437">
          <cell r="F3437">
            <v>0</v>
          </cell>
        </row>
        <row r="3438">
          <cell r="F3438">
            <v>0</v>
          </cell>
        </row>
        <row r="3439">
          <cell r="F3439">
            <v>0</v>
          </cell>
        </row>
        <row r="3440">
          <cell r="F3440">
            <v>0</v>
          </cell>
        </row>
        <row r="3441">
          <cell r="F3441">
            <v>0</v>
          </cell>
        </row>
        <row r="3442">
          <cell r="F3442">
            <v>0</v>
          </cell>
        </row>
        <row r="3443">
          <cell r="F3443">
            <v>0</v>
          </cell>
        </row>
        <row r="3444">
          <cell r="F3444">
            <v>0</v>
          </cell>
        </row>
        <row r="3445">
          <cell r="F3445">
            <v>0</v>
          </cell>
        </row>
        <row r="3446">
          <cell r="F3446">
            <v>0</v>
          </cell>
        </row>
        <row r="3447">
          <cell r="F3447">
            <v>0</v>
          </cell>
        </row>
        <row r="3448">
          <cell r="F3448">
            <v>0</v>
          </cell>
        </row>
        <row r="3449">
          <cell r="F3449">
            <v>0</v>
          </cell>
        </row>
        <row r="3450">
          <cell r="F3450">
            <v>0</v>
          </cell>
        </row>
        <row r="3451">
          <cell r="F3451">
            <v>0</v>
          </cell>
        </row>
        <row r="3452">
          <cell r="F3452">
            <v>0</v>
          </cell>
        </row>
        <row r="3453">
          <cell r="F3453">
            <v>0</v>
          </cell>
        </row>
        <row r="3454">
          <cell r="F3454">
            <v>0</v>
          </cell>
        </row>
        <row r="3455">
          <cell r="F3455">
            <v>0</v>
          </cell>
        </row>
        <row r="3456">
          <cell r="F3456">
            <v>0</v>
          </cell>
        </row>
        <row r="3457">
          <cell r="F3457">
            <v>0</v>
          </cell>
        </row>
        <row r="3458">
          <cell r="F3458">
            <v>0</v>
          </cell>
        </row>
        <row r="3459">
          <cell r="F3459">
            <v>0</v>
          </cell>
        </row>
        <row r="3460">
          <cell r="F3460">
            <v>0</v>
          </cell>
        </row>
        <row r="3461">
          <cell r="F3461">
            <v>0</v>
          </cell>
        </row>
        <row r="3462">
          <cell r="F3462">
            <v>0</v>
          </cell>
        </row>
        <row r="3463">
          <cell r="F3463">
            <v>0</v>
          </cell>
        </row>
        <row r="3464">
          <cell r="F3464">
            <v>0</v>
          </cell>
        </row>
        <row r="3465">
          <cell r="F3465">
            <v>0</v>
          </cell>
        </row>
        <row r="3466">
          <cell r="F3466">
            <v>0</v>
          </cell>
        </row>
        <row r="3467">
          <cell r="F3467">
            <v>0</v>
          </cell>
        </row>
        <row r="3468">
          <cell r="F3468">
            <v>0</v>
          </cell>
        </row>
        <row r="3469">
          <cell r="F3469">
            <v>0</v>
          </cell>
        </row>
        <row r="3470">
          <cell r="F3470">
            <v>0</v>
          </cell>
        </row>
        <row r="3471">
          <cell r="F3471">
            <v>0</v>
          </cell>
        </row>
        <row r="3472">
          <cell r="F3472">
            <v>0</v>
          </cell>
        </row>
        <row r="3473">
          <cell r="F3473">
            <v>0</v>
          </cell>
        </row>
        <row r="3474">
          <cell r="F3474">
            <v>0</v>
          </cell>
        </row>
        <row r="3475">
          <cell r="F3475">
            <v>0</v>
          </cell>
        </row>
        <row r="3476">
          <cell r="F3476">
            <v>0</v>
          </cell>
        </row>
        <row r="3477">
          <cell r="F3477">
            <v>0</v>
          </cell>
        </row>
        <row r="3478">
          <cell r="F3478">
            <v>0</v>
          </cell>
        </row>
        <row r="3479">
          <cell r="F3479">
            <v>0</v>
          </cell>
        </row>
        <row r="3480">
          <cell r="F3480">
            <v>0</v>
          </cell>
        </row>
        <row r="3481">
          <cell r="F3481">
            <v>0</v>
          </cell>
        </row>
        <row r="3482">
          <cell r="F3482">
            <v>0</v>
          </cell>
        </row>
        <row r="3483">
          <cell r="F3483">
            <v>0</v>
          </cell>
        </row>
        <row r="3484">
          <cell r="F3484">
            <v>0</v>
          </cell>
        </row>
        <row r="3485">
          <cell r="F3485">
            <v>0</v>
          </cell>
        </row>
        <row r="3486">
          <cell r="F3486">
            <v>0</v>
          </cell>
        </row>
        <row r="3487">
          <cell r="F3487">
            <v>0</v>
          </cell>
        </row>
        <row r="3488">
          <cell r="F3488">
            <v>0</v>
          </cell>
        </row>
        <row r="3489">
          <cell r="F3489">
            <v>0</v>
          </cell>
        </row>
        <row r="3490">
          <cell r="F3490">
            <v>0</v>
          </cell>
        </row>
        <row r="3491">
          <cell r="F3491">
            <v>0</v>
          </cell>
        </row>
        <row r="3492">
          <cell r="F3492">
            <v>0</v>
          </cell>
        </row>
        <row r="3493">
          <cell r="F3493">
            <v>0</v>
          </cell>
        </row>
        <row r="3494">
          <cell r="F3494">
            <v>0</v>
          </cell>
        </row>
        <row r="3495">
          <cell r="F3495">
            <v>0</v>
          </cell>
        </row>
        <row r="3496">
          <cell r="F3496">
            <v>0</v>
          </cell>
        </row>
        <row r="3497">
          <cell r="F3497">
            <v>0</v>
          </cell>
        </row>
        <row r="3498">
          <cell r="F3498">
            <v>0</v>
          </cell>
        </row>
        <row r="3499">
          <cell r="F3499">
            <v>0</v>
          </cell>
        </row>
        <row r="3500">
          <cell r="F3500">
            <v>0</v>
          </cell>
        </row>
        <row r="3501">
          <cell r="F3501">
            <v>0</v>
          </cell>
        </row>
        <row r="3502">
          <cell r="F3502">
            <v>0</v>
          </cell>
        </row>
        <row r="3503">
          <cell r="F3503">
            <v>0</v>
          </cell>
        </row>
        <row r="3504">
          <cell r="F3504">
            <v>0</v>
          </cell>
        </row>
        <row r="3505">
          <cell r="F3505">
            <v>0</v>
          </cell>
        </row>
        <row r="3506">
          <cell r="F3506">
            <v>0</v>
          </cell>
        </row>
        <row r="3507">
          <cell r="F3507">
            <v>0</v>
          </cell>
        </row>
        <row r="3508">
          <cell r="F3508">
            <v>0</v>
          </cell>
        </row>
        <row r="3509">
          <cell r="F3509">
            <v>0</v>
          </cell>
        </row>
        <row r="3510">
          <cell r="F3510">
            <v>0</v>
          </cell>
        </row>
        <row r="3511">
          <cell r="F3511">
            <v>0</v>
          </cell>
        </row>
        <row r="3512">
          <cell r="F3512">
            <v>0</v>
          </cell>
        </row>
        <row r="3513">
          <cell r="F3513">
            <v>0</v>
          </cell>
        </row>
        <row r="3514">
          <cell r="F3514">
            <v>0</v>
          </cell>
        </row>
        <row r="3515">
          <cell r="F3515">
            <v>0</v>
          </cell>
        </row>
        <row r="3516">
          <cell r="F3516">
            <v>0</v>
          </cell>
        </row>
        <row r="3517">
          <cell r="F3517">
            <v>0</v>
          </cell>
        </row>
        <row r="3518">
          <cell r="F3518">
            <v>0</v>
          </cell>
        </row>
        <row r="3519">
          <cell r="F3519">
            <v>0</v>
          </cell>
        </row>
        <row r="3520">
          <cell r="F3520">
            <v>0</v>
          </cell>
        </row>
        <row r="3521">
          <cell r="F3521">
            <v>0</v>
          </cell>
        </row>
        <row r="3522">
          <cell r="F3522">
            <v>0</v>
          </cell>
        </row>
        <row r="3523">
          <cell r="F3523">
            <v>0</v>
          </cell>
        </row>
        <row r="3524">
          <cell r="F3524">
            <v>0</v>
          </cell>
        </row>
        <row r="3525">
          <cell r="F3525">
            <v>0</v>
          </cell>
        </row>
        <row r="3526">
          <cell r="F3526">
            <v>0</v>
          </cell>
        </row>
        <row r="3527">
          <cell r="F3527">
            <v>0</v>
          </cell>
        </row>
        <row r="3528">
          <cell r="F3528">
            <v>0</v>
          </cell>
        </row>
        <row r="3529">
          <cell r="F3529">
            <v>0</v>
          </cell>
        </row>
        <row r="3530">
          <cell r="F3530">
            <v>0</v>
          </cell>
        </row>
        <row r="3531">
          <cell r="F3531">
            <v>0</v>
          </cell>
        </row>
        <row r="3532">
          <cell r="F3532">
            <v>0</v>
          </cell>
        </row>
        <row r="3533">
          <cell r="F3533">
            <v>0</v>
          </cell>
        </row>
        <row r="3534">
          <cell r="F3534">
            <v>0</v>
          </cell>
        </row>
        <row r="3535">
          <cell r="F3535">
            <v>0</v>
          </cell>
        </row>
        <row r="3536">
          <cell r="F3536">
            <v>0</v>
          </cell>
        </row>
        <row r="3537">
          <cell r="F3537">
            <v>0</v>
          </cell>
        </row>
        <row r="3538">
          <cell r="F3538">
            <v>0</v>
          </cell>
        </row>
        <row r="3539">
          <cell r="F3539">
            <v>0</v>
          </cell>
        </row>
        <row r="3540">
          <cell r="F3540">
            <v>0</v>
          </cell>
        </row>
        <row r="3541">
          <cell r="F3541">
            <v>0</v>
          </cell>
        </row>
        <row r="3542">
          <cell r="F3542">
            <v>0</v>
          </cell>
        </row>
        <row r="3543">
          <cell r="F3543">
            <v>0</v>
          </cell>
        </row>
        <row r="3544">
          <cell r="F3544">
            <v>0</v>
          </cell>
        </row>
        <row r="3545">
          <cell r="F3545">
            <v>0</v>
          </cell>
        </row>
        <row r="3546">
          <cell r="F3546">
            <v>0</v>
          </cell>
        </row>
        <row r="3547">
          <cell r="F3547">
            <v>0</v>
          </cell>
        </row>
        <row r="3548">
          <cell r="F3548">
            <v>0</v>
          </cell>
        </row>
        <row r="3549">
          <cell r="F3549">
            <v>0</v>
          </cell>
        </row>
        <row r="3550">
          <cell r="F3550">
            <v>0</v>
          </cell>
        </row>
        <row r="3551">
          <cell r="F3551">
            <v>0</v>
          </cell>
        </row>
        <row r="3552">
          <cell r="F3552">
            <v>0</v>
          </cell>
        </row>
        <row r="3553">
          <cell r="F3553">
            <v>0</v>
          </cell>
        </row>
        <row r="3554">
          <cell r="F3554">
            <v>0</v>
          </cell>
        </row>
        <row r="3555">
          <cell r="F3555">
            <v>0</v>
          </cell>
        </row>
        <row r="3556">
          <cell r="F3556">
            <v>0</v>
          </cell>
        </row>
        <row r="3557">
          <cell r="F3557">
            <v>0</v>
          </cell>
        </row>
        <row r="3558">
          <cell r="F3558">
            <v>0</v>
          </cell>
        </row>
        <row r="3559">
          <cell r="F3559">
            <v>0</v>
          </cell>
        </row>
        <row r="3560">
          <cell r="F3560">
            <v>0</v>
          </cell>
        </row>
        <row r="3561">
          <cell r="F3561">
            <v>0</v>
          </cell>
        </row>
        <row r="3562">
          <cell r="F3562">
            <v>0</v>
          </cell>
        </row>
        <row r="3563">
          <cell r="F3563">
            <v>0</v>
          </cell>
        </row>
        <row r="3564">
          <cell r="F3564">
            <v>0</v>
          </cell>
        </row>
        <row r="3565">
          <cell r="F3565">
            <v>0</v>
          </cell>
        </row>
        <row r="3566">
          <cell r="F3566">
            <v>0</v>
          </cell>
        </row>
        <row r="3567">
          <cell r="F3567">
            <v>0</v>
          </cell>
        </row>
        <row r="3568">
          <cell r="F3568">
            <v>0</v>
          </cell>
        </row>
        <row r="3569">
          <cell r="F3569">
            <v>0</v>
          </cell>
        </row>
        <row r="3570">
          <cell r="F3570">
            <v>0</v>
          </cell>
        </row>
        <row r="3571">
          <cell r="F3571">
            <v>0</v>
          </cell>
        </row>
        <row r="3572">
          <cell r="F3572">
            <v>0</v>
          </cell>
        </row>
        <row r="3573">
          <cell r="F3573">
            <v>0</v>
          </cell>
        </row>
        <row r="3574">
          <cell r="F3574">
            <v>0</v>
          </cell>
        </row>
        <row r="3575">
          <cell r="F3575">
            <v>0</v>
          </cell>
        </row>
        <row r="3576">
          <cell r="F3576">
            <v>0</v>
          </cell>
        </row>
        <row r="3577">
          <cell r="F3577">
            <v>0</v>
          </cell>
        </row>
        <row r="3578">
          <cell r="F3578">
            <v>0</v>
          </cell>
        </row>
        <row r="3579">
          <cell r="F3579">
            <v>0</v>
          </cell>
        </row>
        <row r="3580">
          <cell r="F3580">
            <v>0</v>
          </cell>
        </row>
        <row r="3581">
          <cell r="F3581">
            <v>0</v>
          </cell>
        </row>
        <row r="3582">
          <cell r="F3582">
            <v>0</v>
          </cell>
        </row>
        <row r="3583">
          <cell r="F3583">
            <v>0</v>
          </cell>
        </row>
        <row r="3584">
          <cell r="F3584">
            <v>0</v>
          </cell>
        </row>
        <row r="3585">
          <cell r="F3585">
            <v>0</v>
          </cell>
        </row>
        <row r="3586">
          <cell r="F3586">
            <v>0</v>
          </cell>
        </row>
        <row r="3587">
          <cell r="F3587">
            <v>0</v>
          </cell>
        </row>
        <row r="3588">
          <cell r="F3588">
            <v>0</v>
          </cell>
        </row>
        <row r="3589">
          <cell r="F3589">
            <v>0</v>
          </cell>
        </row>
        <row r="3590">
          <cell r="F3590">
            <v>0</v>
          </cell>
        </row>
        <row r="3591">
          <cell r="F3591">
            <v>0</v>
          </cell>
        </row>
        <row r="3592">
          <cell r="F3592">
            <v>0</v>
          </cell>
        </row>
        <row r="3593">
          <cell r="F3593">
            <v>0</v>
          </cell>
        </row>
        <row r="3594">
          <cell r="F3594">
            <v>0</v>
          </cell>
        </row>
        <row r="3595">
          <cell r="F3595">
            <v>0</v>
          </cell>
        </row>
        <row r="3596">
          <cell r="F3596">
            <v>0</v>
          </cell>
        </row>
        <row r="3597">
          <cell r="F3597">
            <v>0</v>
          </cell>
        </row>
        <row r="3598">
          <cell r="F3598">
            <v>0</v>
          </cell>
        </row>
        <row r="3599">
          <cell r="F3599">
            <v>0</v>
          </cell>
        </row>
        <row r="3600">
          <cell r="F3600">
            <v>0</v>
          </cell>
        </row>
        <row r="3601">
          <cell r="F3601">
            <v>0</v>
          </cell>
        </row>
        <row r="3602">
          <cell r="F3602">
            <v>0</v>
          </cell>
        </row>
        <row r="3603">
          <cell r="F3603">
            <v>0</v>
          </cell>
        </row>
        <row r="3604">
          <cell r="F3604">
            <v>0</v>
          </cell>
        </row>
        <row r="3605">
          <cell r="F3605">
            <v>0</v>
          </cell>
        </row>
        <row r="3606">
          <cell r="F3606">
            <v>0</v>
          </cell>
        </row>
        <row r="3607">
          <cell r="F3607">
            <v>0</v>
          </cell>
        </row>
        <row r="3608">
          <cell r="F3608">
            <v>0</v>
          </cell>
        </row>
        <row r="3609">
          <cell r="F3609">
            <v>0</v>
          </cell>
        </row>
        <row r="3610">
          <cell r="F3610">
            <v>0</v>
          </cell>
        </row>
        <row r="3611">
          <cell r="F3611">
            <v>0</v>
          </cell>
        </row>
        <row r="3612">
          <cell r="F3612">
            <v>0</v>
          </cell>
        </row>
        <row r="3613">
          <cell r="F3613">
            <v>0</v>
          </cell>
        </row>
        <row r="3614">
          <cell r="F3614">
            <v>0</v>
          </cell>
        </row>
        <row r="3615">
          <cell r="F3615">
            <v>0</v>
          </cell>
        </row>
        <row r="3616">
          <cell r="F3616">
            <v>0</v>
          </cell>
        </row>
        <row r="3617">
          <cell r="F3617">
            <v>0</v>
          </cell>
        </row>
        <row r="3618">
          <cell r="F3618">
            <v>0</v>
          </cell>
        </row>
        <row r="3619">
          <cell r="F3619">
            <v>0</v>
          </cell>
        </row>
        <row r="3620">
          <cell r="F3620">
            <v>0</v>
          </cell>
        </row>
        <row r="3621">
          <cell r="F3621">
            <v>0</v>
          </cell>
        </row>
        <row r="3622">
          <cell r="F3622">
            <v>0</v>
          </cell>
        </row>
        <row r="3623">
          <cell r="F3623">
            <v>0</v>
          </cell>
        </row>
        <row r="3624">
          <cell r="F3624">
            <v>0</v>
          </cell>
        </row>
        <row r="3625">
          <cell r="F3625">
            <v>0</v>
          </cell>
        </row>
        <row r="3626">
          <cell r="F3626">
            <v>0</v>
          </cell>
        </row>
        <row r="3627">
          <cell r="F3627">
            <v>0</v>
          </cell>
        </row>
        <row r="3628">
          <cell r="F3628">
            <v>0</v>
          </cell>
        </row>
        <row r="3629">
          <cell r="F3629">
            <v>0</v>
          </cell>
        </row>
        <row r="3630">
          <cell r="F3630">
            <v>0</v>
          </cell>
        </row>
        <row r="3631">
          <cell r="F3631">
            <v>0</v>
          </cell>
        </row>
        <row r="3632">
          <cell r="F3632">
            <v>0</v>
          </cell>
        </row>
        <row r="3633">
          <cell r="F3633">
            <v>0</v>
          </cell>
        </row>
        <row r="3634">
          <cell r="F3634">
            <v>0</v>
          </cell>
        </row>
        <row r="3635">
          <cell r="F3635">
            <v>0</v>
          </cell>
        </row>
        <row r="3636">
          <cell r="F3636">
            <v>0</v>
          </cell>
        </row>
        <row r="3637">
          <cell r="F3637">
            <v>0</v>
          </cell>
        </row>
        <row r="3638">
          <cell r="F3638">
            <v>0</v>
          </cell>
        </row>
        <row r="3639">
          <cell r="F3639">
            <v>0</v>
          </cell>
        </row>
        <row r="3640">
          <cell r="F3640">
            <v>0</v>
          </cell>
        </row>
        <row r="3641">
          <cell r="F3641">
            <v>0</v>
          </cell>
        </row>
        <row r="3642">
          <cell r="F3642">
            <v>0</v>
          </cell>
        </row>
        <row r="3643">
          <cell r="F3643">
            <v>0</v>
          </cell>
        </row>
        <row r="3644">
          <cell r="F3644">
            <v>0</v>
          </cell>
        </row>
        <row r="3645">
          <cell r="F3645">
            <v>0</v>
          </cell>
        </row>
        <row r="3646">
          <cell r="F3646">
            <v>0</v>
          </cell>
        </row>
        <row r="3647">
          <cell r="F3647">
            <v>0</v>
          </cell>
        </row>
        <row r="3648">
          <cell r="F3648">
            <v>0</v>
          </cell>
        </row>
        <row r="3649">
          <cell r="F3649">
            <v>0</v>
          </cell>
        </row>
        <row r="3650">
          <cell r="F3650">
            <v>0</v>
          </cell>
        </row>
        <row r="3651">
          <cell r="F3651">
            <v>0</v>
          </cell>
        </row>
        <row r="3652">
          <cell r="F3652">
            <v>0</v>
          </cell>
        </row>
        <row r="3653">
          <cell r="F3653">
            <v>0</v>
          </cell>
        </row>
        <row r="3654">
          <cell r="F3654">
            <v>0</v>
          </cell>
        </row>
        <row r="3655">
          <cell r="F3655">
            <v>0</v>
          </cell>
        </row>
        <row r="3656">
          <cell r="F3656">
            <v>0</v>
          </cell>
        </row>
        <row r="3657">
          <cell r="F3657">
            <v>0</v>
          </cell>
        </row>
        <row r="3658">
          <cell r="F3658">
            <v>0</v>
          </cell>
        </row>
        <row r="3659">
          <cell r="F3659">
            <v>0</v>
          </cell>
        </row>
        <row r="3660">
          <cell r="F3660">
            <v>0</v>
          </cell>
        </row>
        <row r="3661">
          <cell r="F3661">
            <v>0</v>
          </cell>
        </row>
        <row r="3662">
          <cell r="F3662">
            <v>0</v>
          </cell>
        </row>
        <row r="3663">
          <cell r="F3663">
            <v>0</v>
          </cell>
        </row>
        <row r="3664">
          <cell r="F3664">
            <v>0</v>
          </cell>
        </row>
        <row r="3665">
          <cell r="F3665">
            <v>0</v>
          </cell>
        </row>
        <row r="3666">
          <cell r="F3666">
            <v>0</v>
          </cell>
        </row>
        <row r="3667">
          <cell r="F3667">
            <v>0</v>
          </cell>
        </row>
        <row r="3668">
          <cell r="F3668">
            <v>0</v>
          </cell>
        </row>
        <row r="3669">
          <cell r="F3669">
            <v>0</v>
          </cell>
        </row>
        <row r="3670">
          <cell r="F3670">
            <v>0</v>
          </cell>
        </row>
        <row r="3671">
          <cell r="F3671">
            <v>0</v>
          </cell>
        </row>
        <row r="3672">
          <cell r="F3672">
            <v>0</v>
          </cell>
        </row>
        <row r="3673">
          <cell r="F3673">
            <v>0</v>
          </cell>
        </row>
        <row r="3674">
          <cell r="F3674">
            <v>0</v>
          </cell>
        </row>
        <row r="3675">
          <cell r="F3675">
            <v>0</v>
          </cell>
        </row>
        <row r="3676">
          <cell r="F3676">
            <v>0</v>
          </cell>
        </row>
        <row r="3677">
          <cell r="F3677">
            <v>0</v>
          </cell>
        </row>
        <row r="3678">
          <cell r="F3678">
            <v>0</v>
          </cell>
        </row>
        <row r="3679">
          <cell r="F3679">
            <v>0</v>
          </cell>
        </row>
        <row r="3680">
          <cell r="F3680">
            <v>0</v>
          </cell>
        </row>
        <row r="3681">
          <cell r="F3681">
            <v>0</v>
          </cell>
        </row>
        <row r="3682">
          <cell r="F3682">
            <v>0</v>
          </cell>
        </row>
        <row r="3683">
          <cell r="F3683">
            <v>0</v>
          </cell>
        </row>
        <row r="3684">
          <cell r="F3684">
            <v>0</v>
          </cell>
        </row>
        <row r="3685">
          <cell r="F3685">
            <v>0</v>
          </cell>
        </row>
        <row r="3686">
          <cell r="F3686">
            <v>0</v>
          </cell>
        </row>
        <row r="3687">
          <cell r="F3687">
            <v>0</v>
          </cell>
        </row>
        <row r="3688">
          <cell r="F3688">
            <v>0</v>
          </cell>
        </row>
        <row r="3689">
          <cell r="F3689">
            <v>0</v>
          </cell>
        </row>
        <row r="3690">
          <cell r="F3690">
            <v>0</v>
          </cell>
        </row>
        <row r="3691">
          <cell r="F3691">
            <v>0</v>
          </cell>
        </row>
        <row r="3692">
          <cell r="F3692">
            <v>0</v>
          </cell>
        </row>
        <row r="3693">
          <cell r="F3693">
            <v>0</v>
          </cell>
        </row>
        <row r="3694">
          <cell r="F3694">
            <v>0</v>
          </cell>
        </row>
        <row r="3695">
          <cell r="F3695">
            <v>0</v>
          </cell>
        </row>
        <row r="3696">
          <cell r="F3696">
            <v>0</v>
          </cell>
        </row>
        <row r="3697">
          <cell r="F3697">
            <v>0</v>
          </cell>
        </row>
        <row r="3698">
          <cell r="F3698">
            <v>0</v>
          </cell>
        </row>
        <row r="3699">
          <cell r="F3699">
            <v>0</v>
          </cell>
        </row>
        <row r="3700">
          <cell r="F3700">
            <v>0</v>
          </cell>
        </row>
        <row r="3701">
          <cell r="F3701">
            <v>0</v>
          </cell>
        </row>
        <row r="3702">
          <cell r="F3702">
            <v>0</v>
          </cell>
        </row>
        <row r="3703">
          <cell r="F3703">
            <v>0</v>
          </cell>
        </row>
        <row r="3704">
          <cell r="F3704">
            <v>0</v>
          </cell>
        </row>
        <row r="3705">
          <cell r="F3705">
            <v>0</v>
          </cell>
        </row>
        <row r="3706">
          <cell r="F3706">
            <v>0</v>
          </cell>
        </row>
        <row r="3707">
          <cell r="F3707">
            <v>0</v>
          </cell>
        </row>
        <row r="3708">
          <cell r="F3708">
            <v>0</v>
          </cell>
        </row>
        <row r="3709">
          <cell r="F3709">
            <v>0</v>
          </cell>
        </row>
        <row r="3710">
          <cell r="F3710">
            <v>0</v>
          </cell>
        </row>
        <row r="3711">
          <cell r="F3711">
            <v>0</v>
          </cell>
        </row>
        <row r="3712">
          <cell r="F3712">
            <v>0</v>
          </cell>
        </row>
        <row r="3713">
          <cell r="F3713">
            <v>0</v>
          </cell>
        </row>
        <row r="3714">
          <cell r="F3714">
            <v>0</v>
          </cell>
        </row>
        <row r="3715">
          <cell r="F3715">
            <v>0</v>
          </cell>
        </row>
        <row r="3716">
          <cell r="F3716">
            <v>0</v>
          </cell>
        </row>
        <row r="3717">
          <cell r="F3717">
            <v>0</v>
          </cell>
        </row>
        <row r="3718">
          <cell r="F3718">
            <v>0</v>
          </cell>
        </row>
        <row r="3719">
          <cell r="F3719">
            <v>0</v>
          </cell>
        </row>
        <row r="3720">
          <cell r="F3720">
            <v>0</v>
          </cell>
        </row>
        <row r="3721">
          <cell r="F3721">
            <v>0</v>
          </cell>
        </row>
        <row r="3722">
          <cell r="F3722">
            <v>0</v>
          </cell>
        </row>
        <row r="3723">
          <cell r="F3723">
            <v>0</v>
          </cell>
        </row>
        <row r="3724">
          <cell r="F3724">
            <v>0</v>
          </cell>
        </row>
        <row r="3725">
          <cell r="F3725">
            <v>0</v>
          </cell>
        </row>
        <row r="3726">
          <cell r="F3726">
            <v>0</v>
          </cell>
        </row>
        <row r="3727">
          <cell r="F3727">
            <v>0</v>
          </cell>
        </row>
        <row r="3728">
          <cell r="F3728">
            <v>0</v>
          </cell>
        </row>
        <row r="3729">
          <cell r="F3729">
            <v>0</v>
          </cell>
        </row>
        <row r="3730">
          <cell r="F3730">
            <v>0</v>
          </cell>
        </row>
        <row r="3731">
          <cell r="F3731">
            <v>0</v>
          </cell>
        </row>
        <row r="3732">
          <cell r="F3732">
            <v>0</v>
          </cell>
        </row>
        <row r="3733">
          <cell r="F3733">
            <v>0</v>
          </cell>
        </row>
        <row r="3734">
          <cell r="F3734">
            <v>0</v>
          </cell>
        </row>
        <row r="3735">
          <cell r="F3735">
            <v>0</v>
          </cell>
        </row>
        <row r="3736">
          <cell r="F3736">
            <v>0</v>
          </cell>
        </row>
        <row r="3737">
          <cell r="F3737">
            <v>0</v>
          </cell>
        </row>
        <row r="3738">
          <cell r="F3738">
            <v>0</v>
          </cell>
        </row>
        <row r="3739">
          <cell r="F3739">
            <v>0</v>
          </cell>
        </row>
        <row r="3740">
          <cell r="F3740">
            <v>0</v>
          </cell>
        </row>
        <row r="3741">
          <cell r="F3741">
            <v>0</v>
          </cell>
        </row>
        <row r="3742">
          <cell r="F3742">
            <v>0</v>
          </cell>
        </row>
        <row r="3743">
          <cell r="F3743">
            <v>0</v>
          </cell>
        </row>
        <row r="3744">
          <cell r="F3744">
            <v>0</v>
          </cell>
        </row>
        <row r="3745">
          <cell r="F3745">
            <v>0</v>
          </cell>
        </row>
        <row r="3746">
          <cell r="F3746">
            <v>0</v>
          </cell>
        </row>
        <row r="3747">
          <cell r="F3747">
            <v>0</v>
          </cell>
        </row>
        <row r="3748">
          <cell r="F3748">
            <v>0</v>
          </cell>
        </row>
        <row r="3749">
          <cell r="F3749">
            <v>0</v>
          </cell>
        </row>
        <row r="3750">
          <cell r="F3750">
            <v>0</v>
          </cell>
        </row>
        <row r="3751">
          <cell r="F3751">
            <v>0</v>
          </cell>
        </row>
        <row r="3752">
          <cell r="F3752">
            <v>0</v>
          </cell>
        </row>
        <row r="3753">
          <cell r="F3753">
            <v>0</v>
          </cell>
        </row>
        <row r="3754">
          <cell r="F3754">
            <v>0</v>
          </cell>
        </row>
        <row r="3755">
          <cell r="F3755">
            <v>0</v>
          </cell>
        </row>
        <row r="3756">
          <cell r="F3756">
            <v>0</v>
          </cell>
        </row>
        <row r="3757">
          <cell r="F3757">
            <v>0</v>
          </cell>
        </row>
        <row r="3758">
          <cell r="F3758">
            <v>0</v>
          </cell>
        </row>
        <row r="3759">
          <cell r="F3759">
            <v>0</v>
          </cell>
        </row>
        <row r="3760">
          <cell r="F3760">
            <v>0</v>
          </cell>
        </row>
        <row r="3761">
          <cell r="F3761">
            <v>0</v>
          </cell>
        </row>
        <row r="3762">
          <cell r="F3762">
            <v>0</v>
          </cell>
        </row>
        <row r="3763">
          <cell r="F3763">
            <v>0</v>
          </cell>
        </row>
        <row r="3764">
          <cell r="F3764">
            <v>0</v>
          </cell>
        </row>
        <row r="3765">
          <cell r="F3765">
            <v>0</v>
          </cell>
        </row>
        <row r="3766">
          <cell r="F3766">
            <v>0</v>
          </cell>
        </row>
        <row r="3767">
          <cell r="F3767">
            <v>0</v>
          </cell>
        </row>
        <row r="3768">
          <cell r="F3768">
            <v>0</v>
          </cell>
        </row>
        <row r="3769">
          <cell r="F3769">
            <v>0</v>
          </cell>
        </row>
        <row r="3770">
          <cell r="F3770">
            <v>0</v>
          </cell>
        </row>
        <row r="3771">
          <cell r="F3771">
            <v>0</v>
          </cell>
        </row>
        <row r="3772">
          <cell r="F3772">
            <v>0</v>
          </cell>
        </row>
        <row r="3773">
          <cell r="F3773">
            <v>0</v>
          </cell>
        </row>
        <row r="3774">
          <cell r="F3774">
            <v>0</v>
          </cell>
        </row>
        <row r="3775">
          <cell r="F3775">
            <v>0</v>
          </cell>
        </row>
        <row r="3776">
          <cell r="F3776">
            <v>0</v>
          </cell>
        </row>
        <row r="3777">
          <cell r="F3777">
            <v>0</v>
          </cell>
        </row>
        <row r="3778">
          <cell r="F3778">
            <v>0</v>
          </cell>
        </row>
        <row r="3779">
          <cell r="F3779">
            <v>0</v>
          </cell>
        </row>
        <row r="3780">
          <cell r="F3780">
            <v>0</v>
          </cell>
        </row>
        <row r="3781">
          <cell r="F3781">
            <v>0</v>
          </cell>
        </row>
        <row r="3782">
          <cell r="F3782">
            <v>0</v>
          </cell>
        </row>
        <row r="3783">
          <cell r="F3783">
            <v>0</v>
          </cell>
        </row>
        <row r="3784">
          <cell r="F3784">
            <v>0</v>
          </cell>
        </row>
        <row r="3785">
          <cell r="F3785">
            <v>0</v>
          </cell>
        </row>
        <row r="3786">
          <cell r="F3786">
            <v>0</v>
          </cell>
        </row>
        <row r="3787">
          <cell r="F3787">
            <v>0</v>
          </cell>
        </row>
        <row r="3788">
          <cell r="F3788">
            <v>0</v>
          </cell>
        </row>
        <row r="3789">
          <cell r="F3789">
            <v>0</v>
          </cell>
        </row>
        <row r="3790">
          <cell r="F3790">
            <v>0</v>
          </cell>
        </row>
        <row r="3791">
          <cell r="F3791">
            <v>0</v>
          </cell>
        </row>
        <row r="3792">
          <cell r="F3792">
            <v>0</v>
          </cell>
        </row>
        <row r="3793">
          <cell r="F3793">
            <v>0</v>
          </cell>
        </row>
        <row r="3794">
          <cell r="F3794">
            <v>0</v>
          </cell>
        </row>
        <row r="3795">
          <cell r="F3795">
            <v>0</v>
          </cell>
        </row>
        <row r="3796">
          <cell r="F3796">
            <v>0</v>
          </cell>
        </row>
        <row r="3797">
          <cell r="F3797">
            <v>0</v>
          </cell>
        </row>
        <row r="3798">
          <cell r="F3798">
            <v>0</v>
          </cell>
        </row>
        <row r="3799">
          <cell r="F3799">
            <v>0</v>
          </cell>
        </row>
        <row r="3800">
          <cell r="F3800">
            <v>0</v>
          </cell>
        </row>
        <row r="3801">
          <cell r="F3801">
            <v>0</v>
          </cell>
        </row>
        <row r="3802">
          <cell r="F3802">
            <v>0</v>
          </cell>
        </row>
        <row r="3803">
          <cell r="F3803">
            <v>0</v>
          </cell>
        </row>
        <row r="3804">
          <cell r="F3804">
            <v>0</v>
          </cell>
        </row>
        <row r="3805">
          <cell r="F3805">
            <v>0</v>
          </cell>
        </row>
        <row r="3806">
          <cell r="F3806">
            <v>0</v>
          </cell>
        </row>
        <row r="3807">
          <cell r="F3807">
            <v>0</v>
          </cell>
        </row>
        <row r="3808">
          <cell r="F3808">
            <v>0</v>
          </cell>
        </row>
        <row r="3809">
          <cell r="F3809">
            <v>0</v>
          </cell>
        </row>
        <row r="3810">
          <cell r="F3810">
            <v>0</v>
          </cell>
        </row>
        <row r="3811">
          <cell r="F3811">
            <v>0</v>
          </cell>
        </row>
        <row r="3812">
          <cell r="F3812">
            <v>0</v>
          </cell>
        </row>
        <row r="3813">
          <cell r="F3813">
            <v>0</v>
          </cell>
        </row>
        <row r="3814">
          <cell r="F3814">
            <v>0</v>
          </cell>
        </row>
        <row r="3815">
          <cell r="F3815">
            <v>0</v>
          </cell>
        </row>
        <row r="3816">
          <cell r="F3816">
            <v>0</v>
          </cell>
        </row>
        <row r="3817">
          <cell r="F3817">
            <v>0</v>
          </cell>
        </row>
        <row r="3818">
          <cell r="F3818">
            <v>0</v>
          </cell>
        </row>
        <row r="3819">
          <cell r="F3819">
            <v>0</v>
          </cell>
        </row>
        <row r="3820">
          <cell r="F3820">
            <v>0</v>
          </cell>
        </row>
        <row r="3821">
          <cell r="F3821">
            <v>0</v>
          </cell>
        </row>
        <row r="3822">
          <cell r="F3822">
            <v>0</v>
          </cell>
        </row>
        <row r="3823">
          <cell r="F3823">
            <v>0</v>
          </cell>
        </row>
        <row r="3824">
          <cell r="F3824">
            <v>0</v>
          </cell>
        </row>
        <row r="3825">
          <cell r="F3825">
            <v>0</v>
          </cell>
        </row>
        <row r="3826">
          <cell r="F3826">
            <v>0</v>
          </cell>
        </row>
        <row r="3827">
          <cell r="F3827">
            <v>0</v>
          </cell>
        </row>
        <row r="3828">
          <cell r="F3828">
            <v>0</v>
          </cell>
        </row>
        <row r="3829">
          <cell r="F3829">
            <v>0</v>
          </cell>
        </row>
        <row r="3830">
          <cell r="F3830">
            <v>0</v>
          </cell>
        </row>
        <row r="3831">
          <cell r="F3831">
            <v>0</v>
          </cell>
        </row>
        <row r="3832">
          <cell r="F3832">
            <v>0</v>
          </cell>
        </row>
        <row r="3833">
          <cell r="F3833">
            <v>0</v>
          </cell>
        </row>
        <row r="3834">
          <cell r="F3834">
            <v>0</v>
          </cell>
        </row>
        <row r="3835">
          <cell r="F3835">
            <v>0</v>
          </cell>
        </row>
        <row r="3836">
          <cell r="F3836">
            <v>0</v>
          </cell>
        </row>
        <row r="3837">
          <cell r="F3837">
            <v>0</v>
          </cell>
        </row>
        <row r="3838">
          <cell r="F3838">
            <v>0</v>
          </cell>
        </row>
        <row r="3839">
          <cell r="F3839">
            <v>0</v>
          </cell>
        </row>
        <row r="3840">
          <cell r="F3840">
            <v>0</v>
          </cell>
        </row>
        <row r="3841">
          <cell r="F3841">
            <v>0</v>
          </cell>
        </row>
        <row r="3842">
          <cell r="F3842">
            <v>0</v>
          </cell>
        </row>
        <row r="3843">
          <cell r="F3843">
            <v>0</v>
          </cell>
        </row>
        <row r="3844">
          <cell r="F3844">
            <v>0</v>
          </cell>
        </row>
        <row r="3845">
          <cell r="F3845">
            <v>0</v>
          </cell>
        </row>
        <row r="3846">
          <cell r="F3846">
            <v>0</v>
          </cell>
        </row>
        <row r="3847">
          <cell r="F3847">
            <v>0</v>
          </cell>
        </row>
        <row r="3848">
          <cell r="F3848">
            <v>0</v>
          </cell>
        </row>
        <row r="3849">
          <cell r="F3849">
            <v>0</v>
          </cell>
        </row>
        <row r="3850">
          <cell r="F3850">
            <v>0</v>
          </cell>
        </row>
        <row r="3851">
          <cell r="F3851">
            <v>0</v>
          </cell>
        </row>
        <row r="3852">
          <cell r="F3852">
            <v>0</v>
          </cell>
        </row>
        <row r="3853">
          <cell r="F3853">
            <v>0</v>
          </cell>
        </row>
        <row r="3854">
          <cell r="F3854">
            <v>0</v>
          </cell>
        </row>
        <row r="3855">
          <cell r="F3855">
            <v>0</v>
          </cell>
        </row>
        <row r="3856">
          <cell r="F3856">
            <v>0</v>
          </cell>
        </row>
        <row r="3857">
          <cell r="F3857">
            <v>0</v>
          </cell>
        </row>
        <row r="3858">
          <cell r="F3858">
            <v>0</v>
          </cell>
        </row>
        <row r="3859">
          <cell r="F3859">
            <v>0</v>
          </cell>
        </row>
        <row r="3860">
          <cell r="F3860">
            <v>0</v>
          </cell>
        </row>
        <row r="3861">
          <cell r="F3861">
            <v>0</v>
          </cell>
        </row>
        <row r="3862">
          <cell r="F3862">
            <v>0</v>
          </cell>
        </row>
        <row r="3863">
          <cell r="F3863">
            <v>30841676</v>
          </cell>
        </row>
        <row r="3864">
          <cell r="F3864">
            <v>0</v>
          </cell>
        </row>
        <row r="3865">
          <cell r="F3865">
            <v>0</v>
          </cell>
        </row>
        <row r="3866">
          <cell r="F3866">
            <v>0</v>
          </cell>
        </row>
        <row r="3867">
          <cell r="F3867">
            <v>0</v>
          </cell>
        </row>
        <row r="3868">
          <cell r="F3868">
            <v>0</v>
          </cell>
        </row>
        <row r="3869">
          <cell r="F3869">
            <v>0</v>
          </cell>
        </row>
        <row r="3870">
          <cell r="F3870">
            <v>0</v>
          </cell>
        </row>
        <row r="3871">
          <cell r="F3871">
            <v>0</v>
          </cell>
        </row>
        <row r="3872">
          <cell r="F3872">
            <v>0</v>
          </cell>
        </row>
        <row r="3873">
          <cell r="F3873">
            <v>0</v>
          </cell>
        </row>
        <row r="3874">
          <cell r="F3874">
            <v>0</v>
          </cell>
        </row>
        <row r="3875">
          <cell r="F3875">
            <v>0</v>
          </cell>
        </row>
        <row r="3876">
          <cell r="F3876">
            <v>0</v>
          </cell>
        </row>
        <row r="3877">
          <cell r="F3877">
            <v>0</v>
          </cell>
        </row>
        <row r="3878">
          <cell r="F3878">
            <v>0</v>
          </cell>
        </row>
        <row r="3879">
          <cell r="F3879">
            <v>0</v>
          </cell>
        </row>
        <row r="3880">
          <cell r="F3880">
            <v>0</v>
          </cell>
        </row>
        <row r="3881">
          <cell r="F3881">
            <v>0</v>
          </cell>
        </row>
        <row r="3882">
          <cell r="F3882">
            <v>0</v>
          </cell>
        </row>
        <row r="3883">
          <cell r="F3883">
            <v>0</v>
          </cell>
        </row>
        <row r="3884">
          <cell r="F3884">
            <v>0</v>
          </cell>
        </row>
        <row r="3885">
          <cell r="F3885">
            <v>0</v>
          </cell>
        </row>
        <row r="3886">
          <cell r="F3886">
            <v>0</v>
          </cell>
        </row>
        <row r="3887">
          <cell r="F3887">
            <v>0</v>
          </cell>
        </row>
        <row r="3888">
          <cell r="F3888">
            <v>0</v>
          </cell>
        </row>
        <row r="3889">
          <cell r="F3889">
            <v>0</v>
          </cell>
        </row>
        <row r="3890">
          <cell r="F3890">
            <v>0</v>
          </cell>
        </row>
        <row r="3891">
          <cell r="F3891">
            <v>0</v>
          </cell>
        </row>
        <row r="3892">
          <cell r="F3892">
            <v>0</v>
          </cell>
        </row>
        <row r="3893">
          <cell r="F3893">
            <v>0</v>
          </cell>
        </row>
        <row r="3894">
          <cell r="F3894">
            <v>0</v>
          </cell>
        </row>
        <row r="3895">
          <cell r="F3895">
            <v>0</v>
          </cell>
        </row>
        <row r="3896">
          <cell r="F3896">
            <v>0</v>
          </cell>
        </row>
        <row r="3897">
          <cell r="F3897">
            <v>0</v>
          </cell>
        </row>
        <row r="3898">
          <cell r="F3898">
            <v>0</v>
          </cell>
        </row>
        <row r="3899">
          <cell r="F3899">
            <v>0</v>
          </cell>
        </row>
        <row r="3900">
          <cell r="F3900">
            <v>0</v>
          </cell>
        </row>
        <row r="3901">
          <cell r="F3901">
            <v>0</v>
          </cell>
        </row>
        <row r="3902">
          <cell r="F3902">
            <v>0</v>
          </cell>
        </row>
        <row r="3903">
          <cell r="F3903">
            <v>0</v>
          </cell>
        </row>
        <row r="3904">
          <cell r="F3904">
            <v>0</v>
          </cell>
        </row>
        <row r="3905">
          <cell r="F3905">
            <v>0</v>
          </cell>
        </row>
        <row r="3906">
          <cell r="F3906">
            <v>0</v>
          </cell>
        </row>
        <row r="3907">
          <cell r="F3907">
            <v>0</v>
          </cell>
        </row>
        <row r="3908">
          <cell r="F3908">
            <v>0</v>
          </cell>
        </row>
        <row r="3909">
          <cell r="F3909">
            <v>0</v>
          </cell>
        </row>
        <row r="3910">
          <cell r="F3910">
            <v>0</v>
          </cell>
        </row>
        <row r="3911">
          <cell r="F3911">
            <v>0</v>
          </cell>
        </row>
        <row r="3912">
          <cell r="F3912">
            <v>0</v>
          </cell>
        </row>
        <row r="3913">
          <cell r="F3913">
            <v>0</v>
          </cell>
        </row>
        <row r="3914">
          <cell r="F3914">
            <v>0</v>
          </cell>
        </row>
        <row r="3915">
          <cell r="F3915">
            <v>0</v>
          </cell>
        </row>
        <row r="3916">
          <cell r="F3916">
            <v>0</v>
          </cell>
        </row>
        <row r="3917">
          <cell r="F3917">
            <v>0</v>
          </cell>
        </row>
        <row r="3918">
          <cell r="F3918">
            <v>0</v>
          </cell>
        </row>
        <row r="3919">
          <cell r="F3919">
            <v>0</v>
          </cell>
        </row>
        <row r="3920">
          <cell r="F3920">
            <v>0</v>
          </cell>
        </row>
        <row r="3921">
          <cell r="F3921">
            <v>0</v>
          </cell>
        </row>
        <row r="3922">
          <cell r="F3922">
            <v>0</v>
          </cell>
        </row>
        <row r="3923">
          <cell r="F3923">
            <v>0</v>
          </cell>
        </row>
        <row r="3924">
          <cell r="F3924">
            <v>0</v>
          </cell>
        </row>
        <row r="3925">
          <cell r="F3925">
            <v>0</v>
          </cell>
        </row>
        <row r="3926">
          <cell r="F3926">
            <v>0</v>
          </cell>
        </row>
        <row r="3927">
          <cell r="F3927">
            <v>0</v>
          </cell>
        </row>
        <row r="3928">
          <cell r="F3928">
            <v>0</v>
          </cell>
        </row>
        <row r="3929">
          <cell r="F3929">
            <v>0</v>
          </cell>
        </row>
        <row r="3930">
          <cell r="F3930">
            <v>0</v>
          </cell>
        </row>
        <row r="3931">
          <cell r="F3931">
            <v>0</v>
          </cell>
        </row>
        <row r="3932">
          <cell r="F3932">
            <v>0</v>
          </cell>
        </row>
        <row r="3933">
          <cell r="F3933">
            <v>0</v>
          </cell>
        </row>
        <row r="3934">
          <cell r="F3934">
            <v>0</v>
          </cell>
        </row>
        <row r="3935">
          <cell r="F3935">
            <v>0</v>
          </cell>
        </row>
        <row r="3936">
          <cell r="F3936">
            <v>0</v>
          </cell>
        </row>
        <row r="3937">
          <cell r="F3937">
            <v>0</v>
          </cell>
        </row>
        <row r="3938">
          <cell r="F3938">
            <v>0</v>
          </cell>
        </row>
        <row r="3939">
          <cell r="F3939">
            <v>0</v>
          </cell>
        </row>
        <row r="3940">
          <cell r="F3940">
            <v>0</v>
          </cell>
        </row>
        <row r="3941">
          <cell r="F3941">
            <v>0</v>
          </cell>
        </row>
        <row r="3942">
          <cell r="F3942">
            <v>0</v>
          </cell>
        </row>
        <row r="3943">
          <cell r="F3943">
            <v>0</v>
          </cell>
        </row>
        <row r="3944">
          <cell r="F3944">
            <v>0</v>
          </cell>
        </row>
        <row r="3945">
          <cell r="F3945">
            <v>0</v>
          </cell>
        </row>
        <row r="3946">
          <cell r="F3946">
            <v>0</v>
          </cell>
        </row>
        <row r="3947">
          <cell r="F3947">
            <v>0</v>
          </cell>
        </row>
        <row r="3948">
          <cell r="F3948">
            <v>0</v>
          </cell>
        </row>
        <row r="3949">
          <cell r="F3949">
            <v>0</v>
          </cell>
        </row>
        <row r="3950">
          <cell r="F3950">
            <v>0</v>
          </cell>
        </row>
        <row r="3951">
          <cell r="F3951">
            <v>0</v>
          </cell>
        </row>
        <row r="3952">
          <cell r="F3952">
            <v>0</v>
          </cell>
        </row>
        <row r="3953">
          <cell r="F3953">
            <v>0</v>
          </cell>
        </row>
        <row r="3954">
          <cell r="F3954">
            <v>0</v>
          </cell>
        </row>
        <row r="3955">
          <cell r="F3955">
            <v>0</v>
          </cell>
        </row>
        <row r="3956">
          <cell r="F3956">
            <v>0</v>
          </cell>
        </row>
        <row r="3957">
          <cell r="F3957">
            <v>0</v>
          </cell>
        </row>
        <row r="3958">
          <cell r="F3958">
            <v>62096599</v>
          </cell>
        </row>
        <row r="3959">
          <cell r="F3959">
            <v>604836868</v>
          </cell>
        </row>
        <row r="3960">
          <cell r="F3960">
            <v>177571354</v>
          </cell>
        </row>
        <row r="3961">
          <cell r="F3961">
            <v>11903088</v>
          </cell>
        </row>
        <row r="3962">
          <cell r="F3962">
            <v>684036</v>
          </cell>
        </row>
        <row r="3963">
          <cell r="F3963">
            <v>380744954</v>
          </cell>
        </row>
        <row r="3964">
          <cell r="F3964">
            <v>2000000</v>
          </cell>
        </row>
        <row r="3965">
          <cell r="F3965">
            <v>684036</v>
          </cell>
        </row>
        <row r="3966">
          <cell r="F3966">
            <v>2000000</v>
          </cell>
        </row>
        <row r="3967">
          <cell r="F3967">
            <v>3500000</v>
          </cell>
        </row>
        <row r="3968">
          <cell r="F3968">
            <v>3500000</v>
          </cell>
        </row>
        <row r="3969">
          <cell r="F3969">
            <v>658509608</v>
          </cell>
        </row>
        <row r="3970">
          <cell r="F3970">
            <v>33598542</v>
          </cell>
        </row>
        <row r="3971">
          <cell r="F3971">
            <v>5600000</v>
          </cell>
        </row>
        <row r="3972">
          <cell r="F3972">
            <v>107000000</v>
          </cell>
        </row>
        <row r="3973">
          <cell r="F3973">
            <v>1000000</v>
          </cell>
        </row>
        <row r="3974">
          <cell r="F3974">
            <v>200000</v>
          </cell>
        </row>
        <row r="3975">
          <cell r="F3975">
            <v>200000</v>
          </cell>
        </row>
        <row r="3976">
          <cell r="F3976">
            <v>300000</v>
          </cell>
        </row>
        <row r="3977">
          <cell r="F3977">
            <v>300000</v>
          </cell>
        </row>
        <row r="3978">
          <cell r="F3978">
            <v>300000</v>
          </cell>
        </row>
        <row r="3979">
          <cell r="F3979">
            <v>300000</v>
          </cell>
        </row>
        <row r="3980">
          <cell r="F3980">
            <v>150000</v>
          </cell>
        </row>
        <row r="3981">
          <cell r="F3981">
            <v>150000</v>
          </cell>
        </row>
        <row r="3982">
          <cell r="F3982">
            <v>100000</v>
          </cell>
        </row>
        <row r="3983">
          <cell r="F3983">
            <v>236218968</v>
          </cell>
        </row>
        <row r="3984">
          <cell r="F3984">
            <v>0</v>
          </cell>
        </row>
        <row r="3985">
          <cell r="F3985">
            <v>0</v>
          </cell>
        </row>
        <row r="3986">
          <cell r="F3986">
            <v>0</v>
          </cell>
        </row>
        <row r="3987">
          <cell r="F3987">
            <v>0</v>
          </cell>
        </row>
        <row r="3988">
          <cell r="F3988">
            <v>0</v>
          </cell>
        </row>
        <row r="3989">
          <cell r="F3989">
            <v>0</v>
          </cell>
        </row>
        <row r="3990">
          <cell r="F3990">
            <v>0</v>
          </cell>
        </row>
        <row r="3991">
          <cell r="F3991">
            <v>0</v>
          </cell>
        </row>
        <row r="3992">
          <cell r="F3992">
            <v>0</v>
          </cell>
        </row>
        <row r="3993">
          <cell r="F3993">
            <v>0</v>
          </cell>
        </row>
        <row r="3994">
          <cell r="F3994">
            <v>0</v>
          </cell>
        </row>
        <row r="3995">
          <cell r="F3995">
            <v>0</v>
          </cell>
        </row>
        <row r="3996">
          <cell r="F3996">
            <v>0</v>
          </cell>
        </row>
        <row r="3997">
          <cell r="F3997">
            <v>0</v>
          </cell>
        </row>
        <row r="3998">
          <cell r="F3998">
            <v>0</v>
          </cell>
        </row>
        <row r="3999">
          <cell r="F3999">
            <v>0</v>
          </cell>
        </row>
        <row r="4000">
          <cell r="F4000">
            <v>0</v>
          </cell>
        </row>
        <row r="4001">
          <cell r="F4001">
            <v>0</v>
          </cell>
        </row>
        <row r="4002">
          <cell r="F4002">
            <v>0</v>
          </cell>
        </row>
        <row r="4003">
          <cell r="F4003">
            <v>0</v>
          </cell>
        </row>
        <row r="4004">
          <cell r="F4004">
            <v>0</v>
          </cell>
        </row>
        <row r="4005">
          <cell r="F4005">
            <v>0</v>
          </cell>
        </row>
        <row r="4006">
          <cell r="F4006">
            <v>0</v>
          </cell>
        </row>
        <row r="4007">
          <cell r="F4007">
            <v>0</v>
          </cell>
        </row>
        <row r="4008">
          <cell r="F4008">
            <v>0</v>
          </cell>
        </row>
        <row r="4009">
          <cell r="F4009">
            <v>0</v>
          </cell>
        </row>
        <row r="4010">
          <cell r="F4010">
            <v>0</v>
          </cell>
        </row>
        <row r="4011">
          <cell r="F4011">
            <v>0</v>
          </cell>
        </row>
        <row r="4012">
          <cell r="F4012">
            <v>0</v>
          </cell>
        </row>
        <row r="4013">
          <cell r="F4013">
            <v>0</v>
          </cell>
        </row>
        <row r="4014">
          <cell r="F4014">
            <v>0</v>
          </cell>
        </row>
        <row r="4015">
          <cell r="F4015">
            <v>0</v>
          </cell>
        </row>
        <row r="4016">
          <cell r="F4016">
            <v>0</v>
          </cell>
        </row>
        <row r="4017">
          <cell r="F4017">
            <v>0</v>
          </cell>
        </row>
        <row r="4018">
          <cell r="F4018">
            <v>0</v>
          </cell>
        </row>
        <row r="4019">
          <cell r="F4019">
            <v>0</v>
          </cell>
        </row>
        <row r="4020">
          <cell r="F4020">
            <v>0</v>
          </cell>
        </row>
        <row r="4021">
          <cell r="F4021">
            <v>0</v>
          </cell>
        </row>
        <row r="4022">
          <cell r="F4022">
            <v>0</v>
          </cell>
        </row>
        <row r="4023">
          <cell r="F4023">
            <v>0</v>
          </cell>
        </row>
        <row r="4024">
          <cell r="F4024">
            <v>0</v>
          </cell>
        </row>
        <row r="4025">
          <cell r="F4025">
            <v>0</v>
          </cell>
        </row>
        <row r="4026">
          <cell r="F4026">
            <v>0</v>
          </cell>
        </row>
        <row r="4027">
          <cell r="F4027">
            <v>0</v>
          </cell>
        </row>
        <row r="4028">
          <cell r="F4028">
            <v>0</v>
          </cell>
        </row>
        <row r="4029">
          <cell r="F4029">
            <v>0</v>
          </cell>
        </row>
        <row r="4030">
          <cell r="F4030">
            <v>0</v>
          </cell>
        </row>
        <row r="4031">
          <cell r="F4031">
            <v>0</v>
          </cell>
        </row>
        <row r="4032">
          <cell r="F4032">
            <v>0</v>
          </cell>
        </row>
        <row r="4033">
          <cell r="F4033">
            <v>0</v>
          </cell>
        </row>
        <row r="4034">
          <cell r="F4034">
            <v>0</v>
          </cell>
        </row>
        <row r="4035">
          <cell r="F4035">
            <v>0</v>
          </cell>
        </row>
        <row r="4036">
          <cell r="F4036">
            <v>0</v>
          </cell>
        </row>
        <row r="4037">
          <cell r="F4037">
            <v>0</v>
          </cell>
        </row>
        <row r="4038">
          <cell r="F4038">
            <v>0</v>
          </cell>
        </row>
        <row r="4039">
          <cell r="F4039">
            <v>0</v>
          </cell>
        </row>
        <row r="4040">
          <cell r="F4040">
            <v>0</v>
          </cell>
        </row>
        <row r="4041">
          <cell r="F4041">
            <v>0</v>
          </cell>
        </row>
        <row r="4042">
          <cell r="F4042">
            <v>0</v>
          </cell>
        </row>
        <row r="4043">
          <cell r="F4043">
            <v>0</v>
          </cell>
        </row>
        <row r="4044">
          <cell r="F4044">
            <v>0</v>
          </cell>
        </row>
        <row r="4045">
          <cell r="F4045">
            <v>0</v>
          </cell>
        </row>
        <row r="4046">
          <cell r="F4046">
            <v>0</v>
          </cell>
        </row>
        <row r="4047">
          <cell r="F4047">
            <v>0</v>
          </cell>
        </row>
        <row r="4048">
          <cell r="F4048">
            <v>0</v>
          </cell>
        </row>
        <row r="4049">
          <cell r="F4049">
            <v>0</v>
          </cell>
        </row>
        <row r="4050">
          <cell r="F4050">
            <v>0</v>
          </cell>
        </row>
        <row r="4051">
          <cell r="F4051">
            <v>0</v>
          </cell>
        </row>
        <row r="4052">
          <cell r="F4052">
            <v>0</v>
          </cell>
        </row>
        <row r="4053">
          <cell r="F4053">
            <v>0</v>
          </cell>
        </row>
        <row r="4054">
          <cell r="F4054">
            <v>0</v>
          </cell>
        </row>
        <row r="4055">
          <cell r="F4055">
            <v>0</v>
          </cell>
        </row>
        <row r="4056">
          <cell r="F4056">
            <v>0</v>
          </cell>
        </row>
        <row r="4057">
          <cell r="F4057">
            <v>0</v>
          </cell>
        </row>
        <row r="4058">
          <cell r="F4058">
            <v>0</v>
          </cell>
        </row>
        <row r="4059">
          <cell r="F4059">
            <v>0</v>
          </cell>
        </row>
        <row r="4060">
          <cell r="F4060">
            <v>0</v>
          </cell>
        </row>
        <row r="4061">
          <cell r="F4061">
            <v>0</v>
          </cell>
        </row>
        <row r="4062">
          <cell r="F4062">
            <v>0</v>
          </cell>
        </row>
        <row r="4063">
          <cell r="F4063">
            <v>0</v>
          </cell>
        </row>
        <row r="4064">
          <cell r="F4064">
            <v>0</v>
          </cell>
        </row>
        <row r="4065">
          <cell r="F4065">
            <v>0</v>
          </cell>
        </row>
        <row r="4066">
          <cell r="F4066">
            <v>0</v>
          </cell>
        </row>
        <row r="4067">
          <cell r="F4067">
            <v>0</v>
          </cell>
        </row>
        <row r="4068">
          <cell r="F4068">
            <v>0</v>
          </cell>
        </row>
        <row r="4069">
          <cell r="F4069">
            <v>0</v>
          </cell>
        </row>
        <row r="4070">
          <cell r="F4070">
            <v>0</v>
          </cell>
        </row>
        <row r="4071">
          <cell r="F4071">
            <v>0</v>
          </cell>
        </row>
        <row r="4072">
          <cell r="F4072">
            <v>0</v>
          </cell>
        </row>
        <row r="4073">
          <cell r="F4073">
            <v>0</v>
          </cell>
        </row>
        <row r="4074">
          <cell r="F4074">
            <v>0</v>
          </cell>
        </row>
        <row r="4075">
          <cell r="F4075">
            <v>0</v>
          </cell>
        </row>
        <row r="4076">
          <cell r="F4076">
            <v>0</v>
          </cell>
        </row>
        <row r="4077">
          <cell r="F4077">
            <v>0</v>
          </cell>
        </row>
        <row r="4078">
          <cell r="F4078">
            <v>0</v>
          </cell>
        </row>
        <row r="4079">
          <cell r="F4079">
            <v>0</v>
          </cell>
        </row>
        <row r="4080">
          <cell r="F4080">
            <v>0</v>
          </cell>
        </row>
        <row r="4081">
          <cell r="F4081">
            <v>0</v>
          </cell>
        </row>
        <row r="4082">
          <cell r="F4082">
            <v>0</v>
          </cell>
        </row>
        <row r="4083">
          <cell r="F4083">
            <v>0</v>
          </cell>
        </row>
        <row r="4084">
          <cell r="F4084">
            <v>0</v>
          </cell>
        </row>
        <row r="4085">
          <cell r="F4085">
            <v>0</v>
          </cell>
        </row>
        <row r="4086">
          <cell r="F4086">
            <v>0</v>
          </cell>
        </row>
        <row r="4087">
          <cell r="F4087">
            <v>0</v>
          </cell>
        </row>
        <row r="4088">
          <cell r="F4088">
            <v>0</v>
          </cell>
        </row>
        <row r="4089">
          <cell r="F4089">
            <v>0</v>
          </cell>
        </row>
        <row r="4090">
          <cell r="F4090">
            <v>0</v>
          </cell>
        </row>
        <row r="4091">
          <cell r="F4091">
            <v>0</v>
          </cell>
        </row>
        <row r="4092">
          <cell r="F4092">
            <v>0</v>
          </cell>
        </row>
        <row r="4093">
          <cell r="F4093">
            <v>0</v>
          </cell>
        </row>
        <row r="4094">
          <cell r="F4094">
            <v>0</v>
          </cell>
        </row>
        <row r="4095">
          <cell r="F4095">
            <v>0</v>
          </cell>
        </row>
        <row r="4096">
          <cell r="F4096">
            <v>0</v>
          </cell>
        </row>
        <row r="4097">
          <cell r="F4097">
            <v>0</v>
          </cell>
        </row>
        <row r="4098">
          <cell r="F4098">
            <v>0</v>
          </cell>
        </row>
        <row r="4099">
          <cell r="F4099">
            <v>0</v>
          </cell>
        </row>
        <row r="4100">
          <cell r="F4100">
            <v>0</v>
          </cell>
        </row>
        <row r="4101">
          <cell r="F4101">
            <v>0</v>
          </cell>
        </row>
        <row r="4102">
          <cell r="F4102">
            <v>0</v>
          </cell>
        </row>
        <row r="4103">
          <cell r="F4103">
            <v>0</v>
          </cell>
        </row>
        <row r="4104">
          <cell r="F4104">
            <v>0</v>
          </cell>
        </row>
        <row r="4105">
          <cell r="F4105">
            <v>0</v>
          </cell>
        </row>
        <row r="4106">
          <cell r="F4106">
            <v>0</v>
          </cell>
        </row>
        <row r="4107">
          <cell r="F4107">
            <v>0</v>
          </cell>
        </row>
        <row r="4108">
          <cell r="F4108">
            <v>0</v>
          </cell>
        </row>
        <row r="4109">
          <cell r="F4109">
            <v>0</v>
          </cell>
        </row>
        <row r="4110">
          <cell r="F4110">
            <v>0</v>
          </cell>
        </row>
        <row r="4111">
          <cell r="F4111">
            <v>0</v>
          </cell>
        </row>
        <row r="4112">
          <cell r="F4112">
            <v>0</v>
          </cell>
        </row>
        <row r="4113">
          <cell r="F4113">
            <v>0</v>
          </cell>
        </row>
        <row r="4114">
          <cell r="F4114">
            <v>0</v>
          </cell>
        </row>
        <row r="4115">
          <cell r="F4115">
            <v>0</v>
          </cell>
        </row>
        <row r="4116">
          <cell r="F4116">
            <v>0</v>
          </cell>
        </row>
        <row r="4117">
          <cell r="F4117">
            <v>0</v>
          </cell>
        </row>
        <row r="4118">
          <cell r="F4118">
            <v>0</v>
          </cell>
        </row>
        <row r="4119">
          <cell r="F4119">
            <v>0</v>
          </cell>
        </row>
        <row r="4120">
          <cell r="F4120">
            <v>0</v>
          </cell>
        </row>
        <row r="4121">
          <cell r="F4121">
            <v>0</v>
          </cell>
        </row>
        <row r="4122">
          <cell r="F4122">
            <v>0</v>
          </cell>
        </row>
        <row r="4123">
          <cell r="F4123">
            <v>0</v>
          </cell>
        </row>
        <row r="4124">
          <cell r="F4124">
            <v>0</v>
          </cell>
        </row>
        <row r="4125">
          <cell r="F4125">
            <v>0</v>
          </cell>
        </row>
        <row r="4126">
          <cell r="F4126">
            <v>0</v>
          </cell>
        </row>
        <row r="4127">
          <cell r="F4127">
            <v>0</v>
          </cell>
        </row>
        <row r="4128">
          <cell r="F4128">
            <v>0</v>
          </cell>
        </row>
        <row r="4129">
          <cell r="F4129">
            <v>0</v>
          </cell>
        </row>
        <row r="4130">
          <cell r="F4130">
            <v>0</v>
          </cell>
        </row>
        <row r="4131">
          <cell r="F4131">
            <v>0</v>
          </cell>
        </row>
        <row r="4132">
          <cell r="F4132">
            <v>0</v>
          </cell>
        </row>
        <row r="4133">
          <cell r="F4133">
            <v>0</v>
          </cell>
        </row>
        <row r="4134">
          <cell r="F4134">
            <v>0</v>
          </cell>
        </row>
        <row r="4135">
          <cell r="F4135">
            <v>0</v>
          </cell>
        </row>
        <row r="4136">
          <cell r="F4136">
            <v>0</v>
          </cell>
        </row>
        <row r="4137">
          <cell r="F4137">
            <v>0</v>
          </cell>
        </row>
        <row r="4138">
          <cell r="F4138">
            <v>0</v>
          </cell>
        </row>
        <row r="4139">
          <cell r="F4139">
            <v>0</v>
          </cell>
        </row>
        <row r="4140">
          <cell r="F4140">
            <v>0</v>
          </cell>
        </row>
        <row r="4141">
          <cell r="F4141">
            <v>0</v>
          </cell>
        </row>
        <row r="4142">
          <cell r="F4142">
            <v>0</v>
          </cell>
        </row>
        <row r="4143">
          <cell r="F4143">
            <v>0</v>
          </cell>
        </row>
        <row r="4144">
          <cell r="F4144">
            <v>0</v>
          </cell>
        </row>
        <row r="4145">
          <cell r="F4145">
            <v>0</v>
          </cell>
        </row>
        <row r="4146">
          <cell r="F4146">
            <v>0</v>
          </cell>
        </row>
        <row r="4147">
          <cell r="F4147">
            <v>0</v>
          </cell>
        </row>
        <row r="4148">
          <cell r="F4148">
            <v>0</v>
          </cell>
        </row>
        <row r="4149">
          <cell r="F4149">
            <v>0</v>
          </cell>
        </row>
        <row r="4150">
          <cell r="F4150">
            <v>0</v>
          </cell>
        </row>
        <row r="4151">
          <cell r="F4151">
            <v>0</v>
          </cell>
        </row>
        <row r="4152">
          <cell r="F4152">
            <v>0</v>
          </cell>
        </row>
        <row r="4153">
          <cell r="F4153">
            <v>0</v>
          </cell>
        </row>
        <row r="4154">
          <cell r="F4154">
            <v>0</v>
          </cell>
        </row>
        <row r="4155">
          <cell r="F4155">
            <v>0</v>
          </cell>
        </row>
        <row r="4156">
          <cell r="F4156">
            <v>0</v>
          </cell>
        </row>
        <row r="4157">
          <cell r="F4157">
            <v>0</v>
          </cell>
        </row>
        <row r="4158">
          <cell r="F4158">
            <v>0</v>
          </cell>
        </row>
        <row r="4159">
          <cell r="F4159">
            <v>0</v>
          </cell>
        </row>
        <row r="4160">
          <cell r="F4160">
            <v>0</v>
          </cell>
        </row>
        <row r="4161">
          <cell r="F4161">
            <v>0</v>
          </cell>
        </row>
        <row r="4162">
          <cell r="F4162">
            <v>0</v>
          </cell>
        </row>
        <row r="4163">
          <cell r="F4163">
            <v>0</v>
          </cell>
        </row>
        <row r="4164">
          <cell r="F4164">
            <v>0</v>
          </cell>
        </row>
        <row r="4165">
          <cell r="F4165">
            <v>0</v>
          </cell>
        </row>
        <row r="4166">
          <cell r="F4166">
            <v>0</v>
          </cell>
        </row>
        <row r="4167">
          <cell r="F4167">
            <v>0</v>
          </cell>
        </row>
        <row r="4168">
          <cell r="F4168">
            <v>0</v>
          </cell>
        </row>
        <row r="4169">
          <cell r="F4169">
            <v>0</v>
          </cell>
        </row>
        <row r="4170">
          <cell r="F4170">
            <v>0</v>
          </cell>
        </row>
        <row r="4171">
          <cell r="F4171">
            <v>0</v>
          </cell>
        </row>
        <row r="4172">
          <cell r="F4172">
            <v>0</v>
          </cell>
        </row>
        <row r="4173">
          <cell r="F4173">
            <v>0</v>
          </cell>
        </row>
        <row r="4174">
          <cell r="F4174">
            <v>0</v>
          </cell>
        </row>
        <row r="4175">
          <cell r="F4175">
            <v>267323143</v>
          </cell>
        </row>
        <row r="4176">
          <cell r="F4176">
            <v>0</v>
          </cell>
        </row>
        <row r="4177">
          <cell r="F4177">
            <v>0</v>
          </cell>
        </row>
        <row r="4178">
          <cell r="F4178">
            <v>0</v>
          </cell>
        </row>
        <row r="4179">
          <cell r="F4179">
            <v>0</v>
          </cell>
        </row>
        <row r="4180">
          <cell r="F4180">
            <v>0</v>
          </cell>
        </row>
        <row r="4181">
          <cell r="F4181">
            <v>0</v>
          </cell>
        </row>
        <row r="4182">
          <cell r="F4182">
            <v>429031854</v>
          </cell>
        </row>
        <row r="4183">
          <cell r="F4183">
            <v>27321207</v>
          </cell>
        </row>
        <row r="4184">
          <cell r="F4184">
            <v>57482923</v>
          </cell>
        </row>
        <row r="4185">
          <cell r="F4185">
            <v>0</v>
          </cell>
        </row>
        <row r="4186">
          <cell r="F4186">
            <v>0</v>
          </cell>
        </row>
        <row r="4187">
          <cell r="F4187">
            <v>0</v>
          </cell>
        </row>
        <row r="4188">
          <cell r="F4188">
            <v>0</v>
          </cell>
        </row>
        <row r="4189">
          <cell r="F4189">
            <v>0</v>
          </cell>
        </row>
        <row r="4190">
          <cell r="F4190">
            <v>0</v>
          </cell>
        </row>
        <row r="4191">
          <cell r="F4191">
            <v>0</v>
          </cell>
        </row>
        <row r="4192">
          <cell r="F4192">
            <v>0</v>
          </cell>
        </row>
        <row r="4193">
          <cell r="F4193">
            <v>0</v>
          </cell>
        </row>
        <row r="4194">
          <cell r="F4194">
            <v>0</v>
          </cell>
        </row>
        <row r="4195">
          <cell r="F4195">
            <v>58000000</v>
          </cell>
        </row>
        <row r="4196">
          <cell r="F4196">
            <v>0</v>
          </cell>
        </row>
        <row r="4197">
          <cell r="F4197">
            <v>0</v>
          </cell>
        </row>
        <row r="4198">
          <cell r="F4198">
            <v>0</v>
          </cell>
        </row>
        <row r="4199">
          <cell r="F4199">
            <v>0</v>
          </cell>
        </row>
        <row r="4200">
          <cell r="F4200">
            <v>0</v>
          </cell>
        </row>
        <row r="4201">
          <cell r="F4201">
            <v>0</v>
          </cell>
        </row>
        <row r="4202">
          <cell r="F4202">
            <v>0</v>
          </cell>
        </row>
        <row r="4203">
          <cell r="F4203">
            <v>0</v>
          </cell>
        </row>
        <row r="4204">
          <cell r="F4204">
            <v>0</v>
          </cell>
        </row>
        <row r="4205">
          <cell r="F4205">
            <v>0</v>
          </cell>
        </row>
        <row r="4206">
          <cell r="F4206">
            <v>0</v>
          </cell>
        </row>
        <row r="4207">
          <cell r="F4207">
            <v>0</v>
          </cell>
        </row>
        <row r="4208">
          <cell r="F4208">
            <v>0</v>
          </cell>
        </row>
        <row r="4209">
          <cell r="F4209">
            <v>0</v>
          </cell>
        </row>
        <row r="4210">
          <cell r="F4210">
            <v>0</v>
          </cell>
        </row>
        <row r="4211">
          <cell r="F4211">
            <v>0</v>
          </cell>
        </row>
        <row r="4212">
          <cell r="F4212">
            <v>0</v>
          </cell>
        </row>
        <row r="4213">
          <cell r="F4213">
            <v>0</v>
          </cell>
        </row>
        <row r="4214">
          <cell r="F4214">
            <v>0</v>
          </cell>
        </row>
        <row r="4215">
          <cell r="F4215">
            <v>0</v>
          </cell>
        </row>
        <row r="4216">
          <cell r="F4216">
            <v>0</v>
          </cell>
        </row>
        <row r="4217">
          <cell r="F4217">
            <v>0</v>
          </cell>
        </row>
        <row r="4218">
          <cell r="F4218">
            <v>0</v>
          </cell>
        </row>
        <row r="4219">
          <cell r="F4219">
            <v>0</v>
          </cell>
        </row>
        <row r="4220">
          <cell r="F4220">
            <v>0</v>
          </cell>
        </row>
        <row r="4221">
          <cell r="F4221">
            <v>0</v>
          </cell>
        </row>
        <row r="4222">
          <cell r="F4222">
            <v>0</v>
          </cell>
        </row>
        <row r="4223">
          <cell r="F4223">
            <v>0</v>
          </cell>
        </row>
        <row r="4224">
          <cell r="F4224">
            <v>0</v>
          </cell>
        </row>
        <row r="4225">
          <cell r="F4225">
            <v>0</v>
          </cell>
        </row>
        <row r="4226">
          <cell r="F4226">
            <v>0</v>
          </cell>
        </row>
        <row r="4227">
          <cell r="F4227">
            <v>0</v>
          </cell>
        </row>
        <row r="4228">
          <cell r="F4228">
            <v>0</v>
          </cell>
        </row>
        <row r="4229">
          <cell r="F4229">
            <v>0</v>
          </cell>
        </row>
        <row r="4230">
          <cell r="F4230">
            <v>0</v>
          </cell>
        </row>
        <row r="4231">
          <cell r="F4231">
            <v>0</v>
          </cell>
        </row>
        <row r="4232">
          <cell r="F4232">
            <v>0</v>
          </cell>
        </row>
        <row r="4233">
          <cell r="F4233">
            <v>0</v>
          </cell>
        </row>
        <row r="4234">
          <cell r="F4234">
            <v>15855600</v>
          </cell>
        </row>
        <row r="4235">
          <cell r="F4235">
            <v>52762390</v>
          </cell>
        </row>
        <row r="4236">
          <cell r="F4236">
            <v>223077344</v>
          </cell>
        </row>
        <row r="4237">
          <cell r="F4237">
            <v>0</v>
          </cell>
        </row>
        <row r="4238">
          <cell r="F4238">
            <v>0</v>
          </cell>
        </row>
        <row r="4239">
          <cell r="F4239">
            <v>0</v>
          </cell>
        </row>
        <row r="4240">
          <cell r="F4240">
            <v>0</v>
          </cell>
        </row>
        <row r="4241">
          <cell r="F4241">
            <v>0</v>
          </cell>
        </row>
        <row r="4242">
          <cell r="F4242">
            <v>0</v>
          </cell>
        </row>
        <row r="4243">
          <cell r="F4243">
            <v>0</v>
          </cell>
        </row>
        <row r="4244">
          <cell r="F4244">
            <v>0</v>
          </cell>
        </row>
        <row r="4245">
          <cell r="F4245">
            <v>0</v>
          </cell>
        </row>
        <row r="4246">
          <cell r="F4246">
            <v>0</v>
          </cell>
        </row>
        <row r="4247">
          <cell r="F4247">
            <v>0</v>
          </cell>
        </row>
        <row r="4248">
          <cell r="F4248">
            <v>0</v>
          </cell>
        </row>
        <row r="4249">
          <cell r="F4249">
            <v>0</v>
          </cell>
        </row>
        <row r="4250">
          <cell r="F4250">
            <v>0</v>
          </cell>
        </row>
        <row r="4251">
          <cell r="F4251">
            <v>0</v>
          </cell>
        </row>
        <row r="4252">
          <cell r="F4252">
            <v>0</v>
          </cell>
        </row>
        <row r="4253">
          <cell r="F4253">
            <v>351993525</v>
          </cell>
        </row>
        <row r="4254">
          <cell r="F4254">
            <v>74834723</v>
          </cell>
        </row>
        <row r="4255">
          <cell r="F4255">
            <v>23683332</v>
          </cell>
        </row>
        <row r="4256">
          <cell r="F4256">
            <v>0</v>
          </cell>
        </row>
        <row r="4257">
          <cell r="F4257">
            <v>0</v>
          </cell>
        </row>
        <row r="4258">
          <cell r="F4258">
            <v>0</v>
          </cell>
        </row>
        <row r="4259">
          <cell r="F4259">
            <v>0</v>
          </cell>
        </row>
        <row r="4260">
          <cell r="F4260">
            <v>0</v>
          </cell>
        </row>
        <row r="4261">
          <cell r="F4261">
            <v>0</v>
          </cell>
        </row>
        <row r="4262">
          <cell r="F4262">
            <v>53789464</v>
          </cell>
        </row>
        <row r="4263">
          <cell r="F4263">
            <v>4291974</v>
          </cell>
        </row>
        <row r="4264">
          <cell r="F4264">
            <v>0</v>
          </cell>
        </row>
        <row r="4265">
          <cell r="F4265">
            <v>0</v>
          </cell>
        </row>
        <row r="4266">
          <cell r="F4266">
            <v>0</v>
          </cell>
        </row>
        <row r="4267">
          <cell r="F4267">
            <v>0</v>
          </cell>
        </row>
        <row r="4268">
          <cell r="F4268">
            <v>0</v>
          </cell>
        </row>
        <row r="4269">
          <cell r="F4269">
            <v>1099697081</v>
          </cell>
        </row>
        <row r="4270">
          <cell r="F4270">
            <v>0</v>
          </cell>
        </row>
        <row r="4271">
          <cell r="F4271">
            <v>0</v>
          </cell>
        </row>
        <row r="4272">
          <cell r="F4272">
            <v>1141904066</v>
          </cell>
        </row>
        <row r="4273">
          <cell r="F4273">
            <v>0</v>
          </cell>
        </row>
        <row r="4274">
          <cell r="F4274">
            <v>0</v>
          </cell>
        </row>
        <row r="4275">
          <cell r="F4275">
            <v>0</v>
          </cell>
        </row>
        <row r="4276">
          <cell r="F4276">
            <v>0</v>
          </cell>
        </row>
        <row r="4277">
          <cell r="F4277">
            <v>0</v>
          </cell>
        </row>
        <row r="4278">
          <cell r="F4278">
            <v>0</v>
          </cell>
        </row>
        <row r="4279">
          <cell r="F4279">
            <v>0</v>
          </cell>
        </row>
        <row r="4280">
          <cell r="F4280">
            <v>0</v>
          </cell>
        </row>
        <row r="4281">
          <cell r="F4281">
            <v>869656613</v>
          </cell>
        </row>
        <row r="4282">
          <cell r="F4282">
            <v>0</v>
          </cell>
        </row>
        <row r="4283">
          <cell r="F4283">
            <v>0</v>
          </cell>
        </row>
        <row r="4284">
          <cell r="F4284">
            <v>0</v>
          </cell>
        </row>
        <row r="4285">
          <cell r="F4285">
            <v>1434516647</v>
          </cell>
        </row>
        <row r="4286">
          <cell r="F4286">
            <v>0</v>
          </cell>
        </row>
        <row r="4287">
          <cell r="F4287">
            <v>0</v>
          </cell>
        </row>
        <row r="4288">
          <cell r="F4288">
            <v>0</v>
          </cell>
        </row>
        <row r="4289">
          <cell r="F4289">
            <v>0</v>
          </cell>
        </row>
        <row r="4290">
          <cell r="F4290">
            <v>0</v>
          </cell>
        </row>
        <row r="4291">
          <cell r="F4291">
            <v>0</v>
          </cell>
        </row>
        <row r="4292">
          <cell r="F4292">
            <v>0</v>
          </cell>
        </row>
        <row r="4293">
          <cell r="F4293">
            <v>0</v>
          </cell>
        </row>
        <row r="4294">
          <cell r="F4294">
            <v>2000000</v>
          </cell>
        </row>
        <row r="4295">
          <cell r="F4295">
            <v>0</v>
          </cell>
        </row>
        <row r="4296">
          <cell r="F4296">
            <v>0</v>
          </cell>
        </row>
        <row r="4297">
          <cell r="F4297">
            <v>0</v>
          </cell>
        </row>
        <row r="4298">
          <cell r="F4298">
            <v>0</v>
          </cell>
        </row>
        <row r="4299">
          <cell r="F4299">
            <v>0</v>
          </cell>
        </row>
        <row r="4300">
          <cell r="F4300">
            <v>0</v>
          </cell>
        </row>
        <row r="4301">
          <cell r="F4301">
            <v>0</v>
          </cell>
        </row>
        <row r="4302">
          <cell r="F4302">
            <v>0</v>
          </cell>
        </row>
        <row r="4303">
          <cell r="F4303">
            <v>0</v>
          </cell>
        </row>
        <row r="4304">
          <cell r="F4304">
            <v>0</v>
          </cell>
        </row>
        <row r="4305">
          <cell r="F4305">
            <v>0</v>
          </cell>
        </row>
        <row r="4306">
          <cell r="F4306">
            <v>0</v>
          </cell>
        </row>
        <row r="4307">
          <cell r="F4307">
            <v>0</v>
          </cell>
        </row>
        <row r="4308">
          <cell r="F4308">
            <v>1069583965</v>
          </cell>
        </row>
        <row r="4309">
          <cell r="F4309">
            <v>1306852141</v>
          </cell>
        </row>
        <row r="4310">
          <cell r="F4310">
            <v>60713176</v>
          </cell>
        </row>
        <row r="4311">
          <cell r="F4311">
            <v>273256149</v>
          </cell>
        </row>
        <row r="4312">
          <cell r="F4312">
            <v>38167274</v>
          </cell>
        </row>
        <row r="4313">
          <cell r="F4313">
            <v>16550573</v>
          </cell>
        </row>
        <row r="4314">
          <cell r="F4314">
            <v>1361310</v>
          </cell>
        </row>
        <row r="4315">
          <cell r="F4315">
            <v>21690085</v>
          </cell>
        </row>
        <row r="4316">
          <cell r="F4316">
            <v>43963083</v>
          </cell>
        </row>
        <row r="4317">
          <cell r="F4317">
            <v>677784</v>
          </cell>
        </row>
        <row r="4318">
          <cell r="F4318">
            <v>93420008</v>
          </cell>
        </row>
        <row r="4319">
          <cell r="F4319">
            <v>14850523</v>
          </cell>
        </row>
        <row r="4320">
          <cell r="F4320">
            <v>1087957</v>
          </cell>
        </row>
        <row r="4321">
          <cell r="F4321">
            <v>64745282</v>
          </cell>
        </row>
        <row r="4322">
          <cell r="F4322">
            <v>35254718</v>
          </cell>
        </row>
        <row r="4323">
          <cell r="F4323">
            <v>5520000</v>
          </cell>
        </row>
        <row r="4324">
          <cell r="F4324">
            <v>36686527</v>
          </cell>
        </row>
        <row r="4325">
          <cell r="F4325">
            <v>17571428</v>
          </cell>
        </row>
        <row r="4326">
          <cell r="F4326">
            <v>2923372</v>
          </cell>
        </row>
        <row r="4327">
          <cell r="F4327">
            <v>0</v>
          </cell>
        </row>
        <row r="4328">
          <cell r="F4328">
            <v>0</v>
          </cell>
        </row>
        <row r="4329">
          <cell r="F4329">
            <v>0</v>
          </cell>
        </row>
        <row r="4330">
          <cell r="F4330">
            <v>0</v>
          </cell>
        </row>
        <row r="4331">
          <cell r="F4331">
            <v>0</v>
          </cell>
        </row>
        <row r="4332">
          <cell r="F4332">
            <v>0</v>
          </cell>
        </row>
        <row r="4333">
          <cell r="F4333">
            <v>0</v>
          </cell>
        </row>
        <row r="4334">
          <cell r="F4334">
            <v>0</v>
          </cell>
        </row>
        <row r="4335">
          <cell r="F4335">
            <v>0</v>
          </cell>
        </row>
        <row r="4336">
          <cell r="F4336">
            <v>0</v>
          </cell>
        </row>
        <row r="4337">
          <cell r="F4337">
            <v>0</v>
          </cell>
        </row>
        <row r="4338">
          <cell r="F4338">
            <v>0</v>
          </cell>
        </row>
        <row r="4339">
          <cell r="F4339">
            <v>13331824</v>
          </cell>
        </row>
        <row r="4340">
          <cell r="F4340">
            <v>0</v>
          </cell>
        </row>
        <row r="4341">
          <cell r="F4341">
            <v>69786639</v>
          </cell>
        </row>
        <row r="4342">
          <cell r="F4342">
            <v>26885361</v>
          </cell>
        </row>
        <row r="4343">
          <cell r="F4343">
            <v>3328000</v>
          </cell>
        </row>
        <row r="4344">
          <cell r="F4344">
            <v>69258738</v>
          </cell>
        </row>
        <row r="4345">
          <cell r="F4345">
            <v>80741262</v>
          </cell>
        </row>
        <row r="4346">
          <cell r="F4346">
            <v>337714140</v>
          </cell>
        </row>
        <row r="4347">
          <cell r="F4347">
            <v>0</v>
          </cell>
        </row>
        <row r="4348">
          <cell r="F4348">
            <v>0</v>
          </cell>
        </row>
        <row r="4349">
          <cell r="F4349">
            <v>0</v>
          </cell>
        </row>
        <row r="4350">
          <cell r="F4350">
            <v>0</v>
          </cell>
        </row>
        <row r="4351">
          <cell r="F4351">
            <v>0</v>
          </cell>
        </row>
        <row r="4352">
          <cell r="F4352">
            <v>0</v>
          </cell>
        </row>
        <row r="4353">
          <cell r="F4353">
            <v>0</v>
          </cell>
        </row>
        <row r="4354">
          <cell r="F4354">
            <v>0</v>
          </cell>
        </row>
        <row r="4355">
          <cell r="F4355">
            <v>0</v>
          </cell>
        </row>
        <row r="4356">
          <cell r="F4356">
            <v>0</v>
          </cell>
        </row>
        <row r="4357">
          <cell r="F4357">
            <v>0</v>
          </cell>
        </row>
        <row r="4358">
          <cell r="F4358">
            <v>0</v>
          </cell>
        </row>
        <row r="4359">
          <cell r="F4359">
            <v>0</v>
          </cell>
        </row>
        <row r="4360">
          <cell r="F4360">
            <v>0</v>
          </cell>
        </row>
        <row r="4361">
          <cell r="F4361">
            <v>0</v>
          </cell>
        </row>
        <row r="4362">
          <cell r="F4362">
            <v>0</v>
          </cell>
        </row>
        <row r="4363">
          <cell r="F4363">
            <v>0</v>
          </cell>
        </row>
        <row r="4364">
          <cell r="F4364">
            <v>0</v>
          </cell>
        </row>
        <row r="4365">
          <cell r="F4365">
            <v>0</v>
          </cell>
        </row>
        <row r="4366">
          <cell r="F4366">
            <v>0</v>
          </cell>
        </row>
        <row r="4367">
          <cell r="F4367">
            <v>0</v>
          </cell>
        </row>
        <row r="4368">
          <cell r="F4368">
            <v>0</v>
          </cell>
        </row>
        <row r="4369">
          <cell r="F4369">
            <v>0</v>
          </cell>
        </row>
        <row r="4370">
          <cell r="F4370">
            <v>0</v>
          </cell>
        </row>
        <row r="4371">
          <cell r="F4371">
            <v>0</v>
          </cell>
        </row>
        <row r="4372">
          <cell r="F4372">
            <v>0</v>
          </cell>
        </row>
        <row r="4373">
          <cell r="F4373">
            <v>2603516062</v>
          </cell>
        </row>
        <row r="4374">
          <cell r="F4374">
            <v>106255588</v>
          </cell>
        </row>
        <row r="4375">
          <cell r="F4375">
            <v>2671923872</v>
          </cell>
        </row>
        <row r="4376">
          <cell r="F4376">
            <v>4017870</v>
          </cell>
        </row>
        <row r="4377">
          <cell r="F4377">
            <v>277950459</v>
          </cell>
        </row>
        <row r="4378">
          <cell r="F4378">
            <v>926123925</v>
          </cell>
        </row>
        <row r="4379">
          <cell r="F4379">
            <v>2017617628</v>
          </cell>
        </row>
        <row r="4380">
          <cell r="F4380">
            <v>1833531218</v>
          </cell>
        </row>
        <row r="4381">
          <cell r="F4381">
            <v>2439875</v>
          </cell>
        </row>
        <row r="4382">
          <cell r="F4382">
            <v>3571187967</v>
          </cell>
        </row>
        <row r="4383">
          <cell r="F4383">
            <v>24683228</v>
          </cell>
        </row>
        <row r="4384">
          <cell r="F4384">
            <v>29994302</v>
          </cell>
        </row>
        <row r="4385">
          <cell r="F4385">
            <v>0</v>
          </cell>
        </row>
        <row r="4386">
          <cell r="F4386">
            <v>0</v>
          </cell>
        </row>
        <row r="4387">
          <cell r="F4387">
            <v>0</v>
          </cell>
        </row>
        <row r="4388">
          <cell r="F4388">
            <v>0</v>
          </cell>
        </row>
        <row r="4389">
          <cell r="F4389">
            <v>0</v>
          </cell>
        </row>
        <row r="4390">
          <cell r="F4390">
            <v>0</v>
          </cell>
        </row>
        <row r="4391">
          <cell r="F4391">
            <v>0</v>
          </cell>
        </row>
        <row r="4392">
          <cell r="F4392">
            <v>0</v>
          </cell>
        </row>
        <row r="4393">
          <cell r="F4393">
            <v>0</v>
          </cell>
        </row>
        <row r="4394">
          <cell r="F4394">
            <v>0</v>
          </cell>
        </row>
        <row r="4395">
          <cell r="F4395">
            <v>0</v>
          </cell>
        </row>
        <row r="4396">
          <cell r="F4396">
            <v>0</v>
          </cell>
        </row>
        <row r="4397">
          <cell r="F4397">
            <v>0</v>
          </cell>
        </row>
        <row r="4398">
          <cell r="F4398">
            <v>0</v>
          </cell>
        </row>
        <row r="4399">
          <cell r="F4399">
            <v>0</v>
          </cell>
        </row>
        <row r="4400">
          <cell r="F4400">
            <v>0</v>
          </cell>
        </row>
        <row r="4401">
          <cell r="F4401">
            <v>0</v>
          </cell>
        </row>
        <row r="4402">
          <cell r="F4402">
            <v>0</v>
          </cell>
        </row>
        <row r="4403">
          <cell r="F4403">
            <v>43559798</v>
          </cell>
        </row>
        <row r="4404">
          <cell r="F4404">
            <v>0</v>
          </cell>
        </row>
        <row r="4405">
          <cell r="F4405">
            <v>0</v>
          </cell>
        </row>
        <row r="4406">
          <cell r="F4406">
            <v>0</v>
          </cell>
        </row>
        <row r="4407">
          <cell r="F4407">
            <v>0</v>
          </cell>
        </row>
        <row r="4408">
          <cell r="F4408">
            <v>0</v>
          </cell>
        </row>
        <row r="4409">
          <cell r="F4409">
            <v>0</v>
          </cell>
        </row>
        <row r="4410">
          <cell r="F4410">
            <v>0</v>
          </cell>
        </row>
        <row r="4411">
          <cell r="F4411">
            <v>0</v>
          </cell>
        </row>
        <row r="4412">
          <cell r="F4412">
            <v>0</v>
          </cell>
        </row>
        <row r="4413">
          <cell r="F4413">
            <v>0</v>
          </cell>
        </row>
        <row r="4414">
          <cell r="F4414">
            <v>0</v>
          </cell>
        </row>
        <row r="4415">
          <cell r="F4415">
            <v>0</v>
          </cell>
        </row>
        <row r="4416">
          <cell r="F4416">
            <v>0</v>
          </cell>
        </row>
        <row r="4417">
          <cell r="F4417">
            <v>0</v>
          </cell>
        </row>
        <row r="4418">
          <cell r="F4418">
            <v>0</v>
          </cell>
        </row>
        <row r="4419">
          <cell r="F4419">
            <v>0</v>
          </cell>
        </row>
        <row r="4420">
          <cell r="F4420">
            <v>0</v>
          </cell>
        </row>
        <row r="4421">
          <cell r="F4421">
            <v>0</v>
          </cell>
        </row>
        <row r="4422">
          <cell r="F4422">
            <v>0</v>
          </cell>
        </row>
        <row r="4423">
          <cell r="F4423">
            <v>0</v>
          </cell>
        </row>
        <row r="4424">
          <cell r="F4424">
            <v>0</v>
          </cell>
        </row>
        <row r="4425">
          <cell r="F4425">
            <v>0</v>
          </cell>
        </row>
        <row r="4426">
          <cell r="F4426">
            <v>0</v>
          </cell>
        </row>
        <row r="4427">
          <cell r="F4427">
            <v>0</v>
          </cell>
        </row>
        <row r="4428">
          <cell r="F4428">
            <v>0</v>
          </cell>
        </row>
        <row r="4429">
          <cell r="F4429">
            <v>0</v>
          </cell>
        </row>
        <row r="4430">
          <cell r="F4430">
            <v>0</v>
          </cell>
        </row>
        <row r="4431">
          <cell r="F4431">
            <v>0</v>
          </cell>
        </row>
        <row r="4432">
          <cell r="F4432">
            <v>0</v>
          </cell>
        </row>
        <row r="4433">
          <cell r="F4433">
            <v>0</v>
          </cell>
        </row>
        <row r="4434">
          <cell r="F4434">
            <v>0</v>
          </cell>
        </row>
        <row r="4435">
          <cell r="F4435">
            <v>0</v>
          </cell>
        </row>
        <row r="4436">
          <cell r="F4436">
            <v>0</v>
          </cell>
        </row>
        <row r="4437">
          <cell r="F4437">
            <v>0</v>
          </cell>
        </row>
        <row r="4438">
          <cell r="F4438">
            <v>0</v>
          </cell>
        </row>
        <row r="4439">
          <cell r="F4439">
            <v>0</v>
          </cell>
        </row>
        <row r="4440">
          <cell r="F4440">
            <v>0</v>
          </cell>
        </row>
        <row r="4441">
          <cell r="F4441">
            <v>0</v>
          </cell>
        </row>
        <row r="4442">
          <cell r="F4442">
            <v>0</v>
          </cell>
        </row>
        <row r="4443">
          <cell r="F4443">
            <v>0</v>
          </cell>
        </row>
        <row r="4444">
          <cell r="F4444">
            <v>0</v>
          </cell>
        </row>
        <row r="4445">
          <cell r="F4445">
            <v>0</v>
          </cell>
        </row>
        <row r="4446">
          <cell r="F4446">
            <v>0</v>
          </cell>
        </row>
        <row r="4447">
          <cell r="F4447">
            <v>0</v>
          </cell>
        </row>
        <row r="4448">
          <cell r="F4448">
            <v>0</v>
          </cell>
        </row>
        <row r="4449">
          <cell r="F4449">
            <v>0</v>
          </cell>
        </row>
        <row r="4450">
          <cell r="F4450">
            <v>0</v>
          </cell>
        </row>
        <row r="4451">
          <cell r="F4451">
            <v>0</v>
          </cell>
        </row>
        <row r="4452">
          <cell r="F4452">
            <v>0</v>
          </cell>
        </row>
        <row r="4453">
          <cell r="F4453">
            <v>0</v>
          </cell>
        </row>
        <row r="4454">
          <cell r="F4454">
            <v>0</v>
          </cell>
        </row>
        <row r="4455">
          <cell r="F4455">
            <v>0</v>
          </cell>
        </row>
        <row r="4456">
          <cell r="F4456">
            <v>0</v>
          </cell>
        </row>
        <row r="4457">
          <cell r="F4457">
            <v>0</v>
          </cell>
        </row>
        <row r="4458">
          <cell r="F4458">
            <v>0</v>
          </cell>
        </row>
        <row r="4459">
          <cell r="F4459">
            <v>0</v>
          </cell>
        </row>
        <row r="4460">
          <cell r="F4460">
            <v>0</v>
          </cell>
        </row>
        <row r="4461">
          <cell r="F4461">
            <v>0</v>
          </cell>
        </row>
        <row r="4462">
          <cell r="F4462">
            <v>0</v>
          </cell>
        </row>
      </sheetData>
      <sheetData sheetId="3">
        <row r="2">
          <cell r="A2" t="str">
            <v>MINISTERIO DE EDUCACIÓN</v>
          </cell>
          <cell r="B2" t="str">
            <v>MINERD</v>
          </cell>
        </row>
        <row r="3">
          <cell r="A3" t="str">
            <v>MINISTERIO DE EDUCACIÓN</v>
          </cell>
          <cell r="B3" t="str">
            <v>MINERD</v>
          </cell>
        </row>
        <row r="4">
          <cell r="A4" t="str">
            <v>MINISTERIO DE EDUCACIÓN</v>
          </cell>
          <cell r="B4" t="str">
            <v>MINERD</v>
          </cell>
        </row>
        <row r="5">
          <cell r="A5" t="str">
            <v>MINISTERIO DE EDUCACIÓN</v>
          </cell>
          <cell r="B5" t="str">
            <v>MINERD</v>
          </cell>
        </row>
        <row r="6">
          <cell r="A6" t="str">
            <v>MINISTERIO DE EDUCACIÓN</v>
          </cell>
          <cell r="B6" t="str">
            <v>MINERD</v>
          </cell>
        </row>
        <row r="7">
          <cell r="A7" t="str">
            <v>INSTITUTO NACIONAL DE ATENCIÓN INTEGRAL A LA PRIMERA INFANCIA (INAIPI)</v>
          </cell>
          <cell r="B7" t="str">
            <v>INAIPI</v>
          </cell>
        </row>
        <row r="8">
          <cell r="A8" t="str">
            <v>MINISTERIO DE EDUCACIÓN</v>
          </cell>
          <cell r="B8" t="str">
            <v>MINERD</v>
          </cell>
        </row>
        <row r="9">
          <cell r="A9" t="str">
            <v>MINISTERIO DE EDUCACIÓN</v>
          </cell>
          <cell r="B9" t="str">
            <v>MINERD</v>
          </cell>
        </row>
        <row r="10">
          <cell r="A10" t="str">
            <v>DIRECCION CENTRAL DEL SERVICIO NACIONAL DE SALUD</v>
          </cell>
          <cell r="B10" t="str">
            <v>SNS</v>
          </cell>
        </row>
        <row r="11">
          <cell r="A11" t="str">
            <v>MINISTERIO DE EDUCACIÓN</v>
          </cell>
          <cell r="B11" t="str">
            <v>MINERD</v>
          </cell>
        </row>
        <row r="12">
          <cell r="A12" t="str">
            <v>DIRECCION CENTRAL DEL SERVICIO NACIONAL DE SALUD</v>
          </cell>
          <cell r="B12" t="str">
            <v>SNS</v>
          </cell>
        </row>
        <row r="13">
          <cell r="A13" t="str">
            <v>MINISTERIO DE EDUCACIÓN</v>
          </cell>
          <cell r="B13" t="str">
            <v>MINERD</v>
          </cell>
        </row>
        <row r="14">
          <cell r="A14" t="str">
            <v>MINISTERIO DE EDUCACIÓN</v>
          </cell>
          <cell r="B14" t="str">
            <v>MINERD</v>
          </cell>
        </row>
        <row r="15">
          <cell r="A15" t="str">
            <v>DIRECCION CENTRAL DEL SERVICIO NACIONAL DE SALUD</v>
          </cell>
          <cell r="B15" t="str">
            <v>SNS</v>
          </cell>
        </row>
        <row r="16">
          <cell r="A16" t="str">
            <v>PRESIDENCIA DE LA REPÚBLICA</v>
          </cell>
          <cell r="B16"/>
        </row>
        <row r="17">
          <cell r="A17" t="str">
            <v>CONSEJO NACIONAL PARA LA NIÑEZ Y LA ADOLESCENCIA</v>
          </cell>
          <cell r="B17" t="str">
            <v>CONANI</v>
          </cell>
        </row>
        <row r="18">
          <cell r="A18" t="str">
            <v>MINISTERIO DE EDUCACIÓN</v>
          </cell>
          <cell r="B18" t="str">
            <v>MINERD</v>
          </cell>
        </row>
        <row r="19">
          <cell r="A19" t="str">
            <v>MINISTERIO DE OBRAS PÚBLICAS Y COMUNICACIONES</v>
          </cell>
          <cell r="B19"/>
        </row>
        <row r="20">
          <cell r="A20" t="str">
            <v>CONSEJO NACIONAL PARA LA NIÑEZ Y LA ADOLESCENCIA</v>
          </cell>
          <cell r="B20" t="str">
            <v>CONANI</v>
          </cell>
        </row>
        <row r="21">
          <cell r="A21" t="str">
            <v>DIRECCION CENTRAL DEL SERVICIO NACIONAL DE SALUD</v>
          </cell>
          <cell r="B21" t="str">
            <v>SNS</v>
          </cell>
        </row>
        <row r="22">
          <cell r="A22" t="str">
            <v>PRESIDENCIA DE LA REPÚBLICA</v>
          </cell>
          <cell r="B22"/>
        </row>
        <row r="23">
          <cell r="A23" t="str">
            <v>MINISTERIO DE TRABAJO</v>
          </cell>
          <cell r="B23"/>
        </row>
        <row r="24">
          <cell r="A24" t="str">
            <v>DIRECCION CENTRAL DEL SERVICIO NACIONAL DE SALUD</v>
          </cell>
          <cell r="B24" t="str">
            <v>SNS</v>
          </cell>
        </row>
        <row r="25">
          <cell r="A25" t="str">
            <v>CONSEJO NACIONAL PARA LA NIÑEZ Y LA ADOLESCENCIA</v>
          </cell>
          <cell r="B25" t="str">
            <v>CONANI</v>
          </cell>
        </row>
        <row r="26">
          <cell r="A26" t="str">
            <v>DIRECCION CENTRAL DEL SERVICIO NACIONAL DE SALUD</v>
          </cell>
          <cell r="B26" t="str">
            <v>SNS</v>
          </cell>
        </row>
        <row r="27">
          <cell r="A27" t="str">
            <v>PRESIDENCIA DE LA REPÚBLICA</v>
          </cell>
          <cell r="B27"/>
        </row>
        <row r="28">
          <cell r="A28" t="str">
            <v>PROCURADURÍA GENERAL DE LA REPÚBLICA</v>
          </cell>
          <cell r="B28"/>
        </row>
        <row r="29">
          <cell r="A29" t="str">
            <v>MINISTERIO DE DEFENSA</v>
          </cell>
          <cell r="B29"/>
        </row>
        <row r="30">
          <cell r="A30" t="str">
            <v>PRESIDENCIA DE LA REPÚBLICA</v>
          </cell>
          <cell r="B30"/>
        </row>
        <row r="31">
          <cell r="A31" t="str">
            <v>DIRECCIÓN GENERAL DE SERVICIOS PENITENCIARIOS Y CORRECCIONALES</v>
          </cell>
          <cell r="B31"/>
        </row>
        <row r="32">
          <cell r="A32" t="str">
            <v>MINISTERIO DE SALUD PÚBLICA Y ASISTENCIA SOCIAL</v>
          </cell>
          <cell r="B32"/>
        </row>
        <row r="33">
          <cell r="A33" t="str">
            <v>MINISTERIO DE LA JUVENTUD</v>
          </cell>
          <cell r="B33"/>
        </row>
        <row r="34">
          <cell r="A34" t="str">
            <v>UNIVERSIDAD AUTÓNOMA DE SANTO DOMINGO</v>
          </cell>
          <cell r="B34"/>
        </row>
        <row r="35">
          <cell r="A35" t="str">
            <v>MINISTERIO DE SALUD PÚBLICA Y ASISTENCIA SOCIAL</v>
          </cell>
          <cell r="B35"/>
        </row>
        <row r="36">
          <cell r="A36" t="str">
            <v>MINISTERIO DE OBRAS PÚBLICAS Y COMUNICACIONES</v>
          </cell>
          <cell r="B36"/>
        </row>
        <row r="37">
          <cell r="A37" t="str">
            <v>MINISTERIO DE LA MUJER</v>
          </cell>
          <cell r="B37"/>
        </row>
        <row r="38">
          <cell r="A38" t="str">
            <v>MINISTERIO DE SALUD PÚBLICA Y ASISTENCIA SOCIAL</v>
          </cell>
          <cell r="B38"/>
        </row>
        <row r="39">
          <cell r="A39" t="str">
            <v>MINISTERIO DE DEPORTES Y RECREACIÓN</v>
          </cell>
          <cell r="B39"/>
        </row>
        <row r="40">
          <cell r="A40" t="str">
            <v>MINISTERIO DE TRABAJO</v>
          </cell>
          <cell r="B40"/>
        </row>
        <row r="41">
          <cell r="A41" t="str">
            <v>DIRECCION CENTRAL DEL SERVICIO NACIONAL DE SALUD</v>
          </cell>
          <cell r="B41" t="str">
            <v>SNS</v>
          </cell>
        </row>
        <row r="42">
          <cell r="A42" t="str">
            <v>CONSEJO NACIONAL PARA LA NIÑEZ Y LA ADOLESCENCIA</v>
          </cell>
          <cell r="B42" t="str">
            <v>CONANI</v>
          </cell>
        </row>
        <row r="43">
          <cell r="A43" t="str">
            <v>MINISTERIO DE LA VIVIENDA, HABITAT Y EDIFICACIONES (MIVHED)</v>
          </cell>
          <cell r="B43"/>
        </row>
        <row r="44">
          <cell r="A44" t="str">
            <v>DIRECCION CENTRAL DEL SERVICIO NACIONAL DE SALUD</v>
          </cell>
          <cell r="B44" t="str">
            <v>SNS</v>
          </cell>
        </row>
        <row r="45">
          <cell r="A45" t="str">
            <v>MINISTERIO DE EDUCACIÓN</v>
          </cell>
          <cell r="B45" t="str">
            <v>MINERD</v>
          </cell>
        </row>
        <row r="46">
          <cell r="A46" t="str">
            <v>MINISTERIO DE EDUCACIÓN</v>
          </cell>
          <cell r="B46" t="str">
            <v>MINERD</v>
          </cell>
        </row>
        <row r="47">
          <cell r="A47" t="str">
            <v>MINISTERIO DE EDUCACIÓN</v>
          </cell>
          <cell r="B47" t="str">
            <v>MINERD</v>
          </cell>
        </row>
        <row r="48">
          <cell r="A48" t="str">
            <v>CONSEJO NACIONAL PARA LA NIÑEZ Y LA ADOLESCENCIA</v>
          </cell>
          <cell r="B48" t="str">
            <v>CONANI</v>
          </cell>
        </row>
        <row r="49">
          <cell r="A49" t="str">
            <v>CONSEJO NACIONAL PARA LA NIÑEZ Y LA ADOLESCENCIA</v>
          </cell>
          <cell r="B49" t="str">
            <v>CONANI</v>
          </cell>
        </row>
        <row r="50">
          <cell r="A50" t="str">
            <v>CONSEJO NACIONAL PARA LA NIÑEZ Y LA ADOLESCENCIA</v>
          </cell>
          <cell r="B50" t="str">
            <v>CONANI</v>
          </cell>
        </row>
        <row r="51">
          <cell r="A51" t="str">
            <v>PRESIDENCIA DE LA REPÚBLICA</v>
          </cell>
          <cell r="B51"/>
        </row>
      </sheetData>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abla 1"/>
      <sheetName val="Tabla 2"/>
      <sheetName val="Tabla 3"/>
      <sheetName val="Gráfico 1"/>
      <sheetName val="Tabla 4"/>
      <sheetName val="Gráfico 2"/>
      <sheetName val="Gráfico 3"/>
      <sheetName val="Data Oro"/>
      <sheetName val="Gráfico 4"/>
      <sheetName val="Gráfico 5"/>
      <sheetName val="Tabla 5"/>
      <sheetName val="Tabla 6"/>
      <sheetName val="Gráfico 6"/>
      <sheetName val="Tabla 7"/>
      <sheetName val="Tabla 8"/>
      <sheetName val="Tabla 9"/>
      <sheetName val="Gráfico 7"/>
      <sheetName val="Tabla 10"/>
      <sheetName val="Gráfico 8"/>
      <sheetName val="Tabla 11"/>
      <sheetName val="Tabla 12"/>
      <sheetName val="Gráfico 9"/>
      <sheetName val="Tabla 13"/>
      <sheetName val="Tabla 14"/>
      <sheetName val="Tabla 15"/>
      <sheetName val="Tabla 16"/>
      <sheetName val="Gráfico 10"/>
      <sheetName val="Tabla 17"/>
      <sheetName val="Tabla 18"/>
      <sheetName val="Tabla 19"/>
      <sheetName val="Tabla 20"/>
      <sheetName val="Tabla 21"/>
      <sheetName val="Ilustración 1"/>
      <sheetName val="Ilustración 2"/>
      <sheetName val="Tabla 22"/>
      <sheetName val="Tabla 23"/>
      <sheetName val="Tabla 24"/>
      <sheetName val="Tabla 25"/>
      <sheetName val="Tabla 26"/>
      <sheetName val="Tabla 27"/>
      <sheetName val="Tabla 28"/>
      <sheetName val="Tabla 29"/>
      <sheetName val="Tabla 30"/>
      <sheetName val="Tabla 31"/>
      <sheetName val="Tabla 32"/>
      <sheetName val="Tabla 33"/>
      <sheetName val="Ilustración 3"/>
      <sheetName val="Ilustración 4"/>
      <sheetName val="Ilustración 5"/>
      <sheetName val="Tabla 34"/>
      <sheetName val="Tabla 35"/>
      <sheetName val="Mapa 1"/>
      <sheetName val="Mapa 2"/>
      <sheetName val="Ilustración 6"/>
      <sheetName val="Gráfico 11"/>
      <sheetName val="Tabla 36"/>
      <sheetName val="Gráfico 12"/>
      <sheetName val="Tabla 37"/>
      <sheetName val="Tabla 38"/>
      <sheetName val="Tabla 39"/>
      <sheetName val="Tabla 40"/>
      <sheetName val="Tabla 41"/>
      <sheetName val="Tabla 42"/>
      <sheetName val="Grafico 13"/>
      <sheetName val="Tabla 43"/>
      <sheetName val="Tabla 44"/>
      <sheetName val="Tabla 45"/>
      <sheetName val="Tabla 46"/>
      <sheetName val="Tabla 47"/>
      <sheetName val="Tabla 48"/>
      <sheetName val="Tabla 49"/>
      <sheetName val="Tabla 50"/>
      <sheetName val="Tabla 51"/>
      <sheetName val="Tablas 52"/>
      <sheetName val="Tablas 53"/>
      <sheetName val="Tabla 54"/>
      <sheetName val="Tabla 55"/>
      <sheetName val="Tabla 56"/>
      <sheetName val="Tabla 57"/>
      <sheetName val="Tabla 58"/>
      <sheetName val="Tabla 59"/>
      <sheetName val="Gráfico 14"/>
      <sheetName val="Tabla 60"/>
      <sheetName val="Tabla 61"/>
      <sheetName val="Tabla 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30">
          <cell r="A30" t="str">
            <v>Resultado de la cuenta Corriente</v>
          </cell>
          <cell r="B30">
            <v>-53066316582</v>
          </cell>
        </row>
        <row r="31">
          <cell r="A31" t="str">
            <v>Resultado de la cuenta de Capital</v>
          </cell>
          <cell r="B31">
            <v>-152423162527</v>
          </cell>
        </row>
        <row r="32">
          <cell r="A32" t="str">
            <v>Resultado Financiero</v>
          </cell>
          <cell r="B32">
            <v>-205489479109</v>
          </cell>
        </row>
        <row r="33">
          <cell r="A33" t="str">
            <v>Resultado Primario</v>
          </cell>
          <cell r="B33">
            <v>20166211974</v>
          </cell>
        </row>
      </sheetData>
      <sheetData sheetId="82"/>
      <sheetData sheetId="83"/>
      <sheetData sheetId="84"/>
    </sheetDataSet>
  </externalBook>
</externalLink>
</file>

<file path=xl/persons/person.xml><?xml version="1.0" encoding="utf-8"?>
<personList xmlns="http://schemas.microsoft.com/office/spreadsheetml/2018/threadedcomments" xmlns:x="http://schemas.openxmlformats.org/spreadsheetml/2006/main">
  <person displayName="Juan Alfonso Paulino Rodriguez" id="{86129C42-F781-49B9-AFBF-A33732AFF5FC}" userId="S::jpaulino@digepres.gob.do::14ab9e11-4946-4197-92d3-4b3ee697a40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5E53742-AE3D-4996-B269-F06166BEA9E3}" name="Tabla13" displayName="Tabla13" ref="A4:C37" totalsRowShown="0" headerRowDxfId="1">
  <autoFilter ref="A4:C37" xr:uid="{5C088452-E849-42E4-8DF2-B550D4DAC580}"/>
  <tableColumns count="3">
    <tableColumn id="1" xr3:uid="{E37794EF-3189-4239-90FC-B1EE2565B730}" name="País"/>
    <tableColumn id="2" xr3:uid="{78046E19-5493-45C0-942F-1B3E277D14FC}" name="Provincia "/>
    <tableColumn id="3" xr3:uid="{B5BB51B6-E7A0-4B14-92E2-7106C0D3D33C}" name="Montos" dataDxfId="0"/>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2" dT="2023-06-26T13:49:15.34" personId="{86129C42-F781-49B9-AFBF-A33732AFF5FC}" id="{6738DDB2-1DE2-4074-A468-DC07E001E73E}">
    <text>Var. Interanual (12 meses)</text>
  </threadedComment>
  <threadedComment ref="D52" dT="2023-06-26T13:50:27.52" personId="{86129C42-F781-49B9-AFBF-A33732AFF5FC}" id="{D970D795-39E3-4A07-87C4-99FC844DFC99}">
    <text>Var. Interanual (12 meses) - Inflación General</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7.xml"/><Relationship Id="rId1" Type="http://schemas.openxmlformats.org/officeDocument/2006/relationships/printerSettings" Target="../printerSettings/printerSettings1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www.hacienda.gob.do/publicacion/marco-macroeconomico-2025-2029-agosto-2025/" TargetMode="External"/><Relationship Id="rId1" Type="http://schemas.openxmlformats.org/officeDocument/2006/relationships/hyperlink" Target="https://www.hacienda.gob.do/publicacion/panorama-macroeconomico-2026-2030-junio-2026/" TargetMode="External"/><Relationship Id="rId4"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3.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4.bin"/></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4.xml"/><Relationship Id="rId1" Type="http://schemas.openxmlformats.org/officeDocument/2006/relationships/printerSettings" Target="../printerSettings/printerSettings25.bin"/><Relationship Id="rId4" Type="http://schemas.openxmlformats.org/officeDocument/2006/relationships/comments" Target="../comments2.xm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6.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7.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28.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29.bin"/></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9.xml"/><Relationship Id="rId1" Type="http://schemas.openxmlformats.org/officeDocument/2006/relationships/printerSettings" Target="../printerSettings/printerSettings30.bin"/></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31.bin"/></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3.xml"/><Relationship Id="rId1" Type="http://schemas.openxmlformats.org/officeDocument/2006/relationships/printerSettings" Target="../printerSettings/printerSettings3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33.bin"/></Relationships>
</file>

<file path=xl/worksheets/_rels/sheet6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5.xml"/><Relationship Id="rId1" Type="http://schemas.openxmlformats.org/officeDocument/2006/relationships/printerSettings" Target="../printerSettings/printerSettings34.bin"/></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35.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36.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37.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38.bin"/></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3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40.bin"/></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1.xml"/><Relationship Id="rId1" Type="http://schemas.openxmlformats.org/officeDocument/2006/relationships/printerSettings" Target="../printerSettings/printerSettings41.bin"/></Relationships>
</file>

<file path=xl/worksheets/_rels/sheet8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2.xml"/><Relationship Id="rId1" Type="http://schemas.openxmlformats.org/officeDocument/2006/relationships/printerSettings" Target="../printerSettings/printerSettings42.bin"/></Relationships>
</file>

<file path=xl/worksheets/_rels/sheet8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3.xml"/><Relationship Id="rId1" Type="http://schemas.openxmlformats.org/officeDocument/2006/relationships/printerSettings" Target="../printerSettings/printerSettings43.bin"/></Relationships>
</file>

<file path=xl/worksheets/_rels/sheet8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4.xml"/><Relationship Id="rId1" Type="http://schemas.openxmlformats.org/officeDocument/2006/relationships/printerSettings" Target="../printerSettings/printerSettings44.bin"/></Relationships>
</file>

<file path=xl/worksheets/_rels/sheet85.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85.xml"/><Relationship Id="rId1" Type="http://schemas.openxmlformats.org/officeDocument/2006/relationships/printerSettings" Target="../printerSettings/printerSettings45.bin"/></Relationships>
</file>

<file path=xl/worksheets/_rels/sheet86.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6.xml"/><Relationship Id="rId1" Type="http://schemas.openxmlformats.org/officeDocument/2006/relationships/printerSettings" Target="../printerSettings/printerSettings46.bin"/></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47.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48.bin"/></Relationships>
</file>

<file path=xl/worksheets/_rels/sheet9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3.xml"/><Relationship Id="rId1" Type="http://schemas.openxmlformats.org/officeDocument/2006/relationships/printerSettings" Target="../printerSettings/printerSettings49.bin"/></Relationships>
</file>

<file path=xl/worksheets/_rels/sheet9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94.xml"/><Relationship Id="rId1" Type="http://schemas.openxmlformats.org/officeDocument/2006/relationships/printerSettings" Target="../printerSettings/printerSettings50.bin"/></Relationships>
</file>

<file path=xl/worksheets/_rels/sheet9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5.xml"/><Relationship Id="rId1" Type="http://schemas.openxmlformats.org/officeDocument/2006/relationships/printerSettings" Target="../printerSettings/printerSettings51.bin"/></Relationships>
</file>

<file path=xl/worksheets/_rels/sheet9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96.xml"/><Relationship Id="rId1" Type="http://schemas.openxmlformats.org/officeDocument/2006/relationships/printerSettings" Target="../printerSettings/printerSettings52.bin"/></Relationships>
</file>

<file path=xl/worksheets/_rels/sheet9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97.xml"/><Relationship Id="rId1" Type="http://schemas.openxmlformats.org/officeDocument/2006/relationships/printerSettings" Target="../printerSettings/printerSettings53.bin"/></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00.xml"/><Relationship Id="rId1" Type="http://schemas.openxmlformats.org/officeDocument/2006/relationships/printerSettings" Target="../printerSettings/printerSettings54.bin"/></Relationships>
</file>

<file path=xl/worksheets/_rels/sheet101.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01.xml"/><Relationship Id="rId1" Type="http://schemas.openxmlformats.org/officeDocument/2006/relationships/printerSettings" Target="../printerSettings/printerSettings55.bin"/></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90328-94B8-43C2-9D1B-1474BF7E268D}">
  <sheetPr>
    <tabColor theme="0"/>
  </sheetPr>
  <dimension ref="A2:N74"/>
  <sheetViews>
    <sheetView showGridLines="0" topLeftCell="A17" workbookViewId="0">
      <selection activeCell="B38" sqref="B38"/>
    </sheetView>
  </sheetViews>
  <sheetFormatPr baseColWidth="10" defaultColWidth="11.5703125" defaultRowHeight="15"/>
  <cols>
    <col min="1" max="1" width="22.42578125" customWidth="1"/>
    <col min="2" max="2" width="78.140625" customWidth="1"/>
    <col min="10" max="10" width="8.42578125" customWidth="1"/>
    <col min="11" max="11" width="41.5703125" customWidth="1"/>
  </cols>
  <sheetData>
    <row r="2" spans="2:14" s="1" customFormat="1" ht="18.75">
      <c r="B2" s="2135" t="s">
        <v>476</v>
      </c>
      <c r="C2" s="2135"/>
      <c r="D2" s="2135"/>
      <c r="E2" s="2135"/>
      <c r="F2" s="2135"/>
      <c r="G2" s="2135"/>
      <c r="H2" s="2135"/>
      <c r="I2" s="2135"/>
      <c r="J2" s="2135"/>
      <c r="K2" s="2135"/>
      <c r="L2" s="2135"/>
      <c r="M2" s="2135"/>
      <c r="N2" s="433"/>
    </row>
    <row r="3" spans="2:14" s="1" customFormat="1" ht="18.75">
      <c r="B3" s="2135" t="s">
        <v>477</v>
      </c>
      <c r="C3" s="2135"/>
      <c r="D3" s="2135"/>
      <c r="E3" s="2135"/>
      <c r="F3" s="2135"/>
      <c r="G3" s="2135"/>
      <c r="H3" s="2135"/>
      <c r="I3" s="2135"/>
      <c r="J3" s="2135"/>
      <c r="K3" s="2135"/>
      <c r="L3" s="2135"/>
      <c r="M3" s="2135"/>
      <c r="N3" s="433"/>
    </row>
    <row r="4" spans="2:14" s="1" customFormat="1" ht="18.75">
      <c r="B4" s="2136" t="s">
        <v>478</v>
      </c>
      <c r="C4" s="2136"/>
      <c r="D4" s="2136"/>
      <c r="E4" s="2136"/>
      <c r="F4" s="2136"/>
      <c r="G4" s="2136"/>
      <c r="H4" s="2136"/>
      <c r="I4" s="2136"/>
      <c r="J4" s="2136"/>
      <c r="K4" s="2136"/>
      <c r="L4" s="2136"/>
      <c r="M4" s="2136"/>
      <c r="N4" s="435"/>
    </row>
    <row r="9" spans="2:14" ht="20.25">
      <c r="B9" s="2117" t="s">
        <v>1446</v>
      </c>
      <c r="C9" s="2117"/>
      <c r="D9" s="2117"/>
      <c r="E9" s="2117"/>
      <c r="F9" s="2117"/>
      <c r="G9" s="2117"/>
      <c r="H9" s="2117"/>
      <c r="I9" s="2117"/>
      <c r="J9" s="2117"/>
      <c r="K9" s="2117"/>
      <c r="L9" s="2117"/>
      <c r="M9" s="2117"/>
      <c r="N9" s="2117"/>
    </row>
    <row r="10" spans="2:14">
      <c r="B10" s="1"/>
      <c r="C10" s="1"/>
      <c r="D10" s="1"/>
      <c r="E10" s="1"/>
      <c r="F10" s="1"/>
      <c r="G10" s="1"/>
      <c r="H10" s="1"/>
      <c r="I10" s="1"/>
    </row>
    <row r="11" spans="2:14" ht="18.75">
      <c r="B11" s="1514" t="s">
        <v>1447</v>
      </c>
      <c r="C11" s="1"/>
      <c r="E11" s="1"/>
      <c r="F11" s="1"/>
      <c r="G11" s="1"/>
      <c r="H11" s="1"/>
      <c r="I11" s="1"/>
      <c r="K11" s="1514" t="s">
        <v>1448</v>
      </c>
    </row>
    <row r="12" spans="2:14" ht="18.75">
      <c r="B12" s="1514"/>
      <c r="C12" s="1"/>
      <c r="E12" s="1"/>
      <c r="F12" s="1"/>
      <c r="G12" s="1"/>
      <c r="H12" s="1"/>
      <c r="I12" s="1"/>
      <c r="K12" s="1514"/>
      <c r="L12" s="1"/>
      <c r="M12" s="1"/>
    </row>
    <row r="13" spans="2:14" ht="15.75">
      <c r="B13" s="1547" t="s">
        <v>1530</v>
      </c>
      <c r="C13" s="1"/>
      <c r="K13" s="1545" t="s">
        <v>554</v>
      </c>
      <c r="L13" s="1545"/>
      <c r="M13" s="1"/>
    </row>
    <row r="14" spans="2:14">
      <c r="B14" s="1545" t="s">
        <v>566</v>
      </c>
      <c r="C14" s="1545"/>
      <c r="K14" s="1545" t="s">
        <v>1495</v>
      </c>
      <c r="L14" s="1545"/>
      <c r="M14" s="1"/>
    </row>
    <row r="15" spans="2:14">
      <c r="B15" s="1545" t="s">
        <v>740</v>
      </c>
      <c r="C15" s="1545"/>
      <c r="K15" s="1545" t="s">
        <v>1496</v>
      </c>
      <c r="L15" s="1545"/>
      <c r="M15" s="1"/>
    </row>
    <row r="16" spans="2:14">
      <c r="B16" s="1545" t="s">
        <v>1449</v>
      </c>
      <c r="C16" s="1545"/>
      <c r="K16" s="1545" t="s">
        <v>585</v>
      </c>
      <c r="L16" s="1545"/>
      <c r="M16" s="1"/>
    </row>
    <row r="17" spans="2:13">
      <c r="B17" s="1545" t="s">
        <v>1450</v>
      </c>
      <c r="C17" s="1545"/>
      <c r="K17" s="1545" t="s">
        <v>588</v>
      </c>
      <c r="L17" s="1545"/>
      <c r="M17" s="1"/>
    </row>
    <row r="18" spans="2:13">
      <c r="B18" s="1545" t="s">
        <v>1451</v>
      </c>
      <c r="C18" s="1545"/>
      <c r="K18" s="1545" t="s">
        <v>1497</v>
      </c>
      <c r="L18" s="1545"/>
      <c r="M18" s="1"/>
    </row>
    <row r="19" spans="2:13">
      <c r="B19" s="1545" t="s">
        <v>1452</v>
      </c>
      <c r="C19" s="1545"/>
      <c r="K19" s="1545" t="s">
        <v>604</v>
      </c>
      <c r="L19" s="1545"/>
      <c r="M19" s="1"/>
    </row>
    <row r="20" spans="2:13">
      <c r="B20" s="1545" t="s">
        <v>1453</v>
      </c>
      <c r="C20" s="1545"/>
      <c r="K20" s="1545" t="s">
        <v>1498</v>
      </c>
      <c r="L20" s="1545"/>
      <c r="M20" s="1"/>
    </row>
    <row r="21" spans="2:13">
      <c r="B21" s="1545" t="s">
        <v>743</v>
      </c>
      <c r="C21" s="1545"/>
      <c r="K21" s="1545" t="s">
        <v>1499</v>
      </c>
      <c r="L21" s="1545"/>
      <c r="M21" s="1"/>
    </row>
    <row r="22" spans="2:13">
      <c r="B22" s="1545" t="s">
        <v>1454</v>
      </c>
      <c r="C22" s="1545"/>
      <c r="K22" s="1545" t="s">
        <v>652</v>
      </c>
      <c r="L22" s="1545"/>
      <c r="M22" s="1"/>
    </row>
    <row r="23" spans="2:13">
      <c r="B23" s="1545" t="s">
        <v>1455</v>
      </c>
      <c r="C23" s="1545"/>
      <c r="K23" s="1545" t="s">
        <v>1500</v>
      </c>
      <c r="L23" s="1545"/>
      <c r="M23" s="1"/>
    </row>
    <row r="24" spans="2:13">
      <c r="B24" s="1545" t="s">
        <v>1456</v>
      </c>
      <c r="C24" s="1545"/>
      <c r="K24" s="1545" t="s">
        <v>1501</v>
      </c>
      <c r="L24" s="1545"/>
      <c r="M24" s="1"/>
    </row>
    <row r="25" spans="2:13">
      <c r="B25" s="1545" t="s">
        <v>1457</v>
      </c>
      <c r="C25" s="1545"/>
      <c r="K25" s="1545" t="s">
        <v>1502</v>
      </c>
      <c r="L25" s="1545"/>
      <c r="M25" s="1"/>
    </row>
    <row r="26" spans="2:13">
      <c r="B26" s="1545" t="s">
        <v>744</v>
      </c>
      <c r="C26" s="1545"/>
      <c r="K26" s="1545" t="s">
        <v>1503</v>
      </c>
      <c r="L26" s="1545"/>
      <c r="M26" s="1"/>
    </row>
    <row r="27" spans="2:13">
      <c r="B27" s="1545" t="s">
        <v>745</v>
      </c>
      <c r="C27" s="1545"/>
      <c r="K27" s="1545" t="s">
        <v>741</v>
      </c>
      <c r="L27" s="1545"/>
      <c r="M27" s="1"/>
    </row>
    <row r="28" spans="2:13">
      <c r="B28" s="1545" t="s">
        <v>746</v>
      </c>
      <c r="C28" s="1545"/>
      <c r="K28" s="1545" t="s">
        <v>742</v>
      </c>
      <c r="L28" s="1545"/>
      <c r="M28" s="1"/>
    </row>
    <row r="29" spans="2:13">
      <c r="B29" s="1545" t="s">
        <v>1458</v>
      </c>
      <c r="C29" s="1545"/>
      <c r="I29" s="2134" t="s">
        <v>1508</v>
      </c>
      <c r="J29" s="1515"/>
      <c r="K29" s="1545" t="s">
        <v>1504</v>
      </c>
      <c r="L29" s="1545"/>
      <c r="M29" s="1"/>
    </row>
    <row r="30" spans="2:13">
      <c r="B30" s="1545" t="s">
        <v>1459</v>
      </c>
      <c r="C30" s="1545"/>
      <c r="I30" s="2134"/>
      <c r="J30" s="1515"/>
      <c r="K30" s="1545" t="s">
        <v>1505</v>
      </c>
      <c r="L30" s="1545"/>
      <c r="M30" s="1"/>
    </row>
    <row r="31" spans="2:13">
      <c r="B31" s="1545" t="s">
        <v>947</v>
      </c>
      <c r="C31" s="1545"/>
      <c r="I31" s="2134"/>
      <c r="J31" s="1515"/>
      <c r="K31" s="1545" t="s">
        <v>1506</v>
      </c>
      <c r="L31" s="1545"/>
      <c r="M31" s="1"/>
    </row>
    <row r="32" spans="2:13">
      <c r="B32" s="1545" t="s">
        <v>948</v>
      </c>
      <c r="C32" s="1545"/>
      <c r="I32" s="2134"/>
      <c r="J32" s="1515"/>
      <c r="K32" s="1545" t="s">
        <v>1507</v>
      </c>
      <c r="L32" s="1545"/>
      <c r="M32" s="1"/>
    </row>
    <row r="33" spans="1:13" ht="15.75">
      <c r="B33" s="1545" t="s">
        <v>949</v>
      </c>
      <c r="C33" s="1545"/>
      <c r="K33" s="365"/>
      <c r="L33" s="1"/>
      <c r="M33" s="1"/>
    </row>
    <row r="34" spans="1:13">
      <c r="B34" s="1545" t="s">
        <v>1460</v>
      </c>
      <c r="C34" s="1545"/>
      <c r="K34" s="1"/>
      <c r="L34" s="1"/>
      <c r="M34" s="1"/>
    </row>
    <row r="35" spans="1:13">
      <c r="B35" s="1546"/>
      <c r="C35" s="1546"/>
      <c r="D35" s="1515"/>
      <c r="E35" s="1515"/>
      <c r="F35" s="1515"/>
      <c r="G35" s="1515"/>
      <c r="H35" s="1515"/>
      <c r="K35" s="1"/>
      <c r="L35" s="1"/>
      <c r="M35" s="1"/>
    </row>
    <row r="36" spans="1:13">
      <c r="B36" s="1546"/>
      <c r="C36" s="1546"/>
      <c r="D36" s="1515"/>
      <c r="E36" s="1515"/>
      <c r="F36" s="1515"/>
      <c r="G36" s="1515"/>
      <c r="H36" s="1515"/>
      <c r="K36" s="1"/>
      <c r="L36" s="1"/>
      <c r="M36" s="1"/>
    </row>
    <row r="37" spans="1:13">
      <c r="B37" s="1546"/>
      <c r="C37" s="1546"/>
      <c r="D37" s="1515"/>
      <c r="E37" s="1515"/>
      <c r="F37" s="1515"/>
      <c r="G37" s="1515"/>
      <c r="H37" s="1515"/>
    </row>
    <row r="38" spans="1:13">
      <c r="A38" t="s">
        <v>1462</v>
      </c>
      <c r="B38" s="1546" t="s">
        <v>1461</v>
      </c>
      <c r="C38" s="1546"/>
      <c r="D38" s="1515"/>
      <c r="E38" s="1515"/>
      <c r="F38" s="1515"/>
      <c r="G38" s="1515"/>
      <c r="H38" s="1515"/>
    </row>
    <row r="39" spans="1:13">
      <c r="B39" s="1546"/>
      <c r="C39" s="1546"/>
      <c r="D39" s="1515"/>
      <c r="E39" s="1515"/>
      <c r="F39" s="1515"/>
      <c r="G39" s="1515"/>
      <c r="H39" s="1515"/>
    </row>
    <row r="40" spans="1:13">
      <c r="B40" s="1546"/>
      <c r="C40" s="1546"/>
      <c r="D40" s="1515"/>
      <c r="E40" s="1515"/>
      <c r="F40" s="1515"/>
      <c r="G40" s="1515"/>
      <c r="H40" s="1515"/>
    </row>
    <row r="41" spans="1:13">
      <c r="B41" s="1546"/>
      <c r="C41" s="1546"/>
      <c r="D41" s="1515"/>
      <c r="E41" s="1515"/>
      <c r="F41" s="1515"/>
      <c r="G41" s="1515"/>
      <c r="H41" s="1515"/>
    </row>
    <row r="42" spans="1:13">
      <c r="B42" s="1545" t="s">
        <v>1493</v>
      </c>
      <c r="C42" s="1545"/>
      <c r="D42" s="1516"/>
      <c r="E42" s="1516" t="s">
        <v>1494</v>
      </c>
      <c r="F42" s="1516"/>
      <c r="G42" s="1516"/>
      <c r="H42" s="1516"/>
      <c r="I42" s="1516"/>
    </row>
    <row r="43" spans="1:13">
      <c r="B43" s="1545" t="s">
        <v>1463</v>
      </c>
      <c r="C43" s="1545"/>
      <c r="D43" s="1516"/>
      <c r="E43" s="1516"/>
      <c r="F43" s="1516"/>
      <c r="G43" s="1516"/>
      <c r="H43" s="1516"/>
      <c r="I43" s="1516"/>
    </row>
    <row r="44" spans="1:13">
      <c r="B44" s="1545" t="s">
        <v>1464</v>
      </c>
      <c r="C44" s="1545"/>
      <c r="D44" s="1516"/>
      <c r="E44" s="1516"/>
      <c r="F44" s="1516"/>
      <c r="G44" s="1516"/>
      <c r="H44" s="1516"/>
      <c r="I44" s="1516"/>
    </row>
    <row r="45" spans="1:13">
      <c r="B45" s="1545" t="s">
        <v>1465</v>
      </c>
      <c r="C45" s="1545"/>
      <c r="D45" s="1516"/>
      <c r="E45" s="1516"/>
      <c r="F45" s="1516"/>
      <c r="G45" s="1516"/>
      <c r="H45" s="1516"/>
      <c r="I45" s="1516"/>
    </row>
    <row r="46" spans="1:13">
      <c r="B46" s="1545" t="s">
        <v>1466</v>
      </c>
      <c r="C46" s="1545"/>
      <c r="D46" s="1516"/>
      <c r="E46" s="1516"/>
      <c r="F46" s="1516"/>
      <c r="G46" s="1516"/>
      <c r="H46" s="1516"/>
      <c r="I46" s="1516"/>
    </row>
    <row r="47" spans="1:13">
      <c r="B47" s="1545" t="s">
        <v>1467</v>
      </c>
      <c r="C47" s="1545"/>
      <c r="D47" s="1516"/>
      <c r="E47" s="1516"/>
      <c r="F47" s="1516"/>
      <c r="G47" s="1516"/>
      <c r="H47" s="1516"/>
      <c r="I47" s="1516"/>
    </row>
    <row r="48" spans="1:13">
      <c r="B48" s="1545" t="s">
        <v>1468</v>
      </c>
      <c r="C48" s="1545"/>
      <c r="D48" s="1516"/>
      <c r="E48" s="1516"/>
      <c r="F48" s="1516"/>
      <c r="G48" s="1516"/>
      <c r="H48" s="1516"/>
      <c r="I48" s="1516"/>
    </row>
    <row r="49" spans="2:3">
      <c r="B49" s="1545" t="s">
        <v>1469</v>
      </c>
      <c r="C49" s="1545"/>
    </row>
    <row r="50" spans="2:3">
      <c r="B50" s="1545" t="s">
        <v>1470</v>
      </c>
      <c r="C50" s="1545"/>
    </row>
    <row r="51" spans="2:3">
      <c r="B51" s="1545" t="s">
        <v>1471</v>
      </c>
      <c r="C51" s="1545"/>
    </row>
    <row r="52" spans="2:3">
      <c r="B52" s="1545" t="s">
        <v>1472</v>
      </c>
      <c r="C52" s="1545"/>
    </row>
    <row r="53" spans="2:3">
      <c r="B53" s="1545" t="s">
        <v>1473</v>
      </c>
      <c r="C53" s="1545"/>
    </row>
    <row r="54" spans="2:3">
      <c r="B54" s="1545" t="s">
        <v>1474</v>
      </c>
      <c r="C54" s="1545"/>
    </row>
    <row r="55" spans="2:3">
      <c r="B55" s="1545" t="s">
        <v>1475</v>
      </c>
      <c r="C55" s="1545"/>
    </row>
    <row r="56" spans="2:3">
      <c r="B56" s="1545" t="s">
        <v>1476</v>
      </c>
      <c r="C56" s="1545"/>
    </row>
    <row r="57" spans="2:3">
      <c r="B57" s="1545" t="s">
        <v>1477</v>
      </c>
      <c r="C57" s="1545"/>
    </row>
    <row r="58" spans="2:3">
      <c r="B58" s="1545" t="s">
        <v>1478</v>
      </c>
      <c r="C58" s="1545"/>
    </row>
    <row r="59" spans="2:3">
      <c r="B59" s="1545" t="s">
        <v>1479</v>
      </c>
      <c r="C59" s="1545"/>
    </row>
    <row r="60" spans="2:3">
      <c r="B60" s="1545" t="s">
        <v>1480</v>
      </c>
      <c r="C60" s="1545"/>
    </row>
    <row r="61" spans="2:3">
      <c r="B61" s="1545" t="s">
        <v>1481</v>
      </c>
      <c r="C61" s="1545"/>
    </row>
    <row r="62" spans="2:3">
      <c r="B62" s="1545" t="s">
        <v>1482</v>
      </c>
      <c r="C62" s="1545"/>
    </row>
    <row r="63" spans="2:3">
      <c r="B63" s="1545" t="s">
        <v>1483</v>
      </c>
      <c r="C63" s="1545"/>
    </row>
    <row r="64" spans="2:3">
      <c r="B64" s="1545" t="s">
        <v>1484</v>
      </c>
      <c r="C64" s="1545"/>
    </row>
    <row r="65" spans="2:3">
      <c r="B65" s="1545" t="s">
        <v>1485</v>
      </c>
      <c r="C65" s="1545"/>
    </row>
    <row r="66" spans="2:3">
      <c r="B66" s="1545" t="s">
        <v>1486</v>
      </c>
      <c r="C66" s="1545"/>
    </row>
    <row r="67" spans="2:3">
      <c r="B67" s="1545" t="s">
        <v>1487</v>
      </c>
      <c r="C67" s="1545"/>
    </row>
    <row r="68" spans="2:3">
      <c r="B68" s="1545" t="s">
        <v>1488</v>
      </c>
      <c r="C68" s="1545"/>
    </row>
    <row r="69" spans="2:3">
      <c r="B69" s="1545" t="s">
        <v>1489</v>
      </c>
      <c r="C69" s="1545"/>
    </row>
    <row r="70" spans="2:3">
      <c r="B70" s="1545" t="s">
        <v>1490</v>
      </c>
      <c r="C70" s="1545"/>
    </row>
    <row r="71" spans="2:3">
      <c r="B71" s="1545" t="s">
        <v>1491</v>
      </c>
      <c r="C71" s="1545"/>
    </row>
    <row r="72" spans="2:3">
      <c r="B72" s="1545" t="s">
        <v>967</v>
      </c>
      <c r="C72" s="1545"/>
    </row>
    <row r="73" spans="2:3">
      <c r="B73" s="1545" t="s">
        <v>1492</v>
      </c>
      <c r="C73" s="1545"/>
    </row>
    <row r="74" spans="2:3" ht="15.75">
      <c r="B74" s="365"/>
      <c r="C74" s="1"/>
    </row>
  </sheetData>
  <mergeCells count="5">
    <mergeCell ref="I29:I32"/>
    <mergeCell ref="B2:M2"/>
    <mergeCell ref="B3:M3"/>
    <mergeCell ref="B4:M4"/>
    <mergeCell ref="B9:N9"/>
  </mergeCells>
  <hyperlinks>
    <hyperlink ref="B13" location="'Tabla Resumen'!A1" display="Tabla Resumen de las principales variables presupuestarias del Presupuesto General del Estado 2025-2030" xr:uid="{D399240C-C684-4D93-A636-5340AD074EF4}"/>
    <hyperlink ref="B14" location="'Tabla 1'!A1" display="Tabla 1. Proyecciones fiscales de la Economía Mundial: balance global y deuda pública" xr:uid="{F9C82AAD-799B-4C0C-AFD3-84F869ADDD01}"/>
    <hyperlink ref="B15" location="'Tabla 2'!A1" display="Tabla 2. Tasas de Crecimiento por Actividad Económica" xr:uid="{0D45887C-6E5E-4C3F-89C0-9CF935CB191B}"/>
    <hyperlink ref="B16" location="'Tabla 3'!A1" display="Tabla 3. Recaudación de Ingresos por Clasificación Económica" xr:uid="{6FE53C6A-743A-4BA4-A15C-4D2BD4C7E60C}"/>
    <hyperlink ref="B17" location="'Tabla 4'!A1" display="Tabla 4. Gastos del Gobierno Central por Clasificación Económica" xr:uid="{6CC2FD3D-080E-4344-92E0-E24DA4077801}"/>
    <hyperlink ref="B18" location="'Tabla 5'!A1" display="Tabla 5. Fideicomisos del Gobierno Central e Instituciones Públicas" xr:uid="{26397978-862C-4EE3-9E4A-5D1823CB224D}"/>
    <hyperlink ref="B19" location="'Tabla 6'!A1" display="Tabla 6. Gastos del Gobierno Central por Clasificación Institucional" xr:uid="{67A0F9E5-945E-4E0F-8A33-BD07AAD23837}"/>
    <hyperlink ref="B20" location="'Tabla 7'!A1" display="Tabla 7. Ejecución en Programas Prioritarios" xr:uid="{793C0C4C-23DB-4DFF-809A-507EC879613A}"/>
    <hyperlink ref="B21" location="'Tabla 8'!A1" display="Tabla 8. Ejecución en Programas Orientados a Resultados" xr:uid="{DC76165B-F2F2-431A-8E8F-87A0C6833DE6}"/>
    <hyperlink ref="B22" location="'Tabla 9'!A1" display="Tabla 9. Gastos del Gobierno Central por Clasificación Funcional" xr:uid="{43BFB7DC-EA6A-4A03-88E7-9B30E121195D}"/>
    <hyperlink ref="B23" location="'Tabla 10'!A1" display="Tabla 10. Incidencia del gasto del Gobierno Central en el Cambio Climático" xr:uid="{7A56FA88-76FF-4B62-BB11-2FE396655F70}"/>
    <hyperlink ref="B24" location="'Tabla 11'!A1" display="Tabla 11. Gastos para reducir la Brecha de Género según clasificador funcional" xr:uid="{FBD0281D-920D-4C6C-B24F-D3A22ABE962B}"/>
    <hyperlink ref="B25" location="'Tabla 12'!A1" display="Tabla 12. Cuenta Ahorro, Inversión y Financiamiento" xr:uid="{F52E890A-757F-4271-AB40-4F5CC5CE7EEC}"/>
    <hyperlink ref="B26" location="'Tabla 13'!A1" display="Tabla 13. Financiamiento Neto del Gobierno Central" xr:uid="{F033E216-2D68-47E4-B21B-200A8DA4A6F2}"/>
    <hyperlink ref="B27" location="'Tabla 14'!A1" display="Tabla 14. Servicio de la Deuda del Gobierno Central" xr:uid="{E5D8908D-0FE4-4095-A9A8-1774BF3C840C}"/>
    <hyperlink ref="B28" location="'Tabla 15'!A1" display="Tabla 15. Composición de la Deuda del SPNF" xr:uid="{C43A17E7-BE84-485C-ABAF-299EA93979B4}"/>
    <hyperlink ref="B29" location="'Tabla 16'!A1" display="Tabla 16. Evolución y estimación del Stock de la Deuda Pública al cierre del período" xr:uid="{D43F6C1B-E355-4A04-BE40-20717B9AA37E}"/>
    <hyperlink ref="B30" location="'Tabla 17'!A1" display="Tabla 17. Amortización de la Deuda Pública" xr:uid="{B97A5364-DC70-43B1-A00E-65EA1F30BC68}"/>
    <hyperlink ref="B31" location="'Tabla 18'!A1" display="Tabla 18. Comparativo Cuenta Ahorro Inversión Financiamiento" xr:uid="{81AE8CDA-9998-4683-B0BD-31052AB1E167}"/>
    <hyperlink ref="B32" location="'Tabla 19'!A1" display="Tabla 19. Panorama Macroeconómico 2025-2030" xr:uid="{98ABAF3A-650A-48C8-BF91-21DEC8904342}"/>
    <hyperlink ref="B33" location="'Tabla 20'!A1" display="Tabla 20. Comparativo de proyecciones Macroeconómicas 2026" xr:uid="{1C657D59-1AED-4D2F-B41D-842DCA6EF01E}"/>
    <hyperlink ref="B34" location="'Tabla 21'!A1" display="Tabla 21. Proyecciones de la tasa de interés a corto plazo y largo plazo 2025-2030" xr:uid="{48202A00-9410-43F2-9315-EE3FD6B613A5}"/>
    <hyperlink ref="B42" location="'Tabla xd'!A1" display="Tabla 1. Principales magnitudes del PGE 2027 consolidado" xr:uid="{AA9CBF07-435C-487F-B37E-B4255A39952C}"/>
    <hyperlink ref="B43" location="_Toc241000333" display="_Toc241000333" xr:uid="{7A5BF180-5910-4DFD-BE76-BD180F13321B}"/>
    <hyperlink ref="B44" location="_Toc241000334" display="_Toc241000334" xr:uid="{EEEB098C-682B-417B-B8AF-7C0DCB4F22F1}"/>
    <hyperlink ref="B45" location="_Toc241000335" display="_Toc241000335" xr:uid="{B965C57F-4A15-4927-9F64-8E9F4FDEE33B}"/>
    <hyperlink ref="B46" location="_Toc241000336" display="_Toc241000336" xr:uid="{F6CF0DA5-E263-4E48-B3F3-624656B260FD}"/>
    <hyperlink ref="B47" location="_Toc241000337" display="_Toc241000337" xr:uid="{18B33CA2-7B20-4145-9865-DF010B762354}"/>
    <hyperlink ref="B48" location="_Toc241000338" display="_Toc241000338" xr:uid="{6CFEE12F-449A-41D7-9167-9E69177223C6}"/>
    <hyperlink ref="B49" location="_Toc241000339" display="_Toc241000339" xr:uid="{6A4B17BB-2FCE-44FE-BFAA-BE4A387F8D07}"/>
    <hyperlink ref="B50" location="_Toc241000340" display="_Toc241000340" xr:uid="{CB55099E-963D-4C4B-9480-9F2BA5112BEE}"/>
    <hyperlink ref="B51" location="_Toc241000341" display="_Toc241000341" xr:uid="{633E213F-89C7-432B-8165-09E9082F9443}"/>
    <hyperlink ref="B52" location="_Toc241000342" display="_Toc241000342" xr:uid="{B13DE066-9887-4552-A443-C007400CEA4C}"/>
    <hyperlink ref="B53" location="_Toc241000343" display="_Toc241000343" xr:uid="{A7CAE0D4-963D-48AB-B7FE-B13F05178AD9}"/>
    <hyperlink ref="B54" location="_Toc241000344" display="_Toc241000344" xr:uid="{1AA6121F-6D34-48AE-B345-4F6D7476ED77}"/>
    <hyperlink ref="B55" location="_Toc241000345" display="_Toc241000345" xr:uid="{8BEB3C2A-3632-45BC-9E85-3AB41C8529F2}"/>
    <hyperlink ref="B56" location="_Toc241000346" display="_Toc241000346" xr:uid="{72CC4000-2CF6-48E5-AB17-B0861E87990D}"/>
    <hyperlink ref="B57" location="_Toc241000347" display="_Toc241000347" xr:uid="{6A3A12E5-9D18-453B-9EB1-2957FEA9D633}"/>
    <hyperlink ref="B58" location="_Toc241000348" display="_Toc241000348" xr:uid="{2830D7A7-0289-4927-AF21-72C54EDF499C}"/>
    <hyperlink ref="B59" location="_Toc241000349" display="_Toc241000349" xr:uid="{2BF1ED89-2CBC-432A-A0B0-77269876E173}"/>
    <hyperlink ref="B60" location="_Toc241000350" display="_Toc241000350" xr:uid="{4F754C08-36CD-4CE4-BA11-0107E3B726D6}"/>
    <hyperlink ref="B61" location="_Toc241000351" display="_Toc241000351" xr:uid="{249656BA-CE5A-4490-9643-54D153851D83}"/>
    <hyperlink ref="B62" location="_Toc241000352" display="_Toc241000352" xr:uid="{8FCAB830-1FF7-455C-A251-45B01004B8B6}"/>
    <hyperlink ref="B63" location="_Toc241000353" display="_Toc241000353" xr:uid="{AB54C132-09E4-475D-A689-7B39443D865A}"/>
    <hyperlink ref="B64" location="_Toc241000354" display="_Toc241000354" xr:uid="{37824993-7F74-4091-A705-0BADBCE2317E}"/>
    <hyperlink ref="B65" location="_Toc241000355" display="_Toc241000355" xr:uid="{1B5AAC21-3F2A-4F0D-ACBE-0A99966C941E}"/>
    <hyperlink ref="B66" location="_Toc241000356" display="_Toc241000356" xr:uid="{05E399B0-0CC1-4DED-BA5B-D13C6871ED19}"/>
    <hyperlink ref="B67" location="_Toc241000357" display="_Toc241000357" xr:uid="{D02AA657-6528-42A8-8800-E14029417731}"/>
    <hyperlink ref="B68" location="_Toc241000358" display="_Toc241000358" xr:uid="{B6EE3D58-E2D6-44CF-85A6-1203FAF609FD}"/>
    <hyperlink ref="B69" location="_Toc241000359" display="_Toc241000359" xr:uid="{6F4AA933-D89B-4047-B5E8-7751B3E5AFA7}"/>
    <hyperlink ref="B70" location="_Toc241000360" display="_Toc241000360" xr:uid="{23DE15CA-F1C6-4270-A51B-B7E2A0634BC0}"/>
    <hyperlink ref="B71" location="_Toc241000361" display="_Toc241000361" xr:uid="{6E51892F-797E-4D68-9172-719BA5D092B2}"/>
    <hyperlink ref="B72" location="_Toc241000362" display="_Toc241000362" xr:uid="{81573198-B7A3-44F7-A4FD-0AFDD6292E28}"/>
    <hyperlink ref="B73" location="_Toc241000363" display="_Toc241000363" xr:uid="{74C14851-DDE8-40AE-BE20-0AFE2F000DB5}"/>
    <hyperlink ref="K13" location="'Gráfico 1'!A1" display="Gráfico 1. Crecimiento de la Economía Mundial" xr:uid="{EFC72198-2466-4F84-8AAB-8E92E54ACF56}"/>
    <hyperlink ref="K14" location="'Gráfico 2'!A1" display="Gráfico 2. Crecimiento de Estados Unidos" xr:uid="{7E031F90-D3FE-4879-A61A-F842804E703D}"/>
    <hyperlink ref="K15" location="'Gráfico 3'!A1" display="Gráfico 3. Crecimiento de la zona del euro" xr:uid="{4708AB4F-1635-4E5D-B04C-2B2A9536B825}"/>
    <hyperlink ref="K16" location="'Gráfico 4'!A1" display="Gráfico 4. Crecimiento de China" xr:uid="{01FE3442-771C-4607-B5F5-048CDA422F21}"/>
    <hyperlink ref="K17" location="'Gráfico 5'!A1" display="Gráfico 5. Crecimiento de América Latina y el Caribe" xr:uid="{936D7E75-4A02-4CBD-944E-85DEFE163011}"/>
    <hyperlink ref="K18" location="'Gráfico 6'!A1" display="Gráfico 6. América Latina y el Caribe: tasa de crecimiento del PIB 2025-2027" xr:uid="{E5EE59A6-A115-4BCA-8667-0B10E4AEBBF8}"/>
    <hyperlink ref="K19" location="'Gráfico 7'!A1" display="Gráfico 7. América Latina y el Caribe: pronóstico de tasa de crecimiento del PIB, 2026" xr:uid="{DB90F972-6BA8-4D62-8807-AEB289D018F6}"/>
    <hyperlink ref="K20" location="'Gráfico 8'!A1" display="Gráfico 8. América Latina (16 países) *: indicadores fiscales del gobierno central, 2019-2026" xr:uid="{F63DCB20-18A3-427C-983D-1520B1B4700C}"/>
    <hyperlink ref="K21" location="'Gráfico 9'!A1" display="Gráfico 9. El Caribe (12 países)*: indicadores fiscales del gobierno central, 2020-2026" xr:uid="{D94DDBA1-627E-431A-B687-2C0F33297882}"/>
    <hyperlink ref="K22" location="'Gráfico 10'!A1" display="Gráfico 10. Evolución Mensual de los Precios del Petróleo" xr:uid="{623FE142-E9C7-400C-9542-F86D267AEA59}"/>
    <hyperlink ref="K23" location="'Gráfico 11'!A1" display="Gráfico 11. Crecimiento Interanual del Producto Interno Bruto (PIB)" xr:uid="{F07E2952-6462-486A-9C86-7B1ADF9781E7}"/>
    <hyperlink ref="K24" location="'Gráfico 12'!A1" display="Gráfico 12. Corredor de Tasas de Interés" xr:uid="{5F661727-620F-43B6-BDC1-DFF095644CCA}"/>
    <hyperlink ref="K25" location="'Gráfico 13'!A1" display="Gráfico 13. Inflación Interanual y Subyacente" xr:uid="{5F05EA61-676D-444C-A5A4-37303E973FCF}"/>
    <hyperlink ref="K26" location="'Gráfico 14'!A1" display="Gráfico 14. Evolución Mensual de las Reservas Internacionales Brutas" xr:uid="{5D1823E4-9FC8-48EE-9627-E3E58BBFEEB8}"/>
    <hyperlink ref="K27" location="'Gráfico 15'!A1" display="Gráfico 15. Ingresos del Gobierno Central por Entidad Recaudadora" xr:uid="{BF22F27D-6932-4A37-9123-702ED9C2747E}"/>
    <hyperlink ref="K28" location="'Gráfico 16'!A1" display="Gráfico 16. Distribución del Gasto por Clasificación Económica" xr:uid="{61D47BA6-1815-46CC-8E37-6C2C6CFF772A}"/>
    <hyperlink ref="K29" location="_Toc241000249" display="_Toc241000249" xr:uid="{28F67B79-6ACA-43A8-8A90-5774749B752C}"/>
    <hyperlink ref="K30" location="_Toc241000250" display="_Toc241000250" xr:uid="{BB5318AE-4052-4F46-8AC0-B8A42BD70E66}"/>
    <hyperlink ref="K31" location="_Toc241000251" display="_Toc241000251" xr:uid="{04BEB148-8658-49E2-B272-5352A5C5353F}"/>
    <hyperlink ref="K32" location="_Toc241000252" display="_Toc241000252" xr:uid="{2DF656FE-7668-4693-92FC-BFBF5F553A9B}"/>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10931-5C48-42F7-AC51-063B824B2F45}">
  <sheetPr>
    <tabColor theme="4" tint="0.79998168889431442"/>
  </sheetPr>
  <dimension ref="B2:M55"/>
  <sheetViews>
    <sheetView topLeftCell="A8" workbookViewId="0">
      <selection activeCell="F38" sqref="F38"/>
    </sheetView>
  </sheetViews>
  <sheetFormatPr baseColWidth="10" defaultColWidth="11.5703125" defaultRowHeight="15"/>
  <cols>
    <col min="1" max="1" width="11.5703125" style="97"/>
    <col min="2" max="2" width="44.140625" style="97" customWidth="1"/>
    <col min="3" max="3" width="24.140625" style="582" bestFit="1" customWidth="1"/>
    <col min="4" max="4" width="19.42578125" style="582" bestFit="1" customWidth="1"/>
    <col min="5" max="5" width="21" style="582" customWidth="1"/>
    <col min="6" max="6" width="20.5703125" style="582" customWidth="1"/>
    <col min="7" max="7" width="21.42578125" style="582" bestFit="1" customWidth="1"/>
    <col min="8" max="8" width="20.85546875" style="582" bestFit="1" customWidth="1"/>
    <col min="9" max="9" width="20.85546875" style="97" bestFit="1" customWidth="1"/>
    <col min="10" max="10" width="0" style="97" hidden="1" customWidth="1"/>
    <col min="11" max="11" width="18.42578125" style="97" bestFit="1" customWidth="1"/>
    <col min="12" max="12" width="0" style="97" hidden="1" customWidth="1"/>
    <col min="13" max="16384" width="11.5703125" style="97"/>
  </cols>
  <sheetData>
    <row r="2" spans="2:13">
      <c r="C2" s="2138" t="s">
        <v>476</v>
      </c>
      <c r="D2" s="2138"/>
      <c r="E2" s="2138"/>
      <c r="F2" s="2138"/>
    </row>
    <row r="3" spans="2:13">
      <c r="C3" s="2138" t="s">
        <v>477</v>
      </c>
      <c r="D3" s="2138"/>
      <c r="E3" s="2138"/>
      <c r="F3" s="2138"/>
    </row>
    <row r="4" spans="2:13">
      <c r="C4" s="2139" t="s">
        <v>478</v>
      </c>
      <c r="D4" s="2139"/>
      <c r="E4" s="2139"/>
      <c r="F4" s="2139"/>
    </row>
    <row r="6" spans="2:13" ht="33.6" customHeight="1">
      <c r="B6" s="2152" t="s">
        <v>1835</v>
      </c>
      <c r="C6" s="2152"/>
      <c r="D6" s="2152"/>
      <c r="E6" s="2152"/>
      <c r="F6" s="2152"/>
      <c r="G6" s="2152"/>
      <c r="H6" s="2152"/>
      <c r="I6" s="2152"/>
    </row>
    <row r="8" spans="2:13" ht="14.45" customHeight="1">
      <c r="B8" s="2140" t="s">
        <v>171</v>
      </c>
      <c r="C8" s="2142" t="s">
        <v>1509</v>
      </c>
      <c r="D8" s="2144">
        <v>2026</v>
      </c>
      <c r="E8" s="2140"/>
      <c r="F8" s="2145" t="s">
        <v>1510</v>
      </c>
      <c r="G8" s="2146" t="s">
        <v>1511</v>
      </c>
      <c r="H8" s="2147"/>
      <c r="I8" s="2147"/>
    </row>
    <row r="9" spans="2:13" ht="28.5">
      <c r="B9" s="2141"/>
      <c r="C9" s="2143"/>
      <c r="D9" s="1517" t="s">
        <v>127</v>
      </c>
      <c r="E9" s="1518" t="s">
        <v>1512</v>
      </c>
      <c r="F9" s="2145"/>
      <c r="G9" s="2148">
        <v>2028</v>
      </c>
      <c r="H9" s="2150">
        <v>2029</v>
      </c>
      <c r="I9" s="2150">
        <v>2030</v>
      </c>
    </row>
    <row r="10" spans="2:13" ht="21.75" customHeight="1">
      <c r="B10" s="2141"/>
      <c r="C10" s="2143"/>
      <c r="D10" s="1519" t="s">
        <v>1513</v>
      </c>
      <c r="E10" s="1520" t="s">
        <v>1514</v>
      </c>
      <c r="F10" s="2142"/>
      <c r="G10" s="2149"/>
      <c r="H10" s="2151"/>
      <c r="I10" s="2151"/>
    </row>
    <row r="11" spans="2:13">
      <c r="B11" s="1521" t="s">
        <v>1515</v>
      </c>
      <c r="C11" s="1522">
        <v>1248186313225.7002</v>
      </c>
      <c r="D11" s="1522">
        <v>1342258153546</v>
      </c>
      <c r="E11" s="1522">
        <v>1383236453546</v>
      </c>
      <c r="F11" s="1522">
        <v>1510574484171</v>
      </c>
      <c r="G11" s="1522">
        <v>1650175975184.6533</v>
      </c>
      <c r="H11" s="1522">
        <v>1813433384996.2559</v>
      </c>
      <c r="I11" s="1522">
        <v>1992763068759.2371</v>
      </c>
      <c r="M11" s="1523"/>
    </row>
    <row r="12" spans="2:13">
      <c r="B12" s="1524" t="s">
        <v>253</v>
      </c>
      <c r="C12" s="1525">
        <f t="shared" ref="C12:I12" si="0">+C11/C38</f>
        <v>0.15804725637236847</v>
      </c>
      <c r="D12" s="1525">
        <f t="shared" si="0"/>
        <v>0.15500000040948159</v>
      </c>
      <c r="E12" s="1525">
        <f t="shared" si="0"/>
        <v>0.1594115942956742</v>
      </c>
      <c r="F12" s="1525">
        <f t="shared" si="0"/>
        <v>0.15743999999969607</v>
      </c>
      <c r="G12" s="1525">
        <f t="shared" si="0"/>
        <v>0.15749999999999997</v>
      </c>
      <c r="H12" s="1525">
        <f t="shared" si="0"/>
        <v>0.15850000000000003</v>
      </c>
      <c r="I12" s="1525">
        <f t="shared" si="0"/>
        <v>0.15950000000000064</v>
      </c>
    </row>
    <row r="13" spans="2:13">
      <c r="B13" s="1526" t="s">
        <v>1516</v>
      </c>
      <c r="C13" s="1527">
        <f t="shared" ref="C13:I13" si="1">+C15+C19</f>
        <v>1521578995640.321</v>
      </c>
      <c r="D13" s="1527">
        <f>+D15+D19</f>
        <v>1622833406287</v>
      </c>
      <c r="E13" s="1527">
        <f t="shared" si="1"/>
        <v>1663811706287</v>
      </c>
      <c r="F13" s="1527">
        <f t="shared" si="1"/>
        <v>1837856001419</v>
      </c>
      <c r="G13" s="1527">
        <f>+G15+G19</f>
        <v>1989640746734.4236</v>
      </c>
      <c r="H13" s="1527">
        <f t="shared" si="1"/>
        <v>2160103190070.1423</v>
      </c>
      <c r="I13" s="1527">
        <f t="shared" si="1"/>
        <v>2326467850568.2617</v>
      </c>
    </row>
    <row r="14" spans="2:13">
      <c r="B14" s="1524" t="s">
        <v>253</v>
      </c>
      <c r="C14" s="1528">
        <f t="shared" ref="C14:I14" si="2">+C13/C38</f>
        <v>0.19266465516137435</v>
      </c>
      <c r="D14" s="1528">
        <f t="shared" si="2"/>
        <v>0.18740000049505007</v>
      </c>
      <c r="E14" s="1528">
        <f t="shared" si="2"/>
        <v>0.19174659258515292</v>
      </c>
      <c r="F14" s="1528">
        <f t="shared" si="2"/>
        <v>0.19155099724966199</v>
      </c>
      <c r="G14" s="1528">
        <f t="shared" si="2"/>
        <v>0.18989999995340254</v>
      </c>
      <c r="H14" s="1528">
        <f t="shared" si="2"/>
        <v>0.1888000730872309</v>
      </c>
      <c r="I14" s="1528">
        <f t="shared" si="2"/>
        <v>0.18620960413356175</v>
      </c>
    </row>
    <row r="15" spans="2:13">
      <c r="B15" s="1529" t="s">
        <v>1517</v>
      </c>
      <c r="C15" s="1530">
        <v>1313827264792.0811</v>
      </c>
      <c r="D15" s="1530">
        <v>1407548685832</v>
      </c>
      <c r="E15" s="1530">
        <v>1431835753927</v>
      </c>
      <c r="F15" s="1530">
        <v>1580092250634</v>
      </c>
      <c r="G15" s="1530">
        <v>1697274682203.0396</v>
      </c>
      <c r="H15" s="1530">
        <v>1829437171277.071</v>
      </c>
      <c r="I15" s="1530">
        <v>1952929271798.2275</v>
      </c>
    </row>
    <row r="16" spans="2:13">
      <c r="B16" s="1524" t="s">
        <v>253</v>
      </c>
      <c r="C16" s="1525">
        <f>+C15/C38</f>
        <v>0.16635881386247378</v>
      </c>
      <c r="D16" s="1525">
        <f>+D15/D38</f>
        <v>0.16253955791138985</v>
      </c>
      <c r="E16" s="1525">
        <f>+E15/E38</f>
        <v>0.16501243855879996</v>
      </c>
      <c r="F16" s="1525">
        <f>F15/F$38</f>
        <v>0.1646855064388705</v>
      </c>
      <c r="G16" s="1525">
        <f>G15/G$38</f>
        <v>0.1619953062382124</v>
      </c>
      <c r="H16" s="1525">
        <f>H15/H$38</f>
        <v>0.1598987831847016</v>
      </c>
      <c r="I16" s="1525">
        <f>I15/I$38</f>
        <v>0.15631171800356794</v>
      </c>
    </row>
    <row r="17" spans="2:12">
      <c r="B17" s="1531" t="s">
        <v>1518</v>
      </c>
      <c r="C17" s="1532">
        <v>275589928475.21002</v>
      </c>
      <c r="D17" s="1532">
        <v>324257115564</v>
      </c>
      <c r="E17" s="1532">
        <v>311657115564</v>
      </c>
      <c r="F17" s="1532">
        <v>351327056267</v>
      </c>
      <c r="G17" s="1532">
        <v>396248948389.57336</v>
      </c>
      <c r="H17" s="1532">
        <v>439735193262.75372</v>
      </c>
      <c r="I17" s="1532">
        <v>485674093984.35535</v>
      </c>
    </row>
    <row r="18" spans="2:12">
      <c r="B18" s="1524" t="s">
        <v>253</v>
      </c>
      <c r="C18" s="1525">
        <f t="shared" ref="C18:I18" si="3">+C17/C38</f>
        <v>3.4895617439355993E-2</v>
      </c>
      <c r="D18" s="1525">
        <f t="shared" si="3"/>
        <v>3.7444252368607336E-2</v>
      </c>
      <c r="E18" s="1525">
        <f t="shared" si="3"/>
        <v>3.5917039012590073E-2</v>
      </c>
      <c r="F18" s="1525">
        <f t="shared" si="3"/>
        <v>3.6617149513766163E-2</v>
      </c>
      <c r="G18" s="1525">
        <f t="shared" si="3"/>
        <v>3.781972971965869E-2</v>
      </c>
      <c r="H18" s="1525">
        <f t="shared" si="3"/>
        <v>3.8434291939701097E-2</v>
      </c>
      <c r="I18" s="1525">
        <f t="shared" si="3"/>
        <v>3.8873170225267865E-2</v>
      </c>
    </row>
    <row r="19" spans="2:12">
      <c r="B19" s="1529" t="s">
        <v>1519</v>
      </c>
      <c r="C19" s="1530">
        <v>207751730848.24002</v>
      </c>
      <c r="D19" s="1530">
        <v>215284720455</v>
      </c>
      <c r="E19" s="1530">
        <v>231975952360</v>
      </c>
      <c r="F19" s="1530">
        <v>257763750785</v>
      </c>
      <c r="G19" s="1530">
        <v>292366064531.38403</v>
      </c>
      <c r="H19" s="1530">
        <v>330666018793.07129</v>
      </c>
      <c r="I19" s="1530">
        <v>373538578770.03406</v>
      </c>
    </row>
    <row r="20" spans="2:12">
      <c r="B20" s="1524" t="s">
        <v>253</v>
      </c>
      <c r="C20" s="1525">
        <f t="shared" ref="C20:I20" si="4">+C19/C38</f>
        <v>2.6305841298900581E-2</v>
      </c>
      <c r="D20" s="1525">
        <f t="shared" si="4"/>
        <v>2.4860442583660231E-2</v>
      </c>
      <c r="E20" s="1525">
        <f t="shared" si="4"/>
        <v>2.6734154026352944E-2</v>
      </c>
      <c r="F20" s="1525">
        <f t="shared" si="4"/>
        <v>2.6865490810791468E-2</v>
      </c>
      <c r="G20" s="1525">
        <f t="shared" si="4"/>
        <v>2.7904693715190151E-2</v>
      </c>
      <c r="H20" s="1525">
        <f t="shared" si="4"/>
        <v>2.8901289902529295E-2</v>
      </c>
      <c r="I20" s="1525">
        <f t="shared" si="4"/>
        <v>2.9897886129993799E-2</v>
      </c>
    </row>
    <row r="21" spans="2:12">
      <c r="B21" s="1526" t="s">
        <v>1520</v>
      </c>
      <c r="C21" s="1527">
        <f>+C23+C17</f>
        <v>2197246060.5891724</v>
      </c>
      <c r="D21" s="1527">
        <f>+D23+D17</f>
        <v>43681862823</v>
      </c>
      <c r="E21" s="1527">
        <f>+E23+E17</f>
        <v>31081862823</v>
      </c>
      <c r="F21" s="1527">
        <f>+F23+F17</f>
        <v>24045539019</v>
      </c>
      <c r="G21" s="1527">
        <f>G11-G13+G17</f>
        <v>56784176839.803101</v>
      </c>
      <c r="H21" s="1527">
        <f t="shared" ref="H21:I21" si="5">H11-H13+H17</f>
        <v>93065388188.867249</v>
      </c>
      <c r="I21" s="1527">
        <f t="shared" si="5"/>
        <v>151969312175.33069</v>
      </c>
    </row>
    <row r="22" spans="2:12">
      <c r="B22" s="1524" t="s">
        <v>253</v>
      </c>
      <c r="C22" s="1525">
        <f t="shared" ref="C22:I22" si="6">+C21/C38</f>
        <v>2.7821865035009366E-4</v>
      </c>
      <c r="D22" s="1525">
        <f t="shared" si="6"/>
        <v>5.0442522830388475E-3</v>
      </c>
      <c r="E22" s="1525">
        <f t="shared" si="6"/>
        <v>3.5820407231113363E-3</v>
      </c>
      <c r="F22" s="1525">
        <f t="shared" si="6"/>
        <v>2.5061522638002535E-3</v>
      </c>
      <c r="G22" s="1525">
        <f t="shared" si="6"/>
        <v>5.4197297662561201E-3</v>
      </c>
      <c r="H22" s="1525">
        <f t="shared" si="6"/>
        <v>8.1342188524702371E-3</v>
      </c>
      <c r="I22" s="1525">
        <f t="shared" si="6"/>
        <v>1.2163566091706749E-2</v>
      </c>
    </row>
    <row r="23" spans="2:12" s="1823" customFormat="1" ht="23.1" customHeight="1">
      <c r="B23" s="1825" t="s">
        <v>1521</v>
      </c>
      <c r="C23" s="1537">
        <f>+C11-C13</f>
        <v>-273392682414.62085</v>
      </c>
      <c r="D23" s="1537">
        <f>+D11-D13</f>
        <v>-280575252741</v>
      </c>
      <c r="E23" s="1537">
        <f>+E11-E13</f>
        <v>-280575252741</v>
      </c>
      <c r="F23" s="1537">
        <f>F11-F13</f>
        <v>-327281517248</v>
      </c>
      <c r="G23" s="1537">
        <f>G11-G13</f>
        <v>-339464771549.77026</v>
      </c>
      <c r="H23" s="1537">
        <f>H11-H13</f>
        <v>-346669805073.88647</v>
      </c>
      <c r="I23" s="1537">
        <f>I11-I13</f>
        <v>-333704781809.02466</v>
      </c>
      <c r="K23" s="1824"/>
    </row>
    <row r="24" spans="2:12">
      <c r="B24" s="1524" t="s">
        <v>253</v>
      </c>
      <c r="C24" s="1525">
        <f>+C23/C38</f>
        <v>-3.4617398789005896E-2</v>
      </c>
      <c r="D24" s="1525">
        <f>+D23/D38</f>
        <v>-3.2400000085568488E-2</v>
      </c>
      <c r="E24" s="1525">
        <f>+E23/E38</f>
        <v>-3.2334998289478736E-2</v>
      </c>
      <c r="F24" s="1525">
        <f>F23/F38</f>
        <v>-3.4110997249965906E-2</v>
      </c>
      <c r="G24" s="1525">
        <f>G23/G38</f>
        <v>-3.2399999953402571E-2</v>
      </c>
      <c r="H24" s="1525">
        <f>H23/H38</f>
        <v>-3.0300073087230862E-2</v>
      </c>
      <c r="I24" s="1525">
        <f>I23/I38</f>
        <v>-2.6709604133561111E-2</v>
      </c>
      <c r="K24" s="1535"/>
    </row>
    <row r="25" spans="2:12">
      <c r="B25" s="1526" t="s">
        <v>1522</v>
      </c>
      <c r="C25" s="1527">
        <v>367874799396.48004</v>
      </c>
      <c r="D25" s="1527">
        <v>401767814730</v>
      </c>
      <c r="E25" s="1527">
        <v>401767814730</v>
      </c>
      <c r="F25" s="1527">
        <v>464126040736</v>
      </c>
      <c r="G25" s="1527">
        <v>590057425087.49243</v>
      </c>
      <c r="H25" s="1527">
        <v>697975792049.87939</v>
      </c>
      <c r="I25" s="1527">
        <v>578449423911.76587</v>
      </c>
      <c r="K25" s="1535"/>
    </row>
    <row r="26" spans="2:12">
      <c r="B26" s="1524" t="s">
        <v>253</v>
      </c>
      <c r="C26" s="1525">
        <f t="shared" ref="C26:I26" si="7">+C25/C38</f>
        <v>4.6580868670874284E-2</v>
      </c>
      <c r="D26" s="1525">
        <f t="shared" si="7"/>
        <v>4.6394958587623401E-2</v>
      </c>
      <c r="E26" s="1525">
        <f t="shared" si="7"/>
        <v>4.6301879710162266E-2</v>
      </c>
      <c r="F26" s="1525">
        <f t="shared" si="7"/>
        <v>4.8373651626610482E-2</v>
      </c>
      <c r="G26" s="1525">
        <f t="shared" si="7"/>
        <v>5.6317656934061711E-2</v>
      </c>
      <c r="H26" s="1525">
        <f t="shared" si="7"/>
        <v>6.1005363613141114E-2</v>
      </c>
      <c r="I26" s="1525">
        <f t="shared" si="7"/>
        <v>4.629887243513247E-2</v>
      </c>
      <c r="K26" s="1535"/>
      <c r="L26" s="97">
        <v>1000000</v>
      </c>
    </row>
    <row r="27" spans="2:12">
      <c r="B27" s="1526" t="s">
        <v>1523</v>
      </c>
      <c r="C27" s="1527">
        <v>100848913379.17001</v>
      </c>
      <c r="D27" s="1527">
        <v>121192561989</v>
      </c>
      <c r="E27" s="1527">
        <v>121192561989</v>
      </c>
      <c r="F27" s="1527">
        <v>136844523488</v>
      </c>
      <c r="G27" s="1527">
        <v>250592653537.72235</v>
      </c>
      <c r="H27" s="1527">
        <v>351305986975.99286</v>
      </c>
      <c r="I27" s="1527">
        <v>244744642102.74136</v>
      </c>
      <c r="K27" s="1535"/>
    </row>
    <row r="28" spans="2:12">
      <c r="B28" s="1524" t="s">
        <v>253</v>
      </c>
      <c r="C28" s="1525">
        <f t="shared" ref="C28:I28" si="8">+C27/C38</f>
        <v>1.2769643360790763E-2</v>
      </c>
      <c r="D28" s="1525">
        <f t="shared" si="8"/>
        <v>1.3994958502054913E-2</v>
      </c>
      <c r="E28" s="1525">
        <f t="shared" si="8"/>
        <v>1.3966881420683535E-2</v>
      </c>
      <c r="F28" s="1525">
        <f t="shared" si="8"/>
        <v>1.4262654376644571E-2</v>
      </c>
      <c r="G28" s="1525">
        <f t="shared" si="8"/>
        <v>2.391765698065916E-2</v>
      </c>
      <c r="H28" s="1525">
        <f t="shared" si="8"/>
        <v>3.0705290525910242E-2</v>
      </c>
      <c r="I28" s="1525">
        <f t="shared" si="8"/>
        <v>1.9589268301571365E-2</v>
      </c>
      <c r="K28" s="1535"/>
    </row>
    <row r="29" spans="2:12" ht="20.100000000000001" customHeight="1">
      <c r="B29" s="1536" t="s">
        <v>1524</v>
      </c>
      <c r="C29" s="1537">
        <f>+C25-C27</f>
        <v>267025886017.31003</v>
      </c>
      <c r="D29" s="1537">
        <f>+D25-D27</f>
        <v>280575252741</v>
      </c>
      <c r="E29" s="1537">
        <f>+E25-E27</f>
        <v>280575252741</v>
      </c>
      <c r="F29" s="1537">
        <f>F25-F27</f>
        <v>327281517248</v>
      </c>
      <c r="G29" s="1537">
        <f>G25-G27</f>
        <v>339464771549.77008</v>
      </c>
      <c r="H29" s="1537">
        <f>H25-H27</f>
        <v>346669805073.88654</v>
      </c>
      <c r="I29" s="1537">
        <f>I25-I27</f>
        <v>333704781809.02454</v>
      </c>
      <c r="K29" s="1535"/>
    </row>
    <row r="30" spans="2:12">
      <c r="B30" s="1524" t="s">
        <v>253</v>
      </c>
      <c r="C30" s="1525">
        <f t="shared" ref="C30:I30" si="9">+C29/C38</f>
        <v>3.3811225310083522E-2</v>
      </c>
      <c r="D30" s="1525">
        <f t="shared" si="9"/>
        <v>3.2400000085568488E-2</v>
      </c>
      <c r="E30" s="1525">
        <f t="shared" si="9"/>
        <v>3.2334998289478736E-2</v>
      </c>
      <c r="F30" s="1525">
        <f t="shared" si="9"/>
        <v>3.4110997249965906E-2</v>
      </c>
      <c r="G30" s="1525">
        <f t="shared" si="9"/>
        <v>3.239999995340255E-2</v>
      </c>
      <c r="H30" s="1525">
        <f t="shared" si="9"/>
        <v>3.0300073087230869E-2</v>
      </c>
      <c r="I30" s="1525">
        <f t="shared" si="9"/>
        <v>2.6709604133561101E-2</v>
      </c>
    </row>
    <row r="31" spans="2:12">
      <c r="B31" s="1533"/>
      <c r="C31" s="1534"/>
      <c r="D31" s="1534"/>
      <c r="E31" s="1534"/>
      <c r="F31" s="1534"/>
      <c r="G31" s="1534"/>
      <c r="H31" s="1534"/>
      <c r="I31" s="1534"/>
    </row>
    <row r="32" spans="2:12">
      <c r="B32" s="1513" t="s">
        <v>1525</v>
      </c>
      <c r="C32" s="97"/>
      <c r="D32" s="97"/>
      <c r="E32" s="97"/>
      <c r="F32" s="97"/>
      <c r="G32" s="97"/>
      <c r="H32" s="97"/>
    </row>
    <row r="33" spans="2:9" ht="26.45" customHeight="1">
      <c r="B33" s="2137" t="s">
        <v>1526</v>
      </c>
      <c r="C33" s="2137"/>
      <c r="D33" s="2137"/>
      <c r="E33" s="2137"/>
      <c r="F33" s="2137"/>
      <c r="G33" s="2137"/>
      <c r="H33" s="2137"/>
      <c r="I33" s="2137"/>
    </row>
    <row r="34" spans="2:9" ht="26.45" customHeight="1">
      <c r="B34" s="2137" t="s">
        <v>1531</v>
      </c>
      <c r="C34" s="2137"/>
      <c r="D34" s="2137"/>
      <c r="E34" s="2137"/>
      <c r="F34" s="2137"/>
      <c r="G34" s="2137"/>
      <c r="H34" s="2137"/>
      <c r="I34" s="2137"/>
    </row>
    <row r="35" spans="2:9" ht="21" customHeight="1">
      <c r="B35" s="2137" t="s">
        <v>1527</v>
      </c>
      <c r="C35" s="2137"/>
      <c r="D35" s="2137"/>
      <c r="E35" s="2137"/>
      <c r="F35" s="2137"/>
      <c r="G35" s="2137"/>
      <c r="H35" s="2137"/>
      <c r="I35" s="2137"/>
    </row>
    <row r="36" spans="2:9">
      <c r="B36" s="1513" t="s">
        <v>1528</v>
      </c>
      <c r="C36" s="1538"/>
      <c r="D36" s="1538"/>
      <c r="E36" s="1538"/>
      <c r="F36" s="1538"/>
      <c r="G36" s="1538"/>
      <c r="H36" s="1538"/>
    </row>
    <row r="37" spans="2:9">
      <c r="C37" s="1538"/>
      <c r="D37" s="1538"/>
      <c r="E37" s="1538"/>
      <c r="F37" s="1538"/>
      <c r="G37" s="1538"/>
      <c r="H37" s="1538"/>
    </row>
    <row r="38" spans="2:9">
      <c r="B38" s="1539" t="s">
        <v>1529</v>
      </c>
      <c r="C38" s="1540">
        <v>7897551288615.2305</v>
      </c>
      <c r="D38" s="1540">
        <v>8659730000000</v>
      </c>
      <c r="E38" s="1540">
        <v>8677138320192.6592</v>
      </c>
      <c r="F38" s="1540">
        <v>9594604193177.8203</v>
      </c>
      <c r="G38" s="1540">
        <v>10477307778950.182</v>
      </c>
      <c r="H38" s="1540">
        <v>11441220094613.6</v>
      </c>
      <c r="I38" s="1541">
        <v>12493812343318.051</v>
      </c>
    </row>
    <row r="40" spans="2:9">
      <c r="E40" s="1542"/>
    </row>
    <row r="41" spans="2:9">
      <c r="F41" s="1542"/>
    </row>
    <row r="42" spans="2:9">
      <c r="C42" s="97"/>
      <c r="D42" s="1543">
        <v>464126040732.70056</v>
      </c>
      <c r="E42" s="1543"/>
      <c r="F42" s="1543"/>
      <c r="G42" s="97"/>
      <c r="H42" s="97"/>
    </row>
    <row r="43" spans="2:9" ht="14.45" customHeight="1"/>
    <row r="44" spans="2:9">
      <c r="C44" s="97"/>
      <c r="D44" s="1535">
        <v>134888162876.68463</v>
      </c>
      <c r="E44" s="97"/>
      <c r="F44" s="1544"/>
      <c r="G44" s="97"/>
    </row>
    <row r="45" spans="2:9">
      <c r="F45" s="1542">
        <v>1000000</v>
      </c>
    </row>
    <row r="46" spans="2:9">
      <c r="C46" s="97"/>
      <c r="D46" s="97"/>
      <c r="E46" s="97"/>
      <c r="F46" s="97"/>
      <c r="G46" s="97"/>
    </row>
    <row r="48" spans="2:9" hidden="1">
      <c r="C48" s="97"/>
      <c r="D48" s="97"/>
      <c r="E48" s="97"/>
      <c r="F48" s="97"/>
      <c r="G48" s="97"/>
    </row>
    <row r="49" spans="3:9">
      <c r="C49" s="1542"/>
      <c r="D49" s="1542">
        <v>586914233917.72241</v>
      </c>
      <c r="E49" s="1542">
        <v>692254345955.9928</v>
      </c>
      <c r="F49" s="1542">
        <v>602067673882.74133</v>
      </c>
      <c r="G49" s="1542"/>
      <c r="H49" s="1542"/>
      <c r="I49" s="1535"/>
    </row>
    <row r="50" spans="3:9">
      <c r="C50" s="97"/>
      <c r="D50" s="1535">
        <v>397110000000</v>
      </c>
      <c r="E50" s="1535">
        <v>494282999999.99994</v>
      </c>
      <c r="F50" s="1535">
        <v>422460000000</v>
      </c>
      <c r="G50" s="97"/>
    </row>
    <row r="51" spans="3:9">
      <c r="C51" s="1542"/>
    </row>
    <row r="55" spans="3:9">
      <c r="F55" s="582">
        <v>590057425087.49243</v>
      </c>
      <c r="G55" s="582">
        <v>697975792049.87939</v>
      </c>
      <c r="H55" s="582">
        <v>578449423911.76587</v>
      </c>
    </row>
  </sheetData>
  <mergeCells count="15">
    <mergeCell ref="B33:I33"/>
    <mergeCell ref="B34:I34"/>
    <mergeCell ref="B35:I35"/>
    <mergeCell ref="C2:F2"/>
    <mergeCell ref="C3:F3"/>
    <mergeCell ref="C4:F4"/>
    <mergeCell ref="B8:B10"/>
    <mergeCell ref="C8:C10"/>
    <mergeCell ref="D8:E8"/>
    <mergeCell ref="F8:F10"/>
    <mergeCell ref="G8:I8"/>
    <mergeCell ref="G9:G10"/>
    <mergeCell ref="H9:H10"/>
    <mergeCell ref="I9:I10"/>
    <mergeCell ref="B6:I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32270-BA90-4BA1-AB89-80E96B353853}">
  <dimension ref="A1:S37"/>
  <sheetViews>
    <sheetView showGridLines="0" zoomScaleNormal="100" workbookViewId="0">
      <selection activeCell="L16" sqref="L16"/>
    </sheetView>
  </sheetViews>
  <sheetFormatPr baseColWidth="10" defaultColWidth="9.140625" defaultRowHeight="15"/>
  <cols>
    <col min="1" max="1" width="19" style="1" customWidth="1"/>
    <col min="2" max="2" width="21.42578125" style="436" customWidth="1"/>
    <col min="3" max="3" width="20.42578125" style="1" customWidth="1"/>
    <col min="4" max="4" width="19.5703125" style="1" customWidth="1"/>
    <col min="5" max="7" width="9.140625" style="1"/>
    <col min="8" max="8" width="10.42578125" style="1" customWidth="1"/>
    <col min="9" max="9" width="4.85546875" style="1" customWidth="1"/>
    <col min="10" max="10" width="6.5703125" style="1" customWidth="1"/>
    <col min="11" max="11" width="9.140625" style="1"/>
    <col min="12" max="12" width="24.42578125" style="1" customWidth="1"/>
    <col min="13" max="13" width="9.140625" style="1"/>
    <col min="14" max="14" width="39.5703125" style="1" customWidth="1"/>
    <col min="15" max="15" width="9.140625" style="1"/>
    <col min="16" max="16" width="6.5703125" style="1" customWidth="1"/>
    <col min="17" max="18" width="9.140625" style="1"/>
    <col min="19" max="19" width="17.5703125" style="1" customWidth="1"/>
    <col min="20" max="16384" width="9.140625" style="1"/>
  </cols>
  <sheetData>
    <row r="1" spans="1:12">
      <c r="A1" s="259"/>
      <c r="B1" s="259"/>
      <c r="C1" s="259"/>
      <c r="D1" s="259"/>
      <c r="E1" s="259"/>
      <c r="F1" s="259"/>
      <c r="G1" s="259"/>
      <c r="H1" s="260"/>
      <c r="J1" s="260"/>
      <c r="L1" s="261"/>
    </row>
    <row r="2" spans="1:12" ht="17.45" customHeight="1">
      <c r="B2" s="2135" t="s">
        <v>476</v>
      </c>
      <c r="C2" s="2135"/>
      <c r="D2" s="2135"/>
      <c r="E2" s="2135"/>
      <c r="F2" s="2135"/>
      <c r="G2" s="2135"/>
      <c r="H2" s="2135"/>
      <c r="I2" s="2135"/>
      <c r="J2" s="2135"/>
      <c r="K2" s="2135"/>
      <c r="L2" s="433"/>
    </row>
    <row r="3" spans="1:12" ht="17.45" customHeight="1">
      <c r="B3" s="2135" t="s">
        <v>477</v>
      </c>
      <c r="C3" s="2135"/>
      <c r="D3" s="2135"/>
      <c r="E3" s="2135"/>
      <c r="F3" s="2135"/>
      <c r="G3" s="2135"/>
      <c r="H3" s="2135"/>
      <c r="I3" s="2135"/>
      <c r="J3" s="2135"/>
      <c r="K3" s="2135"/>
      <c r="L3" s="433"/>
    </row>
    <row r="4" spans="1:12" ht="17.45" customHeight="1">
      <c r="B4" s="2136" t="s">
        <v>478</v>
      </c>
      <c r="C4" s="2136"/>
      <c r="D4" s="2136"/>
      <c r="E4" s="2136"/>
      <c r="F4" s="2136"/>
      <c r="G4" s="2136"/>
      <c r="H4" s="2136"/>
      <c r="I4" s="2136"/>
      <c r="J4" s="2136"/>
      <c r="K4" s="2136"/>
      <c r="L4" s="435"/>
    </row>
    <row r="5" spans="1:12">
      <c r="A5" s="261"/>
      <c r="B5" s="261"/>
      <c r="C5" s="261"/>
      <c r="D5" s="261"/>
      <c r="E5" s="261"/>
      <c r="F5" s="261"/>
      <c r="G5" s="261"/>
      <c r="H5" s="261"/>
      <c r="I5" s="261"/>
      <c r="J5" s="261"/>
      <c r="K5" s="261"/>
      <c r="L5" s="261"/>
    </row>
    <row r="6" spans="1:12" ht="15.75">
      <c r="B6" s="2154" t="s">
        <v>554</v>
      </c>
      <c r="C6" s="2155"/>
      <c r="D6" s="2155"/>
      <c r="E6" s="2155"/>
      <c r="F6" s="2155"/>
      <c r="G6" s="2155"/>
      <c r="H6" s="2155"/>
      <c r="I6" s="2"/>
      <c r="J6" s="2"/>
    </row>
    <row r="7" spans="1:12" ht="15.75">
      <c r="B7" s="2156" t="s">
        <v>555</v>
      </c>
      <c r="C7" s="2157"/>
      <c r="D7" s="2157"/>
      <c r="E7" s="2157"/>
      <c r="F7" s="2157"/>
      <c r="G7" s="2157"/>
      <c r="H7" s="2157"/>
    </row>
    <row r="8" spans="1:12" ht="17.100000000000001" customHeight="1">
      <c r="B8" s="2158" t="s">
        <v>556</v>
      </c>
      <c r="C8" s="2159"/>
      <c r="D8" s="2159"/>
      <c r="E8" s="2159"/>
      <c r="F8" s="2159"/>
      <c r="G8" s="2159"/>
      <c r="H8" s="2159"/>
      <c r="I8" s="2"/>
    </row>
    <row r="15" spans="1:12">
      <c r="J15" s="104"/>
    </row>
    <row r="16" spans="1:12">
      <c r="J16" s="104"/>
    </row>
    <row r="17" spans="2:19">
      <c r="J17" s="437"/>
      <c r="L17" s="205"/>
      <c r="M17" s="205"/>
      <c r="N17" s="205"/>
      <c r="O17" s="205"/>
      <c r="P17" s="205"/>
      <c r="Q17" s="205"/>
      <c r="R17" s="205"/>
      <c r="S17" s="205"/>
    </row>
    <row r="18" spans="2:19">
      <c r="L18" s="205"/>
      <c r="M18" s="205"/>
      <c r="N18" s="205"/>
      <c r="O18" s="205"/>
      <c r="P18" s="205"/>
      <c r="Q18" s="205"/>
      <c r="R18" s="205"/>
      <c r="S18" s="205"/>
    </row>
    <row r="19" spans="2:19">
      <c r="L19" s="205"/>
      <c r="M19" s="205"/>
      <c r="N19" s="205"/>
      <c r="O19" s="205"/>
      <c r="P19" s="205"/>
      <c r="Q19" s="205"/>
      <c r="R19" s="205"/>
      <c r="S19" s="205"/>
    </row>
    <row r="20" spans="2:19" ht="30" customHeight="1">
      <c r="L20" s="205"/>
      <c r="M20" s="205"/>
      <c r="N20" s="205"/>
      <c r="O20" s="205"/>
      <c r="P20" s="205"/>
      <c r="Q20" s="205"/>
      <c r="R20" s="205"/>
      <c r="S20" s="205"/>
    </row>
    <row r="21" spans="2:19" ht="30" customHeight="1">
      <c r="L21" s="205"/>
      <c r="M21" s="205"/>
      <c r="N21" s="205"/>
      <c r="O21" s="205"/>
      <c r="P21" s="205"/>
      <c r="Q21" s="205"/>
      <c r="R21" s="205"/>
      <c r="S21" s="205"/>
    </row>
    <row r="22" spans="2:19">
      <c r="L22" s="205"/>
      <c r="M22" s="205"/>
      <c r="N22" s="205"/>
      <c r="O22" s="205"/>
      <c r="P22" s="205"/>
      <c r="Q22" s="205"/>
      <c r="R22" s="205"/>
      <c r="S22" s="205"/>
    </row>
    <row r="23" spans="2:19">
      <c r="L23" s="205"/>
      <c r="M23" s="205"/>
      <c r="N23" s="205"/>
      <c r="O23" s="205"/>
      <c r="P23" s="205"/>
      <c r="Q23" s="205"/>
      <c r="R23" s="205"/>
      <c r="S23" s="205"/>
    </row>
    <row r="24" spans="2:19">
      <c r="L24" s="253"/>
      <c r="M24" s="253"/>
      <c r="N24" s="253"/>
      <c r="O24" s="253"/>
      <c r="P24" s="253"/>
      <c r="Q24" s="253"/>
      <c r="R24" s="253"/>
      <c r="S24" s="253"/>
    </row>
    <row r="25" spans="2:19">
      <c r="L25" s="253"/>
      <c r="M25" s="253"/>
      <c r="N25" s="253"/>
      <c r="O25" s="253"/>
      <c r="P25" s="253"/>
      <c r="Q25" s="253"/>
      <c r="R25" s="253"/>
      <c r="S25" s="253"/>
    </row>
    <row r="26" spans="2:19">
      <c r="B26" s="438" t="s">
        <v>557</v>
      </c>
      <c r="L26" s="253"/>
      <c r="M26" s="253"/>
      <c r="N26" s="205"/>
      <c r="O26" s="205"/>
      <c r="P26" s="205"/>
      <c r="Q26" s="205"/>
      <c r="R26" s="205"/>
      <c r="S26" s="205"/>
    </row>
    <row r="27" spans="2:19">
      <c r="B27" s="438" t="s">
        <v>558</v>
      </c>
      <c r="L27" s="253"/>
      <c r="M27" s="253"/>
      <c r="N27" s="253"/>
      <c r="O27" s="253"/>
      <c r="P27" s="253"/>
      <c r="Q27" s="253"/>
      <c r="R27" s="253"/>
      <c r="S27" s="253"/>
    </row>
    <row r="28" spans="2:19">
      <c r="L28" s="253"/>
      <c r="M28" s="253"/>
      <c r="N28" s="439"/>
      <c r="O28" s="2153" t="s">
        <v>559</v>
      </c>
      <c r="P28" s="2153"/>
      <c r="Q28" s="2153"/>
      <c r="R28" s="2153"/>
      <c r="S28" s="2153"/>
    </row>
    <row r="29" spans="2:19">
      <c r="L29" s="253"/>
      <c r="M29" s="253"/>
      <c r="N29" s="439"/>
      <c r="O29" s="2153"/>
      <c r="P29" s="2153"/>
      <c r="Q29" s="2153"/>
      <c r="R29" s="2153"/>
      <c r="S29" s="2153"/>
    </row>
    <row r="30" spans="2:19">
      <c r="J30" s="436"/>
      <c r="L30" s="253"/>
      <c r="M30" s="253"/>
      <c r="N30" s="439"/>
      <c r="O30" s="440" t="s">
        <v>560</v>
      </c>
      <c r="P30" s="440" t="s">
        <v>561</v>
      </c>
      <c r="Q30" s="440" t="s">
        <v>562</v>
      </c>
      <c r="R30" s="205"/>
      <c r="S30" s="205"/>
    </row>
    <row r="31" spans="2:19">
      <c r="J31" s="436"/>
      <c r="L31" s="253"/>
      <c r="M31" s="253"/>
      <c r="N31" s="441" t="s">
        <v>563</v>
      </c>
      <c r="O31" s="442">
        <v>3.5</v>
      </c>
      <c r="P31" s="442">
        <v>3</v>
      </c>
      <c r="Q31" s="442">
        <v>3.4</v>
      </c>
      <c r="R31" s="205"/>
      <c r="S31" s="205"/>
    </row>
    <row r="32" spans="2:19">
      <c r="J32" s="436"/>
      <c r="L32" s="253"/>
      <c r="M32" s="253"/>
      <c r="N32" s="441" t="s">
        <v>564</v>
      </c>
      <c r="O32" s="442">
        <v>1.9</v>
      </c>
      <c r="P32" s="442">
        <v>1.7</v>
      </c>
      <c r="Q32" s="442">
        <v>1.8</v>
      </c>
      <c r="R32" s="205"/>
      <c r="S32" s="205"/>
    </row>
    <row r="33" spans="10:19">
      <c r="J33" s="436"/>
      <c r="L33" s="253"/>
      <c r="M33" s="253"/>
      <c r="N33" s="441" t="s">
        <v>565</v>
      </c>
      <c r="O33" s="442">
        <v>4.5</v>
      </c>
      <c r="P33" s="442">
        <v>3.8</v>
      </c>
      <c r="Q33" s="442">
        <v>4.5</v>
      </c>
      <c r="R33" s="205"/>
      <c r="S33" s="205"/>
    </row>
    <row r="34" spans="10:19">
      <c r="J34" s="436"/>
      <c r="L34" s="253"/>
      <c r="M34" s="253"/>
      <c r="N34" s="253"/>
      <c r="O34" s="253"/>
      <c r="P34" s="253"/>
      <c r="Q34" s="253"/>
      <c r="R34" s="253"/>
      <c r="S34" s="253"/>
    </row>
    <row r="35" spans="10:19">
      <c r="J35" s="436"/>
      <c r="L35" s="253"/>
      <c r="M35" s="253"/>
      <c r="N35" s="253"/>
      <c r="O35" s="253"/>
      <c r="P35" s="253"/>
      <c r="Q35" s="253"/>
      <c r="R35" s="253"/>
      <c r="S35" s="253"/>
    </row>
    <row r="36" spans="10:19">
      <c r="J36" s="436"/>
      <c r="L36" s="205"/>
      <c r="M36" s="253"/>
      <c r="N36" s="253"/>
      <c r="O36" s="253"/>
      <c r="P36" s="253"/>
      <c r="Q36" s="253"/>
      <c r="R36" s="253"/>
      <c r="S36" s="253"/>
    </row>
    <row r="37" spans="10:19">
      <c r="L37" s="253"/>
      <c r="M37" s="253"/>
      <c r="N37" s="253"/>
      <c r="O37" s="253"/>
      <c r="P37" s="253"/>
      <c r="Q37" s="253"/>
      <c r="R37" s="253"/>
      <c r="S37" s="253"/>
    </row>
  </sheetData>
  <mergeCells count="7">
    <mergeCell ref="O28:S29"/>
    <mergeCell ref="B2:K2"/>
    <mergeCell ref="B3:K3"/>
    <mergeCell ref="B6:H6"/>
    <mergeCell ref="B7:H7"/>
    <mergeCell ref="B8:H8"/>
    <mergeCell ref="B4:K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FF4B2-E872-4330-8036-2054D833351A}">
  <dimension ref="A1:R36"/>
  <sheetViews>
    <sheetView showGridLines="0" zoomScale="110" zoomScaleNormal="110" workbookViewId="0">
      <selection activeCell="B29" sqref="B29"/>
    </sheetView>
  </sheetViews>
  <sheetFormatPr baseColWidth="10" defaultColWidth="9.140625" defaultRowHeight="15"/>
  <cols>
    <col min="1" max="1" width="22.5703125" style="1" customWidth="1"/>
    <col min="2" max="2" width="44.5703125" style="1" customWidth="1"/>
    <col min="3" max="5" width="7.5703125" style="1" customWidth="1"/>
    <col min="6" max="6" width="8.85546875" style="1" customWidth="1"/>
    <col min="7" max="8" width="9" style="1" customWidth="1"/>
    <col min="9" max="9" width="6.5703125" style="1" customWidth="1"/>
    <col min="10" max="10" width="9.140625" style="1"/>
    <col min="11" max="11" width="24.42578125" style="1" customWidth="1"/>
    <col min="12" max="12" width="31.140625" style="1" customWidth="1"/>
    <col min="13" max="13" width="16.5703125" style="1" customWidth="1"/>
    <col min="14" max="14" width="9.140625" style="1"/>
    <col min="15" max="15" width="8.42578125" style="1" customWidth="1"/>
    <col min="16" max="17" width="9.140625" style="1"/>
    <col min="18" max="18" width="12" style="1" customWidth="1"/>
    <col min="19" max="16384" width="9.140625" style="1"/>
  </cols>
  <sheetData>
    <row r="1" spans="1:12">
      <c r="A1" s="259"/>
      <c r="B1" s="259"/>
      <c r="C1" s="259"/>
      <c r="D1" s="259"/>
      <c r="E1" s="259"/>
      <c r="F1" s="259"/>
      <c r="G1" s="259"/>
      <c r="H1" s="260"/>
      <c r="J1" s="260"/>
      <c r="L1" s="261"/>
    </row>
    <row r="2" spans="1:12" ht="18" customHeight="1">
      <c r="B2" s="2135" t="s">
        <v>476</v>
      </c>
      <c r="C2" s="2135"/>
      <c r="D2" s="2135"/>
      <c r="E2" s="2135"/>
      <c r="F2" s="2135"/>
      <c r="G2" s="2135"/>
      <c r="H2" s="2135"/>
      <c r="I2" s="433"/>
      <c r="J2" s="433"/>
      <c r="K2" s="433"/>
      <c r="L2" s="433"/>
    </row>
    <row r="3" spans="1:12" ht="18" customHeight="1">
      <c r="B3" s="2135" t="s">
        <v>477</v>
      </c>
      <c r="C3" s="2135"/>
      <c r="D3" s="2135"/>
      <c r="E3" s="2135"/>
      <c r="F3" s="2135"/>
      <c r="G3" s="2135"/>
      <c r="H3" s="2135"/>
      <c r="I3" s="433"/>
      <c r="J3" s="433"/>
      <c r="K3" s="433"/>
      <c r="L3" s="433"/>
    </row>
    <row r="4" spans="1:12" ht="18" customHeight="1">
      <c r="B4" s="2136" t="s">
        <v>478</v>
      </c>
      <c r="C4" s="2136"/>
      <c r="D4" s="2136"/>
      <c r="E4" s="2136"/>
      <c r="F4" s="2136"/>
      <c r="G4" s="2136"/>
      <c r="H4" s="2136"/>
      <c r="I4" s="435"/>
      <c r="J4" s="435"/>
      <c r="K4" s="435"/>
      <c r="L4" s="435"/>
    </row>
    <row r="5" spans="1:12">
      <c r="A5" s="261"/>
      <c r="B5" s="261"/>
      <c r="C5" s="261"/>
      <c r="D5" s="261"/>
      <c r="E5" s="261"/>
      <c r="F5" s="261"/>
      <c r="G5" s="261"/>
      <c r="H5" s="261"/>
      <c r="I5" s="261"/>
      <c r="J5" s="261"/>
      <c r="K5" s="261"/>
      <c r="L5" s="261"/>
    </row>
    <row r="6" spans="1:12" ht="15.6" customHeight="1">
      <c r="B6" s="2169" t="s">
        <v>1751</v>
      </c>
      <c r="C6" s="2169"/>
      <c r="D6" s="2169"/>
      <c r="E6" s="2169"/>
      <c r="F6" s="2169"/>
      <c r="G6" s="2169"/>
      <c r="H6" s="2169"/>
      <c r="I6" s="2"/>
    </row>
    <row r="7" spans="1:12">
      <c r="B7" s="2170" t="s">
        <v>555</v>
      </c>
      <c r="C7" s="2171"/>
      <c r="D7" s="2171"/>
      <c r="E7" s="2171"/>
      <c r="F7" s="2171"/>
      <c r="G7" s="2171"/>
      <c r="H7" s="2171"/>
      <c r="I7" s="2"/>
    </row>
    <row r="8" spans="1:12" ht="16.5" thickBot="1">
      <c r="B8" s="2167" t="s">
        <v>567</v>
      </c>
      <c r="C8" s="2167"/>
      <c r="D8" s="2167"/>
      <c r="E8" s="2168"/>
      <c r="F8" s="2168"/>
      <c r="G8" s="2168"/>
      <c r="H8" s="2168"/>
    </row>
    <row r="9" spans="1:12" ht="16.5" thickBot="1">
      <c r="B9" s="2160" t="s">
        <v>171</v>
      </c>
      <c r="C9" s="2162" t="s">
        <v>568</v>
      </c>
      <c r="D9" s="2163"/>
      <c r="E9" s="2163"/>
      <c r="F9" s="2162" t="s">
        <v>1766</v>
      </c>
      <c r="G9" s="2163"/>
      <c r="H9" s="2163"/>
    </row>
    <row r="10" spans="1:12" ht="15.75">
      <c r="B10" s="2161"/>
      <c r="C10" s="671" t="s">
        <v>560</v>
      </c>
      <c r="D10" s="672" t="s">
        <v>561</v>
      </c>
      <c r="E10" s="673" t="s">
        <v>562</v>
      </c>
      <c r="F10" s="671" t="s">
        <v>560</v>
      </c>
      <c r="G10" s="672" t="s">
        <v>561</v>
      </c>
      <c r="H10" s="673" t="s">
        <v>562</v>
      </c>
    </row>
    <row r="11" spans="1:12" ht="15.75">
      <c r="B11" s="443" t="s">
        <v>569</v>
      </c>
      <c r="C11" s="444">
        <v>-4.9956778663715804</v>
      </c>
      <c r="D11" s="445">
        <v>-5.2018285826106396</v>
      </c>
      <c r="E11" s="446">
        <v>-5.1192039949025796</v>
      </c>
      <c r="F11" s="444">
        <v>93.925860224490407</v>
      </c>
      <c r="G11" s="445">
        <v>95.317509223189901</v>
      </c>
      <c r="H11" s="446">
        <v>97.216438915180902</v>
      </c>
      <c r="J11" s="447"/>
    </row>
    <row r="12" spans="1:12" ht="15.75">
      <c r="B12" s="674" t="s">
        <v>564</v>
      </c>
      <c r="C12" s="675">
        <v>-4.3608197504009896</v>
      </c>
      <c r="D12" s="676">
        <v>-4.76167517670393</v>
      </c>
      <c r="E12" s="677">
        <v>-4.6639242546784301</v>
      </c>
      <c r="F12" s="675">
        <v>107.989553687195</v>
      </c>
      <c r="G12" s="676">
        <v>108.17656224658</v>
      </c>
      <c r="H12" s="677">
        <v>109.41121515393399</v>
      </c>
    </row>
    <row r="13" spans="1:12" ht="15.75">
      <c r="B13" s="448" t="s">
        <v>1767</v>
      </c>
      <c r="C13" s="449">
        <v>-6.8241883498535296</v>
      </c>
      <c r="D13" s="450">
        <v>-7.5017793257069902</v>
      </c>
      <c r="E13" s="451">
        <v>-7.3735854085315502</v>
      </c>
      <c r="F13" s="449">
        <v>123.88635076320899</v>
      </c>
      <c r="G13" s="450">
        <v>125.78128904755199</v>
      </c>
      <c r="H13" s="451">
        <v>128.576430829213</v>
      </c>
    </row>
    <row r="14" spans="1:12" ht="15.75">
      <c r="B14" s="678" t="s">
        <v>1768</v>
      </c>
      <c r="C14" s="679">
        <v>-3.0061564262631402</v>
      </c>
      <c r="D14" s="680">
        <v>-3.3174376924694999</v>
      </c>
      <c r="E14" s="681">
        <v>-3.3512010539940702</v>
      </c>
      <c r="F14" s="679">
        <v>87.053956303530697</v>
      </c>
      <c r="G14" s="680">
        <v>87.8134908811587</v>
      </c>
      <c r="H14" s="681">
        <v>88.395384506260498</v>
      </c>
    </row>
    <row r="15" spans="1:12" ht="15.75">
      <c r="B15" s="452" t="s">
        <v>570</v>
      </c>
      <c r="C15" s="444">
        <v>-5.8988828613258502</v>
      </c>
      <c r="D15" s="445">
        <v>-5.82102734381297</v>
      </c>
      <c r="E15" s="446">
        <v>-5.7547925913130697</v>
      </c>
      <c r="F15" s="444">
        <v>73.890679451593897</v>
      </c>
      <c r="G15" s="445">
        <v>77.202092304216393</v>
      </c>
      <c r="H15" s="446">
        <v>80.169521541475007</v>
      </c>
    </row>
    <row r="16" spans="1:12" ht="15.75">
      <c r="B16" s="674" t="s">
        <v>1769</v>
      </c>
      <c r="C16" s="675">
        <v>-7.8675170966966403</v>
      </c>
      <c r="D16" s="676">
        <v>-8.1530342568007494</v>
      </c>
      <c r="E16" s="677">
        <v>-8.3583475970331698</v>
      </c>
      <c r="F16" s="675">
        <v>99.237750522980207</v>
      </c>
      <c r="G16" s="676">
        <v>106.895125530187</v>
      </c>
      <c r="H16" s="677">
        <v>112.475499131238</v>
      </c>
    </row>
    <row r="17" spans="2:18" ht="16.5" thickBot="1">
      <c r="B17" s="453" t="s">
        <v>1770</v>
      </c>
      <c r="C17" s="454">
        <v>-5.15645487941865</v>
      </c>
      <c r="D17" s="455">
        <v>-4.72035577970136</v>
      </c>
      <c r="E17" s="456">
        <v>-4.0875560021229296</v>
      </c>
      <c r="F17" s="454">
        <v>74.175190150871302</v>
      </c>
      <c r="G17" s="455">
        <v>73.179475129188404</v>
      </c>
      <c r="H17" s="456">
        <v>74.131967747082101</v>
      </c>
    </row>
    <row r="18" spans="2:18">
      <c r="B18" s="2164" t="s">
        <v>571</v>
      </c>
      <c r="C18" s="2165"/>
      <c r="D18" s="2165"/>
      <c r="E18" s="2165"/>
      <c r="F18" s="2165"/>
      <c r="G18" s="2165"/>
      <c r="H18" s="2165"/>
    </row>
    <row r="19" spans="2:18">
      <c r="B19" s="457" t="s">
        <v>24</v>
      </c>
    </row>
    <row r="20" spans="2:18" ht="11.45" customHeight="1">
      <c r="B20" s="458" t="s">
        <v>572</v>
      </c>
    </row>
    <row r="21" spans="2:18" ht="11.45" customHeight="1">
      <c r="B21" s="458" t="s">
        <v>573</v>
      </c>
    </row>
    <row r="22" spans="2:18" ht="12" customHeight="1">
      <c r="B22" s="458" t="s">
        <v>574</v>
      </c>
    </row>
    <row r="28" spans="2:18">
      <c r="M28" s="436"/>
      <c r="N28" s="2166"/>
      <c r="O28" s="2166"/>
      <c r="P28" s="2166"/>
      <c r="Q28" s="2166"/>
      <c r="R28" s="2166"/>
    </row>
    <row r="29" spans="2:18">
      <c r="M29" s="436"/>
      <c r="N29" s="2166"/>
      <c r="O29" s="2166"/>
      <c r="P29" s="2166"/>
      <c r="Q29" s="2166"/>
      <c r="R29" s="2166"/>
    </row>
    <row r="30" spans="2:18">
      <c r="I30" s="436"/>
      <c r="M30" s="436"/>
      <c r="N30" s="459"/>
      <c r="O30" s="459"/>
      <c r="P30" s="459"/>
    </row>
    <row r="31" spans="2:18">
      <c r="I31" s="436"/>
      <c r="M31" s="460"/>
    </row>
    <row r="32" spans="2:18">
      <c r="I32" s="436"/>
      <c r="M32" s="460"/>
    </row>
    <row r="33" spans="9:13">
      <c r="I33" s="436"/>
      <c r="M33" s="460"/>
    </row>
    <row r="34" spans="9:13">
      <c r="I34" s="436"/>
    </row>
    <row r="35" spans="9:13">
      <c r="I35" s="436"/>
    </row>
    <row r="36" spans="9:13">
      <c r="I36" s="436"/>
    </row>
  </sheetData>
  <mergeCells count="11">
    <mergeCell ref="B8:H8"/>
    <mergeCell ref="B2:H2"/>
    <mergeCell ref="B3:H3"/>
    <mergeCell ref="B4:H4"/>
    <mergeCell ref="B6:H6"/>
    <mergeCell ref="B7:H7"/>
    <mergeCell ref="B9:B10"/>
    <mergeCell ref="C9:E9"/>
    <mergeCell ref="F9:H9"/>
    <mergeCell ref="B18:H18"/>
    <mergeCell ref="N28:R2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1012F-B4BF-4F6F-B9FC-357812BA425A}">
  <dimension ref="A1:Q37"/>
  <sheetViews>
    <sheetView showGridLines="0" zoomScaleNormal="100" workbookViewId="0">
      <selection activeCell="L22" sqref="L22"/>
    </sheetView>
  </sheetViews>
  <sheetFormatPr baseColWidth="10" defaultColWidth="9.140625" defaultRowHeight="15"/>
  <cols>
    <col min="1" max="1" width="9" style="1" customWidth="1"/>
    <col min="2" max="2" width="18.42578125" style="436" customWidth="1"/>
    <col min="3" max="3" width="18.42578125" style="1" customWidth="1"/>
    <col min="4" max="4" width="21" style="1" customWidth="1"/>
    <col min="5" max="7" width="9.140625" style="1"/>
    <col min="8" max="8" width="13" style="1" customWidth="1"/>
    <col min="9" max="9" width="8.85546875" style="1" customWidth="1"/>
    <col min="10" max="10" width="6.5703125" style="1" customWidth="1"/>
    <col min="11" max="11" width="9.140625" style="1"/>
    <col min="12" max="12" width="24.42578125" style="1" customWidth="1"/>
    <col min="13" max="13" width="9.140625" style="1"/>
    <col min="14" max="14" width="16.5703125" style="1" customWidth="1"/>
    <col min="15" max="15" width="9.140625" style="1"/>
    <col min="16" max="16" width="5" style="1" customWidth="1"/>
    <col min="17" max="16384" width="9.140625" style="1"/>
  </cols>
  <sheetData>
    <row r="1" spans="1:12">
      <c r="A1" s="259"/>
      <c r="B1" s="259"/>
      <c r="C1" s="259"/>
      <c r="D1" s="259"/>
      <c r="E1" s="259"/>
      <c r="F1" s="259"/>
      <c r="G1" s="259"/>
      <c r="H1" s="260"/>
      <c r="J1" s="260"/>
      <c r="L1" s="261"/>
    </row>
    <row r="2" spans="1:12" ht="18" customHeight="1">
      <c r="B2" s="433"/>
      <c r="C2" s="2135" t="s">
        <v>476</v>
      </c>
      <c r="D2" s="2135"/>
      <c r="E2" s="2135"/>
      <c r="F2" s="2135"/>
      <c r="G2" s="2135"/>
      <c r="H2" s="2135"/>
      <c r="I2" s="2135"/>
      <c r="J2" s="2135"/>
      <c r="K2" s="433"/>
      <c r="L2" s="433"/>
    </row>
    <row r="3" spans="1:12" ht="18" customHeight="1">
      <c r="B3" s="433"/>
      <c r="C3" s="2135" t="s">
        <v>592</v>
      </c>
      <c r="D3" s="2135"/>
      <c r="E3" s="2135"/>
      <c r="F3" s="2135"/>
      <c r="G3" s="2135"/>
      <c r="H3" s="2135"/>
      <c r="I3" s="2135"/>
      <c r="J3" s="2135"/>
      <c r="K3" s="433"/>
      <c r="L3" s="433"/>
    </row>
    <row r="4" spans="1:12" ht="18" customHeight="1">
      <c r="C4" s="2136" t="s">
        <v>478</v>
      </c>
      <c r="D4" s="2136"/>
      <c r="E4" s="2136"/>
      <c r="F4" s="2136"/>
      <c r="G4" s="2136"/>
      <c r="H4" s="2136"/>
      <c r="I4" s="2136"/>
      <c r="J4" s="2136"/>
      <c r="K4" s="435"/>
      <c r="L4" s="435"/>
    </row>
    <row r="5" spans="1:12">
      <c r="A5" s="261"/>
      <c r="B5" s="261"/>
      <c r="C5" s="261"/>
      <c r="D5" s="261"/>
      <c r="E5" s="261"/>
      <c r="F5" s="261"/>
      <c r="G5" s="261"/>
      <c r="H5" s="261"/>
      <c r="I5" s="261"/>
      <c r="J5" s="261"/>
      <c r="K5" s="261"/>
      <c r="L5" s="261"/>
    </row>
    <row r="7" spans="1:12" ht="14.45" customHeight="1">
      <c r="C7" s="2169" t="s">
        <v>576</v>
      </c>
      <c r="D7" s="2169"/>
      <c r="E7" s="2169"/>
      <c r="F7" s="2169"/>
      <c r="G7" s="2169"/>
      <c r="H7" s="2169"/>
      <c r="I7" s="2169"/>
      <c r="J7" s="2169"/>
    </row>
    <row r="8" spans="1:12" ht="15.75">
      <c r="C8" s="2156" t="s">
        <v>555</v>
      </c>
      <c r="D8" s="2156"/>
      <c r="E8" s="2156"/>
      <c r="F8" s="2156"/>
      <c r="G8" s="2156"/>
      <c r="H8" s="2156"/>
      <c r="I8" s="2156"/>
      <c r="J8" s="2156"/>
    </row>
    <row r="9" spans="1:12" ht="17.100000000000001" customHeight="1">
      <c r="C9" s="2158" t="s">
        <v>556</v>
      </c>
      <c r="D9" s="2158"/>
      <c r="E9" s="2158"/>
      <c r="F9" s="2158"/>
      <c r="G9" s="2158"/>
      <c r="H9" s="2158"/>
      <c r="I9" s="2158"/>
      <c r="J9" s="2158"/>
    </row>
    <row r="16" spans="1:12">
      <c r="J16" s="104"/>
    </row>
    <row r="17" spans="3:17">
      <c r="J17" s="104"/>
    </row>
    <row r="18" spans="3:17">
      <c r="J18" s="437"/>
    </row>
    <row r="21" spans="3:17" ht="30" customHeight="1"/>
    <row r="22" spans="3:17" ht="30" customHeight="1"/>
    <row r="25" spans="3:17">
      <c r="L25" s="205"/>
      <c r="M25" s="205"/>
      <c r="N25" s="205"/>
      <c r="O25" s="205"/>
      <c r="P25" s="205"/>
      <c r="Q25" s="205"/>
    </row>
    <row r="28" spans="3:17">
      <c r="C28" s="438" t="s">
        <v>557</v>
      </c>
    </row>
    <row r="29" spans="3:17">
      <c r="C29" s="438" t="s">
        <v>558</v>
      </c>
      <c r="J29" s="436"/>
    </row>
    <row r="30" spans="3:17">
      <c r="J30" s="436"/>
    </row>
    <row r="31" spans="3:17">
      <c r="J31" s="436"/>
      <c r="L31" s="253"/>
      <c r="M31" s="253"/>
      <c r="N31" s="253"/>
      <c r="O31" s="253"/>
      <c r="P31" s="253"/>
      <c r="Q31" s="253"/>
    </row>
    <row r="32" spans="3:17">
      <c r="J32" s="436"/>
      <c r="K32" s="205"/>
      <c r="L32" s="439"/>
      <c r="M32" s="2153" t="s">
        <v>577</v>
      </c>
      <c r="N32" s="2153"/>
      <c r="O32" s="2153"/>
      <c r="P32" s="2153"/>
      <c r="Q32" s="2153"/>
    </row>
    <row r="33" spans="10:17">
      <c r="J33" s="436"/>
      <c r="K33" s="205"/>
      <c r="L33" s="439"/>
      <c r="M33" s="2153"/>
      <c r="N33" s="2153"/>
      <c r="O33" s="2153"/>
      <c r="P33" s="2153"/>
      <c r="Q33" s="2153"/>
    </row>
    <row r="34" spans="10:17">
      <c r="J34" s="436"/>
      <c r="K34" s="205"/>
      <c r="L34" s="439"/>
      <c r="M34" s="440" t="s">
        <v>560</v>
      </c>
      <c r="N34" s="440" t="s">
        <v>561</v>
      </c>
      <c r="O34" s="440" t="s">
        <v>562</v>
      </c>
      <c r="P34" s="205"/>
      <c r="Q34" s="205"/>
    </row>
    <row r="35" spans="10:17">
      <c r="J35" s="436"/>
      <c r="K35" s="205"/>
      <c r="L35" s="441" t="s">
        <v>578</v>
      </c>
      <c r="M35" s="461">
        <v>2.1</v>
      </c>
      <c r="N35" s="462">
        <v>2.2999999999999998</v>
      </c>
      <c r="O35" s="462">
        <v>2.2000000000000002</v>
      </c>
      <c r="P35" s="205"/>
      <c r="Q35" s="205"/>
    </row>
    <row r="36" spans="10:17">
      <c r="L36" s="253"/>
      <c r="M36" s="253"/>
      <c r="N36" s="253"/>
      <c r="O36" s="253"/>
      <c r="P36" s="253"/>
      <c r="Q36" s="253"/>
    </row>
    <row r="37" spans="10:17">
      <c r="L37" s="253"/>
      <c r="M37" s="253"/>
      <c r="N37" s="253"/>
      <c r="O37" s="253"/>
      <c r="P37" s="253"/>
      <c r="Q37" s="253"/>
    </row>
  </sheetData>
  <mergeCells count="7">
    <mergeCell ref="M32:Q33"/>
    <mergeCell ref="C2:J2"/>
    <mergeCell ref="C3:J3"/>
    <mergeCell ref="C4:J4"/>
    <mergeCell ref="C7:J7"/>
    <mergeCell ref="C8:J8"/>
    <mergeCell ref="C9:J9"/>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C207D-7E71-4A70-BCDF-9A7A7BFBFBC3}">
  <dimension ref="A1:Q40"/>
  <sheetViews>
    <sheetView showGridLines="0" zoomScaleNormal="100" workbookViewId="0">
      <selection activeCell="B4" sqref="B4:J4"/>
    </sheetView>
  </sheetViews>
  <sheetFormatPr baseColWidth="10" defaultColWidth="9.140625" defaultRowHeight="15"/>
  <cols>
    <col min="1" max="1" width="14.42578125" style="1" customWidth="1"/>
    <col min="2" max="2" width="6.42578125" style="436" customWidth="1"/>
    <col min="3" max="3" width="20.42578125" style="1" customWidth="1"/>
    <col min="4" max="4" width="21" style="1" customWidth="1"/>
    <col min="5" max="8" width="9.140625" style="1"/>
    <col min="9" max="9" width="8.85546875" style="1" customWidth="1"/>
    <col min="10" max="10" width="6.5703125" style="1" customWidth="1"/>
    <col min="11" max="11" width="9.140625" style="1"/>
    <col min="12" max="12" width="24.42578125" style="1" customWidth="1"/>
    <col min="13" max="13" width="9.140625" style="1"/>
    <col min="14" max="14" width="16.5703125" style="1" customWidth="1"/>
    <col min="15" max="15" width="9.140625" style="1"/>
    <col min="16" max="16" width="5" style="1" customWidth="1"/>
    <col min="17" max="16384" width="9.140625" style="1"/>
  </cols>
  <sheetData>
    <row r="1" spans="1:12">
      <c r="A1" s="259"/>
      <c r="B1" s="259"/>
      <c r="C1" s="259"/>
      <c r="D1" s="259"/>
      <c r="E1" s="259"/>
      <c r="F1" s="259"/>
      <c r="G1" s="259"/>
      <c r="H1" s="260"/>
      <c r="J1" s="260"/>
      <c r="L1" s="261"/>
    </row>
    <row r="2" spans="1:12" ht="15.6" customHeight="1">
      <c r="B2" s="1"/>
      <c r="C2" s="2135" t="s">
        <v>476</v>
      </c>
      <c r="D2" s="2135"/>
      <c r="E2" s="2135"/>
      <c r="F2" s="2135"/>
      <c r="G2" s="2135"/>
      <c r="H2" s="2135"/>
      <c r="I2" s="2135"/>
      <c r="J2" s="2135"/>
      <c r="K2" s="319"/>
      <c r="L2" s="319"/>
    </row>
    <row r="3" spans="1:12" ht="15.6" customHeight="1">
      <c r="B3" s="319"/>
      <c r="C3" s="2135" t="s">
        <v>592</v>
      </c>
      <c r="D3" s="2135"/>
      <c r="E3" s="2135"/>
      <c r="F3" s="2135"/>
      <c r="G3" s="2135"/>
      <c r="H3" s="2135"/>
      <c r="I3" s="2135"/>
      <c r="J3" s="2135"/>
      <c r="K3" s="319"/>
      <c r="L3" s="319"/>
    </row>
    <row r="4" spans="1:12" ht="15.6" customHeight="1">
      <c r="B4" s="434"/>
      <c r="C4" s="2136" t="s">
        <v>478</v>
      </c>
      <c r="D4" s="2136"/>
      <c r="E4" s="2136"/>
      <c r="F4" s="2136"/>
      <c r="G4" s="2136"/>
      <c r="H4" s="2136"/>
      <c r="I4" s="2136"/>
      <c r="J4" s="2136"/>
      <c r="K4" s="434"/>
      <c r="L4" s="434"/>
    </row>
    <row r="5" spans="1:12">
      <c r="A5" s="261"/>
      <c r="B5" s="261"/>
      <c r="C5" s="261"/>
      <c r="D5" s="261"/>
      <c r="E5" s="261"/>
      <c r="F5" s="261"/>
      <c r="G5" s="261"/>
      <c r="H5" s="261"/>
      <c r="I5" s="261"/>
      <c r="J5" s="261"/>
      <c r="K5" s="261"/>
      <c r="L5" s="261"/>
    </row>
    <row r="6" spans="1:12" ht="15.6" customHeight="1">
      <c r="B6" s="1"/>
      <c r="C6" s="2172" t="s">
        <v>579</v>
      </c>
      <c r="D6" s="2172"/>
      <c r="E6" s="2172"/>
      <c r="F6" s="2172"/>
      <c r="G6" s="2172"/>
      <c r="H6" s="2172"/>
      <c r="I6" s="2172"/>
      <c r="J6" s="2172"/>
    </row>
    <row r="7" spans="1:12" ht="15.75">
      <c r="B7" s="1"/>
      <c r="C7" s="2156" t="s">
        <v>555</v>
      </c>
      <c r="D7" s="2156"/>
      <c r="E7" s="2156"/>
      <c r="F7" s="2156"/>
      <c r="G7" s="2156"/>
      <c r="H7" s="2156"/>
      <c r="I7" s="2156"/>
      <c r="J7" s="2156"/>
    </row>
    <row r="8" spans="1:12" ht="17.100000000000001" customHeight="1">
      <c r="B8" s="1"/>
      <c r="C8" s="2173" t="s">
        <v>556</v>
      </c>
      <c r="D8" s="2173"/>
      <c r="E8" s="2173"/>
      <c r="F8" s="2173"/>
      <c r="G8" s="2173"/>
      <c r="H8" s="2173"/>
      <c r="I8" s="2173"/>
      <c r="J8" s="2173"/>
    </row>
    <row r="15" spans="1:12">
      <c r="J15" s="104"/>
    </row>
    <row r="16" spans="1:12">
      <c r="J16" s="104"/>
    </row>
    <row r="17" spans="2:17">
      <c r="J17" s="437"/>
    </row>
    <row r="20" spans="2:17" ht="30" customHeight="1"/>
    <row r="21" spans="2:17" ht="30" customHeight="1"/>
    <row r="22" spans="2:17">
      <c r="J22" s="253"/>
      <c r="K22" s="253"/>
      <c r="L22" s="253"/>
      <c r="M22" s="253"/>
      <c r="N22" s="253"/>
      <c r="O22" s="253"/>
      <c r="P22" s="253"/>
      <c r="Q22" s="253"/>
    </row>
    <row r="23" spans="2:17">
      <c r="J23" s="253"/>
      <c r="K23" s="253"/>
      <c r="L23" s="253"/>
      <c r="M23" s="253"/>
      <c r="N23" s="253"/>
      <c r="O23" s="253"/>
      <c r="P23" s="253"/>
      <c r="Q23" s="253"/>
    </row>
    <row r="24" spans="2:17">
      <c r="J24" s="253"/>
      <c r="K24" s="205"/>
      <c r="L24" s="205"/>
      <c r="M24" s="205"/>
      <c r="N24" s="205"/>
      <c r="O24" s="205"/>
      <c r="P24" s="205"/>
      <c r="Q24" s="205"/>
    </row>
    <row r="25" spans="2:17">
      <c r="J25" s="253"/>
      <c r="K25" s="205"/>
      <c r="L25" s="205"/>
      <c r="M25" s="205"/>
      <c r="N25" s="205"/>
      <c r="O25" s="205"/>
      <c r="P25" s="205"/>
      <c r="Q25" s="205"/>
    </row>
    <row r="26" spans="2:17">
      <c r="J26" s="253"/>
      <c r="K26" s="205"/>
      <c r="L26" s="205"/>
      <c r="M26" s="205"/>
      <c r="N26" s="205"/>
      <c r="O26" s="205"/>
      <c r="P26" s="205"/>
      <c r="Q26" s="205"/>
    </row>
    <row r="27" spans="2:17">
      <c r="J27" s="253"/>
      <c r="K27" s="205"/>
      <c r="L27" s="205"/>
      <c r="M27" s="205"/>
      <c r="N27" s="205"/>
      <c r="O27" s="205"/>
      <c r="P27" s="205"/>
      <c r="Q27" s="205"/>
    </row>
    <row r="28" spans="2:17">
      <c r="B28" s="1"/>
      <c r="C28" s="438" t="s">
        <v>557</v>
      </c>
      <c r="J28" s="253"/>
      <c r="K28" s="205"/>
      <c r="L28" s="253"/>
      <c r="M28" s="253"/>
      <c r="N28" s="253"/>
      <c r="O28" s="253"/>
      <c r="P28" s="253"/>
      <c r="Q28" s="253"/>
    </row>
    <row r="29" spans="2:17">
      <c r="B29" s="1"/>
      <c r="C29" s="438" t="s">
        <v>558</v>
      </c>
      <c r="J29" s="253"/>
      <c r="K29" s="205"/>
    </row>
    <row r="30" spans="2:17">
      <c r="J30" s="463"/>
      <c r="K30" s="205"/>
      <c r="L30" s="205"/>
      <c r="M30" s="205"/>
      <c r="N30" s="205"/>
      <c r="O30" s="205"/>
      <c r="P30" s="205"/>
      <c r="Q30" s="205"/>
    </row>
    <row r="31" spans="2:17">
      <c r="J31" s="463"/>
      <c r="K31" s="253"/>
      <c r="L31" s="439"/>
      <c r="M31" s="2153" t="s">
        <v>577</v>
      </c>
      <c r="N31" s="2153"/>
      <c r="O31" s="2153"/>
      <c r="P31" s="2153"/>
      <c r="Q31" s="2153"/>
    </row>
    <row r="32" spans="2:17">
      <c r="J32" s="463"/>
      <c r="K32" s="253"/>
      <c r="L32" s="439"/>
      <c r="M32" s="2153"/>
      <c r="N32" s="2153"/>
      <c r="O32" s="2153"/>
      <c r="P32" s="2153"/>
      <c r="Q32" s="2153"/>
    </row>
    <row r="33" spans="10:17">
      <c r="J33" s="463"/>
      <c r="K33" s="253"/>
      <c r="L33" s="439"/>
      <c r="M33" s="440" t="s">
        <v>560</v>
      </c>
      <c r="N33" s="440" t="s">
        <v>561</v>
      </c>
      <c r="O33" s="440" t="s">
        <v>562</v>
      </c>
      <c r="P33" s="205"/>
      <c r="Q33" s="205"/>
    </row>
    <row r="34" spans="10:17">
      <c r="J34" s="463"/>
      <c r="K34" s="253"/>
      <c r="L34" s="205" t="s">
        <v>580</v>
      </c>
      <c r="M34" s="462">
        <v>1.4</v>
      </c>
      <c r="N34" s="462">
        <v>0.9</v>
      </c>
      <c r="O34" s="462">
        <v>1.2</v>
      </c>
      <c r="P34" s="205"/>
      <c r="Q34" s="205"/>
    </row>
    <row r="35" spans="10:17">
      <c r="J35" s="463"/>
      <c r="K35" s="253"/>
      <c r="L35" s="205" t="s">
        <v>581</v>
      </c>
      <c r="M35" s="462">
        <v>0.2</v>
      </c>
      <c r="N35" s="462">
        <v>0.7</v>
      </c>
      <c r="O35" s="462">
        <v>1</v>
      </c>
      <c r="P35" s="205"/>
      <c r="Q35" s="205"/>
    </row>
    <row r="36" spans="10:17">
      <c r="J36" s="463"/>
      <c r="K36" s="253"/>
      <c r="L36" s="205" t="s">
        <v>582</v>
      </c>
      <c r="M36" s="462">
        <v>0.9</v>
      </c>
      <c r="N36" s="462">
        <v>0.6</v>
      </c>
      <c r="O36" s="462">
        <v>0.9</v>
      </c>
      <c r="P36" s="205"/>
      <c r="Q36" s="205"/>
    </row>
    <row r="37" spans="10:17">
      <c r="J37" s="253"/>
      <c r="K37" s="253"/>
      <c r="L37" s="205" t="s">
        <v>583</v>
      </c>
      <c r="M37" s="462">
        <v>0.5</v>
      </c>
      <c r="N37" s="462">
        <v>0.5</v>
      </c>
      <c r="O37" s="462">
        <v>0.5</v>
      </c>
      <c r="P37" s="205"/>
      <c r="Q37" s="205"/>
    </row>
    <row r="38" spans="10:17">
      <c r="J38" s="253"/>
      <c r="K38" s="253"/>
      <c r="L38" s="205" t="s">
        <v>584</v>
      </c>
      <c r="M38" s="462">
        <v>2.8</v>
      </c>
      <c r="N38" s="462">
        <v>2.1</v>
      </c>
      <c r="O38" s="462">
        <v>1.8</v>
      </c>
      <c r="P38" s="205"/>
      <c r="Q38" s="205"/>
    </row>
    <row r="39" spans="10:17">
      <c r="J39" s="253"/>
      <c r="K39" s="253"/>
      <c r="L39" s="253"/>
      <c r="M39" s="253"/>
      <c r="N39" s="253"/>
      <c r="O39" s="253"/>
      <c r="P39" s="253"/>
      <c r="Q39" s="253"/>
    </row>
    <row r="40" spans="10:17">
      <c r="K40" s="253"/>
      <c r="L40" s="253"/>
      <c r="M40" s="253"/>
      <c r="N40" s="253"/>
      <c r="O40" s="253"/>
      <c r="P40" s="253"/>
      <c r="Q40" s="253"/>
    </row>
  </sheetData>
  <mergeCells count="7">
    <mergeCell ref="M31:Q32"/>
    <mergeCell ref="C2:J2"/>
    <mergeCell ref="C3:J3"/>
    <mergeCell ref="C4:J4"/>
    <mergeCell ref="C6:J6"/>
    <mergeCell ref="C7:J7"/>
    <mergeCell ref="C8:J8"/>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3DA1B-6712-4F8F-8F14-46D8FB3597ED}">
  <dimension ref="A1:Q33"/>
  <sheetViews>
    <sheetView showGridLines="0" zoomScaleNormal="100" workbookViewId="0">
      <selection activeCell="J33" sqref="J33"/>
    </sheetView>
  </sheetViews>
  <sheetFormatPr baseColWidth="10" defaultColWidth="9.140625" defaultRowHeight="15"/>
  <cols>
    <col min="1" max="1" width="10.42578125" style="1" customWidth="1"/>
    <col min="2" max="2" width="10.85546875" style="436" customWidth="1"/>
    <col min="3" max="3" width="18.5703125" style="1" customWidth="1"/>
    <col min="4" max="4" width="21" style="1" customWidth="1"/>
    <col min="5" max="5" width="11.42578125" style="1" customWidth="1"/>
    <col min="6" max="8" width="9.140625" style="1"/>
    <col min="9" max="9" width="8.85546875" style="1" customWidth="1"/>
    <col min="10" max="10" width="6.5703125" style="1" customWidth="1"/>
    <col min="11" max="11" width="9.140625" style="1"/>
    <col min="12" max="12" width="6.140625" style="1" customWidth="1"/>
    <col min="13" max="13" width="9.140625" style="1"/>
    <col min="14" max="14" width="16.5703125" style="1" customWidth="1"/>
    <col min="15" max="15" width="9.140625" style="1"/>
    <col min="16" max="16" width="5" style="1" customWidth="1"/>
    <col min="17" max="16384" width="9.140625" style="1"/>
  </cols>
  <sheetData>
    <row r="1" spans="1:12">
      <c r="A1" s="259"/>
      <c r="B1" s="259"/>
      <c r="C1" s="259"/>
      <c r="D1" s="259"/>
      <c r="E1" s="259"/>
      <c r="F1" s="259"/>
      <c r="G1" s="259"/>
      <c r="H1" s="260"/>
      <c r="J1" s="260"/>
      <c r="L1" s="261"/>
    </row>
    <row r="2" spans="1:12" ht="17.45" customHeight="1">
      <c r="B2" s="433"/>
      <c r="C2" s="2135" t="s">
        <v>476</v>
      </c>
      <c r="D2" s="2135"/>
      <c r="E2" s="2135"/>
      <c r="F2" s="2135"/>
      <c r="G2" s="2135"/>
      <c r="H2" s="2135"/>
      <c r="I2" s="2135"/>
      <c r="J2" s="433"/>
      <c r="K2" s="433"/>
      <c r="L2" s="433"/>
    </row>
    <row r="3" spans="1:12" ht="17.45" customHeight="1">
      <c r="B3" s="433"/>
      <c r="C3" s="2135" t="s">
        <v>575</v>
      </c>
      <c r="D3" s="2135"/>
      <c r="E3" s="2135"/>
      <c r="F3" s="2135"/>
      <c r="G3" s="2135"/>
      <c r="H3" s="2135"/>
      <c r="I3" s="2135"/>
      <c r="J3" s="433"/>
      <c r="K3" s="433"/>
      <c r="L3" s="433"/>
    </row>
    <row r="4" spans="1:12" ht="17.45" customHeight="1">
      <c r="B4" s="435"/>
      <c r="C4" s="2136" t="s">
        <v>478</v>
      </c>
      <c r="D4" s="2136"/>
      <c r="E4" s="2136"/>
      <c r="F4" s="2136"/>
      <c r="G4" s="2136"/>
      <c r="H4" s="2136"/>
      <c r="I4" s="2136"/>
      <c r="J4" s="435"/>
      <c r="K4" s="435"/>
      <c r="L4" s="435"/>
    </row>
    <row r="5" spans="1:12">
      <c r="A5" s="261"/>
      <c r="B5" s="261"/>
      <c r="C5" s="261"/>
      <c r="D5" s="261"/>
      <c r="E5" s="261"/>
      <c r="F5" s="261"/>
      <c r="G5" s="261"/>
      <c r="H5" s="261"/>
      <c r="I5" s="261"/>
      <c r="J5" s="261"/>
      <c r="K5" s="261"/>
      <c r="L5" s="261"/>
    </row>
    <row r="6" spans="1:12" ht="15.75">
      <c r="B6" s="1"/>
      <c r="C6" s="2154" t="s">
        <v>585</v>
      </c>
      <c r="D6" s="2154"/>
      <c r="E6" s="2154"/>
      <c r="F6" s="2154"/>
      <c r="G6" s="2154"/>
      <c r="H6" s="2154"/>
      <c r="I6" s="2154"/>
      <c r="J6" s="2"/>
    </row>
    <row r="7" spans="1:12" ht="15.75">
      <c r="B7" s="1"/>
      <c r="C7" s="2156" t="s">
        <v>555</v>
      </c>
      <c r="D7" s="2156"/>
      <c r="E7" s="2156"/>
      <c r="F7" s="2156"/>
      <c r="G7" s="2156"/>
      <c r="H7" s="2156"/>
      <c r="I7" s="2156"/>
    </row>
    <row r="8" spans="1:12" ht="17.100000000000001" customHeight="1">
      <c r="B8" s="1"/>
      <c r="C8" s="2173" t="s">
        <v>556</v>
      </c>
      <c r="D8" s="2173"/>
      <c r="E8" s="2173"/>
      <c r="F8" s="2173"/>
      <c r="G8" s="2173"/>
      <c r="H8" s="2173"/>
      <c r="I8" s="2173"/>
    </row>
    <row r="14" spans="1:12">
      <c r="J14" s="104"/>
    </row>
    <row r="15" spans="1:12">
      <c r="J15" s="104"/>
    </row>
    <row r="16" spans="1:12">
      <c r="J16" s="437"/>
    </row>
    <row r="19" spans="2:17" ht="30" customHeight="1"/>
    <row r="20" spans="2:17" ht="30" customHeight="1"/>
    <row r="21" spans="2:17">
      <c r="L21" s="205"/>
      <c r="M21" s="205"/>
      <c r="N21" s="205"/>
      <c r="O21" s="205"/>
      <c r="P21" s="205"/>
      <c r="Q21" s="205"/>
    </row>
    <row r="22" spans="2:17">
      <c r="L22" s="205"/>
      <c r="M22" s="205"/>
      <c r="N22" s="205"/>
      <c r="O22" s="205"/>
      <c r="P22" s="205"/>
      <c r="Q22" s="205"/>
    </row>
    <row r="23" spans="2:17">
      <c r="L23" s="205"/>
      <c r="M23" s="205"/>
      <c r="N23" s="205"/>
      <c r="O23" s="205"/>
      <c r="P23" s="205"/>
      <c r="Q23" s="205"/>
    </row>
    <row r="24" spans="2:17">
      <c r="K24" s="205"/>
      <c r="L24" s="205"/>
      <c r="M24" s="205"/>
      <c r="N24" s="205"/>
      <c r="O24" s="205"/>
      <c r="P24" s="205"/>
      <c r="Q24" s="205"/>
    </row>
    <row r="25" spans="2:17">
      <c r="K25" s="205"/>
      <c r="L25" s="205"/>
      <c r="M25" s="205"/>
      <c r="N25" s="205"/>
      <c r="O25" s="205"/>
      <c r="P25" s="205"/>
      <c r="Q25" s="205"/>
    </row>
    <row r="26" spans="2:17">
      <c r="B26" s="1"/>
      <c r="K26" s="205"/>
      <c r="L26" s="439"/>
      <c r="M26" s="2153" t="s">
        <v>586</v>
      </c>
      <c r="N26" s="2153"/>
      <c r="O26" s="2153"/>
      <c r="P26" s="2153"/>
      <c r="Q26" s="2153"/>
    </row>
    <row r="27" spans="2:17">
      <c r="B27" s="1"/>
      <c r="C27" s="438" t="s">
        <v>557</v>
      </c>
      <c r="J27" s="436"/>
      <c r="K27" s="205"/>
      <c r="L27" s="439"/>
      <c r="M27" s="2153"/>
      <c r="N27" s="2153"/>
      <c r="O27" s="2153"/>
      <c r="P27" s="2153"/>
      <c r="Q27" s="2153"/>
    </row>
    <row r="28" spans="2:17">
      <c r="C28" s="438" t="s">
        <v>558</v>
      </c>
      <c r="J28" s="436"/>
      <c r="K28" s="205"/>
      <c r="L28" s="439"/>
      <c r="M28" s="440" t="s">
        <v>560</v>
      </c>
      <c r="N28" s="440" t="s">
        <v>561</v>
      </c>
      <c r="O28" s="440" t="s">
        <v>562</v>
      </c>
      <c r="P28" s="205"/>
      <c r="Q28" s="205"/>
    </row>
    <row r="29" spans="2:17">
      <c r="J29" s="436"/>
      <c r="K29" s="205"/>
      <c r="L29" s="205" t="s">
        <v>587</v>
      </c>
      <c r="M29" s="462">
        <v>5</v>
      </c>
      <c r="N29" s="462">
        <v>4.5999999999999996</v>
      </c>
      <c r="O29" s="462">
        <v>4.0999999999999996</v>
      </c>
      <c r="P29" s="205"/>
      <c r="Q29" s="205"/>
    </row>
    <row r="30" spans="2:17">
      <c r="J30" s="436"/>
      <c r="K30" s="205"/>
      <c r="L30" s="253"/>
      <c r="M30" s="253"/>
      <c r="N30" s="253"/>
      <c r="O30" s="253"/>
      <c r="P30" s="253"/>
      <c r="Q30" s="253"/>
    </row>
    <row r="31" spans="2:17">
      <c r="J31" s="436"/>
      <c r="L31" s="253"/>
      <c r="M31" s="253"/>
      <c r="N31" s="253"/>
      <c r="O31" s="253"/>
      <c r="P31" s="253"/>
      <c r="Q31" s="253"/>
    </row>
    <row r="32" spans="2:17">
      <c r="J32" s="436"/>
      <c r="L32" s="253"/>
      <c r="M32" s="253"/>
      <c r="N32" s="253"/>
      <c r="O32" s="253"/>
      <c r="P32" s="253"/>
      <c r="Q32" s="253"/>
    </row>
    <row r="33" spans="10:17">
      <c r="J33" s="436"/>
      <c r="L33" s="253"/>
      <c r="M33" s="253"/>
      <c r="N33" s="253"/>
      <c r="O33" s="253"/>
      <c r="P33" s="253"/>
      <c r="Q33" s="253"/>
    </row>
  </sheetData>
  <mergeCells count="7">
    <mergeCell ref="M26:Q27"/>
    <mergeCell ref="C2:I2"/>
    <mergeCell ref="C3:I3"/>
    <mergeCell ref="C4:I4"/>
    <mergeCell ref="C6:I6"/>
    <mergeCell ref="C7:I7"/>
    <mergeCell ref="C8:I8"/>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DCD69-2EC2-4FF1-82A6-79F4F95C8982}">
  <dimension ref="A1:R37"/>
  <sheetViews>
    <sheetView showGridLines="0" topLeftCell="A3" zoomScaleNormal="100" workbookViewId="0">
      <selection activeCell="B4" sqref="B4:J4"/>
    </sheetView>
  </sheetViews>
  <sheetFormatPr baseColWidth="10" defaultColWidth="9.140625" defaultRowHeight="15"/>
  <cols>
    <col min="1" max="1" width="7.5703125" style="1" customWidth="1"/>
    <col min="2" max="2" width="14.85546875" style="436" customWidth="1"/>
    <col min="3" max="3" width="8.5703125" style="1" customWidth="1"/>
    <col min="4" max="4" width="21" style="1" customWidth="1"/>
    <col min="5" max="5" width="11.42578125" style="1" customWidth="1"/>
    <col min="6" max="6" width="13.5703125" style="1" customWidth="1"/>
    <col min="7" max="8" width="9.140625" style="1"/>
    <col min="9" max="9" width="12.5703125" style="1" customWidth="1"/>
    <col min="10" max="10" width="6.5703125" style="1" customWidth="1"/>
    <col min="11" max="11" width="9.140625" style="1"/>
    <col min="12" max="12" width="6.140625" style="1" customWidth="1"/>
    <col min="13" max="13" width="9.140625" style="1"/>
    <col min="14" max="14" width="16.5703125" style="1" customWidth="1"/>
    <col min="15" max="15" width="9.140625" style="1"/>
    <col min="16" max="16" width="5" style="1" customWidth="1"/>
    <col min="17" max="16384" width="9.140625" style="1"/>
  </cols>
  <sheetData>
    <row r="1" spans="1:12">
      <c r="A1" s="259"/>
      <c r="B1" s="259"/>
      <c r="C1" s="259"/>
      <c r="D1" s="259"/>
      <c r="E1" s="259"/>
      <c r="F1" s="259"/>
      <c r="G1" s="259"/>
      <c r="H1" s="260"/>
      <c r="J1" s="260"/>
      <c r="L1" s="261"/>
    </row>
    <row r="2" spans="1:12" ht="18" customHeight="1">
      <c r="B2" s="433"/>
      <c r="C2" s="2135" t="s">
        <v>476</v>
      </c>
      <c r="D2" s="2135"/>
      <c r="E2" s="2135"/>
      <c r="F2" s="2135"/>
      <c r="G2" s="2135"/>
      <c r="H2" s="2135"/>
      <c r="I2" s="2135"/>
      <c r="J2" s="2135"/>
      <c r="K2" s="433"/>
      <c r="L2" s="433"/>
    </row>
    <row r="3" spans="1:12" ht="18" customHeight="1">
      <c r="B3" s="433"/>
      <c r="C3" s="2135" t="s">
        <v>477</v>
      </c>
      <c r="D3" s="2135"/>
      <c r="E3" s="2135"/>
      <c r="F3" s="2135"/>
      <c r="G3" s="2135"/>
      <c r="H3" s="2135"/>
      <c r="I3" s="2135"/>
      <c r="J3" s="2135"/>
      <c r="K3" s="433"/>
      <c r="L3" s="433"/>
    </row>
    <row r="4" spans="1:12" ht="18" customHeight="1">
      <c r="B4" s="464"/>
      <c r="C4" s="2136" t="s">
        <v>478</v>
      </c>
      <c r="D4" s="2136"/>
      <c r="E4" s="2136"/>
      <c r="F4" s="2136"/>
      <c r="G4" s="2136"/>
      <c r="H4" s="2136"/>
      <c r="I4" s="2136"/>
      <c r="J4" s="2136"/>
      <c r="K4" s="464"/>
      <c r="L4" s="464"/>
    </row>
    <row r="5" spans="1:12">
      <c r="A5" s="261"/>
      <c r="B5" s="261"/>
      <c r="C5" s="261"/>
      <c r="D5" s="261"/>
      <c r="E5" s="261"/>
      <c r="F5" s="261"/>
      <c r="G5" s="261"/>
      <c r="H5" s="261"/>
      <c r="I5" s="261"/>
      <c r="J5" s="261"/>
      <c r="K5" s="261"/>
      <c r="L5" s="261"/>
    </row>
    <row r="6" spans="1:12" ht="15.75">
      <c r="C6" s="2154" t="s">
        <v>588</v>
      </c>
      <c r="D6" s="2154"/>
      <c r="E6" s="2154"/>
      <c r="F6" s="2154"/>
      <c r="G6" s="2154"/>
      <c r="H6" s="2154"/>
      <c r="I6" s="2154"/>
      <c r="J6" s="2154"/>
    </row>
    <row r="7" spans="1:12" ht="15.75">
      <c r="C7" s="2156" t="s">
        <v>555</v>
      </c>
      <c r="D7" s="2156"/>
      <c r="E7" s="2156"/>
      <c r="F7" s="2156"/>
      <c r="G7" s="2156"/>
      <c r="H7" s="2156"/>
      <c r="I7" s="2156"/>
      <c r="J7" s="2156"/>
    </row>
    <row r="8" spans="1:12" ht="17.100000000000001" customHeight="1">
      <c r="C8" s="2173" t="s">
        <v>556</v>
      </c>
      <c r="D8" s="2173"/>
      <c r="E8" s="2173"/>
      <c r="F8" s="2173"/>
      <c r="G8" s="2173"/>
      <c r="H8" s="2173"/>
      <c r="I8" s="2173"/>
      <c r="J8" s="2173"/>
    </row>
    <row r="15" spans="1:12">
      <c r="J15" s="104"/>
    </row>
    <row r="16" spans="1:12">
      <c r="J16" s="104"/>
    </row>
    <row r="17" spans="3:18">
      <c r="J17" s="437"/>
    </row>
    <row r="20" spans="3:18" ht="30" customHeight="1"/>
    <row r="21" spans="3:18" ht="30" customHeight="1">
      <c r="K21" s="205"/>
      <c r="L21" s="205"/>
      <c r="M21" s="205"/>
      <c r="N21" s="205"/>
      <c r="O21" s="205"/>
      <c r="P21" s="205"/>
      <c r="Q21" s="205"/>
      <c r="R21" s="205"/>
    </row>
    <row r="22" spans="3:18">
      <c r="K22" s="205"/>
      <c r="L22" s="205"/>
      <c r="M22" s="205"/>
      <c r="N22" s="205"/>
      <c r="O22" s="205"/>
      <c r="P22" s="205"/>
      <c r="Q22" s="205"/>
      <c r="R22" s="205"/>
    </row>
    <row r="23" spans="3:18">
      <c r="K23" s="205"/>
      <c r="L23" s="205"/>
      <c r="M23" s="205"/>
      <c r="N23" s="205"/>
      <c r="O23" s="205"/>
      <c r="P23" s="205"/>
      <c r="Q23" s="205"/>
      <c r="R23" s="205"/>
    </row>
    <row r="24" spans="3:18">
      <c r="K24" s="205"/>
      <c r="L24" s="205"/>
      <c r="M24" s="205"/>
      <c r="N24" s="205"/>
      <c r="O24" s="205"/>
      <c r="P24" s="205"/>
      <c r="Q24" s="205"/>
      <c r="R24" s="205"/>
    </row>
    <row r="25" spans="3:18">
      <c r="K25" s="205"/>
      <c r="L25" s="205"/>
      <c r="M25" s="205"/>
      <c r="N25" s="205"/>
      <c r="O25" s="205"/>
      <c r="P25" s="205"/>
      <c r="Q25" s="205"/>
      <c r="R25" s="205"/>
    </row>
    <row r="26" spans="3:18">
      <c r="K26" s="205"/>
      <c r="L26" s="205"/>
      <c r="M26" s="205"/>
      <c r="N26" s="205"/>
      <c r="O26" s="205"/>
      <c r="P26" s="205"/>
      <c r="Q26" s="205"/>
      <c r="R26" s="205"/>
    </row>
    <row r="27" spans="3:18">
      <c r="C27" s="438" t="s">
        <v>557</v>
      </c>
      <c r="K27" s="205"/>
      <c r="L27" s="439"/>
      <c r="M27" s="2153" t="s">
        <v>589</v>
      </c>
      <c r="N27" s="2153"/>
      <c r="O27" s="2153"/>
      <c r="P27" s="2153"/>
      <c r="Q27" s="2153"/>
      <c r="R27" s="205"/>
    </row>
    <row r="28" spans="3:18">
      <c r="C28" s="438" t="s">
        <v>558</v>
      </c>
      <c r="J28" s="436"/>
      <c r="K28" s="205"/>
      <c r="L28" s="439"/>
      <c r="M28" s="2153"/>
      <c r="N28" s="2153"/>
      <c r="O28" s="2153"/>
      <c r="P28" s="2153"/>
      <c r="Q28" s="2153"/>
      <c r="R28" s="205"/>
    </row>
    <row r="29" spans="3:18">
      <c r="J29" s="436"/>
      <c r="K29" s="205"/>
      <c r="L29" s="439"/>
      <c r="M29" s="440" t="s">
        <v>560</v>
      </c>
      <c r="N29" s="440" t="s">
        <v>561</v>
      </c>
      <c r="O29" s="440" t="s">
        <v>562</v>
      </c>
      <c r="P29" s="205"/>
      <c r="Q29" s="205"/>
      <c r="R29" s="205"/>
    </row>
    <row r="30" spans="3:18">
      <c r="J30" s="436"/>
      <c r="K30" s="205"/>
      <c r="L30" s="205" t="s">
        <v>590</v>
      </c>
      <c r="M30" s="462">
        <v>2.4</v>
      </c>
      <c r="N30" s="462">
        <v>2.4</v>
      </c>
      <c r="O30" s="462">
        <v>2.7</v>
      </c>
      <c r="P30" s="205"/>
      <c r="Q30" s="205"/>
      <c r="R30" s="205"/>
    </row>
    <row r="31" spans="3:18">
      <c r="J31" s="436"/>
      <c r="K31" s="205"/>
      <c r="L31" s="205"/>
      <c r="M31" s="205"/>
      <c r="N31" s="205"/>
      <c r="O31" s="205"/>
      <c r="P31" s="205"/>
      <c r="Q31" s="205"/>
      <c r="R31" s="205"/>
    </row>
    <row r="32" spans="3:18">
      <c r="J32" s="436"/>
      <c r="K32" s="205"/>
      <c r="L32" s="205"/>
      <c r="M32" s="205"/>
      <c r="N32" s="205"/>
      <c r="O32" s="205"/>
      <c r="P32" s="205"/>
      <c r="Q32" s="205"/>
      <c r="R32" s="205"/>
    </row>
    <row r="33" spans="10:18">
      <c r="J33" s="436"/>
      <c r="K33" s="205"/>
      <c r="L33" s="205"/>
      <c r="M33" s="205"/>
      <c r="N33" s="205"/>
      <c r="O33" s="205"/>
      <c r="P33" s="205"/>
      <c r="Q33" s="205"/>
      <c r="R33" s="205"/>
    </row>
    <row r="34" spans="10:18">
      <c r="J34" s="436"/>
      <c r="K34" s="205"/>
      <c r="L34" s="205"/>
      <c r="M34" s="205"/>
      <c r="N34" s="205"/>
      <c r="O34" s="205"/>
      <c r="P34" s="205"/>
      <c r="Q34" s="205"/>
      <c r="R34" s="205"/>
    </row>
    <row r="35" spans="10:18">
      <c r="K35" s="205"/>
      <c r="L35" s="205"/>
      <c r="M35" s="205"/>
      <c r="N35" s="205"/>
      <c r="O35" s="205"/>
      <c r="P35" s="205"/>
      <c r="Q35" s="205"/>
      <c r="R35" s="205"/>
    </row>
    <row r="36" spans="10:18">
      <c r="K36" s="205"/>
      <c r="L36" s="205"/>
      <c r="M36" s="205"/>
      <c r="N36" s="205"/>
      <c r="O36" s="205"/>
      <c r="P36" s="205"/>
      <c r="Q36" s="205"/>
      <c r="R36" s="205"/>
    </row>
    <row r="37" spans="10:18">
      <c r="K37" s="205"/>
      <c r="L37" s="205"/>
      <c r="M37" s="205"/>
      <c r="N37" s="205"/>
      <c r="O37" s="205"/>
      <c r="P37" s="205"/>
      <c r="Q37" s="205"/>
      <c r="R37" s="205"/>
    </row>
  </sheetData>
  <mergeCells count="7">
    <mergeCell ref="M27:Q28"/>
    <mergeCell ref="C2:J2"/>
    <mergeCell ref="C3:J3"/>
    <mergeCell ref="C4:J4"/>
    <mergeCell ref="C6:J6"/>
    <mergeCell ref="C7:J7"/>
    <mergeCell ref="C8:J8"/>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FA573-4946-4F32-97CC-915173F62D45}">
  <dimension ref="A1:T48"/>
  <sheetViews>
    <sheetView showGridLines="0" zoomScaleNormal="100" workbookViewId="0">
      <selection activeCell="I37" sqref="I37"/>
    </sheetView>
  </sheetViews>
  <sheetFormatPr baseColWidth="10" defaultColWidth="11.42578125" defaultRowHeight="15"/>
  <cols>
    <col min="1" max="1" width="12.42578125" style="1" customWidth="1"/>
    <col min="2" max="2" width="11.42578125" style="1" customWidth="1"/>
    <col min="3" max="3" width="13" style="1" customWidth="1"/>
    <col min="4" max="4" width="19.42578125" style="1" customWidth="1"/>
    <col min="5" max="8" width="11.42578125" style="1"/>
    <col min="9" max="9" width="26.42578125" style="1" customWidth="1"/>
    <col min="10" max="10" width="16.42578125" style="1" customWidth="1"/>
    <col min="11" max="11" width="26.5703125" style="1" customWidth="1"/>
    <col min="12" max="16384" width="11.42578125" style="1"/>
  </cols>
  <sheetData>
    <row r="1" spans="1:12">
      <c r="A1" s="259"/>
      <c r="B1" s="259"/>
      <c r="C1" s="259"/>
      <c r="D1" s="259"/>
      <c r="E1" s="259"/>
      <c r="F1" s="259"/>
      <c r="G1" s="259"/>
      <c r="H1" s="260"/>
      <c r="J1" s="260"/>
      <c r="L1" s="261"/>
    </row>
    <row r="2" spans="1:12" ht="17.45" customHeight="1">
      <c r="B2" s="433"/>
      <c r="C2" s="2135" t="s">
        <v>1771</v>
      </c>
      <c r="D2" s="2135"/>
      <c r="E2" s="2135"/>
      <c r="F2" s="2135"/>
      <c r="G2" s="2135"/>
      <c r="H2" s="2135"/>
      <c r="I2" s="2135"/>
      <c r="J2" s="433"/>
      <c r="K2" s="433"/>
      <c r="L2" s="433"/>
    </row>
    <row r="3" spans="1:12" ht="17.45" customHeight="1">
      <c r="B3" s="433"/>
      <c r="C3" s="2135" t="s">
        <v>592</v>
      </c>
      <c r="D3" s="2135"/>
      <c r="E3" s="2135"/>
      <c r="F3" s="2135"/>
      <c r="G3" s="2135"/>
      <c r="H3" s="2135"/>
      <c r="I3" s="2135"/>
      <c r="J3" s="433"/>
      <c r="K3" s="433"/>
      <c r="L3" s="433"/>
    </row>
    <row r="4" spans="1:12" ht="18" customHeight="1">
      <c r="B4" s="464"/>
      <c r="C4" s="2136" t="s">
        <v>478</v>
      </c>
      <c r="D4" s="2136"/>
      <c r="E4" s="2136"/>
      <c r="F4" s="2136"/>
      <c r="G4" s="2136"/>
      <c r="H4" s="2136"/>
      <c r="I4" s="2136"/>
      <c r="J4" s="464"/>
      <c r="K4" s="464"/>
      <c r="L4" s="464"/>
    </row>
    <row r="5" spans="1:12">
      <c r="A5" s="261"/>
      <c r="B5" s="261"/>
      <c r="C5" s="261"/>
      <c r="D5" s="261"/>
      <c r="E5" s="261"/>
      <c r="F5" s="261"/>
      <c r="G5" s="261"/>
      <c r="H5" s="261"/>
      <c r="I5" s="261"/>
      <c r="J5" s="261"/>
      <c r="K5" s="261"/>
      <c r="L5" s="261"/>
    </row>
    <row r="7" spans="1:12" ht="15.75">
      <c r="C7" s="2174" t="s">
        <v>593</v>
      </c>
      <c r="D7" s="2174"/>
      <c r="E7" s="2174"/>
      <c r="F7" s="2174"/>
      <c r="G7" s="2174"/>
      <c r="H7" s="2174"/>
      <c r="I7" s="2174"/>
    </row>
    <row r="8" spans="1:12" ht="15.75">
      <c r="C8" s="2175" t="s">
        <v>594</v>
      </c>
      <c r="D8" s="2175"/>
      <c r="E8" s="2175"/>
      <c r="F8" s="2175"/>
      <c r="G8" s="2175"/>
      <c r="H8" s="2175"/>
      <c r="I8" s="2175"/>
    </row>
    <row r="9" spans="1:12">
      <c r="C9" s="2158" t="s">
        <v>595</v>
      </c>
      <c r="D9" s="2158"/>
      <c r="E9" s="2158"/>
      <c r="F9" s="2158"/>
      <c r="G9" s="2158"/>
      <c r="H9" s="2158"/>
      <c r="I9" s="2158"/>
    </row>
    <row r="29" spans="3:19" ht="12" customHeight="1"/>
    <row r="30" spans="3:19" ht="11.1" customHeight="1">
      <c r="C30" s="466"/>
    </row>
    <row r="31" spans="3:19">
      <c r="J31" s="205"/>
      <c r="K31" s="205"/>
      <c r="L31" s="205"/>
      <c r="M31" s="205"/>
      <c r="N31" s="205"/>
      <c r="O31" s="205"/>
      <c r="P31" s="205"/>
      <c r="Q31" s="205"/>
      <c r="R31" s="205"/>
      <c r="S31" s="205"/>
    </row>
    <row r="32" spans="3:19">
      <c r="J32" s="467"/>
      <c r="K32" s="467"/>
      <c r="L32" s="467"/>
      <c r="M32" s="467"/>
      <c r="N32" s="467"/>
      <c r="O32" s="468"/>
      <c r="P32" s="205"/>
      <c r="Q32" s="205"/>
      <c r="R32" s="205"/>
      <c r="S32" s="205"/>
    </row>
    <row r="33" spans="3:20">
      <c r="C33" s="469" t="s">
        <v>596</v>
      </c>
      <c r="J33" s="253"/>
      <c r="K33" s="468" t="s">
        <v>597</v>
      </c>
      <c r="L33" s="205"/>
      <c r="M33" s="205"/>
      <c r="N33" s="205"/>
      <c r="O33" s="205"/>
      <c r="P33" s="205"/>
      <c r="Q33" s="205"/>
      <c r="R33" s="205"/>
      <c r="S33" s="205"/>
      <c r="T33" s="205"/>
    </row>
    <row r="34" spans="3:20">
      <c r="C34" s="470" t="s">
        <v>598</v>
      </c>
      <c r="J34" s="253"/>
      <c r="K34" s="2100" t="s">
        <v>599</v>
      </c>
      <c r="L34" s="253"/>
      <c r="M34" s="253"/>
      <c r="N34" s="253"/>
      <c r="O34" s="253"/>
      <c r="P34" s="253"/>
      <c r="Q34" s="253"/>
      <c r="R34" s="253"/>
      <c r="S34" s="253"/>
      <c r="T34" s="205"/>
    </row>
    <row r="35" spans="3:20">
      <c r="J35" s="253"/>
      <c r="K35" s="253"/>
      <c r="L35" s="253"/>
      <c r="M35" s="253"/>
      <c r="N35" s="253"/>
      <c r="O35" s="253"/>
      <c r="P35" s="253"/>
      <c r="Q35" s="253"/>
      <c r="R35" s="253"/>
      <c r="S35" s="253"/>
      <c r="T35" s="205"/>
    </row>
    <row r="36" spans="3:20">
      <c r="J36" s="253"/>
      <c r="K36" s="2101" t="s">
        <v>493</v>
      </c>
      <c r="L36" s="2102" t="s">
        <v>560</v>
      </c>
      <c r="M36" s="2102" t="s">
        <v>561</v>
      </c>
      <c r="N36" s="2102" t="s">
        <v>562</v>
      </c>
      <c r="O36" s="253"/>
      <c r="P36" s="253"/>
      <c r="Q36" s="253"/>
      <c r="R36" s="253"/>
      <c r="S36" s="253"/>
      <c r="T36" s="205"/>
    </row>
    <row r="37" spans="3:20">
      <c r="J37" s="253"/>
      <c r="K37" s="253" t="s">
        <v>600</v>
      </c>
      <c r="L37" s="2103">
        <v>2.4</v>
      </c>
      <c r="M37" s="2104">
        <v>2.2000000000000002</v>
      </c>
      <c r="N37" s="2104">
        <v>2.5</v>
      </c>
      <c r="O37" s="253"/>
      <c r="P37" s="253"/>
      <c r="Q37" s="253"/>
      <c r="R37" s="253"/>
      <c r="S37" s="253"/>
      <c r="T37" s="205"/>
    </row>
    <row r="38" spans="3:20" s="101" customFormat="1">
      <c r="J38" s="253"/>
      <c r="K38" s="2105" t="s">
        <v>601</v>
      </c>
      <c r="L38" s="2103">
        <v>2.9</v>
      </c>
      <c r="M38" s="2104">
        <v>2.5</v>
      </c>
      <c r="N38" s="2104">
        <v>2.5</v>
      </c>
      <c r="O38" s="253"/>
      <c r="P38" s="467"/>
      <c r="Q38" s="467"/>
      <c r="R38" s="467"/>
      <c r="S38" s="467"/>
      <c r="T38" s="468"/>
    </row>
    <row r="39" spans="3:20">
      <c r="J39" s="253"/>
      <c r="K39" s="253" t="s">
        <v>602</v>
      </c>
      <c r="L39" s="2104">
        <v>2.2999999999999998</v>
      </c>
      <c r="M39" s="2104">
        <v>1.6</v>
      </c>
      <c r="N39" s="2104">
        <v>2.8</v>
      </c>
      <c r="O39" s="253"/>
      <c r="P39" s="253"/>
      <c r="Q39" s="253"/>
      <c r="R39" s="253"/>
      <c r="S39" s="253"/>
      <c r="T39" s="205"/>
    </row>
    <row r="40" spans="3:20">
      <c r="J40" s="253"/>
      <c r="K40" s="2105" t="s">
        <v>603</v>
      </c>
      <c r="L40" s="2104">
        <v>1.4</v>
      </c>
      <c r="M40" s="2104">
        <v>1.1000000000000001</v>
      </c>
      <c r="N40" s="2104">
        <v>2.2000000000000002</v>
      </c>
      <c r="O40" s="253"/>
      <c r="P40" s="253"/>
      <c r="Q40" s="253"/>
      <c r="R40" s="253"/>
      <c r="S40" s="253"/>
      <c r="T40" s="205"/>
    </row>
    <row r="41" spans="3:20">
      <c r="J41" s="253"/>
      <c r="K41" s="469" t="s">
        <v>596</v>
      </c>
      <c r="L41" s="253"/>
      <c r="M41" s="253"/>
      <c r="N41" s="253"/>
      <c r="O41" s="253"/>
      <c r="P41" s="253"/>
      <c r="Q41" s="253"/>
      <c r="R41" s="253"/>
      <c r="S41" s="253"/>
      <c r="T41" s="205"/>
    </row>
    <row r="42" spans="3:20">
      <c r="J42" s="253"/>
      <c r="K42" s="2106" t="s">
        <v>2017</v>
      </c>
      <c r="L42" s="253"/>
      <c r="M42" s="253"/>
      <c r="N42" s="253"/>
      <c r="O42" s="253"/>
      <c r="P42" s="253"/>
      <c r="Q42" s="253"/>
      <c r="R42" s="253"/>
      <c r="S42" s="253"/>
      <c r="T42" s="205"/>
    </row>
    <row r="43" spans="3:20">
      <c r="J43" s="253"/>
      <c r="K43" s="253"/>
      <c r="L43" s="253"/>
      <c r="M43" s="253"/>
      <c r="N43" s="253"/>
      <c r="O43" s="253"/>
      <c r="P43" s="253"/>
      <c r="Q43" s="253"/>
      <c r="R43" s="253"/>
      <c r="S43" s="253"/>
    </row>
    <row r="44" spans="3:20">
      <c r="J44" s="253"/>
      <c r="K44" s="253"/>
      <c r="L44" s="253"/>
      <c r="M44" s="253"/>
      <c r="N44" s="253"/>
      <c r="O44" s="253"/>
      <c r="P44" s="253"/>
      <c r="Q44" s="253"/>
      <c r="R44" s="253"/>
      <c r="S44" s="253"/>
    </row>
    <row r="45" spans="3:20">
      <c r="J45" s="253"/>
      <c r="K45" s="253"/>
      <c r="L45" s="253"/>
      <c r="M45" s="253"/>
      <c r="N45" s="253"/>
      <c r="O45" s="253"/>
      <c r="P45" s="253"/>
      <c r="Q45" s="253"/>
      <c r="R45" s="253"/>
      <c r="S45" s="253"/>
    </row>
    <row r="46" spans="3:20">
      <c r="J46" s="253"/>
      <c r="K46" s="253"/>
      <c r="L46" s="253"/>
      <c r="M46" s="253"/>
      <c r="N46" s="253"/>
      <c r="O46" s="253"/>
      <c r="P46" s="253"/>
      <c r="Q46" s="253"/>
      <c r="R46" s="253"/>
      <c r="S46" s="253"/>
    </row>
    <row r="47" spans="3:20">
      <c r="J47" s="253"/>
      <c r="K47" s="253"/>
      <c r="L47" s="253"/>
      <c r="M47" s="253"/>
      <c r="N47" s="253"/>
      <c r="O47" s="253"/>
      <c r="P47" s="253"/>
      <c r="Q47" s="253"/>
      <c r="R47" s="253"/>
      <c r="S47" s="253"/>
    </row>
    <row r="48" spans="3:20">
      <c r="P48" s="205"/>
      <c r="Q48" s="205"/>
      <c r="R48" s="205"/>
      <c r="S48" s="205"/>
    </row>
  </sheetData>
  <mergeCells count="6">
    <mergeCell ref="C9:I9"/>
    <mergeCell ref="C2:I2"/>
    <mergeCell ref="C3:I3"/>
    <mergeCell ref="C4:I4"/>
    <mergeCell ref="C7:I7"/>
    <mergeCell ref="C8:I8"/>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F261B-46D4-4C66-8FF4-CA5139B7DAEB}">
  <dimension ref="A1:L81"/>
  <sheetViews>
    <sheetView showGridLines="0" zoomScaleNormal="100" workbookViewId="0">
      <selection activeCell="B4" sqref="B4:G4"/>
    </sheetView>
  </sheetViews>
  <sheetFormatPr baseColWidth="10" defaultColWidth="11.42578125" defaultRowHeight="15"/>
  <cols>
    <col min="1" max="1" width="7.5703125" style="1" customWidth="1"/>
    <col min="2" max="2" width="10.5703125" style="1" customWidth="1"/>
    <col min="3" max="3" width="31.5703125" style="1" customWidth="1"/>
    <col min="4" max="4" width="13" style="1" customWidth="1"/>
    <col min="5" max="5" width="27.42578125" style="1" customWidth="1"/>
    <col min="6" max="6" width="11.42578125" style="1"/>
    <col min="7" max="7" width="26" style="1" customWidth="1"/>
    <col min="8" max="8" width="12.85546875" style="1" customWidth="1"/>
    <col min="9" max="9" width="34.5703125" style="1" customWidth="1"/>
    <col min="10" max="10" width="16.42578125" style="1" customWidth="1"/>
    <col min="11" max="16384" width="11.42578125" style="1"/>
  </cols>
  <sheetData>
    <row r="1" spans="1:12">
      <c r="A1" s="259"/>
      <c r="B1" s="259"/>
      <c r="C1" s="259"/>
      <c r="D1" s="259"/>
      <c r="E1" s="259"/>
      <c r="F1" s="259"/>
      <c r="G1" s="259"/>
      <c r="H1" s="260"/>
      <c r="J1" s="260"/>
      <c r="L1" s="261"/>
    </row>
    <row r="2" spans="1:12" ht="18" customHeight="1">
      <c r="B2" s="433"/>
      <c r="C2" s="2135" t="s">
        <v>1771</v>
      </c>
      <c r="D2" s="2135"/>
      <c r="E2" s="2135"/>
      <c r="F2" s="2135"/>
      <c r="G2" s="2135"/>
      <c r="H2" s="433"/>
      <c r="I2" s="433"/>
      <c r="J2" s="433"/>
      <c r="K2" s="433"/>
      <c r="L2" s="433"/>
    </row>
    <row r="3" spans="1:12" ht="18" customHeight="1">
      <c r="B3" s="433"/>
      <c r="C3" s="2135" t="s">
        <v>592</v>
      </c>
      <c r="D3" s="2135"/>
      <c r="E3" s="2135"/>
      <c r="F3" s="2135"/>
      <c r="G3" s="2135"/>
      <c r="H3" s="433"/>
      <c r="I3" s="433"/>
      <c r="J3" s="433"/>
      <c r="K3" s="433"/>
      <c r="L3" s="433"/>
    </row>
    <row r="4" spans="1:12" ht="18" customHeight="1">
      <c r="B4" s="464"/>
      <c r="C4" s="2136" t="s">
        <v>478</v>
      </c>
      <c r="D4" s="2136"/>
      <c r="E4" s="2136"/>
      <c r="F4" s="2136"/>
      <c r="G4" s="2136"/>
      <c r="H4" s="464"/>
      <c r="I4" s="464"/>
      <c r="J4" s="464"/>
      <c r="K4" s="464"/>
      <c r="L4" s="464"/>
    </row>
    <row r="5" spans="1:12">
      <c r="A5" s="261"/>
      <c r="B5" s="261"/>
      <c r="C5" s="261"/>
      <c r="D5" s="261"/>
      <c r="E5" s="261"/>
      <c r="F5" s="261"/>
      <c r="G5" s="261"/>
      <c r="H5" s="261"/>
      <c r="I5" s="261"/>
      <c r="J5" s="261"/>
      <c r="K5" s="261"/>
      <c r="L5" s="261"/>
    </row>
    <row r="7" spans="1:12" ht="15.75">
      <c r="C7" s="2174" t="s">
        <v>604</v>
      </c>
      <c r="D7" s="2174"/>
      <c r="E7" s="2174"/>
      <c r="F7" s="2174"/>
      <c r="G7" s="2174"/>
      <c r="H7" s="104"/>
    </row>
    <row r="8" spans="1:12">
      <c r="A8" s="459"/>
      <c r="C8" s="2158" t="s">
        <v>595</v>
      </c>
      <c r="D8" s="2158"/>
      <c r="E8" s="2158"/>
      <c r="F8" s="2158"/>
      <c r="G8" s="2158"/>
      <c r="H8" s="459"/>
    </row>
    <row r="32" spans="3:3">
      <c r="C32" s="469" t="s">
        <v>596</v>
      </c>
    </row>
    <row r="39" spans="1:9">
      <c r="A39" s="475"/>
      <c r="F39" s="205"/>
      <c r="G39" s="205"/>
      <c r="H39" s="205"/>
      <c r="I39" s="205"/>
    </row>
    <row r="40" spans="1:9">
      <c r="A40" s="475"/>
      <c r="F40" s="205"/>
      <c r="G40" s="205"/>
      <c r="H40" s="205"/>
      <c r="I40" s="205"/>
    </row>
    <row r="41" spans="1:9">
      <c r="F41" s="253"/>
      <c r="G41" s="253"/>
      <c r="H41" s="253"/>
      <c r="I41" s="253"/>
    </row>
    <row r="42" spans="1:9">
      <c r="A42" s="475"/>
      <c r="F42" s="253"/>
      <c r="G42" s="253"/>
      <c r="H42" s="253"/>
      <c r="I42" s="205"/>
    </row>
    <row r="43" spans="1:9">
      <c r="A43" s="475"/>
      <c r="F43" s="253"/>
      <c r="G43" s="471" t="s">
        <v>493</v>
      </c>
      <c r="H43" s="472" t="s">
        <v>605</v>
      </c>
      <c r="I43" s="205"/>
    </row>
    <row r="44" spans="1:9">
      <c r="A44" s="475"/>
      <c r="F44" s="253"/>
      <c r="G44" s="205" t="s">
        <v>606</v>
      </c>
      <c r="H44" s="462">
        <v>16.2</v>
      </c>
      <c r="I44" s="205"/>
    </row>
    <row r="45" spans="1:9">
      <c r="A45" s="475"/>
      <c r="F45" s="253"/>
      <c r="G45" s="476" t="s">
        <v>607</v>
      </c>
      <c r="H45" s="462">
        <v>6.5</v>
      </c>
      <c r="I45" s="205"/>
    </row>
    <row r="46" spans="1:9">
      <c r="A46" s="475"/>
      <c r="F46" s="253"/>
      <c r="G46" s="476" t="s">
        <v>608</v>
      </c>
      <c r="H46" s="462">
        <v>4.5</v>
      </c>
      <c r="I46" s="205"/>
    </row>
    <row r="47" spans="1:9">
      <c r="A47" s="475"/>
      <c r="F47" s="253"/>
      <c r="G47" s="476" t="s">
        <v>609</v>
      </c>
      <c r="H47" s="462">
        <v>4.4000000000000004</v>
      </c>
      <c r="I47" s="205"/>
    </row>
    <row r="48" spans="1:9">
      <c r="A48" s="477"/>
      <c r="F48" s="253"/>
      <c r="G48" s="476" t="s">
        <v>610</v>
      </c>
      <c r="H48" s="462">
        <v>4.3</v>
      </c>
      <c r="I48" s="205"/>
    </row>
    <row r="49" spans="6:9">
      <c r="F49" s="253"/>
      <c r="G49" s="476" t="s">
        <v>611</v>
      </c>
      <c r="H49" s="462">
        <v>4</v>
      </c>
      <c r="I49" s="205"/>
    </row>
    <row r="50" spans="6:9">
      <c r="F50" s="253"/>
      <c r="G50" s="476" t="s">
        <v>612</v>
      </c>
      <c r="H50" s="462">
        <v>4</v>
      </c>
      <c r="I50" s="205"/>
    </row>
    <row r="51" spans="6:9">
      <c r="F51" s="253"/>
      <c r="G51" s="476" t="s">
        <v>613</v>
      </c>
      <c r="H51" s="462">
        <v>3.9</v>
      </c>
      <c r="I51" s="205"/>
    </row>
    <row r="52" spans="6:9">
      <c r="F52" s="253"/>
      <c r="G52" s="476" t="s">
        <v>614</v>
      </c>
      <c r="H52" s="462">
        <v>3.7</v>
      </c>
      <c r="I52" s="205"/>
    </row>
    <row r="53" spans="6:9">
      <c r="F53" s="253"/>
      <c r="G53" s="205" t="s">
        <v>615</v>
      </c>
      <c r="H53" s="462">
        <v>3.5</v>
      </c>
      <c r="I53" s="205"/>
    </row>
    <row r="54" spans="6:9">
      <c r="F54" s="253"/>
      <c r="G54" s="476" t="s">
        <v>616</v>
      </c>
      <c r="H54" s="462">
        <v>3.5</v>
      </c>
      <c r="I54" s="205"/>
    </row>
    <row r="55" spans="6:9">
      <c r="F55" s="253"/>
      <c r="G55" s="476" t="s">
        <v>617</v>
      </c>
      <c r="H55" s="462">
        <v>3.5</v>
      </c>
      <c r="I55" s="205"/>
    </row>
    <row r="56" spans="6:9">
      <c r="F56" s="253"/>
      <c r="G56" s="476" t="s">
        <v>618</v>
      </c>
      <c r="H56" s="462">
        <v>3.5</v>
      </c>
      <c r="I56" s="205"/>
    </row>
    <row r="57" spans="6:9">
      <c r="F57" s="253"/>
      <c r="G57" s="476" t="s">
        <v>619</v>
      </c>
      <c r="H57" s="462">
        <v>3.3</v>
      </c>
      <c r="I57" s="205"/>
    </row>
    <row r="58" spans="6:9">
      <c r="F58" s="253"/>
      <c r="G58" s="476" t="s">
        <v>620</v>
      </c>
      <c r="H58" s="462">
        <v>3.2</v>
      </c>
      <c r="I58" s="205"/>
    </row>
    <row r="59" spans="6:9">
      <c r="F59" s="253"/>
      <c r="G59" s="476" t="s">
        <v>621</v>
      </c>
      <c r="H59" s="462">
        <v>3.1</v>
      </c>
      <c r="I59" s="205"/>
    </row>
    <row r="60" spans="6:9">
      <c r="F60" s="253"/>
      <c r="G60" s="476" t="s">
        <v>622</v>
      </c>
      <c r="H60" s="462">
        <v>3</v>
      </c>
      <c r="I60" s="205"/>
    </row>
    <row r="61" spans="6:9">
      <c r="F61" s="253"/>
      <c r="G61" s="476" t="s">
        <v>623</v>
      </c>
      <c r="H61" s="462">
        <v>2.6</v>
      </c>
      <c r="I61" s="205"/>
    </row>
    <row r="62" spans="6:9">
      <c r="F62" s="253"/>
      <c r="G62" s="476" t="s">
        <v>624</v>
      </c>
      <c r="H62" s="462">
        <v>2.5</v>
      </c>
      <c r="I62" s="205"/>
    </row>
    <row r="63" spans="6:9">
      <c r="F63" s="253"/>
      <c r="G63" s="476" t="s">
        <v>625</v>
      </c>
      <c r="H63" s="462">
        <v>2.5</v>
      </c>
      <c r="I63" s="205"/>
    </row>
    <row r="64" spans="6:9">
      <c r="F64" s="253"/>
      <c r="G64" s="476" t="s">
        <v>626</v>
      </c>
      <c r="H64" s="462">
        <v>2.4</v>
      </c>
      <c r="I64" s="205"/>
    </row>
    <row r="65" spans="6:9">
      <c r="F65" s="253"/>
      <c r="G65" s="205" t="s">
        <v>600</v>
      </c>
      <c r="H65" s="462">
        <v>2.2000000000000002</v>
      </c>
      <c r="I65" s="205"/>
    </row>
    <row r="66" spans="6:9">
      <c r="F66" s="253"/>
      <c r="G66" s="476" t="s">
        <v>627</v>
      </c>
      <c r="H66" s="462">
        <v>2.2000000000000002</v>
      </c>
      <c r="I66" s="205"/>
    </row>
    <row r="67" spans="6:9">
      <c r="F67" s="253"/>
      <c r="G67" s="476" t="s">
        <v>628</v>
      </c>
      <c r="H67" s="462">
        <v>2</v>
      </c>
      <c r="I67" s="205"/>
    </row>
    <row r="68" spans="6:9">
      <c r="F68" s="253"/>
      <c r="G68" s="205" t="s">
        <v>629</v>
      </c>
      <c r="H68" s="462">
        <v>2</v>
      </c>
      <c r="I68" s="205"/>
    </row>
    <row r="69" spans="6:9">
      <c r="F69" s="253"/>
      <c r="G69" s="476" t="s">
        <v>630</v>
      </c>
      <c r="H69" s="462">
        <v>2</v>
      </c>
      <c r="I69" s="205"/>
    </row>
    <row r="70" spans="6:9">
      <c r="F70" s="253"/>
      <c r="G70" s="476" t="s">
        <v>631</v>
      </c>
      <c r="H70" s="462">
        <v>1.6</v>
      </c>
      <c r="I70" s="205"/>
    </row>
    <row r="71" spans="6:9">
      <c r="F71" s="253"/>
      <c r="G71" s="476" t="s">
        <v>632</v>
      </c>
      <c r="H71" s="462">
        <v>1.5</v>
      </c>
      <c r="I71" s="205"/>
    </row>
    <row r="72" spans="6:9">
      <c r="F72" s="253"/>
      <c r="G72" s="476" t="s">
        <v>633</v>
      </c>
      <c r="H72" s="462">
        <v>1.3</v>
      </c>
      <c r="I72" s="205"/>
    </row>
    <row r="73" spans="6:9">
      <c r="F73" s="253"/>
      <c r="G73" s="205" t="s">
        <v>634</v>
      </c>
      <c r="H73" s="462">
        <v>0.8</v>
      </c>
      <c r="I73" s="205"/>
    </row>
    <row r="74" spans="6:9">
      <c r="F74" s="253"/>
      <c r="G74" s="476" t="s">
        <v>635</v>
      </c>
      <c r="H74" s="462">
        <v>0.5</v>
      </c>
      <c r="I74" s="205"/>
    </row>
    <row r="75" spans="6:9">
      <c r="F75" s="253"/>
      <c r="G75" s="476" t="s">
        <v>636</v>
      </c>
      <c r="H75" s="462">
        <v>-1.2</v>
      </c>
      <c r="I75" s="205"/>
    </row>
    <row r="76" spans="6:9">
      <c r="F76" s="253"/>
      <c r="G76" s="476" t="s">
        <v>637</v>
      </c>
      <c r="H76" s="462">
        <v>-1.9</v>
      </c>
      <c r="I76" s="205"/>
    </row>
    <row r="77" spans="6:9">
      <c r="F77" s="253"/>
      <c r="G77" s="205" t="s">
        <v>638</v>
      </c>
      <c r="H77" s="462">
        <v>-10.3</v>
      </c>
      <c r="I77" s="205"/>
    </row>
    <row r="78" spans="6:9">
      <c r="F78" s="253"/>
      <c r="G78" s="474" t="s">
        <v>639</v>
      </c>
      <c r="H78" s="205"/>
      <c r="I78" s="205"/>
    </row>
    <row r="79" spans="6:9">
      <c r="F79" s="253"/>
      <c r="G79" s="253"/>
      <c r="H79" s="253"/>
      <c r="I79" s="253"/>
    </row>
    <row r="80" spans="6:9">
      <c r="F80" s="253"/>
      <c r="G80" s="253"/>
      <c r="H80" s="253"/>
      <c r="I80" s="253"/>
    </row>
    <row r="81" spans="6:9">
      <c r="F81" s="253"/>
      <c r="G81" s="253"/>
      <c r="H81" s="253"/>
      <c r="I81" s="253"/>
    </row>
  </sheetData>
  <mergeCells count="5">
    <mergeCell ref="C2:G2"/>
    <mergeCell ref="C3:G3"/>
    <mergeCell ref="C4:G4"/>
    <mergeCell ref="C7:G7"/>
    <mergeCell ref="C8:G8"/>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74C24-F837-42E6-93E0-AF6EFFD25446}">
  <dimension ref="A1:T47"/>
  <sheetViews>
    <sheetView showGridLines="0" zoomScaleNormal="100" workbookViewId="0">
      <selection activeCell="B4" sqref="B4:F4"/>
    </sheetView>
  </sheetViews>
  <sheetFormatPr baseColWidth="10" defaultColWidth="11.5703125" defaultRowHeight="15"/>
  <cols>
    <col min="1" max="1" width="9.42578125" style="261" customWidth="1"/>
    <col min="2" max="9" width="11.5703125" style="261"/>
    <col min="10" max="10" width="29.140625" style="261" customWidth="1"/>
    <col min="11" max="17" width="11.5703125" style="261"/>
    <col min="18" max="18" width="14.5703125" style="261" customWidth="1"/>
    <col min="19" max="19" width="11.5703125" style="261"/>
    <col min="20" max="20" width="15" style="261" customWidth="1"/>
    <col min="21" max="16384" width="11.5703125" style="261"/>
  </cols>
  <sheetData>
    <row r="1" spans="1:12" ht="18.75" customHeight="1">
      <c r="A1" s="2135" t="s">
        <v>591</v>
      </c>
      <c r="B1" s="2135"/>
      <c r="C1" s="2135"/>
      <c r="D1" s="2135"/>
      <c r="E1" s="2135"/>
      <c r="F1" s="2135"/>
      <c r="G1" s="2135"/>
      <c r="H1" s="2135"/>
      <c r="I1" s="2135"/>
      <c r="J1" s="2135"/>
      <c r="K1" s="2135"/>
      <c r="L1" s="2135"/>
    </row>
    <row r="2" spans="1:12" ht="18.75" customHeight="1">
      <c r="A2" s="2135" t="s">
        <v>592</v>
      </c>
      <c r="B2" s="2135"/>
      <c r="C2" s="2135"/>
      <c r="D2" s="2135"/>
      <c r="E2" s="2135"/>
      <c r="F2" s="2135"/>
      <c r="G2" s="2135"/>
      <c r="H2" s="2135"/>
      <c r="I2" s="2135"/>
      <c r="J2" s="2135"/>
      <c r="K2" s="2135"/>
      <c r="L2" s="2135"/>
    </row>
    <row r="3" spans="1:12" ht="18.75" customHeight="1">
      <c r="A3" s="2136" t="s">
        <v>478</v>
      </c>
      <c r="B3" s="2136"/>
      <c r="C3" s="2136"/>
      <c r="D3" s="2136"/>
      <c r="E3" s="2136"/>
      <c r="F3" s="2136"/>
      <c r="G3" s="2136"/>
      <c r="H3" s="2136"/>
      <c r="I3" s="2136"/>
      <c r="J3" s="2136"/>
      <c r="K3" s="2136"/>
      <c r="L3" s="2136"/>
    </row>
    <row r="6" spans="1:12" ht="15.6" customHeight="1">
      <c r="C6" s="2172" t="s">
        <v>640</v>
      </c>
      <c r="D6" s="2156"/>
      <c r="E6" s="2156"/>
      <c r="F6" s="2156"/>
      <c r="G6" s="2156"/>
      <c r="H6" s="2156"/>
      <c r="I6" s="2156"/>
      <c r="J6" s="2156"/>
    </row>
    <row r="7" spans="1:12">
      <c r="C7" s="2177" t="s">
        <v>641</v>
      </c>
      <c r="D7" s="2177"/>
      <c r="E7" s="2177"/>
      <c r="F7" s="2177"/>
      <c r="G7" s="2177"/>
      <c r="H7" s="2177"/>
      <c r="I7" s="2177"/>
      <c r="J7" s="2177"/>
    </row>
    <row r="31" spans="3:10" ht="11.45" customHeight="1"/>
    <row r="32" spans="3:10" ht="25.35" customHeight="1">
      <c r="C32" s="2178" t="s">
        <v>642</v>
      </c>
      <c r="D32" s="2178"/>
      <c r="E32" s="2178"/>
      <c r="F32" s="2178"/>
      <c r="G32" s="2178"/>
      <c r="H32" s="2178"/>
      <c r="I32" s="2178"/>
      <c r="J32" s="2178"/>
    </row>
    <row r="33" spans="3:20" ht="25.35" customHeight="1">
      <c r="C33" s="2176" t="s">
        <v>643</v>
      </c>
      <c r="D33" s="2176"/>
      <c r="E33" s="2176"/>
      <c r="F33" s="2176"/>
      <c r="G33" s="2176"/>
      <c r="H33" s="2176"/>
      <c r="I33" s="2176"/>
      <c r="J33" s="2176"/>
    </row>
    <row r="34" spans="3:20">
      <c r="C34" s="469" t="s">
        <v>596</v>
      </c>
      <c r="N34" s="478"/>
      <c r="O34" s="473"/>
      <c r="P34" s="473"/>
      <c r="Q34" s="473"/>
      <c r="R34" s="473"/>
      <c r="S34" s="473"/>
      <c r="T34" s="473"/>
    </row>
    <row r="35" spans="3:20">
      <c r="N35" s="478"/>
      <c r="O35" s="479"/>
      <c r="P35" s="479"/>
      <c r="Q35" s="479"/>
      <c r="R35" s="479"/>
      <c r="S35" s="479"/>
      <c r="T35" s="479"/>
    </row>
    <row r="36" spans="3:20">
      <c r="N36" s="478"/>
      <c r="O36" s="479"/>
      <c r="P36" s="479"/>
      <c r="Q36" s="479"/>
      <c r="R36" s="479"/>
      <c r="S36" s="479"/>
      <c r="T36" s="479"/>
    </row>
    <row r="37" spans="3:20">
      <c r="N37" s="478"/>
      <c r="O37" s="473"/>
      <c r="P37" s="473" t="s">
        <v>644</v>
      </c>
      <c r="Q37" s="473" t="s">
        <v>645</v>
      </c>
      <c r="R37" s="473" t="s">
        <v>646</v>
      </c>
      <c r="S37" s="473" t="s">
        <v>647</v>
      </c>
      <c r="T37" s="473"/>
    </row>
    <row r="38" spans="3:20">
      <c r="N38" s="478"/>
      <c r="O38" s="473">
        <v>2019</v>
      </c>
      <c r="P38" s="473">
        <v>21.4</v>
      </c>
      <c r="Q38" s="473">
        <v>18.3</v>
      </c>
      <c r="R38" s="473">
        <v>-0.6</v>
      </c>
      <c r="S38" s="480">
        <v>-3.1</v>
      </c>
      <c r="T38" s="473"/>
    </row>
    <row r="39" spans="3:20">
      <c r="N39" s="478"/>
      <c r="O39" s="473">
        <v>2020</v>
      </c>
      <c r="P39" s="473">
        <v>24.5</v>
      </c>
      <c r="Q39" s="473">
        <v>17.7</v>
      </c>
      <c r="R39" s="480">
        <v>-4.2</v>
      </c>
      <c r="S39" s="480">
        <v>-6.8</v>
      </c>
      <c r="T39" s="473"/>
    </row>
    <row r="40" spans="3:20">
      <c r="N40" s="478"/>
      <c r="O40" s="473">
        <v>2021</v>
      </c>
      <c r="P40" s="473">
        <v>23.1</v>
      </c>
      <c r="Q40" s="473">
        <v>18.899999999999999</v>
      </c>
      <c r="R40" s="473">
        <v>-1.7</v>
      </c>
      <c r="S40" s="480">
        <v>-4.2</v>
      </c>
      <c r="T40" s="473"/>
    </row>
    <row r="41" spans="3:20">
      <c r="N41" s="478"/>
      <c r="O41" s="473">
        <v>2022</v>
      </c>
      <c r="P41" s="473">
        <v>21.7</v>
      </c>
      <c r="Q41" s="473">
        <v>19.3</v>
      </c>
      <c r="R41" s="473">
        <v>0.2</v>
      </c>
      <c r="S41" s="480">
        <v>-2.4</v>
      </c>
      <c r="T41" s="473"/>
    </row>
    <row r="42" spans="3:20">
      <c r="N42" s="478"/>
      <c r="O42" s="473">
        <v>2023</v>
      </c>
      <c r="P42" s="473">
        <v>21.8</v>
      </c>
      <c r="Q42" s="473">
        <v>18.5</v>
      </c>
      <c r="R42" s="473">
        <v>-0.5</v>
      </c>
      <c r="S42" s="480">
        <v>-3.3</v>
      </c>
      <c r="T42" s="473"/>
    </row>
    <row r="43" spans="3:20">
      <c r="N43" s="478"/>
      <c r="O43" s="473">
        <v>2024</v>
      </c>
      <c r="P43" s="473">
        <v>21.8</v>
      </c>
      <c r="Q43" s="473">
        <v>18.5</v>
      </c>
      <c r="R43" s="473">
        <v>-0.3</v>
      </c>
      <c r="S43" s="480">
        <v>-3.3</v>
      </c>
      <c r="T43" s="473"/>
    </row>
    <row r="44" spans="3:20">
      <c r="N44" s="478"/>
      <c r="O44" s="473">
        <v>2025</v>
      </c>
      <c r="P44" s="473">
        <v>21.6</v>
      </c>
      <c r="Q44" s="473">
        <v>18.600000000000001</v>
      </c>
      <c r="R44" s="480">
        <v>-0.1</v>
      </c>
      <c r="S44" s="480">
        <v>-3</v>
      </c>
      <c r="T44" s="473"/>
    </row>
    <row r="45" spans="3:20">
      <c r="N45" s="478"/>
      <c r="O45" s="473">
        <v>2026</v>
      </c>
      <c r="P45" s="473">
        <v>21.7</v>
      </c>
      <c r="Q45" s="473">
        <v>18.600000000000001</v>
      </c>
      <c r="R45" s="480">
        <v>0</v>
      </c>
      <c r="S45" s="473">
        <v>-3.1</v>
      </c>
      <c r="T45" s="473"/>
    </row>
    <row r="46" spans="3:20">
      <c r="N46" s="478"/>
      <c r="O46" s="478"/>
      <c r="P46" s="478"/>
      <c r="Q46" s="478"/>
      <c r="R46" s="478"/>
      <c r="S46" s="478"/>
      <c r="T46" s="478"/>
    </row>
    <row r="47" spans="3:20">
      <c r="N47" s="478"/>
      <c r="O47" s="478"/>
      <c r="P47" s="478"/>
      <c r="Q47" s="478"/>
      <c r="R47" s="478"/>
      <c r="S47" s="478"/>
      <c r="T47" s="478"/>
    </row>
  </sheetData>
  <mergeCells count="7">
    <mergeCell ref="C33:J33"/>
    <mergeCell ref="A1:L1"/>
    <mergeCell ref="A2:L2"/>
    <mergeCell ref="A3:L3"/>
    <mergeCell ref="C6:J6"/>
    <mergeCell ref="C7:J7"/>
    <mergeCell ref="C32:J3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778E6-63EB-4BDB-BBDC-1AD13393ADD1}">
  <dimension ref="A1:U46"/>
  <sheetViews>
    <sheetView showGridLines="0" zoomScaleNormal="100" workbookViewId="0">
      <selection activeCell="B4" sqref="B4:F4"/>
    </sheetView>
  </sheetViews>
  <sheetFormatPr baseColWidth="10" defaultColWidth="11.5703125" defaultRowHeight="12" customHeight="1"/>
  <cols>
    <col min="1" max="1" width="11.5703125" style="261"/>
    <col min="2" max="2" width="8.140625" style="261" customWidth="1"/>
    <col min="3" max="9" width="11.5703125" style="261"/>
    <col min="10" max="10" width="23.5703125" style="261" customWidth="1"/>
    <col min="11" max="19" width="11.5703125" style="261"/>
    <col min="20" max="20" width="15" style="261" customWidth="1"/>
    <col min="21" max="16384" width="11.5703125" style="261"/>
  </cols>
  <sheetData>
    <row r="1" spans="1:12" ht="15.75">
      <c r="A1" s="2135" t="s">
        <v>591</v>
      </c>
      <c r="B1" s="2135"/>
      <c r="C1" s="2135"/>
      <c r="D1" s="2135"/>
      <c r="E1" s="2135"/>
      <c r="F1" s="2135"/>
      <c r="G1" s="2135"/>
      <c r="H1" s="2135"/>
      <c r="I1" s="2135"/>
      <c r="J1" s="2135"/>
      <c r="K1" s="2135"/>
      <c r="L1" s="2135"/>
    </row>
    <row r="2" spans="1:12" ht="15.75">
      <c r="A2" s="2135" t="s">
        <v>592</v>
      </c>
      <c r="B2" s="2135"/>
      <c r="C2" s="2135"/>
      <c r="D2" s="2135"/>
      <c r="E2" s="2135"/>
      <c r="F2" s="2135"/>
      <c r="G2" s="2135"/>
      <c r="H2" s="2135"/>
      <c r="I2" s="2135"/>
      <c r="J2" s="2135"/>
      <c r="K2" s="2135"/>
      <c r="L2" s="2135"/>
    </row>
    <row r="3" spans="1:12" ht="15.75">
      <c r="A3" s="2136" t="s">
        <v>478</v>
      </c>
      <c r="B3" s="2136"/>
      <c r="C3" s="2136"/>
      <c r="D3" s="2136"/>
      <c r="E3" s="2136"/>
      <c r="F3" s="2136"/>
      <c r="G3" s="2136"/>
      <c r="H3" s="2136"/>
      <c r="I3" s="2136"/>
      <c r="J3" s="2136"/>
      <c r="K3" s="2136"/>
      <c r="L3" s="2136"/>
    </row>
    <row r="6" spans="1:12" s="481" customFormat="1" ht="15.75">
      <c r="C6" s="2172" t="s">
        <v>648</v>
      </c>
      <c r="D6" s="2156"/>
      <c r="E6" s="2156"/>
      <c r="F6" s="2156"/>
      <c r="G6" s="2156"/>
      <c r="H6" s="2156"/>
      <c r="I6" s="2156"/>
      <c r="J6" s="2156"/>
    </row>
    <row r="31" spans="3:20" ht="12" customHeight="1">
      <c r="C31" s="2178" t="s">
        <v>649</v>
      </c>
      <c r="D31" s="2178"/>
      <c r="E31" s="2178"/>
      <c r="F31" s="2178"/>
      <c r="G31" s="2178"/>
      <c r="H31" s="2178"/>
      <c r="I31" s="2178"/>
      <c r="J31" s="2178"/>
    </row>
    <row r="32" spans="3:20" ht="12" customHeight="1">
      <c r="C32" s="2176" t="s">
        <v>650</v>
      </c>
      <c r="D32" s="2176"/>
      <c r="E32" s="2176"/>
      <c r="F32" s="2176"/>
      <c r="G32" s="2176"/>
      <c r="H32" s="2176"/>
      <c r="I32" s="2176"/>
      <c r="J32" s="2176"/>
      <c r="O32" s="482"/>
      <c r="P32" s="482"/>
      <c r="Q32" s="482"/>
      <c r="R32" s="482"/>
      <c r="S32" s="482"/>
      <c r="T32" s="482"/>
    </row>
    <row r="33" spans="3:21" ht="12" customHeight="1">
      <c r="C33" s="469" t="s">
        <v>651</v>
      </c>
      <c r="N33" s="478"/>
      <c r="O33" s="482"/>
      <c r="P33" s="482"/>
      <c r="Q33" s="482"/>
      <c r="R33" s="482"/>
      <c r="S33" s="482"/>
      <c r="T33" s="482"/>
    </row>
    <row r="34" spans="3:21" ht="12" customHeight="1">
      <c r="N34" s="478"/>
      <c r="O34" s="482"/>
      <c r="P34" s="482"/>
      <c r="Q34" s="482"/>
      <c r="R34" s="482"/>
      <c r="S34" s="482"/>
      <c r="T34" s="482"/>
    </row>
    <row r="35" spans="3:21" ht="12" customHeight="1">
      <c r="N35" s="478"/>
      <c r="O35" s="482"/>
      <c r="P35" s="482"/>
      <c r="Q35" s="482"/>
      <c r="R35" s="482"/>
      <c r="S35" s="482"/>
      <c r="T35" s="482"/>
      <c r="U35" s="482"/>
    </row>
    <row r="36" spans="3:21" ht="12" customHeight="1">
      <c r="N36" s="478"/>
      <c r="O36" s="482"/>
      <c r="P36" s="482" t="s">
        <v>644</v>
      </c>
      <c r="Q36" s="482" t="s">
        <v>645</v>
      </c>
      <c r="R36" s="482" t="s">
        <v>646</v>
      </c>
      <c r="S36" s="482" t="s">
        <v>647</v>
      </c>
      <c r="T36" s="482"/>
      <c r="U36" s="482"/>
    </row>
    <row r="37" spans="3:21" ht="12" customHeight="1">
      <c r="N37" s="478"/>
      <c r="O37" s="482">
        <v>2020</v>
      </c>
      <c r="P37" s="483">
        <v>31.7</v>
      </c>
      <c r="Q37" s="483">
        <v>24.6</v>
      </c>
      <c r="R37" s="483">
        <v>-4.3</v>
      </c>
      <c r="S37" s="483">
        <v>-7.1</v>
      </c>
      <c r="T37" s="482"/>
      <c r="U37" s="482"/>
    </row>
    <row r="38" spans="3:21" ht="12" customHeight="1">
      <c r="N38" s="478"/>
      <c r="O38" s="482">
        <v>2021</v>
      </c>
      <c r="P38" s="483">
        <v>29.4</v>
      </c>
      <c r="Q38" s="483">
        <v>26.2</v>
      </c>
      <c r="R38" s="483">
        <v>-0.7</v>
      </c>
      <c r="S38" s="483">
        <v>-3.2</v>
      </c>
      <c r="T38" s="482"/>
      <c r="U38" s="482"/>
    </row>
    <row r="39" spans="3:21" ht="12" customHeight="1">
      <c r="N39" s="478"/>
      <c r="O39" s="482">
        <v>2022</v>
      </c>
      <c r="P39" s="483">
        <v>28.6</v>
      </c>
      <c r="Q39" s="483">
        <v>26.3</v>
      </c>
      <c r="R39" s="483">
        <v>0.2</v>
      </c>
      <c r="S39" s="483">
        <v>-2.2999999999999998</v>
      </c>
      <c r="T39" s="482"/>
      <c r="U39" s="482"/>
    </row>
    <row r="40" spans="3:21" ht="12" customHeight="1">
      <c r="N40" s="478"/>
      <c r="O40" s="482">
        <v>2023</v>
      </c>
      <c r="P40" s="483">
        <v>28.6</v>
      </c>
      <c r="Q40" s="483">
        <v>26.9</v>
      </c>
      <c r="R40" s="483">
        <v>1.2</v>
      </c>
      <c r="S40" s="483">
        <v>-1.7</v>
      </c>
      <c r="T40" s="482"/>
      <c r="U40" s="482"/>
    </row>
    <row r="41" spans="3:21" ht="12" customHeight="1">
      <c r="N41" s="478"/>
      <c r="O41" s="482">
        <v>2024</v>
      </c>
      <c r="P41" s="483">
        <v>30.1</v>
      </c>
      <c r="Q41" s="483">
        <v>27.2</v>
      </c>
      <c r="R41" s="483">
        <v>0.2</v>
      </c>
      <c r="S41" s="483">
        <v>-2.9</v>
      </c>
      <c r="T41" s="482"/>
      <c r="U41" s="482"/>
    </row>
    <row r="42" spans="3:21" ht="12" customHeight="1">
      <c r="N42" s="478"/>
      <c r="O42" s="482">
        <v>2025</v>
      </c>
      <c r="P42" s="483">
        <v>30.8</v>
      </c>
      <c r="Q42" s="483">
        <v>26.6</v>
      </c>
      <c r="R42" s="483">
        <v>-1.1000000000000001</v>
      </c>
      <c r="S42" s="483">
        <v>-4.2</v>
      </c>
      <c r="T42" s="482"/>
      <c r="U42" s="482"/>
    </row>
    <row r="43" spans="3:21" ht="12" customHeight="1">
      <c r="N43" s="478"/>
      <c r="O43" s="482">
        <v>2026</v>
      </c>
      <c r="P43" s="482">
        <v>30.4</v>
      </c>
      <c r="Q43" s="482">
        <v>26.8</v>
      </c>
      <c r="R43" s="482">
        <v>-0.7</v>
      </c>
      <c r="S43" s="482">
        <v>-3.6</v>
      </c>
      <c r="T43" s="482"/>
      <c r="U43" s="482"/>
    </row>
    <row r="44" spans="3:21" ht="12" customHeight="1">
      <c r="N44" s="478"/>
      <c r="O44" s="478"/>
      <c r="P44" s="478"/>
      <c r="Q44" s="478"/>
      <c r="R44" s="478"/>
      <c r="S44" s="478"/>
      <c r="T44" s="478"/>
      <c r="U44" s="482"/>
    </row>
    <row r="45" spans="3:21" ht="12" customHeight="1">
      <c r="N45" s="478"/>
    </row>
    <row r="46" spans="3:21" ht="12" customHeight="1">
      <c r="N46" s="478"/>
    </row>
  </sheetData>
  <mergeCells count="6">
    <mergeCell ref="C32:J32"/>
    <mergeCell ref="A1:L1"/>
    <mergeCell ref="A2:L2"/>
    <mergeCell ref="A3:L3"/>
    <mergeCell ref="C6:J6"/>
    <mergeCell ref="C31:J3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D76C2-C303-4B08-847C-2AB71AA196DB}">
  <dimension ref="A1:AA41"/>
  <sheetViews>
    <sheetView showGridLines="0" zoomScale="90" zoomScaleNormal="90" workbookViewId="0">
      <selection activeCell="B4" sqref="B4:K4"/>
    </sheetView>
  </sheetViews>
  <sheetFormatPr baseColWidth="10" defaultColWidth="11.42578125" defaultRowHeight="15"/>
  <cols>
    <col min="1" max="1" width="10" style="1" customWidth="1"/>
    <col min="2" max="10" width="11.5703125" style="1" customWidth="1"/>
    <col min="11" max="11" width="11.42578125" style="1" customWidth="1"/>
    <col min="12" max="12" width="8.140625" style="1" customWidth="1"/>
    <col min="13" max="14" width="12.5703125" style="1" customWidth="1"/>
    <col min="15" max="22" width="11.5703125" style="1" customWidth="1"/>
    <col min="23" max="16384" width="11.42578125" style="1"/>
  </cols>
  <sheetData>
    <row r="1" spans="1:24">
      <c r="A1" s="259"/>
      <c r="B1" s="259"/>
      <c r="C1" s="259"/>
      <c r="D1" s="259"/>
      <c r="E1" s="259"/>
      <c r="F1" s="259"/>
      <c r="G1" s="259"/>
      <c r="H1" s="260"/>
      <c r="J1" s="260"/>
      <c r="L1" s="261"/>
    </row>
    <row r="2" spans="1:24" ht="18" customHeight="1">
      <c r="B2" s="433"/>
      <c r="C2" s="2179" t="s">
        <v>591</v>
      </c>
      <c r="D2" s="2179"/>
      <c r="E2" s="2179"/>
      <c r="F2" s="2179"/>
      <c r="G2" s="2179"/>
      <c r="H2" s="2179"/>
      <c r="I2" s="2179"/>
      <c r="J2" s="2179"/>
      <c r="K2" s="2179"/>
      <c r="L2" s="433"/>
    </row>
    <row r="3" spans="1:24" ht="18" customHeight="1">
      <c r="B3" s="433"/>
      <c r="C3" s="2179" t="s">
        <v>592</v>
      </c>
      <c r="D3" s="2179"/>
      <c r="E3" s="2179"/>
      <c r="F3" s="2179"/>
      <c r="G3" s="2179"/>
      <c r="H3" s="2179"/>
      <c r="I3" s="2179"/>
      <c r="J3" s="2179"/>
      <c r="K3" s="2179"/>
      <c r="L3" s="433"/>
    </row>
    <row r="4" spans="1:24" ht="18" customHeight="1">
      <c r="B4" s="464"/>
      <c r="C4" s="2180" t="s">
        <v>478</v>
      </c>
      <c r="D4" s="2180"/>
      <c r="E4" s="2180"/>
      <c r="F4" s="2180"/>
      <c r="G4" s="2180"/>
      <c r="H4" s="2180"/>
      <c r="I4" s="2180"/>
      <c r="J4" s="2180"/>
      <c r="K4" s="2180"/>
      <c r="L4" s="464"/>
    </row>
    <row r="5" spans="1:24">
      <c r="A5" s="261"/>
      <c r="B5" s="261"/>
      <c r="C5" s="261"/>
      <c r="D5" s="261"/>
      <c r="E5" s="261"/>
      <c r="F5" s="261"/>
      <c r="G5" s="261"/>
      <c r="H5" s="261"/>
      <c r="I5" s="261"/>
      <c r="J5" s="261"/>
      <c r="K5" s="261"/>
      <c r="L5" s="261"/>
    </row>
    <row r="6" spans="1:24" ht="15.75">
      <c r="C6" s="2174" t="s">
        <v>652</v>
      </c>
      <c r="D6" s="2174"/>
      <c r="E6" s="2174"/>
      <c r="F6" s="2174"/>
      <c r="G6" s="2174"/>
      <c r="H6" s="2174"/>
      <c r="I6" s="2174"/>
      <c r="J6" s="2174"/>
      <c r="K6" s="2174"/>
      <c r="L6" s="484"/>
    </row>
    <row r="7" spans="1:24" ht="15.75">
      <c r="C7" s="2175" t="s">
        <v>653</v>
      </c>
      <c r="D7" s="2175"/>
      <c r="E7" s="2175"/>
      <c r="F7" s="2175"/>
      <c r="G7" s="2175"/>
      <c r="H7" s="2175"/>
      <c r="I7" s="2175"/>
      <c r="J7" s="2175"/>
      <c r="K7" s="2175"/>
      <c r="L7" s="484"/>
    </row>
    <row r="8" spans="1:24">
      <c r="A8" s="485"/>
      <c r="C8" s="2158" t="s">
        <v>654</v>
      </c>
      <c r="D8" s="2158"/>
      <c r="E8" s="2158"/>
      <c r="F8" s="2158"/>
      <c r="G8" s="2158"/>
      <c r="H8" s="2158"/>
      <c r="I8" s="2158"/>
      <c r="J8" s="2158"/>
      <c r="K8" s="2158"/>
      <c r="L8" s="486"/>
      <c r="M8" s="459"/>
    </row>
    <row r="14" spans="1:24" ht="15.75">
      <c r="W14" s="487"/>
      <c r="X14" s="487"/>
    </row>
    <row r="15" spans="1:24" ht="15.75">
      <c r="W15" s="488"/>
      <c r="X15" s="488"/>
    </row>
    <row r="16" spans="1:24" ht="15.75">
      <c r="W16" s="488"/>
      <c r="X16" s="488"/>
    </row>
    <row r="29" spans="2:27">
      <c r="C29" s="489" t="s">
        <v>655</v>
      </c>
      <c r="D29" s="103"/>
      <c r="E29" s="103"/>
    </row>
    <row r="30" spans="2:27">
      <c r="B30" s="103"/>
      <c r="K30" s="253"/>
      <c r="L30" s="253"/>
      <c r="M30" s="253"/>
      <c r="N30" s="253"/>
      <c r="O30" s="253"/>
      <c r="P30" s="253"/>
      <c r="Q30" s="253"/>
      <c r="R30" s="253"/>
      <c r="S30" s="253"/>
      <c r="T30" s="253"/>
      <c r="U30" s="253"/>
      <c r="V30" s="253"/>
      <c r="W30" s="253"/>
      <c r="X30" s="253"/>
    </row>
    <row r="31" spans="2:27">
      <c r="K31" s="253"/>
      <c r="L31" s="253"/>
      <c r="M31" s="253"/>
      <c r="N31" s="253"/>
      <c r="O31" s="253"/>
      <c r="P31" s="253"/>
      <c r="Q31" s="253"/>
      <c r="R31" s="253"/>
      <c r="S31" s="253"/>
      <c r="T31" s="253"/>
      <c r="U31" s="253"/>
      <c r="V31" s="253"/>
      <c r="W31" s="253"/>
      <c r="X31" s="253"/>
    </row>
    <row r="32" spans="2:27">
      <c r="K32" s="253"/>
      <c r="L32" s="205"/>
      <c r="M32" s="205"/>
      <c r="N32" s="205"/>
      <c r="O32" s="205"/>
      <c r="P32" s="205"/>
      <c r="Q32" s="205"/>
      <c r="R32" s="205"/>
      <c r="S32" s="205"/>
      <c r="T32" s="205"/>
      <c r="U32" s="205"/>
      <c r="V32" s="205"/>
      <c r="W32" s="205"/>
      <c r="X32" s="205"/>
      <c r="Y32" s="205"/>
      <c r="Z32" s="205"/>
      <c r="AA32" s="253"/>
    </row>
    <row r="33" spans="11:27">
      <c r="K33" s="253"/>
      <c r="L33" s="205"/>
      <c r="M33" s="205"/>
      <c r="N33" s="205"/>
      <c r="O33" s="205"/>
      <c r="P33" s="205"/>
      <c r="Q33" s="205"/>
      <c r="R33" s="205"/>
      <c r="S33" s="205"/>
      <c r="T33" s="205"/>
      <c r="U33" s="205"/>
      <c r="V33" s="205"/>
      <c r="W33" s="205"/>
      <c r="X33" s="205"/>
      <c r="Y33" s="205"/>
      <c r="Z33" s="205"/>
      <c r="AA33" s="253"/>
    </row>
    <row r="34" spans="11:27">
      <c r="K34" s="253"/>
      <c r="L34" s="205"/>
      <c r="M34" s="205"/>
      <c r="N34" s="205"/>
      <c r="O34" s="205"/>
      <c r="P34" s="205"/>
      <c r="Q34" s="205"/>
      <c r="R34" s="205"/>
      <c r="S34" s="205"/>
      <c r="T34" s="205"/>
      <c r="U34" s="205"/>
      <c r="V34" s="205"/>
      <c r="W34" s="205"/>
      <c r="X34" s="205"/>
      <c r="Y34" s="205"/>
      <c r="Z34" s="205"/>
      <c r="AA34" s="253"/>
    </row>
    <row r="35" spans="11:27">
      <c r="K35" s="253"/>
      <c r="L35" s="205"/>
      <c r="M35" s="205" t="s">
        <v>656</v>
      </c>
      <c r="N35" s="490">
        <v>45870</v>
      </c>
      <c r="O35" s="490">
        <v>45901</v>
      </c>
      <c r="P35" s="490">
        <v>45931</v>
      </c>
      <c r="Q35" s="490">
        <v>45962</v>
      </c>
      <c r="R35" s="490">
        <v>45992</v>
      </c>
      <c r="S35" s="490">
        <v>46023</v>
      </c>
      <c r="T35" s="490">
        <v>46054</v>
      </c>
      <c r="U35" s="490">
        <v>46082</v>
      </c>
      <c r="V35" s="490">
        <v>46113</v>
      </c>
      <c r="W35" s="490">
        <v>46143</v>
      </c>
      <c r="X35" s="490">
        <v>46174</v>
      </c>
      <c r="Y35" s="490">
        <v>46204</v>
      </c>
      <c r="Z35" s="490">
        <v>46235</v>
      </c>
      <c r="AA35" s="253"/>
    </row>
    <row r="36" spans="11:27">
      <c r="K36" s="253"/>
      <c r="L36" s="205"/>
      <c r="M36" s="205" t="s">
        <v>657</v>
      </c>
      <c r="N36" s="491">
        <v>64.86</v>
      </c>
      <c r="O36" s="442">
        <v>63.96</v>
      </c>
      <c r="P36" s="442">
        <v>60.89</v>
      </c>
      <c r="Q36" s="442">
        <v>60.06</v>
      </c>
      <c r="R36" s="442">
        <v>57.97</v>
      </c>
      <c r="S36" s="442">
        <v>60.04</v>
      </c>
      <c r="T36" s="442">
        <v>64.510000000000005</v>
      </c>
      <c r="U36" s="442">
        <v>91.38</v>
      </c>
      <c r="V36" s="442">
        <v>100.32</v>
      </c>
      <c r="W36" s="442">
        <v>102.13</v>
      </c>
      <c r="X36" s="442">
        <v>84.81</v>
      </c>
      <c r="Y36" s="442">
        <v>80.459999999999994</v>
      </c>
      <c r="Z36" s="442">
        <v>83.9</v>
      </c>
      <c r="AA36" s="253"/>
    </row>
    <row r="37" spans="11:27">
      <c r="K37" s="253"/>
      <c r="L37" s="205"/>
      <c r="M37" s="205" t="s">
        <v>658</v>
      </c>
      <c r="N37" s="442">
        <v>67.87</v>
      </c>
      <c r="O37" s="442">
        <v>67.989999999999995</v>
      </c>
      <c r="P37" s="442">
        <v>64.540000000000006</v>
      </c>
      <c r="Q37" s="442">
        <v>63.8</v>
      </c>
      <c r="R37" s="442">
        <v>62.54</v>
      </c>
      <c r="S37" s="442">
        <v>66.599999999999994</v>
      </c>
      <c r="T37" s="442">
        <v>70.89</v>
      </c>
      <c r="U37" s="442">
        <v>103.13</v>
      </c>
      <c r="V37" s="442">
        <v>117.29</v>
      </c>
      <c r="W37" s="442">
        <v>107.14</v>
      </c>
      <c r="X37" s="442">
        <v>85.4</v>
      </c>
      <c r="Y37" s="442">
        <v>83.76</v>
      </c>
      <c r="Z37" s="442">
        <v>91.08</v>
      </c>
      <c r="AA37" s="253"/>
    </row>
    <row r="38" spans="11:27">
      <c r="K38" s="253"/>
      <c r="L38" s="205"/>
      <c r="M38" s="205"/>
      <c r="N38" s="205"/>
      <c r="O38" s="205"/>
      <c r="P38" s="205"/>
      <c r="Q38" s="205"/>
      <c r="R38" s="205"/>
      <c r="S38" s="205"/>
      <c r="T38" s="205"/>
      <c r="U38" s="205"/>
      <c r="V38" s="205"/>
      <c r="W38" s="205"/>
      <c r="X38" s="205"/>
      <c r="Y38" s="205"/>
      <c r="Z38" s="205"/>
      <c r="AA38" s="253"/>
    </row>
    <row r="39" spans="11:27">
      <c r="L39" s="253"/>
      <c r="M39" s="253"/>
      <c r="N39" s="253"/>
      <c r="O39" s="253"/>
      <c r="P39" s="253"/>
      <c r="Q39" s="253"/>
      <c r="R39" s="253"/>
      <c r="S39" s="253"/>
      <c r="T39" s="253"/>
      <c r="U39" s="253"/>
      <c r="V39" s="253"/>
      <c r="W39" s="253"/>
      <c r="X39" s="253"/>
      <c r="Y39" s="253"/>
      <c r="Z39" s="253"/>
      <c r="AA39" s="253"/>
    </row>
    <row r="40" spans="11:27">
      <c r="L40" s="253"/>
      <c r="M40" s="253"/>
      <c r="N40" s="253"/>
      <c r="O40" s="253"/>
      <c r="P40" s="253"/>
      <c r="Q40" s="253"/>
      <c r="R40" s="253"/>
      <c r="S40" s="253"/>
      <c r="T40" s="253"/>
      <c r="U40" s="253"/>
      <c r="V40" s="253"/>
      <c r="W40" s="253"/>
      <c r="X40" s="253"/>
      <c r="Y40" s="253"/>
      <c r="Z40" s="253"/>
      <c r="AA40" s="253"/>
    </row>
    <row r="41" spans="11:27">
      <c r="L41" s="253"/>
      <c r="M41" s="253"/>
      <c r="N41" s="253"/>
      <c r="O41" s="253"/>
      <c r="P41" s="253"/>
      <c r="Q41" s="253"/>
      <c r="R41" s="253"/>
      <c r="S41" s="253"/>
      <c r="T41" s="253"/>
    </row>
  </sheetData>
  <mergeCells count="6">
    <mergeCell ref="C8:K8"/>
    <mergeCell ref="C2:K2"/>
    <mergeCell ref="C3:K3"/>
    <mergeCell ref="C4:K4"/>
    <mergeCell ref="C6:K6"/>
    <mergeCell ref="C7:K7"/>
  </mergeCells>
  <pageMargins left="0.7" right="0.7" top="0.75" bottom="0.75" header="0.3" footer="0.3"/>
  <pageSetup orientation="portrait" horizontalDpi="4294967295" verticalDpi="4294967295"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203E5-C54F-460E-9A74-BB76D3E5E3F1}">
  <dimension ref="A1:P28"/>
  <sheetViews>
    <sheetView showGridLines="0" zoomScaleNormal="100" workbookViewId="0">
      <selection activeCell="B4" sqref="B4:P4"/>
    </sheetView>
  </sheetViews>
  <sheetFormatPr baseColWidth="10" defaultColWidth="9.140625" defaultRowHeight="15"/>
  <cols>
    <col min="1" max="1" width="7.5703125" style="113" customWidth="1"/>
    <col min="2" max="16384" width="9.140625" style="113"/>
  </cols>
  <sheetData>
    <row r="1" spans="1:16">
      <c r="A1" s="259"/>
      <c r="B1" s="259"/>
      <c r="C1" s="259"/>
      <c r="D1" s="259"/>
      <c r="E1" s="259"/>
      <c r="F1" s="259"/>
      <c r="G1" s="259"/>
      <c r="H1" s="260"/>
      <c r="I1" s="1"/>
      <c r="J1" s="260"/>
      <c r="K1" s="1"/>
      <c r="L1" s="261"/>
      <c r="M1" s="1"/>
      <c r="N1" s="1"/>
    </row>
    <row r="2" spans="1:16" ht="17.45" customHeight="1">
      <c r="A2" s="1"/>
      <c r="B2" s="433"/>
      <c r="C2" s="2179" t="s">
        <v>591</v>
      </c>
      <c r="D2" s="2179"/>
      <c r="E2" s="2179"/>
      <c r="F2" s="2179"/>
      <c r="G2" s="2179"/>
      <c r="H2" s="2179"/>
      <c r="I2" s="2179"/>
      <c r="J2" s="2179"/>
      <c r="K2" s="2179"/>
      <c r="L2" s="2179"/>
      <c r="M2" s="2179"/>
      <c r="N2" s="2179"/>
      <c r="O2" s="2179"/>
      <c r="P2" s="2179"/>
    </row>
    <row r="3" spans="1:16" ht="17.45" customHeight="1">
      <c r="A3" s="1"/>
      <c r="B3" s="433"/>
      <c r="C3" s="2179" t="s">
        <v>592</v>
      </c>
      <c r="D3" s="2179"/>
      <c r="E3" s="2179"/>
      <c r="F3" s="2179"/>
      <c r="G3" s="2179"/>
      <c r="H3" s="2179"/>
      <c r="I3" s="2179"/>
      <c r="J3" s="2179"/>
      <c r="K3" s="2179"/>
      <c r="L3" s="2179"/>
      <c r="M3" s="2179"/>
      <c r="N3" s="2179"/>
      <c r="O3" s="2179"/>
      <c r="P3" s="2179"/>
    </row>
    <row r="4" spans="1:16" ht="18" customHeight="1">
      <c r="A4" s="1"/>
      <c r="B4" s="464"/>
      <c r="C4" s="2180" t="s">
        <v>478</v>
      </c>
      <c r="D4" s="2180"/>
      <c r="E4" s="2180"/>
      <c r="F4" s="2180"/>
      <c r="G4" s="2180"/>
      <c r="H4" s="2180"/>
      <c r="I4" s="2180"/>
      <c r="J4" s="2180"/>
      <c r="K4" s="2180"/>
      <c r="L4" s="2180"/>
      <c r="M4" s="2180"/>
      <c r="N4" s="2180"/>
      <c r="O4" s="2180"/>
      <c r="P4" s="2180"/>
    </row>
    <row r="5" spans="1:16">
      <c r="A5" s="261"/>
      <c r="B5" s="261"/>
      <c r="C5" s="261"/>
      <c r="D5" s="261"/>
      <c r="E5" s="261"/>
      <c r="F5" s="261"/>
      <c r="G5" s="261"/>
      <c r="H5" s="261"/>
      <c r="I5" s="261"/>
      <c r="J5" s="261"/>
      <c r="K5" s="261"/>
      <c r="L5" s="261"/>
      <c r="M5" s="1"/>
      <c r="N5" s="1"/>
      <c r="O5" s="110"/>
      <c r="P5" s="110"/>
    </row>
    <row r="6" spans="1:16">
      <c r="E6" s="2182"/>
      <c r="F6" s="2182"/>
      <c r="G6" s="2182"/>
      <c r="H6" s="2182"/>
      <c r="I6" s="2182"/>
      <c r="J6" s="2182"/>
      <c r="K6" s="2182"/>
      <c r="L6" s="2182"/>
      <c r="M6" s="2182"/>
      <c r="N6" s="2182"/>
      <c r="O6" s="2182"/>
      <c r="P6" s="2182"/>
    </row>
    <row r="7" spans="1:16">
      <c r="E7" s="2183"/>
      <c r="F7" s="2183"/>
      <c r="G7" s="2183"/>
      <c r="H7" s="2183"/>
      <c r="I7" s="2183"/>
      <c r="J7" s="2183"/>
      <c r="K7" s="2183"/>
      <c r="L7" s="2183"/>
      <c r="M7" s="2183"/>
      <c r="N7" s="2183"/>
      <c r="O7" s="2183"/>
      <c r="P7" s="2183"/>
    </row>
    <row r="9" spans="1:16" ht="15.75">
      <c r="E9"/>
      <c r="F9" s="210"/>
      <c r="G9" s="2184" t="s">
        <v>734</v>
      </c>
      <c r="H9" s="2184"/>
      <c r="I9" s="2184"/>
      <c r="J9" s="2184"/>
      <c r="K9" s="2184"/>
      <c r="L9" s="2184"/>
      <c r="M9" s="2184"/>
      <c r="N9" s="2184"/>
      <c r="O9" s="2184"/>
      <c r="P9" s="210"/>
    </row>
    <row r="10" spans="1:16" ht="15.75">
      <c r="E10"/>
      <c r="F10" s="210"/>
      <c r="G10" s="2184" t="s">
        <v>659</v>
      </c>
      <c r="H10" s="2184"/>
      <c r="I10" s="2184"/>
      <c r="J10" s="2184"/>
      <c r="K10" s="2184"/>
      <c r="L10" s="2184"/>
      <c r="M10" s="2184"/>
      <c r="N10" s="2184"/>
      <c r="O10" s="2184"/>
      <c r="P10" s="210"/>
    </row>
    <row r="11" spans="1:16" ht="15.75">
      <c r="E11"/>
      <c r="F11" s="210"/>
      <c r="G11" s="2181" t="s">
        <v>660</v>
      </c>
      <c r="H11" s="2181"/>
      <c r="I11" s="2181"/>
      <c r="J11" s="2181"/>
      <c r="K11" s="2181"/>
      <c r="L11" s="2181"/>
      <c r="M11" s="2181"/>
      <c r="N11" s="2181"/>
      <c r="O11" s="2181"/>
      <c r="P11" s="210"/>
    </row>
    <row r="12" spans="1:16" ht="15.75">
      <c r="F12" s="210"/>
      <c r="G12" s="210"/>
      <c r="H12" s="210"/>
      <c r="I12" s="210"/>
      <c r="J12" s="210"/>
      <c r="K12" s="210"/>
      <c r="L12" s="210"/>
      <c r="M12" s="210"/>
      <c r="N12" s="210"/>
      <c r="O12" s="210"/>
      <c r="P12" s="210"/>
    </row>
    <row r="13" spans="1:16" ht="15.75">
      <c r="F13" s="210"/>
      <c r="G13" s="210"/>
      <c r="H13" s="210"/>
      <c r="I13" s="210"/>
      <c r="J13" s="330" t="s">
        <v>661</v>
      </c>
      <c r="K13" s="210"/>
      <c r="L13" s="210"/>
      <c r="M13" s="210"/>
      <c r="N13" s="210"/>
      <c r="O13" s="210"/>
      <c r="P13" s="210"/>
    </row>
    <row r="14" spans="1:16" ht="15.75">
      <c r="F14" s="210"/>
      <c r="G14" s="210"/>
      <c r="H14" s="210"/>
      <c r="I14" s="210"/>
      <c r="J14" s="210" t="s">
        <v>662</v>
      </c>
      <c r="K14" s="350">
        <f>570%/100</f>
        <v>5.7000000000000002E-2</v>
      </c>
      <c r="L14" s="210"/>
      <c r="M14" s="210"/>
      <c r="N14" s="210"/>
      <c r="O14" s="210"/>
      <c r="P14" s="210"/>
    </row>
    <row r="15" spans="1:16" ht="15.75">
      <c r="F15" s="210"/>
      <c r="G15" s="210"/>
      <c r="H15" s="210"/>
      <c r="I15" s="210"/>
      <c r="J15" s="210" t="s">
        <v>663</v>
      </c>
      <c r="K15" s="350">
        <v>0</v>
      </c>
      <c r="L15" s="210"/>
      <c r="M15" s="210"/>
      <c r="N15" s="210"/>
      <c r="O15" s="210"/>
      <c r="P15" s="210"/>
    </row>
    <row r="16" spans="1:16" ht="15.75">
      <c r="F16" s="210"/>
      <c r="G16" s="210"/>
      <c r="H16" s="210"/>
      <c r="I16" s="210"/>
      <c r="J16" s="210" t="s">
        <v>664</v>
      </c>
      <c r="K16" s="350">
        <f>310%/100</f>
        <v>3.1E-2</v>
      </c>
      <c r="L16" s="210"/>
      <c r="M16" s="210"/>
      <c r="N16" s="210"/>
      <c r="O16" s="210"/>
      <c r="P16" s="210"/>
    </row>
    <row r="17" spans="6:16" ht="15.75">
      <c r="F17" s="210"/>
      <c r="G17" s="210"/>
      <c r="H17" s="210"/>
      <c r="I17" s="210"/>
      <c r="J17" s="210" t="s">
        <v>665</v>
      </c>
      <c r="K17" s="350">
        <f>610%/100</f>
        <v>6.0999999999999999E-2</v>
      </c>
      <c r="L17" s="210"/>
      <c r="M17" s="210"/>
      <c r="N17" s="210"/>
      <c r="O17" s="210"/>
      <c r="P17" s="210"/>
    </row>
    <row r="18" spans="6:16" ht="15.75">
      <c r="F18" s="210"/>
      <c r="G18" s="210"/>
      <c r="H18" s="210"/>
      <c r="I18" s="210"/>
      <c r="J18" s="210" t="s">
        <v>666</v>
      </c>
      <c r="K18" s="350">
        <f>140%/100</f>
        <v>1.3999999999999999E-2</v>
      </c>
      <c r="L18" s="210"/>
      <c r="M18" s="210"/>
      <c r="N18" s="210"/>
      <c r="O18" s="210"/>
      <c r="P18" s="210"/>
    </row>
    <row r="19" spans="6:16" ht="15.75">
      <c r="F19" s="210"/>
      <c r="G19" s="210"/>
      <c r="H19" s="210"/>
      <c r="I19" s="210"/>
      <c r="J19" s="210" t="s">
        <v>667</v>
      </c>
      <c r="K19" s="350">
        <f>450%/100</f>
        <v>4.4999999999999998E-2</v>
      </c>
      <c r="L19" s="210"/>
      <c r="M19" s="210"/>
      <c r="N19" s="210"/>
      <c r="O19" s="210"/>
      <c r="P19" s="210"/>
    </row>
    <row r="20" spans="6:16" ht="15.75">
      <c r="F20" s="210"/>
      <c r="G20" s="210"/>
      <c r="H20" s="210"/>
      <c r="I20" s="210"/>
      <c r="J20" s="210" t="s">
        <v>668</v>
      </c>
      <c r="K20" s="350">
        <f>270%/100</f>
        <v>2.7000000000000003E-2</v>
      </c>
      <c r="L20" s="210"/>
      <c r="M20" s="210"/>
      <c r="N20" s="210"/>
      <c r="O20" s="210"/>
      <c r="P20" s="210"/>
    </row>
    <row r="21" spans="6:16" ht="15.75">
      <c r="F21" s="210"/>
      <c r="G21" s="210"/>
      <c r="H21" s="210"/>
      <c r="I21" s="210"/>
      <c r="J21" s="210" t="s">
        <v>669</v>
      </c>
      <c r="K21" s="350">
        <v>4.1000000000000002E-2</v>
      </c>
      <c r="L21" s="210"/>
      <c r="M21" s="210"/>
      <c r="N21" s="210"/>
      <c r="O21" s="210"/>
      <c r="P21" s="210"/>
    </row>
    <row r="22" spans="6:16" ht="15.75">
      <c r="F22" s="210"/>
      <c r="G22" s="210"/>
      <c r="H22" s="210"/>
      <c r="I22" s="210"/>
      <c r="J22" s="210"/>
      <c r="K22" s="210"/>
      <c r="L22" s="210"/>
      <c r="M22" s="210"/>
      <c r="N22" s="210"/>
      <c r="O22" s="210"/>
      <c r="P22" s="210"/>
    </row>
    <row r="23" spans="6:16" ht="15.75">
      <c r="F23" s="210"/>
      <c r="G23" s="210"/>
      <c r="H23" s="210"/>
      <c r="I23" s="210"/>
      <c r="J23" s="210"/>
      <c r="K23" s="210"/>
      <c r="L23" s="210"/>
      <c r="M23" s="210"/>
      <c r="N23" s="210"/>
      <c r="O23" s="210"/>
      <c r="P23" s="210"/>
    </row>
    <row r="24" spans="6:16" ht="15.75">
      <c r="F24" s="210"/>
      <c r="G24" s="210"/>
      <c r="H24" s="210"/>
      <c r="I24" s="210"/>
      <c r="J24" s="210"/>
      <c r="K24" s="210"/>
      <c r="L24" s="210"/>
      <c r="M24" s="210"/>
      <c r="N24" s="210"/>
      <c r="O24" s="210"/>
      <c r="P24" s="210"/>
    </row>
    <row r="25" spans="6:16" ht="15.75">
      <c r="F25" s="210"/>
      <c r="G25" s="210"/>
      <c r="H25" s="210"/>
      <c r="I25" s="210"/>
      <c r="J25" s="210"/>
      <c r="K25" s="210"/>
      <c r="L25" s="210"/>
      <c r="M25" s="210"/>
      <c r="N25" s="210"/>
      <c r="O25" s="210"/>
      <c r="P25" s="210"/>
    </row>
    <row r="26" spans="6:16" ht="15.75">
      <c r="F26" s="210"/>
      <c r="G26" s="210"/>
      <c r="H26" s="210"/>
      <c r="I26" s="210"/>
      <c r="J26" s="210"/>
      <c r="K26" s="210"/>
      <c r="L26" s="210"/>
      <c r="M26" s="210"/>
      <c r="N26" s="210"/>
      <c r="O26" s="210"/>
      <c r="P26" s="210"/>
    </row>
    <row r="27" spans="6:16" ht="15.75">
      <c r="F27" s="210"/>
      <c r="G27" s="210"/>
      <c r="H27" s="210"/>
      <c r="I27" s="210"/>
      <c r="J27" s="210"/>
      <c r="K27" s="210"/>
      <c r="L27" s="210"/>
      <c r="M27" s="210"/>
      <c r="N27" s="210"/>
      <c r="O27" s="210"/>
      <c r="P27" s="210"/>
    </row>
    <row r="28" spans="6:16" ht="15.75">
      <c r="F28" s="210"/>
      <c r="G28" s="210"/>
      <c r="H28" s="210"/>
      <c r="I28" s="210"/>
      <c r="J28" s="210"/>
      <c r="K28" s="210"/>
      <c r="L28" s="210"/>
      <c r="M28" s="210"/>
      <c r="N28" s="210"/>
      <c r="O28" s="210"/>
      <c r="P28" s="210"/>
    </row>
  </sheetData>
  <mergeCells count="8">
    <mergeCell ref="G11:O11"/>
    <mergeCell ref="E6:P6"/>
    <mergeCell ref="E7:P7"/>
    <mergeCell ref="C2:P2"/>
    <mergeCell ref="C3:P3"/>
    <mergeCell ref="C4:P4"/>
    <mergeCell ref="G9:O9"/>
    <mergeCell ref="G10:O10"/>
  </mergeCells>
  <pageMargins left="0.7" right="0.7" top="0.75" bottom="0.75" header="0.3" footer="0.3"/>
  <pageSetup orientation="portrait" horizontalDpi="4294967295" verticalDpi="4294967295"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2D613-5059-4856-A3CA-A1D289CFC264}">
  <dimension ref="A1:R37"/>
  <sheetViews>
    <sheetView showGridLines="0" zoomScale="80" zoomScaleNormal="80" workbookViewId="0"/>
  </sheetViews>
  <sheetFormatPr baseColWidth="10" defaultColWidth="9.140625" defaultRowHeight="15"/>
  <cols>
    <col min="1" max="1" width="25.42578125" customWidth="1"/>
    <col min="2" max="2" width="46" customWidth="1"/>
  </cols>
  <sheetData>
    <row r="1" spans="1:18">
      <c r="A1" s="259"/>
      <c r="B1" s="259"/>
      <c r="C1" s="259"/>
      <c r="D1" s="259"/>
      <c r="E1" s="259"/>
      <c r="F1" s="259"/>
      <c r="G1" s="259"/>
      <c r="H1" s="260"/>
      <c r="I1" s="1"/>
      <c r="J1" s="260"/>
      <c r="K1" s="1"/>
      <c r="L1" s="261"/>
      <c r="M1" s="1"/>
      <c r="N1" s="1"/>
      <c r="O1" s="113"/>
      <c r="P1" s="113"/>
      <c r="Q1" s="113"/>
      <c r="R1" s="113"/>
    </row>
    <row r="2" spans="1:18" ht="18.75">
      <c r="A2" s="1"/>
      <c r="B2" s="433"/>
      <c r="C2" s="2179" t="s">
        <v>591</v>
      </c>
      <c r="D2" s="2179"/>
      <c r="E2" s="2179"/>
      <c r="F2" s="2179"/>
      <c r="G2" s="2179"/>
      <c r="H2" s="2179"/>
      <c r="I2" s="2179"/>
      <c r="J2" s="2179"/>
      <c r="K2" s="2179"/>
      <c r="L2" s="433"/>
      <c r="M2" s="1"/>
      <c r="N2" s="1"/>
      <c r="O2" s="113"/>
      <c r="P2" s="113"/>
      <c r="Q2" s="113"/>
      <c r="R2" s="113"/>
    </row>
    <row r="3" spans="1:18" ht="18.75">
      <c r="A3" s="1"/>
      <c r="B3" s="433"/>
      <c r="C3" s="2179" t="s">
        <v>592</v>
      </c>
      <c r="D3" s="2179"/>
      <c r="E3" s="2179"/>
      <c r="F3" s="2179"/>
      <c r="G3" s="2179"/>
      <c r="H3" s="2179"/>
      <c r="I3" s="2179"/>
      <c r="J3" s="2179"/>
      <c r="K3" s="2179"/>
      <c r="L3" s="433"/>
      <c r="M3" s="1"/>
      <c r="N3" s="1"/>
      <c r="O3" s="113"/>
      <c r="P3" s="113"/>
      <c r="Q3" s="113"/>
      <c r="R3" s="113"/>
    </row>
    <row r="4" spans="1:18" ht="15" customHeight="1">
      <c r="A4" s="1"/>
      <c r="B4" s="464"/>
      <c r="C4" s="2180" t="s">
        <v>478</v>
      </c>
      <c r="D4" s="2180"/>
      <c r="E4" s="2180"/>
      <c r="F4" s="2180"/>
      <c r="G4" s="2180"/>
      <c r="H4" s="2180"/>
      <c r="I4" s="2180"/>
      <c r="J4" s="2180"/>
      <c r="K4" s="2180"/>
      <c r="L4" s="464"/>
      <c r="M4" s="1"/>
      <c r="N4" s="1"/>
      <c r="O4" s="113"/>
      <c r="P4" s="113"/>
      <c r="Q4" s="113"/>
      <c r="R4" s="113"/>
    </row>
    <row r="5" spans="1:18" ht="15" customHeight="1">
      <c r="A5" s="261"/>
      <c r="B5" s="261"/>
      <c r="C5" s="261"/>
      <c r="D5" s="261"/>
      <c r="E5" s="261"/>
      <c r="F5" s="261"/>
      <c r="G5" s="261"/>
      <c r="H5" s="261"/>
      <c r="I5" s="261"/>
      <c r="J5" s="261"/>
      <c r="K5" s="261"/>
      <c r="L5" s="261"/>
      <c r="M5" s="1"/>
      <c r="N5" s="1"/>
      <c r="O5" s="110"/>
      <c r="P5" s="110"/>
      <c r="Q5" s="113"/>
      <c r="R5" s="113"/>
    </row>
    <row r="6" spans="1:18" ht="15" customHeight="1">
      <c r="A6" s="113"/>
      <c r="B6" s="113"/>
      <c r="C6" s="113"/>
      <c r="D6" s="113"/>
      <c r="E6" s="2182"/>
      <c r="F6" s="2182"/>
      <c r="G6" s="2182"/>
      <c r="H6" s="2182"/>
      <c r="I6" s="2182"/>
      <c r="J6" s="2182"/>
      <c r="K6" s="2182"/>
      <c r="L6" s="2182"/>
      <c r="M6" s="2182"/>
      <c r="N6" s="2182"/>
      <c r="O6" s="2182"/>
      <c r="P6" s="2182"/>
      <c r="Q6" s="113"/>
      <c r="R6" s="113"/>
    </row>
    <row r="8" spans="1:18" ht="15.75">
      <c r="A8" s="2175" t="s">
        <v>1752</v>
      </c>
      <c r="B8" s="2175"/>
      <c r="C8" s="2175"/>
      <c r="D8" s="2175"/>
      <c r="E8" s="2175"/>
      <c r="F8" s="2175"/>
      <c r="G8" s="2175"/>
      <c r="H8" s="2175"/>
    </row>
    <row r="9" spans="1:18" ht="15.75">
      <c r="A9" s="2175" t="s">
        <v>670</v>
      </c>
      <c r="B9" s="2175"/>
      <c r="C9" s="2175"/>
      <c r="D9" s="2175"/>
      <c r="E9" s="2175"/>
      <c r="F9" s="2175"/>
      <c r="G9" s="2175"/>
      <c r="H9" s="2175"/>
    </row>
    <row r="10" spans="1:18" ht="15.75">
      <c r="A10" s="2185" t="s">
        <v>671</v>
      </c>
      <c r="B10" s="2185"/>
      <c r="C10" s="2185"/>
      <c r="D10" s="2185"/>
      <c r="E10" s="2185"/>
      <c r="F10" s="2185"/>
      <c r="G10" s="2185"/>
      <c r="H10" s="2185"/>
    </row>
    <row r="12" spans="1:18" ht="15.75">
      <c r="B12" s="682" t="s">
        <v>672</v>
      </c>
      <c r="C12" s="682">
        <v>2025</v>
      </c>
      <c r="D12" s="682">
        <v>2026</v>
      </c>
    </row>
    <row r="13" spans="1:18" ht="15.75">
      <c r="B13" s="683" t="s">
        <v>673</v>
      </c>
      <c r="C13" s="684">
        <v>4.9000000000000004</v>
      </c>
      <c r="D13" s="684">
        <v>2.4</v>
      </c>
    </row>
    <row r="14" spans="1:18" ht="15.75">
      <c r="B14" s="683" t="s">
        <v>674</v>
      </c>
      <c r="C14" s="684">
        <v>2.2999999999999998</v>
      </c>
      <c r="D14" s="684">
        <v>11.3</v>
      </c>
    </row>
    <row r="15" spans="1:18" ht="15.75">
      <c r="B15" s="683" t="s">
        <v>675</v>
      </c>
      <c r="C15" s="684">
        <v>1.6</v>
      </c>
      <c r="D15" s="684">
        <v>3.3</v>
      </c>
    </row>
    <row r="16" spans="1:18" ht="15.75">
      <c r="B16" s="683" t="s">
        <v>676</v>
      </c>
      <c r="C16" s="684">
        <v>1.2</v>
      </c>
      <c r="D16" s="684">
        <v>2.6</v>
      </c>
    </row>
    <row r="17" spans="2:4" ht="15.75">
      <c r="B17" s="683" t="s">
        <v>677</v>
      </c>
      <c r="C17" s="684">
        <v>-2.2999999999999998</v>
      </c>
      <c r="D17" s="684">
        <v>6.7</v>
      </c>
    </row>
    <row r="18" spans="2:4" ht="15.75">
      <c r="B18" s="683" t="s">
        <v>678</v>
      </c>
      <c r="C18" s="684">
        <v>3.3</v>
      </c>
      <c r="D18" s="684">
        <v>4.7</v>
      </c>
    </row>
    <row r="19" spans="2:4" ht="15.75">
      <c r="B19" s="685" t="s">
        <v>679</v>
      </c>
      <c r="C19" s="686">
        <v>2.5</v>
      </c>
      <c r="D19" s="686">
        <v>3.5</v>
      </c>
    </row>
    <row r="20" spans="2:4" ht="15.75">
      <c r="B20" s="685" t="s">
        <v>680</v>
      </c>
      <c r="C20" s="686">
        <v>3.4</v>
      </c>
      <c r="D20" s="686">
        <v>2.2000000000000002</v>
      </c>
    </row>
    <row r="21" spans="2:4" ht="15.75">
      <c r="B21" s="685" t="s">
        <v>681</v>
      </c>
      <c r="C21" s="686">
        <v>2.8</v>
      </c>
      <c r="D21" s="686">
        <v>5.8</v>
      </c>
    </row>
    <row r="22" spans="2:4" ht="15.75">
      <c r="B22" s="685" t="s">
        <v>682</v>
      </c>
      <c r="C22" s="686">
        <v>4.7</v>
      </c>
      <c r="D22" s="686">
        <v>5.0999999999999996</v>
      </c>
    </row>
    <row r="23" spans="2:4" ht="15.75">
      <c r="B23" s="685" t="s">
        <v>683</v>
      </c>
      <c r="C23" s="686">
        <v>0.4</v>
      </c>
      <c r="D23" s="686">
        <v>0.8</v>
      </c>
    </row>
    <row r="24" spans="2:4" ht="15.75">
      <c r="B24" s="685" t="s">
        <v>684</v>
      </c>
      <c r="C24" s="686">
        <v>7.9</v>
      </c>
      <c r="D24" s="686">
        <v>7.5</v>
      </c>
    </row>
    <row r="25" spans="2:4" ht="15.75">
      <c r="B25" s="685" t="s">
        <v>685</v>
      </c>
      <c r="C25" s="686">
        <v>3.1</v>
      </c>
      <c r="D25" s="686">
        <v>3.9</v>
      </c>
    </row>
    <row r="26" spans="2:4" ht="15.75">
      <c r="B26" s="685" t="s">
        <v>686</v>
      </c>
      <c r="C26" s="686">
        <v>0.7</v>
      </c>
      <c r="D26" s="686">
        <v>2.6</v>
      </c>
    </row>
    <row r="27" spans="2:4" ht="15.75">
      <c r="B27" s="685" t="s">
        <v>687</v>
      </c>
      <c r="C27" s="686">
        <v>1.7</v>
      </c>
      <c r="D27" s="686">
        <v>7.2</v>
      </c>
    </row>
    <row r="28" spans="2:4" ht="15.75">
      <c r="B28" s="685" t="s">
        <v>688</v>
      </c>
      <c r="C28" s="686">
        <v>1.4</v>
      </c>
      <c r="D28" s="686">
        <v>5.7</v>
      </c>
    </row>
    <row r="29" spans="2:4" ht="15.75">
      <c r="B29" s="685" t="s">
        <v>689</v>
      </c>
      <c r="C29" s="686">
        <v>-1.7</v>
      </c>
      <c r="D29" s="686">
        <v>5.2</v>
      </c>
    </row>
    <row r="30" spans="2:4" ht="15.75">
      <c r="B30" s="685" t="s">
        <v>690</v>
      </c>
      <c r="C30" s="686">
        <v>0.8</v>
      </c>
      <c r="D30" s="686">
        <v>5.0999999999999996</v>
      </c>
    </row>
    <row r="31" spans="2:4" ht="15.75">
      <c r="B31" s="683" t="s">
        <v>691</v>
      </c>
      <c r="C31" s="684">
        <v>2.2999999999999998</v>
      </c>
      <c r="D31" s="684">
        <v>4.7</v>
      </c>
    </row>
    <row r="32" spans="2:4" ht="15.75">
      <c r="B32" s="683" t="s">
        <v>692</v>
      </c>
      <c r="C32" s="684">
        <v>3</v>
      </c>
      <c r="D32" s="684">
        <v>2.7</v>
      </c>
    </row>
    <row r="33" spans="2:4" ht="15.75">
      <c r="B33" s="624" t="s">
        <v>693</v>
      </c>
      <c r="C33" s="687">
        <v>2.4</v>
      </c>
      <c r="D33" s="687">
        <v>4.5</v>
      </c>
    </row>
    <row r="35" spans="2:4">
      <c r="B35" s="492" t="s">
        <v>694</v>
      </c>
    </row>
    <row r="36" spans="2:4">
      <c r="B36" s="209" t="s">
        <v>695</v>
      </c>
    </row>
    <row r="37" spans="2:4">
      <c r="B37" s="492" t="s">
        <v>696</v>
      </c>
    </row>
  </sheetData>
  <mergeCells count="7">
    <mergeCell ref="A8:H8"/>
    <mergeCell ref="A9:H9"/>
    <mergeCell ref="A10:H10"/>
    <mergeCell ref="C2:K2"/>
    <mergeCell ref="C3:K3"/>
    <mergeCell ref="C4:K4"/>
    <mergeCell ref="E6:P6"/>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9A056-A61E-49DA-92CC-74BE252DF083}">
  <dimension ref="A1:AB114"/>
  <sheetViews>
    <sheetView showGridLines="0" zoomScale="80" zoomScaleNormal="80" workbookViewId="0">
      <selection activeCell="L39" sqref="L39"/>
    </sheetView>
  </sheetViews>
  <sheetFormatPr baseColWidth="10" defaultColWidth="11.42578125" defaultRowHeight="15"/>
  <cols>
    <col min="1" max="1" width="32.42578125" customWidth="1"/>
    <col min="2" max="2" width="17.42578125" customWidth="1"/>
    <col min="3" max="3" width="31.42578125" customWidth="1"/>
    <col min="4" max="4" width="11.42578125" customWidth="1"/>
    <col min="5" max="5" width="11.5703125" customWidth="1"/>
  </cols>
  <sheetData>
    <row r="1" spans="1:28">
      <c r="F1" s="259"/>
      <c r="G1" s="259"/>
      <c r="H1" s="259"/>
      <c r="I1" s="259"/>
      <c r="J1" s="259"/>
      <c r="K1" s="259"/>
      <c r="L1" s="259"/>
      <c r="M1" s="260"/>
      <c r="N1" s="1"/>
      <c r="O1" s="260"/>
      <c r="P1" s="1"/>
      <c r="Q1" s="261"/>
      <c r="R1" s="1"/>
      <c r="S1" s="1"/>
      <c r="T1" s="113"/>
      <c r="U1" s="113"/>
      <c r="V1" s="113"/>
    </row>
    <row r="2" spans="1:28" s="113" customFormat="1" ht="14.45" customHeight="1">
      <c r="F2" s="2179" t="s">
        <v>591</v>
      </c>
      <c r="G2" s="2179"/>
      <c r="H2" s="2179"/>
      <c r="I2" s="2179"/>
      <c r="J2" s="2179"/>
      <c r="K2" s="2179"/>
      <c r="L2" s="2179"/>
      <c r="M2" s="2179"/>
      <c r="N2" s="2179"/>
      <c r="O2" s="2179"/>
      <c r="P2" s="2179"/>
      <c r="Q2" s="2179"/>
      <c r="R2" s="2179"/>
      <c r="S2" s="2179"/>
      <c r="T2" s="2179"/>
      <c r="U2" s="2179"/>
      <c r="V2" s="2179"/>
      <c r="W2" s="2179"/>
      <c r="X2" s="2179"/>
      <c r="Y2" s="2179"/>
      <c r="Z2" s="572"/>
      <c r="AA2" s="572"/>
      <c r="AB2" s="572"/>
    </row>
    <row r="3" spans="1:28" s="113" customFormat="1" ht="14.45" customHeight="1">
      <c r="F3" s="2179" t="s">
        <v>592</v>
      </c>
      <c r="G3" s="2179"/>
      <c r="H3" s="2179"/>
      <c r="I3" s="2179"/>
      <c r="J3" s="2179"/>
      <c r="K3" s="2179"/>
      <c r="L3" s="2179"/>
      <c r="M3" s="2179"/>
      <c r="N3" s="2179"/>
      <c r="O3" s="2179"/>
      <c r="P3" s="2179"/>
      <c r="Q3" s="2179"/>
      <c r="R3" s="2179"/>
      <c r="S3" s="2179"/>
      <c r="T3" s="2179"/>
      <c r="U3" s="2179"/>
      <c r="V3" s="2179"/>
      <c r="W3" s="2179"/>
      <c r="X3" s="2179"/>
      <c r="Y3" s="2179"/>
      <c r="Z3" s="572"/>
      <c r="AA3" s="572"/>
      <c r="AB3" s="572"/>
    </row>
    <row r="4" spans="1:28" s="113" customFormat="1" ht="25.5" customHeight="1">
      <c r="F4" s="2180" t="s">
        <v>478</v>
      </c>
      <c r="G4" s="2180"/>
      <c r="H4" s="2180"/>
      <c r="I4" s="2180"/>
      <c r="J4" s="2180"/>
      <c r="K4" s="2180"/>
      <c r="L4" s="2180"/>
      <c r="M4" s="2180"/>
      <c r="N4" s="2180"/>
      <c r="O4" s="2180"/>
      <c r="P4" s="2180"/>
      <c r="Q4" s="2180"/>
      <c r="R4" s="2180"/>
      <c r="S4" s="2180"/>
      <c r="T4" s="2180"/>
      <c r="U4" s="2180"/>
      <c r="V4" s="2180"/>
      <c r="W4" s="2180"/>
      <c r="X4" s="2180"/>
      <c r="Y4" s="2180"/>
      <c r="Z4" s="573"/>
      <c r="AA4" s="573"/>
      <c r="AB4" s="573"/>
    </row>
    <row r="5" spans="1:28" ht="15.75" thickBot="1">
      <c r="F5" s="261"/>
      <c r="G5" s="261"/>
      <c r="H5" s="261"/>
      <c r="I5" s="261"/>
      <c r="J5" s="261"/>
      <c r="K5" s="261"/>
      <c r="L5" s="261"/>
      <c r="M5" s="261"/>
      <c r="N5" s="261"/>
      <c r="O5" s="261"/>
      <c r="P5" s="261"/>
      <c r="Q5" s="261"/>
      <c r="R5" s="1"/>
      <c r="S5" s="1"/>
      <c r="T5" s="110"/>
      <c r="U5" s="110"/>
      <c r="V5" s="113"/>
    </row>
    <row r="6" spans="1:28" ht="17.25">
      <c r="A6" s="2200" t="s">
        <v>697</v>
      </c>
      <c r="B6" s="2201"/>
      <c r="C6" s="2201"/>
      <c r="D6" s="2201"/>
      <c r="E6" s="2202"/>
      <c r="F6" s="113"/>
      <c r="G6" s="113"/>
      <c r="H6" s="113"/>
      <c r="I6" s="113"/>
      <c r="J6" s="2182"/>
      <c r="K6" s="2182"/>
      <c r="L6" s="2182"/>
      <c r="M6" s="2182"/>
      <c r="N6" s="2182"/>
      <c r="O6" s="2182"/>
      <c r="P6" s="2182"/>
      <c r="Q6" s="2182"/>
      <c r="R6" s="2182"/>
      <c r="S6" s="2182"/>
      <c r="T6" s="2182"/>
      <c r="U6" s="2182"/>
      <c r="V6" s="113"/>
    </row>
    <row r="7" spans="1:28" ht="17.25">
      <c r="A7" s="2193" t="s">
        <v>698</v>
      </c>
      <c r="B7" s="2194"/>
      <c r="C7" s="2194"/>
      <c r="D7" s="2194"/>
      <c r="E7" s="2195"/>
      <c r="F7" s="493"/>
      <c r="G7" s="2175" t="s">
        <v>736</v>
      </c>
      <c r="H7" s="2175"/>
      <c r="I7" s="2175"/>
      <c r="J7" s="2175"/>
      <c r="K7" s="2175"/>
      <c r="L7" s="2175"/>
      <c r="M7" s="2175"/>
      <c r="N7" s="2175"/>
      <c r="O7" s="2175"/>
      <c r="P7" s="2175"/>
      <c r="Q7" s="2175"/>
      <c r="R7" s="2175"/>
      <c r="S7" s="2175"/>
      <c r="T7" s="2175"/>
      <c r="U7" s="2175"/>
      <c r="V7" s="2175"/>
      <c r="W7" s="2175"/>
      <c r="X7" s="2175"/>
      <c r="Y7" s="2175"/>
      <c r="Z7" s="2175"/>
      <c r="AA7" s="2175"/>
      <c r="AB7" s="2175"/>
    </row>
    <row r="8" spans="1:28" ht="17.25">
      <c r="A8" s="2193" t="s">
        <v>699</v>
      </c>
      <c r="B8" s="2194"/>
      <c r="C8" s="2194"/>
      <c r="D8" s="2194"/>
      <c r="E8" s="2195"/>
      <c r="F8" s="493"/>
      <c r="G8" s="2175" t="s">
        <v>594</v>
      </c>
      <c r="H8" s="2175"/>
      <c r="I8" s="2175"/>
      <c r="J8" s="2175"/>
      <c r="K8" s="2175"/>
      <c r="L8" s="2175"/>
      <c r="M8" s="2175"/>
      <c r="N8" s="2175"/>
      <c r="O8" s="2175"/>
      <c r="P8" s="2175"/>
      <c r="Q8" s="2175"/>
      <c r="R8" s="2175"/>
      <c r="S8" s="2175"/>
      <c r="T8" s="2175"/>
      <c r="U8" s="2175"/>
      <c r="V8" s="2175"/>
      <c r="W8" s="2175"/>
      <c r="X8" s="2175"/>
      <c r="Y8" s="2175"/>
      <c r="Z8" s="2175"/>
      <c r="AA8" s="2175"/>
      <c r="AB8" s="2175"/>
    </row>
    <row r="9" spans="1:28" ht="15" customHeight="1" thickBot="1">
      <c r="A9" s="2196" t="s">
        <v>700</v>
      </c>
      <c r="B9" s="2197"/>
      <c r="C9" s="2197"/>
      <c r="D9" s="2197"/>
      <c r="E9" s="2198"/>
      <c r="F9" s="494"/>
      <c r="G9" s="2199" t="s">
        <v>671</v>
      </c>
      <c r="H9" s="2199"/>
      <c r="I9" s="2199"/>
      <c r="J9" s="2199"/>
      <c r="K9" s="2199"/>
      <c r="L9" s="2199"/>
      <c r="M9" s="2199"/>
      <c r="N9" s="2199"/>
      <c r="O9" s="2199"/>
      <c r="P9" s="2199"/>
      <c r="Q9" s="2199"/>
      <c r="R9" s="2199"/>
      <c r="S9" s="2199"/>
      <c r="T9" s="2199"/>
      <c r="U9" s="2199"/>
      <c r="V9" s="2199"/>
      <c r="W9" s="2199"/>
      <c r="X9" s="2199"/>
      <c r="Y9" s="2199"/>
      <c r="Z9" s="2199"/>
      <c r="AA9" s="2199"/>
      <c r="AB9" s="2199"/>
    </row>
    <row r="10" spans="1:28" ht="18" thickBot="1">
      <c r="A10" s="495" t="s">
        <v>31</v>
      </c>
      <c r="B10" s="496" t="s">
        <v>701</v>
      </c>
      <c r="C10" s="497" t="s">
        <v>702</v>
      </c>
      <c r="D10" s="497" t="s">
        <v>703</v>
      </c>
      <c r="E10" s="498" t="s">
        <v>704</v>
      </c>
      <c r="G10" s="210"/>
      <c r="H10" s="210"/>
      <c r="I10" s="210"/>
      <c r="J10" s="210"/>
      <c r="K10" s="210"/>
      <c r="L10" s="210"/>
      <c r="M10" s="210"/>
      <c r="N10" s="210"/>
      <c r="O10" s="210"/>
      <c r="P10" s="210"/>
      <c r="Q10" s="210"/>
      <c r="R10" s="210"/>
      <c r="S10" s="210"/>
      <c r="T10" s="210"/>
      <c r="U10" s="210"/>
      <c r="V10" s="210"/>
      <c r="W10" s="210"/>
      <c r="X10" s="210"/>
      <c r="Y10" s="210"/>
      <c r="Z10" s="210"/>
      <c r="AA10" s="210"/>
      <c r="AB10" s="210"/>
    </row>
    <row r="11" spans="1:28" ht="17.25">
      <c r="A11" s="2190">
        <v>2020</v>
      </c>
      <c r="B11" s="499" t="s">
        <v>705</v>
      </c>
      <c r="C11" s="500">
        <v>4.4999999999999998E-2</v>
      </c>
      <c r="D11" s="500">
        <v>0.03</v>
      </c>
      <c r="E11" s="501">
        <v>0.06</v>
      </c>
      <c r="G11" s="210"/>
      <c r="H11" s="210"/>
      <c r="I11" s="210"/>
      <c r="J11" s="210"/>
      <c r="K11" s="210"/>
      <c r="L11" s="210"/>
      <c r="M11" s="210"/>
      <c r="N11" s="210"/>
      <c r="O11" s="210"/>
      <c r="P11" s="210"/>
      <c r="Q11" s="210"/>
      <c r="R11" s="210"/>
      <c r="S11" s="210"/>
      <c r="T11" s="210"/>
      <c r="U11" s="210"/>
      <c r="V11" s="210"/>
      <c r="W11" s="210"/>
      <c r="X11" s="210"/>
      <c r="Y11" s="210"/>
      <c r="Z11" s="210"/>
      <c r="AA11" s="210"/>
      <c r="AB11" s="210"/>
    </row>
    <row r="12" spans="1:28" ht="17.25">
      <c r="A12" s="2191"/>
      <c r="B12" s="502" t="s">
        <v>706</v>
      </c>
      <c r="C12" s="503">
        <v>4.4999999999999998E-2</v>
      </c>
      <c r="D12" s="503">
        <v>0.03</v>
      </c>
      <c r="E12" s="504">
        <v>0.06</v>
      </c>
      <c r="G12" s="210"/>
      <c r="H12" s="210"/>
      <c r="I12" s="210"/>
      <c r="J12" s="210"/>
      <c r="K12" s="210"/>
      <c r="L12" s="210"/>
      <c r="M12" s="210"/>
      <c r="N12" s="210"/>
      <c r="O12" s="210"/>
      <c r="P12" s="210"/>
      <c r="Q12" s="210"/>
      <c r="R12" s="210"/>
      <c r="S12" s="210"/>
      <c r="T12" s="210"/>
      <c r="U12" s="210"/>
      <c r="V12" s="210"/>
      <c r="W12" s="210"/>
      <c r="X12" s="210"/>
      <c r="Y12" s="210"/>
      <c r="Z12" s="210"/>
      <c r="AA12" s="210"/>
      <c r="AB12" s="210"/>
    </row>
    <row r="13" spans="1:28" ht="17.25">
      <c r="A13" s="2191"/>
      <c r="B13" s="502" t="s">
        <v>707</v>
      </c>
      <c r="C13" s="503">
        <v>3.5000000000000003E-2</v>
      </c>
      <c r="D13" s="503">
        <v>2.5000000000000001E-2</v>
      </c>
      <c r="E13" s="504">
        <v>4.4999999999999998E-2</v>
      </c>
      <c r="G13" s="210"/>
      <c r="H13" s="210"/>
      <c r="I13" s="210"/>
      <c r="J13" s="210"/>
      <c r="K13" s="210"/>
      <c r="L13" s="210"/>
      <c r="M13" s="210"/>
      <c r="N13" s="210"/>
      <c r="O13" s="210"/>
      <c r="P13" s="210"/>
      <c r="Q13" s="210"/>
      <c r="R13" s="210"/>
      <c r="S13" s="210"/>
      <c r="T13" s="210"/>
      <c r="U13" s="210"/>
      <c r="V13" s="210"/>
      <c r="W13" s="210"/>
      <c r="X13" s="210"/>
      <c r="Y13" s="210"/>
      <c r="Z13" s="210"/>
      <c r="AA13" s="210"/>
      <c r="AB13" s="210"/>
    </row>
    <row r="14" spans="1:28" ht="17.25">
      <c r="A14" s="2191"/>
      <c r="B14" s="502" t="s">
        <v>708</v>
      </c>
      <c r="C14" s="503">
        <v>3.5000000000000003E-2</v>
      </c>
      <c r="D14" s="503">
        <v>2.5000000000000001E-2</v>
      </c>
      <c r="E14" s="504">
        <v>4.4999999999999998E-2</v>
      </c>
      <c r="G14" s="210"/>
      <c r="H14" s="210"/>
      <c r="I14" s="210"/>
      <c r="J14" s="210"/>
      <c r="K14" s="210"/>
      <c r="L14" s="210"/>
      <c r="M14" s="210"/>
      <c r="N14" s="210"/>
      <c r="O14" s="210"/>
      <c r="P14" s="210"/>
      <c r="Q14" s="210"/>
      <c r="R14" s="210"/>
      <c r="S14" s="210"/>
      <c r="T14" s="210"/>
      <c r="U14" s="210"/>
      <c r="V14" s="210"/>
      <c r="W14" s="210"/>
      <c r="X14" s="210"/>
      <c r="Y14" s="210"/>
      <c r="Z14" s="210"/>
      <c r="AA14" s="210"/>
      <c r="AB14" s="210"/>
    </row>
    <row r="15" spans="1:28" ht="18.75">
      <c r="A15" s="2191"/>
      <c r="B15" s="505" t="s">
        <v>709</v>
      </c>
      <c r="C15" s="503">
        <v>3.5000000000000003E-2</v>
      </c>
      <c r="D15" s="503">
        <v>2.5000000000000001E-2</v>
      </c>
      <c r="E15" s="504">
        <v>4.4999999999999998E-2</v>
      </c>
      <c r="G15" s="210"/>
      <c r="H15" s="210"/>
      <c r="I15" s="210"/>
      <c r="J15" s="210"/>
      <c r="K15" s="210"/>
      <c r="L15" s="210"/>
      <c r="M15" s="210"/>
      <c r="N15" s="210"/>
      <c r="O15" s="210"/>
      <c r="P15" s="210"/>
      <c r="Q15" s="210"/>
      <c r="R15" s="210"/>
      <c r="S15" s="210"/>
      <c r="T15" s="210"/>
      <c r="U15" s="210"/>
      <c r="V15" s="210"/>
      <c r="W15" s="210"/>
      <c r="X15" s="210"/>
      <c r="Y15" s="210"/>
      <c r="Z15" s="210"/>
      <c r="AA15" s="210"/>
      <c r="AB15" s="210"/>
    </row>
    <row r="16" spans="1:28" ht="17.25">
      <c r="A16" s="2191"/>
      <c r="B16" s="506" t="s">
        <v>710</v>
      </c>
      <c r="C16" s="507">
        <v>3.5000000000000003E-2</v>
      </c>
      <c r="D16" s="507">
        <v>2.5000000000000001E-2</v>
      </c>
      <c r="E16" s="508">
        <v>4.4999999999999998E-2</v>
      </c>
      <c r="G16" s="210"/>
      <c r="H16" s="210"/>
      <c r="I16" s="210"/>
      <c r="J16" s="210"/>
      <c r="K16" s="210"/>
      <c r="L16" s="210"/>
      <c r="M16" s="210"/>
      <c r="N16" s="210"/>
      <c r="O16" s="210"/>
      <c r="P16" s="210"/>
      <c r="Q16" s="210"/>
      <c r="R16" s="210"/>
      <c r="S16" s="210"/>
      <c r="T16" s="210"/>
      <c r="U16" s="210"/>
      <c r="V16" s="210"/>
      <c r="W16" s="210"/>
      <c r="X16" s="210"/>
      <c r="Y16" s="210"/>
      <c r="Z16" s="210"/>
      <c r="AA16" s="210"/>
      <c r="AB16" s="210"/>
    </row>
    <row r="17" spans="1:28" ht="17.25">
      <c r="A17" s="2191"/>
      <c r="B17" s="502" t="s">
        <v>711</v>
      </c>
      <c r="C17" s="503">
        <v>3.5000000000000003E-2</v>
      </c>
      <c r="D17" s="503">
        <v>2.5000000000000001E-2</v>
      </c>
      <c r="E17" s="504">
        <v>4.4999999999999998E-2</v>
      </c>
      <c r="G17" s="210"/>
      <c r="H17" s="210"/>
      <c r="I17" s="210"/>
      <c r="J17" s="210"/>
      <c r="K17" s="210"/>
      <c r="L17" s="210"/>
      <c r="M17" s="210"/>
      <c r="N17" s="210"/>
      <c r="O17" s="210"/>
      <c r="P17" s="210"/>
      <c r="Q17" s="210"/>
      <c r="R17" s="210"/>
      <c r="S17" s="210"/>
      <c r="T17" s="210"/>
      <c r="U17" s="210"/>
      <c r="V17" s="210"/>
      <c r="W17" s="210"/>
      <c r="X17" s="210"/>
      <c r="Y17" s="210"/>
      <c r="Z17" s="210"/>
      <c r="AA17" s="210"/>
      <c r="AB17" s="210"/>
    </row>
    <row r="18" spans="1:28" ht="17.25">
      <c r="A18" s="2191"/>
      <c r="B18" s="502" t="s">
        <v>712</v>
      </c>
      <c r="C18" s="503">
        <v>3.5000000000000003E-2</v>
      </c>
      <c r="D18" s="503">
        <v>2.5000000000000001E-2</v>
      </c>
      <c r="E18" s="504">
        <v>4.4999999999999998E-2</v>
      </c>
      <c r="G18" s="210"/>
      <c r="H18" s="210"/>
      <c r="I18" s="210"/>
      <c r="J18" s="210"/>
      <c r="K18" s="210"/>
      <c r="L18" s="210"/>
      <c r="M18" s="210"/>
      <c r="N18" s="210"/>
      <c r="O18" s="210"/>
      <c r="P18" s="210"/>
      <c r="Q18" s="210"/>
      <c r="R18" s="210"/>
      <c r="S18" s="210"/>
      <c r="T18" s="210"/>
      <c r="U18" s="210"/>
      <c r="V18" s="210"/>
      <c r="W18" s="210"/>
      <c r="X18" s="210"/>
      <c r="Y18" s="210"/>
      <c r="Z18" s="210"/>
      <c r="AA18" s="210"/>
      <c r="AB18" s="210"/>
    </row>
    <row r="19" spans="1:28" ht="17.25">
      <c r="A19" s="2191"/>
      <c r="B19" s="502" t="s">
        <v>713</v>
      </c>
      <c r="C19" s="503">
        <v>0.03</v>
      </c>
      <c r="D19" s="503">
        <v>2.5000000000000001E-2</v>
      </c>
      <c r="E19" s="504">
        <v>3.5000000000000003E-2</v>
      </c>
      <c r="G19" s="210"/>
      <c r="H19" s="210"/>
      <c r="I19" s="210"/>
      <c r="J19" s="210"/>
      <c r="K19" s="210"/>
      <c r="L19" s="210"/>
      <c r="M19" s="210"/>
      <c r="N19" s="210"/>
      <c r="O19" s="210"/>
      <c r="P19" s="210"/>
      <c r="Q19" s="210"/>
      <c r="R19" s="210"/>
      <c r="S19" s="210"/>
      <c r="T19" s="210"/>
      <c r="U19" s="210"/>
      <c r="V19" s="210"/>
      <c r="W19" s="210"/>
      <c r="X19" s="210"/>
      <c r="Y19" s="210"/>
      <c r="Z19" s="210"/>
      <c r="AA19" s="210"/>
      <c r="AB19" s="210"/>
    </row>
    <row r="20" spans="1:28" ht="17.25">
      <c r="A20" s="2191"/>
      <c r="B20" s="502" t="s">
        <v>714</v>
      </c>
      <c r="C20" s="503">
        <v>0.03</v>
      </c>
      <c r="D20" s="503">
        <v>2.5000000000000001E-2</v>
      </c>
      <c r="E20" s="504">
        <v>3.5000000000000003E-2</v>
      </c>
      <c r="G20" s="210"/>
      <c r="H20" s="210"/>
      <c r="I20" s="210"/>
      <c r="J20" s="210"/>
      <c r="K20" s="210"/>
      <c r="L20" s="210"/>
      <c r="M20" s="210"/>
      <c r="N20" s="210"/>
      <c r="O20" s="210"/>
      <c r="P20" s="210"/>
      <c r="Q20" s="210"/>
      <c r="R20" s="210"/>
      <c r="S20" s="210"/>
      <c r="T20" s="210"/>
      <c r="U20" s="210"/>
      <c r="V20" s="210"/>
      <c r="W20" s="210"/>
      <c r="X20" s="210"/>
      <c r="Y20" s="210"/>
      <c r="Z20" s="210"/>
      <c r="AA20" s="210"/>
      <c r="AB20" s="210"/>
    </row>
    <row r="21" spans="1:28" ht="17.25">
      <c r="A21" s="2191"/>
      <c r="B21" s="502" t="s">
        <v>715</v>
      </c>
      <c r="C21" s="503">
        <v>0.03</v>
      </c>
      <c r="D21" s="503">
        <v>2.5000000000000001E-2</v>
      </c>
      <c r="E21" s="504">
        <v>3.5000000000000003E-2</v>
      </c>
      <c r="G21" s="210"/>
      <c r="H21" s="210"/>
      <c r="I21" s="210"/>
      <c r="J21" s="210"/>
      <c r="K21" s="210"/>
      <c r="L21" s="210"/>
      <c r="M21" s="210"/>
      <c r="N21" s="210"/>
      <c r="O21" s="210"/>
      <c r="P21" s="210"/>
      <c r="Q21" s="210"/>
      <c r="R21" s="210"/>
      <c r="S21" s="210"/>
      <c r="T21" s="210"/>
      <c r="U21" s="210"/>
      <c r="V21" s="210"/>
      <c r="W21" s="210"/>
      <c r="X21" s="210"/>
      <c r="Y21" s="210"/>
      <c r="Z21" s="210"/>
      <c r="AA21" s="210"/>
      <c r="AB21" s="210"/>
    </row>
    <row r="22" spans="1:28" ht="18" thickBot="1">
      <c r="A22" s="2192"/>
      <c r="B22" s="509" t="s">
        <v>716</v>
      </c>
      <c r="C22" s="510">
        <v>0.03</v>
      </c>
      <c r="D22" s="510">
        <v>2.5000000000000001E-2</v>
      </c>
      <c r="E22" s="511">
        <v>3.5000000000000003E-2</v>
      </c>
      <c r="G22" s="210"/>
      <c r="H22" s="210"/>
      <c r="I22" s="210"/>
      <c r="J22" s="210"/>
      <c r="K22" s="210"/>
      <c r="L22" s="210"/>
      <c r="M22" s="210"/>
      <c r="N22" s="210"/>
      <c r="O22" s="210"/>
      <c r="P22" s="210"/>
      <c r="Q22" s="210"/>
      <c r="R22" s="210"/>
      <c r="S22" s="210"/>
      <c r="T22" s="210"/>
      <c r="U22" s="210"/>
      <c r="V22" s="210"/>
      <c r="W22" s="210"/>
      <c r="X22" s="210"/>
      <c r="Y22" s="210"/>
      <c r="Z22" s="210"/>
      <c r="AA22" s="210"/>
      <c r="AB22" s="210"/>
    </row>
    <row r="23" spans="1:28" ht="17.25">
      <c r="A23" s="2190">
        <v>2021</v>
      </c>
      <c r="B23" s="499" t="s">
        <v>705</v>
      </c>
      <c r="C23" s="500">
        <v>0.03</v>
      </c>
      <c r="D23" s="500">
        <v>2.5000000000000001E-2</v>
      </c>
      <c r="E23" s="501">
        <v>3.5000000000000003E-2</v>
      </c>
      <c r="G23" s="210"/>
      <c r="H23" s="210"/>
      <c r="I23" s="210"/>
      <c r="J23" s="210"/>
      <c r="K23" s="210"/>
      <c r="L23" s="210"/>
      <c r="M23" s="210"/>
      <c r="N23" s="210"/>
      <c r="O23" s="210"/>
      <c r="P23" s="210"/>
      <c r="Q23" s="210"/>
      <c r="R23" s="210"/>
      <c r="S23" s="210"/>
      <c r="T23" s="210"/>
      <c r="U23" s="210"/>
      <c r="V23" s="210"/>
      <c r="W23" s="210"/>
      <c r="X23" s="210"/>
      <c r="Y23" s="210"/>
      <c r="Z23" s="210"/>
      <c r="AA23" s="210"/>
      <c r="AB23" s="210"/>
    </row>
    <row r="24" spans="1:28" ht="17.25">
      <c r="A24" s="2191"/>
      <c r="B24" s="502" t="s">
        <v>706</v>
      </c>
      <c r="C24" s="503">
        <v>0.03</v>
      </c>
      <c r="D24" s="503">
        <v>2.5000000000000001E-2</v>
      </c>
      <c r="E24" s="504">
        <v>3.5000000000000003E-2</v>
      </c>
      <c r="G24" s="210"/>
      <c r="H24" s="210"/>
      <c r="I24" s="210"/>
      <c r="J24" s="210"/>
      <c r="K24" s="210"/>
      <c r="L24" s="210"/>
      <c r="M24" s="210"/>
      <c r="N24" s="210"/>
      <c r="O24" s="210"/>
      <c r="P24" s="210"/>
      <c r="Q24" s="210"/>
      <c r="R24" s="210"/>
      <c r="S24" s="210"/>
      <c r="T24" s="210"/>
      <c r="U24" s="210"/>
      <c r="V24" s="210"/>
      <c r="W24" s="210"/>
      <c r="X24" s="210"/>
      <c r="Y24" s="210"/>
      <c r="Z24" s="210"/>
      <c r="AA24" s="210"/>
      <c r="AB24" s="210"/>
    </row>
    <row r="25" spans="1:28" ht="17.25">
      <c r="A25" s="2191"/>
      <c r="B25" s="502" t="s">
        <v>707</v>
      </c>
      <c r="C25" s="503">
        <v>0.03</v>
      </c>
      <c r="D25" s="503">
        <v>2.5000000000000001E-2</v>
      </c>
      <c r="E25" s="504">
        <v>3.5000000000000003E-2</v>
      </c>
      <c r="G25" s="210"/>
      <c r="H25" s="210"/>
      <c r="I25" s="210"/>
      <c r="J25" s="210"/>
      <c r="K25" s="210"/>
      <c r="L25" s="210"/>
      <c r="M25" s="210"/>
      <c r="N25" s="210"/>
      <c r="O25" s="210"/>
      <c r="P25" s="210"/>
      <c r="Q25" s="210"/>
      <c r="R25" s="210"/>
      <c r="S25" s="210"/>
      <c r="T25" s="210"/>
      <c r="U25" s="210"/>
      <c r="V25" s="210"/>
      <c r="W25" s="210"/>
      <c r="X25" s="210"/>
      <c r="Y25" s="210"/>
      <c r="Z25" s="210"/>
      <c r="AA25" s="210"/>
      <c r="AB25" s="210"/>
    </row>
    <row r="26" spans="1:28" ht="17.25">
      <c r="A26" s="2191"/>
      <c r="B26" s="502" t="s">
        <v>708</v>
      </c>
      <c r="C26" s="503">
        <v>0.03</v>
      </c>
      <c r="D26" s="503">
        <v>2.5000000000000001E-2</v>
      </c>
      <c r="E26" s="504">
        <v>3.5000000000000003E-2</v>
      </c>
      <c r="G26" s="210"/>
      <c r="H26" s="329" t="s">
        <v>735</v>
      </c>
      <c r="I26" s="210"/>
      <c r="J26" s="210"/>
      <c r="K26" s="210"/>
      <c r="L26" s="210"/>
      <c r="M26" s="210"/>
      <c r="N26" s="210"/>
      <c r="O26" s="210"/>
      <c r="P26" s="210"/>
      <c r="Q26" s="210"/>
      <c r="R26" s="210"/>
      <c r="S26" s="210"/>
      <c r="T26" s="210"/>
      <c r="U26" s="210"/>
      <c r="V26" s="210"/>
      <c r="W26" s="210"/>
      <c r="X26" s="210"/>
      <c r="Y26" s="210"/>
      <c r="Z26" s="210"/>
      <c r="AA26" s="210"/>
      <c r="AB26" s="210"/>
    </row>
    <row r="27" spans="1:28" ht="17.25">
      <c r="A27" s="2191"/>
      <c r="B27" s="502" t="s">
        <v>717</v>
      </c>
      <c r="C27" s="503">
        <v>0.03</v>
      </c>
      <c r="D27" s="503">
        <v>2.5000000000000001E-2</v>
      </c>
      <c r="E27" s="504">
        <v>3.5000000000000003E-2</v>
      </c>
      <c r="G27" s="210"/>
      <c r="H27" s="210" t="s">
        <v>1772</v>
      </c>
      <c r="I27" s="210"/>
      <c r="J27" s="210"/>
      <c r="K27" s="210"/>
      <c r="L27" s="210"/>
      <c r="M27" s="210"/>
      <c r="N27" s="210"/>
      <c r="O27" s="210"/>
      <c r="P27" s="210"/>
      <c r="Q27" s="210"/>
      <c r="R27" s="210"/>
      <c r="S27" s="210"/>
      <c r="T27" s="210"/>
      <c r="U27" s="210"/>
      <c r="V27" s="210"/>
      <c r="W27" s="210"/>
      <c r="X27" s="210"/>
      <c r="Y27" s="210"/>
      <c r="Z27" s="210"/>
      <c r="AA27" s="210"/>
      <c r="AB27" s="210"/>
    </row>
    <row r="28" spans="1:28" ht="17.25">
      <c r="A28" s="2191"/>
      <c r="B28" s="506" t="s">
        <v>710</v>
      </c>
      <c r="C28" s="507">
        <v>0.03</v>
      </c>
      <c r="D28" s="507">
        <v>2.5000000000000001E-2</v>
      </c>
      <c r="E28" s="508">
        <v>3.5000000000000003E-2</v>
      </c>
      <c r="G28" s="210"/>
      <c r="H28" s="210"/>
      <c r="I28" s="210"/>
      <c r="J28" s="210"/>
      <c r="K28" s="210"/>
      <c r="L28" s="210"/>
      <c r="M28" s="210"/>
      <c r="N28" s="210"/>
      <c r="O28" s="210"/>
      <c r="P28" s="210"/>
      <c r="Q28" s="210"/>
      <c r="R28" s="210"/>
      <c r="S28" s="210"/>
      <c r="T28" s="210"/>
      <c r="U28" s="210"/>
      <c r="V28" s="210"/>
      <c r="W28" s="210"/>
      <c r="X28" s="210"/>
      <c r="Y28" s="210"/>
      <c r="Z28" s="210"/>
      <c r="AA28" s="210"/>
      <c r="AB28" s="210"/>
    </row>
    <row r="29" spans="1:28" ht="17.25">
      <c r="A29" s="2191"/>
      <c r="B29" s="502" t="s">
        <v>711</v>
      </c>
      <c r="C29" s="503">
        <v>0.03</v>
      </c>
      <c r="D29" s="503">
        <v>2.5000000000000001E-2</v>
      </c>
      <c r="E29" s="504">
        <v>3.5000000000000003E-2</v>
      </c>
      <c r="G29" s="210"/>
      <c r="H29" s="210"/>
      <c r="I29" s="210"/>
      <c r="J29" s="210"/>
      <c r="K29" s="210"/>
      <c r="L29" s="210"/>
      <c r="M29" s="210"/>
      <c r="N29" s="210"/>
      <c r="O29" s="210"/>
      <c r="P29" s="210"/>
      <c r="Q29" s="210"/>
      <c r="R29" s="210"/>
      <c r="S29" s="210"/>
      <c r="T29" s="210"/>
      <c r="U29" s="210"/>
      <c r="V29" s="210"/>
      <c r="W29" s="210"/>
      <c r="X29" s="210"/>
      <c r="Y29" s="210"/>
      <c r="Z29" s="210"/>
      <c r="AA29" s="210"/>
      <c r="AB29" s="210"/>
    </row>
    <row r="30" spans="1:28" ht="17.25">
      <c r="A30" s="2191"/>
      <c r="B30" s="502" t="s">
        <v>712</v>
      </c>
      <c r="C30" s="503">
        <v>0.03</v>
      </c>
      <c r="D30" s="503">
        <v>2.5000000000000001E-2</v>
      </c>
      <c r="E30" s="504">
        <v>3.5000000000000003E-2</v>
      </c>
      <c r="G30" s="210"/>
      <c r="H30" s="210"/>
      <c r="I30" s="210"/>
      <c r="J30" s="210"/>
      <c r="K30" s="210"/>
      <c r="L30" s="210"/>
      <c r="M30" s="210"/>
      <c r="N30" s="210"/>
      <c r="O30" s="210"/>
      <c r="P30" s="210"/>
      <c r="Q30" s="210"/>
      <c r="R30" s="210"/>
      <c r="S30" s="210"/>
      <c r="T30" s="210"/>
      <c r="U30" s="210"/>
      <c r="V30" s="210"/>
      <c r="W30" s="210"/>
      <c r="X30" s="210"/>
      <c r="Y30" s="210"/>
      <c r="Z30" s="210"/>
      <c r="AA30" s="210"/>
      <c r="AB30" s="210"/>
    </row>
    <row r="31" spans="1:28" ht="17.25">
      <c r="A31" s="2191"/>
      <c r="B31" s="502" t="s">
        <v>713</v>
      </c>
      <c r="C31" s="503">
        <v>0.03</v>
      </c>
      <c r="D31" s="503">
        <v>2.5000000000000001E-2</v>
      </c>
      <c r="E31" s="504">
        <v>3.5000000000000003E-2</v>
      </c>
      <c r="G31" s="210"/>
      <c r="H31" s="210"/>
      <c r="I31" s="210"/>
      <c r="J31" s="210"/>
      <c r="K31" s="210"/>
      <c r="L31" s="210"/>
      <c r="M31" s="210"/>
      <c r="N31" s="210"/>
      <c r="O31" s="210"/>
      <c r="P31" s="210"/>
      <c r="Q31" s="210"/>
      <c r="R31" s="210"/>
      <c r="S31" s="210"/>
      <c r="T31" s="210"/>
      <c r="U31" s="210"/>
      <c r="V31" s="210"/>
      <c r="W31" s="210"/>
      <c r="X31" s="210"/>
      <c r="Y31" s="210"/>
      <c r="Z31" s="210"/>
      <c r="AA31" s="210"/>
      <c r="AB31" s="210"/>
    </row>
    <row r="32" spans="1:28" ht="17.25">
      <c r="A32" s="2191"/>
      <c r="B32" s="502" t="s">
        <v>714</v>
      </c>
      <c r="C32" s="503">
        <v>0.03</v>
      </c>
      <c r="D32" s="503">
        <v>2.5000000000000001E-2</v>
      </c>
      <c r="E32" s="504">
        <v>3.5000000000000003E-2</v>
      </c>
      <c r="G32" s="210"/>
      <c r="H32" s="210"/>
      <c r="I32" s="210"/>
      <c r="J32" s="210"/>
      <c r="K32" s="210"/>
      <c r="L32" s="210"/>
      <c r="M32" s="210"/>
      <c r="N32" s="210"/>
      <c r="O32" s="210"/>
      <c r="P32" s="210"/>
      <c r="Q32" s="210"/>
      <c r="R32" s="210"/>
      <c r="S32" s="210"/>
      <c r="T32" s="210"/>
      <c r="U32" s="210"/>
      <c r="V32" s="210"/>
      <c r="W32" s="210"/>
      <c r="X32" s="210"/>
      <c r="Y32" s="210"/>
      <c r="Z32" s="210"/>
      <c r="AA32" s="210"/>
      <c r="AB32" s="210"/>
    </row>
    <row r="33" spans="1:28" ht="17.25">
      <c r="A33" s="2191"/>
      <c r="B33" s="502" t="s">
        <v>715</v>
      </c>
      <c r="C33" s="503">
        <v>0.03</v>
      </c>
      <c r="D33" s="503">
        <v>2.5000000000000001E-2</v>
      </c>
      <c r="E33" s="504">
        <v>3.5000000000000003E-2</v>
      </c>
      <c r="G33" s="210"/>
      <c r="H33" s="210"/>
      <c r="I33" s="210"/>
      <c r="J33" s="210"/>
      <c r="K33" s="210"/>
      <c r="L33" s="210"/>
      <c r="M33" s="210"/>
      <c r="N33" s="210"/>
      <c r="O33" s="210"/>
      <c r="P33" s="210"/>
      <c r="Q33" s="210"/>
      <c r="R33" s="210"/>
      <c r="S33" s="210"/>
      <c r="T33" s="210"/>
      <c r="U33" s="210"/>
      <c r="V33" s="210"/>
      <c r="W33" s="210"/>
      <c r="X33" s="210"/>
      <c r="Y33" s="210"/>
      <c r="Z33" s="210"/>
      <c r="AA33" s="210"/>
      <c r="AB33" s="210"/>
    </row>
    <row r="34" spans="1:28" ht="18" thickBot="1">
      <c r="A34" s="2192"/>
      <c r="B34" s="509" t="s">
        <v>716</v>
      </c>
      <c r="C34" s="510">
        <v>3.5000000000000003E-2</v>
      </c>
      <c r="D34" s="510">
        <v>0.03</v>
      </c>
      <c r="E34" s="511">
        <v>0.04</v>
      </c>
      <c r="G34" s="210"/>
      <c r="H34" s="210"/>
      <c r="I34" s="210"/>
      <c r="J34" s="210"/>
      <c r="K34" s="210"/>
      <c r="L34" s="210"/>
      <c r="M34" s="210"/>
      <c r="N34" s="210"/>
      <c r="O34" s="210"/>
      <c r="P34" s="210"/>
      <c r="Q34" s="210"/>
      <c r="R34" s="210"/>
      <c r="S34" s="210"/>
      <c r="T34" s="210"/>
      <c r="U34" s="210"/>
      <c r="V34" s="210"/>
      <c r="W34" s="210"/>
      <c r="X34" s="210"/>
      <c r="Y34" s="210"/>
      <c r="Z34" s="210"/>
      <c r="AA34" s="210"/>
      <c r="AB34" s="210"/>
    </row>
    <row r="35" spans="1:28" ht="17.25">
      <c r="A35" s="2190">
        <v>2022</v>
      </c>
      <c r="B35" s="502"/>
      <c r="C35" s="503">
        <v>4.4999999999999998E-2</v>
      </c>
      <c r="D35" s="503">
        <v>0.04</v>
      </c>
      <c r="E35" s="504">
        <v>0.05</v>
      </c>
      <c r="G35" s="210"/>
      <c r="H35" s="210"/>
      <c r="I35" s="574"/>
      <c r="J35" s="574"/>
      <c r="K35" s="210"/>
      <c r="L35" s="210"/>
      <c r="M35" s="210"/>
      <c r="N35" s="210"/>
      <c r="O35" s="210"/>
      <c r="P35" s="210"/>
      <c r="Q35" s="210"/>
      <c r="R35" s="210"/>
      <c r="S35" s="210"/>
      <c r="T35" s="210"/>
      <c r="U35" s="210"/>
      <c r="V35" s="210"/>
      <c r="W35" s="210"/>
      <c r="X35" s="210"/>
      <c r="Y35" s="210"/>
      <c r="Z35" s="210"/>
      <c r="AA35" s="210"/>
      <c r="AB35" s="210"/>
    </row>
    <row r="36" spans="1:28" ht="17.25">
      <c r="A36" s="2191"/>
      <c r="B36" s="502"/>
      <c r="C36" s="503">
        <v>0.05</v>
      </c>
      <c r="D36" s="503">
        <v>4.4999999999999998E-2</v>
      </c>
      <c r="E36" s="504">
        <v>5.5E-2</v>
      </c>
      <c r="I36" s="512"/>
      <c r="J36" s="512"/>
    </row>
    <row r="37" spans="1:28" ht="17.25">
      <c r="A37" s="2191"/>
      <c r="B37" s="502" t="s">
        <v>707</v>
      </c>
      <c r="C37" s="503">
        <v>0.05</v>
      </c>
      <c r="D37" s="503">
        <v>4.4999999999999998E-2</v>
      </c>
      <c r="E37" s="504">
        <v>5.5E-2</v>
      </c>
      <c r="I37" s="512"/>
      <c r="J37" s="512"/>
    </row>
    <row r="38" spans="1:28" ht="17.25">
      <c r="A38" s="2191"/>
      <c r="B38" s="502"/>
      <c r="C38" s="503">
        <v>5.5E-2</v>
      </c>
      <c r="D38" s="503">
        <v>0.05</v>
      </c>
      <c r="E38" s="504">
        <v>0.06</v>
      </c>
      <c r="I38" s="512"/>
      <c r="J38" s="512"/>
    </row>
    <row r="39" spans="1:28" ht="17.25">
      <c r="A39" s="2191"/>
      <c r="B39" s="502"/>
      <c r="C39" s="503">
        <v>5.5E-2</v>
      </c>
      <c r="D39" s="503">
        <v>0.05</v>
      </c>
      <c r="E39" s="504">
        <v>0.06</v>
      </c>
      <c r="I39" s="512"/>
      <c r="J39" s="512"/>
    </row>
    <row r="40" spans="1:28" ht="17.25">
      <c r="A40" s="2191"/>
      <c r="B40" s="506" t="s">
        <v>710</v>
      </c>
      <c r="C40" s="507">
        <v>6.5000000000000002E-2</v>
      </c>
      <c r="D40" s="507">
        <v>0.06</v>
      </c>
      <c r="E40" s="508">
        <v>7.0000000000000007E-2</v>
      </c>
      <c r="I40" s="512"/>
      <c r="J40" s="512"/>
    </row>
    <row r="41" spans="1:28" ht="17.25">
      <c r="A41" s="2191"/>
      <c r="B41" s="502"/>
      <c r="C41" s="503">
        <v>7.2499999999999995E-2</v>
      </c>
      <c r="D41" s="503">
        <v>6.7500000000000004E-2</v>
      </c>
      <c r="E41" s="504">
        <v>7.7499999999999999E-2</v>
      </c>
      <c r="I41" s="512"/>
      <c r="J41" s="512"/>
    </row>
    <row r="42" spans="1:28" ht="17.25">
      <c r="A42" s="2191"/>
      <c r="B42" s="502"/>
      <c r="C42" s="503">
        <v>7.7499999999999999E-2</v>
      </c>
      <c r="D42" s="503">
        <v>7.2499999999999995E-2</v>
      </c>
      <c r="E42" s="504">
        <v>8.2500000000000004E-2</v>
      </c>
      <c r="I42" s="512"/>
      <c r="J42" s="512"/>
    </row>
    <row r="43" spans="1:28" ht="17.25">
      <c r="A43" s="2191"/>
      <c r="B43" s="502" t="s">
        <v>713</v>
      </c>
      <c r="C43" s="503">
        <v>0.08</v>
      </c>
      <c r="D43" s="503">
        <v>7.4999999999999997E-2</v>
      </c>
      <c r="E43" s="504">
        <v>8.5000000000000006E-2</v>
      </c>
      <c r="I43" s="512"/>
      <c r="J43" s="512"/>
    </row>
    <row r="44" spans="1:28" ht="17.25">
      <c r="A44" s="2191"/>
      <c r="B44" s="502"/>
      <c r="C44" s="503">
        <v>8.2500000000000004E-2</v>
      </c>
      <c r="D44" s="503">
        <v>7.7499999999999999E-2</v>
      </c>
      <c r="E44" s="504">
        <v>8.7499999999999994E-2</v>
      </c>
      <c r="I44" s="512"/>
      <c r="J44" s="512"/>
    </row>
    <row r="45" spans="1:28" ht="17.25">
      <c r="A45" s="2191"/>
      <c r="B45" s="502"/>
      <c r="C45" s="503">
        <v>8.5000000000000006E-2</v>
      </c>
      <c r="D45" s="503">
        <v>0.08</v>
      </c>
      <c r="E45" s="504">
        <v>0.09</v>
      </c>
      <c r="I45" s="512"/>
      <c r="J45" s="512"/>
    </row>
    <row r="46" spans="1:28" ht="18" thickBot="1">
      <c r="A46" s="2192"/>
      <c r="B46" s="509" t="s">
        <v>716</v>
      </c>
      <c r="C46" s="510">
        <v>8.5000000000000006E-2</v>
      </c>
      <c r="D46" s="510">
        <v>0.08</v>
      </c>
      <c r="E46" s="511">
        <v>0.09</v>
      </c>
      <c r="I46" s="512"/>
      <c r="J46" s="512"/>
    </row>
    <row r="47" spans="1:28" ht="17.25">
      <c r="A47" s="2187">
        <v>2023</v>
      </c>
      <c r="B47" s="513"/>
      <c r="C47" s="514">
        <v>8.5000000000000006E-2</v>
      </c>
      <c r="D47" s="514">
        <v>0.08</v>
      </c>
      <c r="E47" s="515">
        <v>0.09</v>
      </c>
      <c r="I47" s="512"/>
      <c r="J47" s="512"/>
    </row>
    <row r="48" spans="1:28" ht="17.25">
      <c r="A48" s="2188"/>
      <c r="B48" s="516"/>
      <c r="C48" s="517">
        <v>8.5000000000000006E-2</v>
      </c>
      <c r="D48" s="517">
        <v>0.08</v>
      </c>
      <c r="E48" s="518">
        <v>0.09</v>
      </c>
      <c r="I48" s="512"/>
      <c r="J48" s="512"/>
    </row>
    <row r="49" spans="1:10" ht="17.25">
      <c r="A49" s="2188"/>
      <c r="B49" s="516" t="s">
        <v>707</v>
      </c>
      <c r="C49" s="517">
        <v>8.5000000000000006E-2</v>
      </c>
      <c r="D49" s="517">
        <v>0.08</v>
      </c>
      <c r="E49" s="518">
        <v>0.09</v>
      </c>
      <c r="I49" s="512"/>
      <c r="J49" s="512"/>
    </row>
    <row r="50" spans="1:10" ht="17.25">
      <c r="A50" s="2188"/>
      <c r="B50" s="516"/>
      <c r="C50" s="517">
        <v>8.5000000000000006E-2</v>
      </c>
      <c r="D50" s="517">
        <v>0.08</v>
      </c>
      <c r="E50" s="518">
        <v>0.09</v>
      </c>
      <c r="I50" s="512"/>
      <c r="J50" s="512"/>
    </row>
    <row r="51" spans="1:10" ht="17.25">
      <c r="A51" s="2188"/>
      <c r="B51" s="516"/>
      <c r="C51" s="517">
        <v>8.5000000000000006E-2</v>
      </c>
      <c r="D51" s="517">
        <v>0.08</v>
      </c>
      <c r="E51" s="518">
        <v>0.09</v>
      </c>
      <c r="I51" s="512"/>
      <c r="J51" s="512"/>
    </row>
    <row r="52" spans="1:10" ht="17.25">
      <c r="A52" s="2188"/>
      <c r="B52" s="516" t="s">
        <v>710</v>
      </c>
      <c r="C52" s="517">
        <v>0.08</v>
      </c>
      <c r="D52" s="517">
        <v>7.4999999999999997E-2</v>
      </c>
      <c r="E52" s="518">
        <v>8.5000000000000006E-2</v>
      </c>
      <c r="I52" s="512"/>
      <c r="J52" s="512"/>
    </row>
    <row r="53" spans="1:10" ht="17.25">
      <c r="A53" s="2188"/>
      <c r="B53" s="519"/>
      <c r="C53" s="520">
        <v>7.7499999999999999E-2</v>
      </c>
      <c r="D53" s="520">
        <v>6.7500000000000004E-2</v>
      </c>
      <c r="E53" s="521">
        <v>8.2500000000000004E-2</v>
      </c>
      <c r="I53" s="512"/>
      <c r="J53" s="512"/>
    </row>
    <row r="54" spans="1:10" ht="17.25">
      <c r="A54" s="2188"/>
      <c r="B54" s="516"/>
      <c r="C54" s="517">
        <v>7.7499999999999999E-2</v>
      </c>
      <c r="D54" s="517">
        <v>6.7500000000000004E-2</v>
      </c>
      <c r="E54" s="518">
        <v>8.2500000000000004E-2</v>
      </c>
      <c r="I54" s="512"/>
      <c r="J54" s="512"/>
    </row>
    <row r="55" spans="1:10" ht="17.25">
      <c r="A55" s="2188"/>
      <c r="B55" s="516" t="s">
        <v>713</v>
      </c>
      <c r="C55" s="517">
        <v>7.4999999999999997E-2</v>
      </c>
      <c r="D55" s="517">
        <v>6.25E-2</v>
      </c>
      <c r="E55" s="518">
        <v>0.08</v>
      </c>
      <c r="I55" s="512"/>
      <c r="J55" s="512"/>
    </row>
    <row r="56" spans="1:10" ht="17.25">
      <c r="A56" s="2188"/>
      <c r="B56" s="516"/>
      <c r="C56" s="517">
        <v>7.4999999999999997E-2</v>
      </c>
      <c r="D56" s="517">
        <v>6.25E-2</v>
      </c>
      <c r="E56" s="518">
        <v>0.08</v>
      </c>
      <c r="I56" s="512"/>
      <c r="J56" s="512"/>
    </row>
    <row r="57" spans="1:10" ht="17.25">
      <c r="A57" s="2188"/>
      <c r="B57" s="516"/>
      <c r="C57" s="517">
        <v>7.2499999999999995E-2</v>
      </c>
      <c r="D57" s="517">
        <v>0.06</v>
      </c>
      <c r="E57" s="518">
        <v>7.7499999999999999E-2</v>
      </c>
      <c r="I57" s="512"/>
      <c r="J57" s="512"/>
    </row>
    <row r="58" spans="1:10" ht="18" thickBot="1">
      <c r="A58" s="2189"/>
      <c r="B58" s="522" t="s">
        <v>716</v>
      </c>
      <c r="C58" s="523">
        <v>7.0000000000000007E-2</v>
      </c>
      <c r="D58" s="523">
        <v>5.5E-2</v>
      </c>
      <c r="E58" s="524">
        <v>7.4999999999999997E-2</v>
      </c>
      <c r="I58" s="512"/>
      <c r="J58" s="512"/>
    </row>
    <row r="59" spans="1:10" ht="17.25">
      <c r="A59" s="2187">
        <v>2024</v>
      </c>
      <c r="B59" s="525"/>
      <c r="C59" s="514">
        <v>7.0000000000000007E-2</v>
      </c>
      <c r="D59" s="514">
        <v>5.5E-2</v>
      </c>
      <c r="E59" s="515">
        <v>7.4999999999999997E-2</v>
      </c>
      <c r="I59" s="512"/>
      <c r="J59" s="512"/>
    </row>
    <row r="60" spans="1:10" ht="17.25">
      <c r="A60" s="2188"/>
      <c r="B60" s="526"/>
      <c r="C60" s="517">
        <v>7.0000000000000007E-2</v>
      </c>
      <c r="D60" s="517">
        <v>5.5E-2</v>
      </c>
      <c r="E60" s="518">
        <v>7.4999999999999997E-2</v>
      </c>
      <c r="I60" s="512"/>
      <c r="J60" s="512"/>
    </row>
    <row r="61" spans="1:10" ht="17.25">
      <c r="A61" s="2188"/>
      <c r="B61" s="526" t="s">
        <v>707</v>
      </c>
      <c r="C61" s="517">
        <v>7.0000000000000007E-2</v>
      </c>
      <c r="D61" s="517">
        <v>5.5E-2</v>
      </c>
      <c r="E61" s="518">
        <v>7.4999999999999997E-2</v>
      </c>
      <c r="I61" s="512"/>
      <c r="J61" s="512"/>
    </row>
    <row r="62" spans="1:10" ht="17.25">
      <c r="A62" s="2188"/>
      <c r="B62" s="526"/>
      <c r="C62" s="517">
        <v>7.0000000000000007E-2</v>
      </c>
      <c r="D62" s="517">
        <v>5.5E-2</v>
      </c>
      <c r="E62" s="518">
        <v>7.4999999999999997E-2</v>
      </c>
      <c r="I62" s="512"/>
      <c r="J62" s="512"/>
    </row>
    <row r="63" spans="1:10" ht="17.25">
      <c r="A63" s="2188"/>
      <c r="B63" s="526"/>
      <c r="C63" s="517">
        <v>7.0000000000000007E-2</v>
      </c>
      <c r="D63" s="517">
        <v>5.5E-2</v>
      </c>
      <c r="E63" s="518">
        <v>7.4999999999999997E-2</v>
      </c>
      <c r="I63" s="512"/>
      <c r="J63" s="512"/>
    </row>
    <row r="64" spans="1:10" ht="17.25">
      <c r="A64" s="2188"/>
      <c r="B64" s="527" t="s">
        <v>710</v>
      </c>
      <c r="C64" s="520">
        <v>7.0000000000000007E-2</v>
      </c>
      <c r="D64" s="520">
        <v>5.5E-2</v>
      </c>
      <c r="E64" s="521">
        <v>7.4999999999999997E-2</v>
      </c>
      <c r="I64" s="512"/>
      <c r="J64" s="512"/>
    </row>
    <row r="65" spans="1:10" ht="17.25">
      <c r="A65" s="2188"/>
      <c r="B65" s="528"/>
      <c r="C65" s="529">
        <v>7.0000000000000007E-2</v>
      </c>
      <c r="D65" s="529">
        <v>5.5E-2</v>
      </c>
      <c r="E65" s="530">
        <v>7.4999999999999997E-2</v>
      </c>
      <c r="I65" s="512"/>
      <c r="J65" s="512"/>
    </row>
    <row r="66" spans="1:10" ht="17.25">
      <c r="A66" s="2188"/>
      <c r="B66" s="526"/>
      <c r="C66" s="531">
        <v>7.0000000000000007E-2</v>
      </c>
      <c r="D66" s="531">
        <v>5.5E-2</v>
      </c>
      <c r="E66" s="532">
        <v>7.4999999999999997E-2</v>
      </c>
      <c r="I66" s="512"/>
      <c r="J66" s="512"/>
    </row>
    <row r="67" spans="1:10" ht="17.25">
      <c r="A67" s="2188"/>
      <c r="B67" s="526" t="s">
        <v>713</v>
      </c>
      <c r="C67" s="531">
        <v>6.7500000000000004E-2</v>
      </c>
      <c r="D67" s="531">
        <v>5.2499999999999998E-2</v>
      </c>
      <c r="E67" s="532">
        <v>7.2499999999999995E-2</v>
      </c>
      <c r="I67" s="512"/>
      <c r="J67" s="512"/>
    </row>
    <row r="68" spans="1:10" ht="17.25">
      <c r="A68" s="2188"/>
      <c r="B68" s="526"/>
      <c r="C68" s="531">
        <v>6.5000000000000002E-2</v>
      </c>
      <c r="D68" s="531">
        <v>0.05</v>
      </c>
      <c r="E68" s="532">
        <v>7.0000000000000007E-2</v>
      </c>
      <c r="I68" s="512"/>
      <c r="J68" s="512"/>
    </row>
    <row r="69" spans="1:10" ht="17.25">
      <c r="A69" s="2188"/>
      <c r="B69" s="526"/>
      <c r="C69" s="531">
        <v>6.25E-2</v>
      </c>
      <c r="D69" s="531">
        <v>4.7500000000000001E-2</v>
      </c>
      <c r="E69" s="532">
        <v>6.7500000000000004E-2</v>
      </c>
      <c r="I69" s="512"/>
      <c r="J69" s="512"/>
    </row>
    <row r="70" spans="1:10" ht="18" thickBot="1">
      <c r="A70" s="2189"/>
      <c r="B70" s="533" t="s">
        <v>716</v>
      </c>
      <c r="C70" s="534">
        <v>0.06</v>
      </c>
      <c r="D70" s="534">
        <v>4.4999999999999998E-2</v>
      </c>
      <c r="E70" s="535">
        <v>6.5000000000000002E-2</v>
      </c>
      <c r="I70" s="512"/>
      <c r="J70" s="512"/>
    </row>
    <row r="71" spans="1:10" ht="17.25">
      <c r="A71" s="2187">
        <v>2025</v>
      </c>
      <c r="B71" s="525"/>
      <c r="C71" s="536">
        <v>5.7500000000000002E-2</v>
      </c>
      <c r="D71" s="536">
        <v>4.4999999999999998E-2</v>
      </c>
      <c r="E71" s="537">
        <v>6.25E-2</v>
      </c>
      <c r="I71" s="512"/>
      <c r="J71" s="512"/>
    </row>
    <row r="72" spans="1:10" ht="17.25">
      <c r="A72" s="2188"/>
      <c r="B72" s="526"/>
      <c r="C72" s="538">
        <v>5.7500000000000002E-2</v>
      </c>
      <c r="D72" s="538">
        <v>4.4999999999999998E-2</v>
      </c>
      <c r="E72" s="539">
        <v>6.25E-2</v>
      </c>
      <c r="I72" s="540"/>
      <c r="J72" s="540"/>
    </row>
    <row r="73" spans="1:10" ht="17.25">
      <c r="A73" s="2188"/>
      <c r="B73" s="526" t="s">
        <v>707</v>
      </c>
      <c r="C73" s="538">
        <v>5.7500000000000002E-2</v>
      </c>
      <c r="D73" s="538">
        <v>4.4999999999999998E-2</v>
      </c>
      <c r="E73" s="539">
        <v>6.25E-2</v>
      </c>
      <c r="I73" s="540"/>
      <c r="J73" s="540"/>
    </row>
    <row r="74" spans="1:10" ht="17.25">
      <c r="A74" s="2188"/>
      <c r="B74" s="526"/>
      <c r="C74" s="538">
        <v>5.7500000000000002E-2</v>
      </c>
      <c r="D74" s="538">
        <v>4.4999999999999998E-2</v>
      </c>
      <c r="E74" s="539">
        <v>6.25E-2</v>
      </c>
      <c r="I74" s="540"/>
      <c r="J74" s="540"/>
    </row>
    <row r="75" spans="1:10" ht="17.25">
      <c r="A75" s="2188"/>
      <c r="B75" s="526"/>
      <c r="C75" s="538">
        <v>5.7500000000000002E-2</v>
      </c>
      <c r="D75" s="538">
        <v>4.4999999999999998E-2</v>
      </c>
      <c r="E75" s="539">
        <v>6.25E-2</v>
      </c>
      <c r="I75" s="540"/>
      <c r="J75" s="540"/>
    </row>
    <row r="76" spans="1:10" ht="17.25">
      <c r="A76" s="2188"/>
      <c r="B76" s="527" t="s">
        <v>710</v>
      </c>
      <c r="C76" s="541">
        <v>5.7500000000000002E-2</v>
      </c>
      <c r="D76" s="541">
        <v>4.4999999999999998E-2</v>
      </c>
      <c r="E76" s="542">
        <v>6.25E-2</v>
      </c>
      <c r="I76" s="540"/>
      <c r="J76" s="540"/>
    </row>
    <row r="77" spans="1:10" ht="17.25">
      <c r="A77" s="2188"/>
      <c r="B77" s="528"/>
      <c r="C77" s="529">
        <v>5.7500000000000002E-2</v>
      </c>
      <c r="D77" s="531">
        <v>4.4999999999999998E-2</v>
      </c>
      <c r="E77" s="530">
        <v>6.25E-2</v>
      </c>
      <c r="I77" s="540"/>
      <c r="J77" s="540"/>
    </row>
    <row r="78" spans="1:10" ht="17.25">
      <c r="A78" s="2188"/>
      <c r="B78" s="526"/>
      <c r="C78" s="531">
        <v>5.7500000000000002E-2</v>
      </c>
      <c r="D78" s="531">
        <v>4.4999999999999998E-2</v>
      </c>
      <c r="E78" s="532">
        <v>6.25E-2</v>
      </c>
      <c r="I78" s="540"/>
      <c r="J78" s="540"/>
    </row>
    <row r="79" spans="1:10" ht="17.25">
      <c r="A79" s="2188"/>
      <c r="B79" s="526" t="s">
        <v>713</v>
      </c>
      <c r="C79" s="531">
        <v>5.7500000000000002E-2</v>
      </c>
      <c r="D79" s="531">
        <v>4.4999999999999998E-2</v>
      </c>
      <c r="E79" s="532">
        <v>6.25E-2</v>
      </c>
      <c r="I79" s="540"/>
      <c r="J79" s="540"/>
    </row>
    <row r="80" spans="1:10" ht="17.25">
      <c r="A80" s="2188"/>
      <c r="B80" s="526"/>
      <c r="C80" s="531">
        <v>5.5E-2</v>
      </c>
      <c r="D80" s="531">
        <v>4.4999999999999998E-2</v>
      </c>
      <c r="E80" s="532">
        <v>0.06</v>
      </c>
      <c r="I80" s="540"/>
      <c r="J80" s="540"/>
    </row>
    <row r="81" spans="1:10" ht="17.25">
      <c r="A81" s="2188"/>
      <c r="B81" s="526"/>
      <c r="C81" s="531">
        <v>5.2499999999999998E-2</v>
      </c>
      <c r="D81" s="531">
        <v>4.4999999999999998E-2</v>
      </c>
      <c r="E81" s="532">
        <v>5.7500000000000002E-2</v>
      </c>
      <c r="I81" s="540"/>
      <c r="J81" s="540"/>
    </row>
    <row r="82" spans="1:10" ht="18" thickBot="1">
      <c r="A82" s="2189"/>
      <c r="B82" s="543" t="s">
        <v>716</v>
      </c>
      <c r="C82" s="544">
        <v>5.2499999999999998E-2</v>
      </c>
      <c r="D82" s="544">
        <v>4.4999999999999998E-2</v>
      </c>
      <c r="E82" s="545">
        <v>5.7500000000000002E-2</v>
      </c>
      <c r="I82" s="540"/>
      <c r="J82" s="540"/>
    </row>
    <row r="83" spans="1:10" ht="17.25">
      <c r="A83" s="2187">
        <v>2026</v>
      </c>
      <c r="B83" s="525"/>
      <c r="C83" s="546">
        <v>5.2499999999999998E-2</v>
      </c>
      <c r="D83" s="546">
        <v>4.4999999999999998E-2</v>
      </c>
      <c r="E83" s="547">
        <v>5.7500000000000002E-2</v>
      </c>
      <c r="I83" s="540"/>
      <c r="J83" s="540"/>
    </row>
    <row r="84" spans="1:10" ht="17.25">
      <c r="A84" s="2188"/>
      <c r="B84" s="526"/>
      <c r="C84" s="531">
        <v>5.2499999999999998E-2</v>
      </c>
      <c r="D84" s="531">
        <v>4.4999999999999998E-2</v>
      </c>
      <c r="E84" s="532">
        <v>5.7500000000000002E-2</v>
      </c>
      <c r="I84" s="540"/>
      <c r="J84" s="540"/>
    </row>
    <row r="85" spans="1:10" ht="17.25">
      <c r="A85" s="2188"/>
      <c r="B85" s="526" t="s">
        <v>707</v>
      </c>
      <c r="C85" s="531">
        <v>5.2499999999999998E-2</v>
      </c>
      <c r="D85" s="531">
        <v>4.4999999999999998E-2</v>
      </c>
      <c r="E85" s="532">
        <v>5.7500000000000002E-2</v>
      </c>
      <c r="I85" s="540"/>
      <c r="J85" s="540"/>
    </row>
    <row r="86" spans="1:10" ht="17.25">
      <c r="A86" s="2188"/>
      <c r="B86" s="526"/>
      <c r="C86" s="531">
        <v>5.2499999999999998E-2</v>
      </c>
      <c r="D86" s="531">
        <v>4.4999999999999998E-2</v>
      </c>
      <c r="E86" s="532">
        <v>5.7500000000000002E-2</v>
      </c>
      <c r="I86" s="540"/>
      <c r="J86" s="540"/>
    </row>
    <row r="87" spans="1:10" ht="17.25">
      <c r="A87" s="2188"/>
      <c r="B87" s="526"/>
      <c r="C87" s="531">
        <v>5.2499999999999998E-2</v>
      </c>
      <c r="D87" s="531">
        <v>4.4999999999999998E-2</v>
      </c>
      <c r="E87" s="532">
        <v>5.7500000000000002E-2</v>
      </c>
      <c r="I87" s="540"/>
      <c r="J87" s="540"/>
    </row>
    <row r="88" spans="1:10" ht="17.25">
      <c r="A88" s="2188"/>
      <c r="B88" s="527" t="s">
        <v>710</v>
      </c>
      <c r="C88" s="531">
        <v>5.2499999999999998E-2</v>
      </c>
      <c r="D88" s="531">
        <v>4.4999999999999998E-2</v>
      </c>
      <c r="E88" s="532">
        <v>5.7500000000000002E-2</v>
      </c>
      <c r="I88" s="540"/>
      <c r="J88" s="540"/>
    </row>
    <row r="89" spans="1:10" ht="17.25">
      <c r="A89" s="2188"/>
      <c r="B89" s="528"/>
      <c r="C89" s="531">
        <v>5.2499999999999998E-2</v>
      </c>
      <c r="D89" s="531">
        <v>4.4999999999999998E-2</v>
      </c>
      <c r="E89" s="532">
        <v>5.7500000000000002E-2</v>
      </c>
      <c r="I89" s="540"/>
      <c r="J89" s="540"/>
    </row>
    <row r="90" spans="1:10" ht="17.25">
      <c r="A90" s="2188"/>
      <c r="B90" s="526"/>
      <c r="C90" s="531">
        <v>5.2499999999999998E-2</v>
      </c>
      <c r="D90" s="531">
        <v>4.4999999999999998E-2</v>
      </c>
      <c r="E90" s="532">
        <v>5.7500000000000002E-2</v>
      </c>
      <c r="I90" s="540"/>
      <c r="J90" s="540"/>
    </row>
    <row r="91" spans="1:10" ht="17.25">
      <c r="A91" s="2188"/>
      <c r="B91" s="526" t="s">
        <v>713</v>
      </c>
      <c r="C91" s="531">
        <v>5.2499999999999998E-2</v>
      </c>
      <c r="D91" s="531">
        <v>4.4999999999999998E-2</v>
      </c>
      <c r="E91" s="532">
        <v>5.7500000000000002E-2</v>
      </c>
      <c r="I91" s="548"/>
      <c r="J91" s="548"/>
    </row>
    <row r="92" spans="1:10" ht="17.25">
      <c r="A92" s="2188"/>
      <c r="B92" s="526"/>
      <c r="C92" s="548"/>
      <c r="D92" s="548"/>
      <c r="E92" s="549"/>
      <c r="I92" s="548"/>
      <c r="J92" s="548"/>
    </row>
    <row r="93" spans="1:10" ht="17.25">
      <c r="A93" s="2188"/>
      <c r="B93" s="526"/>
      <c r="C93" s="548"/>
      <c r="D93" s="548"/>
      <c r="E93" s="549"/>
      <c r="I93" s="548"/>
      <c r="J93" s="548"/>
    </row>
    <row r="94" spans="1:10" ht="18" thickBot="1">
      <c r="A94" s="2189"/>
      <c r="B94" s="543" t="s">
        <v>716</v>
      </c>
      <c r="C94" s="550"/>
      <c r="D94" s="550"/>
      <c r="E94" s="551"/>
      <c r="I94" s="548"/>
      <c r="J94" s="548"/>
    </row>
    <row r="95" spans="1:10" ht="17.25">
      <c r="A95" s="552"/>
      <c r="B95" s="553"/>
      <c r="C95" s="548"/>
      <c r="D95" s="548"/>
      <c r="E95" s="548"/>
      <c r="I95" s="548"/>
      <c r="J95" s="548"/>
    </row>
    <row r="96" spans="1:10" ht="17.25">
      <c r="A96" s="552"/>
      <c r="B96" s="553"/>
      <c r="C96" s="548"/>
      <c r="D96" s="548"/>
      <c r="E96" s="548"/>
      <c r="I96" s="554"/>
      <c r="J96" s="554"/>
    </row>
    <row r="97" spans="1:10" ht="17.25">
      <c r="A97" s="552"/>
      <c r="B97" s="553"/>
      <c r="C97" s="548"/>
      <c r="D97" s="548"/>
      <c r="E97" s="548"/>
      <c r="I97" s="554"/>
      <c r="J97" s="554"/>
    </row>
    <row r="98" spans="1:10" ht="17.25">
      <c r="A98" s="552"/>
      <c r="B98" s="553"/>
      <c r="C98" s="548"/>
      <c r="D98" s="548"/>
      <c r="E98" s="548"/>
      <c r="I98" s="554"/>
      <c r="J98" s="554"/>
    </row>
    <row r="99" spans="1:10" ht="17.25">
      <c r="A99" s="552"/>
      <c r="B99" s="553"/>
      <c r="C99" s="548"/>
      <c r="D99" s="548"/>
      <c r="E99" s="548"/>
      <c r="I99" s="554"/>
      <c r="J99" s="554"/>
    </row>
    <row r="100" spans="1:10" ht="17.25">
      <c r="A100" s="552"/>
      <c r="B100" s="553"/>
      <c r="C100" s="548"/>
      <c r="D100" s="548"/>
      <c r="E100" s="548"/>
      <c r="I100" s="554"/>
      <c r="J100" s="554"/>
    </row>
    <row r="101" spans="1:10" ht="17.25">
      <c r="A101" s="552"/>
      <c r="B101" s="553"/>
      <c r="C101" s="548"/>
      <c r="D101" s="548"/>
      <c r="E101" s="548"/>
      <c r="I101" s="555"/>
      <c r="J101" s="555"/>
    </row>
    <row r="102" spans="1:10" ht="17.25">
      <c r="A102" s="552"/>
      <c r="B102" s="553"/>
      <c r="C102" s="548"/>
      <c r="D102" s="548"/>
      <c r="E102" s="548"/>
      <c r="J102" s="529"/>
    </row>
    <row r="103" spans="1:10" ht="17.25">
      <c r="A103" s="552"/>
      <c r="B103" s="553"/>
      <c r="C103" s="548"/>
      <c r="D103" s="548"/>
      <c r="E103" s="548"/>
      <c r="J103" s="531"/>
    </row>
    <row r="104" spans="1:10" ht="17.25">
      <c r="A104" s="552"/>
      <c r="B104" s="553"/>
      <c r="C104" s="548"/>
      <c r="D104" s="548"/>
      <c r="E104" s="548"/>
      <c r="J104" s="531"/>
    </row>
    <row r="105" spans="1:10" ht="17.25">
      <c r="A105" s="552"/>
      <c r="B105" s="553"/>
      <c r="C105" s="548"/>
      <c r="D105" s="548"/>
      <c r="E105" s="548"/>
      <c r="J105" s="531"/>
    </row>
    <row r="106" spans="1:10" ht="17.25">
      <c r="A106" s="2186" t="s">
        <v>718</v>
      </c>
      <c r="B106" s="2186"/>
      <c r="C106" s="2186"/>
      <c r="D106" s="2186"/>
      <c r="E106" s="2186"/>
      <c r="J106" s="531"/>
    </row>
    <row r="107" spans="1:10" ht="17.25">
      <c r="A107" s="2186" t="s">
        <v>719</v>
      </c>
      <c r="B107" s="2186"/>
      <c r="C107" s="2186"/>
      <c r="D107" s="2186"/>
      <c r="E107" s="2186"/>
      <c r="J107" s="531"/>
    </row>
    <row r="108" spans="1:10" ht="17.25">
      <c r="J108" s="531"/>
    </row>
    <row r="109" spans="1:10" ht="17.25">
      <c r="J109" s="531"/>
    </row>
    <row r="110" spans="1:10" ht="17.25">
      <c r="J110" s="531"/>
    </row>
    <row r="111" spans="1:10" ht="17.25">
      <c r="J111" s="531"/>
    </row>
    <row r="112" spans="1:10" ht="17.25">
      <c r="J112" s="531"/>
    </row>
    <row r="113" spans="10:10" ht="17.25">
      <c r="J113" s="531"/>
    </row>
    <row r="114" spans="10:10" ht="17.25">
      <c r="J114" s="531"/>
    </row>
  </sheetData>
  <mergeCells count="20">
    <mergeCell ref="F2:Y2"/>
    <mergeCell ref="F3:Y3"/>
    <mergeCell ref="F4:Y4"/>
    <mergeCell ref="A35:A46"/>
    <mergeCell ref="A47:A58"/>
    <mergeCell ref="A8:E8"/>
    <mergeCell ref="G8:AB8"/>
    <mergeCell ref="A9:E9"/>
    <mergeCell ref="G9:AB9"/>
    <mergeCell ref="A11:A22"/>
    <mergeCell ref="A23:A34"/>
    <mergeCell ref="A6:E6"/>
    <mergeCell ref="A7:E7"/>
    <mergeCell ref="G7:AB7"/>
    <mergeCell ref="A107:E107"/>
    <mergeCell ref="J6:U6"/>
    <mergeCell ref="A59:A70"/>
    <mergeCell ref="A71:A82"/>
    <mergeCell ref="A83:A94"/>
    <mergeCell ref="A106:E106"/>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28D71-DABC-45BC-BD5E-F842D6535AB8}">
  <dimension ref="A1:U124"/>
  <sheetViews>
    <sheetView showGridLines="0" zoomScale="90" zoomScaleNormal="90" workbookViewId="0">
      <selection activeCell="A4" sqref="A4:T4"/>
    </sheetView>
  </sheetViews>
  <sheetFormatPr baseColWidth="10" defaultColWidth="11.42578125" defaultRowHeight="15"/>
  <cols>
    <col min="1" max="1" width="12.42578125" customWidth="1"/>
    <col min="3" max="3" width="12.5703125" customWidth="1"/>
    <col min="4" max="4" width="33.42578125" customWidth="1"/>
  </cols>
  <sheetData>
    <row r="1" spans="1:21" s="113" customFormat="1" ht="15" customHeight="1">
      <c r="A1" s="259"/>
      <c r="B1" s="259"/>
      <c r="C1" s="259"/>
      <c r="D1" s="259"/>
      <c r="E1" s="259"/>
      <c r="F1" s="259"/>
      <c r="G1" s="259"/>
      <c r="H1" s="260"/>
      <c r="I1" s="1"/>
      <c r="J1" s="260"/>
      <c r="K1" s="1"/>
      <c r="L1" s="261"/>
      <c r="M1" s="1"/>
      <c r="N1" s="1"/>
      <c r="R1"/>
      <c r="S1"/>
      <c r="T1"/>
      <c r="U1"/>
    </row>
    <row r="2" spans="1:21" s="113" customFormat="1" ht="15" customHeight="1">
      <c r="A2" s="2179" t="s">
        <v>591</v>
      </c>
      <c r="B2" s="2179"/>
      <c r="C2" s="2179"/>
      <c r="D2" s="2179"/>
      <c r="E2" s="2179"/>
      <c r="F2" s="2179"/>
      <c r="G2" s="2179"/>
      <c r="H2" s="2179"/>
      <c r="I2" s="2179"/>
      <c r="J2" s="2179"/>
      <c r="K2" s="2179"/>
      <c r="L2" s="2179"/>
      <c r="M2" s="2179"/>
      <c r="N2" s="2179"/>
      <c r="O2" s="2179"/>
      <c r="P2" s="2179"/>
      <c r="Q2" s="2179"/>
      <c r="R2" s="2179"/>
      <c r="S2" s="2179"/>
      <c r="T2" s="2179"/>
      <c r="U2" s="572"/>
    </row>
    <row r="3" spans="1:21" s="113" customFormat="1" ht="15" customHeight="1">
      <c r="A3" s="2179" t="s">
        <v>592</v>
      </c>
      <c r="B3" s="2179"/>
      <c r="C3" s="2179"/>
      <c r="D3" s="2179"/>
      <c r="E3" s="2179"/>
      <c r="F3" s="2179"/>
      <c r="G3" s="2179"/>
      <c r="H3" s="2179"/>
      <c r="I3" s="2179"/>
      <c r="J3" s="2179"/>
      <c r="K3" s="2179"/>
      <c r="L3" s="2179"/>
      <c r="M3" s="2179"/>
      <c r="N3" s="2179"/>
      <c r="O3" s="2179"/>
      <c r="P3" s="2179"/>
      <c r="Q3" s="2179"/>
      <c r="R3" s="2179"/>
      <c r="S3" s="2179"/>
      <c r="T3" s="2179"/>
      <c r="U3" s="572"/>
    </row>
    <row r="4" spans="1:21" ht="18.75">
      <c r="A4" s="2180" t="s">
        <v>478</v>
      </c>
      <c r="B4" s="2180"/>
      <c r="C4" s="2180"/>
      <c r="D4" s="2180"/>
      <c r="E4" s="2180"/>
      <c r="F4" s="2180"/>
      <c r="G4" s="2180"/>
      <c r="H4" s="2180"/>
      <c r="I4" s="2180"/>
      <c r="J4" s="2180"/>
      <c r="K4" s="2180"/>
      <c r="L4" s="2180"/>
      <c r="M4" s="2180"/>
      <c r="N4" s="2180"/>
      <c r="O4" s="2180"/>
      <c r="P4" s="2180"/>
      <c r="Q4" s="2180"/>
      <c r="R4" s="2180"/>
      <c r="S4" s="2180"/>
      <c r="T4" s="2180"/>
      <c r="U4" s="573"/>
    </row>
    <row r="5" spans="1:21">
      <c r="A5" s="261"/>
      <c r="B5" s="261"/>
      <c r="C5" s="261"/>
      <c r="D5" s="261"/>
      <c r="E5" s="261"/>
      <c r="F5" s="261"/>
      <c r="G5" s="261"/>
      <c r="H5" s="261"/>
      <c r="I5" s="261"/>
      <c r="J5" s="261"/>
      <c r="K5" s="261"/>
      <c r="L5" s="261"/>
      <c r="M5" s="1"/>
      <c r="N5" s="1"/>
      <c r="O5" s="110"/>
      <c r="P5" s="110"/>
      <c r="Q5" s="113"/>
    </row>
    <row r="6" spans="1:21">
      <c r="A6" s="113"/>
      <c r="B6" s="113"/>
      <c r="C6" s="113"/>
      <c r="D6" s="113"/>
      <c r="E6" s="2182"/>
      <c r="F6" s="2182"/>
      <c r="G6" s="2182"/>
      <c r="H6" s="2182"/>
      <c r="I6" s="2182"/>
      <c r="J6" s="2182"/>
      <c r="K6" s="2182"/>
      <c r="L6" s="2182"/>
      <c r="M6" s="2182"/>
      <c r="N6" s="2182"/>
      <c r="O6" s="2182"/>
      <c r="P6" s="2182"/>
      <c r="Q6" s="113"/>
    </row>
    <row r="7" spans="1:21" ht="15.75">
      <c r="D7" s="210"/>
      <c r="E7" s="210"/>
      <c r="F7" s="210"/>
      <c r="G7" s="210"/>
      <c r="H7" s="210"/>
      <c r="I7" s="465" t="s">
        <v>737</v>
      </c>
      <c r="J7" s="210"/>
      <c r="K7" s="210"/>
      <c r="L7" s="210"/>
      <c r="M7" s="210"/>
      <c r="N7" s="210"/>
      <c r="O7" s="210"/>
      <c r="P7" s="210"/>
      <c r="Q7" s="210"/>
    </row>
    <row r="8" spans="1:21" ht="15.75">
      <c r="D8" s="210"/>
      <c r="E8" s="210"/>
      <c r="F8" s="210"/>
      <c r="G8" s="210"/>
      <c r="H8" s="210"/>
      <c r="I8" s="465" t="s">
        <v>720</v>
      </c>
      <c r="J8" s="210"/>
      <c r="K8" s="210"/>
      <c r="L8" s="210"/>
      <c r="M8" s="210"/>
      <c r="N8" s="210"/>
      <c r="O8" s="210"/>
      <c r="P8" s="210"/>
      <c r="Q8" s="210"/>
    </row>
    <row r="9" spans="1:21" ht="15.75">
      <c r="D9" s="210"/>
      <c r="E9" s="210"/>
      <c r="F9" s="210"/>
      <c r="G9" s="210"/>
      <c r="H9" s="210"/>
      <c r="I9" s="432" t="s">
        <v>721</v>
      </c>
      <c r="J9" s="210"/>
      <c r="K9" s="210"/>
      <c r="L9" s="210"/>
      <c r="M9" s="210"/>
      <c r="N9" s="210"/>
      <c r="O9" s="210"/>
      <c r="P9" s="210"/>
      <c r="Q9" s="210"/>
    </row>
    <row r="10" spans="1:21" ht="15.75">
      <c r="D10" s="210"/>
      <c r="E10" s="210"/>
      <c r="F10" s="210"/>
      <c r="G10" s="210"/>
      <c r="H10" s="210"/>
      <c r="I10" s="210"/>
      <c r="J10" s="210"/>
      <c r="K10" s="210"/>
      <c r="L10" s="210"/>
      <c r="M10" s="210"/>
      <c r="N10" s="210"/>
      <c r="O10" s="210"/>
      <c r="P10" s="210"/>
      <c r="Q10" s="210"/>
    </row>
    <row r="11" spans="1:21" ht="15.75">
      <c r="D11" s="210"/>
      <c r="E11" s="210"/>
      <c r="F11" s="210"/>
      <c r="G11" s="210"/>
      <c r="H11" s="210"/>
      <c r="I11" s="210"/>
      <c r="J11" s="210"/>
      <c r="K11" s="210"/>
      <c r="L11" s="210"/>
      <c r="M11" s="210"/>
      <c r="N11" s="210"/>
      <c r="O11" s="210"/>
      <c r="P11" s="210"/>
      <c r="Q11" s="210"/>
    </row>
    <row r="12" spans="1:21" ht="15.75">
      <c r="D12" s="210"/>
      <c r="E12" s="210"/>
      <c r="F12" s="210"/>
      <c r="G12" s="210"/>
      <c r="H12" s="210"/>
      <c r="I12" s="210"/>
      <c r="J12" s="210"/>
      <c r="K12" s="210"/>
      <c r="L12" s="210"/>
      <c r="M12" s="210"/>
      <c r="N12" s="210"/>
      <c r="O12" s="210"/>
      <c r="P12" s="210"/>
      <c r="Q12" s="210"/>
    </row>
    <row r="13" spans="1:21" ht="15.75">
      <c r="D13" s="210"/>
      <c r="E13" s="210"/>
      <c r="F13" s="210"/>
      <c r="G13" s="210"/>
      <c r="H13" s="210"/>
      <c r="I13" s="210"/>
      <c r="J13" s="210"/>
      <c r="K13" s="210"/>
      <c r="L13" s="210"/>
      <c r="M13" s="210"/>
      <c r="N13" s="210"/>
      <c r="O13" s="210"/>
      <c r="P13" s="210"/>
      <c r="Q13" s="210"/>
    </row>
    <row r="14" spans="1:21" ht="15.75">
      <c r="D14" s="210"/>
      <c r="E14" s="210"/>
      <c r="F14" s="210"/>
      <c r="G14" s="210"/>
      <c r="H14" s="210"/>
      <c r="I14" s="210"/>
      <c r="J14" s="210"/>
      <c r="K14" s="210"/>
      <c r="L14" s="210"/>
      <c r="M14" s="210"/>
      <c r="N14" s="210"/>
      <c r="O14" s="210"/>
      <c r="P14" s="210"/>
      <c r="Q14" s="210"/>
    </row>
    <row r="15" spans="1:21" ht="15.75">
      <c r="D15" s="210"/>
      <c r="E15" s="210"/>
      <c r="F15" s="210"/>
      <c r="G15" s="210"/>
      <c r="H15" s="210"/>
      <c r="I15" s="210"/>
      <c r="J15" s="210"/>
      <c r="K15" s="210"/>
      <c r="L15" s="210"/>
      <c r="M15" s="210"/>
      <c r="N15" s="210"/>
      <c r="O15" s="210"/>
      <c r="P15" s="210"/>
      <c r="Q15" s="210"/>
    </row>
    <row r="16" spans="1:21" ht="15.75">
      <c r="D16" s="210"/>
      <c r="E16" s="210"/>
      <c r="F16" s="575"/>
      <c r="G16" s="210"/>
      <c r="H16" s="210"/>
      <c r="I16" s="210"/>
      <c r="J16" s="210"/>
      <c r="K16" s="210"/>
      <c r="L16" s="210"/>
      <c r="M16" s="210"/>
      <c r="N16" s="210"/>
      <c r="O16" s="210"/>
      <c r="P16" s="210"/>
      <c r="Q16" s="210"/>
    </row>
    <row r="17" spans="4:17" ht="15.75">
      <c r="D17" s="210"/>
      <c r="E17" s="210"/>
      <c r="F17" s="210"/>
      <c r="G17" s="210"/>
      <c r="H17" s="210"/>
      <c r="I17" s="210"/>
      <c r="J17" s="210"/>
      <c r="K17" s="210"/>
      <c r="L17" s="210"/>
      <c r="M17" s="210"/>
      <c r="N17" s="210"/>
      <c r="O17" s="210"/>
      <c r="P17" s="210"/>
      <c r="Q17" s="210"/>
    </row>
    <row r="18" spans="4:17" ht="15.75">
      <c r="D18" s="210"/>
      <c r="E18" s="210"/>
      <c r="F18" s="210"/>
      <c r="G18" s="210"/>
      <c r="H18" s="210"/>
      <c r="I18" s="210"/>
      <c r="J18" s="210"/>
      <c r="K18" s="210"/>
      <c r="L18" s="210"/>
      <c r="M18" s="210"/>
      <c r="N18" s="210"/>
      <c r="O18" s="210"/>
      <c r="P18" s="210"/>
      <c r="Q18" s="210"/>
    </row>
    <row r="19" spans="4:17" ht="15.75">
      <c r="D19" s="210"/>
      <c r="E19" s="210"/>
      <c r="F19" s="210"/>
      <c r="G19" s="210"/>
      <c r="H19" s="210"/>
      <c r="I19" s="210"/>
      <c r="J19" s="210"/>
      <c r="K19" s="210"/>
      <c r="L19" s="210"/>
      <c r="M19" s="210"/>
      <c r="N19" s="210"/>
      <c r="O19" s="210"/>
      <c r="P19" s="210"/>
      <c r="Q19" s="210"/>
    </row>
    <row r="20" spans="4:17" ht="15.75">
      <c r="D20" s="210"/>
      <c r="E20" s="210"/>
      <c r="F20" s="210"/>
      <c r="G20" s="210"/>
      <c r="H20" s="210"/>
      <c r="I20" s="210"/>
      <c r="J20" s="210"/>
      <c r="K20" s="210"/>
      <c r="L20" s="210"/>
      <c r="M20" s="210"/>
      <c r="N20" s="210"/>
      <c r="O20" s="210"/>
      <c r="P20" s="210"/>
      <c r="Q20" s="210"/>
    </row>
    <row r="21" spans="4:17" ht="15.75">
      <c r="D21" s="210"/>
      <c r="E21" s="210"/>
      <c r="F21" s="210"/>
      <c r="G21" s="210"/>
      <c r="H21" s="210"/>
      <c r="I21" s="210"/>
      <c r="J21" s="210"/>
      <c r="K21" s="210"/>
      <c r="L21" s="210"/>
      <c r="M21" s="210"/>
      <c r="N21" s="210"/>
      <c r="O21" s="210"/>
      <c r="P21" s="210"/>
      <c r="Q21" s="210"/>
    </row>
    <row r="22" spans="4:17" ht="15.75">
      <c r="D22" s="210"/>
      <c r="E22" s="210"/>
      <c r="F22" s="210"/>
      <c r="G22" s="210"/>
      <c r="H22" s="210"/>
      <c r="I22" s="210"/>
      <c r="J22" s="210"/>
      <c r="K22" s="210"/>
      <c r="L22" s="210"/>
      <c r="M22" s="210"/>
      <c r="N22" s="210"/>
      <c r="O22" s="210"/>
      <c r="P22" s="210"/>
      <c r="Q22" s="210"/>
    </row>
    <row r="23" spans="4:17" ht="15.75">
      <c r="D23" s="210"/>
      <c r="E23" s="210"/>
      <c r="F23" s="210"/>
      <c r="G23" s="210"/>
      <c r="H23" s="210"/>
      <c r="I23" s="210"/>
      <c r="J23" s="210"/>
      <c r="K23" s="210"/>
      <c r="L23" s="210"/>
      <c r="M23" s="210"/>
      <c r="N23" s="210"/>
      <c r="O23" s="210"/>
      <c r="P23" s="210"/>
      <c r="Q23" s="210"/>
    </row>
    <row r="24" spans="4:17" ht="15.75">
      <c r="D24" s="210"/>
      <c r="E24" s="210"/>
      <c r="F24" s="210"/>
      <c r="G24" s="210"/>
      <c r="H24" s="210"/>
      <c r="I24" s="210"/>
      <c r="J24" s="210"/>
      <c r="K24" s="210"/>
      <c r="L24" s="210"/>
      <c r="M24" s="210"/>
      <c r="N24" s="210"/>
      <c r="O24" s="210"/>
      <c r="P24" s="210"/>
      <c r="Q24" s="210"/>
    </row>
    <row r="25" spans="4:17" ht="15.75">
      <c r="D25" s="210"/>
      <c r="E25" s="210"/>
      <c r="F25" s="210"/>
      <c r="G25" s="210"/>
      <c r="H25" s="210"/>
      <c r="I25" s="210"/>
      <c r="J25" s="210"/>
      <c r="K25" s="210"/>
      <c r="L25" s="210"/>
      <c r="M25" s="210"/>
      <c r="N25" s="210"/>
      <c r="O25" s="210"/>
      <c r="P25" s="210"/>
      <c r="Q25" s="210"/>
    </row>
    <row r="26" spans="4:17" ht="15.75">
      <c r="D26" s="210"/>
      <c r="E26" s="210"/>
      <c r="F26" s="210"/>
      <c r="G26" s="210"/>
      <c r="H26" s="210"/>
      <c r="I26" s="210"/>
      <c r="J26" s="210"/>
      <c r="K26" s="210"/>
      <c r="L26" s="210"/>
      <c r="M26" s="210"/>
      <c r="N26" s="210"/>
      <c r="O26" s="210"/>
      <c r="P26" s="210"/>
      <c r="Q26" s="210"/>
    </row>
    <row r="27" spans="4:17" ht="15.75">
      <c r="D27" s="210"/>
      <c r="E27" s="210"/>
      <c r="F27" s="210"/>
      <c r="G27" s="210"/>
      <c r="H27" s="210"/>
      <c r="I27" s="210"/>
      <c r="J27" s="210"/>
      <c r="K27" s="210"/>
      <c r="L27" s="210"/>
      <c r="M27" s="210"/>
      <c r="N27" s="210"/>
      <c r="O27" s="210"/>
      <c r="P27" s="210"/>
      <c r="Q27" s="210"/>
    </row>
    <row r="28" spans="4:17" ht="15.75">
      <c r="D28" s="210"/>
      <c r="E28" s="210"/>
      <c r="F28" s="210"/>
      <c r="G28" s="210"/>
      <c r="H28" s="210"/>
      <c r="I28" s="210"/>
      <c r="J28" s="210"/>
      <c r="K28" s="210"/>
      <c r="L28" s="210"/>
      <c r="M28" s="210"/>
      <c r="N28" s="210"/>
      <c r="O28" s="210"/>
      <c r="P28" s="210"/>
      <c r="Q28" s="210"/>
    </row>
    <row r="29" spans="4:17" ht="15.75">
      <c r="D29" s="210"/>
      <c r="E29" s="329" t="s">
        <v>738</v>
      </c>
      <c r="F29" s="210"/>
      <c r="G29" s="210"/>
      <c r="H29" s="210"/>
      <c r="I29" s="210"/>
      <c r="J29" s="210"/>
      <c r="K29" s="210"/>
      <c r="L29" s="210"/>
      <c r="M29" s="210"/>
      <c r="N29" s="210"/>
      <c r="O29" s="210"/>
      <c r="P29" s="210"/>
      <c r="Q29" s="210"/>
    </row>
    <row r="30" spans="4:17" ht="15.75">
      <c r="D30" s="210"/>
      <c r="E30" s="210"/>
      <c r="F30" s="210"/>
      <c r="G30" s="210"/>
      <c r="H30" s="210"/>
      <c r="I30" s="210"/>
      <c r="J30" s="210"/>
      <c r="K30" s="210"/>
      <c r="L30" s="210"/>
      <c r="M30" s="210"/>
      <c r="N30" s="210"/>
      <c r="O30" s="210"/>
      <c r="P30" s="210"/>
      <c r="Q30" s="210"/>
    </row>
    <row r="31" spans="4:17" ht="15.75">
      <c r="D31" s="210"/>
      <c r="E31" s="210"/>
      <c r="F31" s="210"/>
      <c r="G31" s="210"/>
      <c r="H31" s="210"/>
      <c r="I31" s="210"/>
      <c r="J31" s="210"/>
      <c r="K31" s="210"/>
      <c r="L31" s="210"/>
      <c r="M31" s="210"/>
      <c r="N31" s="210"/>
      <c r="O31" s="210"/>
      <c r="P31" s="210"/>
      <c r="Q31" s="210"/>
    </row>
    <row r="32" spans="4:17" ht="15.75">
      <c r="D32" s="210"/>
      <c r="E32" s="210"/>
      <c r="F32" s="210"/>
      <c r="G32" s="210"/>
      <c r="H32" s="210"/>
      <c r="I32" s="210"/>
      <c r="J32" s="210"/>
      <c r="K32" s="210"/>
      <c r="L32" s="210"/>
      <c r="M32" s="210"/>
      <c r="N32" s="210"/>
      <c r="O32" s="210"/>
      <c r="P32" s="210"/>
      <c r="Q32" s="210"/>
    </row>
    <row r="51" spans="1:4" ht="15.75" thickBot="1"/>
    <row r="52" spans="1:4" ht="18" thickBot="1">
      <c r="A52" s="556" t="s">
        <v>31</v>
      </c>
      <c r="B52" s="496" t="s">
        <v>701</v>
      </c>
      <c r="C52" s="557" t="s">
        <v>722</v>
      </c>
      <c r="D52" s="498" t="s">
        <v>723</v>
      </c>
    </row>
    <row r="53" spans="1:4" ht="17.25">
      <c r="A53" s="2203">
        <v>2021</v>
      </c>
      <c r="B53" s="558" t="s">
        <v>705</v>
      </c>
      <c r="C53" s="559">
        <v>4.9272552264164604</v>
      </c>
      <c r="D53" s="560">
        <v>6.2270483901758489</v>
      </c>
    </row>
    <row r="54" spans="1:4" ht="17.25">
      <c r="A54" s="2204"/>
      <c r="B54" s="561" t="s">
        <v>706</v>
      </c>
      <c r="C54" s="562">
        <v>5.3600492475825545</v>
      </c>
      <c r="D54" s="563">
        <v>7.0877017403547349</v>
      </c>
    </row>
    <row r="55" spans="1:4" ht="17.25">
      <c r="A55" s="2204"/>
      <c r="B55" s="561" t="s">
        <v>707</v>
      </c>
      <c r="C55" s="562">
        <v>5.5825302456185888</v>
      </c>
      <c r="D55" s="563">
        <v>8.2965106026717805</v>
      </c>
    </row>
    <row r="56" spans="1:4" ht="17.25">
      <c r="A56" s="2204"/>
      <c r="B56" s="561" t="s">
        <v>708</v>
      </c>
      <c r="C56" s="562">
        <v>5.7211548901485276</v>
      </c>
      <c r="D56" s="563">
        <v>9.6452641918615569</v>
      </c>
    </row>
    <row r="57" spans="1:4" ht="17.25">
      <c r="A57" s="2204"/>
      <c r="B57" s="561" t="s">
        <v>717</v>
      </c>
      <c r="C57" s="562">
        <v>5.8254264130387368</v>
      </c>
      <c r="D57" s="563">
        <v>10.480820683305559</v>
      </c>
    </row>
    <row r="58" spans="1:4" ht="17.25">
      <c r="A58" s="2204"/>
      <c r="B58" s="561" t="s">
        <v>710</v>
      </c>
      <c r="C58" s="562">
        <v>5.9953809353818777</v>
      </c>
      <c r="D58" s="563">
        <v>9.3193676739859335</v>
      </c>
    </row>
    <row r="59" spans="1:4" ht="17.25">
      <c r="A59" s="2204"/>
      <c r="B59" s="561" t="s">
        <v>711</v>
      </c>
      <c r="C59" s="562">
        <v>5.7889697649070371</v>
      </c>
      <c r="D59" s="563">
        <v>7.8760412420828096</v>
      </c>
    </row>
    <row r="60" spans="1:4" ht="17.25">
      <c r="A60" s="2204"/>
      <c r="B60" s="561" t="s">
        <v>712</v>
      </c>
      <c r="C60" s="562">
        <v>5.9130531900694727</v>
      </c>
      <c r="D60" s="563">
        <v>7.8970977155353506</v>
      </c>
    </row>
    <row r="61" spans="1:4" ht="17.25">
      <c r="A61" s="2204"/>
      <c r="B61" s="561" t="s">
        <v>713</v>
      </c>
      <c r="C61" s="562">
        <v>6.096064707395521</v>
      </c>
      <c r="D61" s="563">
        <v>7.7381184451635443</v>
      </c>
    </row>
    <row r="62" spans="1:4" ht="17.25">
      <c r="A62" s="2204"/>
      <c r="B62" s="561" t="s">
        <v>714</v>
      </c>
      <c r="C62" s="562">
        <v>6.3107914048966096</v>
      </c>
      <c r="D62" s="563">
        <v>7.7152484604361193</v>
      </c>
    </row>
    <row r="63" spans="1:4" ht="17.25">
      <c r="A63" s="2204"/>
      <c r="B63" s="561" t="s">
        <v>715</v>
      </c>
      <c r="C63" s="562">
        <v>6.6269465924271742</v>
      </c>
      <c r="D63" s="563">
        <v>8.2325084461898346</v>
      </c>
    </row>
    <row r="64" spans="1:4" ht="18" thickBot="1">
      <c r="A64" s="2205"/>
      <c r="B64" s="564" t="s">
        <v>716</v>
      </c>
      <c r="C64" s="565">
        <v>6.8716673627366331</v>
      </c>
      <c r="D64" s="566">
        <v>8.4956989865317958</v>
      </c>
    </row>
    <row r="65" spans="1:4" ht="17.25">
      <c r="A65" s="2204">
        <v>2022</v>
      </c>
      <c r="B65" s="561" t="s">
        <v>705</v>
      </c>
      <c r="C65" s="562">
        <v>7.0014588385326482</v>
      </c>
      <c r="D65" s="563">
        <v>8.7264240446282884</v>
      </c>
    </row>
    <row r="66" spans="1:4" ht="17.25">
      <c r="A66" s="2204"/>
      <c r="B66" s="561" t="s">
        <v>706</v>
      </c>
      <c r="C66" s="562">
        <v>6.9731940550712412</v>
      </c>
      <c r="D66" s="563">
        <v>8.9838302363273179</v>
      </c>
    </row>
    <row r="67" spans="1:4" ht="17.25">
      <c r="A67" s="2204"/>
      <c r="B67" s="561" t="s">
        <v>707</v>
      </c>
      <c r="C67" s="562">
        <v>6.9934078532530641</v>
      </c>
      <c r="D67" s="563">
        <v>9.0545502229215877</v>
      </c>
    </row>
    <row r="68" spans="1:4" ht="17.25">
      <c r="A68" s="2204"/>
      <c r="B68" s="561" t="s">
        <v>708</v>
      </c>
      <c r="C68" s="562">
        <v>7.2489008165362856</v>
      </c>
      <c r="D68" s="563">
        <v>9.6431169897207134</v>
      </c>
    </row>
    <row r="69" spans="1:4" ht="17.25">
      <c r="A69" s="2204"/>
      <c r="B69" s="561" t="s">
        <v>717</v>
      </c>
      <c r="C69" s="562">
        <v>7.2932060172028468</v>
      </c>
      <c r="D69" s="563">
        <v>9.4725720799621946</v>
      </c>
    </row>
    <row r="70" spans="1:4" ht="17.25">
      <c r="A70" s="2204"/>
      <c r="B70" s="561" t="s">
        <v>710</v>
      </c>
      <c r="C70" s="567">
        <v>7.1123527862437363</v>
      </c>
      <c r="D70" s="568">
        <v>9.478288898098274</v>
      </c>
    </row>
    <row r="71" spans="1:4" ht="17.25">
      <c r="A71" s="2204"/>
      <c r="B71" s="561" t="s">
        <v>711</v>
      </c>
      <c r="C71" s="562">
        <v>7.1007189536373083</v>
      </c>
      <c r="D71" s="563">
        <v>9.4349992671845193</v>
      </c>
    </row>
    <row r="72" spans="1:4" ht="17.25">
      <c r="A72" s="2204"/>
      <c r="B72" s="561" t="s">
        <v>712</v>
      </c>
      <c r="C72" s="562">
        <v>7.1231245756169237</v>
      </c>
      <c r="D72" s="563">
        <v>8.7959723370804923</v>
      </c>
    </row>
    <row r="73" spans="1:4" ht="17.25">
      <c r="A73" s="2204"/>
      <c r="B73" s="561" t="s">
        <v>713</v>
      </c>
      <c r="C73" s="562">
        <v>7.0370438867415119</v>
      </c>
      <c r="D73" s="563">
        <v>8.626226986927211</v>
      </c>
    </row>
    <row r="74" spans="1:4" ht="17.25">
      <c r="A74" s="2204"/>
      <c r="B74" s="561" t="s">
        <v>714</v>
      </c>
      <c r="C74" s="562">
        <v>6.8574424637121156</v>
      </c>
      <c r="D74" s="563">
        <v>8.2350508791485311</v>
      </c>
    </row>
    <row r="75" spans="1:4" ht="17.25">
      <c r="A75" s="2204"/>
      <c r="B75" s="561" t="s">
        <v>715</v>
      </c>
      <c r="C75" s="562">
        <v>6.5936879841239415</v>
      </c>
      <c r="D75" s="563">
        <v>7.5769702790672744</v>
      </c>
    </row>
    <row r="76" spans="1:4" ht="18" thickBot="1">
      <c r="A76" s="2205"/>
      <c r="B76" s="564" t="s">
        <v>716</v>
      </c>
      <c r="C76" s="565">
        <v>6.5625170401875765</v>
      </c>
      <c r="D76" s="566">
        <v>7.8269161155893663</v>
      </c>
    </row>
    <row r="77" spans="1:4" ht="17.25">
      <c r="A77" s="2203">
        <v>2023</v>
      </c>
      <c r="B77" s="569" t="s">
        <v>705</v>
      </c>
      <c r="C77" s="559">
        <v>6.6</v>
      </c>
      <c r="D77" s="560">
        <v>7.24</v>
      </c>
    </row>
    <row r="78" spans="1:4" ht="17.25">
      <c r="A78" s="2204"/>
      <c r="B78" s="570" t="s">
        <v>706</v>
      </c>
      <c r="C78" s="562">
        <v>6.4</v>
      </c>
      <c r="D78" s="563">
        <v>6.38</v>
      </c>
    </row>
    <row r="79" spans="1:4" ht="17.25">
      <c r="A79" s="2204"/>
      <c r="B79" s="570" t="s">
        <v>707</v>
      </c>
      <c r="C79" s="562">
        <v>6.16</v>
      </c>
      <c r="D79" s="563">
        <v>5.9</v>
      </c>
    </row>
    <row r="80" spans="1:4" ht="17.25">
      <c r="A80" s="2204"/>
      <c r="B80" s="570" t="s">
        <v>708</v>
      </c>
      <c r="C80" s="562">
        <v>5.83</v>
      </c>
      <c r="D80" s="563">
        <v>5.15</v>
      </c>
    </row>
    <row r="81" spans="1:4" ht="17.25">
      <c r="A81" s="2204"/>
      <c r="B81" s="570" t="s">
        <v>717</v>
      </c>
      <c r="C81" s="562">
        <v>5.51</v>
      </c>
      <c r="D81" s="563">
        <v>4.43</v>
      </c>
    </row>
    <row r="82" spans="1:4" ht="17.25">
      <c r="A82" s="2204"/>
      <c r="B82" s="570" t="s">
        <v>710</v>
      </c>
      <c r="C82" s="567">
        <v>5.33</v>
      </c>
      <c r="D82" s="568">
        <v>4</v>
      </c>
    </row>
    <row r="83" spans="1:4" ht="17.25">
      <c r="A83" s="2204"/>
      <c r="B83" s="570" t="s">
        <v>711</v>
      </c>
      <c r="C83" s="562">
        <v>5.05</v>
      </c>
      <c r="D83" s="563">
        <v>3.95</v>
      </c>
    </row>
    <row r="84" spans="1:4" ht="17.25">
      <c r="A84" s="2204"/>
      <c r="B84" s="570" t="s">
        <v>712</v>
      </c>
      <c r="C84" s="562">
        <v>4.82</v>
      </c>
      <c r="D84" s="563">
        <v>4.2699999999999996</v>
      </c>
    </row>
    <row r="85" spans="1:4" ht="17.25">
      <c r="A85" s="2204"/>
      <c r="B85" s="570" t="s">
        <v>713</v>
      </c>
      <c r="C85" s="562">
        <v>4.68</v>
      </c>
      <c r="D85" s="563">
        <v>4.41</v>
      </c>
    </row>
    <row r="86" spans="1:4" ht="17.25">
      <c r="A86" s="2204"/>
      <c r="B86" s="570" t="s">
        <v>714</v>
      </c>
      <c r="C86" s="562">
        <v>4.58</v>
      </c>
      <c r="D86" s="563">
        <v>4.3499999999999996</v>
      </c>
    </row>
    <row r="87" spans="1:4" ht="17.25">
      <c r="A87" s="2204"/>
      <c r="B87" s="570" t="s">
        <v>715</v>
      </c>
      <c r="C87" s="562">
        <v>4.4800000000000004</v>
      </c>
      <c r="D87" s="563">
        <v>4</v>
      </c>
    </row>
    <row r="88" spans="1:4" ht="18" thickBot="1">
      <c r="A88" s="2205"/>
      <c r="B88" s="571" t="s">
        <v>716</v>
      </c>
      <c r="C88" s="565">
        <v>4.32</v>
      </c>
      <c r="D88" s="566">
        <v>3.57</v>
      </c>
    </row>
    <row r="89" spans="1:4" ht="17.25">
      <c r="A89" s="2203">
        <v>2024</v>
      </c>
      <c r="B89" s="569" t="s">
        <v>705</v>
      </c>
      <c r="C89" s="559">
        <v>4.09</v>
      </c>
      <c r="D89" s="560">
        <v>3.32</v>
      </c>
    </row>
    <row r="90" spans="1:4" ht="17.25">
      <c r="A90" s="2204"/>
      <c r="B90" s="570" t="s">
        <v>706</v>
      </c>
      <c r="C90" s="562">
        <v>3.95</v>
      </c>
      <c r="D90" s="563">
        <v>3.3</v>
      </c>
    </row>
    <row r="91" spans="1:4" ht="17.25">
      <c r="A91" s="2204"/>
      <c r="B91" s="570" t="s">
        <v>707</v>
      </c>
      <c r="C91" s="562">
        <v>4.04</v>
      </c>
      <c r="D91" s="563">
        <v>3.38</v>
      </c>
    </row>
    <row r="92" spans="1:4" ht="17.25">
      <c r="A92" s="2204"/>
      <c r="B92" s="570" t="s">
        <v>708</v>
      </c>
      <c r="C92" s="562">
        <v>3.99</v>
      </c>
      <c r="D92" s="563">
        <v>3.03</v>
      </c>
    </row>
    <row r="93" spans="1:4" ht="17.25">
      <c r="A93" s="2204"/>
      <c r="B93" s="570" t="s">
        <v>717</v>
      </c>
      <c r="C93" s="562">
        <v>3.99</v>
      </c>
      <c r="D93" s="563">
        <v>3.2</v>
      </c>
    </row>
    <row r="94" spans="1:4" ht="17.25">
      <c r="A94" s="2204"/>
      <c r="B94" s="570" t="s">
        <v>710</v>
      </c>
      <c r="C94" s="567">
        <v>3.9753199649810167</v>
      </c>
      <c r="D94" s="568">
        <v>3.46275489981962</v>
      </c>
    </row>
    <row r="95" spans="1:4" ht="17.25">
      <c r="A95" s="2204"/>
      <c r="B95" s="570" t="s">
        <v>711</v>
      </c>
      <c r="C95" s="562">
        <v>3.9009903293730108</v>
      </c>
      <c r="D95" s="563">
        <v>3.5387363070947142</v>
      </c>
    </row>
    <row r="96" spans="1:4" ht="17.25">
      <c r="A96" s="2204"/>
      <c r="B96" s="570" t="s">
        <v>712</v>
      </c>
      <c r="C96" s="562">
        <v>4.0468920591319568</v>
      </c>
      <c r="D96" s="563">
        <v>3.4238257060503985</v>
      </c>
    </row>
    <row r="97" spans="1:4" ht="17.25">
      <c r="A97" s="2204"/>
      <c r="B97" s="570" t="s">
        <v>713</v>
      </c>
      <c r="C97" s="562">
        <v>4.0124952028819827</v>
      </c>
      <c r="D97" s="563">
        <v>3.2863932153528896</v>
      </c>
    </row>
    <row r="98" spans="1:4" ht="17.25">
      <c r="A98" s="2204"/>
      <c r="B98" s="570" t="s">
        <v>714</v>
      </c>
      <c r="C98" s="562">
        <v>3.9586113006524704</v>
      </c>
      <c r="D98" s="563">
        <v>3.1582901933816077</v>
      </c>
    </row>
    <row r="99" spans="1:4" ht="17.25">
      <c r="A99" s="2204"/>
      <c r="B99" s="570" t="s">
        <v>715</v>
      </c>
      <c r="C99" s="562">
        <v>3.9280412018971811</v>
      </c>
      <c r="D99" s="563">
        <v>3.179730608364717</v>
      </c>
    </row>
    <row r="100" spans="1:4" ht="18" thickBot="1">
      <c r="A100" s="2205"/>
      <c r="B100" s="571" t="s">
        <v>716</v>
      </c>
      <c r="C100" s="565">
        <v>4.0144866517603406</v>
      </c>
      <c r="D100" s="566">
        <v>3.348496994938599</v>
      </c>
    </row>
    <row r="101" spans="1:4" ht="17.25">
      <c r="A101" s="2203">
        <v>2025</v>
      </c>
      <c r="B101" s="569" t="s">
        <v>705</v>
      </c>
      <c r="C101" s="559">
        <v>4.0299356417878407</v>
      </c>
      <c r="D101" s="560">
        <v>3.3239985005465433</v>
      </c>
    </row>
    <row r="102" spans="1:4" ht="17.25">
      <c r="A102" s="2204"/>
      <c r="B102" s="570" t="s">
        <v>706</v>
      </c>
      <c r="C102" s="562">
        <v>4.2114966555523381</v>
      </c>
      <c r="D102" s="563">
        <v>3.5641168074804108</v>
      </c>
    </row>
    <row r="103" spans="1:4" ht="17.25">
      <c r="A103" s="2204"/>
      <c r="B103" s="570" t="s">
        <v>707</v>
      </c>
      <c r="C103" s="562">
        <v>4.240068428362842</v>
      </c>
      <c r="D103" s="563">
        <v>3.5807638962978672</v>
      </c>
    </row>
    <row r="104" spans="1:4" ht="17.25">
      <c r="A104" s="2204"/>
      <c r="B104" s="570" t="s">
        <v>708</v>
      </c>
      <c r="C104" s="562">
        <v>4.1310153097918745</v>
      </c>
      <c r="D104" s="563">
        <v>3.708426843651802</v>
      </c>
    </row>
    <row r="105" spans="1:4" ht="17.25">
      <c r="A105" s="2204"/>
      <c r="B105" s="570" t="s">
        <v>717</v>
      </c>
      <c r="C105" s="562">
        <v>4.2238696797274988</v>
      </c>
      <c r="D105" s="563">
        <v>3.8363314000849913</v>
      </c>
    </row>
    <row r="106" spans="1:4" ht="17.25">
      <c r="A106" s="2204"/>
      <c r="B106" s="570" t="s">
        <v>710</v>
      </c>
      <c r="C106" s="567">
        <v>4.1526733962669704</v>
      </c>
      <c r="D106" s="568">
        <v>3.5551361565626438</v>
      </c>
    </row>
    <row r="107" spans="1:4" ht="17.25">
      <c r="A107" s="2204"/>
      <c r="B107" s="570" t="s">
        <v>711</v>
      </c>
      <c r="C107" s="562">
        <v>4.1871137186656249</v>
      </c>
      <c r="D107" s="563">
        <v>3.3999024755197338</v>
      </c>
    </row>
    <row r="108" spans="1:4" ht="17.25">
      <c r="A108" s="2204"/>
      <c r="B108" s="570" t="s">
        <v>712</v>
      </c>
      <c r="C108" s="562">
        <v>4.3195663873788703</v>
      </c>
      <c r="D108" s="563">
        <v>3.7136498941535478</v>
      </c>
    </row>
    <row r="109" spans="1:4" ht="17.25">
      <c r="A109" s="2204"/>
      <c r="B109" s="570" t="s">
        <v>713</v>
      </c>
      <c r="C109" s="562">
        <v>4.3514036133154299</v>
      </c>
      <c r="D109" s="563">
        <v>3.7555585417351933</v>
      </c>
    </row>
    <row r="110" spans="1:4" ht="17.25">
      <c r="A110" s="2204"/>
      <c r="B110" s="570" t="s">
        <v>714</v>
      </c>
      <c r="C110" s="562">
        <v>4.6658986631195942</v>
      </c>
      <c r="D110" s="563">
        <v>4.2314529619090324</v>
      </c>
    </row>
    <row r="111" spans="1:4" ht="17.25">
      <c r="A111" s="2204"/>
      <c r="B111" s="570" t="s">
        <v>715</v>
      </c>
      <c r="C111" s="562">
        <v>4.7418547395634114</v>
      </c>
      <c r="D111" s="563">
        <v>4.8111159558061223</v>
      </c>
    </row>
    <row r="112" spans="1:4" ht="18" thickBot="1">
      <c r="A112" s="2205"/>
      <c r="B112" s="571" t="s">
        <v>716</v>
      </c>
      <c r="C112" s="565">
        <v>4.85105714061147</v>
      </c>
      <c r="D112" s="566">
        <v>4.9521121157876991</v>
      </c>
    </row>
    <row r="113" spans="1:4" ht="17.25">
      <c r="A113" s="2203">
        <v>2026</v>
      </c>
      <c r="B113" s="569" t="s">
        <v>705</v>
      </c>
      <c r="C113" s="559">
        <v>4.8922621315100612</v>
      </c>
      <c r="D113" s="560">
        <v>4.9839787073819863</v>
      </c>
    </row>
    <row r="114" spans="1:4" ht="17.25">
      <c r="A114" s="2204"/>
      <c r="B114" s="570" t="s">
        <v>706</v>
      </c>
      <c r="C114" s="562">
        <v>4.7622681412600842</v>
      </c>
      <c r="D114" s="563">
        <v>4.6723859709901783</v>
      </c>
    </row>
    <row r="115" spans="1:4" ht="17.25">
      <c r="A115" s="2204"/>
      <c r="B115" s="570" t="s">
        <v>707</v>
      </c>
      <c r="C115" s="562">
        <v>4.5847552273996284</v>
      </c>
      <c r="D115" s="563">
        <v>4.6291464608864352</v>
      </c>
    </row>
    <row r="116" spans="1:4" ht="17.25">
      <c r="A116" s="2204"/>
      <c r="B116" s="570" t="s">
        <v>708</v>
      </c>
      <c r="C116" s="562">
        <v>4.8659413528746365</v>
      </c>
      <c r="D116" s="563">
        <v>5.1143178183756577</v>
      </c>
    </row>
    <row r="117" spans="1:4" ht="17.25">
      <c r="A117" s="2204"/>
      <c r="B117" s="570" t="s">
        <v>717</v>
      </c>
      <c r="C117" s="562">
        <v>4.8613588179250655</v>
      </c>
      <c r="D117" s="563">
        <v>5.3461015582267679</v>
      </c>
    </row>
    <row r="118" spans="1:4" ht="17.25">
      <c r="A118" s="2204"/>
      <c r="B118" s="570" t="s">
        <v>710</v>
      </c>
      <c r="C118" s="567">
        <v>4.9593744442040455</v>
      </c>
      <c r="D118" s="568">
        <v>5.6668971848594873</v>
      </c>
    </row>
    <row r="119" spans="1:4" ht="17.25">
      <c r="A119" s="2204"/>
      <c r="B119" s="570" t="s">
        <v>711</v>
      </c>
      <c r="C119" s="562">
        <v>4.9564033931585705</v>
      </c>
      <c r="D119" s="563">
        <v>5.4669707299021875</v>
      </c>
    </row>
    <row r="120" spans="1:4" ht="17.25">
      <c r="A120" s="2204"/>
      <c r="B120" s="570" t="s">
        <v>712</v>
      </c>
      <c r="C120" s="562">
        <v>4.7633838761573566</v>
      </c>
      <c r="D120" s="563">
        <v>5.1258247975115134</v>
      </c>
    </row>
    <row r="121" spans="1:4" ht="17.25">
      <c r="A121" s="2204"/>
      <c r="B121" s="570" t="s">
        <v>713</v>
      </c>
      <c r="C121" s="562"/>
      <c r="D121" s="563"/>
    </row>
    <row r="122" spans="1:4" ht="17.25">
      <c r="A122" s="2204"/>
      <c r="B122" s="570" t="s">
        <v>714</v>
      </c>
      <c r="C122" s="562"/>
      <c r="D122" s="563"/>
    </row>
    <row r="123" spans="1:4" ht="17.25">
      <c r="A123" s="2204"/>
      <c r="B123" s="570" t="s">
        <v>715</v>
      </c>
      <c r="C123" s="562"/>
      <c r="D123" s="563"/>
    </row>
    <row r="124" spans="1:4" ht="18" thickBot="1">
      <c r="A124" s="2205"/>
      <c r="B124" s="571" t="s">
        <v>716</v>
      </c>
      <c r="C124" s="565"/>
      <c r="D124" s="566"/>
    </row>
  </sheetData>
  <mergeCells count="10">
    <mergeCell ref="A77:A88"/>
    <mergeCell ref="A89:A100"/>
    <mergeCell ref="A101:A112"/>
    <mergeCell ref="A113:A124"/>
    <mergeCell ref="A2:T2"/>
    <mergeCell ref="A3:T3"/>
    <mergeCell ref="A4:T4"/>
    <mergeCell ref="E6:P6"/>
    <mergeCell ref="A53:A64"/>
    <mergeCell ref="A65:A76"/>
  </mergeCells>
  <pageMargins left="0.7" right="0.7" top="0.75" bottom="0.75" header="0.3" footer="0.3"/>
  <pageSetup orientation="portrait" r:id="rId1"/>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46681-ED9A-4E75-AEC3-602DE2716863}">
  <dimension ref="A1:T64"/>
  <sheetViews>
    <sheetView showGridLines="0" zoomScale="68" zoomScaleNormal="100" workbookViewId="0">
      <selection activeCell="M34" sqref="M34"/>
    </sheetView>
  </sheetViews>
  <sheetFormatPr baseColWidth="10" defaultColWidth="11.42578125" defaultRowHeight="15"/>
  <cols>
    <col min="3" max="3" width="12.5703125" customWidth="1"/>
    <col min="4" max="4" width="36.42578125" customWidth="1"/>
    <col min="9" max="9" width="36.42578125" customWidth="1"/>
    <col min="11" max="11" width="12.5703125" customWidth="1"/>
    <col min="12" max="12" width="36.42578125" customWidth="1"/>
  </cols>
  <sheetData>
    <row r="1" spans="1:20">
      <c r="A1" s="259"/>
      <c r="B1" s="259"/>
      <c r="C1" s="259"/>
      <c r="D1" s="259"/>
      <c r="E1" s="259"/>
      <c r="F1" s="259"/>
      <c r="G1" s="259"/>
      <c r="H1" s="260"/>
      <c r="I1" s="1"/>
      <c r="J1" s="260"/>
      <c r="K1" s="1"/>
      <c r="L1" s="261"/>
      <c r="M1" s="1"/>
      <c r="N1" s="1"/>
      <c r="O1" s="113"/>
      <c r="P1" s="113"/>
      <c r="Q1" s="113"/>
    </row>
    <row r="2" spans="1:20" ht="18.75">
      <c r="A2" s="2179" t="s">
        <v>591</v>
      </c>
      <c r="B2" s="2179"/>
      <c r="C2" s="2179"/>
      <c r="D2" s="2179"/>
      <c r="E2" s="2179"/>
      <c r="F2" s="2179"/>
      <c r="G2" s="2179"/>
      <c r="H2" s="2179"/>
      <c r="I2" s="2179"/>
      <c r="J2" s="2179"/>
      <c r="K2" s="2179"/>
      <c r="L2" s="2179"/>
      <c r="M2" s="2179"/>
      <c r="N2" s="2179"/>
      <c r="O2" s="2179"/>
      <c r="P2" s="2179"/>
      <c r="Q2" s="2179"/>
      <c r="R2" s="2179"/>
      <c r="S2" s="2179"/>
      <c r="T2" s="2179"/>
    </row>
    <row r="3" spans="1:20" ht="18.75">
      <c r="A3" s="2179" t="s">
        <v>592</v>
      </c>
      <c r="B3" s="2179"/>
      <c r="C3" s="2179"/>
      <c r="D3" s="2179"/>
      <c r="E3" s="2179"/>
      <c r="F3" s="2179"/>
      <c r="G3" s="2179"/>
      <c r="H3" s="2179"/>
      <c r="I3" s="2179"/>
      <c r="J3" s="2179"/>
      <c r="K3" s="2179"/>
      <c r="L3" s="2179"/>
      <c r="M3" s="2179"/>
      <c r="N3" s="2179"/>
      <c r="O3" s="2179"/>
      <c r="P3" s="2179"/>
      <c r="Q3" s="2179"/>
      <c r="R3" s="2179"/>
      <c r="S3" s="2179"/>
      <c r="T3" s="2179"/>
    </row>
    <row r="4" spans="1:20" ht="18.75">
      <c r="A4" s="2180" t="s">
        <v>478</v>
      </c>
      <c r="B4" s="2180"/>
      <c r="C4" s="2180"/>
      <c r="D4" s="2180"/>
      <c r="E4" s="2180"/>
      <c r="F4" s="2180"/>
      <c r="G4" s="2180"/>
      <c r="H4" s="2180"/>
      <c r="I4" s="2180"/>
      <c r="J4" s="2180"/>
      <c r="K4" s="2180"/>
      <c r="L4" s="2180"/>
      <c r="M4" s="2180"/>
      <c r="N4" s="2180"/>
      <c r="O4" s="2180"/>
      <c r="P4" s="2180"/>
      <c r="Q4" s="2180"/>
      <c r="R4" s="2180"/>
      <c r="S4" s="2180"/>
      <c r="T4" s="2180"/>
    </row>
    <row r="5" spans="1:20">
      <c r="A5" s="261"/>
      <c r="B5" s="261"/>
      <c r="C5" s="261"/>
      <c r="D5" s="261"/>
      <c r="E5" s="261"/>
      <c r="F5" s="261"/>
      <c r="G5" s="261"/>
      <c r="H5" s="261"/>
      <c r="I5" s="261"/>
      <c r="J5" s="261"/>
      <c r="K5" s="261"/>
      <c r="L5" s="261"/>
      <c r="M5" s="1"/>
      <c r="N5" s="1"/>
      <c r="O5" s="110"/>
      <c r="P5" s="110"/>
      <c r="Q5" s="113"/>
    </row>
    <row r="6" spans="1:20">
      <c r="A6" s="113"/>
      <c r="B6" s="113"/>
      <c r="C6" s="113"/>
      <c r="D6" s="113"/>
      <c r="E6" s="2182"/>
      <c r="F6" s="2182"/>
      <c r="G6" s="2182"/>
      <c r="H6" s="2182"/>
      <c r="I6" s="2182"/>
      <c r="J6" s="2182"/>
      <c r="K6" s="2182"/>
      <c r="L6" s="2182"/>
      <c r="M6" s="2182"/>
      <c r="N6" s="2182"/>
      <c r="O6" s="2182"/>
      <c r="P6" s="2182"/>
      <c r="Q6" s="113"/>
    </row>
    <row r="7" spans="1:20" s="113" customFormat="1" ht="15.75">
      <c r="A7"/>
      <c r="B7"/>
      <c r="C7"/>
      <c r="D7" s="210"/>
      <c r="E7" s="210"/>
      <c r="F7" s="210"/>
      <c r="G7" s="210"/>
      <c r="H7" s="210"/>
      <c r="I7" s="465"/>
      <c r="J7" s="210"/>
      <c r="K7" s="210"/>
      <c r="L7" s="210"/>
      <c r="M7" s="210"/>
      <c r="N7" s="210"/>
      <c r="O7" s="210"/>
      <c r="P7" s="210"/>
      <c r="Q7" s="210"/>
      <c r="R7"/>
      <c r="S7"/>
      <c r="T7"/>
    </row>
    <row r="8" spans="1:20" s="113" customFormat="1">
      <c r="G8" s="110"/>
      <c r="H8" s="110"/>
      <c r="I8" s="110"/>
      <c r="J8" s="110"/>
      <c r="K8" s="110"/>
      <c r="L8" s="110"/>
      <c r="M8" s="110"/>
      <c r="N8" s="110"/>
      <c r="O8" s="110"/>
      <c r="P8" s="110"/>
      <c r="Q8" s="110"/>
      <c r="R8" s="110"/>
    </row>
    <row r="9" spans="1:20" s="113" customFormat="1" ht="15.75">
      <c r="G9" s="112"/>
      <c r="H9" s="419"/>
      <c r="I9" s="419"/>
      <c r="J9" s="419"/>
      <c r="K9" s="419"/>
      <c r="L9" s="419"/>
      <c r="M9" s="419"/>
      <c r="N9" s="419"/>
      <c r="O9" s="419"/>
      <c r="P9" s="419"/>
      <c r="Q9" s="419"/>
      <c r="R9" s="419"/>
      <c r="S9" s="210"/>
      <c r="T9" s="210"/>
    </row>
    <row r="10" spans="1:20" ht="15.75">
      <c r="H10" s="210"/>
      <c r="I10" s="210"/>
      <c r="J10" s="210"/>
      <c r="K10" s="210"/>
      <c r="L10" s="210"/>
      <c r="M10" s="210"/>
      <c r="N10" s="210"/>
      <c r="O10" s="210"/>
      <c r="P10" s="210"/>
      <c r="Q10" s="210"/>
      <c r="R10" s="210"/>
      <c r="S10" s="210"/>
      <c r="T10" s="210"/>
    </row>
    <row r="11" spans="1:20" ht="15.75">
      <c r="H11" s="210"/>
      <c r="I11" s="210"/>
      <c r="J11" s="210"/>
      <c r="K11" s="210"/>
      <c r="L11" s="210"/>
      <c r="M11" s="210"/>
      <c r="N11" s="210"/>
      <c r="O11" s="210"/>
      <c r="P11" s="210"/>
      <c r="Q11" s="210"/>
      <c r="R11" s="210"/>
      <c r="S11" s="210"/>
      <c r="T11" s="210"/>
    </row>
    <row r="12" spans="1:20" ht="15.75">
      <c r="B12" s="2175" t="s">
        <v>739</v>
      </c>
      <c r="C12" s="2175"/>
      <c r="D12" s="2175"/>
      <c r="E12" s="2175"/>
      <c r="F12" s="2175"/>
      <c r="G12" s="2175"/>
      <c r="H12" s="2175"/>
      <c r="I12" s="2175"/>
      <c r="J12" s="2175"/>
      <c r="K12" s="2175"/>
      <c r="L12" s="2175"/>
      <c r="M12" s="2175"/>
      <c r="N12" s="2175"/>
      <c r="O12" s="2175"/>
      <c r="P12" s="210"/>
      <c r="Q12" s="210"/>
      <c r="R12" s="210"/>
      <c r="S12" s="210"/>
      <c r="T12" s="210"/>
    </row>
    <row r="13" spans="1:20" ht="15.75">
      <c r="C13" s="2210" t="s">
        <v>724</v>
      </c>
      <c r="D13" s="2210"/>
      <c r="E13" s="2210"/>
      <c r="F13" s="2210"/>
      <c r="G13" s="2210"/>
      <c r="H13" s="2210"/>
      <c r="I13" s="2210"/>
      <c r="J13" s="2210"/>
      <c r="K13" s="2210"/>
      <c r="L13" s="2210"/>
      <c r="M13" s="2210"/>
      <c r="N13" s="2210"/>
      <c r="O13" s="2210"/>
      <c r="P13" s="210"/>
      <c r="Q13" s="210"/>
      <c r="R13" s="210"/>
      <c r="S13" s="210"/>
      <c r="T13" s="210"/>
    </row>
    <row r="14" spans="1:20" ht="20.100000000000001" customHeight="1">
      <c r="B14" s="2185" t="s">
        <v>725</v>
      </c>
      <c r="C14" s="2185"/>
      <c r="D14" s="2185"/>
      <c r="E14" s="2185"/>
      <c r="F14" s="2185"/>
      <c r="G14" s="2185"/>
      <c r="H14" s="2185"/>
      <c r="I14" s="2185"/>
      <c r="J14" s="2185"/>
      <c r="K14" s="2185"/>
      <c r="L14" s="2185"/>
      <c r="M14" s="2185"/>
      <c r="N14" s="2185"/>
      <c r="O14" s="2185"/>
      <c r="P14" s="210"/>
      <c r="Q14" s="210"/>
      <c r="R14" s="210"/>
      <c r="S14" s="210"/>
      <c r="T14" s="210"/>
    </row>
    <row r="15" spans="1:20" ht="15.75">
      <c r="H15" s="210"/>
      <c r="I15" s="210"/>
      <c r="J15" s="210"/>
      <c r="K15" s="210"/>
      <c r="L15" s="210"/>
      <c r="M15" s="210"/>
      <c r="N15" s="210"/>
      <c r="O15" s="210"/>
      <c r="P15" s="210"/>
      <c r="Q15" s="210"/>
      <c r="R15" s="210"/>
      <c r="S15" s="210"/>
      <c r="T15" s="210"/>
    </row>
    <row r="16" spans="1:20" ht="15.75">
      <c r="H16" s="210"/>
      <c r="I16" s="210"/>
      <c r="J16" s="210"/>
      <c r="K16" s="210"/>
      <c r="L16" s="210"/>
      <c r="M16" s="210"/>
      <c r="N16" s="210"/>
      <c r="O16" s="210"/>
      <c r="P16" s="210"/>
      <c r="Q16" s="210"/>
      <c r="R16" s="210"/>
      <c r="S16" s="210"/>
      <c r="T16" s="210"/>
    </row>
    <row r="17" spans="8:20" ht="16.5" thickBot="1">
      <c r="H17" s="210"/>
      <c r="I17" s="210"/>
      <c r="J17" s="210"/>
      <c r="K17" s="210"/>
      <c r="L17" s="210"/>
      <c r="M17" s="210"/>
      <c r="N17" s="210"/>
      <c r="O17" s="210"/>
      <c r="P17" s="210"/>
      <c r="Q17" s="210"/>
      <c r="R17" s="210"/>
      <c r="S17" s="210"/>
      <c r="T17" s="210"/>
    </row>
    <row r="18" spans="8:20" ht="16.5" thickBot="1">
      <c r="H18" s="576" t="s">
        <v>31</v>
      </c>
      <c r="I18" s="577">
        <v>2026</v>
      </c>
      <c r="J18" s="210"/>
      <c r="M18" s="210"/>
      <c r="N18" s="210"/>
      <c r="O18" s="210"/>
      <c r="P18" s="210"/>
      <c r="Q18" s="210"/>
      <c r="R18" s="210"/>
      <c r="S18" s="210"/>
      <c r="T18" s="210"/>
    </row>
    <row r="19" spans="8:20" ht="15.75">
      <c r="H19" s="2206" t="s">
        <v>726</v>
      </c>
      <c r="I19" s="2208" t="s">
        <v>727</v>
      </c>
      <c r="J19" s="210"/>
      <c r="M19" s="210"/>
      <c r="N19" s="210"/>
      <c r="O19" s="210"/>
      <c r="P19" s="210"/>
      <c r="Q19" s="210"/>
      <c r="R19" s="210"/>
      <c r="S19" s="210"/>
      <c r="T19" s="210"/>
    </row>
    <row r="20" spans="8:20" ht="16.5" thickBot="1">
      <c r="H20" s="2207"/>
      <c r="I20" s="2209"/>
      <c r="J20" s="210"/>
      <c r="M20" s="210"/>
      <c r="N20" s="210"/>
      <c r="O20" s="210"/>
      <c r="P20" s="210"/>
      <c r="Q20" s="210"/>
      <c r="R20" s="210"/>
      <c r="S20" s="210"/>
      <c r="T20" s="210"/>
    </row>
    <row r="21" spans="8:20" ht="16.5" thickBot="1">
      <c r="H21" s="578" t="s">
        <v>728</v>
      </c>
      <c r="I21" s="579">
        <v>13959.5707</v>
      </c>
      <c r="J21" s="210"/>
      <c r="M21" s="210"/>
      <c r="N21" s="210"/>
      <c r="O21" s="210"/>
      <c r="P21" s="210"/>
      <c r="Q21" s="210"/>
      <c r="R21" s="210"/>
      <c r="S21" s="210"/>
      <c r="T21" s="210"/>
    </row>
    <row r="22" spans="8:20" ht="16.5" thickBot="1">
      <c r="H22" s="580" t="s">
        <v>729</v>
      </c>
      <c r="I22" s="579">
        <v>16180.745999999999</v>
      </c>
      <c r="J22" s="210"/>
      <c r="M22" s="210"/>
      <c r="N22" s="210"/>
      <c r="O22" s="210"/>
      <c r="P22" s="210"/>
      <c r="Q22" s="210"/>
      <c r="R22" s="210"/>
      <c r="S22" s="210"/>
      <c r="T22" s="210"/>
    </row>
    <row r="23" spans="8:20" ht="16.5" thickBot="1">
      <c r="H23" s="580" t="s">
        <v>730</v>
      </c>
      <c r="I23" s="579">
        <v>16143.133599999999</v>
      </c>
      <c r="J23" s="210"/>
      <c r="M23" s="210"/>
      <c r="N23" s="210"/>
      <c r="O23" s="210"/>
      <c r="P23" s="210"/>
      <c r="Q23" s="210"/>
      <c r="R23" s="210"/>
      <c r="S23" s="210"/>
      <c r="T23" s="210"/>
    </row>
    <row r="24" spans="8:20" ht="16.5" thickBot="1">
      <c r="H24" s="580" t="s">
        <v>731</v>
      </c>
      <c r="I24" s="579">
        <v>15888.9064</v>
      </c>
      <c r="J24" s="210"/>
      <c r="M24" s="210"/>
      <c r="N24" s="210"/>
      <c r="O24" s="210"/>
      <c r="P24" s="210"/>
      <c r="Q24" s="210"/>
      <c r="R24" s="210"/>
      <c r="S24" s="210"/>
      <c r="T24" s="210"/>
    </row>
    <row r="25" spans="8:20" ht="16.5" thickBot="1">
      <c r="H25" s="580" t="s">
        <v>732</v>
      </c>
      <c r="I25" s="579">
        <v>15771.084800000001</v>
      </c>
      <c r="J25" s="210"/>
      <c r="M25" s="210"/>
      <c r="N25" s="210"/>
      <c r="O25" s="210"/>
      <c r="P25" s="210"/>
      <c r="Q25" s="210"/>
      <c r="R25" s="210"/>
      <c r="S25" s="210"/>
      <c r="T25" s="210"/>
    </row>
    <row r="26" spans="8:20" ht="15.75">
      <c r="H26" s="581" t="s">
        <v>733</v>
      </c>
      <c r="I26" s="579">
        <v>15821.582399999999</v>
      </c>
      <c r="J26" s="210"/>
      <c r="M26" s="210"/>
      <c r="N26" s="210"/>
      <c r="O26" s="210"/>
      <c r="P26" s="210"/>
      <c r="Q26" s="210"/>
      <c r="R26" s="210"/>
      <c r="S26" s="210"/>
      <c r="T26" s="210"/>
    </row>
    <row r="27" spans="8:20" ht="15.75">
      <c r="H27" s="210"/>
      <c r="I27" s="210"/>
      <c r="J27" s="210"/>
      <c r="K27" s="210"/>
      <c r="L27" s="210"/>
      <c r="M27" s="210"/>
      <c r="N27" s="210"/>
      <c r="O27" s="210"/>
      <c r="P27" s="210"/>
      <c r="Q27" s="210"/>
      <c r="R27" s="210"/>
      <c r="S27" s="210"/>
      <c r="T27" s="210"/>
    </row>
    <row r="28" spans="8:20" ht="15.75">
      <c r="H28" s="210"/>
      <c r="I28" s="210"/>
      <c r="J28" s="210"/>
      <c r="K28" s="210"/>
      <c r="L28" s="210"/>
      <c r="M28" s="210"/>
      <c r="N28" s="210"/>
      <c r="O28" s="210"/>
      <c r="P28" s="210"/>
      <c r="Q28" s="210"/>
      <c r="R28" s="210"/>
      <c r="S28" s="210"/>
      <c r="T28" s="210"/>
    </row>
    <row r="29" spans="8:20" ht="15.75">
      <c r="H29" s="210"/>
      <c r="I29" s="210"/>
      <c r="J29" s="210"/>
      <c r="K29" s="210"/>
      <c r="L29" s="210"/>
      <c r="M29" s="210"/>
      <c r="N29" s="210"/>
      <c r="O29" s="210"/>
      <c r="P29" s="210"/>
      <c r="Q29" s="210"/>
      <c r="R29" s="210"/>
      <c r="S29" s="210"/>
      <c r="T29" s="210"/>
    </row>
    <row r="30" spans="8:20" ht="15.75">
      <c r="H30" s="210"/>
      <c r="I30" s="210"/>
      <c r="J30" s="210"/>
      <c r="K30" s="210"/>
      <c r="L30" s="210"/>
      <c r="M30" s="210"/>
      <c r="N30" s="210"/>
      <c r="O30" s="210"/>
      <c r="P30" s="210"/>
      <c r="Q30" s="210"/>
      <c r="R30" s="210"/>
      <c r="S30" s="210"/>
      <c r="T30" s="210"/>
    </row>
    <row r="31" spans="8:20" ht="15.75">
      <c r="H31" s="210"/>
      <c r="I31" s="210"/>
      <c r="J31" s="210"/>
      <c r="K31" s="210"/>
      <c r="L31" s="210"/>
      <c r="M31" s="210"/>
      <c r="N31" s="210"/>
      <c r="O31" s="210"/>
      <c r="P31" s="210"/>
      <c r="Q31" s="210"/>
      <c r="R31" s="210"/>
      <c r="S31" s="210"/>
      <c r="T31" s="210"/>
    </row>
    <row r="32" spans="8:20" ht="15.75">
      <c r="H32" s="329" t="s">
        <v>738</v>
      </c>
      <c r="I32" s="210"/>
      <c r="J32" s="210"/>
      <c r="K32" s="210"/>
      <c r="L32" s="210"/>
      <c r="M32" s="210"/>
      <c r="N32" s="210"/>
      <c r="O32" s="210"/>
      <c r="P32" s="210"/>
      <c r="Q32" s="210"/>
      <c r="R32" s="210"/>
      <c r="S32" s="210"/>
      <c r="T32" s="210"/>
    </row>
    <row r="33" spans="8:20" ht="15.75">
      <c r="H33" s="210"/>
      <c r="I33" s="210"/>
      <c r="J33" s="210"/>
      <c r="K33" s="210"/>
      <c r="L33" s="210"/>
      <c r="M33" s="210"/>
      <c r="N33" s="210"/>
      <c r="O33" s="210"/>
      <c r="P33" s="210"/>
      <c r="Q33" s="210"/>
      <c r="R33" s="210"/>
      <c r="S33" s="210"/>
      <c r="T33" s="210"/>
    </row>
    <row r="34" spans="8:20" ht="15.75">
      <c r="H34" s="210"/>
      <c r="I34" s="210"/>
      <c r="J34" s="210"/>
      <c r="K34" s="210"/>
      <c r="L34" s="210"/>
      <c r="M34" s="210"/>
      <c r="N34" s="210"/>
      <c r="O34" s="210"/>
      <c r="P34" s="210"/>
      <c r="Q34" s="210"/>
      <c r="R34" s="210"/>
      <c r="S34" s="210"/>
      <c r="T34" s="210"/>
    </row>
    <row r="35" spans="8:20" ht="15.75">
      <c r="H35" s="210"/>
      <c r="I35" s="210"/>
      <c r="J35" s="210"/>
      <c r="K35" s="210"/>
      <c r="L35" s="210"/>
      <c r="M35" s="210"/>
      <c r="N35" s="210"/>
      <c r="O35" s="210"/>
      <c r="P35" s="210"/>
      <c r="Q35" s="210"/>
      <c r="R35" s="210"/>
      <c r="S35" s="210"/>
      <c r="T35" s="210"/>
    </row>
    <row r="36" spans="8:20" ht="15.75">
      <c r="H36" s="210"/>
      <c r="I36" s="210"/>
      <c r="J36" s="210"/>
      <c r="K36" s="210"/>
      <c r="L36" s="210"/>
      <c r="M36" s="210"/>
      <c r="N36" s="210"/>
      <c r="O36" s="210"/>
      <c r="P36" s="210"/>
      <c r="Q36" s="210"/>
      <c r="R36" s="210"/>
      <c r="S36" s="210"/>
      <c r="T36" s="210"/>
    </row>
    <row r="37" spans="8:20" ht="15.75">
      <c r="H37" s="210"/>
      <c r="I37" s="210"/>
      <c r="J37" s="210"/>
      <c r="K37" s="210"/>
      <c r="L37" s="210"/>
      <c r="M37" s="210"/>
      <c r="N37" s="210"/>
      <c r="O37" s="210"/>
      <c r="P37" s="210"/>
      <c r="Q37" s="210"/>
      <c r="R37" s="210"/>
      <c r="S37" s="210"/>
      <c r="T37" s="210"/>
    </row>
    <row r="38" spans="8:20" ht="15.75">
      <c r="H38" s="210"/>
      <c r="I38" s="210"/>
      <c r="J38" s="210"/>
      <c r="K38" s="210"/>
      <c r="L38" s="210"/>
      <c r="M38" s="210"/>
      <c r="N38" s="210"/>
      <c r="O38" s="210"/>
      <c r="P38" s="210"/>
      <c r="Q38" s="210"/>
      <c r="R38" s="210"/>
      <c r="S38" s="210"/>
      <c r="T38" s="210"/>
    </row>
    <row r="39" spans="8:20" ht="15.75">
      <c r="H39" s="210"/>
      <c r="I39" s="210"/>
      <c r="J39" s="210"/>
      <c r="K39" s="210"/>
      <c r="L39" s="210"/>
      <c r="M39" s="210"/>
      <c r="N39" s="210"/>
      <c r="O39" s="210"/>
      <c r="P39" s="210"/>
      <c r="Q39" s="210"/>
      <c r="R39" s="210"/>
      <c r="S39" s="210"/>
      <c r="T39" s="210"/>
    </row>
    <row r="40" spans="8:20" ht="15.75">
      <c r="H40" s="210"/>
      <c r="I40" s="210"/>
      <c r="J40" s="210"/>
      <c r="K40" s="210"/>
      <c r="L40" s="210"/>
      <c r="M40" s="210"/>
      <c r="N40" s="210"/>
      <c r="O40" s="210"/>
      <c r="P40" s="210"/>
      <c r="Q40" s="210"/>
      <c r="R40" s="210"/>
      <c r="S40" s="210"/>
      <c r="T40" s="210"/>
    </row>
    <row r="41" spans="8:20" ht="15.75">
      <c r="H41" s="210"/>
      <c r="I41" s="210"/>
      <c r="J41" s="210"/>
      <c r="K41" s="210"/>
      <c r="L41" s="210"/>
      <c r="M41" s="210"/>
      <c r="N41" s="210"/>
      <c r="O41" s="210"/>
      <c r="P41" s="210"/>
      <c r="Q41" s="210"/>
      <c r="R41" s="210"/>
      <c r="S41" s="210"/>
      <c r="T41" s="210"/>
    </row>
    <row r="42" spans="8:20" ht="15.75">
      <c r="H42" s="210"/>
      <c r="I42" s="210"/>
      <c r="J42" s="210"/>
      <c r="K42" s="210"/>
      <c r="L42" s="210"/>
      <c r="M42" s="210"/>
      <c r="N42" s="210"/>
      <c r="O42" s="210"/>
      <c r="P42" s="210"/>
      <c r="Q42" s="210"/>
      <c r="R42" s="210"/>
      <c r="S42" s="210"/>
      <c r="T42" s="210"/>
    </row>
    <row r="43" spans="8:20" ht="15.75">
      <c r="H43" s="210"/>
      <c r="I43" s="210"/>
      <c r="J43" s="210"/>
      <c r="K43" s="210"/>
      <c r="L43" s="210"/>
      <c r="M43" s="210"/>
      <c r="N43" s="210"/>
      <c r="O43" s="210"/>
      <c r="P43" s="210"/>
      <c r="Q43" s="210"/>
      <c r="R43" s="210"/>
      <c r="S43" s="210"/>
      <c r="T43" s="210"/>
    </row>
    <row r="44" spans="8:20" ht="15.75">
      <c r="H44" s="210"/>
      <c r="I44" s="210"/>
      <c r="J44" s="210"/>
      <c r="K44" s="210"/>
      <c r="L44" s="210"/>
      <c r="M44" s="210"/>
      <c r="N44" s="210"/>
      <c r="O44" s="210"/>
      <c r="P44" s="210"/>
      <c r="Q44" s="210"/>
      <c r="R44" s="210"/>
      <c r="S44" s="210"/>
      <c r="T44" s="210"/>
    </row>
    <row r="45" spans="8:20" ht="15.75">
      <c r="H45" s="210"/>
      <c r="I45" s="210"/>
      <c r="J45" s="210"/>
      <c r="K45" s="210"/>
      <c r="L45" s="210"/>
      <c r="M45" s="210"/>
      <c r="N45" s="210"/>
      <c r="O45" s="210"/>
      <c r="P45" s="210"/>
      <c r="Q45" s="210"/>
      <c r="R45" s="210"/>
      <c r="S45" s="210"/>
      <c r="T45" s="210"/>
    </row>
    <row r="46" spans="8:20" ht="15.75">
      <c r="H46" s="210"/>
      <c r="I46" s="210"/>
      <c r="J46" s="210"/>
      <c r="K46" s="210"/>
      <c r="L46" s="210"/>
      <c r="M46" s="210"/>
      <c r="N46" s="210"/>
      <c r="O46" s="210"/>
      <c r="P46" s="210"/>
      <c r="Q46" s="210"/>
      <c r="R46" s="210"/>
      <c r="S46" s="210"/>
      <c r="T46" s="210"/>
    </row>
    <row r="47" spans="8:20" ht="15.75">
      <c r="H47" s="210"/>
      <c r="I47" s="210"/>
      <c r="J47" s="210"/>
      <c r="K47" s="210"/>
      <c r="L47" s="210"/>
      <c r="M47" s="210"/>
      <c r="N47" s="210"/>
      <c r="O47" s="210"/>
      <c r="P47" s="210"/>
      <c r="Q47" s="210"/>
      <c r="R47" s="210"/>
      <c r="S47" s="210"/>
      <c r="T47" s="210"/>
    </row>
    <row r="48" spans="8:20" ht="15.75">
      <c r="H48" s="210"/>
      <c r="I48" s="210"/>
      <c r="J48" s="210"/>
      <c r="K48" s="210"/>
      <c r="L48" s="210"/>
      <c r="M48" s="210"/>
      <c r="N48" s="210"/>
      <c r="O48" s="210"/>
      <c r="P48" s="210"/>
      <c r="Q48" s="210"/>
      <c r="R48" s="210"/>
      <c r="S48" s="210"/>
      <c r="T48" s="210"/>
    </row>
    <row r="49" spans="8:20" ht="15.75">
      <c r="H49" s="210"/>
      <c r="I49" s="210"/>
      <c r="J49" s="210"/>
      <c r="K49" s="210"/>
      <c r="L49" s="210"/>
      <c r="M49" s="210"/>
      <c r="N49" s="210"/>
      <c r="O49" s="210"/>
      <c r="P49" s="210"/>
      <c r="Q49" s="210"/>
      <c r="R49" s="210"/>
      <c r="S49" s="210"/>
      <c r="T49" s="210"/>
    </row>
    <row r="50" spans="8:20" ht="15.75">
      <c r="H50" s="210"/>
      <c r="I50" s="210"/>
      <c r="J50" s="210"/>
      <c r="K50" s="210"/>
      <c r="L50" s="210"/>
      <c r="M50" s="210"/>
      <c r="N50" s="210"/>
      <c r="O50" s="210"/>
      <c r="P50" s="210"/>
      <c r="Q50" s="210"/>
      <c r="R50" s="210"/>
      <c r="S50" s="210"/>
      <c r="T50" s="210"/>
    </row>
    <row r="51" spans="8:20" ht="15.75">
      <c r="H51" s="210"/>
      <c r="I51" s="210"/>
      <c r="J51" s="210"/>
      <c r="K51" s="210"/>
      <c r="L51" s="210"/>
      <c r="M51" s="210"/>
      <c r="N51" s="210"/>
      <c r="O51" s="210"/>
      <c r="P51" s="210"/>
      <c r="Q51" s="210"/>
      <c r="R51" s="210"/>
      <c r="S51" s="210"/>
      <c r="T51" s="210"/>
    </row>
    <row r="52" spans="8:20" ht="15.75">
      <c r="H52" s="210"/>
      <c r="I52" s="210"/>
      <c r="J52" s="210"/>
      <c r="K52" s="210"/>
      <c r="L52" s="210"/>
      <c r="M52" s="210"/>
      <c r="N52" s="210"/>
      <c r="O52" s="210"/>
      <c r="P52" s="210"/>
      <c r="Q52" s="210"/>
      <c r="R52" s="210"/>
      <c r="S52" s="210"/>
      <c r="T52" s="210"/>
    </row>
    <row r="53" spans="8:20" ht="15.75">
      <c r="H53" s="210"/>
      <c r="I53" s="210"/>
      <c r="J53" s="210"/>
      <c r="K53" s="210"/>
      <c r="L53" s="210"/>
      <c r="M53" s="210"/>
      <c r="N53" s="210"/>
      <c r="O53" s="210"/>
      <c r="P53" s="210"/>
      <c r="Q53" s="210"/>
      <c r="R53" s="210"/>
      <c r="S53" s="210"/>
      <c r="T53" s="210"/>
    </row>
    <row r="54" spans="8:20" ht="15.75">
      <c r="H54" s="210"/>
      <c r="I54" s="210"/>
      <c r="J54" s="210"/>
      <c r="K54" s="210"/>
      <c r="L54" s="210"/>
      <c r="M54" s="210"/>
      <c r="N54" s="210"/>
      <c r="O54" s="210"/>
      <c r="P54" s="210"/>
      <c r="Q54" s="210"/>
      <c r="R54" s="210"/>
      <c r="S54" s="210"/>
      <c r="T54" s="210"/>
    </row>
    <row r="55" spans="8:20" ht="15.75">
      <c r="H55" s="210"/>
      <c r="I55" s="210"/>
      <c r="J55" s="210"/>
      <c r="K55" s="210"/>
      <c r="L55" s="210"/>
      <c r="M55" s="210"/>
      <c r="N55" s="210"/>
      <c r="O55" s="210"/>
      <c r="P55" s="210"/>
      <c r="Q55" s="210"/>
      <c r="R55" s="210"/>
      <c r="S55" s="210"/>
      <c r="T55" s="210"/>
    </row>
    <row r="56" spans="8:20" ht="15.75">
      <c r="H56" s="210"/>
      <c r="I56" s="210"/>
      <c r="J56" s="210"/>
      <c r="K56" s="210"/>
      <c r="L56" s="210"/>
      <c r="M56" s="210"/>
      <c r="N56" s="210"/>
      <c r="O56" s="210"/>
      <c r="P56" s="210"/>
      <c r="Q56" s="210"/>
      <c r="R56" s="210"/>
      <c r="S56" s="210"/>
      <c r="T56" s="210"/>
    </row>
    <row r="57" spans="8:20" ht="15.75">
      <c r="H57" s="210"/>
      <c r="I57" s="210"/>
      <c r="J57" s="210"/>
      <c r="K57" s="210"/>
      <c r="L57" s="210"/>
      <c r="M57" s="210"/>
      <c r="N57" s="210"/>
      <c r="O57" s="210"/>
      <c r="P57" s="210"/>
      <c r="Q57" s="210"/>
      <c r="R57" s="210"/>
      <c r="S57" s="210"/>
      <c r="T57" s="210"/>
    </row>
    <row r="58" spans="8:20" ht="15.75">
      <c r="H58" s="210"/>
      <c r="I58" s="210"/>
      <c r="J58" s="210"/>
      <c r="K58" s="210"/>
      <c r="L58" s="210"/>
      <c r="M58" s="210"/>
      <c r="N58" s="210"/>
      <c r="O58" s="210"/>
      <c r="P58" s="210"/>
      <c r="Q58" s="210"/>
      <c r="R58" s="210"/>
      <c r="S58" s="210"/>
      <c r="T58" s="210"/>
    </row>
    <row r="59" spans="8:20" ht="15.75">
      <c r="H59" s="210"/>
      <c r="I59" s="210"/>
      <c r="J59" s="210"/>
      <c r="K59" s="210"/>
      <c r="L59" s="210"/>
      <c r="M59" s="210"/>
      <c r="N59" s="210"/>
      <c r="O59" s="210"/>
      <c r="P59" s="210"/>
      <c r="Q59" s="210"/>
      <c r="R59" s="210"/>
      <c r="S59" s="210"/>
      <c r="T59" s="210"/>
    </row>
    <row r="60" spans="8:20" ht="15.75">
      <c r="H60" s="210"/>
      <c r="I60" s="210"/>
      <c r="J60" s="210"/>
      <c r="K60" s="210"/>
      <c r="L60" s="210"/>
      <c r="M60" s="210"/>
      <c r="N60" s="210"/>
      <c r="O60" s="210"/>
      <c r="P60" s="210"/>
      <c r="Q60" s="210"/>
      <c r="R60" s="210"/>
      <c r="S60" s="210"/>
      <c r="T60" s="210"/>
    </row>
    <row r="61" spans="8:20" ht="15.75">
      <c r="H61" s="210"/>
      <c r="I61" s="210"/>
      <c r="J61" s="210"/>
      <c r="K61" s="210"/>
      <c r="L61" s="210"/>
      <c r="M61" s="210"/>
      <c r="N61" s="210"/>
      <c r="O61" s="210"/>
      <c r="P61" s="210"/>
      <c r="Q61" s="210"/>
      <c r="R61" s="210"/>
      <c r="S61" s="210"/>
      <c r="T61" s="210"/>
    </row>
    <row r="62" spans="8:20" ht="15.75">
      <c r="H62" s="210"/>
      <c r="I62" s="210"/>
      <c r="J62" s="210"/>
      <c r="K62" s="210"/>
      <c r="L62" s="210"/>
      <c r="M62" s="210"/>
      <c r="N62" s="210"/>
      <c r="O62" s="210"/>
      <c r="P62" s="210"/>
      <c r="Q62" s="210"/>
      <c r="R62" s="210"/>
      <c r="S62" s="210"/>
      <c r="T62" s="210"/>
    </row>
    <row r="63" spans="8:20" ht="15.75">
      <c r="H63" s="210"/>
      <c r="I63" s="210"/>
      <c r="J63" s="210"/>
      <c r="K63" s="210"/>
      <c r="L63" s="210"/>
      <c r="M63" s="210"/>
      <c r="N63" s="210"/>
      <c r="O63" s="210"/>
      <c r="P63" s="210"/>
      <c r="Q63" s="210"/>
      <c r="R63" s="210"/>
      <c r="S63" s="210"/>
      <c r="T63" s="210"/>
    </row>
    <row r="64" spans="8:20" ht="15.75">
      <c r="H64" s="210"/>
      <c r="I64" s="210"/>
      <c r="J64" s="210"/>
      <c r="K64" s="210"/>
      <c r="L64" s="210"/>
      <c r="M64" s="210"/>
      <c r="N64" s="210"/>
      <c r="O64" s="210"/>
      <c r="P64" s="210"/>
      <c r="Q64" s="210"/>
      <c r="R64" s="210"/>
      <c r="S64" s="210"/>
      <c r="T64" s="210"/>
    </row>
  </sheetData>
  <mergeCells count="9">
    <mergeCell ref="H19:H20"/>
    <mergeCell ref="I19:I20"/>
    <mergeCell ref="A2:T2"/>
    <mergeCell ref="A3:T3"/>
    <mergeCell ref="A4:T4"/>
    <mergeCell ref="E6:P6"/>
    <mergeCell ref="B12:O12"/>
    <mergeCell ref="C13:O13"/>
    <mergeCell ref="B14:O14"/>
  </mergeCells>
  <pageMargins left="0.7" right="0.7" top="0.75" bottom="0.75" header="0.3" footer="0.3"/>
  <pageSetup orientation="portrait" horizontalDpi="4294967295" verticalDpi="4294967295"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6952C-467A-4C85-9F14-BCF793110B9F}">
  <dimension ref="A1:O80"/>
  <sheetViews>
    <sheetView showGridLines="0" topLeftCell="A8" zoomScaleNormal="100" workbookViewId="0">
      <selection activeCell="E36" sqref="E36"/>
    </sheetView>
  </sheetViews>
  <sheetFormatPr baseColWidth="10" defaultColWidth="9.140625" defaultRowHeight="15"/>
  <cols>
    <col min="1" max="1" width="9.140625" style="113"/>
    <col min="2" max="2" width="74" style="113" customWidth="1"/>
    <col min="3" max="3" width="15.5703125" style="113" customWidth="1"/>
    <col min="4" max="5" width="17.85546875" style="113" customWidth="1"/>
    <col min="6" max="6" width="14.140625" style="113" customWidth="1"/>
    <col min="7" max="7" width="16.5703125" style="113" customWidth="1"/>
    <col min="8" max="8" width="10.5703125" style="113" customWidth="1"/>
    <col min="9" max="9" width="9.42578125" style="113" bestFit="1" customWidth="1"/>
    <col min="10" max="10" width="10.5703125" style="113" customWidth="1"/>
    <col min="11" max="11" width="9.140625" style="114" customWidth="1"/>
    <col min="12" max="12" width="18.42578125" style="114" customWidth="1"/>
    <col min="13" max="13" width="23.140625" style="113" customWidth="1"/>
    <col min="14" max="14" width="25.42578125" style="113" customWidth="1"/>
    <col min="15" max="15" width="27.5703125" style="113" customWidth="1"/>
    <col min="16" max="16384" width="9.140625" style="113"/>
  </cols>
  <sheetData>
    <row r="1" spans="1:15" s="111" customFormat="1" ht="15" customHeight="1">
      <c r="A1" s="110"/>
      <c r="B1" s="2211" t="s">
        <v>476</v>
      </c>
      <c r="C1" s="2211"/>
      <c r="D1" s="2211"/>
      <c r="E1" s="2211"/>
      <c r="F1" s="2211"/>
      <c r="G1" s="2211"/>
      <c r="H1" s="2211"/>
      <c r="I1" s="2211"/>
      <c r="J1" s="2211"/>
      <c r="K1" s="2211"/>
      <c r="L1" s="2211"/>
      <c r="M1" s="110"/>
    </row>
    <row r="2" spans="1:15" s="111" customFormat="1" ht="15" customHeight="1">
      <c r="A2" s="110"/>
      <c r="B2" s="2211" t="s">
        <v>477</v>
      </c>
      <c r="C2" s="2211"/>
      <c r="D2" s="2211"/>
      <c r="E2" s="2211"/>
      <c r="F2" s="2211"/>
      <c r="G2" s="2211"/>
      <c r="H2" s="2211"/>
      <c r="I2" s="2211"/>
      <c r="J2" s="2211"/>
      <c r="K2" s="2211"/>
      <c r="L2" s="2211"/>
      <c r="M2" s="110"/>
    </row>
    <row r="3" spans="1:15" s="111" customFormat="1" ht="15" customHeight="1">
      <c r="A3" s="112"/>
      <c r="B3" s="2212" t="s">
        <v>478</v>
      </c>
      <c r="C3" s="2212"/>
      <c r="D3" s="2212"/>
      <c r="E3" s="2212"/>
      <c r="F3" s="2212"/>
      <c r="G3" s="2212"/>
      <c r="H3" s="2212"/>
      <c r="I3" s="2212"/>
      <c r="J3" s="2212"/>
      <c r="K3" s="2212"/>
      <c r="L3" s="2212"/>
      <c r="M3" s="112"/>
    </row>
    <row r="4" spans="1:15" ht="15.75">
      <c r="B4" s="210"/>
      <c r="C4" s="210"/>
      <c r="D4" s="210"/>
      <c r="E4" s="210"/>
      <c r="F4" s="210"/>
      <c r="G4" s="210"/>
      <c r="H4" s="210"/>
      <c r="I4" s="210"/>
      <c r="J4" s="210"/>
      <c r="K4" s="211"/>
      <c r="L4" s="211"/>
    </row>
    <row r="5" spans="1:15" ht="15.75">
      <c r="B5" s="2213"/>
      <c r="C5" s="2213"/>
      <c r="D5" s="2213"/>
      <c r="E5" s="2213"/>
      <c r="F5" s="2213"/>
      <c r="G5" s="2213"/>
      <c r="H5" s="2213"/>
      <c r="I5" s="2213"/>
      <c r="J5" s="210"/>
      <c r="K5" s="211"/>
      <c r="L5" s="211"/>
      <c r="N5" s="111"/>
      <c r="O5" s="111"/>
    </row>
    <row r="6" spans="1:15" ht="15.75">
      <c r="B6" s="2213" t="s">
        <v>1753</v>
      </c>
      <c r="C6" s="2213"/>
      <c r="D6" s="2213"/>
      <c r="E6" s="2213"/>
      <c r="F6" s="2213"/>
      <c r="G6" s="2213"/>
      <c r="H6" s="2213"/>
      <c r="I6" s="2213"/>
      <c r="J6" s="2213"/>
      <c r="K6" s="2213"/>
      <c r="L6" s="2213"/>
      <c r="N6" s="111"/>
      <c r="O6" s="111"/>
    </row>
    <row r="7" spans="1:15" ht="16.5" thickBot="1">
      <c r="B7" s="2210" t="s">
        <v>35</v>
      </c>
      <c r="C7" s="2210"/>
      <c r="D7" s="2210"/>
      <c r="E7" s="2210"/>
      <c r="F7" s="2210"/>
      <c r="G7" s="2210"/>
      <c r="H7" s="2210"/>
      <c r="I7" s="2210"/>
      <c r="J7" s="2210"/>
      <c r="K7" s="2210"/>
      <c r="L7" s="2210"/>
      <c r="N7" s="114"/>
      <c r="O7" s="111"/>
    </row>
    <row r="8" spans="1:15" ht="16.5" thickBot="1">
      <c r="B8" s="2218" t="s">
        <v>36</v>
      </c>
      <c r="C8" s="2218"/>
      <c r="D8" s="2218"/>
      <c r="E8" s="2218"/>
      <c r="F8" s="2218"/>
      <c r="G8" s="2218"/>
      <c r="H8" s="2218"/>
      <c r="I8" s="2218"/>
      <c r="J8" s="2218"/>
      <c r="K8" s="2218"/>
      <c r="L8" s="2218"/>
      <c r="N8" s="115" t="s">
        <v>37</v>
      </c>
      <c r="O8" s="116">
        <v>8677138320192.6611</v>
      </c>
    </row>
    <row r="9" spans="1:15" ht="16.5" thickBot="1">
      <c r="B9" s="210"/>
      <c r="C9" s="210"/>
      <c r="D9" s="210"/>
      <c r="E9" s="210"/>
      <c r="F9" s="210"/>
      <c r="G9" s="210"/>
      <c r="H9" s="210"/>
      <c r="I9" s="210"/>
      <c r="J9" s="210"/>
      <c r="K9" s="211"/>
      <c r="L9" s="211"/>
      <c r="N9" s="114"/>
      <c r="O9" s="117"/>
    </row>
    <row r="10" spans="1:15" ht="19.5" customHeight="1" thickBot="1">
      <c r="B10" s="2219" t="s">
        <v>38</v>
      </c>
      <c r="C10" s="688">
        <v>2025</v>
      </c>
      <c r="D10" s="2222">
        <v>2026</v>
      </c>
      <c r="E10" s="2223"/>
      <c r="F10" s="2223"/>
      <c r="G10" s="2224"/>
      <c r="H10" s="2225" t="s">
        <v>39</v>
      </c>
      <c r="I10" s="2226"/>
      <c r="J10" s="2225" t="s">
        <v>40</v>
      </c>
      <c r="K10" s="2226"/>
      <c r="L10" s="2230" t="s">
        <v>41</v>
      </c>
      <c r="N10" s="111"/>
      <c r="O10" s="111"/>
    </row>
    <row r="11" spans="1:15" ht="19.5" customHeight="1" thickBot="1">
      <c r="B11" s="2220"/>
      <c r="C11" s="2214" t="s">
        <v>42</v>
      </c>
      <c r="D11" s="2233" t="s">
        <v>43</v>
      </c>
      <c r="E11" s="2233" t="s">
        <v>44</v>
      </c>
      <c r="F11" s="2234" t="s">
        <v>45</v>
      </c>
      <c r="G11" s="2235"/>
      <c r="H11" s="2227"/>
      <c r="I11" s="2228"/>
      <c r="J11" s="2227"/>
      <c r="K11" s="2228"/>
      <c r="L11" s="2231"/>
      <c r="N11" s="111"/>
      <c r="O11" s="111"/>
    </row>
    <row r="12" spans="1:15" ht="15.75" customHeight="1" thickBot="1">
      <c r="B12" s="2220"/>
      <c r="C12" s="2233"/>
      <c r="D12" s="2233"/>
      <c r="E12" s="2233"/>
      <c r="F12" s="2214" t="s">
        <v>46</v>
      </c>
      <c r="G12" s="2216" t="s">
        <v>47</v>
      </c>
      <c r="H12" s="2229"/>
      <c r="I12" s="2217"/>
      <c r="J12" s="2229"/>
      <c r="K12" s="2217"/>
      <c r="L12" s="2231"/>
      <c r="N12" s="111"/>
      <c r="O12" s="111"/>
    </row>
    <row r="13" spans="1:15" ht="15.75" customHeight="1" thickBot="1">
      <c r="B13" s="2220"/>
      <c r="C13" s="2215"/>
      <c r="D13" s="2215"/>
      <c r="E13" s="2215"/>
      <c r="F13" s="2215"/>
      <c r="G13" s="2217"/>
      <c r="H13" s="689" t="s">
        <v>48</v>
      </c>
      <c r="I13" s="690" t="s">
        <v>49</v>
      </c>
      <c r="J13" s="690" t="s">
        <v>48</v>
      </c>
      <c r="K13" s="691" t="s">
        <v>49</v>
      </c>
      <c r="L13" s="2232"/>
    </row>
    <row r="14" spans="1:15" ht="16.5" thickBot="1">
      <c r="B14" s="2221"/>
      <c r="C14" s="692">
        <v>1</v>
      </c>
      <c r="D14" s="692">
        <v>2</v>
      </c>
      <c r="E14" s="692">
        <v>3</v>
      </c>
      <c r="F14" s="693">
        <v>4</v>
      </c>
      <c r="G14" s="692">
        <v>5</v>
      </c>
      <c r="H14" s="694" t="s">
        <v>50</v>
      </c>
      <c r="I14" s="695" t="s">
        <v>51</v>
      </c>
      <c r="J14" s="695" t="s">
        <v>52</v>
      </c>
      <c r="K14" s="696" t="s">
        <v>53</v>
      </c>
      <c r="L14" s="697" t="s">
        <v>54</v>
      </c>
    </row>
    <row r="15" spans="1:15" ht="15.75">
      <c r="B15" s="712" t="s">
        <v>55</v>
      </c>
      <c r="C15" s="713">
        <f>+C16+C26+C30+C33+C46+C49+C50</f>
        <v>622207515587.46997</v>
      </c>
      <c r="D15" s="713">
        <f t="shared" ref="D15:G15" si="0">+D16+D26+D30+D33+D46+D49+D50</f>
        <v>1340124486786</v>
      </c>
      <c r="E15" s="713">
        <f t="shared" si="0"/>
        <v>1340144382507.4399</v>
      </c>
      <c r="F15" s="713">
        <f t="shared" si="0"/>
        <v>658435351409.90845</v>
      </c>
      <c r="G15" s="713">
        <f t="shared" si="0"/>
        <v>667293320426.66003</v>
      </c>
      <c r="H15" s="714">
        <f>+G15-F15</f>
        <v>8857969016.7515869</v>
      </c>
      <c r="I15" s="715">
        <f>IFERROR(G15/F15-1,"-")</f>
        <v>1.3453058068319201E-2</v>
      </c>
      <c r="J15" s="713">
        <f>G15-C15</f>
        <v>45085804839.190063</v>
      </c>
      <c r="K15" s="716">
        <f>IFERROR(G15/C15-1,"-")</f>
        <v>7.246104187060709E-2</v>
      </c>
      <c r="L15" s="717">
        <f>G15/$O$8</f>
        <v>7.6902464361296927E-2</v>
      </c>
      <c r="M15" s="117"/>
    </row>
    <row r="16" spans="1:15" ht="15.75">
      <c r="B16" s="212" t="s">
        <v>56</v>
      </c>
      <c r="C16" s="213">
        <f>+C17+C21+C22+C23+C24+C25</f>
        <v>586239849375.53992</v>
      </c>
      <c r="D16" s="213">
        <f>+D17+D21+D22+D23+D24+D25</f>
        <v>1236829099333</v>
      </c>
      <c r="E16" s="213">
        <f>+E17+E21+E22+E23+E24+E25</f>
        <v>1236829099333</v>
      </c>
      <c r="F16" s="214">
        <f t="shared" ref="F16:G16" si="1">+F17+F21+F22+F23+F24+F25</f>
        <v>627234737396.35291</v>
      </c>
      <c r="G16" s="213">
        <f t="shared" si="1"/>
        <v>634712658260.09998</v>
      </c>
      <c r="H16" s="215">
        <f t="shared" ref="H16:H70" si="2">+G16-F16</f>
        <v>7477920863.7470703</v>
      </c>
      <c r="I16" s="216">
        <f>+(G16/F16)-1</f>
        <v>1.1922045157747307E-2</v>
      </c>
      <c r="J16" s="213">
        <f t="shared" ref="J16:J69" si="3">G16-C16</f>
        <v>48472808884.560059</v>
      </c>
      <c r="K16" s="217">
        <f t="shared" ref="K16:K69" si="4">IFERROR(G16/C16-1,"-")</f>
        <v>8.2684261290311589E-2</v>
      </c>
      <c r="L16" s="218">
        <f>G16/$O$8</f>
        <v>7.314769395608843E-2</v>
      </c>
      <c r="M16" s="118"/>
    </row>
    <row r="17" spans="2:14" ht="15.75">
      <c r="B17" s="219" t="s">
        <v>1773</v>
      </c>
      <c r="C17" s="220">
        <f>+C18+C19+C20</f>
        <v>228820281486.60001</v>
      </c>
      <c r="D17" s="220">
        <f>+D18+D19+D20</f>
        <v>428719100220</v>
      </c>
      <c r="E17" s="220">
        <f>+E18+E19+E20</f>
        <v>428719100220</v>
      </c>
      <c r="F17" s="221">
        <f t="shared" ref="F17:G17" si="5">+F18+F19+F20</f>
        <v>235372575318.93472</v>
      </c>
      <c r="G17" s="220">
        <f t="shared" si="5"/>
        <v>246342965796.03003</v>
      </c>
      <c r="H17" s="222">
        <f t="shared" si="2"/>
        <v>10970390477.095306</v>
      </c>
      <c r="I17" s="223">
        <f t="shared" ref="I17:I69" si="6">+(G17/F17)-1</f>
        <v>4.6608618112072842E-2</v>
      </c>
      <c r="J17" s="220">
        <f t="shared" si="3"/>
        <v>17522684309.430023</v>
      </c>
      <c r="K17" s="224">
        <f t="shared" si="4"/>
        <v>7.6578370569202248E-2</v>
      </c>
      <c r="L17" s="225">
        <f t="shared" ref="L17:L69" si="7">G17/$O$8</f>
        <v>2.8389885778674601E-2</v>
      </c>
      <c r="M17" s="118"/>
    </row>
    <row r="18" spans="2:14" ht="15.75">
      <c r="B18" s="226" t="s">
        <v>57</v>
      </c>
      <c r="C18" s="227">
        <v>71518838925.080017</v>
      </c>
      <c r="D18" s="227">
        <v>141895226918</v>
      </c>
      <c r="E18" s="227">
        <v>141895226918</v>
      </c>
      <c r="F18" s="228">
        <v>77889307498.867966</v>
      </c>
      <c r="G18" s="228">
        <v>80717356855.279999</v>
      </c>
      <c r="H18" s="229">
        <f t="shared" si="2"/>
        <v>2828049356.4120331</v>
      </c>
      <c r="I18" s="230">
        <f t="shared" si="6"/>
        <v>3.6308569779659905E-2</v>
      </c>
      <c r="J18" s="227">
        <f t="shared" si="3"/>
        <v>9198517930.1999817</v>
      </c>
      <c r="K18" s="231">
        <f t="shared" si="4"/>
        <v>0.12861671230199834</v>
      </c>
      <c r="L18" s="232">
        <f t="shared" si="7"/>
        <v>9.3023015050298068E-3</v>
      </c>
      <c r="M18" s="118"/>
    </row>
    <row r="19" spans="2:14" ht="15.75">
      <c r="B19" s="226" t="s">
        <v>58</v>
      </c>
      <c r="C19" s="227">
        <v>119222630217.38998</v>
      </c>
      <c r="D19" s="227">
        <v>202484318412</v>
      </c>
      <c r="E19" s="227">
        <v>202484318412</v>
      </c>
      <c r="F19" s="228">
        <v>110959036190.26367</v>
      </c>
      <c r="G19" s="227">
        <v>126591963876.80003</v>
      </c>
      <c r="H19" s="229">
        <f t="shared" si="2"/>
        <v>15632927686.536362</v>
      </c>
      <c r="I19" s="230">
        <f t="shared" si="6"/>
        <v>0.14088918057768884</v>
      </c>
      <c r="J19" s="227">
        <f t="shared" si="3"/>
        <v>7369333659.4100494</v>
      </c>
      <c r="K19" s="231">
        <f t="shared" si="4"/>
        <v>6.1811533984553524E-2</v>
      </c>
      <c r="L19" s="232">
        <f t="shared" si="7"/>
        <v>1.4589137478908977E-2</v>
      </c>
      <c r="M19" s="121"/>
    </row>
    <row r="20" spans="2:14" ht="15.75">
      <c r="B20" s="226" t="s">
        <v>59</v>
      </c>
      <c r="C20" s="227">
        <v>38078812344.129997</v>
      </c>
      <c r="D20" s="227">
        <v>84339554890</v>
      </c>
      <c r="E20" s="227">
        <v>84339554890</v>
      </c>
      <c r="F20" s="228">
        <v>46524231629.803078</v>
      </c>
      <c r="G20" s="227">
        <v>39033645063.950005</v>
      </c>
      <c r="H20" s="229">
        <f t="shared" si="2"/>
        <v>-7490586565.8530731</v>
      </c>
      <c r="I20" s="230">
        <f t="shared" si="6"/>
        <v>-0.16100398230015389</v>
      </c>
      <c r="J20" s="227">
        <f t="shared" si="3"/>
        <v>954832719.82000732</v>
      </c>
      <c r="K20" s="231">
        <f t="shared" si="4"/>
        <v>2.5075170706241767E-2</v>
      </c>
      <c r="L20" s="232">
        <f t="shared" si="7"/>
        <v>4.4984467947358168E-3</v>
      </c>
      <c r="M20" s="118"/>
    </row>
    <row r="21" spans="2:14" ht="15.75">
      <c r="B21" s="219" t="s">
        <v>60</v>
      </c>
      <c r="C21" s="220">
        <v>30499309305.919991</v>
      </c>
      <c r="D21" s="220">
        <v>71510485694</v>
      </c>
      <c r="E21" s="220">
        <v>71510485694</v>
      </c>
      <c r="F21" s="221">
        <v>35995144564.499184</v>
      </c>
      <c r="G21" s="220">
        <v>35212275904.719994</v>
      </c>
      <c r="H21" s="222">
        <f t="shared" si="2"/>
        <v>-782868659.77919006</v>
      </c>
      <c r="I21" s="223">
        <f t="shared" si="6"/>
        <v>-2.1749285056388068E-2</v>
      </c>
      <c r="J21" s="220">
        <f t="shared" si="3"/>
        <v>4712966598.8000031</v>
      </c>
      <c r="K21" s="224">
        <f t="shared" si="4"/>
        <v>0.15452699441574591</v>
      </c>
      <c r="L21" s="225">
        <f t="shared" si="7"/>
        <v>4.05805169923097E-3</v>
      </c>
    </row>
    <row r="22" spans="2:14" ht="15.75">
      <c r="B22" s="219" t="s">
        <v>61</v>
      </c>
      <c r="C22" s="220">
        <v>291767391925.22992</v>
      </c>
      <c r="D22" s="220">
        <v>653798841877</v>
      </c>
      <c r="E22" s="220">
        <v>653798841877</v>
      </c>
      <c r="F22" s="221">
        <v>317966878183.60919</v>
      </c>
      <c r="G22" s="220">
        <v>315991783138.92004</v>
      </c>
      <c r="H22" s="222">
        <f t="shared" si="2"/>
        <v>-1975095044.6891479</v>
      </c>
      <c r="I22" s="223">
        <f t="shared" si="6"/>
        <v>-6.2116376899754577E-3</v>
      </c>
      <c r="J22" s="220">
        <f t="shared" si="3"/>
        <v>24224391213.690125</v>
      </c>
      <c r="K22" s="224">
        <f t="shared" si="4"/>
        <v>8.3026382947886113E-2</v>
      </c>
      <c r="L22" s="225">
        <f t="shared" si="7"/>
        <v>3.641658937297014E-2</v>
      </c>
    </row>
    <row r="23" spans="2:14" ht="31.5">
      <c r="B23" s="219" t="s">
        <v>62</v>
      </c>
      <c r="C23" s="220">
        <v>34381590930.110008</v>
      </c>
      <c r="D23" s="220">
        <v>80985531901</v>
      </c>
      <c r="E23" s="220">
        <v>80985531901</v>
      </c>
      <c r="F23" s="221">
        <v>37035208000.120316</v>
      </c>
      <c r="G23" s="220">
        <v>36361823006.229996</v>
      </c>
      <c r="H23" s="222">
        <f t="shared" si="2"/>
        <v>-673384993.89031982</v>
      </c>
      <c r="I23" s="223">
        <f t="shared" si="6"/>
        <v>-1.8182292749324702E-2</v>
      </c>
      <c r="J23" s="220">
        <f t="shared" si="3"/>
        <v>1980232076.1199875</v>
      </c>
      <c r="K23" s="224">
        <f t="shared" si="4"/>
        <v>5.7595708126053635E-2</v>
      </c>
      <c r="L23" s="225">
        <f t="shared" si="7"/>
        <v>4.1905316781238825E-3</v>
      </c>
      <c r="M23" s="119"/>
    </row>
    <row r="24" spans="2:14" ht="15.75">
      <c r="B24" s="219" t="s">
        <v>63</v>
      </c>
      <c r="C24" s="220">
        <v>767183243.49999988</v>
      </c>
      <c r="D24" s="220">
        <v>1809601570</v>
      </c>
      <c r="E24" s="220">
        <v>1809601570</v>
      </c>
      <c r="F24" s="221">
        <v>860516467.89512479</v>
      </c>
      <c r="G24" s="220">
        <v>801990286.12999988</v>
      </c>
      <c r="H24" s="222">
        <f t="shared" si="2"/>
        <v>-58526181.765124917</v>
      </c>
      <c r="I24" s="223">
        <f t="shared" si="6"/>
        <v>-6.8012855010530449E-2</v>
      </c>
      <c r="J24" s="220">
        <f t="shared" si="3"/>
        <v>34807042.629999995</v>
      </c>
      <c r="K24" s="224">
        <f t="shared" si="4"/>
        <v>4.5369920322041013E-2</v>
      </c>
      <c r="L24" s="225">
        <f t="shared" si="7"/>
        <v>9.2425665759375956E-5</v>
      </c>
      <c r="M24" s="119"/>
    </row>
    <row r="25" spans="2:14" ht="15.75">
      <c r="B25" s="219" t="s">
        <v>64</v>
      </c>
      <c r="C25" s="220">
        <v>4092484.18</v>
      </c>
      <c r="D25" s="220">
        <v>5538071</v>
      </c>
      <c r="E25" s="220">
        <v>5538071</v>
      </c>
      <c r="F25" s="221">
        <v>4414861.2942538513</v>
      </c>
      <c r="G25" s="220">
        <v>1820128.07</v>
      </c>
      <c r="H25" s="222">
        <f t="shared" si="2"/>
        <v>-2594733.224253851</v>
      </c>
      <c r="I25" s="223">
        <f t="shared" si="6"/>
        <v>-0.58772700914319054</v>
      </c>
      <c r="J25" s="220">
        <f t="shared" si="3"/>
        <v>-2272356.1100000003</v>
      </c>
      <c r="K25" s="224">
        <f t="shared" si="4"/>
        <v>-0.55525104314514417</v>
      </c>
      <c r="L25" s="225">
        <f t="shared" si="7"/>
        <v>2.0976132946554058E-7</v>
      </c>
      <c r="M25" s="119"/>
    </row>
    <row r="26" spans="2:14" ht="15.75">
      <c r="B26" s="212" t="s">
        <v>65</v>
      </c>
      <c r="C26" s="213">
        <f>SUM(C27:C29)</f>
        <v>3508260469.2499995</v>
      </c>
      <c r="D26" s="213">
        <f t="shared" ref="D26:G26" si="8">SUM(D27:D29)</f>
        <v>5411413074</v>
      </c>
      <c r="E26" s="213">
        <f t="shared" si="8"/>
        <v>5411413074</v>
      </c>
      <c r="F26" s="213">
        <f t="shared" si="8"/>
        <v>2562625495.8469763</v>
      </c>
      <c r="G26" s="213">
        <f t="shared" si="8"/>
        <v>3927830949.5499997</v>
      </c>
      <c r="H26" s="215">
        <f t="shared" si="2"/>
        <v>1365205453.7030234</v>
      </c>
      <c r="I26" s="216">
        <f t="shared" si="6"/>
        <v>0.53273701362742742</v>
      </c>
      <c r="J26" s="213">
        <f t="shared" si="3"/>
        <v>419570480.30000019</v>
      </c>
      <c r="K26" s="217">
        <f t="shared" si="4"/>
        <v>0.1195950198047</v>
      </c>
      <c r="L26" s="218">
        <f t="shared" si="7"/>
        <v>4.5266432372173928E-4</v>
      </c>
      <c r="M26" s="120"/>
      <c r="N26" s="118"/>
    </row>
    <row r="27" spans="2:14" ht="15.75">
      <c r="B27" s="219" t="s">
        <v>66</v>
      </c>
      <c r="C27" s="220">
        <v>1342794097.73</v>
      </c>
      <c r="D27" s="220">
        <v>2575638910</v>
      </c>
      <c r="E27" s="220">
        <v>2575638910</v>
      </c>
      <c r="F27" s="233">
        <v>1457577513.8705401</v>
      </c>
      <c r="G27" s="220">
        <v>1396989770.1399999</v>
      </c>
      <c r="H27" s="222">
        <f t="shared" si="2"/>
        <v>-60587743.730540276</v>
      </c>
      <c r="I27" s="223">
        <f t="shared" si="6"/>
        <v>-4.1567424822335441E-2</v>
      </c>
      <c r="J27" s="220">
        <f t="shared" si="3"/>
        <v>54195672.409999847</v>
      </c>
      <c r="K27" s="224">
        <f t="shared" si="4"/>
        <v>4.0360374313245684E-2</v>
      </c>
      <c r="L27" s="225">
        <f t="shared" si="7"/>
        <v>1.6099660032951763E-4</v>
      </c>
      <c r="N27" s="118"/>
    </row>
    <row r="28" spans="2:14" ht="15.75">
      <c r="B28" s="219" t="s">
        <v>67</v>
      </c>
      <c r="C28" s="220">
        <v>2165466371.5199995</v>
      </c>
      <c r="D28" s="220">
        <v>2403774164</v>
      </c>
      <c r="E28" s="220">
        <v>2403774164</v>
      </c>
      <c r="F28" s="233">
        <v>888193546.51843572</v>
      </c>
      <c r="G28" s="220">
        <v>2530841179.4099998</v>
      </c>
      <c r="H28" s="222">
        <f t="shared" si="2"/>
        <v>1642647632.8915641</v>
      </c>
      <c r="I28" s="223">
        <f t="shared" si="6"/>
        <v>1.8494253187612735</v>
      </c>
      <c r="J28" s="220">
        <f t="shared" si="3"/>
        <v>365374807.89000034</v>
      </c>
      <c r="K28" s="224">
        <f t="shared" si="4"/>
        <v>0.16872799905617275</v>
      </c>
      <c r="L28" s="225">
        <f t="shared" si="7"/>
        <v>2.9166772339222162E-4</v>
      </c>
    </row>
    <row r="29" spans="2:14" ht="15.75">
      <c r="B29" s="219" t="s">
        <v>68</v>
      </c>
      <c r="C29" s="220">
        <v>0</v>
      </c>
      <c r="D29" s="220">
        <v>432000000</v>
      </c>
      <c r="E29" s="220">
        <v>432000000</v>
      </c>
      <c r="F29" s="233">
        <v>216854435.458</v>
      </c>
      <c r="G29" s="220">
        <v>0</v>
      </c>
      <c r="H29" s="222">
        <f t="shared" si="2"/>
        <v>-216854435.458</v>
      </c>
      <c r="I29" s="223">
        <f t="shared" si="6"/>
        <v>-1</v>
      </c>
      <c r="J29" s="220">
        <f t="shared" si="3"/>
        <v>0</v>
      </c>
      <c r="K29" s="224" t="str">
        <f t="shared" si="4"/>
        <v>-</v>
      </c>
      <c r="L29" s="225">
        <f t="shared" si="7"/>
        <v>0</v>
      </c>
    </row>
    <row r="30" spans="2:14" ht="15.75">
      <c r="B30" s="212" t="s">
        <v>69</v>
      </c>
      <c r="C30" s="213">
        <f>SUM(C31:C32)</f>
        <v>20613817954.609997</v>
      </c>
      <c r="D30" s="213">
        <f>SUM(D31:D32)</f>
        <v>44882435275</v>
      </c>
      <c r="E30" s="213">
        <f>SUM(E31:E32)</f>
        <v>44894710007.290001</v>
      </c>
      <c r="F30" s="214">
        <f t="shared" ref="F30:G30" si="9">SUM(F31:F32)</f>
        <v>20735643875.874054</v>
      </c>
      <c r="G30" s="213">
        <f t="shared" si="9"/>
        <v>21460551823.269989</v>
      </c>
      <c r="H30" s="215">
        <f t="shared" si="2"/>
        <v>724907947.39593506</v>
      </c>
      <c r="I30" s="216">
        <f t="shared" si="6"/>
        <v>3.4959509901661079E-2</v>
      </c>
      <c r="J30" s="213">
        <f t="shared" si="3"/>
        <v>846733868.65999222</v>
      </c>
      <c r="K30" s="217">
        <f t="shared" si="4"/>
        <v>4.1076033101894671E-2</v>
      </c>
      <c r="L30" s="218">
        <f>G30/$O$8</f>
        <v>2.4732291950825434E-3</v>
      </c>
      <c r="M30" s="118"/>
    </row>
    <row r="31" spans="2:14" ht="15.75">
      <c r="B31" s="219" t="s">
        <v>70</v>
      </c>
      <c r="C31" s="220">
        <v>16183270885.339996</v>
      </c>
      <c r="D31" s="220">
        <v>36790006106</v>
      </c>
      <c r="E31" s="220">
        <v>36802280838.290001</v>
      </c>
      <c r="F31" s="221">
        <v>15753075667.351139</v>
      </c>
      <c r="G31" s="220">
        <v>16819830507.99999</v>
      </c>
      <c r="H31" s="222">
        <f t="shared" si="2"/>
        <v>1066754840.6488514</v>
      </c>
      <c r="I31" s="223">
        <f t="shared" si="6"/>
        <v>6.7717242218276352E-2</v>
      </c>
      <c r="J31" s="220">
        <f t="shared" si="3"/>
        <v>636559622.65999413</v>
      </c>
      <c r="K31" s="224">
        <f t="shared" si="4"/>
        <v>3.9334423008184238E-2</v>
      </c>
      <c r="L31" s="225">
        <f t="shared" si="7"/>
        <v>1.9384075587291704E-3</v>
      </c>
      <c r="M31" s="118"/>
    </row>
    <row r="32" spans="2:14" ht="15.75">
      <c r="B32" s="219" t="s">
        <v>71</v>
      </c>
      <c r="C32" s="220">
        <v>4430547069.2700005</v>
      </c>
      <c r="D32" s="220">
        <v>8092429169</v>
      </c>
      <c r="E32" s="220">
        <v>8092429169</v>
      </c>
      <c r="F32" s="221">
        <v>4982568208.5229158</v>
      </c>
      <c r="G32" s="220">
        <v>4640721315.2699995</v>
      </c>
      <c r="H32" s="222">
        <f t="shared" si="2"/>
        <v>-341846893.25291634</v>
      </c>
      <c r="I32" s="223">
        <f t="shared" si="6"/>
        <v>-6.8608572717212657E-2</v>
      </c>
      <c r="J32" s="220">
        <f t="shared" si="3"/>
        <v>210174245.99999905</v>
      </c>
      <c r="K32" s="224">
        <f t="shared" si="4"/>
        <v>4.7437538234895271E-2</v>
      </c>
      <c r="L32" s="225">
        <f t="shared" si="7"/>
        <v>5.3482163635337331E-4</v>
      </c>
      <c r="M32" s="118"/>
    </row>
    <row r="33" spans="2:14" ht="15.75">
      <c r="B33" s="212" t="s">
        <v>72</v>
      </c>
      <c r="C33" s="213">
        <f>C34+C37</f>
        <v>4738967636.5999994</v>
      </c>
      <c r="D33" s="213">
        <f>D34+D37</f>
        <v>19925149306</v>
      </c>
      <c r="E33" s="213">
        <f>E34+E37</f>
        <v>19925149306</v>
      </c>
      <c r="F33" s="214">
        <f t="shared" ref="F33:G33" si="10">F34+F37</f>
        <v>627327212.16284084</v>
      </c>
      <c r="G33" s="213">
        <f t="shared" si="10"/>
        <v>1015944664.26</v>
      </c>
      <c r="H33" s="215">
        <f t="shared" si="2"/>
        <v>388617452.09715915</v>
      </c>
      <c r="I33" s="216">
        <f>+(G33/F33)-1</f>
        <v>0.61948126043714846</v>
      </c>
      <c r="J33" s="213">
        <f t="shared" si="3"/>
        <v>-3723022972.3399992</v>
      </c>
      <c r="K33" s="217">
        <f t="shared" si="4"/>
        <v>-0.78561899085073827</v>
      </c>
      <c r="L33" s="218">
        <f t="shared" si="7"/>
        <v>1.1708291682936347E-4</v>
      </c>
      <c r="M33" s="118"/>
      <c r="N33" s="117"/>
    </row>
    <row r="34" spans="2:14" ht="15.75">
      <c r="B34" s="219" t="s">
        <v>73</v>
      </c>
      <c r="C34" s="220">
        <f>C35</f>
        <v>298599524.22000009</v>
      </c>
      <c r="D34" s="220">
        <f>D35</f>
        <v>660784281</v>
      </c>
      <c r="E34" s="220">
        <f>E35</f>
        <v>660784281</v>
      </c>
      <c r="F34" s="221">
        <f t="shared" ref="F34:G34" si="11">F35</f>
        <v>385212186.10269564</v>
      </c>
      <c r="G34" s="220">
        <f t="shared" si="11"/>
        <v>141045804.31</v>
      </c>
      <c r="H34" s="222">
        <f t="shared" si="2"/>
        <v>-244166381.79269564</v>
      </c>
      <c r="I34" s="223">
        <f>+(G34/F34)-1</f>
        <v>-0.63384905930157176</v>
      </c>
      <c r="J34" s="220">
        <f t="shared" si="3"/>
        <v>-157553719.91000009</v>
      </c>
      <c r="K34" s="224">
        <f t="shared" si="4"/>
        <v>-0.52764223359551887</v>
      </c>
      <c r="L34" s="225">
        <f t="shared" si="7"/>
        <v>1.6254875640482856E-5</v>
      </c>
      <c r="M34" s="118"/>
    </row>
    <row r="35" spans="2:14" ht="15.75">
      <c r="B35" s="226" t="s">
        <v>75</v>
      </c>
      <c r="C35" s="227">
        <v>298599524.22000009</v>
      </c>
      <c r="D35" s="227">
        <v>660784281</v>
      </c>
      <c r="E35" s="227">
        <v>660784281</v>
      </c>
      <c r="F35" s="228">
        <v>385212186.10269564</v>
      </c>
      <c r="G35" s="227">
        <v>141045804.31</v>
      </c>
      <c r="H35" s="229">
        <f t="shared" si="2"/>
        <v>-244166381.79269564</v>
      </c>
      <c r="I35" s="230">
        <f>+(G35/F35)-1</f>
        <v>-0.63384905930157176</v>
      </c>
      <c r="J35" s="227">
        <f t="shared" si="3"/>
        <v>-157553719.91000009</v>
      </c>
      <c r="K35" s="231">
        <f t="shared" si="4"/>
        <v>-0.52764223359551887</v>
      </c>
      <c r="L35" s="232">
        <f t="shared" si="7"/>
        <v>1.6254875640482856E-5</v>
      </c>
      <c r="M35" s="118"/>
    </row>
    <row r="36" spans="2:14" ht="15.75">
      <c r="B36" s="226" t="s">
        <v>76</v>
      </c>
      <c r="C36" s="227">
        <v>0</v>
      </c>
      <c r="D36" s="227">
        <v>0</v>
      </c>
      <c r="E36" s="227">
        <v>0</v>
      </c>
      <c r="F36" s="228">
        <v>0</v>
      </c>
      <c r="G36" s="227">
        <v>0</v>
      </c>
      <c r="H36" s="229">
        <f t="shared" si="2"/>
        <v>0</v>
      </c>
      <c r="I36" s="234" t="s">
        <v>74</v>
      </c>
      <c r="J36" s="227">
        <f t="shared" si="3"/>
        <v>0</v>
      </c>
      <c r="K36" s="231" t="str">
        <f t="shared" si="4"/>
        <v>-</v>
      </c>
      <c r="L36" s="232">
        <f t="shared" si="7"/>
        <v>0</v>
      </c>
    </row>
    <row r="37" spans="2:14" ht="15.75">
      <c r="B37" s="219" t="s">
        <v>77</v>
      </c>
      <c r="C37" s="221">
        <f t="shared" ref="C37:F37" si="12">SUM(C38:C45)</f>
        <v>4440368112.3799992</v>
      </c>
      <c r="D37" s="221">
        <f t="shared" si="12"/>
        <v>19264365025</v>
      </c>
      <c r="E37" s="221">
        <f t="shared" si="12"/>
        <v>19264365025</v>
      </c>
      <c r="F37" s="221">
        <f t="shared" si="12"/>
        <v>242115026.06014526</v>
      </c>
      <c r="G37" s="221">
        <f>SUM(G38:G45)</f>
        <v>874898859.94999993</v>
      </c>
      <c r="H37" s="222">
        <f t="shared" si="2"/>
        <v>632783833.88985467</v>
      </c>
      <c r="I37" s="223">
        <f>+(G37/F37)-1</f>
        <v>2.6135669652021556</v>
      </c>
      <c r="J37" s="220">
        <f t="shared" si="3"/>
        <v>-3565469252.4299994</v>
      </c>
      <c r="K37" s="224">
        <f t="shared" si="4"/>
        <v>-0.80296704286504261</v>
      </c>
      <c r="L37" s="225">
        <f t="shared" si="7"/>
        <v>1.0082804118888061E-4</v>
      </c>
    </row>
    <row r="38" spans="2:14" ht="15.75">
      <c r="B38" s="219" t="s">
        <v>78</v>
      </c>
      <c r="C38" s="221">
        <v>0</v>
      </c>
      <c r="D38" s="221">
        <v>2500000000</v>
      </c>
      <c r="E38" s="221">
        <v>2500000000</v>
      </c>
      <c r="F38" s="221">
        <v>0</v>
      </c>
      <c r="G38" s="221">
        <v>0</v>
      </c>
      <c r="H38" s="222">
        <f t="shared" si="2"/>
        <v>0</v>
      </c>
      <c r="I38" s="230" t="s">
        <v>74</v>
      </c>
      <c r="J38" s="220">
        <f t="shared" si="3"/>
        <v>0</v>
      </c>
      <c r="K38" s="224" t="str">
        <f t="shared" si="4"/>
        <v>-</v>
      </c>
      <c r="L38" s="225">
        <f t="shared" si="7"/>
        <v>0</v>
      </c>
    </row>
    <row r="39" spans="2:14" ht="15.75">
      <c r="B39" s="219" t="s">
        <v>79</v>
      </c>
      <c r="C39" s="221">
        <v>0</v>
      </c>
      <c r="D39" s="221">
        <v>10419663172</v>
      </c>
      <c r="E39" s="221">
        <v>10419663172</v>
      </c>
      <c r="F39" s="221">
        <v>0</v>
      </c>
      <c r="G39" s="221">
        <v>0</v>
      </c>
      <c r="H39" s="222">
        <f t="shared" si="2"/>
        <v>0</v>
      </c>
      <c r="I39" s="230" t="s">
        <v>74</v>
      </c>
      <c r="J39" s="220">
        <f t="shared" si="3"/>
        <v>0</v>
      </c>
      <c r="K39" s="224" t="str">
        <f t="shared" si="4"/>
        <v>-</v>
      </c>
      <c r="L39" s="225">
        <f t="shared" si="7"/>
        <v>0</v>
      </c>
    </row>
    <row r="40" spans="2:14" ht="15.75">
      <c r="B40" s="226" t="s">
        <v>80</v>
      </c>
      <c r="C40" s="227">
        <v>2517299740.9699998</v>
      </c>
      <c r="D40" s="227">
        <v>6027750000</v>
      </c>
      <c r="E40" s="227">
        <v>6027750000</v>
      </c>
      <c r="F40" s="228">
        <v>0</v>
      </c>
      <c r="G40" s="227">
        <v>0</v>
      </c>
      <c r="H40" s="229">
        <f t="shared" si="2"/>
        <v>0</v>
      </c>
      <c r="I40" s="230" t="s">
        <v>74</v>
      </c>
      <c r="J40" s="227">
        <f t="shared" si="3"/>
        <v>-2517299740.9699998</v>
      </c>
      <c r="K40" s="231">
        <f t="shared" si="4"/>
        <v>-1</v>
      </c>
      <c r="L40" s="232">
        <f t="shared" si="7"/>
        <v>0</v>
      </c>
    </row>
    <row r="41" spans="2:14" ht="15.75">
      <c r="B41" s="236" t="s">
        <v>81</v>
      </c>
      <c r="C41" s="227">
        <v>1923068371.4099998</v>
      </c>
      <c r="D41" s="227">
        <v>316797250</v>
      </c>
      <c r="E41" s="227">
        <v>316797250</v>
      </c>
      <c r="F41" s="228">
        <v>242054272.0313476</v>
      </c>
      <c r="G41" s="227">
        <v>874838657.02999985</v>
      </c>
      <c r="H41" s="229">
        <f t="shared" si="2"/>
        <v>632784384.99865222</v>
      </c>
      <c r="I41" s="230">
        <f>+(G41/F41)-1</f>
        <v>2.614225230103365</v>
      </c>
      <c r="J41" s="227">
        <f t="shared" si="3"/>
        <v>-1048229714.38</v>
      </c>
      <c r="K41" s="231">
        <f t="shared" si="4"/>
        <v>-0.54508187538409492</v>
      </c>
      <c r="L41" s="232">
        <f t="shared" si="7"/>
        <v>1.0082110308120288E-4</v>
      </c>
      <c r="M41" s="122"/>
    </row>
    <row r="42" spans="2:14" ht="15.75">
      <c r="B42" s="236" t="s">
        <v>82</v>
      </c>
      <c r="C42" s="227"/>
      <c r="D42" s="227">
        <v>151194</v>
      </c>
      <c r="E42" s="227">
        <v>151194</v>
      </c>
      <c r="F42" s="228">
        <v>60754.028797654399</v>
      </c>
      <c r="G42" s="227">
        <v>49237.96</v>
      </c>
      <c r="H42" s="229">
        <v>0</v>
      </c>
      <c r="I42" s="230">
        <f>+(G42/F42)-1</f>
        <v>-0.18955234781234809</v>
      </c>
      <c r="J42" s="227">
        <f t="shared" si="3"/>
        <v>49237.96</v>
      </c>
      <c r="K42" s="231" t="str">
        <f t="shared" si="4"/>
        <v>-</v>
      </c>
      <c r="L42" s="232">
        <f t="shared" si="7"/>
        <v>5.674446826025329E-9</v>
      </c>
      <c r="M42" s="122"/>
    </row>
    <row r="43" spans="2:14" ht="15.75">
      <c r="B43" s="236" t="s">
        <v>83</v>
      </c>
      <c r="C43" s="227"/>
      <c r="D43" s="227">
        <v>3409</v>
      </c>
      <c r="E43" s="227">
        <v>3409</v>
      </c>
      <c r="F43" s="228"/>
      <c r="G43" s="227">
        <v>5561.66</v>
      </c>
      <c r="H43" s="229"/>
      <c r="I43" s="230"/>
      <c r="J43" s="227"/>
      <c r="K43" s="231"/>
      <c r="L43" s="232"/>
      <c r="M43" s="122"/>
    </row>
    <row r="44" spans="2:14" ht="15.75">
      <c r="B44" s="236" t="s">
        <v>84</v>
      </c>
      <c r="C44" s="227"/>
      <c r="D44" s="227"/>
      <c r="E44" s="227"/>
      <c r="F44" s="228"/>
      <c r="G44" s="227">
        <v>9.94</v>
      </c>
      <c r="H44" s="229"/>
      <c r="I44" s="230"/>
      <c r="J44" s="227"/>
      <c r="K44" s="231"/>
      <c r="L44" s="232"/>
      <c r="M44" s="122"/>
    </row>
    <row r="45" spans="2:14" ht="15.75">
      <c r="B45" s="236" t="s">
        <v>1774</v>
      </c>
      <c r="C45" s="227"/>
      <c r="D45" s="227"/>
      <c r="E45" s="227"/>
      <c r="F45" s="228"/>
      <c r="G45" s="227">
        <v>5393.3600000000006</v>
      </c>
      <c r="H45" s="229"/>
      <c r="I45" s="230"/>
      <c r="J45" s="227"/>
      <c r="K45" s="231"/>
      <c r="L45" s="232"/>
      <c r="M45" s="122"/>
    </row>
    <row r="46" spans="2:14" ht="15.75">
      <c r="B46" s="212" t="s">
        <v>85</v>
      </c>
      <c r="C46" s="213">
        <f>SUM(C47:C48)</f>
        <v>3569287.51</v>
      </c>
      <c r="D46" s="213">
        <f>SUM(D47:D48)</f>
        <v>18551830762</v>
      </c>
      <c r="E46" s="213">
        <f>SUM(E47:E48)</f>
        <v>18559451751.150002</v>
      </c>
      <c r="F46" s="214">
        <f t="shared" ref="F46" si="13">SUM(F47:F48)</f>
        <v>0</v>
      </c>
      <c r="G46" s="213">
        <f>SUM(G47:G48)</f>
        <v>5000000</v>
      </c>
      <c r="H46" s="215">
        <f>+G46-F46</f>
        <v>5000000</v>
      </c>
      <c r="I46" s="216" t="s">
        <v>74</v>
      </c>
      <c r="J46" s="213">
        <f t="shared" si="3"/>
        <v>1430712.4900000002</v>
      </c>
      <c r="K46" s="217">
        <f t="shared" si="4"/>
        <v>0.40083979953747129</v>
      </c>
      <c r="L46" s="218">
        <f t="shared" si="7"/>
        <v>5.7622684063528714E-7</v>
      </c>
      <c r="M46" s="118"/>
    </row>
    <row r="47" spans="2:14" ht="15.75">
      <c r="B47" s="219" t="s">
        <v>86</v>
      </c>
      <c r="C47" s="220">
        <v>3569287.51</v>
      </c>
      <c r="D47" s="220">
        <v>0</v>
      </c>
      <c r="E47" s="220">
        <v>7620989.1500000004</v>
      </c>
      <c r="F47" s="221">
        <v>0</v>
      </c>
      <c r="G47" s="220">
        <v>5000000</v>
      </c>
      <c r="H47" s="222">
        <f t="shared" si="2"/>
        <v>5000000</v>
      </c>
      <c r="I47" s="223" t="s">
        <v>74</v>
      </c>
      <c r="J47" s="220">
        <f t="shared" si="3"/>
        <v>1430712.4900000002</v>
      </c>
      <c r="K47" s="224">
        <f t="shared" si="4"/>
        <v>0.40083979953747129</v>
      </c>
      <c r="L47" s="225">
        <f t="shared" si="7"/>
        <v>5.7622684063528714E-7</v>
      </c>
      <c r="M47" s="123"/>
    </row>
    <row r="48" spans="2:14" ht="15.75">
      <c r="B48" s="219" t="s">
        <v>87</v>
      </c>
      <c r="C48" s="220">
        <v>0</v>
      </c>
      <c r="D48" s="220">
        <v>18551830762</v>
      </c>
      <c r="E48" s="220">
        <v>18551830762</v>
      </c>
      <c r="F48" s="221">
        <v>0</v>
      </c>
      <c r="G48" s="220">
        <v>0</v>
      </c>
      <c r="H48" s="222">
        <f t="shared" si="2"/>
        <v>0</v>
      </c>
      <c r="I48" s="223" t="s">
        <v>74</v>
      </c>
      <c r="J48" s="220">
        <f t="shared" si="3"/>
        <v>0</v>
      </c>
      <c r="K48" s="224" t="str">
        <f t="shared" si="4"/>
        <v>-</v>
      </c>
      <c r="L48" s="225">
        <f t="shared" si="7"/>
        <v>0</v>
      </c>
    </row>
    <row r="49" spans="2:13" ht="15.75">
      <c r="B49" s="212" t="s">
        <v>88</v>
      </c>
      <c r="C49" s="213">
        <v>849186981.64999986</v>
      </c>
      <c r="D49" s="213">
        <v>604907803</v>
      </c>
      <c r="E49" s="213">
        <v>604907803</v>
      </c>
      <c r="F49" s="214">
        <v>802330568.41492689</v>
      </c>
      <c r="G49" s="213">
        <v>632050863.28999996</v>
      </c>
      <c r="H49" s="215">
        <f t="shared" si="2"/>
        <v>-170279705.12492692</v>
      </c>
      <c r="I49" s="216">
        <f t="shared" si="6"/>
        <v>-0.2122313567851829</v>
      </c>
      <c r="J49" s="213">
        <f t="shared" si="3"/>
        <v>-217136118.3599999</v>
      </c>
      <c r="K49" s="217">
        <f t="shared" si="4"/>
        <v>-0.25569883082533462</v>
      </c>
      <c r="L49" s="218">
        <f t="shared" si="7"/>
        <v>7.2840934414880501E-5</v>
      </c>
    </row>
    <row r="50" spans="2:13" ht="15.75">
      <c r="B50" s="212" t="s">
        <v>89</v>
      </c>
      <c r="C50" s="213">
        <f>SUM(C51:C58)</f>
        <v>6253863882.3099985</v>
      </c>
      <c r="D50" s="213">
        <f t="shared" ref="D50:G50" si="14">SUM(D51:D58)</f>
        <v>13919651233</v>
      </c>
      <c r="E50" s="213">
        <f t="shared" si="14"/>
        <v>13919651233</v>
      </c>
      <c r="F50" s="213">
        <f t="shared" si="14"/>
        <v>6472686861.2568455</v>
      </c>
      <c r="G50" s="213">
        <f t="shared" si="14"/>
        <v>5539283866.1900005</v>
      </c>
      <c r="H50" s="215">
        <f t="shared" si="2"/>
        <v>-933402995.06684494</v>
      </c>
      <c r="I50" s="216">
        <f t="shared" si="6"/>
        <v>-0.14420641923122479</v>
      </c>
      <c r="J50" s="213">
        <f t="shared" si="3"/>
        <v>-714580016.11999798</v>
      </c>
      <c r="K50" s="217">
        <f t="shared" si="4"/>
        <v>-0.11426216329096894</v>
      </c>
      <c r="L50" s="218">
        <f t="shared" si="7"/>
        <v>6.3837680831933656E-4</v>
      </c>
    </row>
    <row r="51" spans="2:13" ht="15.75">
      <c r="B51" s="226" t="s">
        <v>90</v>
      </c>
      <c r="C51" s="227">
        <v>19954.440000000002</v>
      </c>
      <c r="D51" s="227">
        <v>0</v>
      </c>
      <c r="E51" s="227">
        <v>0</v>
      </c>
      <c r="F51" s="228">
        <v>0</v>
      </c>
      <c r="G51" s="227">
        <v>254827.78</v>
      </c>
      <c r="H51" s="229">
        <v>0</v>
      </c>
      <c r="I51" s="230" t="s">
        <v>74</v>
      </c>
      <c r="J51" s="227">
        <f t="shared" si="3"/>
        <v>234873.34</v>
      </c>
      <c r="K51" s="231">
        <f t="shared" si="4"/>
        <v>11.770480153790333</v>
      </c>
      <c r="L51" s="232">
        <f t="shared" si="7"/>
        <v>2.9367721315100805E-8</v>
      </c>
      <c r="M51" s="122"/>
    </row>
    <row r="52" spans="2:13" ht="15.75">
      <c r="B52" s="226" t="s">
        <v>91</v>
      </c>
      <c r="C52" s="227">
        <v>35958597.229999997</v>
      </c>
      <c r="D52" s="227">
        <v>74611163</v>
      </c>
      <c r="E52" s="227">
        <v>74611163</v>
      </c>
      <c r="F52" s="228">
        <v>35326223.720414884</v>
      </c>
      <c r="G52" s="227">
        <v>21200707.039999995</v>
      </c>
      <c r="H52" s="229">
        <f t="shared" si="2"/>
        <v>-14125516.680414889</v>
      </c>
      <c r="I52" s="230">
        <f t="shared" si="6"/>
        <v>-0.39985923183325733</v>
      </c>
      <c r="J52" s="227">
        <f t="shared" si="3"/>
        <v>-14757890.190000001</v>
      </c>
      <c r="K52" s="231">
        <f t="shared" si="4"/>
        <v>-0.41041340115702851</v>
      </c>
      <c r="L52" s="232">
        <f t="shared" si="7"/>
        <v>2.4432832873786974E-6</v>
      </c>
    </row>
    <row r="53" spans="2:13" ht="15.75">
      <c r="B53" s="226" t="s">
        <v>92</v>
      </c>
      <c r="C53" s="227">
        <v>0</v>
      </c>
      <c r="D53" s="227">
        <v>0</v>
      </c>
      <c r="E53" s="227">
        <v>0</v>
      </c>
      <c r="F53" s="228">
        <v>0</v>
      </c>
      <c r="G53" s="227">
        <v>0</v>
      </c>
      <c r="H53" s="229">
        <f t="shared" si="2"/>
        <v>0</v>
      </c>
      <c r="I53" s="230" t="s">
        <v>74</v>
      </c>
      <c r="J53" s="227">
        <f t="shared" si="3"/>
        <v>0</v>
      </c>
      <c r="K53" s="231" t="str">
        <f t="shared" si="4"/>
        <v>-</v>
      </c>
      <c r="L53" s="232">
        <f t="shared" si="7"/>
        <v>0</v>
      </c>
    </row>
    <row r="54" spans="2:13" ht="15.75">
      <c r="B54" s="226" t="s">
        <v>93</v>
      </c>
      <c r="C54" s="227">
        <v>5234509259.8999996</v>
      </c>
      <c r="D54" s="227">
        <v>11785040070</v>
      </c>
      <c r="E54" s="227">
        <v>11785040070</v>
      </c>
      <c r="F54" s="228">
        <v>5763921849.7972298</v>
      </c>
      <c r="G54" s="227">
        <v>5055885021.3000002</v>
      </c>
      <c r="H54" s="229">
        <f t="shared" si="2"/>
        <v>-708036828.49722958</v>
      </c>
      <c r="I54" s="230">
        <f t="shared" si="6"/>
        <v>-0.12283942200259668</v>
      </c>
      <c r="J54" s="227">
        <f t="shared" si="3"/>
        <v>-178624238.59999943</v>
      </c>
      <c r="K54" s="231">
        <f t="shared" si="4"/>
        <v>-3.4124352395053736E-2</v>
      </c>
      <c r="L54" s="232">
        <f t="shared" si="7"/>
        <v>5.8266733048779418E-4</v>
      </c>
    </row>
    <row r="55" spans="2:13" ht="15.75">
      <c r="B55" s="226" t="s">
        <v>94</v>
      </c>
      <c r="C55" s="227">
        <v>557026312.81999981</v>
      </c>
      <c r="D55" s="227">
        <v>0</v>
      </c>
      <c r="E55" s="227">
        <v>0</v>
      </c>
      <c r="F55" s="227">
        <v>0</v>
      </c>
      <c r="G55" s="229">
        <v>268655481.18000001</v>
      </c>
      <c r="H55" s="229">
        <f t="shared" si="2"/>
        <v>268655481.18000001</v>
      </c>
      <c r="I55" s="230" t="s">
        <v>74</v>
      </c>
      <c r="J55" s="227">
        <f t="shared" si="3"/>
        <v>-288370831.63999981</v>
      </c>
      <c r="K55" s="231">
        <f t="shared" si="4"/>
        <v>-0.51769696512197871</v>
      </c>
      <c r="L55" s="232">
        <f t="shared" si="7"/>
        <v>3.0961299827940854E-5</v>
      </c>
    </row>
    <row r="56" spans="2:13" ht="15.75">
      <c r="B56" s="226" t="s">
        <v>95</v>
      </c>
      <c r="C56" s="227">
        <v>11281199.98</v>
      </c>
      <c r="D56" s="227">
        <v>0</v>
      </c>
      <c r="E56" s="227">
        <v>0</v>
      </c>
      <c r="F56" s="228">
        <v>11194399.616</v>
      </c>
      <c r="G56" s="227">
        <v>0</v>
      </c>
      <c r="H56" s="229">
        <f t="shared" si="2"/>
        <v>-11194399.616</v>
      </c>
      <c r="I56" s="230" t="s">
        <v>74</v>
      </c>
      <c r="J56" s="227">
        <f t="shared" si="3"/>
        <v>-11281199.98</v>
      </c>
      <c r="K56" s="231">
        <f t="shared" si="4"/>
        <v>-1</v>
      </c>
      <c r="L56" s="232">
        <f t="shared" si="7"/>
        <v>0</v>
      </c>
    </row>
    <row r="57" spans="2:13" ht="15.75">
      <c r="B57" s="226" t="s">
        <v>96</v>
      </c>
      <c r="C57" s="227">
        <v>0</v>
      </c>
      <c r="D57" s="227">
        <v>60000000</v>
      </c>
      <c r="E57" s="227">
        <v>60000000</v>
      </c>
      <c r="F57" s="228">
        <v>0</v>
      </c>
      <c r="G57" s="227">
        <v>0</v>
      </c>
      <c r="H57" s="229">
        <f t="shared" si="2"/>
        <v>0</v>
      </c>
      <c r="I57" s="230" t="s">
        <v>74</v>
      </c>
      <c r="J57" s="227">
        <f t="shared" si="3"/>
        <v>0</v>
      </c>
      <c r="K57" s="231" t="str">
        <f t="shared" si="4"/>
        <v>-</v>
      </c>
      <c r="L57" s="232">
        <f t="shared" si="7"/>
        <v>0</v>
      </c>
      <c r="M57" s="118"/>
    </row>
    <row r="58" spans="2:13" ht="15.75">
      <c r="B58" s="226" t="s">
        <v>97</v>
      </c>
      <c r="C58" s="227">
        <v>415068557.93999994</v>
      </c>
      <c r="D58" s="227">
        <v>2000000000</v>
      </c>
      <c r="E58" s="227">
        <v>2000000000</v>
      </c>
      <c r="F58" s="228">
        <v>662244388.12320006</v>
      </c>
      <c r="G58" s="227">
        <v>193287828.89000002</v>
      </c>
      <c r="H58" s="229">
        <f t="shared" si="2"/>
        <v>-468956559.23320007</v>
      </c>
      <c r="I58" s="230" t="s">
        <v>74</v>
      </c>
      <c r="J58" s="227">
        <f t="shared" si="3"/>
        <v>-221780729.04999992</v>
      </c>
      <c r="K58" s="231">
        <f t="shared" si="4"/>
        <v>-0.53432312519817349</v>
      </c>
      <c r="L58" s="232">
        <f t="shared" si="7"/>
        <v>2.2275526994907741E-5</v>
      </c>
      <c r="M58" s="118"/>
    </row>
    <row r="59" spans="2:13" ht="15.75">
      <c r="B59" s="712" t="s">
        <v>98</v>
      </c>
      <c r="C59" s="713">
        <f>C60+C62+C64</f>
        <v>369256519.28999996</v>
      </c>
      <c r="D59" s="713">
        <f>D60+D62+D64</f>
        <v>0</v>
      </c>
      <c r="E59" s="713">
        <f>E60+E62+E64</f>
        <v>0</v>
      </c>
      <c r="F59" s="718">
        <f t="shared" ref="F59:G59" si="15">F60+F62+F64</f>
        <v>0</v>
      </c>
      <c r="G59" s="713">
        <f t="shared" si="15"/>
        <v>334338026.9000001</v>
      </c>
      <c r="H59" s="714">
        <f>+G59-F59</f>
        <v>334338026.9000001</v>
      </c>
      <c r="I59" s="715">
        <v>0</v>
      </c>
      <c r="J59" s="713">
        <f t="shared" si="3"/>
        <v>-34918492.389999866</v>
      </c>
      <c r="K59" s="716">
        <f t="shared" si="4"/>
        <v>-9.4564321997998912E-2</v>
      </c>
      <c r="L59" s="717">
        <f t="shared" si="7"/>
        <v>3.8530908988964542E-5</v>
      </c>
      <c r="M59" s="117"/>
    </row>
    <row r="60" spans="2:13" ht="15.75">
      <c r="B60" s="237" t="s">
        <v>99</v>
      </c>
      <c r="C60" s="213">
        <f>C61</f>
        <v>61654027.289999992</v>
      </c>
      <c r="D60" s="213">
        <f>D61</f>
        <v>0</v>
      </c>
      <c r="E60" s="213">
        <f>E61</f>
        <v>0</v>
      </c>
      <c r="F60" s="214">
        <f t="shared" ref="F60:G60" si="16">F61</f>
        <v>0</v>
      </c>
      <c r="G60" s="213">
        <f t="shared" si="16"/>
        <v>159279773.01999998</v>
      </c>
      <c r="H60" s="215">
        <f t="shared" si="2"/>
        <v>159279773.01999998</v>
      </c>
      <c r="I60" s="238">
        <v>0</v>
      </c>
      <c r="J60" s="213">
        <f t="shared" si="3"/>
        <v>97625745.729999989</v>
      </c>
      <c r="K60" s="217">
        <f t="shared" si="4"/>
        <v>1.5834447483990139</v>
      </c>
      <c r="L60" s="218">
        <f t="shared" si="7"/>
        <v>1.8356256076884048E-5</v>
      </c>
      <c r="M60" s="118"/>
    </row>
    <row r="61" spans="2:13" ht="15.75">
      <c r="B61" s="219" t="s">
        <v>100</v>
      </c>
      <c r="C61" s="220">
        <v>61654027.289999992</v>
      </c>
      <c r="D61" s="220">
        <v>0</v>
      </c>
      <c r="E61" s="220">
        <v>0</v>
      </c>
      <c r="F61" s="221">
        <v>0</v>
      </c>
      <c r="G61" s="220">
        <v>159279773.01999998</v>
      </c>
      <c r="H61" s="222">
        <f t="shared" si="2"/>
        <v>159279773.01999998</v>
      </c>
      <c r="I61" s="235" t="s">
        <v>74</v>
      </c>
      <c r="J61" s="220">
        <f t="shared" si="3"/>
        <v>97625745.729999989</v>
      </c>
      <c r="K61" s="224">
        <f t="shared" si="4"/>
        <v>1.5834447483990139</v>
      </c>
      <c r="L61" s="225">
        <f t="shared" si="7"/>
        <v>1.8356256076884048E-5</v>
      </c>
      <c r="M61" s="118"/>
    </row>
    <row r="62" spans="2:13" ht="15.75">
      <c r="B62" s="212" t="s">
        <v>101</v>
      </c>
      <c r="C62" s="213">
        <f>C63</f>
        <v>0</v>
      </c>
      <c r="D62" s="213">
        <f>D63</f>
        <v>0</v>
      </c>
      <c r="E62" s="213">
        <f>E63</f>
        <v>0</v>
      </c>
      <c r="F62" s="214">
        <f t="shared" ref="F62:G62" si="17">F63</f>
        <v>0</v>
      </c>
      <c r="G62" s="213">
        <f t="shared" si="17"/>
        <v>0</v>
      </c>
      <c r="H62" s="215">
        <f t="shared" si="2"/>
        <v>0</v>
      </c>
      <c r="I62" s="216">
        <v>0</v>
      </c>
      <c r="J62" s="213">
        <f t="shared" si="3"/>
        <v>0</v>
      </c>
      <c r="K62" s="217" t="str">
        <f t="shared" si="4"/>
        <v>-</v>
      </c>
      <c r="L62" s="218">
        <f t="shared" si="7"/>
        <v>0</v>
      </c>
      <c r="M62" s="117"/>
    </row>
    <row r="63" spans="2:13" ht="15.75">
      <c r="B63" s="219" t="s">
        <v>102</v>
      </c>
      <c r="C63" s="220">
        <v>0</v>
      </c>
      <c r="D63" s="220">
        <v>0</v>
      </c>
      <c r="E63" s="220">
        <v>0</v>
      </c>
      <c r="F63" s="221">
        <v>0</v>
      </c>
      <c r="G63" s="220">
        <v>0</v>
      </c>
      <c r="H63" s="222">
        <f t="shared" si="2"/>
        <v>0</v>
      </c>
      <c r="I63" s="223">
        <v>0</v>
      </c>
      <c r="J63" s="220">
        <f t="shared" si="3"/>
        <v>0</v>
      </c>
      <c r="K63" s="224" t="str">
        <f t="shared" si="4"/>
        <v>-</v>
      </c>
      <c r="L63" s="225">
        <f t="shared" si="7"/>
        <v>0</v>
      </c>
      <c r="M63" s="118"/>
    </row>
    <row r="64" spans="2:13" ht="15" customHeight="1">
      <c r="B64" s="239" t="s">
        <v>103</v>
      </c>
      <c r="C64" s="213">
        <f>C65</f>
        <v>307602492</v>
      </c>
      <c r="D64" s="213">
        <f>D65</f>
        <v>0</v>
      </c>
      <c r="E64" s="213">
        <f>E65</f>
        <v>0</v>
      </c>
      <c r="F64" s="214">
        <f t="shared" ref="F64:G64" si="18">F65</f>
        <v>0</v>
      </c>
      <c r="G64" s="213">
        <f t="shared" si="18"/>
        <v>175058253.88000011</v>
      </c>
      <c r="H64" s="215">
        <f t="shared" si="2"/>
        <v>175058253.88000011</v>
      </c>
      <c r="I64" s="240" t="s">
        <v>74</v>
      </c>
      <c r="J64" s="213">
        <f t="shared" si="3"/>
        <v>-132544238.11999989</v>
      </c>
      <c r="K64" s="217">
        <f t="shared" si="4"/>
        <v>-0.43089455244075159</v>
      </c>
      <c r="L64" s="218">
        <f t="shared" si="7"/>
        <v>2.0174652912080494E-5</v>
      </c>
      <c r="M64" s="118"/>
    </row>
    <row r="65" spans="2:13" ht="15.75">
      <c r="B65" s="219" t="s">
        <v>104</v>
      </c>
      <c r="C65" s="220">
        <v>307602492</v>
      </c>
      <c r="D65" s="220">
        <v>0</v>
      </c>
      <c r="E65" s="220">
        <v>0</v>
      </c>
      <c r="F65" s="221">
        <v>0</v>
      </c>
      <c r="G65" s="220">
        <v>175058253.88000011</v>
      </c>
      <c r="H65" s="222">
        <f t="shared" si="2"/>
        <v>175058253.88000011</v>
      </c>
      <c r="I65" s="235" t="s">
        <v>74</v>
      </c>
      <c r="J65" s="220">
        <f t="shared" si="3"/>
        <v>-132544238.11999989</v>
      </c>
      <c r="K65" s="224">
        <f t="shared" si="4"/>
        <v>-0.43089455244075159</v>
      </c>
      <c r="L65" s="225">
        <f t="shared" si="7"/>
        <v>2.0174652912080494E-5</v>
      </c>
      <c r="M65" s="118"/>
    </row>
    <row r="66" spans="2:13" ht="16.5" thickBot="1">
      <c r="B66" s="698" t="s">
        <v>105</v>
      </c>
      <c r="C66" s="699">
        <f>C15+C59</f>
        <v>622576772106.76001</v>
      </c>
      <c r="D66" s="699">
        <f>D15+D59</f>
        <v>1340124486786</v>
      </c>
      <c r="E66" s="699">
        <f>E15+E59</f>
        <v>1340144382507.4399</v>
      </c>
      <c r="F66" s="700">
        <f>F15+F59</f>
        <v>658435351409.90845</v>
      </c>
      <c r="G66" s="699">
        <f>G15+G59</f>
        <v>667627658453.56006</v>
      </c>
      <c r="H66" s="701">
        <f t="shared" si="2"/>
        <v>9192307043.6516113</v>
      </c>
      <c r="I66" s="702">
        <f t="shared" si="6"/>
        <v>1.3960834611884243E-2</v>
      </c>
      <c r="J66" s="699">
        <f t="shared" si="3"/>
        <v>45050886346.800049</v>
      </c>
      <c r="K66" s="703">
        <f t="shared" si="4"/>
        <v>7.2361977454364013E-2</v>
      </c>
      <c r="L66" s="704">
        <f t="shared" si="7"/>
        <v>7.6940995270285903E-2</v>
      </c>
      <c r="M66" s="118"/>
    </row>
    <row r="67" spans="2:13" ht="15.75">
      <c r="B67" s="719" t="s">
        <v>106</v>
      </c>
      <c r="C67" s="720">
        <f>C68+C69</f>
        <v>422827531.74000001</v>
      </c>
      <c r="D67" s="720">
        <f>D68+D69</f>
        <v>2133666760</v>
      </c>
      <c r="E67" s="720">
        <f>E68+E69</f>
        <v>2340793210.1299996</v>
      </c>
      <c r="F67" s="721">
        <f t="shared" ref="F67:G67" si="19">F68+F69</f>
        <v>938162925.2299813</v>
      </c>
      <c r="G67" s="720">
        <f t="shared" si="19"/>
        <v>738956580.30999994</v>
      </c>
      <c r="H67" s="722">
        <f t="shared" si="2"/>
        <v>-199206344.91998136</v>
      </c>
      <c r="I67" s="723">
        <f t="shared" si="6"/>
        <v>-0.21233662039154655</v>
      </c>
      <c r="J67" s="720">
        <f t="shared" si="3"/>
        <v>316129048.56999993</v>
      </c>
      <c r="K67" s="724">
        <f t="shared" si="4"/>
        <v>0.74765483522106635</v>
      </c>
      <c r="L67" s="725">
        <f t="shared" si="7"/>
        <v>8.5161323127737424E-5</v>
      </c>
      <c r="M67" s="122"/>
    </row>
    <row r="68" spans="2:13" ht="15.75">
      <c r="B68" s="241" t="s">
        <v>107</v>
      </c>
      <c r="C68" s="220">
        <v>300234974.00999999</v>
      </c>
      <c r="D68" s="220">
        <v>432436385</v>
      </c>
      <c r="E68" s="220">
        <v>602879487.76999986</v>
      </c>
      <c r="F68" s="221">
        <v>511857120.36241519</v>
      </c>
      <c r="G68" s="220">
        <v>463059910.18000001</v>
      </c>
      <c r="H68" s="222">
        <f t="shared" si="2"/>
        <v>-48797210.182415187</v>
      </c>
      <c r="I68" s="223">
        <f t="shared" si="6"/>
        <v>-9.5333655118179927E-2</v>
      </c>
      <c r="J68" s="220">
        <f t="shared" si="3"/>
        <v>162824936.17000002</v>
      </c>
      <c r="K68" s="224">
        <f t="shared" si="4"/>
        <v>0.54232501295660773</v>
      </c>
      <c r="L68" s="225">
        <f t="shared" si="7"/>
        <v>5.3365509813576251E-5</v>
      </c>
      <c r="M68" s="118"/>
    </row>
    <row r="69" spans="2:13" ht="16.5" thickBot="1">
      <c r="B69" s="242" t="s">
        <v>108</v>
      </c>
      <c r="C69" s="243">
        <v>122592557.73</v>
      </c>
      <c r="D69" s="243">
        <v>1701230375</v>
      </c>
      <c r="E69" s="243">
        <v>1737913722.3599999</v>
      </c>
      <c r="F69" s="244">
        <v>426305804.86756611</v>
      </c>
      <c r="G69" s="243">
        <v>275896670.13</v>
      </c>
      <c r="H69" s="245">
        <f t="shared" si="2"/>
        <v>-150409134.73756611</v>
      </c>
      <c r="I69" s="246">
        <f t="shared" si="6"/>
        <v>-0.35281981389930028</v>
      </c>
      <c r="J69" s="243">
        <f t="shared" si="3"/>
        <v>153304112.39999998</v>
      </c>
      <c r="K69" s="247">
        <f t="shared" si="4"/>
        <v>1.2505172845617567</v>
      </c>
      <c r="L69" s="248">
        <f t="shared" si="7"/>
        <v>3.179581331416118E-5</v>
      </c>
      <c r="M69" s="118"/>
    </row>
    <row r="70" spans="2:13" ht="16.5" thickBot="1">
      <c r="B70" s="705" t="s">
        <v>109</v>
      </c>
      <c r="C70" s="706">
        <f>C66+C67</f>
        <v>622999599638.5</v>
      </c>
      <c r="D70" s="706">
        <f>D66+D67</f>
        <v>1342258153546</v>
      </c>
      <c r="E70" s="706">
        <f>E66+E67</f>
        <v>1342485175717.5698</v>
      </c>
      <c r="F70" s="707">
        <f t="shared" ref="F70:G70" si="20">F66+F67</f>
        <v>659373514335.13843</v>
      </c>
      <c r="G70" s="706">
        <f t="shared" si="20"/>
        <v>668366615033.87012</v>
      </c>
      <c r="H70" s="708">
        <f t="shared" si="2"/>
        <v>8993100698.7316895</v>
      </c>
      <c r="I70" s="709">
        <f>+(G70/F70)-1</f>
        <v>1.3638856434504465E-2</v>
      </c>
      <c r="J70" s="706">
        <f>G70-C70</f>
        <v>45367015395.370117</v>
      </c>
      <c r="K70" s="710">
        <f>IFERROR(G70/C70-1,"-")</f>
        <v>7.2820296227629422E-2</v>
      </c>
      <c r="L70" s="711">
        <f>G70/$O$8</f>
        <v>7.7026156593413636E-2</v>
      </c>
      <c r="M70" s="118"/>
    </row>
    <row r="71" spans="2:13" ht="15.75">
      <c r="B71" s="249" t="s">
        <v>534</v>
      </c>
      <c r="C71" s="250"/>
      <c r="D71" s="250"/>
      <c r="E71" s="250"/>
      <c r="F71" s="250"/>
      <c r="G71" s="2081"/>
      <c r="H71" s="249"/>
      <c r="I71" s="249"/>
      <c r="J71" s="210"/>
      <c r="K71" s="211"/>
      <c r="L71" s="211"/>
      <c r="M71" s="118"/>
    </row>
    <row r="72" spans="2:13" ht="15.75">
      <c r="B72" s="251" t="s">
        <v>110</v>
      </c>
      <c r="C72" s="210"/>
      <c r="D72" s="210"/>
      <c r="E72" s="210"/>
      <c r="F72" s="210"/>
      <c r="G72" s="250"/>
      <c r="H72" s="210"/>
      <c r="I72" s="210"/>
      <c r="J72" s="210"/>
      <c r="K72" s="210"/>
      <c r="L72" s="211"/>
    </row>
    <row r="73" spans="2:13" ht="15.75">
      <c r="B73" s="251" t="s">
        <v>111</v>
      </c>
      <c r="C73" s="210"/>
      <c r="D73" s="210"/>
      <c r="E73" s="210"/>
      <c r="F73" s="210"/>
      <c r="G73" s="210"/>
      <c r="H73" s="210"/>
      <c r="I73" s="210"/>
      <c r="J73" s="210"/>
      <c r="K73" s="210"/>
      <c r="L73" s="211"/>
    </row>
    <row r="74" spans="2:13" ht="15.75">
      <c r="B74" s="252" t="s">
        <v>535</v>
      </c>
      <c r="C74" s="233"/>
      <c r="D74" s="233"/>
      <c r="E74" s="233"/>
      <c r="F74" s="233"/>
      <c r="G74" s="233"/>
      <c r="H74" s="210"/>
      <c r="I74" s="210"/>
      <c r="J74" s="210"/>
      <c r="K74" s="210"/>
      <c r="L74" s="211"/>
    </row>
    <row r="75" spans="2:13">
      <c r="K75"/>
    </row>
    <row r="76" spans="2:13">
      <c r="C76" s="117"/>
      <c r="D76" s="117"/>
      <c r="E76" s="117"/>
      <c r="F76" s="117"/>
      <c r="G76" s="117"/>
      <c r="H76" s="117"/>
    </row>
    <row r="78" spans="2:13">
      <c r="H78" s="124"/>
    </row>
    <row r="80" spans="2:13">
      <c r="G80" s="118"/>
    </row>
  </sheetData>
  <mergeCells count="18">
    <mergeCell ref="F12:F13"/>
    <mergeCell ref="G12:G13"/>
    <mergeCell ref="B8:L8"/>
    <mergeCell ref="B10:B14"/>
    <mergeCell ref="D10:G10"/>
    <mergeCell ref="H10:I12"/>
    <mergeCell ref="J10:K12"/>
    <mergeCell ref="L10:L13"/>
    <mergeCell ref="C11:C13"/>
    <mergeCell ref="D11:D13"/>
    <mergeCell ref="E11:E13"/>
    <mergeCell ref="F11:G11"/>
    <mergeCell ref="B7:L7"/>
    <mergeCell ref="B1:L1"/>
    <mergeCell ref="B2:L2"/>
    <mergeCell ref="B3:L3"/>
    <mergeCell ref="B5:I5"/>
    <mergeCell ref="B6:L6"/>
  </mergeCells>
  <pageMargins left="0.7" right="0.7" top="0.75" bottom="0.75" header="0.3" footer="0.3"/>
  <pageSetup orientation="portrait" r:id="rId1"/>
  <ignoredErrors>
    <ignoredError sqref="C46:K48" formulaRange="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CBE4E-DCD9-4C06-BBEF-84DB42C308E2}">
  <dimension ref="A1:O38"/>
  <sheetViews>
    <sheetView showGridLines="0" zoomScale="90" zoomScaleNormal="90" workbookViewId="0">
      <selection activeCell="F40" sqref="F40"/>
    </sheetView>
  </sheetViews>
  <sheetFormatPr baseColWidth="10" defaultColWidth="11.42578125" defaultRowHeight="15"/>
  <cols>
    <col min="2" max="2" width="31.42578125" customWidth="1"/>
    <col min="3" max="3" width="25" customWidth="1"/>
    <col min="4" max="4" width="26.140625" customWidth="1"/>
    <col min="5" max="5" width="27.42578125" customWidth="1"/>
    <col min="6" max="6" width="26.140625" customWidth="1"/>
    <col min="7" max="7" width="18.42578125" hidden="1" customWidth="1"/>
    <col min="8" max="8" width="17.42578125" hidden="1" customWidth="1"/>
    <col min="10" max="10" width="19.85546875" customWidth="1"/>
    <col min="12" max="13" width="19.85546875" customWidth="1"/>
  </cols>
  <sheetData>
    <row r="1" spans="1:15" s="111" customFormat="1" ht="15" customHeight="1">
      <c r="A1" s="110"/>
      <c r="B1" s="2237" t="s">
        <v>476</v>
      </c>
      <c r="C1" s="2238"/>
      <c r="D1" s="2238"/>
      <c r="E1" s="2238"/>
      <c r="F1" s="2238"/>
      <c r="G1" s="253"/>
      <c r="K1" s="110"/>
      <c r="L1" s="110"/>
      <c r="M1" s="110"/>
      <c r="N1" s="110"/>
      <c r="O1" s="110"/>
    </row>
    <row r="2" spans="1:15" s="111" customFormat="1" ht="15" customHeight="1">
      <c r="B2" s="2238" t="s">
        <v>477</v>
      </c>
      <c r="C2" s="2238"/>
      <c r="D2" s="2238"/>
      <c r="E2" s="2238"/>
      <c r="F2" s="2238"/>
      <c r="G2" s="253"/>
      <c r="K2" s="110"/>
      <c r="L2" s="110"/>
      <c r="M2" s="110"/>
      <c r="N2" s="110"/>
      <c r="O2" s="110"/>
    </row>
    <row r="3" spans="1:15" s="111" customFormat="1" ht="15" customHeight="1">
      <c r="B3" s="2239" t="s">
        <v>478</v>
      </c>
      <c r="C3" s="2239"/>
      <c r="D3" s="2239"/>
      <c r="E3" s="2239"/>
      <c r="F3" s="2239"/>
      <c r="G3" s="253"/>
      <c r="K3" s="112"/>
      <c r="L3" s="112"/>
      <c r="M3" s="112"/>
      <c r="N3" s="112"/>
      <c r="O3" s="112"/>
    </row>
    <row r="4" spans="1:15">
      <c r="B4" s="1"/>
      <c r="C4" s="1"/>
      <c r="D4" s="1"/>
      <c r="E4" s="1"/>
      <c r="F4" s="1"/>
      <c r="G4" s="1"/>
    </row>
    <row r="5" spans="1:15">
      <c r="B5" s="1"/>
      <c r="C5" s="1"/>
      <c r="D5" s="1"/>
      <c r="E5" s="1"/>
      <c r="F5" s="1"/>
      <c r="G5" s="1"/>
    </row>
    <row r="6" spans="1:15">
      <c r="B6" s="2240" t="s">
        <v>741</v>
      </c>
      <c r="C6" s="2240"/>
      <c r="D6" s="2240"/>
      <c r="E6" s="2240"/>
      <c r="F6" s="2240"/>
      <c r="G6" s="2240"/>
    </row>
    <row r="7" spans="1:15">
      <c r="B7" s="2240" t="s">
        <v>35</v>
      </c>
      <c r="C7" s="2240"/>
      <c r="D7" s="2240"/>
      <c r="E7" s="2240"/>
      <c r="F7" s="2240"/>
      <c r="G7" s="2240"/>
    </row>
    <row r="8" spans="1:15">
      <c r="B8" s="2236" t="s">
        <v>36</v>
      </c>
      <c r="C8" s="2236"/>
      <c r="D8" s="2236"/>
      <c r="E8" s="2236"/>
      <c r="F8" s="2236"/>
      <c r="G8" s="2236"/>
      <c r="H8" s="125"/>
    </row>
    <row r="9" spans="1:15">
      <c r="B9" s="1"/>
      <c r="C9" s="1"/>
      <c r="D9" s="1"/>
      <c r="E9" s="1"/>
      <c r="F9" s="1"/>
      <c r="G9" s="1"/>
    </row>
    <row r="10" spans="1:15">
      <c r="B10" s="1"/>
      <c r="C10" s="1"/>
      <c r="D10" s="1"/>
      <c r="E10" s="1"/>
      <c r="F10" s="1"/>
      <c r="G10" s="1"/>
    </row>
    <row r="11" spans="1:15">
      <c r="B11" s="1" t="s">
        <v>112</v>
      </c>
      <c r="C11" s="1" t="s">
        <v>113</v>
      </c>
      <c r="D11" s="1" t="s">
        <v>114</v>
      </c>
      <c r="E11" s="1" t="s">
        <v>115</v>
      </c>
      <c r="F11" s="1"/>
      <c r="G11" s="1"/>
    </row>
    <row r="12" spans="1:15">
      <c r="B12" s="1" t="s">
        <v>116</v>
      </c>
      <c r="C12" s="254">
        <v>472167785543.83972</v>
      </c>
      <c r="D12" s="254">
        <v>503921560700.24048</v>
      </c>
      <c r="E12" s="254">
        <v>515290670162.52997</v>
      </c>
      <c r="F12" s="62"/>
      <c r="G12" s="255"/>
      <c r="I12" s="127"/>
      <c r="J12" s="127"/>
      <c r="K12" s="127"/>
      <c r="L12" s="126"/>
      <c r="M12" s="126"/>
    </row>
    <row r="13" spans="1:15">
      <c r="B13" s="1" t="s">
        <v>117</v>
      </c>
      <c r="C13" s="254">
        <v>125945108813.20998</v>
      </c>
      <c r="D13" s="254">
        <v>134407939300.87906</v>
      </c>
      <c r="E13" s="254">
        <v>129234518262.22</v>
      </c>
      <c r="F13" s="62"/>
      <c r="G13" s="255"/>
      <c r="H13" s="129"/>
      <c r="I13" s="127"/>
      <c r="J13" s="127"/>
      <c r="K13" s="127"/>
      <c r="L13" s="126"/>
      <c r="M13" s="126"/>
    </row>
    <row r="14" spans="1:15">
      <c r="B14" s="1" t="s">
        <v>118</v>
      </c>
      <c r="C14" s="254">
        <v>9661753939.2599964</v>
      </c>
      <c r="D14" s="254">
        <v>20382136484.189041</v>
      </c>
      <c r="E14" s="254">
        <v>7042566651.920002</v>
      </c>
      <c r="F14" s="62"/>
      <c r="G14" s="255"/>
      <c r="I14" s="127"/>
      <c r="J14" s="127"/>
      <c r="K14" s="127"/>
      <c r="L14" s="126"/>
      <c r="M14" s="126"/>
    </row>
    <row r="15" spans="1:15">
      <c r="B15" s="1"/>
      <c r="C15" s="254"/>
      <c r="D15" s="254"/>
      <c r="E15" s="254"/>
      <c r="F15" s="62"/>
      <c r="G15" s="256"/>
      <c r="J15" s="128"/>
    </row>
    <row r="16" spans="1:15">
      <c r="B16" s="1"/>
      <c r="C16" s="1"/>
      <c r="D16" s="1"/>
      <c r="E16" s="254"/>
      <c r="F16" s="254"/>
      <c r="G16" s="1"/>
    </row>
    <row r="17" spans="2:9">
      <c r="B17" s="1"/>
      <c r="C17" s="1"/>
      <c r="D17" s="1"/>
      <c r="E17" s="62"/>
      <c r="F17" s="1"/>
      <c r="G17" s="1"/>
      <c r="H17" s="129">
        <f>E14-D14</f>
        <v>-13339569832.269039</v>
      </c>
    </row>
    <row r="18" spans="2:9">
      <c r="B18" s="1"/>
      <c r="C18" s="1"/>
      <c r="D18" s="1"/>
      <c r="E18" s="1"/>
      <c r="F18" s="1"/>
      <c r="G18" s="1"/>
      <c r="H18" s="127">
        <f>+E14/D14-1</f>
        <v>-0.65447357997121125</v>
      </c>
    </row>
    <row r="19" spans="2:9">
      <c r="B19" s="1"/>
      <c r="C19" s="1"/>
      <c r="D19" s="1"/>
      <c r="E19" s="1"/>
      <c r="F19" s="1"/>
      <c r="G19" s="1"/>
    </row>
    <row r="20" spans="2:9">
      <c r="B20" s="1"/>
      <c r="C20" s="1"/>
      <c r="D20" s="1"/>
      <c r="E20" s="1"/>
      <c r="F20" s="1"/>
      <c r="G20" s="1"/>
    </row>
    <row r="21" spans="2:9">
      <c r="B21" s="1"/>
      <c r="C21" s="1"/>
      <c r="D21" s="1"/>
      <c r="E21" s="1"/>
      <c r="F21" s="1"/>
      <c r="G21" s="1"/>
    </row>
    <row r="22" spans="2:9">
      <c r="B22" s="1"/>
      <c r="C22" s="1"/>
      <c r="D22" s="1"/>
      <c r="E22" s="1"/>
      <c r="F22" s="1"/>
      <c r="G22" s="1"/>
    </row>
    <row r="23" spans="2:9">
      <c r="B23" s="1"/>
      <c r="C23" s="1"/>
      <c r="D23" s="1"/>
      <c r="E23" s="1"/>
      <c r="F23" s="1"/>
      <c r="G23" s="1"/>
    </row>
    <row r="24" spans="2:9">
      <c r="B24" s="1"/>
      <c r="C24" s="1"/>
      <c r="D24" s="1"/>
      <c r="E24" s="1"/>
      <c r="F24" s="1"/>
      <c r="G24" s="1"/>
    </row>
    <row r="25" spans="2:9">
      <c r="B25" s="1"/>
      <c r="C25" s="1"/>
      <c r="D25" s="1"/>
      <c r="E25" s="1"/>
      <c r="F25" s="1"/>
      <c r="G25" s="1"/>
    </row>
    <row r="26" spans="2:9">
      <c r="B26" s="201" t="s">
        <v>119</v>
      </c>
      <c r="C26" s="1"/>
      <c r="D26" s="1"/>
      <c r="E26" s="1"/>
      <c r="F26" s="1"/>
      <c r="G26" s="1"/>
    </row>
    <row r="27" spans="2:9">
      <c r="B27" s="257" t="s">
        <v>536</v>
      </c>
      <c r="C27" s="258"/>
      <c r="D27" s="1"/>
      <c r="E27" s="1"/>
      <c r="F27" s="1"/>
      <c r="G27" s="1"/>
    </row>
    <row r="28" spans="2:9">
      <c r="B28" s="257" t="s">
        <v>537</v>
      </c>
      <c r="C28" s="258"/>
      <c r="D28" s="1"/>
      <c r="E28" s="1"/>
      <c r="F28" s="1"/>
      <c r="G28" s="1"/>
    </row>
    <row r="29" spans="2:9">
      <c r="B29" s="257" t="s">
        <v>538</v>
      </c>
      <c r="C29" s="258"/>
      <c r="D29" s="1"/>
      <c r="E29" s="1"/>
      <c r="F29" s="1"/>
      <c r="G29" s="1"/>
    </row>
    <row r="30" spans="2:9">
      <c r="B30" s="1"/>
      <c r="C30" s="1"/>
      <c r="D30" s="1"/>
      <c r="E30" s="1"/>
      <c r="F30" s="1"/>
      <c r="G30" s="1"/>
    </row>
    <row r="31" spans="2:9">
      <c r="B31" s="1"/>
      <c r="C31" s="1"/>
      <c r="D31" s="1"/>
      <c r="E31" s="1"/>
      <c r="F31" s="1"/>
      <c r="G31" s="1"/>
    </row>
    <row r="32" spans="2:9">
      <c r="B32" s="1"/>
      <c r="C32" s="1"/>
      <c r="D32" s="1"/>
      <c r="E32" s="1"/>
      <c r="F32" s="1"/>
      <c r="G32" s="1"/>
      <c r="I32" s="127"/>
    </row>
    <row r="33" spans="2:10">
      <c r="B33" s="1"/>
      <c r="C33" s="1"/>
      <c r="D33" s="1"/>
      <c r="E33" s="1"/>
      <c r="F33" s="1"/>
      <c r="G33" s="1"/>
      <c r="J33" s="127"/>
    </row>
    <row r="34" spans="2:10">
      <c r="B34" s="1"/>
      <c r="C34" s="1"/>
      <c r="D34" s="1"/>
      <c r="E34" s="1"/>
      <c r="F34" s="1"/>
      <c r="G34" s="1"/>
    </row>
    <row r="35" spans="2:10">
      <c r="F35" s="127"/>
    </row>
    <row r="36" spans="2:10">
      <c r="F36" s="130"/>
    </row>
    <row r="37" spans="2:10">
      <c r="F37" s="127"/>
      <c r="J37" s="131"/>
    </row>
    <row r="38" spans="2:10">
      <c r="E38" s="132"/>
      <c r="J38" s="127"/>
    </row>
  </sheetData>
  <mergeCells count="6">
    <mergeCell ref="B8:G8"/>
    <mergeCell ref="B1:F1"/>
    <mergeCell ref="B2:F2"/>
    <mergeCell ref="B3:F3"/>
    <mergeCell ref="B6:G6"/>
    <mergeCell ref="B7:G7"/>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D0C2A-E678-477D-9B2B-720697583B37}">
  <dimension ref="A1:K40"/>
  <sheetViews>
    <sheetView showGridLines="0" workbookViewId="0">
      <selection activeCell="C12" sqref="C12"/>
    </sheetView>
  </sheetViews>
  <sheetFormatPr baseColWidth="10" defaultColWidth="9.140625" defaultRowHeight="15"/>
  <cols>
    <col min="1" max="1" width="17.42578125" customWidth="1"/>
    <col min="2" max="2" width="9.85546875" customWidth="1"/>
    <col min="3" max="3" width="65.5703125" customWidth="1"/>
    <col min="4" max="4" width="17.42578125" customWidth="1"/>
    <col min="5" max="5" width="18.5703125" customWidth="1"/>
    <col min="6" max="6" width="9.5703125" customWidth="1"/>
    <col min="7" max="7" width="19" customWidth="1"/>
    <col min="19" max="19" width="20.5703125" bestFit="1" customWidth="1"/>
    <col min="20" max="20" width="18.5703125" bestFit="1" customWidth="1"/>
  </cols>
  <sheetData>
    <row r="1" spans="1:11">
      <c r="A1" s="259"/>
      <c r="B1" s="259"/>
      <c r="C1" s="259"/>
      <c r="D1" s="259"/>
      <c r="E1" s="259"/>
      <c r="F1" s="259"/>
      <c r="G1" s="260"/>
      <c r="H1" s="1"/>
      <c r="I1" s="260"/>
      <c r="J1" s="1"/>
      <c r="K1" s="261"/>
    </row>
    <row r="2" spans="1:11" ht="18.75">
      <c r="A2" s="2179" t="s">
        <v>476</v>
      </c>
      <c r="B2" s="2179"/>
      <c r="C2" s="2179"/>
      <c r="D2" s="2179"/>
      <c r="E2" s="2179"/>
      <c r="F2" s="2179"/>
      <c r="G2" s="2179"/>
      <c r="H2" s="2179"/>
      <c r="I2" s="2179"/>
      <c r="J2" s="2179"/>
      <c r="K2" s="2179"/>
    </row>
    <row r="3" spans="1:11" ht="18.75">
      <c r="A3" s="2179" t="s">
        <v>477</v>
      </c>
      <c r="B3" s="2179"/>
      <c r="C3" s="2179"/>
      <c r="D3" s="2179"/>
      <c r="E3" s="2179"/>
      <c r="F3" s="2179"/>
      <c r="G3" s="2179"/>
      <c r="H3" s="2179"/>
      <c r="I3" s="2179"/>
      <c r="J3" s="2179"/>
      <c r="K3" s="2179"/>
    </row>
    <row r="4" spans="1:11" ht="18.75">
      <c r="A4" s="2180" t="s">
        <v>478</v>
      </c>
      <c r="B4" s="2180"/>
      <c r="C4" s="2180"/>
      <c r="D4" s="2180"/>
      <c r="E4" s="2180"/>
      <c r="F4" s="2180"/>
      <c r="G4" s="2180"/>
      <c r="H4" s="2180"/>
      <c r="I4" s="2180"/>
      <c r="J4" s="2180"/>
      <c r="K4" s="2180"/>
    </row>
    <row r="5" spans="1:11">
      <c r="A5" s="261"/>
      <c r="B5" s="261"/>
      <c r="C5" s="261"/>
      <c r="D5" s="261"/>
      <c r="E5" s="261"/>
      <c r="F5" s="261"/>
      <c r="G5" s="261"/>
      <c r="H5" s="261"/>
      <c r="I5" s="261"/>
      <c r="J5" s="261"/>
      <c r="K5" s="261"/>
    </row>
    <row r="6" spans="1:11">
      <c r="A6" s="1"/>
      <c r="B6" s="1"/>
      <c r="C6" s="1"/>
      <c r="D6" s="1"/>
      <c r="E6" s="1"/>
      <c r="F6" s="1"/>
      <c r="G6" s="1"/>
      <c r="H6" s="1"/>
      <c r="I6" s="1"/>
      <c r="J6" s="1"/>
      <c r="K6" s="1"/>
    </row>
    <row r="7" spans="1:11">
      <c r="A7" s="1"/>
      <c r="B7" s="1"/>
      <c r="C7" s="2242" t="s">
        <v>742</v>
      </c>
      <c r="D7" s="2242"/>
      <c r="E7" s="2242"/>
      <c r="F7" s="2242"/>
      <c r="G7" s="2242"/>
      <c r="H7" s="2242"/>
      <c r="I7" s="262"/>
      <c r="J7" s="262"/>
      <c r="K7" s="262"/>
    </row>
    <row r="8" spans="1:11">
      <c r="A8" s="1"/>
      <c r="B8" s="1"/>
      <c r="C8" s="2242" t="s">
        <v>35</v>
      </c>
      <c r="D8" s="2242"/>
      <c r="E8" s="2242"/>
      <c r="F8" s="2242"/>
      <c r="G8" s="2242"/>
      <c r="H8" s="2242"/>
      <c r="I8" s="262"/>
      <c r="J8" s="262"/>
      <c r="K8" s="262"/>
    </row>
    <row r="9" spans="1:11">
      <c r="A9" s="1"/>
      <c r="B9" s="1"/>
      <c r="C9" s="2241" t="s">
        <v>120</v>
      </c>
      <c r="D9" s="2241"/>
      <c r="E9" s="2241"/>
      <c r="F9" s="2241"/>
      <c r="G9" s="2241"/>
      <c r="H9" s="2241"/>
      <c r="I9" s="263"/>
      <c r="J9" s="263"/>
      <c r="K9" s="263"/>
    </row>
    <row r="10" spans="1:11">
      <c r="A10" s="1"/>
      <c r="B10" s="1"/>
      <c r="C10" s="1"/>
      <c r="D10" s="1"/>
      <c r="E10" s="1"/>
      <c r="F10" s="1"/>
      <c r="G10" s="1"/>
      <c r="H10" s="1"/>
      <c r="I10" s="1"/>
      <c r="J10" s="1"/>
      <c r="K10" s="1"/>
    </row>
    <row r="11" spans="1:11">
      <c r="A11" s="1"/>
      <c r="B11" s="1"/>
      <c r="C11" s="1"/>
      <c r="D11" s="1"/>
      <c r="E11" s="1"/>
      <c r="F11" s="1"/>
      <c r="G11" s="1"/>
      <c r="H11" s="1"/>
      <c r="I11" s="1"/>
      <c r="J11" s="1"/>
      <c r="K11" s="1"/>
    </row>
    <row r="12" spans="1:11">
      <c r="A12" s="1"/>
      <c r="B12" s="1"/>
      <c r="C12" s="1"/>
      <c r="D12" s="1"/>
      <c r="E12" s="1"/>
      <c r="F12" s="1"/>
      <c r="G12" s="1"/>
      <c r="H12" s="1"/>
      <c r="I12" s="1"/>
      <c r="J12" s="1"/>
      <c r="K12" s="1"/>
    </row>
    <row r="13" spans="1:11">
      <c r="A13" s="1"/>
      <c r="B13" s="1"/>
      <c r="C13" s="1"/>
      <c r="D13" s="1"/>
      <c r="E13" s="1"/>
      <c r="F13" s="1"/>
      <c r="G13" s="1"/>
      <c r="H13" s="1"/>
      <c r="I13" s="1"/>
      <c r="J13" s="1"/>
      <c r="K13" s="1"/>
    </row>
    <row r="14" spans="1:11">
      <c r="A14" s="1"/>
      <c r="B14" s="1"/>
      <c r="C14" s="1"/>
      <c r="D14" s="1"/>
      <c r="E14" s="1"/>
      <c r="F14" s="1"/>
      <c r="G14" s="1"/>
      <c r="H14" s="1"/>
      <c r="I14" s="1"/>
      <c r="J14" s="1"/>
      <c r="K14" s="1"/>
    </row>
    <row r="15" spans="1:11">
      <c r="A15" s="1"/>
      <c r="B15" s="1"/>
      <c r="C15" s="1"/>
      <c r="D15" s="1"/>
      <c r="E15" s="1"/>
      <c r="F15" s="1"/>
      <c r="G15" s="1"/>
      <c r="H15" s="1"/>
      <c r="I15" s="1"/>
      <c r="J15" s="1"/>
      <c r="K15" s="1"/>
    </row>
    <row r="16" spans="1:11">
      <c r="A16" s="1"/>
      <c r="B16" s="1"/>
      <c r="C16" s="1"/>
      <c r="D16" s="1"/>
      <c r="E16" s="1"/>
      <c r="F16" s="1"/>
      <c r="G16" s="1"/>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264" t="s">
        <v>539</v>
      </c>
      <c r="D29" s="1"/>
      <c r="E29" s="1"/>
      <c r="F29" s="1"/>
      <c r="G29" s="1"/>
      <c r="H29" s="1"/>
      <c r="I29" s="1"/>
      <c r="J29" s="1"/>
      <c r="K29" s="1"/>
    </row>
    <row r="30" spans="1:11">
      <c r="A30" s="1"/>
      <c r="B30" s="1"/>
      <c r="C30" s="265" t="s">
        <v>540</v>
      </c>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205"/>
      <c r="B33" s="205">
        <v>2025</v>
      </c>
      <c r="C33" s="205">
        <v>2026</v>
      </c>
      <c r="D33" s="205"/>
      <c r="E33" s="205"/>
      <c r="F33" s="253"/>
      <c r="G33" s="253"/>
      <c r="H33" s="1"/>
      <c r="I33" s="1"/>
      <c r="J33" s="1"/>
      <c r="K33" s="1"/>
    </row>
    <row r="34" spans="1:11">
      <c r="A34" s="138" t="s">
        <v>121</v>
      </c>
      <c r="B34" s="139">
        <v>638393757596.18994</v>
      </c>
      <c r="C34" s="139">
        <v>682641432538.2301</v>
      </c>
      <c r="D34" s="140">
        <f>+C34/$C$36</f>
        <v>0.89314685741119482</v>
      </c>
      <c r="E34" s="136"/>
      <c r="F34" s="137"/>
      <c r="G34" s="137"/>
    </row>
    <row r="35" spans="1:11">
      <c r="A35" s="138" t="s">
        <v>122</v>
      </c>
      <c r="B35" s="139">
        <v>72673961316.62999</v>
      </c>
      <c r="C35" s="139">
        <v>81668968236.039948</v>
      </c>
      <c r="D35" s="140">
        <f>+C35/$C$36</f>
        <v>0.10685314258880524</v>
      </c>
      <c r="E35" s="136"/>
      <c r="F35" s="137"/>
      <c r="G35" s="137"/>
    </row>
    <row r="36" spans="1:11">
      <c r="A36" s="141" t="s">
        <v>123</v>
      </c>
      <c r="B36" s="142">
        <f>B34+B35</f>
        <v>711067718912.81995</v>
      </c>
      <c r="C36" s="142">
        <f>C34+C35</f>
        <v>764310400774.27002</v>
      </c>
      <c r="D36" s="143">
        <f>+(C36-B36)/B36</f>
        <v>7.4877090388598924E-2</v>
      </c>
      <c r="E36" s="144"/>
      <c r="F36" s="137"/>
      <c r="G36" s="137"/>
    </row>
    <row r="37" spans="1:11">
      <c r="A37" s="136"/>
      <c r="B37" s="136"/>
      <c r="C37" s="136"/>
      <c r="D37" s="139">
        <f>+C36-B36</f>
        <v>53242681861.450073</v>
      </c>
      <c r="E37" s="145"/>
      <c r="F37" s="137"/>
      <c r="G37" s="137"/>
    </row>
    <row r="38" spans="1:11">
      <c r="A38" s="146"/>
      <c r="B38" s="146"/>
      <c r="C38" s="146"/>
      <c r="D38" s="146"/>
      <c r="E38" s="147"/>
      <c r="F38" s="148"/>
      <c r="G38" s="137"/>
    </row>
    <row r="39" spans="1:11">
      <c r="A39" s="146"/>
      <c r="B39" s="146"/>
      <c r="C39" s="146"/>
      <c r="D39" s="146"/>
      <c r="E39" s="148"/>
      <c r="F39" s="148"/>
      <c r="G39" s="137"/>
    </row>
    <row r="40" spans="1:11">
      <c r="A40" s="137"/>
      <c r="B40" s="137"/>
      <c r="C40" s="137"/>
      <c r="D40" s="137"/>
      <c r="E40" s="137"/>
      <c r="F40" s="137"/>
      <c r="G40" s="137"/>
    </row>
  </sheetData>
  <mergeCells count="6">
    <mergeCell ref="C9:H9"/>
    <mergeCell ref="A2:K2"/>
    <mergeCell ref="A3:K3"/>
    <mergeCell ref="A4:K4"/>
    <mergeCell ref="C7:H7"/>
    <mergeCell ref="C8:H8"/>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81EE6-2285-4B81-A621-3F858C6D5CE2}">
  <dimension ref="A1:P276"/>
  <sheetViews>
    <sheetView showGridLines="0" topLeftCell="B7" zoomScale="90" zoomScaleNormal="90" workbookViewId="0">
      <selection activeCell="G33" sqref="G33"/>
    </sheetView>
  </sheetViews>
  <sheetFormatPr baseColWidth="10" defaultColWidth="11.42578125" defaultRowHeight="15"/>
  <cols>
    <col min="1" max="1" width="11.42578125" style="149"/>
    <col min="2" max="2" width="96.42578125" style="149" customWidth="1"/>
    <col min="3" max="3" width="19.85546875" style="149" customWidth="1"/>
    <col min="4" max="4" width="17.42578125" style="149" customWidth="1"/>
    <col min="5" max="5" width="19.5703125" style="149" customWidth="1"/>
    <col min="6" max="6" width="20.85546875" style="149" customWidth="1"/>
    <col min="7" max="7" width="24" style="149" customWidth="1"/>
    <col min="8" max="8" width="18.5703125" style="149" customWidth="1"/>
    <col min="9" max="9" width="23.42578125" style="149" customWidth="1"/>
    <col min="10" max="10" width="18.42578125" style="149" customWidth="1"/>
    <col min="11" max="11" width="15.5703125" style="149" customWidth="1"/>
    <col min="12" max="12" width="19.5703125" style="149" customWidth="1"/>
    <col min="13" max="13" width="21.85546875" style="149" customWidth="1"/>
    <col min="14" max="14" width="38.5703125" style="149" customWidth="1"/>
    <col min="15" max="15" width="25.140625" style="149" customWidth="1"/>
    <col min="16" max="16" width="15.5703125" style="149" customWidth="1"/>
    <col min="17" max="16384" width="11.42578125" style="149"/>
  </cols>
  <sheetData>
    <row r="1" spans="1:16">
      <c r="A1" s="133"/>
      <c r="B1" s="133"/>
      <c r="C1" s="133"/>
      <c r="D1" s="133"/>
      <c r="E1" s="133"/>
      <c r="F1" s="133"/>
      <c r="G1" s="133"/>
      <c r="H1" s="134"/>
      <c r="I1" s="113"/>
      <c r="J1" s="134"/>
      <c r="K1" s="113"/>
      <c r="L1" s="135"/>
    </row>
    <row r="2" spans="1:16" ht="15.75">
      <c r="A2" s="2135" t="s">
        <v>476</v>
      </c>
      <c r="B2" s="2135"/>
      <c r="C2" s="2135"/>
      <c r="D2" s="2135"/>
      <c r="E2" s="2135"/>
      <c r="F2" s="2135"/>
      <c r="G2" s="2135"/>
      <c r="H2" s="2135"/>
      <c r="I2" s="2135"/>
      <c r="J2" s="2135"/>
      <c r="K2" s="2135"/>
      <c r="L2" s="2135"/>
    </row>
    <row r="3" spans="1:16" ht="15.75">
      <c r="A3" s="2135" t="s">
        <v>477</v>
      </c>
      <c r="B3" s="2135"/>
      <c r="C3" s="2135"/>
      <c r="D3" s="2135"/>
      <c r="E3" s="2135"/>
      <c r="F3" s="2135"/>
      <c r="G3" s="2135"/>
      <c r="H3" s="2135"/>
      <c r="I3" s="2135"/>
      <c r="J3" s="2135"/>
      <c r="K3" s="2135"/>
      <c r="L3" s="2135"/>
    </row>
    <row r="4" spans="1:16" ht="15.75">
      <c r="A4" s="2136" t="s">
        <v>478</v>
      </c>
      <c r="B4" s="2136"/>
      <c r="C4" s="2136"/>
      <c r="D4" s="2136"/>
      <c r="E4" s="2136"/>
      <c r="F4" s="2136"/>
      <c r="G4" s="2136"/>
      <c r="H4" s="2136"/>
      <c r="I4" s="2136"/>
      <c r="J4" s="2136"/>
      <c r="K4" s="2136"/>
      <c r="L4" s="2136"/>
    </row>
    <row r="5" spans="1:16" ht="15.75">
      <c r="A5" s="267"/>
      <c r="B5" s="267"/>
      <c r="C5" s="267"/>
      <c r="D5" s="267"/>
      <c r="E5" s="267"/>
      <c r="F5" s="267"/>
      <c r="G5" s="267"/>
      <c r="H5" s="267"/>
      <c r="I5" s="267"/>
      <c r="J5" s="267"/>
      <c r="K5" s="267"/>
      <c r="L5" s="267"/>
    </row>
    <row r="6" spans="1:16" ht="15.75">
      <c r="A6" s="210"/>
      <c r="B6" s="210"/>
      <c r="C6" s="210"/>
      <c r="D6" s="210"/>
      <c r="E6" s="210"/>
      <c r="F6" s="210"/>
      <c r="G6" s="210"/>
      <c r="H6" s="210"/>
      <c r="I6" s="210"/>
      <c r="J6" s="210"/>
      <c r="K6" s="210"/>
      <c r="L6" s="210"/>
      <c r="N6" s="150"/>
      <c r="O6" s="150"/>
    </row>
    <row r="7" spans="1:16" ht="45" customHeight="1">
      <c r="A7" s="268"/>
      <c r="B7" s="2245" t="s">
        <v>1754</v>
      </c>
      <c r="C7" s="2246"/>
      <c r="D7" s="2246"/>
      <c r="E7" s="2246"/>
      <c r="F7" s="2246"/>
      <c r="G7" s="2246"/>
      <c r="H7" s="2246"/>
      <c r="I7" s="2246"/>
      <c r="J7" s="2246"/>
      <c r="K7" s="2246"/>
      <c r="L7" s="2246"/>
      <c r="N7" s="150"/>
      <c r="O7" s="150"/>
    </row>
    <row r="8" spans="1:16" ht="16.5" thickBot="1">
      <c r="A8" s="268"/>
      <c r="B8" s="2247" t="s">
        <v>36</v>
      </c>
      <c r="C8" s="2247"/>
      <c r="D8" s="2247"/>
      <c r="E8" s="2247"/>
      <c r="F8" s="2247"/>
      <c r="G8" s="2247"/>
      <c r="H8" s="2247"/>
      <c r="I8" s="2247"/>
      <c r="J8" s="2247"/>
      <c r="K8" s="2247"/>
      <c r="L8" s="2247"/>
      <c r="N8" s="151"/>
      <c r="O8" s="151"/>
    </row>
    <row r="9" spans="1:16" ht="16.5" thickBot="1">
      <c r="A9" s="268"/>
      <c r="B9" s="269"/>
      <c r="C9" s="269"/>
      <c r="D9" s="269"/>
      <c r="E9" s="269"/>
      <c r="F9" s="269"/>
      <c r="G9" s="269"/>
      <c r="H9" s="269"/>
      <c r="I9" s="269"/>
      <c r="J9" s="269"/>
      <c r="K9" s="269"/>
      <c r="L9" s="269"/>
      <c r="N9" s="151"/>
      <c r="O9" s="151"/>
    </row>
    <row r="10" spans="1:16" ht="21.6" customHeight="1" thickBot="1">
      <c r="A10" s="268"/>
      <c r="B10" s="2248" t="s">
        <v>38</v>
      </c>
      <c r="C10" s="735">
        <v>2025</v>
      </c>
      <c r="D10" s="2251">
        <v>2026</v>
      </c>
      <c r="E10" s="2252"/>
      <c r="F10" s="2252"/>
      <c r="G10" s="2252"/>
      <c r="H10" s="2252"/>
      <c r="I10" s="2253"/>
      <c r="J10" s="2254" t="s">
        <v>124</v>
      </c>
      <c r="K10" s="2255"/>
      <c r="L10" s="2254" t="s">
        <v>125</v>
      </c>
    </row>
    <row r="11" spans="1:16" ht="23.45" customHeight="1" thickBot="1">
      <c r="A11" s="268"/>
      <c r="B11" s="2249"/>
      <c r="C11" s="2258" t="s">
        <v>126</v>
      </c>
      <c r="D11" s="2258" t="s">
        <v>127</v>
      </c>
      <c r="E11" s="2258" t="s">
        <v>128</v>
      </c>
      <c r="F11" s="2259" t="s">
        <v>129</v>
      </c>
      <c r="G11" s="2243" t="s">
        <v>130</v>
      </c>
      <c r="H11" s="2243" t="s">
        <v>131</v>
      </c>
      <c r="I11" s="2243" t="s">
        <v>132</v>
      </c>
      <c r="J11" s="2256"/>
      <c r="K11" s="2257"/>
      <c r="L11" s="2254"/>
      <c r="N11" s="152" t="s">
        <v>37</v>
      </c>
      <c r="O11" s="153">
        <v>8677138300000.001</v>
      </c>
      <c r="P11" s="154"/>
    </row>
    <row r="12" spans="1:16" ht="23.45" customHeight="1" thickBot="1">
      <c r="A12" s="268"/>
      <c r="B12" s="2249"/>
      <c r="C12" s="2244"/>
      <c r="D12" s="2244"/>
      <c r="E12" s="2244"/>
      <c r="F12" s="2257"/>
      <c r="G12" s="2244"/>
      <c r="H12" s="2244"/>
      <c r="I12" s="2244"/>
      <c r="J12" s="737" t="s">
        <v>48</v>
      </c>
      <c r="K12" s="737" t="s">
        <v>49</v>
      </c>
      <c r="L12" s="2256"/>
      <c r="O12" s="155"/>
    </row>
    <row r="13" spans="1:16" ht="16.5" thickBot="1">
      <c r="A13" s="268"/>
      <c r="B13" s="2250"/>
      <c r="C13" s="738">
        <v>1</v>
      </c>
      <c r="D13" s="738">
        <v>2</v>
      </c>
      <c r="E13" s="738">
        <v>3</v>
      </c>
      <c r="F13" s="738">
        <v>4</v>
      </c>
      <c r="G13" s="738">
        <v>5</v>
      </c>
      <c r="H13" s="738">
        <v>6</v>
      </c>
      <c r="I13" s="738" t="s">
        <v>2007</v>
      </c>
      <c r="J13" s="738" t="s">
        <v>134</v>
      </c>
      <c r="K13" s="738" t="s">
        <v>135</v>
      </c>
      <c r="L13" s="738" t="s">
        <v>136</v>
      </c>
      <c r="N13" s="156"/>
      <c r="O13" s="118"/>
    </row>
    <row r="14" spans="1:16" ht="15.75">
      <c r="A14" s="268"/>
      <c r="B14" s="743" t="s">
        <v>137</v>
      </c>
      <c r="C14" s="744">
        <f t="shared" ref="C14:H14" si="0">C15+C21+C22+C23+C24+C29</f>
        <v>638393757596.18994</v>
      </c>
      <c r="D14" s="744">
        <f t="shared" si="0"/>
        <v>1407548685832</v>
      </c>
      <c r="E14" s="744">
        <f t="shared" si="0"/>
        <v>1407256828057.7402</v>
      </c>
      <c r="F14" s="744">
        <f t="shared" si="0"/>
        <v>893024711717.37988</v>
      </c>
      <c r="G14" s="744">
        <f>G15+G21+G22+G23+G24+G29</f>
        <v>682641432538.2301</v>
      </c>
      <c r="H14" s="744">
        <f t="shared" si="0"/>
        <v>646326885631.94983</v>
      </c>
      <c r="I14" s="745">
        <f>IFERROR(G14/D14,"-")</f>
        <v>0.48498601818147535</v>
      </c>
      <c r="J14" s="744">
        <f t="shared" ref="J14:J37" si="1">G14-C14</f>
        <v>44247674942.040161</v>
      </c>
      <c r="K14" s="745">
        <f t="shared" ref="K14:K37" si="2">IFERROR(J14/C14,"0.0%")</f>
        <v>6.931094550274193E-2</v>
      </c>
      <c r="L14" s="745">
        <f t="shared" ref="L14:L37" si="3">G14/$O$11</f>
        <v>7.8671263374726894E-2</v>
      </c>
      <c r="M14" s="157"/>
      <c r="N14" s="156"/>
      <c r="O14" s="158"/>
    </row>
    <row r="15" spans="1:16" ht="15.75">
      <c r="A15" s="268"/>
      <c r="B15" s="270" t="s">
        <v>138</v>
      </c>
      <c r="C15" s="271">
        <f t="shared" ref="C15:H15" si="4">SUM(C16:C20)</f>
        <v>228745810111.22989</v>
      </c>
      <c r="D15" s="271">
        <f t="shared" si="4"/>
        <v>542875526448</v>
      </c>
      <c r="E15" s="271">
        <f t="shared" si="4"/>
        <v>541789628951.71014</v>
      </c>
      <c r="F15" s="271">
        <f t="shared" si="4"/>
        <v>391892014194.17004</v>
      </c>
      <c r="G15" s="271">
        <f t="shared" si="4"/>
        <v>237855886882.66013</v>
      </c>
      <c r="H15" s="271">
        <f t="shared" si="4"/>
        <v>229459622890.83005</v>
      </c>
      <c r="I15" s="272">
        <f>IFERROR(G15/D15,"-")</f>
        <v>0.43814074367827199</v>
      </c>
      <c r="J15" s="271">
        <f t="shared" si="1"/>
        <v>9110076771.4302368</v>
      </c>
      <c r="K15" s="272">
        <f t="shared" si="2"/>
        <v>3.9826201699608717E-2</v>
      </c>
      <c r="L15" s="272">
        <f t="shared" si="3"/>
        <v>2.7411789308770161E-2</v>
      </c>
      <c r="M15" s="157"/>
      <c r="N15" s="156"/>
      <c r="O15" s="159"/>
    </row>
    <row r="16" spans="1:16" ht="15.75">
      <c r="A16" s="268"/>
      <c r="B16" s="273" t="s">
        <v>139</v>
      </c>
      <c r="C16" s="274">
        <v>163878388697.23996</v>
      </c>
      <c r="D16" s="274">
        <v>376964195659</v>
      </c>
      <c r="E16" s="275">
        <v>376032706042.78015</v>
      </c>
      <c r="F16" s="275">
        <v>293783927397.13013</v>
      </c>
      <c r="G16" s="275">
        <v>173269513564.87009</v>
      </c>
      <c r="H16" s="275">
        <v>173092593639.19995</v>
      </c>
      <c r="I16" s="276">
        <f t="shared" ref="I16:I37" si="5">IFERROR(G16/D16,"-")</f>
        <v>0.45964448496750299</v>
      </c>
      <c r="J16" s="274">
        <f t="shared" si="1"/>
        <v>9391124867.630127</v>
      </c>
      <c r="K16" s="276">
        <f t="shared" si="2"/>
        <v>5.7305450354286358E-2</v>
      </c>
      <c r="L16" s="276">
        <f t="shared" si="3"/>
        <v>1.9968508922448554E-2</v>
      </c>
      <c r="M16" s="160"/>
      <c r="N16" s="118"/>
      <c r="O16" s="155"/>
    </row>
    <row r="17" spans="1:14" ht="15.75">
      <c r="A17" s="268"/>
      <c r="B17" s="277" t="s">
        <v>140</v>
      </c>
      <c r="C17" s="274">
        <v>64691683012.459938</v>
      </c>
      <c r="D17" s="275">
        <v>161794237426</v>
      </c>
      <c r="E17" s="275">
        <v>162979264280.21002</v>
      </c>
      <c r="F17" s="275">
        <v>97848340161.299911</v>
      </c>
      <c r="G17" s="275">
        <v>64326626682.050056</v>
      </c>
      <c r="H17" s="275">
        <v>56110560632.540085</v>
      </c>
      <c r="I17" s="278">
        <f t="shared" si="5"/>
        <v>0.3975829282020702</v>
      </c>
      <c r="J17" s="323">
        <f t="shared" si="1"/>
        <v>-365056330.40988159</v>
      </c>
      <c r="K17" s="278">
        <f t="shared" si="2"/>
        <v>-5.6430179802181056E-3</v>
      </c>
      <c r="L17" s="278">
        <f t="shared" si="3"/>
        <v>7.4133457895963293E-3</v>
      </c>
      <c r="M17" s="160"/>
      <c r="N17" s="118"/>
    </row>
    <row r="18" spans="1:14" ht="15.75">
      <c r="A18" s="268"/>
      <c r="B18" s="273" t="s">
        <v>141</v>
      </c>
      <c r="C18" s="274">
        <v>175738401.53000003</v>
      </c>
      <c r="D18" s="274">
        <v>315596345</v>
      </c>
      <c r="E18" s="275">
        <v>379544292.92000002</v>
      </c>
      <c r="F18" s="275">
        <v>259746635.73999998</v>
      </c>
      <c r="G18" s="275">
        <v>259746635.73999998</v>
      </c>
      <c r="H18" s="275">
        <v>256468619.08999997</v>
      </c>
      <c r="I18" s="276">
        <f t="shared" si="5"/>
        <v>0.82303435972935612</v>
      </c>
      <c r="J18" s="274">
        <f t="shared" si="1"/>
        <v>84008234.209999949</v>
      </c>
      <c r="K18" s="276">
        <f t="shared" si="2"/>
        <v>0.47803003486212448</v>
      </c>
      <c r="L18" s="276">
        <f t="shared" si="3"/>
        <v>2.9934596725282107E-5</v>
      </c>
      <c r="M18" s="160"/>
      <c r="N18" s="118"/>
    </row>
    <row r="19" spans="1:14" ht="20.25" customHeight="1">
      <c r="A19" s="268"/>
      <c r="B19" s="279" t="s">
        <v>142</v>
      </c>
      <c r="C19" s="274">
        <v>0</v>
      </c>
      <c r="D19" s="275">
        <v>3385145672</v>
      </c>
      <c r="E19" s="275">
        <v>2094226209.8</v>
      </c>
      <c r="F19" s="275">
        <v>0</v>
      </c>
      <c r="G19" s="275">
        <v>0</v>
      </c>
      <c r="H19" s="275">
        <v>0</v>
      </c>
      <c r="I19" s="278">
        <f t="shared" si="5"/>
        <v>0</v>
      </c>
      <c r="J19" s="275">
        <f t="shared" si="1"/>
        <v>0</v>
      </c>
      <c r="K19" s="278" t="str">
        <f t="shared" si="2"/>
        <v>0.0%</v>
      </c>
      <c r="L19" s="278">
        <f t="shared" si="3"/>
        <v>0</v>
      </c>
      <c r="M19" s="160"/>
      <c r="N19" s="118"/>
    </row>
    <row r="20" spans="1:14" ht="39.75" customHeight="1">
      <c r="A20" s="268"/>
      <c r="B20" s="279" t="s">
        <v>143</v>
      </c>
      <c r="C20" s="274">
        <v>0</v>
      </c>
      <c r="D20" s="275">
        <v>416351346</v>
      </c>
      <c r="E20" s="275">
        <v>303888126</v>
      </c>
      <c r="F20" s="275">
        <v>0</v>
      </c>
      <c r="G20" s="275">
        <v>0</v>
      </c>
      <c r="H20" s="275">
        <v>0</v>
      </c>
      <c r="I20" s="278">
        <f t="shared" si="5"/>
        <v>0</v>
      </c>
      <c r="J20" s="275">
        <f t="shared" si="1"/>
        <v>0</v>
      </c>
      <c r="K20" s="278" t="str">
        <f t="shared" si="2"/>
        <v>0.0%</v>
      </c>
      <c r="L20" s="278">
        <f t="shared" si="3"/>
        <v>0</v>
      </c>
      <c r="M20" s="160"/>
      <c r="N20" s="118"/>
    </row>
    <row r="21" spans="1:14" ht="15.75">
      <c r="A21" s="268"/>
      <c r="B21" s="280" t="s">
        <v>144</v>
      </c>
      <c r="C21" s="281">
        <v>39430128574.949997</v>
      </c>
      <c r="D21" s="281">
        <v>101897864549</v>
      </c>
      <c r="E21" s="281">
        <v>100284334461</v>
      </c>
      <c r="F21" s="281">
        <v>90515632299.470001</v>
      </c>
      <c r="G21" s="281">
        <v>43076683649.910004</v>
      </c>
      <c r="H21" s="281">
        <v>43011877531.830002</v>
      </c>
      <c r="I21" s="282">
        <f t="shared" si="5"/>
        <v>0.42274373305630525</v>
      </c>
      <c r="J21" s="281">
        <f t="shared" si="1"/>
        <v>3646555074.9600067</v>
      </c>
      <c r="K21" s="282">
        <f t="shared" si="2"/>
        <v>9.2481440125880471E-2</v>
      </c>
      <c r="L21" s="282">
        <f t="shared" si="3"/>
        <v>4.9643882764793552E-3</v>
      </c>
      <c r="M21" s="157"/>
      <c r="N21" s="161"/>
    </row>
    <row r="22" spans="1:14" ht="15.75">
      <c r="A22" s="268"/>
      <c r="B22" s="280" t="s">
        <v>145</v>
      </c>
      <c r="C22" s="281">
        <v>150914320126.29999</v>
      </c>
      <c r="D22" s="281">
        <v>324257115564</v>
      </c>
      <c r="E22" s="281">
        <v>324257115564</v>
      </c>
      <c r="F22" s="281">
        <v>164723427481.68997</v>
      </c>
      <c r="G22" s="281">
        <v>159061106993.06003</v>
      </c>
      <c r="H22" s="281">
        <v>132307285547.44998</v>
      </c>
      <c r="I22" s="282">
        <f t="shared" si="5"/>
        <v>0.49054006638033348</v>
      </c>
      <c r="J22" s="281">
        <f t="shared" si="1"/>
        <v>8146786866.7600403</v>
      </c>
      <c r="K22" s="282">
        <f t="shared" si="2"/>
        <v>5.3982861665758462E-2</v>
      </c>
      <c r="L22" s="282">
        <f t="shared" si="3"/>
        <v>1.8331055872770865E-2</v>
      </c>
      <c r="M22" s="157"/>
      <c r="N22" s="162"/>
    </row>
    <row r="23" spans="1:14" ht="15.75">
      <c r="A23" s="268"/>
      <c r="B23" s="280" t="s">
        <v>146</v>
      </c>
      <c r="C23" s="281">
        <v>9039654288</v>
      </c>
      <c r="D23" s="281">
        <v>13786016885</v>
      </c>
      <c r="E23" s="281">
        <v>22513162760</v>
      </c>
      <c r="F23" s="281">
        <v>21169145990.579998</v>
      </c>
      <c r="G23" s="281">
        <v>21169145990.579998</v>
      </c>
      <c r="H23" s="281">
        <v>20929761960.41</v>
      </c>
      <c r="I23" s="282">
        <f t="shared" si="5"/>
        <v>1.5355520138389849</v>
      </c>
      <c r="J23" s="281">
        <f t="shared" si="1"/>
        <v>12129491702.579998</v>
      </c>
      <c r="K23" s="282">
        <f t="shared" si="2"/>
        <v>1.3418092458117241</v>
      </c>
      <c r="L23" s="282">
        <f t="shared" si="3"/>
        <v>2.43964602829714E-3</v>
      </c>
      <c r="M23" s="157"/>
      <c r="N23" s="161"/>
    </row>
    <row r="24" spans="1:14" ht="15.75">
      <c r="A24" s="268"/>
      <c r="B24" s="283" t="s">
        <v>147</v>
      </c>
      <c r="C24" s="281">
        <f>SUM(C25:C28)</f>
        <v>208794334846.77008</v>
      </c>
      <c r="D24" s="284">
        <v>424672198458</v>
      </c>
      <c r="E24" s="284">
        <v>418344012644.51001</v>
      </c>
      <c r="F24" s="284">
        <v>224663301121.46997</v>
      </c>
      <c r="G24" s="284">
        <v>221417418392.01993</v>
      </c>
      <c r="H24" s="284">
        <v>220557545327.4299</v>
      </c>
      <c r="I24" s="285">
        <f t="shared" si="5"/>
        <v>0.52138430346039732</v>
      </c>
      <c r="J24" s="284">
        <f t="shared" si="1"/>
        <v>12623083545.249847</v>
      </c>
      <c r="K24" s="285">
        <f t="shared" si="2"/>
        <v>6.0457021281318156E-2</v>
      </c>
      <c r="L24" s="285">
        <f t="shared" si="3"/>
        <v>2.5517331951712685E-2</v>
      </c>
      <c r="M24" s="157"/>
      <c r="N24" s="161"/>
    </row>
    <row r="25" spans="1:14" ht="15.75">
      <c r="A25" s="268"/>
      <c r="B25" s="286" t="s">
        <v>148</v>
      </c>
      <c r="C25" s="275">
        <v>31232831731.140015</v>
      </c>
      <c r="D25" s="275">
        <v>65883131456</v>
      </c>
      <c r="E25" s="275">
        <v>67540691319.43</v>
      </c>
      <c r="F25" s="275">
        <v>31262906816.14999</v>
      </c>
      <c r="G25" s="275">
        <v>30485373482.14999</v>
      </c>
      <c r="H25" s="275">
        <v>30215231980.839985</v>
      </c>
      <c r="I25" s="278">
        <f t="shared" si="5"/>
        <v>0.46271895109463068</v>
      </c>
      <c r="J25" s="323">
        <f t="shared" si="1"/>
        <v>-747458248.99002457</v>
      </c>
      <c r="K25" s="278">
        <f t="shared" si="2"/>
        <v>-2.3931811736583194E-2</v>
      </c>
      <c r="L25" s="278">
        <f t="shared" si="3"/>
        <v>3.5132980976170436E-3</v>
      </c>
      <c r="M25" s="157"/>
      <c r="N25" s="161"/>
    </row>
    <row r="26" spans="1:14" ht="15.75">
      <c r="A26" s="268"/>
      <c r="B26" s="287" t="s">
        <v>149</v>
      </c>
      <c r="C26" s="275">
        <v>170565244941.46008</v>
      </c>
      <c r="D26" s="274">
        <v>342169100277</v>
      </c>
      <c r="E26" s="275">
        <v>336177550446.04004</v>
      </c>
      <c r="F26" s="275">
        <v>185658449348.59998</v>
      </c>
      <c r="G26" s="275">
        <v>183547486089.95996</v>
      </c>
      <c r="H26" s="275">
        <v>183452215352.60992</v>
      </c>
      <c r="I26" s="276">
        <f t="shared" si="5"/>
        <v>0.53642332385177594</v>
      </c>
      <c r="J26" s="274">
        <f t="shared" si="1"/>
        <v>12982241148.499878</v>
      </c>
      <c r="K26" s="276">
        <f t="shared" si="2"/>
        <v>7.6113050773945951E-2</v>
      </c>
      <c r="L26" s="276">
        <f t="shared" si="3"/>
        <v>2.1152997652458753E-2</v>
      </c>
      <c r="M26" s="157"/>
      <c r="N26" s="161"/>
    </row>
    <row r="27" spans="1:14" ht="15.75">
      <c r="A27" s="268"/>
      <c r="B27" s="287" t="s">
        <v>150</v>
      </c>
      <c r="C27" s="275">
        <v>429900408.11999989</v>
      </c>
      <c r="D27" s="274">
        <v>955120864</v>
      </c>
      <c r="E27" s="275">
        <v>1072392083</v>
      </c>
      <c r="F27" s="275">
        <v>385050360.25999993</v>
      </c>
      <c r="G27" s="275">
        <v>377238173.54999989</v>
      </c>
      <c r="H27" s="275">
        <v>368372447.85999995</v>
      </c>
      <c r="I27" s="276">
        <f t="shared" si="5"/>
        <v>0.39496380800451231</v>
      </c>
      <c r="J27" s="323">
        <f t="shared" si="1"/>
        <v>-52662234.569999993</v>
      </c>
      <c r="K27" s="276">
        <f t="shared" si="2"/>
        <v>-0.12249868475421444</v>
      </c>
      <c r="L27" s="276">
        <f t="shared" si="3"/>
        <v>4.3474952283519541E-5</v>
      </c>
      <c r="M27" s="157"/>
      <c r="N27" s="161"/>
    </row>
    <row r="28" spans="1:14" ht="15.75">
      <c r="A28" s="268"/>
      <c r="B28" s="287" t="s">
        <v>151</v>
      </c>
      <c r="C28" s="275">
        <v>6566357766.0500011</v>
      </c>
      <c r="D28" s="274">
        <v>15664845861</v>
      </c>
      <c r="E28" s="275">
        <v>13553378796.040001</v>
      </c>
      <c r="F28" s="275">
        <v>7356894596.4599991</v>
      </c>
      <c r="G28" s="275">
        <v>7007320646.3599997</v>
      </c>
      <c r="H28" s="275">
        <v>6521725546.1199989</v>
      </c>
      <c r="I28" s="276">
        <f t="shared" si="5"/>
        <v>0.44732777510475114</v>
      </c>
      <c r="J28" s="274">
        <f t="shared" si="1"/>
        <v>440962880.30999851</v>
      </c>
      <c r="K28" s="276">
        <f t="shared" si="2"/>
        <v>6.7154866673562338E-2</v>
      </c>
      <c r="L28" s="276">
        <f t="shared" si="3"/>
        <v>8.0756124935337252E-4</v>
      </c>
      <c r="M28" s="157"/>
      <c r="N28" s="161"/>
    </row>
    <row r="29" spans="1:14" ht="15.75">
      <c r="A29" s="268"/>
      <c r="B29" s="288" t="s">
        <v>152</v>
      </c>
      <c r="C29" s="289">
        <v>1469509648.9400001</v>
      </c>
      <c r="D29" s="289">
        <v>59963928</v>
      </c>
      <c r="E29" s="289">
        <v>68573676.519999996</v>
      </c>
      <c r="F29" s="289">
        <v>61190630</v>
      </c>
      <c r="G29" s="289">
        <v>61190630</v>
      </c>
      <c r="H29" s="289">
        <v>60792374</v>
      </c>
      <c r="I29" s="290">
        <f t="shared" si="5"/>
        <v>1.0204573322815009</v>
      </c>
      <c r="J29" s="2085">
        <f t="shared" si="1"/>
        <v>-1408319018.9400001</v>
      </c>
      <c r="K29" s="290">
        <f t="shared" si="2"/>
        <v>-0.95835983108777911</v>
      </c>
      <c r="L29" s="291">
        <f t="shared" si="3"/>
        <v>7.0519366966872007E-6</v>
      </c>
      <c r="M29" s="157"/>
      <c r="N29" s="161"/>
    </row>
    <row r="30" spans="1:14" ht="15.75">
      <c r="A30" s="268"/>
      <c r="B30" s="746" t="s">
        <v>153</v>
      </c>
      <c r="C30" s="747">
        <f t="shared" ref="C30:H30" si="6">SUM(C31:C35)+C40</f>
        <v>72673961316.62999</v>
      </c>
      <c r="D30" s="747">
        <f t="shared" si="6"/>
        <v>215284720455</v>
      </c>
      <c r="E30" s="747">
        <f t="shared" si="6"/>
        <v>220155125999.94995</v>
      </c>
      <c r="F30" s="747">
        <f t="shared" si="6"/>
        <v>95024120976.480011</v>
      </c>
      <c r="G30" s="747">
        <f>SUM(G31:G35)+G40</f>
        <v>81668968236.039948</v>
      </c>
      <c r="H30" s="747">
        <f t="shared" si="6"/>
        <v>76702079877.459976</v>
      </c>
      <c r="I30" s="748">
        <f t="shared" si="5"/>
        <v>0.37935329578167087</v>
      </c>
      <c r="J30" s="747">
        <f t="shared" si="1"/>
        <v>8995006919.4099579</v>
      </c>
      <c r="K30" s="748">
        <f t="shared" si="2"/>
        <v>0.12377207402001945</v>
      </c>
      <c r="L30" s="748">
        <f t="shared" si="3"/>
        <v>9.4119703308220802E-3</v>
      </c>
      <c r="M30" s="157"/>
      <c r="N30" s="161"/>
    </row>
    <row r="31" spans="1:14" ht="15.75">
      <c r="A31" s="268"/>
      <c r="B31" s="292" t="s">
        <v>154</v>
      </c>
      <c r="C31" s="284">
        <v>22985645715.079998</v>
      </c>
      <c r="D31" s="271">
        <v>65675086633</v>
      </c>
      <c r="E31" s="281">
        <v>67207471538.930031</v>
      </c>
      <c r="F31" s="284">
        <v>31091863921.549999</v>
      </c>
      <c r="G31" s="284">
        <v>27919770821.210003</v>
      </c>
      <c r="H31" s="284">
        <v>25392501106.610001</v>
      </c>
      <c r="I31" s="272">
        <f t="shared" si="5"/>
        <v>0.42511966489254777</v>
      </c>
      <c r="J31" s="271">
        <f t="shared" si="1"/>
        <v>4934125106.1300049</v>
      </c>
      <c r="K31" s="272">
        <f t="shared" si="2"/>
        <v>0.21466114840937078</v>
      </c>
      <c r="L31" s="272">
        <f t="shared" si="3"/>
        <v>3.217624273801191E-3</v>
      </c>
      <c r="M31" s="163"/>
      <c r="N31" s="161"/>
    </row>
    <row r="32" spans="1:14" ht="15.75">
      <c r="A32" s="268"/>
      <c r="B32" s="283" t="s">
        <v>155</v>
      </c>
      <c r="C32" s="284">
        <v>13838296989.469988</v>
      </c>
      <c r="D32" s="284">
        <v>71387716208</v>
      </c>
      <c r="E32" s="284">
        <v>73906626873.289978</v>
      </c>
      <c r="F32" s="284">
        <v>30506171767.700024</v>
      </c>
      <c r="G32" s="284">
        <v>21736929088.569969</v>
      </c>
      <c r="H32" s="284">
        <v>19929214013.329987</v>
      </c>
      <c r="I32" s="285">
        <f t="shared" si="5"/>
        <v>0.30449116799360559</v>
      </c>
      <c r="J32" s="284">
        <f t="shared" si="1"/>
        <v>7898632099.0999813</v>
      </c>
      <c r="K32" s="285">
        <f t="shared" si="2"/>
        <v>0.57078064628258152</v>
      </c>
      <c r="L32" s="285">
        <f t="shared" si="3"/>
        <v>2.5050804005935881E-3</v>
      </c>
      <c r="M32" s="163"/>
      <c r="N32" s="161"/>
    </row>
    <row r="33" spans="1:15" ht="15.75">
      <c r="A33" s="268"/>
      <c r="B33" s="283" t="s">
        <v>156</v>
      </c>
      <c r="C33" s="284">
        <v>40833672.93</v>
      </c>
      <c r="D33" s="284">
        <v>16448771</v>
      </c>
      <c r="E33" s="284">
        <v>36311461</v>
      </c>
      <c r="F33" s="284">
        <v>17868298.400000002</v>
      </c>
      <c r="G33" s="284">
        <v>5048629.42</v>
      </c>
      <c r="H33" s="284">
        <v>3778560.02</v>
      </c>
      <c r="I33" s="285">
        <f t="shared" si="5"/>
        <v>0.3069304946855908</v>
      </c>
      <c r="J33" s="2085">
        <f t="shared" si="1"/>
        <v>-35785043.509999998</v>
      </c>
      <c r="K33" s="285">
        <f t="shared" si="2"/>
        <v>-0.87636112409837041</v>
      </c>
      <c r="L33" s="285">
        <f t="shared" si="3"/>
        <v>5.8183115739897785E-7</v>
      </c>
      <c r="M33" s="163"/>
      <c r="N33" s="161"/>
    </row>
    <row r="34" spans="1:15" ht="15.75">
      <c r="A34" s="268"/>
      <c r="B34" s="293" t="s">
        <v>157</v>
      </c>
      <c r="C34" s="284">
        <v>900941114.24000001</v>
      </c>
      <c r="D34" s="284">
        <v>2770222220</v>
      </c>
      <c r="E34" s="284">
        <v>5810344999.0599995</v>
      </c>
      <c r="F34" s="284">
        <v>4300752947.0799999</v>
      </c>
      <c r="G34" s="284">
        <v>3055749034.1400008</v>
      </c>
      <c r="H34" s="284">
        <v>2528841989.8800006</v>
      </c>
      <c r="I34" s="285">
        <f t="shared" si="5"/>
        <v>1.1030700035826009</v>
      </c>
      <c r="J34" s="284">
        <f t="shared" si="1"/>
        <v>2154807919.9000006</v>
      </c>
      <c r="K34" s="285">
        <f t="shared" si="2"/>
        <v>2.3917300318986059</v>
      </c>
      <c r="L34" s="285">
        <f t="shared" si="3"/>
        <v>3.5216092316288198E-4</v>
      </c>
      <c r="M34" s="163"/>
      <c r="N34" s="161"/>
    </row>
    <row r="35" spans="1:15" ht="15.75">
      <c r="A35" s="268"/>
      <c r="B35" s="283" t="s">
        <v>158</v>
      </c>
      <c r="C35" s="284">
        <f t="shared" ref="C35:H35" si="7">SUM(C36:C39)</f>
        <v>34908243824.910004</v>
      </c>
      <c r="D35" s="284">
        <f t="shared" si="7"/>
        <v>72988962348</v>
      </c>
      <c r="E35" s="284">
        <f t="shared" si="7"/>
        <v>73015934836.669968</v>
      </c>
      <c r="F35" s="284">
        <f t="shared" si="7"/>
        <v>29107464041.749992</v>
      </c>
      <c r="G35" s="284">
        <f t="shared" si="7"/>
        <v>28951470662.699989</v>
      </c>
      <c r="H35" s="284">
        <f t="shared" si="7"/>
        <v>28847744207.619991</v>
      </c>
      <c r="I35" s="285">
        <f t="shared" si="5"/>
        <v>0.39665546311870947</v>
      </c>
      <c r="J35" s="2086">
        <f t="shared" si="1"/>
        <v>-5956773162.2100143</v>
      </c>
      <c r="K35" s="285">
        <f t="shared" si="2"/>
        <v>-0.17064087188365945</v>
      </c>
      <c r="L35" s="285">
        <f t="shared" si="3"/>
        <v>3.3365229021070212E-3</v>
      </c>
      <c r="M35" s="163"/>
      <c r="N35" s="161"/>
    </row>
    <row r="36" spans="1:15" ht="15.75">
      <c r="A36" s="268"/>
      <c r="B36" s="279" t="s">
        <v>159</v>
      </c>
      <c r="C36" s="275">
        <v>716391276.99000001</v>
      </c>
      <c r="D36" s="275">
        <v>174800000</v>
      </c>
      <c r="E36" s="275">
        <v>1271709115.9099998</v>
      </c>
      <c r="F36" s="275">
        <v>869889941.70000005</v>
      </c>
      <c r="G36" s="275">
        <v>853556608.35000002</v>
      </c>
      <c r="H36" s="275">
        <v>836156608.35000002</v>
      </c>
      <c r="I36" s="278">
        <f t="shared" si="5"/>
        <v>4.8830469585240275</v>
      </c>
      <c r="J36" s="275">
        <f t="shared" si="1"/>
        <v>137165331.36000001</v>
      </c>
      <c r="K36" s="278">
        <f t="shared" si="2"/>
        <v>0.19146705964415964</v>
      </c>
      <c r="L36" s="278">
        <f t="shared" si="3"/>
        <v>9.8368445775492587E-5</v>
      </c>
      <c r="M36" s="163"/>
      <c r="N36" s="122"/>
    </row>
    <row r="37" spans="1:15" ht="15.75">
      <c r="A37" s="268"/>
      <c r="B37" s="287" t="s">
        <v>160</v>
      </c>
      <c r="C37" s="275">
        <v>34190868654.59</v>
      </c>
      <c r="D37" s="274">
        <v>72814162348</v>
      </c>
      <c r="E37" s="275">
        <v>71743256586.089966</v>
      </c>
      <c r="F37" s="275">
        <v>28236604965.379993</v>
      </c>
      <c r="G37" s="275">
        <v>28096944919.679993</v>
      </c>
      <c r="H37" s="275">
        <v>28010618464.599995</v>
      </c>
      <c r="I37" s="276">
        <f t="shared" si="5"/>
        <v>0.38587197893449005</v>
      </c>
      <c r="J37" s="323">
        <f t="shared" si="1"/>
        <v>-6093923734.9100075</v>
      </c>
      <c r="K37" s="276">
        <f t="shared" si="2"/>
        <v>-0.17823249232048746</v>
      </c>
      <c r="L37" s="276">
        <f t="shared" si="3"/>
        <v>3.2380427680494604E-3</v>
      </c>
      <c r="M37" s="164"/>
      <c r="N37" s="122"/>
    </row>
    <row r="38" spans="1:15" ht="15.75" hidden="1">
      <c r="A38" s="268"/>
      <c r="B38" s="287" t="s">
        <v>161</v>
      </c>
      <c r="C38" s="275">
        <v>0</v>
      </c>
      <c r="D38" s="274">
        <v>0</v>
      </c>
      <c r="E38" s="274">
        <v>0</v>
      </c>
      <c r="F38" s="274">
        <v>0</v>
      </c>
      <c r="G38" s="274">
        <v>0</v>
      </c>
      <c r="H38" s="274">
        <v>0</v>
      </c>
      <c r="I38" s="274">
        <v>0</v>
      </c>
      <c r="J38" s="274">
        <v>0</v>
      </c>
      <c r="K38" s="276">
        <v>0</v>
      </c>
      <c r="L38" s="276">
        <v>0</v>
      </c>
      <c r="M38" s="164"/>
      <c r="N38" s="122"/>
    </row>
    <row r="39" spans="1:15" ht="15.75">
      <c r="A39" s="268"/>
      <c r="B39" s="287" t="s">
        <v>162</v>
      </c>
      <c r="C39" s="275">
        <v>983893.33</v>
      </c>
      <c r="D39" s="274">
        <v>0</v>
      </c>
      <c r="E39" s="274">
        <v>969134.67</v>
      </c>
      <c r="F39" s="274">
        <v>969134.67</v>
      </c>
      <c r="G39" s="274">
        <v>969134.67</v>
      </c>
      <c r="H39" s="274">
        <v>969134.67</v>
      </c>
      <c r="I39" s="276" t="str">
        <f>IFERROR(G39/D39,"-")</f>
        <v>-</v>
      </c>
      <c r="J39" s="2086">
        <f>G39-C39</f>
        <v>-14758.659999999916</v>
      </c>
      <c r="K39" s="276">
        <f>IFERROR(J39/C39,"0.0%")</f>
        <v>-1.5000264307107273E-2</v>
      </c>
      <c r="L39" s="276">
        <f>G39/$O$11</f>
        <v>1.1168828206875531E-7</v>
      </c>
      <c r="M39" s="163"/>
      <c r="N39" s="122"/>
    </row>
    <row r="40" spans="1:15" ht="16.5" thickBot="1">
      <c r="A40" s="268"/>
      <c r="B40" s="288" t="s">
        <v>163</v>
      </c>
      <c r="C40" s="289">
        <v>0</v>
      </c>
      <c r="D40" s="289">
        <v>2446284275</v>
      </c>
      <c r="E40" s="289">
        <v>178436291</v>
      </c>
      <c r="F40" s="289">
        <v>0</v>
      </c>
      <c r="G40" s="289">
        <v>0</v>
      </c>
      <c r="H40" s="289">
        <v>0</v>
      </c>
      <c r="I40" s="290">
        <f>IFERROR(G40/D40,"-")</f>
        <v>0</v>
      </c>
      <c r="J40" s="289">
        <f>G40-C40</f>
        <v>0</v>
      </c>
      <c r="K40" s="290" t="str">
        <f>IFERROR(J40/C40,"0.0%")</f>
        <v>0.0%</v>
      </c>
      <c r="L40" s="291">
        <f>G40/$O$11</f>
        <v>0</v>
      </c>
      <c r="M40" s="163"/>
      <c r="N40" s="161"/>
    </row>
    <row r="41" spans="1:15" ht="16.5" thickBot="1">
      <c r="A41" s="268"/>
      <c r="B41" s="739" t="s">
        <v>164</v>
      </c>
      <c r="C41" s="740">
        <f>C14+C30</f>
        <v>711067718912.81995</v>
      </c>
      <c r="D41" s="740">
        <f>D14+D30</f>
        <v>1622833406287</v>
      </c>
      <c r="E41" s="740">
        <f>E14+E30</f>
        <v>1627411954057.6902</v>
      </c>
      <c r="F41" s="740">
        <f>F30+F14</f>
        <v>988048832693.85986</v>
      </c>
      <c r="G41" s="740">
        <f>G30+G14</f>
        <v>764310400774.27002</v>
      </c>
      <c r="H41" s="740">
        <f>H30+H14</f>
        <v>723028965509.40979</v>
      </c>
      <c r="I41" s="741">
        <f>IFERROR(G41/D41,"-")</f>
        <v>0.470972804610297</v>
      </c>
      <c r="J41" s="740">
        <f>G41-C41</f>
        <v>53242681861.450073</v>
      </c>
      <c r="K41" s="741">
        <f>IFERROR(J41/C41,"0.0%")</f>
        <v>7.4877090388598924E-2</v>
      </c>
      <c r="L41" s="742">
        <f>G41/$O$11</f>
        <v>8.8083233705548977E-2</v>
      </c>
      <c r="M41" s="163"/>
      <c r="N41" s="156"/>
      <c r="O41" s="156"/>
    </row>
    <row r="42" spans="1:15" ht="15.75">
      <c r="A42" s="268"/>
      <c r="B42" s="294"/>
      <c r="C42" s="295"/>
      <c r="D42" s="295"/>
      <c r="E42" s="295"/>
      <c r="F42" s="296"/>
      <c r="G42" s="297"/>
      <c r="H42" s="296"/>
      <c r="I42" s="298"/>
      <c r="J42" s="295"/>
      <c r="K42" s="298"/>
      <c r="L42" s="298">
        <f>G42/$O$11</f>
        <v>0</v>
      </c>
      <c r="M42" s="165"/>
      <c r="N42" s="162"/>
      <c r="O42" s="156"/>
    </row>
    <row r="43" spans="1:15">
      <c r="B43" s="726" t="s">
        <v>911</v>
      </c>
      <c r="C43" s="727"/>
      <c r="D43" s="727"/>
      <c r="E43" s="727"/>
      <c r="F43" s="727"/>
      <c r="G43" s="727"/>
      <c r="H43" s="727"/>
      <c r="I43" s="727"/>
      <c r="J43" s="727"/>
      <c r="K43" s="727"/>
      <c r="L43" s="727"/>
    </row>
    <row r="44" spans="1:15">
      <c r="B44" s="727" t="s">
        <v>165</v>
      </c>
      <c r="C44" s="727"/>
      <c r="D44" s="727"/>
      <c r="E44" s="727"/>
      <c r="F44" s="727"/>
      <c r="G44" s="62"/>
      <c r="H44" s="727"/>
      <c r="I44" s="727"/>
      <c r="J44" s="727"/>
      <c r="K44" s="727"/>
      <c r="L44" s="727"/>
    </row>
    <row r="45" spans="1:15">
      <c r="B45" s="728" t="s">
        <v>166</v>
      </c>
      <c r="C45" s="727"/>
      <c r="D45" s="727"/>
      <c r="E45" s="727"/>
      <c r="F45" s="727"/>
      <c r="G45" s="62"/>
      <c r="H45" s="727"/>
      <c r="I45" s="727"/>
      <c r="J45" s="727"/>
      <c r="K45" s="727"/>
      <c r="L45" s="727"/>
    </row>
    <row r="46" spans="1:15">
      <c r="B46" s="729" t="s">
        <v>167</v>
      </c>
      <c r="C46" s="727"/>
      <c r="D46" s="727"/>
      <c r="E46" s="727"/>
      <c r="F46" s="727"/>
      <c r="G46" s="62"/>
      <c r="H46" s="727"/>
      <c r="I46" s="727"/>
      <c r="J46" s="727"/>
      <c r="K46" s="727"/>
      <c r="L46" s="727"/>
    </row>
    <row r="47" spans="1:15">
      <c r="B47" s="726" t="s">
        <v>912</v>
      </c>
      <c r="C47" s="727"/>
      <c r="D47" s="727"/>
      <c r="E47" s="727"/>
      <c r="F47" s="727"/>
      <c r="G47" s="727"/>
      <c r="H47" s="727"/>
      <c r="I47" s="727"/>
      <c r="J47" s="727"/>
      <c r="K47" s="727"/>
      <c r="L47" s="727"/>
    </row>
    <row r="48" spans="1:15">
      <c r="B48" s="727"/>
      <c r="C48" s="727"/>
      <c r="D48" s="727"/>
      <c r="E48" s="727"/>
      <c r="F48" s="727"/>
      <c r="G48" s="727"/>
      <c r="H48" s="727"/>
      <c r="I48" s="730"/>
      <c r="J48" s="730"/>
      <c r="K48" s="727"/>
      <c r="L48" s="727"/>
    </row>
    <row r="49" spans="2:15">
      <c r="B49" s="727"/>
      <c r="C49" s="727"/>
      <c r="D49" s="727"/>
      <c r="E49" s="727"/>
      <c r="F49" s="731"/>
      <c r="G49" s="732"/>
      <c r="H49" s="732"/>
      <c r="I49" s="733"/>
      <c r="J49" s="734"/>
      <c r="K49" s="733"/>
      <c r="L49" s="727"/>
    </row>
    <row r="50" spans="2:15">
      <c r="B50" s="727"/>
      <c r="C50" s="727"/>
      <c r="D50" s="727"/>
      <c r="E50" s="727"/>
      <c r="F50" s="727"/>
      <c r="G50" s="727"/>
      <c r="H50" s="727"/>
      <c r="I50" s="727"/>
      <c r="J50" s="727"/>
      <c r="K50" s="727"/>
      <c r="L50" s="727"/>
    </row>
    <row r="52" spans="2:15">
      <c r="F52" s="118"/>
    </row>
    <row r="55" spans="2:15">
      <c r="O55" s="156"/>
    </row>
    <row r="276" spans="2:2">
      <c r="B276" s="149" t="s">
        <v>168</v>
      </c>
    </row>
  </sheetData>
  <mergeCells count="16">
    <mergeCell ref="I11:I12"/>
    <mergeCell ref="A2:L2"/>
    <mergeCell ref="A3:L3"/>
    <mergeCell ref="A4:L4"/>
    <mergeCell ref="B7:L7"/>
    <mergeCell ref="B8:L8"/>
    <mergeCell ref="B10:B13"/>
    <mergeCell ref="D10:I10"/>
    <mergeCell ref="J10:K11"/>
    <mergeCell ref="L10:L12"/>
    <mergeCell ref="C11:C12"/>
    <mergeCell ref="D11:D12"/>
    <mergeCell ref="E11:E12"/>
    <mergeCell ref="F11:F12"/>
    <mergeCell ref="G11:G12"/>
    <mergeCell ref="H11:H12"/>
  </mergeCells>
  <pageMargins left="0.7" right="0.7" top="0.75" bottom="0.75" header="0.3" footer="0.3"/>
  <pageSetup orientation="portrait" r:id="rId1"/>
  <ignoredErrors>
    <ignoredError sqref="C16:K44 C15:H15 J15:K15" formulaRange="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26AFC-EE47-48CF-A4B9-EE183484E84A}">
  <dimension ref="C1:N55"/>
  <sheetViews>
    <sheetView showGridLines="0" zoomScale="87" zoomScaleNormal="87" workbookViewId="0">
      <selection activeCell="H36" sqref="C11:H36"/>
    </sheetView>
  </sheetViews>
  <sheetFormatPr baseColWidth="10" defaultColWidth="11.5703125" defaultRowHeight="15"/>
  <cols>
    <col min="1" max="2" width="11.5703125" style="166"/>
    <col min="3" max="3" width="125.5703125" style="166" customWidth="1"/>
    <col min="4" max="5" width="20.140625" style="166" customWidth="1"/>
    <col min="6" max="6" width="17.42578125" style="166" customWidth="1"/>
    <col min="7" max="7" width="15.5703125" style="166" customWidth="1"/>
    <col min="8" max="8" width="11.140625" style="166" customWidth="1"/>
    <col min="9" max="16384" width="11.5703125" style="166"/>
  </cols>
  <sheetData>
    <row r="1" spans="3:14" ht="15.75">
      <c r="C1" s="2135" t="s">
        <v>476</v>
      </c>
      <c r="D1" s="2135"/>
      <c r="E1" s="2135"/>
      <c r="F1" s="2135"/>
      <c r="G1" s="2135"/>
      <c r="H1" s="2135"/>
      <c r="I1" s="2135"/>
      <c r="J1" s="2135"/>
      <c r="K1" s="2135"/>
      <c r="L1" s="2135"/>
      <c r="M1" s="2135"/>
      <c r="N1" s="2135"/>
    </row>
    <row r="2" spans="3:14" ht="15.75">
      <c r="C2" s="2135" t="s">
        <v>477</v>
      </c>
      <c r="D2" s="2135"/>
      <c r="E2" s="2135"/>
      <c r="F2" s="2135"/>
      <c r="G2" s="2135"/>
      <c r="H2" s="2135"/>
      <c r="I2" s="2135"/>
      <c r="J2" s="2135"/>
      <c r="K2" s="2135"/>
      <c r="L2" s="2135"/>
      <c r="M2" s="2135"/>
      <c r="N2" s="2135"/>
    </row>
    <row r="3" spans="3:14" ht="24.75" customHeight="1">
      <c r="C3" s="2136" t="s">
        <v>478</v>
      </c>
      <c r="D3" s="2136"/>
      <c r="E3" s="2136"/>
      <c r="F3" s="2136"/>
      <c r="G3" s="2136"/>
      <c r="H3" s="2136"/>
      <c r="I3" s="2136"/>
      <c r="J3" s="2136"/>
      <c r="K3" s="2136"/>
      <c r="L3" s="2136"/>
      <c r="M3" s="2136"/>
      <c r="N3" s="2136"/>
    </row>
    <row r="4" spans="3:14" ht="14.45" customHeight="1">
      <c r="C4" s="319"/>
      <c r="D4" s="319"/>
      <c r="E4" s="319"/>
      <c r="F4" s="319"/>
      <c r="G4" s="319"/>
      <c r="H4" s="319"/>
      <c r="I4" s="319"/>
      <c r="J4" s="300"/>
      <c r="K4" s="300"/>
      <c r="L4" s="300"/>
      <c r="M4" s="300"/>
      <c r="N4" s="300"/>
    </row>
    <row r="5" spans="3:14" ht="15.75">
      <c r="C5" s="2263" t="s">
        <v>1755</v>
      </c>
      <c r="D5" s="2263"/>
      <c r="E5" s="2263"/>
      <c r="F5" s="2263"/>
      <c r="G5" s="2263"/>
      <c r="H5" s="2263"/>
      <c r="I5" s="2263"/>
      <c r="J5" s="2263"/>
    </row>
    <row r="6" spans="3:14" ht="15.75">
      <c r="C6" s="2263" t="s">
        <v>169</v>
      </c>
      <c r="D6" s="2263"/>
      <c r="E6" s="2263"/>
      <c r="F6" s="2263"/>
      <c r="G6" s="2263"/>
      <c r="H6" s="2263"/>
      <c r="I6" s="2263"/>
      <c r="J6" s="2263"/>
    </row>
    <row r="7" spans="3:14" ht="15.75">
      <c r="C7" s="2264" t="s">
        <v>170</v>
      </c>
      <c r="D7" s="2264"/>
      <c r="E7" s="2264"/>
      <c r="F7" s="2264"/>
      <c r="G7" s="2264"/>
      <c r="H7" s="2264"/>
      <c r="I7" s="2264"/>
      <c r="J7" s="2264"/>
    </row>
    <row r="8" spans="3:14" ht="15.75">
      <c r="C8" s="300"/>
      <c r="D8" s="300"/>
      <c r="E8" s="300"/>
      <c r="F8" s="300"/>
      <c r="G8" s="300"/>
      <c r="H8" s="300"/>
      <c r="I8" s="300"/>
      <c r="J8" s="300"/>
    </row>
    <row r="9" spans="3:14" ht="15.75">
      <c r="C9" s="300"/>
      <c r="D9" s="300"/>
      <c r="E9" s="300"/>
      <c r="F9" s="300"/>
      <c r="G9" s="300"/>
      <c r="H9" s="300"/>
      <c r="I9" s="300"/>
      <c r="J9" s="300"/>
    </row>
    <row r="10" spans="3:14" ht="16.5" thickBot="1">
      <c r="C10" s="300"/>
      <c r="D10" s="300"/>
      <c r="E10" s="300"/>
      <c r="F10" s="300"/>
      <c r="G10" s="300"/>
      <c r="H10" s="300"/>
      <c r="I10" s="300"/>
      <c r="J10" s="300"/>
    </row>
    <row r="11" spans="3:14" ht="15" customHeight="1">
      <c r="C11" s="2265" t="s">
        <v>171</v>
      </c>
      <c r="D11" s="2260" t="s">
        <v>172</v>
      </c>
      <c r="E11" s="2260" t="s">
        <v>128</v>
      </c>
      <c r="F11" s="2260" t="s">
        <v>173</v>
      </c>
      <c r="G11" s="2260" t="s">
        <v>174</v>
      </c>
      <c r="H11" s="2260" t="s">
        <v>175</v>
      </c>
      <c r="I11" s="300"/>
      <c r="J11" s="300"/>
    </row>
    <row r="12" spans="3:14" ht="15" customHeight="1">
      <c r="C12" s="2266"/>
      <c r="D12" s="2261"/>
      <c r="E12" s="2261"/>
      <c r="F12" s="2261"/>
      <c r="G12" s="2261"/>
      <c r="H12" s="2261"/>
      <c r="I12" s="300"/>
      <c r="J12" s="300"/>
    </row>
    <row r="13" spans="3:14" ht="35.25" customHeight="1" thickBot="1">
      <c r="C13" s="749" t="s">
        <v>176</v>
      </c>
      <c r="D13" s="2262"/>
      <c r="E13" s="2262"/>
      <c r="F13" s="2262"/>
      <c r="G13" s="2262"/>
      <c r="H13" s="2262"/>
      <c r="I13" s="300"/>
      <c r="J13" s="300"/>
    </row>
    <row r="14" spans="3:14" ht="15.75">
      <c r="C14" s="750" t="s">
        <v>177</v>
      </c>
      <c r="D14" s="751">
        <f>+D15+D20</f>
        <v>30541911076</v>
      </c>
      <c r="E14" s="751">
        <f>+E15+E20</f>
        <v>28040619051</v>
      </c>
      <c r="F14" s="751">
        <f t="shared" ref="F14:H14" si="0">+F15+F20</f>
        <v>11804820921.220001</v>
      </c>
      <c r="G14" s="751">
        <f t="shared" si="0"/>
        <v>11778820921.220001</v>
      </c>
      <c r="H14" s="751">
        <f t="shared" si="0"/>
        <v>11778820921.220001</v>
      </c>
      <c r="I14" s="300"/>
      <c r="J14" s="300"/>
    </row>
    <row r="15" spans="3:14" ht="15.75">
      <c r="C15" s="301" t="s">
        <v>178</v>
      </c>
      <c r="D15" s="302">
        <f t="shared" ref="D15:H17" si="1">+D16</f>
        <v>2050000000</v>
      </c>
      <c r="E15" s="302">
        <f t="shared" si="1"/>
        <v>1855000000</v>
      </c>
      <c r="F15" s="302">
        <f t="shared" si="1"/>
        <v>1205000000</v>
      </c>
      <c r="G15" s="302">
        <f t="shared" si="1"/>
        <v>1205000000</v>
      </c>
      <c r="H15" s="302">
        <f t="shared" si="1"/>
        <v>1205000000</v>
      </c>
      <c r="I15" s="300"/>
      <c r="J15" s="300"/>
    </row>
    <row r="16" spans="3:14" ht="15.75">
      <c r="C16" s="303" t="s">
        <v>179</v>
      </c>
      <c r="D16" s="304">
        <f t="shared" si="1"/>
        <v>2050000000</v>
      </c>
      <c r="E16" s="304">
        <f t="shared" si="1"/>
        <v>1855000000</v>
      </c>
      <c r="F16" s="304">
        <f t="shared" si="1"/>
        <v>1205000000</v>
      </c>
      <c r="G16" s="304">
        <f t="shared" si="1"/>
        <v>1205000000</v>
      </c>
      <c r="H16" s="304">
        <f t="shared" si="1"/>
        <v>1205000000</v>
      </c>
      <c r="I16" s="300"/>
      <c r="J16" s="300"/>
    </row>
    <row r="17" spans="3:10" ht="15.75">
      <c r="C17" s="305" t="s">
        <v>180</v>
      </c>
      <c r="D17" s="306">
        <f t="shared" si="1"/>
        <v>2050000000</v>
      </c>
      <c r="E17" s="306">
        <f t="shared" si="1"/>
        <v>1855000000</v>
      </c>
      <c r="F17" s="306">
        <f t="shared" si="1"/>
        <v>1205000000</v>
      </c>
      <c r="G17" s="306">
        <f t="shared" si="1"/>
        <v>1205000000</v>
      </c>
      <c r="H17" s="306">
        <f t="shared" si="1"/>
        <v>1205000000</v>
      </c>
      <c r="I17" s="300"/>
      <c r="J17" s="300"/>
    </row>
    <row r="18" spans="3:10" ht="15.75">
      <c r="C18" s="307" t="s">
        <v>181</v>
      </c>
      <c r="D18" s="304">
        <v>2050000000</v>
      </c>
      <c r="E18" s="304">
        <v>1855000000</v>
      </c>
      <c r="F18" s="304">
        <v>1205000000</v>
      </c>
      <c r="G18" s="304">
        <v>1205000000</v>
      </c>
      <c r="H18" s="304">
        <v>1205000000</v>
      </c>
      <c r="I18" s="300"/>
      <c r="J18" s="300"/>
    </row>
    <row r="19" spans="3:10" ht="15.75">
      <c r="C19" s="307" t="s">
        <v>182</v>
      </c>
      <c r="D19" s="304">
        <v>0</v>
      </c>
      <c r="E19" s="304">
        <v>0</v>
      </c>
      <c r="F19" s="304">
        <v>1205000000</v>
      </c>
      <c r="G19" s="304">
        <v>1205000000</v>
      </c>
      <c r="H19" s="304">
        <v>1205000000</v>
      </c>
      <c r="I19" s="300"/>
      <c r="J19" s="300"/>
    </row>
    <row r="20" spans="3:10" ht="15.75">
      <c r="C20" s="301" t="s">
        <v>183</v>
      </c>
      <c r="D20" s="302">
        <f>+D22</f>
        <v>28491911076</v>
      </c>
      <c r="E20" s="302">
        <f>+E22</f>
        <v>26185619051</v>
      </c>
      <c r="F20" s="302">
        <f t="shared" ref="F20:H20" si="2">+F22</f>
        <v>10599820921.220001</v>
      </c>
      <c r="G20" s="302">
        <f t="shared" si="2"/>
        <v>10573820921.220001</v>
      </c>
      <c r="H20" s="302">
        <f t="shared" si="2"/>
        <v>10573820921.220001</v>
      </c>
      <c r="I20" s="300"/>
      <c r="J20" s="300"/>
    </row>
    <row r="21" spans="3:10" ht="15.75">
      <c r="C21" s="303" t="s">
        <v>184</v>
      </c>
      <c r="D21" s="308">
        <v>28491911076</v>
      </c>
      <c r="E21" s="308">
        <v>26185619051</v>
      </c>
      <c r="F21" s="308">
        <v>10599820921.220001</v>
      </c>
      <c r="G21" s="308">
        <v>10573820921.220001</v>
      </c>
      <c r="H21" s="308">
        <v>10573820921.220001</v>
      </c>
      <c r="I21" s="300"/>
      <c r="J21" s="300"/>
    </row>
    <row r="22" spans="3:10" ht="15.75">
      <c r="C22" s="305" t="s">
        <v>185</v>
      </c>
      <c r="D22" s="306">
        <f>+D23</f>
        <v>28491911076</v>
      </c>
      <c r="E22" s="306">
        <f>+E23</f>
        <v>26185619051</v>
      </c>
      <c r="F22" s="306">
        <f t="shared" ref="F22:H22" si="3">+F23</f>
        <v>10599820921.220001</v>
      </c>
      <c r="G22" s="306">
        <f t="shared" si="3"/>
        <v>10573820921.220001</v>
      </c>
      <c r="H22" s="306">
        <f t="shared" si="3"/>
        <v>10573820921.220001</v>
      </c>
      <c r="I22" s="300"/>
      <c r="J22" s="300"/>
    </row>
    <row r="23" spans="3:10" ht="15.75">
      <c r="C23" s="307" t="s">
        <v>186</v>
      </c>
      <c r="D23" s="304">
        <v>28491911076</v>
      </c>
      <c r="E23" s="304">
        <v>26185619051</v>
      </c>
      <c r="F23" s="304">
        <v>10599820921.220001</v>
      </c>
      <c r="G23" s="304">
        <v>10573820921.220001</v>
      </c>
      <c r="H23" s="304">
        <v>10573820921.220001</v>
      </c>
      <c r="I23" s="300"/>
      <c r="J23" s="300"/>
    </row>
    <row r="24" spans="3:10" ht="15.75">
      <c r="C24" s="309" t="s">
        <v>187</v>
      </c>
      <c r="D24" s="304">
        <v>0</v>
      </c>
      <c r="E24" s="304">
        <v>0</v>
      </c>
      <c r="F24" s="304">
        <v>103201736.03</v>
      </c>
      <c r="G24" s="304">
        <v>103201736.03</v>
      </c>
      <c r="H24" s="304">
        <v>103201736.03</v>
      </c>
      <c r="I24" s="300"/>
      <c r="J24" s="300"/>
    </row>
    <row r="25" spans="3:10" ht="15.75">
      <c r="C25" s="309" t="s">
        <v>188</v>
      </c>
      <c r="D25" s="304">
        <v>0</v>
      </c>
      <c r="E25" s="304">
        <v>0</v>
      </c>
      <c r="F25" s="304">
        <v>488593908.24000001</v>
      </c>
      <c r="G25" s="304">
        <v>488593908.24000001</v>
      </c>
      <c r="H25" s="304">
        <v>488593908.24000001</v>
      </c>
      <c r="I25" s="300"/>
      <c r="J25" s="300"/>
    </row>
    <row r="26" spans="3:10" ht="15.75">
      <c r="C26" s="309" t="s">
        <v>189</v>
      </c>
      <c r="D26" s="304">
        <v>0</v>
      </c>
      <c r="E26" s="304">
        <v>0</v>
      </c>
      <c r="F26" s="304">
        <v>869626359</v>
      </c>
      <c r="G26" s="304">
        <v>869626359</v>
      </c>
      <c r="H26" s="304">
        <v>869626359</v>
      </c>
      <c r="I26" s="300"/>
      <c r="J26" s="300"/>
    </row>
    <row r="27" spans="3:10" ht="15" customHeight="1">
      <c r="C27" s="309" t="s">
        <v>190</v>
      </c>
      <c r="D27" s="304">
        <v>0</v>
      </c>
      <c r="E27" s="304">
        <v>0</v>
      </c>
      <c r="F27" s="304">
        <v>26000000</v>
      </c>
      <c r="G27" s="304">
        <v>0</v>
      </c>
      <c r="H27" s="304">
        <v>0</v>
      </c>
      <c r="I27" s="300"/>
      <c r="J27" s="300"/>
    </row>
    <row r="28" spans="3:10" ht="15.75">
      <c r="C28" s="309" t="s">
        <v>191</v>
      </c>
      <c r="D28" s="304">
        <v>0</v>
      </c>
      <c r="E28" s="304">
        <v>0</v>
      </c>
      <c r="F28" s="304">
        <v>9000000000</v>
      </c>
      <c r="G28" s="304">
        <v>9000000000</v>
      </c>
      <c r="H28" s="304">
        <v>9000000000</v>
      </c>
      <c r="I28" s="300"/>
      <c r="J28" s="300"/>
    </row>
    <row r="29" spans="3:10" ht="15.75">
      <c r="C29" s="310" t="s">
        <v>192</v>
      </c>
      <c r="D29" s="311">
        <v>0</v>
      </c>
      <c r="E29" s="311">
        <v>0</v>
      </c>
      <c r="F29" s="311">
        <v>112398917.95</v>
      </c>
      <c r="G29" s="311">
        <v>112398917.95</v>
      </c>
      <c r="H29" s="311">
        <v>112398917.95</v>
      </c>
      <c r="I29" s="300"/>
      <c r="J29" s="300"/>
    </row>
    <row r="30" spans="3:10" ht="15.75">
      <c r="C30" s="750" t="s">
        <v>193</v>
      </c>
      <c r="D30" s="751">
        <v>700000000</v>
      </c>
      <c r="E30" s="751">
        <v>825000000</v>
      </c>
      <c r="F30" s="751">
        <f>+F31</f>
        <v>425000000</v>
      </c>
      <c r="G30" s="751">
        <f t="shared" ref="G30:H33" si="4">+G31</f>
        <v>425000000</v>
      </c>
      <c r="H30" s="751">
        <f t="shared" si="4"/>
        <v>250000000</v>
      </c>
      <c r="I30" s="300"/>
      <c r="J30" s="300"/>
    </row>
    <row r="31" spans="3:10" ht="15.75">
      <c r="C31" s="301" t="s">
        <v>183</v>
      </c>
      <c r="D31" s="302">
        <v>700000000</v>
      </c>
      <c r="E31" s="302">
        <v>825000000</v>
      </c>
      <c r="F31" s="302">
        <f>+F32</f>
        <v>425000000</v>
      </c>
      <c r="G31" s="302">
        <f t="shared" si="4"/>
        <v>425000000</v>
      </c>
      <c r="H31" s="302">
        <f t="shared" si="4"/>
        <v>250000000</v>
      </c>
      <c r="I31" s="300"/>
      <c r="J31" s="300"/>
    </row>
    <row r="32" spans="3:10" ht="15.75">
      <c r="C32" s="303" t="s">
        <v>184</v>
      </c>
      <c r="D32" s="304">
        <v>700000000</v>
      </c>
      <c r="E32" s="304">
        <v>825000000</v>
      </c>
      <c r="F32" s="304">
        <v>425000000</v>
      </c>
      <c r="G32" s="304">
        <v>425000000</v>
      </c>
      <c r="H32" s="304">
        <v>250000000</v>
      </c>
      <c r="I32" s="300"/>
      <c r="J32" s="300"/>
    </row>
    <row r="33" spans="3:10" ht="15.75">
      <c r="C33" s="305" t="s">
        <v>185</v>
      </c>
      <c r="D33" s="306">
        <v>700000000</v>
      </c>
      <c r="E33" s="306">
        <v>825000000</v>
      </c>
      <c r="F33" s="306">
        <f>+F34</f>
        <v>425000000</v>
      </c>
      <c r="G33" s="306">
        <f t="shared" si="4"/>
        <v>425000000</v>
      </c>
      <c r="H33" s="306">
        <f t="shared" si="4"/>
        <v>250000000</v>
      </c>
      <c r="I33" s="300"/>
      <c r="J33" s="300"/>
    </row>
    <row r="34" spans="3:10" ht="15.75">
      <c r="C34" s="307" t="s">
        <v>186</v>
      </c>
      <c r="D34" s="304">
        <v>700000000</v>
      </c>
      <c r="E34" s="304">
        <v>825000000</v>
      </c>
      <c r="F34" s="304">
        <v>425000000</v>
      </c>
      <c r="G34" s="304">
        <v>425000000</v>
      </c>
      <c r="H34" s="304">
        <v>250000000</v>
      </c>
      <c r="I34" s="300"/>
      <c r="J34" s="300"/>
    </row>
    <row r="35" spans="3:10" ht="15.75">
      <c r="C35" s="312" t="s">
        <v>194</v>
      </c>
      <c r="D35" s="304">
        <v>0</v>
      </c>
      <c r="E35" s="304">
        <v>0</v>
      </c>
      <c r="F35" s="304">
        <v>425000000</v>
      </c>
      <c r="G35" s="304">
        <v>425000000</v>
      </c>
      <c r="H35" s="304">
        <v>250000000</v>
      </c>
      <c r="I35" s="300"/>
      <c r="J35" s="300"/>
    </row>
    <row r="36" spans="3:10" ht="16.5" thickBot="1">
      <c r="C36" s="313" t="s">
        <v>195</v>
      </c>
      <c r="D36" s="314">
        <f>SUM(D14,D30)</f>
        <v>31241911076</v>
      </c>
      <c r="E36" s="314">
        <f>SUM(E14,E30)</f>
        <v>28865619051</v>
      </c>
      <c r="F36" s="314">
        <f t="shared" ref="F36:H36" si="5">SUM(F14,F30)</f>
        <v>12229820921.220001</v>
      </c>
      <c r="G36" s="314">
        <f t="shared" si="5"/>
        <v>12203820921.220001</v>
      </c>
      <c r="H36" s="314">
        <f t="shared" si="5"/>
        <v>12028820921.220001</v>
      </c>
      <c r="I36" s="300"/>
      <c r="J36" s="300"/>
    </row>
    <row r="37" spans="3:10" ht="15.75">
      <c r="C37" s="315" t="s">
        <v>119</v>
      </c>
      <c r="D37" s="300"/>
      <c r="E37" s="300"/>
      <c r="F37" s="300"/>
      <c r="G37" s="300"/>
      <c r="H37" s="300"/>
      <c r="I37" s="300"/>
      <c r="J37" s="300"/>
    </row>
    <row r="38" spans="3:10" ht="15.75">
      <c r="C38" s="316" t="s">
        <v>196</v>
      </c>
      <c r="D38" s="300"/>
      <c r="E38" s="300"/>
      <c r="F38" s="300"/>
      <c r="G38" s="300"/>
      <c r="H38" s="300"/>
      <c r="I38" s="300"/>
      <c r="J38" s="300"/>
    </row>
    <row r="39" spans="3:10" ht="15.75">
      <c r="C39" s="299" t="s">
        <v>197</v>
      </c>
      <c r="D39" s="300"/>
      <c r="E39" s="300"/>
      <c r="F39" s="300"/>
      <c r="G39" s="300"/>
      <c r="H39" s="300"/>
      <c r="I39" s="300"/>
      <c r="J39" s="300"/>
    </row>
    <row r="40" spans="3:10" ht="30" customHeight="1">
      <c r="C40" s="317" t="s">
        <v>111</v>
      </c>
      <c r="D40" s="318"/>
      <c r="E40" s="318"/>
      <c r="F40" s="318"/>
      <c r="G40" s="318"/>
      <c r="H40" s="318"/>
      <c r="I40" s="300"/>
      <c r="J40" s="300"/>
    </row>
    <row r="41" spans="3:10" ht="15.75">
      <c r="C41" s="315" t="s">
        <v>541</v>
      </c>
      <c r="D41" s="300"/>
      <c r="E41" s="300"/>
      <c r="F41" s="300"/>
      <c r="G41" s="300"/>
      <c r="H41" s="300"/>
      <c r="I41" s="300"/>
      <c r="J41" s="300"/>
    </row>
    <row r="42" spans="3:10" ht="15.75">
      <c r="C42" s="300"/>
      <c r="D42" s="300"/>
      <c r="E42" s="300"/>
      <c r="F42" s="300"/>
      <c r="G42" s="300"/>
      <c r="H42" s="300"/>
      <c r="I42" s="300"/>
      <c r="J42" s="300"/>
    </row>
    <row r="43" spans="3:10" ht="15.75">
      <c r="C43" s="300"/>
      <c r="D43" s="300"/>
      <c r="E43" s="300"/>
      <c r="F43" s="300"/>
      <c r="G43" s="300"/>
      <c r="H43" s="300"/>
      <c r="I43" s="300"/>
      <c r="J43" s="300"/>
    </row>
    <row r="44" spans="3:10" ht="15.75">
      <c r="C44" s="300"/>
      <c r="D44" s="300"/>
      <c r="E44" s="300"/>
      <c r="F44" s="300"/>
      <c r="G44" s="300"/>
      <c r="H44" s="300"/>
      <c r="I44" s="300"/>
      <c r="J44" s="300"/>
    </row>
    <row r="45" spans="3:10" ht="15.75">
      <c r="C45" s="300"/>
      <c r="D45" s="300"/>
      <c r="E45" s="300"/>
      <c r="F45" s="300"/>
      <c r="G45" s="300"/>
      <c r="H45" s="300"/>
      <c r="I45" s="300"/>
      <c r="J45" s="300"/>
    </row>
    <row r="46" spans="3:10">
      <c r="C46" s="167"/>
      <c r="D46" s="167"/>
      <c r="E46" s="167"/>
      <c r="F46" s="167"/>
      <c r="G46" s="167"/>
      <c r="H46" s="167"/>
    </row>
    <row r="47" spans="3:10">
      <c r="C47" s="167"/>
      <c r="D47" s="167"/>
      <c r="E47" s="167"/>
      <c r="F47" s="167"/>
      <c r="G47" s="167"/>
      <c r="H47" s="167"/>
    </row>
    <row r="48" spans="3:10">
      <c r="C48" s="167"/>
      <c r="D48" s="167"/>
      <c r="E48" s="167"/>
      <c r="F48" s="167"/>
      <c r="G48" s="167"/>
      <c r="H48" s="167"/>
    </row>
    <row r="49" spans="3:8">
      <c r="C49" s="167"/>
      <c r="D49" s="167"/>
      <c r="E49" s="167"/>
      <c r="F49" s="167"/>
      <c r="G49" s="167"/>
      <c r="H49" s="167"/>
    </row>
    <row r="50" spans="3:8">
      <c r="C50" s="167"/>
      <c r="D50" s="167"/>
      <c r="E50" s="167"/>
      <c r="F50" s="167"/>
      <c r="G50" s="167"/>
      <c r="H50" s="167"/>
    </row>
    <row r="51" spans="3:8">
      <c r="C51" s="167"/>
      <c r="D51" s="167"/>
      <c r="E51" s="167"/>
      <c r="F51" s="167"/>
      <c r="G51" s="167"/>
      <c r="H51" s="167"/>
    </row>
    <row r="52" spans="3:8">
      <c r="C52" s="167"/>
      <c r="D52" s="167"/>
      <c r="E52" s="167"/>
      <c r="F52" s="167"/>
      <c r="G52" s="167"/>
      <c r="H52" s="167"/>
    </row>
    <row r="53" spans="3:8">
      <c r="C53" s="167"/>
      <c r="D53" s="167"/>
      <c r="E53" s="167"/>
      <c r="F53" s="167"/>
      <c r="G53" s="167"/>
      <c r="H53" s="167"/>
    </row>
    <row r="54" spans="3:8">
      <c r="C54" s="167"/>
      <c r="D54" s="167"/>
      <c r="E54" s="167"/>
      <c r="F54" s="167"/>
      <c r="G54" s="167"/>
      <c r="H54" s="167"/>
    </row>
    <row r="55" spans="3:8">
      <c r="C55" s="167"/>
      <c r="D55" s="167"/>
      <c r="E55" s="167"/>
      <c r="F55" s="167"/>
      <c r="G55" s="167"/>
      <c r="H55" s="167"/>
    </row>
  </sheetData>
  <mergeCells count="12">
    <mergeCell ref="H11:H13"/>
    <mergeCell ref="C1:N1"/>
    <mergeCell ref="C2:N2"/>
    <mergeCell ref="C3:N3"/>
    <mergeCell ref="C5:J5"/>
    <mergeCell ref="C6:J6"/>
    <mergeCell ref="C7:J7"/>
    <mergeCell ref="C11:C12"/>
    <mergeCell ref="D11:D13"/>
    <mergeCell ref="E11:E13"/>
    <mergeCell ref="F11:F13"/>
    <mergeCell ref="G11:G13"/>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6C3B3-F527-4293-A0A4-BCD34AF18345}">
  <dimension ref="A1:W52"/>
  <sheetViews>
    <sheetView showGridLines="0" zoomScaleNormal="100" workbookViewId="0">
      <selection activeCell="V12" sqref="V12"/>
    </sheetView>
  </sheetViews>
  <sheetFormatPr baseColWidth="10" defaultColWidth="11.42578125" defaultRowHeight="15"/>
  <cols>
    <col min="1" max="1" width="20.5703125" style="174" customWidth="1"/>
    <col min="2" max="2" width="21.42578125" style="174" customWidth="1"/>
    <col min="3" max="3" width="11.42578125" style="174"/>
    <col min="4" max="4" width="2.42578125" style="174" customWidth="1"/>
    <col min="5" max="16384" width="11.42578125" style="174"/>
  </cols>
  <sheetData>
    <row r="1" spans="1:23" ht="18.75" customHeight="1">
      <c r="F1" s="2179" t="s">
        <v>476</v>
      </c>
      <c r="G1" s="2179"/>
      <c r="H1" s="2179"/>
      <c r="I1" s="2179"/>
      <c r="J1" s="2179"/>
      <c r="K1" s="2179"/>
      <c r="L1" s="2179"/>
      <c r="M1" s="2179"/>
      <c r="N1" s="2179"/>
      <c r="O1" s="2179"/>
      <c r="P1" s="2179"/>
      <c r="Q1" s="2179"/>
      <c r="R1" s="2179"/>
      <c r="S1" s="2179"/>
      <c r="T1" s="2179"/>
      <c r="U1" s="2179"/>
      <c r="V1" s="2179"/>
      <c r="W1" s="2179"/>
    </row>
    <row r="2" spans="1:23" ht="18.75" customHeight="1">
      <c r="F2" s="2179" t="s">
        <v>477</v>
      </c>
      <c r="G2" s="2179"/>
      <c r="H2" s="2179"/>
      <c r="I2" s="2179"/>
      <c r="J2" s="2179"/>
      <c r="K2" s="2179"/>
      <c r="L2" s="2179"/>
      <c r="M2" s="2179"/>
      <c r="N2" s="2179"/>
      <c r="O2" s="2179"/>
      <c r="P2" s="2179"/>
      <c r="Q2" s="2179"/>
      <c r="R2" s="2179"/>
      <c r="S2" s="2179"/>
      <c r="T2" s="2179"/>
      <c r="U2" s="2179"/>
      <c r="V2" s="2179"/>
      <c r="W2" s="2179"/>
    </row>
    <row r="3" spans="1:23" ht="18.75" customHeight="1">
      <c r="F3" s="2180" t="s">
        <v>478</v>
      </c>
      <c r="G3" s="2180"/>
      <c r="H3" s="2180"/>
      <c r="I3" s="2180"/>
      <c r="J3" s="2180"/>
      <c r="K3" s="2180"/>
      <c r="L3" s="2180"/>
      <c r="M3" s="2180"/>
      <c r="N3" s="2180"/>
      <c r="O3" s="2180"/>
      <c r="P3" s="2180"/>
      <c r="Q3" s="2180"/>
      <c r="R3" s="2180"/>
      <c r="S3" s="2180"/>
      <c r="T3" s="2180"/>
      <c r="U3" s="2180"/>
      <c r="V3" s="2180"/>
      <c r="W3" s="2180"/>
    </row>
    <row r="4" spans="1:23" ht="15.75">
      <c r="A4" s="206" t="s">
        <v>493</v>
      </c>
      <c r="B4" s="206" t="s">
        <v>494</v>
      </c>
      <c r="C4" s="206" t="s">
        <v>495</v>
      </c>
    </row>
    <row r="5" spans="1:23">
      <c r="A5" s="174" t="s">
        <v>496</v>
      </c>
      <c r="B5" s="174" t="s">
        <v>497</v>
      </c>
      <c r="C5" s="207">
        <v>6639255230.4999981</v>
      </c>
      <c r="E5" s="208"/>
    </row>
    <row r="6" spans="1:23">
      <c r="A6" s="174" t="s">
        <v>496</v>
      </c>
      <c r="B6" s="174" t="s">
        <v>498</v>
      </c>
      <c r="C6" s="207">
        <v>1422954906.72</v>
      </c>
      <c r="E6" s="208"/>
    </row>
    <row r="7" spans="1:23">
      <c r="A7" s="174" t="s">
        <v>496</v>
      </c>
      <c r="B7" s="174" t="s">
        <v>499</v>
      </c>
      <c r="C7" s="207">
        <v>156267920.34000003</v>
      </c>
      <c r="E7" s="208"/>
    </row>
    <row r="8" spans="1:23">
      <c r="A8" s="174" t="s">
        <v>496</v>
      </c>
      <c r="B8" s="174" t="s">
        <v>500</v>
      </c>
      <c r="C8" s="207">
        <v>529518229.99000001</v>
      </c>
      <c r="E8" s="208"/>
    </row>
    <row r="9" spans="1:23">
      <c r="A9" s="174" t="s">
        <v>496</v>
      </c>
      <c r="B9" s="174" t="s">
        <v>501</v>
      </c>
      <c r="C9" s="207">
        <v>523701767.19000006</v>
      </c>
      <c r="E9" s="208"/>
    </row>
    <row r="10" spans="1:23">
      <c r="A10" s="174" t="s">
        <v>496</v>
      </c>
      <c r="B10" s="174" t="s">
        <v>502</v>
      </c>
      <c r="C10" s="207">
        <v>1261323179.4600003</v>
      </c>
      <c r="E10" s="208"/>
    </row>
    <row r="11" spans="1:23">
      <c r="A11" s="174" t="s">
        <v>496</v>
      </c>
      <c r="B11" s="174" t="s">
        <v>503</v>
      </c>
      <c r="C11" s="207">
        <v>546193042.53999996</v>
      </c>
      <c r="E11" s="208"/>
    </row>
    <row r="12" spans="1:23">
      <c r="A12" s="174" t="s">
        <v>496</v>
      </c>
      <c r="B12" s="174" t="s">
        <v>504</v>
      </c>
      <c r="C12" s="207">
        <v>575785459.07000005</v>
      </c>
      <c r="E12" s="208"/>
    </row>
    <row r="13" spans="1:23">
      <c r="A13" s="174" t="s">
        <v>496</v>
      </c>
      <c r="B13" s="174" t="s">
        <v>505</v>
      </c>
      <c r="C13" s="207">
        <v>615941410.6500001</v>
      </c>
      <c r="E13" s="208"/>
    </row>
    <row r="14" spans="1:23">
      <c r="A14" s="174" t="s">
        <v>496</v>
      </c>
      <c r="B14" s="174" t="s">
        <v>506</v>
      </c>
      <c r="C14" s="207">
        <v>205482598.98999995</v>
      </c>
      <c r="E14" s="208"/>
    </row>
    <row r="15" spans="1:23">
      <c r="A15" s="174" t="s">
        <v>496</v>
      </c>
      <c r="B15" s="174" t="s">
        <v>507</v>
      </c>
      <c r="C15" s="207">
        <v>913957561.75999987</v>
      </c>
      <c r="E15" s="208"/>
    </row>
    <row r="16" spans="1:23">
      <c r="A16" s="174" t="s">
        <v>496</v>
      </c>
      <c r="B16" s="174" t="s">
        <v>508</v>
      </c>
      <c r="C16" s="207">
        <v>242170004.64999998</v>
      </c>
      <c r="E16" s="208"/>
    </row>
    <row r="17" spans="1:5">
      <c r="A17" s="174" t="s">
        <v>496</v>
      </c>
      <c r="B17" s="174" t="s">
        <v>509</v>
      </c>
      <c r="C17" s="207">
        <v>1235184758.3099999</v>
      </c>
      <c r="E17" s="208"/>
    </row>
    <row r="18" spans="1:5">
      <c r="A18" s="174" t="s">
        <v>496</v>
      </c>
      <c r="B18" s="174" t="s">
        <v>510</v>
      </c>
      <c r="C18" s="207">
        <v>779093817.71000016</v>
      </c>
      <c r="E18" s="208"/>
    </row>
    <row r="19" spans="1:5">
      <c r="A19" s="174" t="s">
        <v>496</v>
      </c>
      <c r="B19" s="174" t="s">
        <v>511</v>
      </c>
      <c r="C19" s="207">
        <v>1409711533.9000001</v>
      </c>
      <c r="E19" s="208"/>
    </row>
    <row r="20" spans="1:5">
      <c r="A20" s="174" t="s">
        <v>496</v>
      </c>
      <c r="B20" s="174" t="s">
        <v>512</v>
      </c>
      <c r="C20" s="207">
        <v>1538892312.1499996</v>
      </c>
      <c r="E20" s="208"/>
    </row>
    <row r="21" spans="1:5">
      <c r="A21" s="174" t="s">
        <v>496</v>
      </c>
      <c r="B21" s="174" t="s">
        <v>513</v>
      </c>
      <c r="C21" s="207">
        <v>414731058.44999999</v>
      </c>
      <c r="E21" s="208"/>
    </row>
    <row r="22" spans="1:5">
      <c r="A22" s="174" t="s">
        <v>496</v>
      </c>
      <c r="B22" s="174" t="s">
        <v>514</v>
      </c>
      <c r="C22" s="207">
        <v>1067132645.1600001</v>
      </c>
      <c r="E22" s="208"/>
    </row>
    <row r="23" spans="1:5">
      <c r="A23" s="174" t="s">
        <v>496</v>
      </c>
      <c r="B23" s="174" t="s">
        <v>515</v>
      </c>
      <c r="C23" s="207">
        <v>222979991.76999995</v>
      </c>
      <c r="E23" s="208"/>
    </row>
    <row r="24" spans="1:5">
      <c r="A24" s="174" t="s">
        <v>496</v>
      </c>
      <c r="B24" s="174" t="s">
        <v>516</v>
      </c>
      <c r="C24" s="207">
        <v>501127499.13</v>
      </c>
      <c r="E24" s="208"/>
    </row>
    <row r="25" spans="1:5">
      <c r="A25" s="174" t="s">
        <v>496</v>
      </c>
      <c r="B25" s="174" t="s">
        <v>517</v>
      </c>
      <c r="C25" s="207">
        <v>1498377624.5999994</v>
      </c>
      <c r="E25" s="208"/>
    </row>
    <row r="26" spans="1:5">
      <c r="A26" s="174" t="s">
        <v>496</v>
      </c>
      <c r="B26" s="174" t="s">
        <v>518</v>
      </c>
      <c r="C26" s="207">
        <v>353470124.87000006</v>
      </c>
      <c r="E26" s="208"/>
    </row>
    <row r="27" spans="1:5">
      <c r="A27" s="174" t="s">
        <v>496</v>
      </c>
      <c r="B27" s="174" t="s">
        <v>519</v>
      </c>
      <c r="C27" s="207">
        <v>472217812.07999998</v>
      </c>
      <c r="E27" s="208"/>
    </row>
    <row r="28" spans="1:5">
      <c r="A28" s="174" t="s">
        <v>496</v>
      </c>
      <c r="B28" s="174" t="s">
        <v>520</v>
      </c>
      <c r="C28" s="207">
        <v>394314473.82999998</v>
      </c>
      <c r="E28" s="208"/>
    </row>
    <row r="29" spans="1:5">
      <c r="A29" s="174" t="s">
        <v>496</v>
      </c>
      <c r="B29" s="174" t="s">
        <v>521</v>
      </c>
      <c r="C29" s="207">
        <v>2126648271.9599998</v>
      </c>
      <c r="E29" s="208"/>
    </row>
    <row r="30" spans="1:5">
      <c r="A30" s="174" t="s">
        <v>496</v>
      </c>
      <c r="B30" s="174" t="s">
        <v>522</v>
      </c>
      <c r="C30" s="207">
        <v>310659427.36000001</v>
      </c>
      <c r="E30" s="208"/>
    </row>
    <row r="31" spans="1:5">
      <c r="A31" s="174" t="s">
        <v>496</v>
      </c>
      <c r="B31" s="174" t="s">
        <v>523</v>
      </c>
      <c r="C31" s="207">
        <v>295743126.30000001</v>
      </c>
      <c r="E31" s="208"/>
    </row>
    <row r="32" spans="1:5">
      <c r="A32" s="174" t="s">
        <v>496</v>
      </c>
      <c r="B32" s="174" t="s">
        <v>524</v>
      </c>
      <c r="C32" s="207">
        <v>574464039.74000001</v>
      </c>
      <c r="E32" s="208"/>
    </row>
    <row r="33" spans="1:5">
      <c r="A33" s="174" t="s">
        <v>496</v>
      </c>
      <c r="B33" s="174" t="s">
        <v>525</v>
      </c>
      <c r="C33" s="207">
        <v>1022144824.8999999</v>
      </c>
      <c r="E33" s="208"/>
    </row>
    <row r="34" spans="1:5">
      <c r="A34" s="174" t="s">
        <v>496</v>
      </c>
      <c r="B34" s="174" t="s">
        <v>526</v>
      </c>
      <c r="C34" s="207">
        <v>1153592070.8199997</v>
      </c>
      <c r="E34" s="208"/>
    </row>
    <row r="35" spans="1:5">
      <c r="A35" s="174" t="s">
        <v>496</v>
      </c>
      <c r="B35" s="174" t="s">
        <v>527</v>
      </c>
      <c r="C35" s="207">
        <v>507524727.72000009</v>
      </c>
      <c r="E35" s="208"/>
    </row>
    <row r="36" spans="1:5">
      <c r="A36" s="174" t="s">
        <v>496</v>
      </c>
      <c r="B36" s="174" t="s">
        <v>528</v>
      </c>
      <c r="C36" s="207">
        <v>9906227415.9000015</v>
      </c>
      <c r="E36" s="208"/>
    </row>
    <row r="37" spans="1:5">
      <c r="C37" s="207"/>
      <c r="E37" s="208"/>
    </row>
    <row r="38" spans="1:5">
      <c r="A38" s="187" t="s">
        <v>529</v>
      </c>
    </row>
    <row r="39" spans="1:5">
      <c r="A39" s="209" t="s">
        <v>530</v>
      </c>
    </row>
    <row r="40" spans="1:5">
      <c r="A40" s="209" t="s">
        <v>531</v>
      </c>
    </row>
    <row r="41" spans="1:5">
      <c r="A41" s="209" t="s">
        <v>532</v>
      </c>
    </row>
    <row r="49" spans="6:11">
      <c r="F49" s="259"/>
      <c r="G49" s="259"/>
      <c r="H49" s="259"/>
      <c r="I49" s="259"/>
      <c r="J49" s="259"/>
      <c r="K49" s="259"/>
    </row>
    <row r="50" spans="6:11">
      <c r="F50" s="259"/>
      <c r="G50" s="259"/>
      <c r="H50" s="320" t="s">
        <v>542</v>
      </c>
      <c r="I50" s="259"/>
      <c r="J50" s="259"/>
      <c r="K50" s="259"/>
    </row>
    <row r="51" spans="6:11">
      <c r="F51" s="259"/>
      <c r="G51" s="259"/>
      <c r="H51" s="321" t="s">
        <v>533</v>
      </c>
      <c r="I51" s="259"/>
      <c r="J51" s="259"/>
      <c r="K51" s="259"/>
    </row>
    <row r="52" spans="6:11">
      <c r="F52" s="259"/>
      <c r="G52" s="259"/>
      <c r="H52" s="320" t="s">
        <v>543</v>
      </c>
      <c r="I52" s="259"/>
      <c r="J52" s="259"/>
      <c r="K52" s="259"/>
    </row>
  </sheetData>
  <mergeCells count="3">
    <mergeCell ref="F1:W1"/>
    <mergeCell ref="F2:W2"/>
    <mergeCell ref="F3:W3"/>
  </mergeCells>
  <pageMargins left="0.7" right="0.7" top="0.75" bottom="0.75" header="0.3" footer="0.3"/>
  <drawing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29A1F-640B-4FC9-A9BC-996AB2FBB1EF}">
  <dimension ref="C1:T59"/>
  <sheetViews>
    <sheetView showGridLines="0" zoomScale="90" zoomScaleNormal="90" workbookViewId="0">
      <selection activeCell="H28" sqref="H28"/>
    </sheetView>
  </sheetViews>
  <sheetFormatPr baseColWidth="10" defaultColWidth="19.5703125" defaultRowHeight="15"/>
  <cols>
    <col min="1" max="2" width="19.5703125" style="113"/>
    <col min="3" max="3" width="80.5703125" style="113" customWidth="1"/>
    <col min="4" max="4" width="15.5703125" style="113" customWidth="1"/>
    <col min="5" max="6" width="17.140625" style="113" customWidth="1"/>
    <col min="7" max="7" width="21.42578125" style="113" customWidth="1"/>
    <col min="8" max="8" width="16.5703125" style="113" customWidth="1"/>
    <col min="9" max="9" width="12.42578125" style="113" customWidth="1"/>
    <col min="10" max="10" width="20" style="113" customWidth="1"/>
    <col min="11" max="11" width="11" style="113" customWidth="1"/>
    <col min="12" max="12" width="10.42578125" style="113" customWidth="1"/>
    <col min="13" max="13" width="14" style="113" customWidth="1"/>
    <col min="14" max="14" width="19.5703125" style="113"/>
    <col min="15" max="15" width="30.140625" style="113" customWidth="1"/>
    <col min="16" max="16384" width="19.5703125" style="113"/>
  </cols>
  <sheetData>
    <row r="1" spans="3:20" ht="15.75">
      <c r="C1" s="210"/>
      <c r="D1" s="210"/>
      <c r="E1" s="210"/>
      <c r="F1" s="210"/>
      <c r="G1" s="210"/>
      <c r="H1" s="210"/>
      <c r="I1" s="210"/>
      <c r="J1" s="210"/>
      <c r="K1" s="210"/>
      <c r="L1" s="210"/>
      <c r="M1" s="210"/>
    </row>
    <row r="2" spans="3:20" s="111" customFormat="1" ht="22.5" customHeight="1">
      <c r="C2" s="2135" t="s">
        <v>476</v>
      </c>
      <c r="D2" s="2135"/>
      <c r="E2" s="2135"/>
      <c r="F2" s="2135"/>
      <c r="G2" s="2135"/>
      <c r="H2" s="2135"/>
      <c r="I2" s="2135"/>
      <c r="J2" s="2135"/>
      <c r="K2" s="2135"/>
      <c r="L2" s="2135"/>
      <c r="M2" s="2135"/>
      <c r="N2" s="168"/>
      <c r="O2" s="168"/>
      <c r="P2" s="168"/>
      <c r="Q2" s="168"/>
      <c r="R2" s="168"/>
      <c r="S2" s="168"/>
      <c r="T2" s="168"/>
    </row>
    <row r="3" spans="3:20" s="111" customFormat="1" ht="21" customHeight="1">
      <c r="C3" s="2135" t="s">
        <v>477</v>
      </c>
      <c r="D3" s="2135"/>
      <c r="E3" s="2135"/>
      <c r="F3" s="2135"/>
      <c r="G3" s="2135"/>
      <c r="H3" s="2135"/>
      <c r="I3" s="2135"/>
      <c r="J3" s="2135"/>
      <c r="K3" s="2135"/>
      <c r="L3" s="2135"/>
      <c r="M3" s="2135"/>
      <c r="N3" s="168"/>
      <c r="O3" s="168"/>
      <c r="P3" s="168"/>
      <c r="Q3" s="168"/>
      <c r="R3" s="168"/>
      <c r="S3" s="168"/>
      <c r="T3" s="168"/>
    </row>
    <row r="4" spans="3:20" s="111" customFormat="1" ht="18" customHeight="1">
      <c r="C4" s="2136" t="s">
        <v>478</v>
      </c>
      <c r="D4" s="2136"/>
      <c r="E4" s="2136"/>
      <c r="F4" s="2136"/>
      <c r="G4" s="2136"/>
      <c r="H4" s="2136"/>
      <c r="I4" s="2136"/>
      <c r="J4" s="2136"/>
      <c r="K4" s="2136"/>
      <c r="L4" s="2136"/>
      <c r="M4" s="2136"/>
      <c r="N4" s="169"/>
      <c r="O4" s="169"/>
      <c r="P4" s="169"/>
      <c r="Q4" s="169"/>
      <c r="R4" s="169"/>
      <c r="S4" s="169"/>
      <c r="T4" s="169"/>
    </row>
    <row r="5" spans="3:20" ht="15.75">
      <c r="C5" s="210"/>
      <c r="D5" s="210"/>
      <c r="E5" s="210"/>
      <c r="F5" s="210"/>
      <c r="G5" s="210"/>
      <c r="H5" s="210"/>
      <c r="I5" s="210"/>
      <c r="J5" s="210"/>
      <c r="K5" s="210"/>
      <c r="L5" s="210"/>
      <c r="M5" s="210"/>
    </row>
    <row r="6" spans="3:20" ht="15.75">
      <c r="C6" s="2210" t="s">
        <v>1756</v>
      </c>
      <c r="D6" s="2210"/>
      <c r="E6" s="2210"/>
      <c r="F6" s="2210"/>
      <c r="G6" s="2210"/>
      <c r="H6" s="2210"/>
      <c r="I6" s="2210"/>
      <c r="J6" s="2210"/>
      <c r="K6" s="2210"/>
      <c r="L6" s="2210"/>
      <c r="M6" s="2210"/>
    </row>
    <row r="7" spans="3:20" ht="16.5" thickBot="1">
      <c r="C7" s="2210" t="s">
        <v>198</v>
      </c>
      <c r="D7" s="2210"/>
      <c r="E7" s="2210"/>
      <c r="F7" s="2210"/>
      <c r="G7" s="2210"/>
      <c r="H7" s="2210"/>
      <c r="I7" s="2210"/>
      <c r="J7" s="2210"/>
      <c r="K7" s="2210"/>
      <c r="L7" s="2210"/>
      <c r="M7" s="2210"/>
    </row>
    <row r="8" spans="3:20" ht="16.5" thickBot="1">
      <c r="C8" s="2267" t="s">
        <v>120</v>
      </c>
      <c r="D8" s="2267"/>
      <c r="E8" s="2267"/>
      <c r="F8" s="2267"/>
      <c r="G8" s="2267"/>
      <c r="H8" s="2267"/>
      <c r="I8" s="2267"/>
      <c r="J8" s="2267"/>
      <c r="K8" s="2267"/>
      <c r="L8" s="2267"/>
      <c r="M8" s="2267"/>
      <c r="O8" s="170" t="s">
        <v>37</v>
      </c>
      <c r="P8" s="171">
        <v>8677138320192.6602</v>
      </c>
    </row>
    <row r="9" spans="3:20" ht="15.75" customHeight="1" thickBot="1">
      <c r="C9" s="2268" t="s">
        <v>38</v>
      </c>
      <c r="D9" s="757">
        <v>2025</v>
      </c>
      <c r="E9" s="2271">
        <v>2026</v>
      </c>
      <c r="F9" s="2272"/>
      <c r="G9" s="2272"/>
      <c r="H9" s="2272"/>
      <c r="I9" s="2272"/>
      <c r="J9" s="2273"/>
      <c r="K9" s="2274" t="s">
        <v>2016</v>
      </c>
      <c r="L9" s="2216"/>
      <c r="M9" s="2214" t="s">
        <v>199</v>
      </c>
    </row>
    <row r="10" spans="3:20" ht="39" customHeight="1" thickBot="1">
      <c r="C10" s="2269"/>
      <c r="D10" s="2216" t="s">
        <v>200</v>
      </c>
      <c r="E10" s="2233" t="s">
        <v>201</v>
      </c>
      <c r="F10" s="2233" t="s">
        <v>202</v>
      </c>
      <c r="G10" s="2216" t="s">
        <v>203</v>
      </c>
      <c r="H10" s="2214" t="s">
        <v>204</v>
      </c>
      <c r="I10" s="2214" t="s">
        <v>205</v>
      </c>
      <c r="J10" s="2214" t="s">
        <v>206</v>
      </c>
      <c r="K10" s="2229"/>
      <c r="L10" s="2217"/>
      <c r="M10" s="2233"/>
    </row>
    <row r="11" spans="3:20" ht="16.5" thickBot="1">
      <c r="C11" s="2269"/>
      <c r="D11" s="2217"/>
      <c r="E11" s="2215"/>
      <c r="F11" s="2215"/>
      <c r="G11" s="2217"/>
      <c r="H11" s="2215"/>
      <c r="I11" s="2215"/>
      <c r="J11" s="2215"/>
      <c r="K11" s="690" t="s">
        <v>48</v>
      </c>
      <c r="L11" s="690" t="s">
        <v>49</v>
      </c>
      <c r="M11" s="2215"/>
    </row>
    <row r="12" spans="3:20" ht="16.5" thickBot="1">
      <c r="C12" s="2270"/>
      <c r="D12" s="758">
        <v>1</v>
      </c>
      <c r="E12" s="758">
        <v>2</v>
      </c>
      <c r="F12" s="758">
        <v>3</v>
      </c>
      <c r="G12" s="758">
        <v>4</v>
      </c>
      <c r="H12" s="758">
        <v>5</v>
      </c>
      <c r="I12" s="758">
        <v>6</v>
      </c>
      <c r="J12" s="758">
        <v>7</v>
      </c>
      <c r="K12" s="758" t="s">
        <v>134</v>
      </c>
      <c r="L12" s="758" t="s">
        <v>207</v>
      </c>
      <c r="M12" s="758" t="s">
        <v>136</v>
      </c>
    </row>
    <row r="13" spans="3:20" ht="15.75">
      <c r="C13" s="765" t="s">
        <v>208</v>
      </c>
      <c r="D13" s="766">
        <f>D15+D14</f>
        <v>4453576962.6199989</v>
      </c>
      <c r="E13" s="766">
        <f>E15+E14</f>
        <v>8907795183</v>
      </c>
      <c r="F13" s="766">
        <f>F15+F14</f>
        <v>8907795183</v>
      </c>
      <c r="G13" s="766">
        <f t="shared" ref="G13:H13" si="0">G15+G14</f>
        <v>4453896709.9100008</v>
      </c>
      <c r="H13" s="766">
        <f t="shared" si="0"/>
        <v>4453896709.9100008</v>
      </c>
      <c r="I13" s="766">
        <f>I15+I14</f>
        <v>4453896709.9100008</v>
      </c>
      <c r="J13" s="767">
        <f>H13/F13</f>
        <v>0.49999990103162667</v>
      </c>
      <c r="K13" s="766">
        <f>H13-D13</f>
        <v>319747.2900018692</v>
      </c>
      <c r="L13" s="767">
        <f>IFERROR(K13/D13,"0.0%")</f>
        <v>7.1795613432885366E-5</v>
      </c>
      <c r="M13" s="767">
        <f t="shared" ref="M13:M53" si="1">H13/$P$8</f>
        <v>5.1329096593346799E-4</v>
      </c>
      <c r="N13" s="118"/>
      <c r="O13" s="117"/>
    </row>
    <row r="14" spans="3:20" ht="15.75">
      <c r="C14" s="322" t="s">
        <v>209</v>
      </c>
      <c r="D14" s="323">
        <v>1505389488</v>
      </c>
      <c r="E14" s="323">
        <v>3010779124</v>
      </c>
      <c r="F14" s="323">
        <v>3010779124</v>
      </c>
      <c r="G14" s="323">
        <v>1505388822</v>
      </c>
      <c r="H14" s="323">
        <v>1505388822</v>
      </c>
      <c r="I14" s="323">
        <v>1505388822</v>
      </c>
      <c r="J14" s="324">
        <f t="shared" ref="J14:J53" si="2">H14/F14</f>
        <v>0.49999975421644383</v>
      </c>
      <c r="K14" s="323">
        <f>H14-D14</f>
        <v>-666</v>
      </c>
      <c r="L14" s="324">
        <f>IFERROR(K14/D14,"0.0%")</f>
        <v>-4.4241042288984019E-7</v>
      </c>
      <c r="M14" s="324">
        <f t="shared" si="1"/>
        <v>1.7348908896574735E-4</v>
      </c>
      <c r="N14" s="118"/>
    </row>
    <row r="15" spans="3:20" ht="15.75">
      <c r="C15" s="322" t="s">
        <v>210</v>
      </c>
      <c r="D15" s="323">
        <v>2948187474.6199994</v>
      </c>
      <c r="E15" s="323">
        <v>5897016059</v>
      </c>
      <c r="F15" s="323">
        <v>5897016059</v>
      </c>
      <c r="G15" s="323">
        <v>2948507887.9100008</v>
      </c>
      <c r="H15" s="323">
        <v>2948507887.9100008</v>
      </c>
      <c r="I15" s="323">
        <v>2948507887.9100008</v>
      </c>
      <c r="J15" s="324">
        <f t="shared" si="2"/>
        <v>0.4999999759895517</v>
      </c>
      <c r="K15" s="323">
        <f>H15-D15</f>
        <v>320413.29000139236</v>
      </c>
      <c r="L15" s="324">
        <f t="shared" ref="L15:L53" si="3">IFERROR(K15/D15,"0.0%")</f>
        <v>1.0868145013155629E-4</v>
      </c>
      <c r="M15" s="324">
        <f t="shared" si="1"/>
        <v>3.398018769677207E-4</v>
      </c>
      <c r="N15" s="118"/>
    </row>
    <row r="16" spans="3:20" ht="15.75">
      <c r="C16" s="765" t="s">
        <v>211</v>
      </c>
      <c r="D16" s="766">
        <f>SUM(D17:D40)</f>
        <v>438084427216.29974</v>
      </c>
      <c r="E16" s="766">
        <f t="shared" ref="E16:I16" si="4">SUM(E17:E40)</f>
        <v>1069716331147</v>
      </c>
      <c r="F16" s="766">
        <f t="shared" si="4"/>
        <v>1074294878917.6901</v>
      </c>
      <c r="G16" s="766">
        <f t="shared" si="4"/>
        <v>663813217279.81995</v>
      </c>
      <c r="H16" s="766">
        <f t="shared" si="4"/>
        <v>473984910056.68964</v>
      </c>
      <c r="I16" s="766">
        <f t="shared" si="4"/>
        <v>459525702990.21979</v>
      </c>
      <c r="J16" s="767">
        <f>H16/F16</f>
        <v>0.44120559388145908</v>
      </c>
      <c r="K16" s="766">
        <f>H16-D16</f>
        <v>35900482840.389893</v>
      </c>
      <c r="L16" s="767">
        <f t="shared" si="3"/>
        <v>8.1948776560058806E-2</v>
      </c>
      <c r="M16" s="767">
        <f>H16/$P$8</f>
        <v>5.4624565446153413E-2</v>
      </c>
      <c r="N16" s="118"/>
    </row>
    <row r="17" spans="3:15" ht="15.75">
      <c r="C17" s="322" t="s">
        <v>212</v>
      </c>
      <c r="D17" s="323">
        <v>60214806656.149864</v>
      </c>
      <c r="E17" s="323">
        <v>130289851958</v>
      </c>
      <c r="F17" s="323">
        <v>132177143321.22998</v>
      </c>
      <c r="G17" s="323">
        <v>68632035616.810043</v>
      </c>
      <c r="H17" s="323">
        <v>54531375368.199982</v>
      </c>
      <c r="I17" s="323">
        <v>53495658284.189964</v>
      </c>
      <c r="J17" s="324">
        <f>H17/F17</f>
        <v>0.41256282287530177</v>
      </c>
      <c r="K17" s="323">
        <f t="shared" ref="K17:K52" si="5">H17-D17</f>
        <v>-5683431287.9498825</v>
      </c>
      <c r="L17" s="324">
        <f t="shared" si="3"/>
        <v>-9.438594265368154E-2</v>
      </c>
      <c r="M17" s="324">
        <f t="shared" si="1"/>
        <v>6.2844884287829601E-3</v>
      </c>
      <c r="N17" s="118"/>
    </row>
    <row r="18" spans="3:15" ht="15.75">
      <c r="C18" s="322" t="s">
        <v>990</v>
      </c>
      <c r="D18" s="323">
        <v>33250438587.330006</v>
      </c>
      <c r="E18" s="323">
        <v>81924855519</v>
      </c>
      <c r="F18" s="323">
        <v>82230259340.809952</v>
      </c>
      <c r="G18" s="323">
        <v>43007603027.739998</v>
      </c>
      <c r="H18" s="323">
        <v>37831511391.680038</v>
      </c>
      <c r="I18" s="323">
        <v>37332648676.279984</v>
      </c>
      <c r="J18" s="324">
        <f t="shared" si="2"/>
        <v>0.46006800531765663</v>
      </c>
      <c r="K18" s="323">
        <f t="shared" si="5"/>
        <v>4581072804.3500328</v>
      </c>
      <c r="L18" s="324">
        <f t="shared" si="3"/>
        <v>0.13777480836284783</v>
      </c>
      <c r="M18" s="324">
        <f t="shared" si="1"/>
        <v>4.359906457137133E-3</v>
      </c>
      <c r="N18" s="118"/>
    </row>
    <row r="19" spans="3:15" ht="15.75">
      <c r="C19" s="322" t="s">
        <v>213</v>
      </c>
      <c r="D19" s="323">
        <v>28253833250.390011</v>
      </c>
      <c r="E19" s="323">
        <v>68686619634</v>
      </c>
      <c r="F19" s="323">
        <v>68748724399.680008</v>
      </c>
      <c r="G19" s="323">
        <v>57715069268.890091</v>
      </c>
      <c r="H19" s="323">
        <v>30996082118.919998</v>
      </c>
      <c r="I19" s="323">
        <v>30511826274.749989</v>
      </c>
      <c r="J19" s="324">
        <f t="shared" si="2"/>
        <v>0.45086046889714027</v>
      </c>
      <c r="K19" s="323">
        <f t="shared" si="5"/>
        <v>2742248868.5299873</v>
      </c>
      <c r="L19" s="324">
        <f t="shared" si="3"/>
        <v>9.7057586637102913E-2</v>
      </c>
      <c r="M19" s="324">
        <f t="shared" si="1"/>
        <v>3.5721548942914379E-3</v>
      </c>
      <c r="N19" s="118"/>
      <c r="O19" s="118"/>
    </row>
    <row r="20" spans="3:15" ht="15.75">
      <c r="C20" s="322" t="s">
        <v>214</v>
      </c>
      <c r="D20" s="323">
        <v>6414619629.79</v>
      </c>
      <c r="E20" s="323">
        <v>15186213375</v>
      </c>
      <c r="F20" s="323">
        <v>15221605898.709999</v>
      </c>
      <c r="G20" s="323">
        <v>9593215972.8400078</v>
      </c>
      <c r="H20" s="323">
        <v>5819739330.220006</v>
      </c>
      <c r="I20" s="323">
        <v>5709576740.9600019</v>
      </c>
      <c r="J20" s="324">
        <f t="shared" si="2"/>
        <v>0.38233412223037633</v>
      </c>
      <c r="K20" s="323">
        <f t="shared" si="5"/>
        <v>-594880299.56999397</v>
      </c>
      <c r="L20" s="324">
        <f t="shared" si="3"/>
        <v>-9.273820333902931E-2</v>
      </c>
      <c r="M20" s="324">
        <f t="shared" si="1"/>
        <v>6.7069800151471929E-4</v>
      </c>
      <c r="N20" s="118"/>
      <c r="O20" s="118"/>
    </row>
    <row r="21" spans="3:15" ht="15.75">
      <c r="C21" s="322" t="s">
        <v>215</v>
      </c>
      <c r="D21" s="323">
        <v>9484367767.2299995</v>
      </c>
      <c r="E21" s="323">
        <v>26273533371</v>
      </c>
      <c r="F21" s="323">
        <v>26402523044.690022</v>
      </c>
      <c r="G21" s="323">
        <v>13328861451.659979</v>
      </c>
      <c r="H21" s="323">
        <v>11504634236.959986</v>
      </c>
      <c r="I21" s="323">
        <v>11248924240.589981</v>
      </c>
      <c r="J21" s="324">
        <f t="shared" si="2"/>
        <v>0.43573995627185924</v>
      </c>
      <c r="K21" s="323">
        <f>H21-D21</f>
        <v>2020266469.7299862</v>
      </c>
      <c r="L21" s="324">
        <f t="shared" si="3"/>
        <v>0.21301013618539008</v>
      </c>
      <c r="M21" s="324">
        <f t="shared" si="1"/>
        <v>1.3258558078056023E-3</v>
      </c>
      <c r="N21" s="118"/>
    </row>
    <row r="22" spans="3:15" ht="15.75">
      <c r="C22" s="322" t="s">
        <v>216</v>
      </c>
      <c r="D22" s="323">
        <v>137716362814.74994</v>
      </c>
      <c r="E22" s="323">
        <v>332030596342</v>
      </c>
      <c r="F22" s="323">
        <v>332030596342.00012</v>
      </c>
      <c r="G22" s="323">
        <v>257018345945.25983</v>
      </c>
      <c r="H22" s="323">
        <v>148375772918.01971</v>
      </c>
      <c r="I22" s="323">
        <v>144339305532.62991</v>
      </c>
      <c r="J22" s="324">
        <f t="shared" si="2"/>
        <v>0.44687379582690273</v>
      </c>
      <c r="K22" s="323">
        <f t="shared" si="5"/>
        <v>10659410103.269775</v>
      </c>
      <c r="L22" s="324">
        <f t="shared" si="3"/>
        <v>7.7401188104338409E-2</v>
      </c>
      <c r="M22" s="324">
        <f t="shared" si="1"/>
        <v>1.7099620571073861E-2</v>
      </c>
      <c r="N22" s="118"/>
    </row>
    <row r="23" spans="3:15" ht="15.75">
      <c r="C23" s="325" t="s">
        <v>217</v>
      </c>
      <c r="D23" s="323">
        <v>71934790672.739944</v>
      </c>
      <c r="E23" s="323">
        <v>180686724982</v>
      </c>
      <c r="F23" s="323">
        <v>181396039888.12003</v>
      </c>
      <c r="G23" s="323">
        <v>88068582075.390015</v>
      </c>
      <c r="H23" s="323">
        <v>80546266070.449982</v>
      </c>
      <c r="I23" s="323">
        <v>77588583832.86998</v>
      </c>
      <c r="J23" s="324">
        <f t="shared" si="2"/>
        <v>0.44403541620935416</v>
      </c>
      <c r="K23" s="323">
        <f t="shared" si="5"/>
        <v>8611475397.7100372</v>
      </c>
      <c r="L23" s="324">
        <f t="shared" si="3"/>
        <v>0.11971224656629743</v>
      </c>
      <c r="M23" s="324">
        <f t="shared" si="1"/>
        <v>9.2825840845489251E-3</v>
      </c>
      <c r="N23" s="118"/>
    </row>
    <row r="24" spans="3:15" ht="15.75">
      <c r="C24" s="326" t="s">
        <v>218</v>
      </c>
      <c r="D24" s="323">
        <v>1613066832.7</v>
      </c>
      <c r="E24" s="323">
        <v>8634933410</v>
      </c>
      <c r="F24" s="323">
        <v>8634933410</v>
      </c>
      <c r="G24" s="323">
        <v>5014554600.29</v>
      </c>
      <c r="H24" s="323">
        <v>3804990267.5599976</v>
      </c>
      <c r="I24" s="323">
        <v>3621135219.2699986</v>
      </c>
      <c r="J24" s="324">
        <f t="shared" si="2"/>
        <v>0.44065079449871492</v>
      </c>
      <c r="K24" s="323">
        <f t="shared" si="5"/>
        <v>2191923434.8599977</v>
      </c>
      <c r="L24" s="324">
        <f t="shared" si="3"/>
        <v>1.3588546924562883</v>
      </c>
      <c r="M24" s="324">
        <f t="shared" si="1"/>
        <v>4.3850750410482275E-4</v>
      </c>
      <c r="N24" s="118"/>
    </row>
    <row r="25" spans="3:15" ht="15.75">
      <c r="C25" s="325" t="s">
        <v>219</v>
      </c>
      <c r="D25" s="323">
        <v>1089519378.23</v>
      </c>
      <c r="E25" s="323">
        <v>2899510003</v>
      </c>
      <c r="F25" s="323">
        <v>2899510003.0000005</v>
      </c>
      <c r="G25" s="323">
        <v>1230320564.1300001</v>
      </c>
      <c r="H25" s="323">
        <v>1138341756.7299998</v>
      </c>
      <c r="I25" s="323">
        <v>1119640230.0899999</v>
      </c>
      <c r="J25" s="324">
        <f t="shared" si="2"/>
        <v>0.39259797536556373</v>
      </c>
      <c r="K25" s="323">
        <f t="shared" si="5"/>
        <v>48822378.499999762</v>
      </c>
      <c r="L25" s="324">
        <f t="shared" si="3"/>
        <v>4.4810931751682208E-2</v>
      </c>
      <c r="M25" s="324">
        <f t="shared" si="1"/>
        <v>1.311886148087501E-4</v>
      </c>
      <c r="N25" s="118"/>
    </row>
    <row r="26" spans="3:15" ht="15.75">
      <c r="C26" s="325" t="s">
        <v>220</v>
      </c>
      <c r="D26" s="323">
        <v>7472178116.3700008</v>
      </c>
      <c r="E26" s="323">
        <v>18697509949</v>
      </c>
      <c r="F26" s="323">
        <v>19230850668.999996</v>
      </c>
      <c r="G26" s="323">
        <v>9125070024.2100029</v>
      </c>
      <c r="H26" s="323">
        <v>8291615299.949996</v>
      </c>
      <c r="I26" s="323">
        <v>7890499291.25</v>
      </c>
      <c r="J26" s="324">
        <f t="shared" si="2"/>
        <v>0.43116216971701748</v>
      </c>
      <c r="K26" s="323">
        <f t="shared" si="5"/>
        <v>819437183.57999516</v>
      </c>
      <c r="L26" s="324">
        <f t="shared" si="3"/>
        <v>0.10966510310892848</v>
      </c>
      <c r="M26" s="324">
        <f t="shared" si="1"/>
        <v>9.5557025761067919E-4</v>
      </c>
      <c r="N26" s="118"/>
    </row>
    <row r="27" spans="3:15" ht="15.75">
      <c r="C27" s="325" t="s">
        <v>221</v>
      </c>
      <c r="D27" s="323">
        <v>29054167559.160015</v>
      </c>
      <c r="E27" s="323">
        <v>73881683104</v>
      </c>
      <c r="F27" s="323">
        <v>74058933104.000015</v>
      </c>
      <c r="G27" s="323">
        <v>41246007508.940041</v>
      </c>
      <c r="H27" s="323">
        <v>34173424125.66</v>
      </c>
      <c r="I27" s="323">
        <v>31136634959.090027</v>
      </c>
      <c r="J27" s="324">
        <f t="shared" si="2"/>
        <v>0.46143554455032043</v>
      </c>
      <c r="K27" s="323">
        <f t="shared" si="5"/>
        <v>5119256566.4999847</v>
      </c>
      <c r="L27" s="324">
        <f t="shared" si="3"/>
        <v>0.17619697952371785</v>
      </c>
      <c r="M27" s="324">
        <f t="shared" si="1"/>
        <v>3.9383288435237531E-3</v>
      </c>
      <c r="N27" s="118"/>
    </row>
    <row r="28" spans="3:15" ht="15.75">
      <c r="C28" s="325" t="s">
        <v>222</v>
      </c>
      <c r="D28" s="323">
        <v>11947531507.819998</v>
      </c>
      <c r="E28" s="323">
        <v>21390709235</v>
      </c>
      <c r="F28" s="323">
        <v>21416918674</v>
      </c>
      <c r="G28" s="323">
        <v>16451322735.980015</v>
      </c>
      <c r="H28" s="323">
        <v>15780261649.830013</v>
      </c>
      <c r="I28" s="323">
        <v>15641679911.600006</v>
      </c>
      <c r="J28" s="324">
        <f t="shared" si="2"/>
        <v>0.7368128856457371</v>
      </c>
      <c r="K28" s="323">
        <f t="shared" si="5"/>
        <v>3832730142.0100155</v>
      </c>
      <c r="L28" s="324">
        <f t="shared" si="3"/>
        <v>0.32079682229767587</v>
      </c>
      <c r="M28" s="324">
        <f t="shared" si="1"/>
        <v>1.8186020629759468E-3</v>
      </c>
      <c r="N28" s="118"/>
    </row>
    <row r="29" spans="3:15" ht="15.75">
      <c r="C29" s="325" t="s">
        <v>223</v>
      </c>
      <c r="D29" s="323">
        <v>2462014558.1100006</v>
      </c>
      <c r="E29" s="323">
        <v>10990734117</v>
      </c>
      <c r="F29" s="323">
        <v>10990734116.999998</v>
      </c>
      <c r="G29" s="323">
        <v>4937164503.5899992</v>
      </c>
      <c r="H29" s="323">
        <v>3093400860.1100016</v>
      </c>
      <c r="I29" s="323">
        <v>2681039762.2900019</v>
      </c>
      <c r="J29" s="324">
        <f t="shared" si="2"/>
        <v>0.28145534476402823</v>
      </c>
      <c r="K29" s="323">
        <f t="shared" si="5"/>
        <v>631386302.00000095</v>
      </c>
      <c r="L29" s="324">
        <f t="shared" si="3"/>
        <v>0.25645108389801452</v>
      </c>
      <c r="M29" s="324">
        <f t="shared" si="1"/>
        <v>3.5650012088793328E-4</v>
      </c>
      <c r="N29" s="118"/>
    </row>
    <row r="30" spans="3:15" ht="15.75">
      <c r="C30" s="325" t="s">
        <v>224</v>
      </c>
      <c r="D30" s="323">
        <v>6071397480.1600008</v>
      </c>
      <c r="E30" s="323">
        <v>9308306981</v>
      </c>
      <c r="F30" s="323">
        <v>9308306981</v>
      </c>
      <c r="G30" s="323">
        <v>5126801395.0200005</v>
      </c>
      <c r="H30" s="323">
        <v>5126801395.0200005</v>
      </c>
      <c r="I30" s="323">
        <v>5126801395.0200005</v>
      </c>
      <c r="J30" s="324">
        <f t="shared" si="2"/>
        <v>0.55077700010160424</v>
      </c>
      <c r="K30" s="323">
        <f t="shared" si="5"/>
        <v>-944596085.14000034</v>
      </c>
      <c r="L30" s="324">
        <f t="shared" si="3"/>
        <v>-0.1555813283888485</v>
      </c>
      <c r="M30" s="324">
        <f t="shared" si="1"/>
        <v>5.9084011408339163E-4</v>
      </c>
      <c r="N30" s="118"/>
    </row>
    <row r="31" spans="3:15" ht="15.75">
      <c r="C31" s="325" t="s">
        <v>225</v>
      </c>
      <c r="D31" s="323">
        <v>561295483.75</v>
      </c>
      <c r="E31" s="323">
        <v>1258285151</v>
      </c>
      <c r="F31" s="323">
        <v>1268972139.3600001</v>
      </c>
      <c r="G31" s="323">
        <v>836545256.6500001</v>
      </c>
      <c r="H31" s="323">
        <v>520500758.95000017</v>
      </c>
      <c r="I31" s="323">
        <v>478778489.92000014</v>
      </c>
      <c r="J31" s="324">
        <f t="shared" si="2"/>
        <v>0.41017508801455022</v>
      </c>
      <c r="K31" s="323">
        <f t="shared" si="5"/>
        <v>-40794724.799999833</v>
      </c>
      <c r="L31" s="324">
        <f t="shared" si="3"/>
        <v>-7.2679588525194211E-2</v>
      </c>
      <c r="M31" s="324">
        <f t="shared" si="1"/>
        <v>5.9985301575605562E-5</v>
      </c>
      <c r="N31" s="118"/>
    </row>
    <row r="32" spans="3:15" ht="15.75">
      <c r="C32" s="325" t="s">
        <v>226</v>
      </c>
      <c r="D32" s="323">
        <v>1772042624.670001</v>
      </c>
      <c r="E32" s="323">
        <v>4419749461</v>
      </c>
      <c r="F32" s="323">
        <v>4423148627.7300005</v>
      </c>
      <c r="G32" s="323">
        <v>2128539012.7800014</v>
      </c>
      <c r="H32" s="323">
        <v>1948193992.5500009</v>
      </c>
      <c r="I32" s="323">
        <v>1929526458.7800004</v>
      </c>
      <c r="J32" s="324">
        <f t="shared" si="2"/>
        <v>0.4404541100735816</v>
      </c>
      <c r="K32" s="323">
        <f t="shared" si="5"/>
        <v>176151367.87999988</v>
      </c>
      <c r="L32" s="324">
        <f t="shared" si="3"/>
        <v>9.9405829988318539E-2</v>
      </c>
      <c r="M32" s="324">
        <f t="shared" si="1"/>
        <v>2.2452033385434667E-4</v>
      </c>
      <c r="N32" s="118"/>
    </row>
    <row r="33" spans="3:14" ht="15.75">
      <c r="C33" s="325" t="s">
        <v>227</v>
      </c>
      <c r="D33" s="323">
        <v>316656977.85999995</v>
      </c>
      <c r="E33" s="323">
        <v>758355375</v>
      </c>
      <c r="F33" s="323">
        <v>822957375</v>
      </c>
      <c r="G33" s="323">
        <v>556285181.99000025</v>
      </c>
      <c r="H33" s="323">
        <v>300004122.53999996</v>
      </c>
      <c r="I33" s="323">
        <v>277617316.13</v>
      </c>
      <c r="J33" s="324">
        <f t="shared" si="2"/>
        <v>0.36454393830543164</v>
      </c>
      <c r="K33" s="323">
        <f t="shared" si="5"/>
        <v>-16652855.319999993</v>
      </c>
      <c r="L33" s="324">
        <f t="shared" si="3"/>
        <v>-5.2589573211181642E-2</v>
      </c>
      <c r="M33" s="324">
        <f t="shared" si="1"/>
        <v>3.4574085541757147E-5</v>
      </c>
      <c r="N33" s="118"/>
    </row>
    <row r="34" spans="3:14" ht="15.75">
      <c r="C34" s="325" t="s">
        <v>228</v>
      </c>
      <c r="D34" s="323">
        <v>5471092681.8499861</v>
      </c>
      <c r="E34" s="323">
        <v>16250725153</v>
      </c>
      <c r="F34" s="323">
        <v>16306810897.79003</v>
      </c>
      <c r="G34" s="323">
        <v>9786504433.010025</v>
      </c>
      <c r="H34" s="323">
        <v>6178609982.6799994</v>
      </c>
      <c r="I34" s="323">
        <v>6069091246.8499975</v>
      </c>
      <c r="J34" s="324">
        <f t="shared" si="2"/>
        <v>0.37889750616519086</v>
      </c>
      <c r="K34" s="323">
        <f t="shared" si="5"/>
        <v>707517300.83001328</v>
      </c>
      <c r="L34" s="324">
        <f t="shared" si="3"/>
        <v>0.12931919489815233</v>
      </c>
      <c r="M34" s="324">
        <f t="shared" si="1"/>
        <v>7.1205618196746852E-4</v>
      </c>
      <c r="N34" s="118"/>
    </row>
    <row r="35" spans="3:14" ht="15.75">
      <c r="C35" s="325" t="s">
        <v>229</v>
      </c>
      <c r="D35" s="323">
        <v>10112587299.709995</v>
      </c>
      <c r="E35" s="323">
        <v>23276233658</v>
      </c>
      <c r="F35" s="323">
        <v>23328991899.57</v>
      </c>
      <c r="G35" s="323">
        <v>10374012984.960011</v>
      </c>
      <c r="H35" s="323">
        <v>9886894166.8100033</v>
      </c>
      <c r="I35" s="323">
        <v>9751562659.6500015</v>
      </c>
      <c r="J35" s="324">
        <f t="shared" si="2"/>
        <v>0.42380288909921732</v>
      </c>
      <c r="K35" s="323">
        <f t="shared" si="5"/>
        <v>-225693132.89999199</v>
      </c>
      <c r="L35" s="324">
        <f t="shared" si="3"/>
        <v>-2.2318040498544259E-2</v>
      </c>
      <c r="M35" s="324">
        <f t="shared" si="1"/>
        <v>1.1394187578872758E-3</v>
      </c>
      <c r="N35" s="118"/>
    </row>
    <row r="36" spans="3:14" ht="15.75">
      <c r="C36" s="325" t="s">
        <v>230</v>
      </c>
      <c r="D36" s="323">
        <v>1485624846.6899993</v>
      </c>
      <c r="E36" s="323">
        <v>0</v>
      </c>
      <c r="F36" s="323">
        <v>0</v>
      </c>
      <c r="G36" s="323">
        <v>0</v>
      </c>
      <c r="H36" s="323">
        <v>0</v>
      </c>
      <c r="I36" s="323">
        <v>0</v>
      </c>
      <c r="J36" s="327">
        <v>0</v>
      </c>
      <c r="K36" s="323">
        <f t="shared" si="5"/>
        <v>-1485624846.6899993</v>
      </c>
      <c r="L36" s="324">
        <f t="shared" si="3"/>
        <v>-1</v>
      </c>
      <c r="M36" s="324">
        <f t="shared" si="1"/>
        <v>0</v>
      </c>
      <c r="N36" s="118"/>
    </row>
    <row r="37" spans="3:14" ht="15.75">
      <c r="C37" s="325" t="s">
        <v>231</v>
      </c>
      <c r="D37" s="323">
        <v>1067637926.5000002</v>
      </c>
      <c r="E37" s="323">
        <v>2886533263</v>
      </c>
      <c r="F37" s="323">
        <v>2886533262.9999995</v>
      </c>
      <c r="G37" s="323">
        <v>1933459973.3999989</v>
      </c>
      <c r="H37" s="323">
        <v>1171067447.9399996</v>
      </c>
      <c r="I37" s="323">
        <v>1130207954.6799996</v>
      </c>
      <c r="J37" s="324">
        <f t="shared" si="2"/>
        <v>0.40570031288082192</v>
      </c>
      <c r="K37" s="323">
        <f t="shared" si="5"/>
        <v>103429521.43999934</v>
      </c>
      <c r="L37" s="324">
        <f t="shared" si="3"/>
        <v>9.6876964439684798E-2</v>
      </c>
      <c r="M37" s="324">
        <f t="shared" si="1"/>
        <v>1.3496009913945893E-4</v>
      </c>
      <c r="N37" s="118"/>
    </row>
    <row r="38" spans="3:14" ht="15.75">
      <c r="C38" s="325" t="s">
        <v>232</v>
      </c>
      <c r="D38" s="323">
        <v>1364615930.1399989</v>
      </c>
      <c r="E38" s="323">
        <v>10596192158</v>
      </c>
      <c r="F38" s="323">
        <v>10596192158</v>
      </c>
      <c r="G38" s="323">
        <v>2912470052.0800018</v>
      </c>
      <c r="H38" s="323">
        <v>1431405135.5499997</v>
      </c>
      <c r="I38" s="323">
        <v>1347105773.6699996</v>
      </c>
      <c r="J38" s="324">
        <f t="shared" si="2"/>
        <v>0.13508674759822148</v>
      </c>
      <c r="K38" s="323">
        <f t="shared" si="5"/>
        <v>66789205.410000801</v>
      </c>
      <c r="L38" s="324">
        <f t="shared" si="3"/>
        <v>4.8943592064874072E-2</v>
      </c>
      <c r="M38" s="324">
        <f t="shared" si="1"/>
        <v>1.6496281178542029E-4</v>
      </c>
      <c r="N38" s="118"/>
    </row>
    <row r="39" spans="3:14" ht="15.75">
      <c r="C39" s="325" t="s">
        <v>233</v>
      </c>
      <c r="D39" s="323">
        <v>8953778634.199995</v>
      </c>
      <c r="E39" s="323">
        <v>25212748733</v>
      </c>
      <c r="F39" s="323">
        <v>25738467149</v>
      </c>
      <c r="G39" s="323">
        <v>13229872294.939999</v>
      </c>
      <c r="H39" s="323">
        <v>9977723808.8099995</v>
      </c>
      <c r="I39" s="323">
        <v>9543216779.1799984</v>
      </c>
      <c r="J39" s="324">
        <f t="shared" si="2"/>
        <v>0.38765804315575403</v>
      </c>
      <c r="K39" s="323">
        <f t="shared" si="5"/>
        <v>1023945174.6100044</v>
      </c>
      <c r="L39" s="324">
        <f t="shared" si="3"/>
        <v>0.11435900042233869</v>
      </c>
      <c r="M39" s="324">
        <f t="shared" si="1"/>
        <v>1.1498864534164141E-3</v>
      </c>
      <c r="N39" s="118"/>
    </row>
    <row r="40" spans="3:14" ht="15.75">
      <c r="C40" s="325" t="s">
        <v>234</v>
      </c>
      <c r="D40" s="323">
        <v>0</v>
      </c>
      <c r="E40" s="323">
        <v>4175726215</v>
      </c>
      <c r="F40" s="323">
        <v>4175726215</v>
      </c>
      <c r="G40" s="323">
        <v>1560573399.26</v>
      </c>
      <c r="H40" s="323">
        <v>1556293851.55</v>
      </c>
      <c r="I40" s="323">
        <v>1554641960.48</v>
      </c>
      <c r="J40" s="324">
        <f t="shared" si="2"/>
        <v>0.37270016553276347</v>
      </c>
      <c r="K40" s="323">
        <f t="shared" si="5"/>
        <v>1556293851.55</v>
      </c>
      <c r="L40" s="324" t="str">
        <f t="shared" si="3"/>
        <v>0.0%</v>
      </c>
      <c r="M40" s="324">
        <f t="shared" si="1"/>
        <v>1.7935565783575583E-4</v>
      </c>
      <c r="N40" s="118"/>
    </row>
    <row r="41" spans="3:14" ht="15.75">
      <c r="C41" s="765" t="s">
        <v>235</v>
      </c>
      <c r="D41" s="766">
        <f>D42</f>
        <v>6460268135.4200001</v>
      </c>
      <c r="E41" s="766">
        <f>E42</f>
        <v>12921593863</v>
      </c>
      <c r="F41" s="766">
        <f>F42</f>
        <v>12921593863</v>
      </c>
      <c r="G41" s="766">
        <f t="shared" ref="G41:H41" si="6">G42</f>
        <v>6753651308</v>
      </c>
      <c r="H41" s="766">
        <f t="shared" si="6"/>
        <v>6753651308</v>
      </c>
      <c r="I41" s="766">
        <f>I42</f>
        <v>6753651308</v>
      </c>
      <c r="J41" s="767">
        <f t="shared" si="2"/>
        <v>0.52266395149119849</v>
      </c>
      <c r="K41" s="766">
        <f t="shared" si="5"/>
        <v>293383172.57999992</v>
      </c>
      <c r="L41" s="767">
        <f t="shared" si="3"/>
        <v>4.5413466814396591E-2</v>
      </c>
      <c r="M41" s="767">
        <f>H41/$P$8</f>
        <v>7.7832703119224301E-4</v>
      </c>
      <c r="N41" s="118"/>
    </row>
    <row r="42" spans="3:14" ht="15.75">
      <c r="C42" s="325" t="s">
        <v>236</v>
      </c>
      <c r="D42" s="323">
        <v>6460268135.4200001</v>
      </c>
      <c r="E42" s="323">
        <v>12921593863</v>
      </c>
      <c r="F42" s="323">
        <v>12921593863</v>
      </c>
      <c r="G42" s="323">
        <v>6753651308</v>
      </c>
      <c r="H42" s="323">
        <v>6753651308</v>
      </c>
      <c r="I42" s="323">
        <v>6753651308</v>
      </c>
      <c r="J42" s="324">
        <f t="shared" si="2"/>
        <v>0.52266395149119849</v>
      </c>
      <c r="K42" s="323">
        <f t="shared" si="5"/>
        <v>293383172.57999992</v>
      </c>
      <c r="L42" s="324">
        <f t="shared" si="3"/>
        <v>4.5413466814396591E-2</v>
      </c>
      <c r="M42" s="324">
        <f t="shared" si="1"/>
        <v>7.7832703119224301E-4</v>
      </c>
      <c r="N42" s="118"/>
    </row>
    <row r="43" spans="3:14" ht="15.75">
      <c r="C43" s="765" t="s">
        <v>237</v>
      </c>
      <c r="D43" s="766">
        <f>SUM(D44:D49)</f>
        <v>6890277770.6499987</v>
      </c>
      <c r="E43" s="766">
        <f t="shared" ref="E43:H43" si="7">SUM(E44:E49)</f>
        <v>16665181182</v>
      </c>
      <c r="F43" s="766">
        <f t="shared" si="7"/>
        <v>16665181182</v>
      </c>
      <c r="G43" s="766">
        <f t="shared" si="7"/>
        <v>8279873129.5799999</v>
      </c>
      <c r="H43" s="766">
        <f t="shared" si="7"/>
        <v>8247341979.8400002</v>
      </c>
      <c r="I43" s="766">
        <f>SUM(I44:I49)</f>
        <v>8242364850.5300007</v>
      </c>
      <c r="J43" s="767">
        <f t="shared" si="2"/>
        <v>0.4948846274019465</v>
      </c>
      <c r="K43" s="766">
        <f>H43-D43</f>
        <v>1357064209.1900015</v>
      </c>
      <c r="L43" s="767">
        <f>IFERROR(K43/D43,"0.0%")</f>
        <v>0.19695348349678826</v>
      </c>
      <c r="M43" s="767">
        <f>H43/$P$8</f>
        <v>9.5046796253639562E-4</v>
      </c>
      <c r="N43" s="118"/>
    </row>
    <row r="44" spans="3:14" ht="15.75">
      <c r="C44" s="325" t="s">
        <v>238</v>
      </c>
      <c r="D44" s="323">
        <v>3900534988</v>
      </c>
      <c r="E44" s="323">
        <v>10870891737</v>
      </c>
      <c r="F44" s="323">
        <v>10870891737</v>
      </c>
      <c r="G44" s="323">
        <v>5435445786</v>
      </c>
      <c r="H44" s="323">
        <v>5435445786</v>
      </c>
      <c r="I44" s="323">
        <v>5435445786</v>
      </c>
      <c r="J44" s="324">
        <f t="shared" si="2"/>
        <v>0.49999999241092619</v>
      </c>
      <c r="K44" s="323">
        <f t="shared" si="5"/>
        <v>1534910798</v>
      </c>
      <c r="L44" s="324">
        <f t="shared" si="3"/>
        <v>0.39351289059632966</v>
      </c>
      <c r="M44" s="324">
        <f t="shared" si="1"/>
        <v>6.2640995054223311E-4</v>
      </c>
      <c r="N44" s="118"/>
    </row>
    <row r="45" spans="3:14" ht="15.75">
      <c r="C45" s="322" t="s">
        <v>239</v>
      </c>
      <c r="D45" s="323">
        <v>761123967.93999982</v>
      </c>
      <c r="E45" s="323">
        <v>1524248087</v>
      </c>
      <c r="F45" s="323">
        <v>1524248087</v>
      </c>
      <c r="G45" s="323">
        <v>762123964.97000003</v>
      </c>
      <c r="H45" s="323">
        <v>762123964.97000003</v>
      </c>
      <c r="I45" s="323">
        <v>762123964.97000003</v>
      </c>
      <c r="J45" s="324">
        <f t="shared" si="2"/>
        <v>0.49999994847951545</v>
      </c>
      <c r="K45" s="323">
        <f t="shared" si="5"/>
        <v>999997.03000020981</v>
      </c>
      <c r="L45" s="324">
        <f t="shared" si="3"/>
        <v>1.3138425172797088E-3</v>
      </c>
      <c r="M45" s="324">
        <f t="shared" si="1"/>
        <v>8.7831256901420282E-5</v>
      </c>
      <c r="N45" s="118"/>
    </row>
    <row r="46" spans="3:14" ht="15.75">
      <c r="C46" s="325" t="s">
        <v>240</v>
      </c>
      <c r="D46" s="323">
        <v>950185874</v>
      </c>
      <c r="E46" s="323">
        <v>1975371875</v>
      </c>
      <c r="F46" s="323">
        <v>1975371875</v>
      </c>
      <c r="G46" s="323">
        <v>987685860</v>
      </c>
      <c r="H46" s="323">
        <v>987685860</v>
      </c>
      <c r="I46" s="323">
        <v>987685860</v>
      </c>
      <c r="J46" s="324">
        <f t="shared" si="2"/>
        <v>0.49999996076688091</v>
      </c>
      <c r="K46" s="323">
        <f t="shared" si="5"/>
        <v>37499986</v>
      </c>
      <c r="L46" s="324">
        <f t="shared" si="3"/>
        <v>3.9465947690988303E-2</v>
      </c>
      <c r="M46" s="324">
        <f t="shared" si="1"/>
        <v>1.1382622052958932E-4</v>
      </c>
      <c r="N46" s="118"/>
    </row>
    <row r="47" spans="3:14" ht="15.75">
      <c r="C47" s="325" t="s">
        <v>241</v>
      </c>
      <c r="D47" s="323">
        <v>186410098.03999999</v>
      </c>
      <c r="E47" s="323">
        <v>400000000</v>
      </c>
      <c r="F47" s="323">
        <v>400000000.00000006</v>
      </c>
      <c r="G47" s="323">
        <v>194524510.40000001</v>
      </c>
      <c r="H47" s="323">
        <v>194515210.40000001</v>
      </c>
      <c r="I47" s="323">
        <v>193089286.59999999</v>
      </c>
      <c r="J47" s="324">
        <f t="shared" si="2"/>
        <v>0.48628802599999993</v>
      </c>
      <c r="K47" s="323">
        <f t="shared" si="5"/>
        <v>8105112.3600000143</v>
      </c>
      <c r="L47" s="324">
        <f t="shared" si="3"/>
        <v>4.348000695896214E-2</v>
      </c>
      <c r="M47" s="324">
        <f t="shared" si="1"/>
        <v>2.2416977028860035E-5</v>
      </c>
      <c r="N47" s="118"/>
    </row>
    <row r="48" spans="3:14" ht="15.75">
      <c r="C48" s="325" t="s">
        <v>1775</v>
      </c>
      <c r="D48" s="323">
        <v>717458169.55999982</v>
      </c>
      <c r="E48" s="323">
        <v>1008000000</v>
      </c>
      <c r="F48" s="323">
        <v>1008000000</v>
      </c>
      <c r="G48" s="323">
        <v>503999931.63000029</v>
      </c>
      <c r="H48" s="323">
        <v>503999931.63000029</v>
      </c>
      <c r="I48" s="323">
        <v>503999931.63000029</v>
      </c>
      <c r="J48" s="324">
        <f t="shared" si="2"/>
        <v>0.49999993217261934</v>
      </c>
      <c r="K48" s="323">
        <f t="shared" si="5"/>
        <v>-213458237.92999953</v>
      </c>
      <c r="L48" s="324">
        <f t="shared" si="3"/>
        <v>-0.29752011613570228</v>
      </c>
      <c r="M48" s="324">
        <f t="shared" si="1"/>
        <v>5.8083657656711166E-5</v>
      </c>
      <c r="N48" s="118"/>
    </row>
    <row r="49" spans="3:14" ht="15.75">
      <c r="C49" s="325" t="s">
        <v>242</v>
      </c>
      <c r="D49" s="323">
        <v>374564673.11000001</v>
      </c>
      <c r="E49" s="323">
        <v>886669483</v>
      </c>
      <c r="F49" s="323">
        <v>886669483</v>
      </c>
      <c r="G49" s="323">
        <v>396093076.57999998</v>
      </c>
      <c r="H49" s="323">
        <v>363571226.83999997</v>
      </c>
      <c r="I49" s="323">
        <v>360020021.33000004</v>
      </c>
      <c r="J49" s="328">
        <f t="shared" si="2"/>
        <v>0.41004143461651082</v>
      </c>
      <c r="K49" s="323">
        <f t="shared" si="5"/>
        <v>-10993446.270000041</v>
      </c>
      <c r="L49" s="328">
        <f t="shared" si="3"/>
        <v>-2.9349928221264872E-2</v>
      </c>
      <c r="M49" s="328">
        <f t="shared" si="1"/>
        <v>4.1899899877581705E-5</v>
      </c>
      <c r="N49" s="118"/>
    </row>
    <row r="50" spans="3:14" ht="15.75">
      <c r="C50" s="765" t="s">
        <v>243</v>
      </c>
      <c r="D50" s="766">
        <f>SUM(D51:D52)</f>
        <v>255179168827.82999</v>
      </c>
      <c r="E50" s="766">
        <f>SUM(E51:E52)</f>
        <v>514622504912</v>
      </c>
      <c r="F50" s="766">
        <f>SUM(F51:F52)</f>
        <v>514622504912</v>
      </c>
      <c r="G50" s="766">
        <f t="shared" ref="G50:H50" si="8">SUM(G51:G52)</f>
        <v>304748194266.54993</v>
      </c>
      <c r="H50" s="766">
        <f t="shared" si="8"/>
        <v>270870600719.83002</v>
      </c>
      <c r="I50" s="766">
        <f>SUM(I51:I52)</f>
        <v>244053349650.74997</v>
      </c>
      <c r="J50" s="767">
        <f t="shared" si="2"/>
        <v>0.52634814477487468</v>
      </c>
      <c r="K50" s="766">
        <f t="shared" si="5"/>
        <v>15691431892.000031</v>
      </c>
      <c r="L50" s="767">
        <f t="shared" si="3"/>
        <v>6.1491821468338891E-2</v>
      </c>
      <c r="M50" s="767">
        <f>H50/$P$8</f>
        <v>3.1216582094754003E-2</v>
      </c>
      <c r="N50" s="118"/>
    </row>
    <row r="51" spans="3:14" ht="15.75">
      <c r="C51" s="325" t="s">
        <v>244</v>
      </c>
      <c r="D51" s="323">
        <v>185922125626.29999</v>
      </c>
      <c r="E51" s="323">
        <v>362550018434</v>
      </c>
      <c r="F51" s="323">
        <v>362550018434</v>
      </c>
      <c r="G51" s="323">
        <v>183923427481.68997</v>
      </c>
      <c r="H51" s="323">
        <v>178261106993.06003</v>
      </c>
      <c r="I51" s="323">
        <v>151507285547.44998</v>
      </c>
      <c r="J51" s="324">
        <f t="shared" si="2"/>
        <v>0.49168693402097113</v>
      </c>
      <c r="K51" s="323">
        <f t="shared" si="5"/>
        <v>-7661018633.2399597</v>
      </c>
      <c r="L51" s="324">
        <f t="shared" si="3"/>
        <v>-4.1205524127012533E-2</v>
      </c>
      <c r="M51" s="324">
        <f t="shared" si="1"/>
        <v>2.0543766898151978E-2</v>
      </c>
      <c r="N51" s="118"/>
    </row>
    <row r="52" spans="3:14" ht="16.5" thickBot="1">
      <c r="C52" s="325" t="s">
        <v>245</v>
      </c>
      <c r="D52" s="323">
        <v>69257043201.529999</v>
      </c>
      <c r="E52" s="323">
        <v>152072486478</v>
      </c>
      <c r="F52" s="323">
        <v>152072486478</v>
      </c>
      <c r="G52" s="323">
        <v>120824766784.85999</v>
      </c>
      <c r="H52" s="323">
        <v>92609493726.769989</v>
      </c>
      <c r="I52" s="323">
        <v>92546064103.299988</v>
      </c>
      <c r="J52" s="324">
        <f t="shared" si="2"/>
        <v>0.60898257055964955</v>
      </c>
      <c r="K52" s="323">
        <f t="shared" si="5"/>
        <v>23352450525.23999</v>
      </c>
      <c r="L52" s="324">
        <f t="shared" si="3"/>
        <v>0.33718520811359293</v>
      </c>
      <c r="M52" s="324">
        <f t="shared" si="1"/>
        <v>1.0672815196602025E-2</v>
      </c>
      <c r="N52" s="118"/>
    </row>
    <row r="53" spans="3:14" ht="16.5" thickBot="1">
      <c r="C53" s="759" t="s">
        <v>164</v>
      </c>
      <c r="D53" s="760">
        <f t="shared" ref="D53:I53" si="9">D13+D16+D41+D43+D50</f>
        <v>711067718912.8197</v>
      </c>
      <c r="E53" s="761">
        <f t="shared" si="9"/>
        <v>1622833406287</v>
      </c>
      <c r="F53" s="761">
        <f t="shared" si="9"/>
        <v>1627411954057.6899</v>
      </c>
      <c r="G53" s="762">
        <f t="shared" si="9"/>
        <v>988048832693.85986</v>
      </c>
      <c r="H53" s="761">
        <f t="shared" si="9"/>
        <v>764310400774.26965</v>
      </c>
      <c r="I53" s="763">
        <f t="shared" si="9"/>
        <v>723028965509.40979</v>
      </c>
      <c r="J53" s="764">
        <f t="shared" si="2"/>
        <v>0.46964777349004017</v>
      </c>
      <c r="K53" s="763">
        <f>H53-D53</f>
        <v>53242681861.449951</v>
      </c>
      <c r="L53" s="764">
        <f t="shared" si="3"/>
        <v>7.4877090388598785E-2</v>
      </c>
      <c r="M53" s="764">
        <f t="shared" si="1"/>
        <v>8.8083233500569513E-2</v>
      </c>
      <c r="N53" s="118"/>
    </row>
    <row r="54" spans="3:14" ht="15.75">
      <c r="C54" s="329" t="s">
        <v>544</v>
      </c>
      <c r="D54" s="210"/>
      <c r="E54" s="210"/>
      <c r="F54" s="210"/>
      <c r="G54" s="210"/>
      <c r="H54" s="210"/>
      <c r="I54" s="210"/>
      <c r="J54" s="210"/>
      <c r="K54" s="210"/>
      <c r="L54" s="210"/>
      <c r="M54" s="210"/>
    </row>
    <row r="55" spans="3:14" ht="15.75">
      <c r="C55" s="210" t="s">
        <v>165</v>
      </c>
      <c r="D55" s="210"/>
      <c r="E55" s="210"/>
      <c r="F55" s="210"/>
      <c r="G55" s="210"/>
      <c r="H55" s="210"/>
      <c r="I55" s="210"/>
      <c r="J55" s="210"/>
      <c r="K55" s="210"/>
      <c r="L55" s="210"/>
      <c r="M55" s="210"/>
    </row>
    <row r="56" spans="3:14" ht="15.75">
      <c r="C56" s="210" t="s">
        <v>246</v>
      </c>
      <c r="D56" s="210"/>
      <c r="E56" s="210"/>
      <c r="F56" s="210"/>
      <c r="G56" s="210"/>
      <c r="H56" s="210"/>
      <c r="I56" s="210"/>
      <c r="J56" s="210"/>
      <c r="K56" s="210"/>
      <c r="L56" s="210"/>
      <c r="M56" s="210"/>
    </row>
    <row r="57" spans="3:14" ht="15.75">
      <c r="C57" s="210" t="s">
        <v>247</v>
      </c>
      <c r="D57" s="210"/>
      <c r="E57" s="210"/>
      <c r="F57" s="210"/>
      <c r="G57" s="210"/>
      <c r="H57" s="210"/>
      <c r="I57" s="210"/>
      <c r="J57" s="210"/>
      <c r="K57" s="210"/>
      <c r="L57" s="210"/>
      <c r="M57" s="210"/>
    </row>
    <row r="58" spans="3:14" ht="15.75">
      <c r="C58" s="210" t="s">
        <v>248</v>
      </c>
      <c r="D58" s="210"/>
      <c r="E58" s="210"/>
      <c r="F58" s="210"/>
      <c r="G58" s="210"/>
      <c r="H58" s="210"/>
      <c r="I58" s="210"/>
      <c r="J58" s="210"/>
      <c r="K58" s="210"/>
      <c r="L58" s="210"/>
      <c r="M58" s="210"/>
    </row>
    <row r="59" spans="3:14" ht="15.75">
      <c r="C59" s="210" t="s">
        <v>545</v>
      </c>
      <c r="D59" s="210"/>
      <c r="E59" s="210"/>
      <c r="F59" s="210"/>
      <c r="G59" s="210"/>
      <c r="H59" s="210"/>
      <c r="I59" s="210"/>
      <c r="J59" s="210"/>
      <c r="K59" s="210"/>
      <c r="L59" s="210"/>
      <c r="M59" s="210"/>
    </row>
  </sheetData>
  <mergeCells count="17">
    <mergeCell ref="J10:J11"/>
    <mergeCell ref="C9:C12"/>
    <mergeCell ref="E9:J9"/>
    <mergeCell ref="K9:L10"/>
    <mergeCell ref="M9:M11"/>
    <mergeCell ref="D10:D11"/>
    <mergeCell ref="E10:E11"/>
    <mergeCell ref="F10:F11"/>
    <mergeCell ref="G10:G11"/>
    <mergeCell ref="H10:H11"/>
    <mergeCell ref="I10:I11"/>
    <mergeCell ref="C8:M8"/>
    <mergeCell ref="C2:M2"/>
    <mergeCell ref="C3:M3"/>
    <mergeCell ref="C4:M4"/>
    <mergeCell ref="C6:M6"/>
    <mergeCell ref="C7:M7"/>
  </mergeCell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DF1C7-CDE5-476F-8093-1E2234928AB8}">
  <dimension ref="B1:M32"/>
  <sheetViews>
    <sheetView showGridLines="0" workbookViewId="0">
      <selection activeCell="C9" sqref="C9"/>
    </sheetView>
  </sheetViews>
  <sheetFormatPr baseColWidth="10" defaultColWidth="11.5703125" defaultRowHeight="15"/>
  <cols>
    <col min="3" max="3" width="35.42578125" customWidth="1"/>
    <col min="4" max="4" width="20.42578125" customWidth="1"/>
    <col min="5" max="5" width="21.5703125" customWidth="1"/>
    <col min="6" max="6" width="17.140625" customWidth="1"/>
    <col min="7" max="7" width="16.42578125" customWidth="1"/>
    <col min="8" max="8" width="16.85546875" customWidth="1"/>
    <col min="12" max="12" width="29.42578125" customWidth="1"/>
    <col min="13" max="13" width="14.42578125" customWidth="1"/>
  </cols>
  <sheetData>
    <row r="1" spans="2:13" ht="15.75">
      <c r="B1" s="210"/>
      <c r="C1" s="210"/>
      <c r="D1" s="210"/>
      <c r="E1" s="210"/>
      <c r="F1" s="210"/>
      <c r="G1" s="210"/>
      <c r="H1" s="210"/>
      <c r="I1" s="210"/>
      <c r="J1" s="210"/>
    </row>
    <row r="2" spans="2:13" ht="15.75">
      <c r="B2" s="210"/>
      <c r="C2" s="2135" t="s">
        <v>476</v>
      </c>
      <c r="D2" s="2135"/>
      <c r="E2" s="2135"/>
      <c r="F2" s="2135"/>
      <c r="G2" s="2135"/>
      <c r="H2" s="2135"/>
      <c r="I2" s="2135"/>
      <c r="J2" s="2135"/>
    </row>
    <row r="3" spans="2:13" ht="15.75">
      <c r="B3" s="210"/>
      <c r="C3" s="2135" t="s">
        <v>477</v>
      </c>
      <c r="D3" s="2135"/>
      <c r="E3" s="2135"/>
      <c r="F3" s="2135"/>
      <c r="G3" s="2135"/>
      <c r="H3" s="2135"/>
      <c r="I3" s="2135"/>
      <c r="J3" s="2135"/>
    </row>
    <row r="4" spans="2:13" ht="18" customHeight="1">
      <c r="B4" s="210"/>
      <c r="C4" s="2136" t="s">
        <v>478</v>
      </c>
      <c r="D4" s="2136"/>
      <c r="E4" s="2136"/>
      <c r="F4" s="2136"/>
      <c r="G4" s="2136"/>
      <c r="H4" s="2136"/>
      <c r="I4" s="2136"/>
      <c r="J4" s="2136"/>
    </row>
    <row r="5" spans="2:13" ht="15.75">
      <c r="B5" s="210"/>
      <c r="C5" s="210"/>
      <c r="D5" s="210"/>
      <c r="E5" s="210"/>
      <c r="F5" s="210"/>
      <c r="G5" s="210"/>
      <c r="H5" s="210"/>
      <c r="I5" s="210"/>
      <c r="J5" s="210"/>
    </row>
    <row r="6" spans="2:13" ht="15.75">
      <c r="B6" s="210"/>
      <c r="C6" s="210"/>
      <c r="D6" s="210"/>
      <c r="E6" s="210"/>
      <c r="F6" s="210"/>
      <c r="G6" s="210"/>
      <c r="H6" s="210"/>
      <c r="I6" s="210"/>
      <c r="J6" s="210"/>
    </row>
    <row r="7" spans="2:13" ht="15.75">
      <c r="B7" s="210"/>
      <c r="C7" s="210"/>
      <c r="D7" s="210"/>
      <c r="E7" s="210"/>
      <c r="F7" s="210"/>
      <c r="G7" s="210"/>
      <c r="H7" s="210"/>
      <c r="I7" s="210"/>
      <c r="J7" s="210"/>
    </row>
    <row r="8" spans="2:13" ht="15.75">
      <c r="B8" s="210"/>
      <c r="C8" s="2210" t="s">
        <v>1836</v>
      </c>
      <c r="D8" s="2210"/>
      <c r="E8" s="2210"/>
      <c r="F8" s="2210"/>
      <c r="G8" s="2210"/>
      <c r="H8" s="2210"/>
      <c r="I8" s="2210"/>
      <c r="J8" s="2210"/>
    </row>
    <row r="9" spans="2:13" ht="15.75">
      <c r="B9" s="210"/>
      <c r="C9" s="210"/>
      <c r="D9" s="2210" t="s">
        <v>249</v>
      </c>
      <c r="E9" s="2210"/>
      <c r="F9" s="2210"/>
      <c r="G9" s="2210"/>
      <c r="H9" s="210"/>
      <c r="I9" s="210"/>
      <c r="J9" s="210"/>
    </row>
    <row r="10" spans="2:13" ht="15.75">
      <c r="B10" s="210"/>
      <c r="C10" s="210"/>
      <c r="D10" s="2210" t="s">
        <v>250</v>
      </c>
      <c r="E10" s="2210"/>
      <c r="F10" s="2210"/>
      <c r="G10" s="2210"/>
      <c r="H10" s="210"/>
      <c r="I10" s="210"/>
      <c r="J10" s="210"/>
    </row>
    <row r="11" spans="2:13" ht="15.75">
      <c r="B11" s="210"/>
      <c r="C11" s="210"/>
      <c r="D11" s="330"/>
      <c r="E11" s="330"/>
      <c r="F11" s="330"/>
      <c r="G11" s="330"/>
      <c r="H11" s="210"/>
      <c r="I11" s="210"/>
      <c r="J11" s="210"/>
    </row>
    <row r="12" spans="2:13" ht="15.75">
      <c r="B12" s="210"/>
      <c r="C12" s="210"/>
      <c r="D12" s="210"/>
      <c r="E12" s="210"/>
      <c r="F12" s="210"/>
      <c r="G12" s="210"/>
      <c r="H12" s="210"/>
      <c r="I12" s="210"/>
      <c r="J12" s="210"/>
      <c r="L12" s="172" t="s">
        <v>251</v>
      </c>
      <c r="M12" s="173">
        <v>8677138320192.6592</v>
      </c>
    </row>
    <row r="13" spans="2:13" ht="15.75">
      <c r="B13" s="2275" t="s">
        <v>252</v>
      </c>
      <c r="C13" s="2275"/>
      <c r="D13" s="2276">
        <v>2026</v>
      </c>
      <c r="E13" s="2276"/>
      <c r="F13" s="2276"/>
      <c r="G13" s="2276"/>
      <c r="H13" s="2276"/>
      <c r="I13" s="2275" t="s">
        <v>132</v>
      </c>
      <c r="J13" s="2275" t="s">
        <v>253</v>
      </c>
    </row>
    <row r="14" spans="2:13" ht="15.75">
      <c r="B14" s="2275"/>
      <c r="C14" s="2275"/>
      <c r="D14" s="2275" t="s">
        <v>127</v>
      </c>
      <c r="E14" s="2275" t="s">
        <v>254</v>
      </c>
      <c r="F14" s="2275"/>
      <c r="G14" s="2275"/>
      <c r="H14" s="2275"/>
      <c r="I14" s="2275"/>
      <c r="J14" s="2275"/>
    </row>
    <row r="15" spans="2:13" ht="15.75">
      <c r="B15" s="2275"/>
      <c r="C15" s="2275"/>
      <c r="D15" s="2275"/>
      <c r="E15" s="770" t="s">
        <v>128</v>
      </c>
      <c r="F15" s="770" t="s">
        <v>173</v>
      </c>
      <c r="G15" s="770" t="s">
        <v>174</v>
      </c>
      <c r="H15" s="770" t="s">
        <v>175</v>
      </c>
      <c r="I15" s="2275"/>
      <c r="J15" s="2275"/>
    </row>
    <row r="16" spans="2:13" ht="15.75">
      <c r="B16" s="2275"/>
      <c r="C16" s="2275"/>
      <c r="D16" s="772">
        <v>1</v>
      </c>
      <c r="E16" s="772">
        <v>2</v>
      </c>
      <c r="F16" s="772">
        <v>3</v>
      </c>
      <c r="G16" s="772">
        <v>4</v>
      </c>
      <c r="H16" s="772">
        <v>5</v>
      </c>
      <c r="I16" s="772" t="s">
        <v>255</v>
      </c>
      <c r="J16" s="772" t="s">
        <v>256</v>
      </c>
    </row>
    <row r="17" spans="2:10" ht="24" customHeight="1">
      <c r="B17" s="2277" t="s">
        <v>257</v>
      </c>
      <c r="C17" s="2277"/>
      <c r="D17" s="768">
        <v>64665495</v>
      </c>
      <c r="E17" s="768">
        <v>64590495</v>
      </c>
      <c r="F17" s="768">
        <v>13463568.059999999</v>
      </c>
      <c r="G17" s="768">
        <v>9297577.4900000002</v>
      </c>
      <c r="H17" s="768">
        <v>6001370.3700000001</v>
      </c>
      <c r="I17" s="769">
        <f>IFERROR(G17/E17,"NA")</f>
        <v>0.14394652789082976</v>
      </c>
      <c r="J17" s="769">
        <f>IFERROR(G17/$M$12,"0")</f>
        <v>1.071502740524893E-6</v>
      </c>
    </row>
    <row r="18" spans="2:10" ht="24.6" customHeight="1">
      <c r="B18" s="2278" t="s">
        <v>258</v>
      </c>
      <c r="C18" s="2278"/>
      <c r="D18" s="331">
        <v>112471764</v>
      </c>
      <c r="E18" s="331">
        <v>112471764</v>
      </c>
      <c r="F18" s="331">
        <v>50265334.07</v>
      </c>
      <c r="G18" s="331">
        <v>11670358.649999999</v>
      </c>
      <c r="H18" s="331">
        <v>11334545.080000002</v>
      </c>
      <c r="I18" s="332">
        <f t="shared" ref="I18:I24" si="0">IFERROR(G18/E18,"NA")</f>
        <v>0.10376256435348519</v>
      </c>
      <c r="J18" s="333">
        <f t="shared" ref="J18:J25" si="1">IFERROR(G18/$M$12,"0")</f>
        <v>1.3449547787940391E-6</v>
      </c>
    </row>
    <row r="19" spans="2:10" ht="31.35" customHeight="1">
      <c r="B19" s="2277" t="s">
        <v>259</v>
      </c>
      <c r="C19" s="2277"/>
      <c r="D19" s="768">
        <v>1231725185</v>
      </c>
      <c r="E19" s="768">
        <v>1242543064</v>
      </c>
      <c r="F19" s="768">
        <v>911179465.53999984</v>
      </c>
      <c r="G19" s="768">
        <v>544578313.42000008</v>
      </c>
      <c r="H19" s="768">
        <v>475940861.4000001</v>
      </c>
      <c r="I19" s="769">
        <f>IFERROR(G19/E19,"NA")</f>
        <v>0.43827721484911053</v>
      </c>
      <c r="J19" s="777">
        <f t="shared" si="1"/>
        <v>6.2760128204099981E-5</v>
      </c>
    </row>
    <row r="20" spans="2:10" ht="19.350000000000001" customHeight="1">
      <c r="B20" s="2278" t="s">
        <v>260</v>
      </c>
      <c r="C20" s="2278"/>
      <c r="D20" s="331">
        <v>21596313416</v>
      </c>
      <c r="E20" s="331">
        <v>22819911544.040001</v>
      </c>
      <c r="F20" s="331">
        <v>12902336559.180002</v>
      </c>
      <c r="G20" s="331">
        <v>6539202981.7600012</v>
      </c>
      <c r="H20" s="331">
        <v>6474661724.0000019</v>
      </c>
      <c r="I20" s="332">
        <f t="shared" si="0"/>
        <v>0.28655689436569615</v>
      </c>
      <c r="J20" s="333">
        <f t="shared" si="1"/>
        <v>7.5361285489048313E-4</v>
      </c>
    </row>
    <row r="21" spans="2:10" ht="19.350000000000001" customHeight="1">
      <c r="B21" s="2277" t="s">
        <v>261</v>
      </c>
      <c r="C21" s="2277"/>
      <c r="D21" s="768">
        <v>12152397949</v>
      </c>
      <c r="E21" s="768">
        <v>12154971838.819998</v>
      </c>
      <c r="F21" s="768">
        <v>5585045132.6400013</v>
      </c>
      <c r="G21" s="768">
        <v>5567840842.8099995</v>
      </c>
      <c r="H21" s="768">
        <v>5565469421.7899981</v>
      </c>
      <c r="I21" s="769">
        <f t="shared" si="0"/>
        <v>0.45807106068544579</v>
      </c>
      <c r="J21" s="777">
        <f t="shared" si="1"/>
        <v>6.4166786760250422E-4</v>
      </c>
    </row>
    <row r="22" spans="2:10" ht="23.45" customHeight="1">
      <c r="B22" s="2278" t="s">
        <v>262</v>
      </c>
      <c r="C22" s="2278"/>
      <c r="D22" s="331">
        <v>71558560</v>
      </c>
      <c r="E22" s="331">
        <v>162522644</v>
      </c>
      <c r="F22" s="331">
        <v>142664689.22</v>
      </c>
      <c r="G22" s="331">
        <v>108909326.83000001</v>
      </c>
      <c r="H22" s="331">
        <v>108895821.2</v>
      </c>
      <c r="I22" s="332">
        <f>IFERROR(G22/E22,"NA")</f>
        <v>0.67011786265303441</v>
      </c>
      <c r="J22" s="333">
        <f t="shared" si="1"/>
        <v>1.2551295462993367E-5</v>
      </c>
    </row>
    <row r="23" spans="2:10" ht="26.45" customHeight="1">
      <c r="B23" s="2277" t="s">
        <v>263</v>
      </c>
      <c r="C23" s="2277"/>
      <c r="D23" s="768">
        <v>830917381</v>
      </c>
      <c r="E23" s="768">
        <v>830917381</v>
      </c>
      <c r="F23" s="768">
        <v>503779950.08000004</v>
      </c>
      <c r="G23" s="768">
        <v>282709361.42999995</v>
      </c>
      <c r="H23" s="768">
        <v>280626637.00999993</v>
      </c>
      <c r="I23" s="769">
        <f t="shared" si="0"/>
        <v>0.3402376311947673</v>
      </c>
      <c r="J23" s="777">
        <f t="shared" si="1"/>
        <v>3.2580944430965687E-5</v>
      </c>
    </row>
    <row r="24" spans="2:10" ht="30.6" customHeight="1">
      <c r="B24" s="2278" t="s">
        <v>264</v>
      </c>
      <c r="C24" s="2278"/>
      <c r="D24" s="331">
        <v>943118492</v>
      </c>
      <c r="E24" s="331">
        <v>892644724</v>
      </c>
      <c r="F24" s="331">
        <v>484410308.20000005</v>
      </c>
      <c r="G24" s="331">
        <v>296725872.30999988</v>
      </c>
      <c r="H24" s="331">
        <v>262105905.38999999</v>
      </c>
      <c r="I24" s="332">
        <f t="shared" si="0"/>
        <v>0.33241206084807362</v>
      </c>
      <c r="J24" s="333">
        <f t="shared" si="1"/>
        <v>3.419628238718818E-5</v>
      </c>
    </row>
    <row r="25" spans="2:10" ht="15.75">
      <c r="B25" s="2279" t="s">
        <v>265</v>
      </c>
      <c r="C25" s="2279"/>
      <c r="D25" s="773">
        <f>SUM(D17:D24)</f>
        <v>37003168242</v>
      </c>
      <c r="E25" s="773">
        <f>SUM(E17:E24)</f>
        <v>38280573454.860001</v>
      </c>
      <c r="F25" s="773">
        <f>SUM(F17:F24)</f>
        <v>20593145006.990009</v>
      </c>
      <c r="G25" s="773">
        <f>SUM(G17:G24)</f>
        <v>13360934634.700001</v>
      </c>
      <c r="H25" s="773">
        <f>SUM(H17:H24)</f>
        <v>13185036286.24</v>
      </c>
      <c r="I25" s="775">
        <f>IFERROR(G25/E25,"NA")</f>
        <v>0.3490265016655264</v>
      </c>
      <c r="J25" s="776">
        <f t="shared" si="1"/>
        <v>1.5397858304975537E-3</v>
      </c>
    </row>
    <row r="26" spans="2:10" ht="15.75">
      <c r="B26" s="334" t="s">
        <v>546</v>
      </c>
      <c r="C26" s="210"/>
      <c r="D26" s="210"/>
      <c r="E26" s="210"/>
      <c r="F26" s="210"/>
      <c r="G26" s="210"/>
      <c r="H26" s="210"/>
      <c r="I26" s="210"/>
      <c r="J26" s="210"/>
    </row>
    <row r="27" spans="2:10" ht="15.75">
      <c r="B27" s="335" t="s">
        <v>165</v>
      </c>
      <c r="C27" s="210"/>
      <c r="D27" s="210"/>
      <c r="E27" s="210"/>
      <c r="F27" s="210"/>
      <c r="G27" s="210"/>
      <c r="H27" s="210"/>
      <c r="I27" s="210"/>
      <c r="J27" s="210"/>
    </row>
    <row r="28" spans="2:10" ht="15.75">
      <c r="B28" s="335" t="s">
        <v>246</v>
      </c>
      <c r="C28" s="210"/>
      <c r="D28" s="210"/>
      <c r="E28" s="210"/>
      <c r="F28" s="210"/>
      <c r="G28" s="210"/>
      <c r="H28" s="210"/>
      <c r="I28" s="210"/>
      <c r="J28" s="210"/>
    </row>
    <row r="29" spans="2:10" ht="15.75">
      <c r="B29" s="335" t="s">
        <v>247</v>
      </c>
      <c r="C29" s="210"/>
      <c r="D29" s="210"/>
      <c r="E29" s="210"/>
      <c r="F29" s="210"/>
      <c r="G29" s="210"/>
      <c r="H29" s="210"/>
      <c r="I29" s="210"/>
      <c r="J29" s="210"/>
    </row>
    <row r="30" spans="2:10" ht="15.75">
      <c r="B30" s="336" t="s">
        <v>547</v>
      </c>
      <c r="C30" s="210"/>
      <c r="D30" s="210"/>
      <c r="E30" s="210"/>
      <c r="F30" s="210"/>
      <c r="G30" s="210"/>
      <c r="H30" s="210"/>
      <c r="I30" s="210"/>
      <c r="J30" s="210"/>
    </row>
    <row r="31" spans="2:10" ht="15.75">
      <c r="B31" s="210"/>
      <c r="C31" s="210"/>
      <c r="D31" s="210"/>
      <c r="E31" s="210"/>
      <c r="F31" s="210"/>
      <c r="G31" s="210"/>
      <c r="H31" s="210"/>
      <c r="I31" s="210"/>
      <c r="J31" s="210"/>
    </row>
    <row r="32" spans="2:10" ht="15.75">
      <c r="B32" s="210"/>
      <c r="C32" s="210"/>
      <c r="D32" s="210"/>
      <c r="E32" s="210"/>
      <c r="F32" s="210"/>
      <c r="G32" s="210"/>
      <c r="H32" s="210"/>
      <c r="I32" s="210"/>
      <c r="J32" s="210"/>
    </row>
  </sheetData>
  <mergeCells count="21">
    <mergeCell ref="B23:C23"/>
    <mergeCell ref="B24:C24"/>
    <mergeCell ref="B25:C25"/>
    <mergeCell ref="B17:C17"/>
    <mergeCell ref="B18:C18"/>
    <mergeCell ref="B19:C19"/>
    <mergeCell ref="B20:C20"/>
    <mergeCell ref="B21:C21"/>
    <mergeCell ref="B22:C22"/>
    <mergeCell ref="B13:C16"/>
    <mergeCell ref="D13:H13"/>
    <mergeCell ref="I13:I15"/>
    <mergeCell ref="J13:J15"/>
    <mergeCell ref="D14:D15"/>
    <mergeCell ref="E14:H14"/>
    <mergeCell ref="D10:G10"/>
    <mergeCell ref="C2:J2"/>
    <mergeCell ref="C3:J3"/>
    <mergeCell ref="C4:J4"/>
    <mergeCell ref="C8:J8"/>
    <mergeCell ref="D9:G9"/>
  </mergeCells>
  <pageMargins left="0.7" right="0.7" top="0.75" bottom="0.75" header="0.3" footer="0.3"/>
  <ignoredErrors>
    <ignoredError sqref="D25:J25" formulaRange="1"/>
  </ignoredErrors>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A6CD2-19FC-43F3-B54B-2F3D6FFAE598}">
  <dimension ref="B1:M38"/>
  <sheetViews>
    <sheetView showGridLines="0" zoomScale="106" zoomScaleNormal="106" workbookViewId="0">
      <selection activeCell="B15" sqref="B15:C15"/>
    </sheetView>
  </sheetViews>
  <sheetFormatPr baseColWidth="10" defaultColWidth="11.5703125" defaultRowHeight="15"/>
  <cols>
    <col min="3" max="3" width="47.42578125" customWidth="1"/>
    <col min="4" max="4" width="17.5703125" customWidth="1"/>
    <col min="5" max="5" width="19.5703125" customWidth="1"/>
    <col min="6" max="6" width="18.5703125" customWidth="1"/>
    <col min="7" max="7" width="17.42578125" customWidth="1"/>
    <col min="8" max="8" width="18.5703125" customWidth="1"/>
    <col min="9" max="9" width="14.42578125" customWidth="1"/>
    <col min="10" max="10" width="13.42578125" customWidth="1"/>
    <col min="12" max="12" width="29.42578125" customWidth="1"/>
    <col min="13" max="13" width="14" customWidth="1"/>
  </cols>
  <sheetData>
    <row r="1" spans="2:13" ht="15.75">
      <c r="B1" s="210"/>
      <c r="C1" s="210"/>
      <c r="D1" s="210"/>
      <c r="E1" s="210"/>
      <c r="F1" s="210"/>
      <c r="G1" s="210"/>
      <c r="H1" s="210"/>
      <c r="I1" s="210"/>
      <c r="J1" s="210"/>
    </row>
    <row r="2" spans="2:13" ht="15.75">
      <c r="B2" s="210"/>
      <c r="C2" s="2135" t="s">
        <v>476</v>
      </c>
      <c r="D2" s="2135"/>
      <c r="E2" s="2135"/>
      <c r="F2" s="2135"/>
      <c r="G2" s="2135"/>
      <c r="H2" s="2135"/>
      <c r="I2" s="2135"/>
      <c r="J2" s="2135"/>
    </row>
    <row r="3" spans="2:13" ht="15.75">
      <c r="B3" s="210"/>
      <c r="C3" s="2135" t="s">
        <v>477</v>
      </c>
      <c r="D3" s="2135"/>
      <c r="E3" s="2135"/>
      <c r="F3" s="2135"/>
      <c r="G3" s="2135"/>
      <c r="H3" s="2135"/>
      <c r="I3" s="2135"/>
      <c r="J3" s="2135"/>
    </row>
    <row r="4" spans="2:13" ht="15.75">
      <c r="B4" s="210"/>
      <c r="C4" s="2136" t="s">
        <v>478</v>
      </c>
      <c r="D4" s="2136"/>
      <c r="E4" s="2136"/>
      <c r="F4" s="2136"/>
      <c r="G4" s="2136"/>
      <c r="H4" s="2136"/>
      <c r="I4" s="2136"/>
      <c r="J4" s="2136"/>
    </row>
    <row r="5" spans="2:13" ht="25.35" customHeight="1">
      <c r="B5" s="210"/>
      <c r="C5" s="210"/>
      <c r="D5" s="210"/>
      <c r="E5" s="210"/>
      <c r="F5" s="210"/>
      <c r="G5" s="210"/>
      <c r="H5" s="210"/>
      <c r="I5" s="210"/>
      <c r="J5" s="210"/>
    </row>
    <row r="6" spans="2:13" ht="32.450000000000003" customHeight="1">
      <c r="B6" s="210"/>
      <c r="C6" s="2210" t="s">
        <v>1757</v>
      </c>
      <c r="D6" s="2210"/>
      <c r="E6" s="2210"/>
      <c r="F6" s="2210"/>
      <c r="G6" s="2210"/>
      <c r="H6" s="2210"/>
      <c r="I6" s="2210"/>
      <c r="J6" s="2210"/>
    </row>
    <row r="7" spans="2:13" ht="15.75">
      <c r="B7" s="210"/>
      <c r="C7" s="2210" t="s">
        <v>249</v>
      </c>
      <c r="D7" s="2210"/>
      <c r="E7" s="2210"/>
      <c r="F7" s="2210"/>
      <c r="G7" s="2210"/>
      <c r="H7" s="2210"/>
      <c r="I7" s="2210"/>
      <c r="J7" s="2210"/>
    </row>
    <row r="8" spans="2:13" ht="15.75">
      <c r="B8" s="210"/>
      <c r="C8" s="2210" t="s">
        <v>250</v>
      </c>
      <c r="D8" s="2210"/>
      <c r="E8" s="2210"/>
      <c r="F8" s="2210"/>
      <c r="G8" s="2210"/>
      <c r="H8" s="2210"/>
      <c r="I8" s="2210"/>
      <c r="J8" s="2210"/>
    </row>
    <row r="9" spans="2:13" ht="15.75">
      <c r="B9" s="210"/>
      <c r="C9" s="210"/>
      <c r="D9" s="210"/>
      <c r="E9" s="210"/>
      <c r="F9" s="210"/>
      <c r="G9" s="210"/>
      <c r="H9" s="210"/>
      <c r="I9" s="210"/>
      <c r="J9" s="210"/>
      <c r="L9" s="172" t="s">
        <v>251</v>
      </c>
      <c r="M9" s="173">
        <v>8677138320192.6592</v>
      </c>
    </row>
    <row r="10" spans="2:13" ht="15.75">
      <c r="B10" s="210"/>
      <c r="C10" s="210"/>
      <c r="D10" s="210"/>
      <c r="E10" s="210"/>
      <c r="F10" s="210"/>
      <c r="G10" s="210"/>
      <c r="H10" s="210"/>
      <c r="I10" s="210"/>
      <c r="J10" s="210"/>
    </row>
    <row r="11" spans="2:13" ht="15.75">
      <c r="B11" s="2275" t="s">
        <v>266</v>
      </c>
      <c r="C11" s="2275"/>
      <c r="D11" s="2276">
        <v>2026</v>
      </c>
      <c r="E11" s="2276"/>
      <c r="F11" s="2276"/>
      <c r="G11" s="2276"/>
      <c r="H11" s="2276"/>
      <c r="I11" s="2275" t="s">
        <v>132</v>
      </c>
      <c r="J11" s="2275" t="s">
        <v>253</v>
      </c>
    </row>
    <row r="12" spans="2:13" ht="15.75">
      <c r="B12" s="2275"/>
      <c r="C12" s="2275"/>
      <c r="D12" s="2275" t="s">
        <v>127</v>
      </c>
      <c r="E12" s="2275" t="s">
        <v>254</v>
      </c>
      <c r="F12" s="2275"/>
      <c r="G12" s="2275"/>
      <c r="H12" s="2275"/>
      <c r="I12" s="2275"/>
      <c r="J12" s="2275"/>
    </row>
    <row r="13" spans="2:13" ht="28.35" customHeight="1">
      <c r="B13" s="2275"/>
      <c r="C13" s="2275"/>
      <c r="D13" s="2275"/>
      <c r="E13" s="770" t="s">
        <v>128</v>
      </c>
      <c r="F13" s="770" t="s">
        <v>173</v>
      </c>
      <c r="G13" s="770" t="s">
        <v>174</v>
      </c>
      <c r="H13" s="770" t="s">
        <v>175</v>
      </c>
      <c r="I13" s="2275"/>
      <c r="J13" s="2275"/>
    </row>
    <row r="14" spans="2:13" ht="15.75">
      <c r="B14" s="2275"/>
      <c r="C14" s="2275"/>
      <c r="D14" s="772">
        <v>1</v>
      </c>
      <c r="E14" s="772">
        <v>2</v>
      </c>
      <c r="F14" s="772">
        <v>3</v>
      </c>
      <c r="G14" s="772">
        <v>4</v>
      </c>
      <c r="H14" s="772">
        <v>5</v>
      </c>
      <c r="I14" s="772" t="s">
        <v>255</v>
      </c>
      <c r="J14" s="772" t="s">
        <v>256</v>
      </c>
    </row>
    <row r="15" spans="2:13" ht="29.1" customHeight="1">
      <c r="B15" s="2277" t="s">
        <v>267</v>
      </c>
      <c r="C15" s="2277"/>
      <c r="D15" s="768">
        <v>100000000</v>
      </c>
      <c r="E15" s="768">
        <v>100000000</v>
      </c>
      <c r="F15" s="768">
        <v>28479512.809999999</v>
      </c>
      <c r="G15" s="768">
        <v>28203227.41</v>
      </c>
      <c r="H15" s="768">
        <v>28203227.409999993</v>
      </c>
      <c r="I15" s="769">
        <f>IFERROR(G15/E15,"NA")</f>
        <v>0.28203227409999998</v>
      </c>
      <c r="J15" s="769">
        <f>IFERROR(G15/$M$9,"0")</f>
        <v>3.2502913252365672E-6</v>
      </c>
    </row>
    <row r="16" spans="2:13" ht="27.6" customHeight="1">
      <c r="B16" s="2278" t="s">
        <v>268</v>
      </c>
      <c r="C16" s="2278"/>
      <c r="D16" s="331">
        <v>2184597781</v>
      </c>
      <c r="E16" s="331">
        <v>2184597781</v>
      </c>
      <c r="F16" s="331">
        <v>827296911.81000006</v>
      </c>
      <c r="G16" s="331">
        <v>755235929.24999976</v>
      </c>
      <c r="H16" s="331">
        <v>725560116.29999995</v>
      </c>
      <c r="I16" s="332">
        <f t="shared" ref="I16:I28" si="0">IFERROR(G16/E16,"NA")</f>
        <v>0.34570937305643989</v>
      </c>
      <c r="J16" s="332">
        <f t="shared" ref="J16:J28" si="1">IFERROR(G16/$M$9,"0")</f>
        <v>8.7037442689196539E-5</v>
      </c>
    </row>
    <row r="17" spans="2:10" ht="25.35" customHeight="1">
      <c r="B17" s="2277" t="s">
        <v>269</v>
      </c>
      <c r="C17" s="2277"/>
      <c r="D17" s="768">
        <v>48859279</v>
      </c>
      <c r="E17" s="768">
        <v>48859279</v>
      </c>
      <c r="F17" s="768">
        <v>21322413.859999999</v>
      </c>
      <c r="G17" s="768">
        <v>10702144.049999999</v>
      </c>
      <c r="H17" s="768">
        <v>10555636.049999999</v>
      </c>
      <c r="I17" s="769">
        <f t="shared" si="0"/>
        <v>0.21904015509520716</v>
      </c>
      <c r="J17" s="769">
        <f t="shared" si="1"/>
        <v>1.2333725307910475E-6</v>
      </c>
    </row>
    <row r="18" spans="2:10" ht="42.6" customHeight="1">
      <c r="B18" s="2278" t="s">
        <v>270</v>
      </c>
      <c r="C18" s="2278"/>
      <c r="D18" s="331">
        <v>22424753</v>
      </c>
      <c r="E18" s="331">
        <v>22304753</v>
      </c>
      <c r="F18" s="331">
        <v>12741873</v>
      </c>
      <c r="G18" s="331">
        <v>6911949.5899999999</v>
      </c>
      <c r="H18" s="331">
        <v>5084935.9399999995</v>
      </c>
      <c r="I18" s="332">
        <f t="shared" si="0"/>
        <v>0.30988684743561157</v>
      </c>
      <c r="J18" s="332">
        <f t="shared" si="1"/>
        <v>7.9657017497521385E-7</v>
      </c>
    </row>
    <row r="19" spans="2:10" ht="29.45" customHeight="1">
      <c r="B19" s="2277" t="s">
        <v>271</v>
      </c>
      <c r="C19" s="2277"/>
      <c r="D19" s="768">
        <v>557153162</v>
      </c>
      <c r="E19" s="768">
        <v>557153161.99999988</v>
      </c>
      <c r="F19" s="768">
        <v>113786826.06999998</v>
      </c>
      <c r="G19" s="768">
        <v>90788533.469999999</v>
      </c>
      <c r="H19" s="768">
        <v>86530357.949999988</v>
      </c>
      <c r="I19" s="769">
        <f t="shared" si="0"/>
        <v>0.16295076410245701</v>
      </c>
      <c r="J19" s="769">
        <f t="shared" si="1"/>
        <v>1.0462957961465828E-5</v>
      </c>
    </row>
    <row r="20" spans="2:10" ht="32.450000000000003" customHeight="1">
      <c r="B20" s="2278" t="s">
        <v>272</v>
      </c>
      <c r="C20" s="2278"/>
      <c r="D20" s="331">
        <v>12027715656</v>
      </c>
      <c r="E20" s="331">
        <v>12556725366.060001</v>
      </c>
      <c r="F20" s="331">
        <v>9111532352.3600006</v>
      </c>
      <c r="G20" s="331">
        <v>5154056853.0800009</v>
      </c>
      <c r="H20" s="331">
        <v>4995375037.0900002</v>
      </c>
      <c r="I20" s="332">
        <f t="shared" si="0"/>
        <v>0.4104618603040468</v>
      </c>
      <c r="J20" s="332">
        <f t="shared" si="1"/>
        <v>5.9398117938098797E-4</v>
      </c>
    </row>
    <row r="21" spans="2:10" ht="30" customHeight="1">
      <c r="B21" s="2277" t="s">
        <v>273</v>
      </c>
      <c r="C21" s="2277"/>
      <c r="D21" s="768">
        <v>2884121626</v>
      </c>
      <c r="E21" s="768">
        <v>3097702226.23</v>
      </c>
      <c r="F21" s="768">
        <v>1153883112.49</v>
      </c>
      <c r="G21" s="768">
        <v>1121537350.5000005</v>
      </c>
      <c r="H21" s="768">
        <v>1099985132.3100004</v>
      </c>
      <c r="I21" s="769">
        <f t="shared" si="0"/>
        <v>0.36205460324859767</v>
      </c>
      <c r="J21" s="769">
        <f t="shared" si="1"/>
        <v>1.2925198482661722E-4</v>
      </c>
    </row>
    <row r="22" spans="2:10" ht="24.6" customHeight="1">
      <c r="B22" s="2278" t="s">
        <v>274</v>
      </c>
      <c r="C22" s="2278"/>
      <c r="D22" s="331">
        <v>524649252</v>
      </c>
      <c r="E22" s="331">
        <v>524649252</v>
      </c>
      <c r="F22" s="331">
        <v>193631956.23999998</v>
      </c>
      <c r="G22" s="331">
        <v>179324188.21999997</v>
      </c>
      <c r="H22" s="331">
        <v>163936269.19</v>
      </c>
      <c r="I22" s="332">
        <f t="shared" si="0"/>
        <v>0.34179823479477672</v>
      </c>
      <c r="J22" s="332">
        <f t="shared" si="1"/>
        <v>2.0666282085499638E-5</v>
      </c>
    </row>
    <row r="23" spans="2:10" ht="27.6" customHeight="1">
      <c r="B23" s="2277" t="s">
        <v>275</v>
      </c>
      <c r="C23" s="2277"/>
      <c r="D23" s="768">
        <v>2081392788</v>
      </c>
      <c r="E23" s="768">
        <v>2081392788</v>
      </c>
      <c r="F23" s="768">
        <v>650946062.6400001</v>
      </c>
      <c r="G23" s="768">
        <v>489807462.82000005</v>
      </c>
      <c r="H23" s="768">
        <v>458390321.72999996</v>
      </c>
      <c r="I23" s="769">
        <f t="shared" si="0"/>
        <v>0.23532678005032082</v>
      </c>
      <c r="J23" s="769">
        <f t="shared" si="1"/>
        <v>5.6448041364070913E-5</v>
      </c>
    </row>
    <row r="24" spans="2:10" ht="23.45" customHeight="1">
      <c r="B24" s="2278" t="s">
        <v>276</v>
      </c>
      <c r="C24" s="2278"/>
      <c r="D24" s="331">
        <v>427203339</v>
      </c>
      <c r="E24" s="331">
        <v>427203339</v>
      </c>
      <c r="F24" s="331">
        <v>126665114.89</v>
      </c>
      <c r="G24" s="331">
        <v>78720102.589999989</v>
      </c>
      <c r="H24" s="331">
        <v>76987644.790000021</v>
      </c>
      <c r="I24" s="332">
        <f t="shared" si="0"/>
        <v>0.18426846282210352</v>
      </c>
      <c r="J24" s="332">
        <f t="shared" si="1"/>
        <v>9.0721272019842775E-6</v>
      </c>
    </row>
    <row r="25" spans="2:10" ht="36" customHeight="1">
      <c r="B25" s="2277" t="s">
        <v>277</v>
      </c>
      <c r="C25" s="2277"/>
      <c r="D25" s="768">
        <v>354820000</v>
      </c>
      <c r="E25" s="768">
        <v>354820000</v>
      </c>
      <c r="F25" s="768">
        <v>107900320.56</v>
      </c>
      <c r="G25" s="768">
        <v>27882619.730000004</v>
      </c>
      <c r="H25" s="768">
        <v>12743900</v>
      </c>
      <c r="I25" s="769">
        <f t="shared" si="0"/>
        <v>7.8582435403866766E-2</v>
      </c>
      <c r="J25" s="769">
        <f t="shared" si="1"/>
        <v>3.2133427751306062E-6</v>
      </c>
    </row>
    <row r="26" spans="2:10" ht="32.450000000000003" customHeight="1">
      <c r="B26" s="2278" t="s">
        <v>278</v>
      </c>
      <c r="C26" s="2278"/>
      <c r="D26" s="331">
        <v>1743821158</v>
      </c>
      <c r="E26" s="331">
        <v>1991252845.29</v>
      </c>
      <c r="F26" s="331">
        <v>652806404.10000002</v>
      </c>
      <c r="G26" s="331">
        <v>601379425.03999996</v>
      </c>
      <c r="H26" s="331">
        <v>569222750.71000004</v>
      </c>
      <c r="I26" s="332">
        <f t="shared" si="0"/>
        <v>0.30201057914994062</v>
      </c>
      <c r="J26" s="332">
        <f t="shared" si="1"/>
        <v>6.930619322277295E-5</v>
      </c>
    </row>
    <row r="27" spans="2:10" ht="29.45" customHeight="1">
      <c r="B27" s="2277" t="s">
        <v>279</v>
      </c>
      <c r="C27" s="2277"/>
      <c r="D27" s="768">
        <v>801834495</v>
      </c>
      <c r="E27" s="768">
        <v>801953919.99999988</v>
      </c>
      <c r="F27" s="768">
        <v>248821456.34999996</v>
      </c>
      <c r="G27" s="768">
        <v>227413602.53999999</v>
      </c>
      <c r="H27" s="768">
        <v>226428004.99000001</v>
      </c>
      <c r="I27" s="769">
        <f t="shared" si="0"/>
        <v>0.28357440105785631</v>
      </c>
      <c r="J27" s="769">
        <f t="shared" si="1"/>
        <v>2.6208364341822629E-5</v>
      </c>
    </row>
    <row r="28" spans="2:10" ht="36.6" customHeight="1">
      <c r="B28" s="2280" t="s">
        <v>280</v>
      </c>
      <c r="C28" s="2281"/>
      <c r="D28" s="331">
        <v>1708000000</v>
      </c>
      <c r="E28" s="331">
        <v>1708000000</v>
      </c>
      <c r="F28" s="331">
        <v>619648714.72000003</v>
      </c>
      <c r="G28" s="331">
        <v>533960793.80000001</v>
      </c>
      <c r="H28" s="331">
        <v>529647094.83000004</v>
      </c>
      <c r="I28" s="332">
        <f t="shared" si="0"/>
        <v>0.31262341557377049</v>
      </c>
      <c r="J28" s="332">
        <f t="shared" si="1"/>
        <v>6.1536508246896827E-5</v>
      </c>
    </row>
    <row r="29" spans="2:10" ht="15.75">
      <c r="B29" s="2279" t="s">
        <v>265</v>
      </c>
      <c r="C29" s="2279"/>
      <c r="D29" s="773">
        <f>SUM(D15:D28)</f>
        <v>25466593289</v>
      </c>
      <c r="E29" s="773">
        <f t="shared" ref="E29:H29" si="2">SUM(E15:E28)</f>
        <v>26456614711.580002</v>
      </c>
      <c r="F29" s="773">
        <f t="shared" si="2"/>
        <v>13869463031.899998</v>
      </c>
      <c r="G29" s="773">
        <f t="shared" si="2"/>
        <v>9305924182.0900002</v>
      </c>
      <c r="H29" s="773">
        <f t="shared" si="2"/>
        <v>8988650429.289999</v>
      </c>
      <c r="I29" s="774">
        <f>IFERROR(G29/E29,"NA")</f>
        <v>0.35174281681687786</v>
      </c>
      <c r="J29" s="775">
        <f>IFERROR(G29/$M$9,"0")</f>
        <v>1.0724646581274481E-3</v>
      </c>
    </row>
    <row r="30" spans="2:10" ht="15.75">
      <c r="B30" s="210"/>
      <c r="C30" s="210"/>
      <c r="D30" s="210"/>
      <c r="E30" s="210"/>
      <c r="F30" s="210"/>
      <c r="G30" s="210"/>
      <c r="H30" s="210"/>
      <c r="I30" s="210"/>
      <c r="J30" s="210"/>
    </row>
    <row r="31" spans="2:10" ht="15.75">
      <c r="B31" s="334" t="s">
        <v>546</v>
      </c>
      <c r="C31" s="210"/>
      <c r="D31" s="210"/>
      <c r="E31" s="210"/>
      <c r="F31" s="210"/>
      <c r="G31" s="210"/>
      <c r="H31" s="210"/>
      <c r="I31" s="210"/>
      <c r="J31" s="210"/>
    </row>
    <row r="32" spans="2:10" ht="15.75">
      <c r="B32" s="335" t="s">
        <v>165</v>
      </c>
      <c r="C32" s="210"/>
      <c r="D32" s="210"/>
      <c r="E32" s="210"/>
      <c r="F32" s="210"/>
      <c r="G32" s="210"/>
      <c r="H32" s="210"/>
      <c r="I32" s="210"/>
      <c r="J32" s="210"/>
    </row>
    <row r="33" spans="2:10" ht="15.75">
      <c r="B33" s="335" t="s">
        <v>246</v>
      </c>
      <c r="C33" s="210"/>
      <c r="D33" s="210"/>
      <c r="E33" s="210"/>
      <c r="F33" s="210"/>
      <c r="G33" s="210"/>
      <c r="H33" s="210"/>
      <c r="I33" s="210"/>
      <c r="J33" s="210"/>
    </row>
    <row r="34" spans="2:10" ht="15.75">
      <c r="B34" s="335" t="s">
        <v>247</v>
      </c>
      <c r="C34" s="210"/>
      <c r="D34" s="210"/>
      <c r="E34" s="210"/>
      <c r="F34" s="210"/>
      <c r="G34" s="210"/>
      <c r="H34" s="210"/>
      <c r="I34" s="210"/>
      <c r="J34" s="210"/>
    </row>
    <row r="35" spans="2:10" ht="15.75">
      <c r="B35" s="336" t="s">
        <v>547</v>
      </c>
      <c r="C35" s="210"/>
      <c r="D35" s="210"/>
      <c r="E35" s="210"/>
      <c r="F35" s="210"/>
      <c r="G35" s="210"/>
      <c r="H35" s="210"/>
      <c r="I35" s="210"/>
      <c r="J35" s="210"/>
    </row>
    <row r="36" spans="2:10" ht="15.75">
      <c r="B36" s="210"/>
      <c r="C36" s="210"/>
      <c r="D36" s="210"/>
      <c r="E36" s="210"/>
      <c r="F36" s="210"/>
      <c r="G36" s="210"/>
      <c r="H36" s="210"/>
      <c r="I36" s="210"/>
      <c r="J36" s="210"/>
    </row>
    <row r="37" spans="2:10" ht="15.75">
      <c r="B37" s="210"/>
      <c r="C37" s="210"/>
      <c r="D37" s="210"/>
      <c r="E37" s="210"/>
      <c r="F37" s="210"/>
      <c r="G37" s="210"/>
      <c r="H37" s="210"/>
      <c r="I37" s="210"/>
      <c r="J37" s="210"/>
    </row>
    <row r="38" spans="2:10" ht="15.75">
      <c r="B38" s="210"/>
      <c r="C38" s="210"/>
      <c r="D38" s="210"/>
      <c r="E38" s="210"/>
      <c r="F38" s="210"/>
      <c r="G38" s="210"/>
      <c r="H38" s="210"/>
      <c r="I38" s="210"/>
      <c r="J38" s="210"/>
    </row>
  </sheetData>
  <mergeCells count="27">
    <mergeCell ref="B27:C27"/>
    <mergeCell ref="B28:C28"/>
    <mergeCell ref="B29:C29"/>
    <mergeCell ref="B21:C21"/>
    <mergeCell ref="B22:C22"/>
    <mergeCell ref="B23:C23"/>
    <mergeCell ref="B24:C24"/>
    <mergeCell ref="B25:C25"/>
    <mergeCell ref="B26:C26"/>
    <mergeCell ref="B20:C20"/>
    <mergeCell ref="B11:C14"/>
    <mergeCell ref="D11:H11"/>
    <mergeCell ref="I11:I13"/>
    <mergeCell ref="J11:J13"/>
    <mergeCell ref="D12:D13"/>
    <mergeCell ref="E12:H12"/>
    <mergeCell ref="B15:C15"/>
    <mergeCell ref="B16:C16"/>
    <mergeCell ref="B17:C17"/>
    <mergeCell ref="B18:C18"/>
    <mergeCell ref="B19:C19"/>
    <mergeCell ref="C8:J8"/>
    <mergeCell ref="C2:J2"/>
    <mergeCell ref="C3:J3"/>
    <mergeCell ref="C4:J4"/>
    <mergeCell ref="C6:J6"/>
    <mergeCell ref="C7:J7"/>
  </mergeCells>
  <pageMargins left="0.7" right="0.7" top="0.75" bottom="0.75" header="0.3" footer="0.3"/>
  <ignoredErrors>
    <ignoredError sqref="D29:J29" formulaRange="1"/>
  </ignoredErrors>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FB63A-3717-4643-A653-318CA573F971}">
  <dimension ref="A2:Q46"/>
  <sheetViews>
    <sheetView showGridLines="0" zoomScale="70" zoomScaleNormal="70" workbookViewId="0">
      <selection activeCell="K15" sqref="K15"/>
    </sheetView>
  </sheetViews>
  <sheetFormatPr baseColWidth="10" defaultColWidth="11.42578125" defaultRowHeight="15"/>
  <cols>
    <col min="1" max="2" width="11.42578125" style="1"/>
    <col min="3" max="3" width="92.42578125" style="1" customWidth="1"/>
    <col min="4" max="4" width="24.42578125" style="1" customWidth="1"/>
    <col min="5" max="6" width="21.5703125" style="1" customWidth="1"/>
    <col min="7" max="7" width="24.42578125" style="1" customWidth="1"/>
    <col min="8" max="8" width="19.140625" style="1" customWidth="1"/>
    <col min="9" max="9" width="18.5703125" style="1" customWidth="1"/>
    <col min="10" max="10" width="34.42578125" style="1" customWidth="1"/>
    <col min="11" max="11" width="18.5703125" style="1" customWidth="1"/>
    <col min="12" max="12" width="14.5703125" style="1" customWidth="1"/>
    <col min="13" max="13" width="19.42578125" style="1" customWidth="1"/>
    <col min="14" max="14" width="11.5703125" style="1" customWidth="1"/>
    <col min="15" max="15" width="35.42578125" style="1" customWidth="1"/>
    <col min="16" max="16" width="24" style="1" customWidth="1"/>
    <col min="17" max="16384" width="11.42578125" style="1"/>
  </cols>
  <sheetData>
    <row r="2" spans="1:17" s="253" customFormat="1" ht="15" customHeight="1">
      <c r="A2" s="2179" t="s">
        <v>476</v>
      </c>
      <c r="B2" s="2179"/>
      <c r="C2" s="2179"/>
      <c r="D2" s="2179"/>
      <c r="E2" s="2179"/>
      <c r="F2" s="2179"/>
      <c r="G2" s="2179"/>
      <c r="H2" s="2179"/>
      <c r="I2" s="2179"/>
      <c r="J2" s="2179"/>
      <c r="K2" s="2179"/>
      <c r="L2" s="2179"/>
      <c r="M2" s="2179"/>
      <c r="N2" s="2179"/>
      <c r="O2" s="433"/>
      <c r="P2" s="433"/>
    </row>
    <row r="3" spans="1:17" s="253" customFormat="1" ht="15" customHeight="1">
      <c r="A3" s="2179" t="s">
        <v>477</v>
      </c>
      <c r="B3" s="2179"/>
      <c r="C3" s="2179"/>
      <c r="D3" s="2179"/>
      <c r="E3" s="2179"/>
      <c r="F3" s="2179"/>
      <c r="G3" s="2179"/>
      <c r="H3" s="2179"/>
      <c r="I3" s="2179"/>
      <c r="J3" s="2179"/>
      <c r="K3" s="2179"/>
      <c r="L3" s="2179"/>
      <c r="M3" s="2179"/>
      <c r="N3" s="2179"/>
      <c r="O3" s="433"/>
      <c r="P3" s="433"/>
    </row>
    <row r="4" spans="1:17" s="253" customFormat="1" ht="23.25" customHeight="1">
      <c r="A4" s="2180" t="s">
        <v>478</v>
      </c>
      <c r="B4" s="2180"/>
      <c r="C4" s="2180"/>
      <c r="D4" s="2180"/>
      <c r="E4" s="2180"/>
      <c r="F4" s="2180"/>
      <c r="G4" s="2180"/>
      <c r="H4" s="2180"/>
      <c r="I4" s="2180"/>
      <c r="J4" s="2180"/>
      <c r="K4" s="2180"/>
      <c r="L4" s="2180"/>
      <c r="M4" s="2180"/>
      <c r="N4" s="2180"/>
      <c r="O4" s="464"/>
      <c r="P4" s="464"/>
    </row>
    <row r="6" spans="1:17">
      <c r="C6" s="2283" t="s">
        <v>1758</v>
      </c>
      <c r="D6" s="2283"/>
      <c r="E6" s="2283"/>
      <c r="F6" s="2283"/>
      <c r="G6" s="2283"/>
      <c r="H6" s="2283"/>
      <c r="I6" s="2283"/>
      <c r="J6" s="2283"/>
      <c r="K6" s="2283"/>
      <c r="L6" s="2283"/>
      <c r="M6" s="2283"/>
      <c r="N6" s="101"/>
      <c r="O6" s="101"/>
    </row>
    <row r="7" spans="1:17" ht="15.75" thickBot="1">
      <c r="C7" s="2283" t="s">
        <v>281</v>
      </c>
      <c r="D7" s="2283"/>
      <c r="E7" s="2283"/>
      <c r="F7" s="2283"/>
      <c r="G7" s="2283"/>
      <c r="H7" s="2283"/>
      <c r="I7" s="2283"/>
      <c r="J7" s="2283"/>
      <c r="K7" s="2283"/>
      <c r="L7" s="2283"/>
      <c r="M7" s="2283"/>
      <c r="N7" s="101"/>
      <c r="O7" s="101"/>
    </row>
    <row r="8" spans="1:17" ht="15.75" thickBot="1">
      <c r="C8" s="2282" t="s">
        <v>170</v>
      </c>
      <c r="D8" s="2282"/>
      <c r="E8" s="2282"/>
      <c r="F8" s="2282"/>
      <c r="G8" s="2282"/>
      <c r="H8" s="2282"/>
      <c r="I8" s="2282"/>
      <c r="J8" s="2282"/>
      <c r="K8" s="2282"/>
      <c r="L8" s="2282"/>
      <c r="M8" s="2282"/>
      <c r="N8" s="337"/>
      <c r="O8" s="1070" t="s">
        <v>37</v>
      </c>
      <c r="P8" s="15">
        <v>8677138320192.6611</v>
      </c>
    </row>
    <row r="9" spans="1:17" ht="21.6" customHeight="1" thickBot="1">
      <c r="C9" s="2286" t="s">
        <v>171</v>
      </c>
      <c r="D9" s="778">
        <v>2025</v>
      </c>
      <c r="E9" s="2289">
        <v>2026</v>
      </c>
      <c r="F9" s="2290"/>
      <c r="G9" s="2290"/>
      <c r="H9" s="2290"/>
      <c r="I9" s="2290"/>
      <c r="J9" s="2291"/>
      <c r="K9" s="2292" t="s">
        <v>282</v>
      </c>
      <c r="L9" s="2293"/>
      <c r="M9" s="2284" t="s">
        <v>125</v>
      </c>
    </row>
    <row r="10" spans="1:17" ht="26.25" customHeight="1" thickBot="1">
      <c r="C10" s="2287"/>
      <c r="D10" s="2284" t="s">
        <v>174</v>
      </c>
      <c r="E10" s="2284" t="s">
        <v>283</v>
      </c>
      <c r="F10" s="2284" t="s">
        <v>128</v>
      </c>
      <c r="G10" s="2284" t="s">
        <v>284</v>
      </c>
      <c r="H10" s="2284" t="s">
        <v>174</v>
      </c>
      <c r="I10" s="2284" t="s">
        <v>175</v>
      </c>
      <c r="J10" s="2284" t="s">
        <v>285</v>
      </c>
      <c r="K10" s="2294"/>
      <c r="L10" s="2295"/>
      <c r="M10" s="2296"/>
    </row>
    <row r="11" spans="1:17" ht="21" thickBot="1">
      <c r="C11" s="2287"/>
      <c r="D11" s="2285"/>
      <c r="E11" s="2285"/>
      <c r="F11" s="2285"/>
      <c r="G11" s="2285"/>
      <c r="H11" s="2285"/>
      <c r="I11" s="2285"/>
      <c r="J11" s="2285"/>
      <c r="K11" s="779" t="s">
        <v>48</v>
      </c>
      <c r="L11" s="779" t="s">
        <v>49</v>
      </c>
      <c r="M11" s="2285"/>
    </row>
    <row r="12" spans="1:17" ht="21" thickBot="1">
      <c r="C12" s="2288"/>
      <c r="D12" s="780">
        <v>1</v>
      </c>
      <c r="E12" s="780">
        <v>2</v>
      </c>
      <c r="F12" s="780">
        <v>3</v>
      </c>
      <c r="G12" s="780">
        <v>4</v>
      </c>
      <c r="H12" s="780">
        <v>5</v>
      </c>
      <c r="I12" s="780">
        <v>6</v>
      </c>
      <c r="J12" s="780" t="s">
        <v>286</v>
      </c>
      <c r="K12" s="780" t="s">
        <v>134</v>
      </c>
      <c r="L12" s="780" t="s">
        <v>287</v>
      </c>
      <c r="M12" s="780" t="s">
        <v>136</v>
      </c>
    </row>
    <row r="13" spans="1:17" ht="20.25">
      <c r="C13" s="784" t="s">
        <v>964</v>
      </c>
      <c r="D13" s="785">
        <f t="shared" ref="D13:I13" si="0">SUM(D14:D17)</f>
        <v>108523759745.03006</v>
      </c>
      <c r="E13" s="785">
        <f t="shared" si="0"/>
        <v>256969074361</v>
      </c>
      <c r="F13" s="785">
        <f t="shared" si="0"/>
        <v>258983132550.46994</v>
      </c>
      <c r="G13" s="785">
        <f t="shared" si="0"/>
        <v>155664128177.54996</v>
      </c>
      <c r="H13" s="785">
        <f t="shared" si="0"/>
        <v>119646708664.00006</v>
      </c>
      <c r="I13" s="785">
        <f t="shared" si="0"/>
        <v>117806701248.16003</v>
      </c>
      <c r="J13" s="786">
        <f>IFERROR(H13/F13,"0.0%")</f>
        <v>0.46198649111128359</v>
      </c>
      <c r="K13" s="785">
        <f>H13-D13</f>
        <v>11122948918.970001</v>
      </c>
      <c r="L13" s="786">
        <f>IFERROR(K13/D13,"0.0%")</f>
        <v>0.10249321388332555</v>
      </c>
      <c r="M13" s="786">
        <f>H13/$P$8</f>
        <v>1.3788728985173479E-2</v>
      </c>
      <c r="N13" s="62"/>
    </row>
    <row r="14" spans="1:17" ht="20.25">
      <c r="C14" s="338" t="s">
        <v>288</v>
      </c>
      <c r="D14" s="339">
        <v>43578865120.790062</v>
      </c>
      <c r="E14" s="339">
        <v>102151484178</v>
      </c>
      <c r="F14" s="339">
        <v>100934503578.69997</v>
      </c>
      <c r="G14" s="339">
        <v>53587392285.559929</v>
      </c>
      <c r="H14" s="339">
        <v>46959961024.350052</v>
      </c>
      <c r="I14" s="339">
        <v>46222641975.45002</v>
      </c>
      <c r="J14" s="340">
        <f t="shared" ref="J14:J40" si="1">IFERROR(H14/F14,"0.0%")</f>
        <v>0.46525181537881888</v>
      </c>
      <c r="K14" s="339">
        <f>H14-D14</f>
        <v>3381095903.5599899</v>
      </c>
      <c r="L14" s="340">
        <f t="shared" ref="L14:L41" si="2">IFERROR(K14/D14,"0.0%")</f>
        <v>7.758568044827259E-2</v>
      </c>
      <c r="M14" s="340">
        <f t="shared" ref="M14:M41" si="3">H14/$P$8</f>
        <v>5.4119179954834912E-3</v>
      </c>
      <c r="N14" s="62"/>
    </row>
    <row r="15" spans="1:17" ht="20.25">
      <c r="C15" s="338" t="s">
        <v>289</v>
      </c>
      <c r="D15" s="339">
        <v>6347542563.2400017</v>
      </c>
      <c r="E15" s="339">
        <v>15009549215</v>
      </c>
      <c r="F15" s="339">
        <v>15032667006.419998</v>
      </c>
      <c r="G15" s="339">
        <v>9464614386.4100094</v>
      </c>
      <c r="H15" s="339">
        <v>5747598226.2800035</v>
      </c>
      <c r="I15" s="339">
        <v>5640433535.1200018</v>
      </c>
      <c r="J15" s="340">
        <f t="shared" si="1"/>
        <v>0.38234055366392256</v>
      </c>
      <c r="K15" s="2087">
        <f t="shared" ref="K15:K41" si="4">H15-D15</f>
        <v>-599944336.95999813</v>
      </c>
      <c r="L15" s="340">
        <f t="shared" si="2"/>
        <v>-9.4516000638484282E-2</v>
      </c>
      <c r="M15" s="340">
        <f t="shared" si="3"/>
        <v>6.6238407343406137E-4</v>
      </c>
      <c r="N15" s="62"/>
      <c r="Q15" s="1071"/>
    </row>
    <row r="16" spans="1:17" ht="20.25">
      <c r="C16" s="338" t="s">
        <v>290</v>
      </c>
      <c r="D16" s="339">
        <v>23284933504.680023</v>
      </c>
      <c r="E16" s="339">
        <v>55750231755</v>
      </c>
      <c r="F16" s="339">
        <v>57385987719</v>
      </c>
      <c r="G16" s="339">
        <v>47885336919.410027</v>
      </c>
      <c r="H16" s="339">
        <v>26306338532.94001</v>
      </c>
      <c r="I16" s="339">
        <v>25829278259.77</v>
      </c>
      <c r="J16" s="340">
        <f t="shared" si="1"/>
        <v>0.45841048622798575</v>
      </c>
      <c r="K16" s="339">
        <f t="shared" si="4"/>
        <v>3021405028.2599869</v>
      </c>
      <c r="L16" s="340">
        <f t="shared" si="2"/>
        <v>0.12975794101592417</v>
      </c>
      <c r="M16" s="340">
        <f t="shared" si="3"/>
        <v>3.0316836683036675E-3</v>
      </c>
      <c r="N16" s="62"/>
      <c r="Q16" s="1071"/>
    </row>
    <row r="17" spans="3:17" ht="20.25">
      <c r="C17" s="338" t="s">
        <v>291</v>
      </c>
      <c r="D17" s="339">
        <v>35312418556.319977</v>
      </c>
      <c r="E17" s="339">
        <v>84057809213</v>
      </c>
      <c r="F17" s="339">
        <v>85629974246.349976</v>
      </c>
      <c r="G17" s="339">
        <v>44726784586.169983</v>
      </c>
      <c r="H17" s="339">
        <v>40632810880.43</v>
      </c>
      <c r="I17" s="339">
        <v>40114347477.820007</v>
      </c>
      <c r="J17" s="341">
        <f t="shared" si="1"/>
        <v>0.47451621045141207</v>
      </c>
      <c r="K17" s="339">
        <f t="shared" si="4"/>
        <v>5320392324.1100235</v>
      </c>
      <c r="L17" s="341">
        <f t="shared" si="2"/>
        <v>0.15066632481217621</v>
      </c>
      <c r="M17" s="341">
        <f t="shared" si="3"/>
        <v>4.6827432479522599E-3</v>
      </c>
      <c r="N17" s="62"/>
      <c r="Q17" s="1071"/>
    </row>
    <row r="18" spans="3:17" ht="20.25">
      <c r="C18" s="784" t="s">
        <v>292</v>
      </c>
      <c r="D18" s="785">
        <f t="shared" ref="D18:I18" si="5">SUM(D19:D27)</f>
        <v>112141615637.80998</v>
      </c>
      <c r="E18" s="785">
        <f t="shared" si="5"/>
        <v>249200443837</v>
      </c>
      <c r="F18" s="785">
        <f t="shared" si="5"/>
        <v>250277376489.05002</v>
      </c>
      <c r="G18" s="785">
        <f t="shared" si="5"/>
        <v>156409499352.99008</v>
      </c>
      <c r="H18" s="785">
        <f t="shared" si="5"/>
        <v>141663895392.56995</v>
      </c>
      <c r="I18" s="785">
        <f t="shared" si="5"/>
        <v>137600626666.26996</v>
      </c>
      <c r="J18" s="786">
        <f t="shared" si="1"/>
        <v>0.5660275706093153</v>
      </c>
      <c r="K18" s="785">
        <f>H18-D18</f>
        <v>29522279754.759964</v>
      </c>
      <c r="L18" s="786">
        <f t="shared" si="2"/>
        <v>0.26325891228560244</v>
      </c>
      <c r="M18" s="786">
        <f t="shared" si="3"/>
        <v>1.6326107774829679E-2</v>
      </c>
      <c r="N18" s="62"/>
      <c r="Q18" s="1071"/>
    </row>
    <row r="19" spans="3:17" ht="20.25">
      <c r="C19" s="338" t="s">
        <v>293</v>
      </c>
      <c r="D19" s="339">
        <v>12604108208.190002</v>
      </c>
      <c r="E19" s="339">
        <v>22840302147</v>
      </c>
      <c r="F19" s="339">
        <v>29767315087.900002</v>
      </c>
      <c r="G19" s="339">
        <v>24086082565.290012</v>
      </c>
      <c r="H19" s="339">
        <v>23275549649.820011</v>
      </c>
      <c r="I19" s="339">
        <v>23118597110.060009</v>
      </c>
      <c r="J19" s="340">
        <f t="shared" si="1"/>
        <v>0.78191632604719519</v>
      </c>
      <c r="K19" s="339">
        <f t="shared" si="4"/>
        <v>10671441441.630009</v>
      </c>
      <c r="L19" s="340">
        <f t="shared" si="2"/>
        <v>0.84666374370666153</v>
      </c>
      <c r="M19" s="340">
        <f t="shared" si="3"/>
        <v>2.6823992877531098E-3</v>
      </c>
      <c r="N19" s="62"/>
      <c r="Q19" s="1071"/>
    </row>
    <row r="20" spans="3:17" ht="20.25">
      <c r="C20" s="338" t="s">
        <v>294</v>
      </c>
      <c r="D20" s="339">
        <v>7122777374.3600006</v>
      </c>
      <c r="E20" s="339">
        <v>19229327493</v>
      </c>
      <c r="F20" s="339">
        <v>19766572309.999996</v>
      </c>
      <c r="G20" s="339">
        <v>9458384540.1600094</v>
      </c>
      <c r="H20" s="339">
        <v>8467710954.4299965</v>
      </c>
      <c r="I20" s="339">
        <v>8042455373.5499992</v>
      </c>
      <c r="J20" s="340">
        <f t="shared" si="1"/>
        <v>0.42838539842065304</v>
      </c>
      <c r="K20" s="339">
        <f t="shared" si="4"/>
        <v>1344933580.0699959</v>
      </c>
      <c r="L20" s="340">
        <f t="shared" si="2"/>
        <v>0.18882151011926601</v>
      </c>
      <c r="M20" s="340">
        <f t="shared" si="3"/>
        <v>9.758644661368018E-4</v>
      </c>
      <c r="N20" s="62"/>
      <c r="Q20" s="1072"/>
    </row>
    <row r="21" spans="3:17" ht="20.25">
      <c r="C21" s="338" t="s">
        <v>295</v>
      </c>
      <c r="D21" s="339">
        <v>2581889861.8200002</v>
      </c>
      <c r="E21" s="339">
        <v>6975321990</v>
      </c>
      <c r="F21" s="339">
        <v>6975321990</v>
      </c>
      <c r="G21" s="339">
        <v>4649894259.3700008</v>
      </c>
      <c r="H21" s="339">
        <v>2969565231.5700006</v>
      </c>
      <c r="I21" s="339">
        <v>2966599784.75</v>
      </c>
      <c r="J21" s="340">
        <f t="shared" si="1"/>
        <v>0.42572446631528199</v>
      </c>
      <c r="K21" s="339">
        <f t="shared" si="4"/>
        <v>387675369.75000048</v>
      </c>
      <c r="L21" s="340">
        <f t="shared" si="2"/>
        <v>0.15015178435098861</v>
      </c>
      <c r="M21" s="340">
        <f t="shared" si="3"/>
        <v>3.4222863828959531E-4</v>
      </c>
      <c r="N21" s="62"/>
    </row>
    <row r="22" spans="3:17" ht="20.25">
      <c r="C22" s="338" t="s">
        <v>296</v>
      </c>
      <c r="D22" s="339">
        <v>44753352645.610001</v>
      </c>
      <c r="E22" s="339">
        <v>95599385504</v>
      </c>
      <c r="F22" s="339">
        <v>88713033719</v>
      </c>
      <c r="G22" s="339">
        <v>61077094123.029999</v>
      </c>
      <c r="H22" s="339">
        <v>59991040621.720001</v>
      </c>
      <c r="I22" s="339">
        <v>59931324747.639999</v>
      </c>
      <c r="J22" s="340">
        <f t="shared" si="1"/>
        <v>0.67623705454310823</v>
      </c>
      <c r="K22" s="339">
        <f t="shared" si="4"/>
        <v>15237687976.110001</v>
      </c>
      <c r="L22" s="340">
        <f t="shared" si="2"/>
        <v>0.34048148519225441</v>
      </c>
      <c r="M22" s="340">
        <f t="shared" si="3"/>
        <v>6.9136895607753782E-3</v>
      </c>
      <c r="N22" s="62"/>
    </row>
    <row r="23" spans="3:17" ht="20.25">
      <c r="C23" s="338" t="s">
        <v>297</v>
      </c>
      <c r="D23" s="339">
        <v>346771268.20999998</v>
      </c>
      <c r="E23" s="339">
        <v>984650259</v>
      </c>
      <c r="F23" s="339">
        <v>987037509</v>
      </c>
      <c r="G23" s="339">
        <v>955551154.33000004</v>
      </c>
      <c r="H23" s="339">
        <v>446753373.67999989</v>
      </c>
      <c r="I23" s="339">
        <v>414218898.57999992</v>
      </c>
      <c r="J23" s="341">
        <f t="shared" si="1"/>
        <v>0.45262046234962272</v>
      </c>
      <c r="K23" s="339">
        <f t="shared" si="4"/>
        <v>99982105.469999909</v>
      </c>
      <c r="L23" s="341">
        <f t="shared" si="2"/>
        <v>0.2883229224442323</v>
      </c>
      <c r="M23" s="341">
        <f t="shared" si="3"/>
        <v>5.1486257011756442E-5</v>
      </c>
      <c r="N23" s="62"/>
    </row>
    <row r="24" spans="3:17" ht="20.25">
      <c r="C24" s="338" t="s">
        <v>298</v>
      </c>
      <c r="D24" s="339">
        <v>41240289410.809982</v>
      </c>
      <c r="E24" s="339">
        <v>89860675127</v>
      </c>
      <c r="F24" s="339">
        <v>90271661794.870026</v>
      </c>
      <c r="G24" s="339">
        <v>49994863538.63002</v>
      </c>
      <c r="H24" s="339">
        <v>42465829801.929977</v>
      </c>
      <c r="I24" s="339">
        <v>39498690401.559967</v>
      </c>
      <c r="J24" s="341">
        <f t="shared" si="1"/>
        <v>0.47042259949116427</v>
      </c>
      <c r="K24" s="339">
        <f t="shared" si="4"/>
        <v>1225540391.1199951</v>
      </c>
      <c r="L24" s="341">
        <f t="shared" si="2"/>
        <v>2.9717065729387294E-2</v>
      </c>
      <c r="M24" s="341">
        <f t="shared" si="3"/>
        <v>4.8939901883443869E-3</v>
      </c>
      <c r="N24" s="62"/>
    </row>
    <row r="25" spans="3:17" ht="20.25">
      <c r="C25" s="338" t="s">
        <v>299</v>
      </c>
      <c r="D25" s="339">
        <v>1313542937.6000001</v>
      </c>
      <c r="E25" s="339">
        <v>4386380395</v>
      </c>
      <c r="F25" s="339">
        <v>4386380395</v>
      </c>
      <c r="G25" s="339">
        <v>1679629032.1399996</v>
      </c>
      <c r="H25" s="339">
        <v>1330329262.8599997</v>
      </c>
      <c r="I25" s="339">
        <v>1307326810.0799997</v>
      </c>
      <c r="J25" s="340">
        <f t="shared" si="1"/>
        <v>0.30328634159874307</v>
      </c>
      <c r="K25" s="339">
        <f t="shared" si="4"/>
        <v>16786325.259999514</v>
      </c>
      <c r="L25" s="340">
        <f t="shared" si="2"/>
        <v>1.2779426373887811E-2</v>
      </c>
      <c r="M25" s="340">
        <f t="shared" si="3"/>
        <v>1.5331428562849762E-4</v>
      </c>
      <c r="N25" s="62"/>
    </row>
    <row r="26" spans="3:17" ht="20.25">
      <c r="C26" s="338" t="s">
        <v>300</v>
      </c>
      <c r="D26" s="339">
        <v>37425754.980000004</v>
      </c>
      <c r="E26" s="339">
        <v>149703020</v>
      </c>
      <c r="F26" s="339">
        <v>149703020</v>
      </c>
      <c r="G26" s="339">
        <v>0</v>
      </c>
      <c r="H26" s="339">
        <v>0</v>
      </c>
      <c r="I26" s="339">
        <v>0</v>
      </c>
      <c r="J26" s="340">
        <f t="shared" si="1"/>
        <v>0</v>
      </c>
      <c r="K26" s="2087">
        <f t="shared" si="4"/>
        <v>-37425754.980000004</v>
      </c>
      <c r="L26" s="340">
        <f t="shared" si="2"/>
        <v>-1</v>
      </c>
      <c r="M26" s="340">
        <f t="shared" si="3"/>
        <v>0</v>
      </c>
      <c r="N26" s="62"/>
    </row>
    <row r="27" spans="3:17" ht="20.25">
      <c r="C27" s="338" t="s">
        <v>301</v>
      </c>
      <c r="D27" s="339">
        <v>2141458176.2300007</v>
      </c>
      <c r="E27" s="339">
        <v>9174697902</v>
      </c>
      <c r="F27" s="339">
        <v>9260350663.2800007</v>
      </c>
      <c r="G27" s="339">
        <v>4508000140.04</v>
      </c>
      <c r="H27" s="339">
        <v>2717116496.5600009</v>
      </c>
      <c r="I27" s="339">
        <v>2321413540.0500002</v>
      </c>
      <c r="J27" s="340">
        <f t="shared" si="1"/>
        <v>0.29341399644121063</v>
      </c>
      <c r="K27" s="339">
        <f t="shared" si="4"/>
        <v>575658320.33000016</v>
      </c>
      <c r="L27" s="340">
        <f t="shared" si="2"/>
        <v>0.2688160463369107</v>
      </c>
      <c r="M27" s="340">
        <f t="shared" si="3"/>
        <v>3.131350908901579E-4</v>
      </c>
      <c r="N27" s="62"/>
    </row>
    <row r="28" spans="3:17" ht="20.25">
      <c r="C28" s="784" t="s">
        <v>302</v>
      </c>
      <c r="D28" s="785">
        <f t="shared" ref="D28:I28" si="6">SUM(D29:D31)</f>
        <v>4278253461.9199963</v>
      </c>
      <c r="E28" s="785">
        <f t="shared" si="6"/>
        <v>15653220062</v>
      </c>
      <c r="F28" s="785">
        <f t="shared" si="6"/>
        <v>15819644487.860012</v>
      </c>
      <c r="G28" s="785">
        <f t="shared" si="6"/>
        <v>6201634163.0099964</v>
      </c>
      <c r="H28" s="785">
        <f t="shared" si="6"/>
        <v>4365503092.8199978</v>
      </c>
      <c r="I28" s="785">
        <f t="shared" si="6"/>
        <v>4268450417.0599976</v>
      </c>
      <c r="J28" s="786">
        <f t="shared" si="1"/>
        <v>0.27595456371791938</v>
      </c>
      <c r="K28" s="785">
        <f>H28-D28</f>
        <v>87249630.900001526</v>
      </c>
      <c r="L28" s="786">
        <f>IFERROR(K28/D28,"0.0%")</f>
        <v>2.0393749850633115E-2</v>
      </c>
      <c r="M28" s="786">
        <f t="shared" si="3"/>
        <v>5.0310401099184848E-4</v>
      </c>
      <c r="N28" s="62"/>
    </row>
    <row r="29" spans="3:17" ht="20.25">
      <c r="C29" s="338" t="s">
        <v>303</v>
      </c>
      <c r="D29" s="339">
        <v>227099698.91000003</v>
      </c>
      <c r="E29" s="339">
        <v>1159849100</v>
      </c>
      <c r="F29" s="339">
        <v>1152909700</v>
      </c>
      <c r="G29" s="339">
        <v>692590913.13</v>
      </c>
      <c r="H29" s="339">
        <v>379563569.95999998</v>
      </c>
      <c r="I29" s="339">
        <v>375333996.44</v>
      </c>
      <c r="J29" s="340">
        <f t="shared" si="1"/>
        <v>0.32922228857992952</v>
      </c>
      <c r="K29" s="339">
        <f t="shared" si="4"/>
        <v>152463871.04999995</v>
      </c>
      <c r="L29" s="340">
        <f t="shared" si="2"/>
        <v>0.67135214965838252</v>
      </c>
      <c r="M29" s="340">
        <f t="shared" si="3"/>
        <v>4.3742943347660318E-5</v>
      </c>
      <c r="N29" s="62"/>
    </row>
    <row r="30" spans="3:17" ht="20.25">
      <c r="C30" s="338" t="s">
        <v>304</v>
      </c>
      <c r="D30" s="339">
        <v>2753836901.1899962</v>
      </c>
      <c r="E30" s="339">
        <v>8167588808</v>
      </c>
      <c r="F30" s="339">
        <v>8338951785.7000122</v>
      </c>
      <c r="G30" s="339">
        <v>3963385917.0899968</v>
      </c>
      <c r="H30" s="339">
        <v>2604063269.2699971</v>
      </c>
      <c r="I30" s="339">
        <v>2541417165.409997</v>
      </c>
      <c r="J30" s="340">
        <f t="shared" si="1"/>
        <v>0.31227705066427597</v>
      </c>
      <c r="K30" s="2087">
        <f t="shared" si="4"/>
        <v>-149773631.91999912</v>
      </c>
      <c r="L30" s="340">
        <f t="shared" si="2"/>
        <v>-5.4387255779482981E-2</v>
      </c>
      <c r="M30" s="340">
        <f t="shared" si="3"/>
        <v>3.0010623009316952E-4</v>
      </c>
      <c r="N30" s="62"/>
    </row>
    <row r="31" spans="3:17" ht="20.25">
      <c r="C31" s="338" t="s">
        <v>305</v>
      </c>
      <c r="D31" s="339">
        <v>1297316861.8200002</v>
      </c>
      <c r="E31" s="339">
        <v>6325782154</v>
      </c>
      <c r="F31" s="339">
        <v>6327783002.1599998</v>
      </c>
      <c r="G31" s="339">
        <v>1545657332.79</v>
      </c>
      <c r="H31" s="339">
        <v>1381876253.5900002</v>
      </c>
      <c r="I31" s="339">
        <v>1351699255.2100003</v>
      </c>
      <c r="J31" s="340">
        <f t="shared" si="1"/>
        <v>0.21838237074790559</v>
      </c>
      <c r="K31" s="339">
        <f>H31-D31</f>
        <v>84559391.769999981</v>
      </c>
      <c r="L31" s="340">
        <f>IFERROR(K31/D31,"0.0%")</f>
        <v>6.5180214840784526E-2</v>
      </c>
      <c r="M31" s="340">
        <f t="shared" si="3"/>
        <v>1.5925483755101853E-4</v>
      </c>
      <c r="N31" s="62"/>
    </row>
    <row r="32" spans="3:17" ht="20.25">
      <c r="C32" s="784" t="s">
        <v>306</v>
      </c>
      <c r="D32" s="785">
        <f t="shared" ref="D32:I32" si="7">SUM(D33:D38)</f>
        <v>300201964441.75995</v>
      </c>
      <c r="E32" s="785">
        <f t="shared" si="7"/>
        <v>738460649593</v>
      </c>
      <c r="F32" s="785">
        <f t="shared" si="7"/>
        <v>739781782096.31018</v>
      </c>
      <c r="G32" s="785">
        <f t="shared" si="7"/>
        <v>485850143518.62</v>
      </c>
      <c r="H32" s="785">
        <f t="shared" si="7"/>
        <v>320373186631.82013</v>
      </c>
      <c r="I32" s="785">
        <f t="shared" si="7"/>
        <v>311845901630.47003</v>
      </c>
      <c r="J32" s="786">
        <f t="shared" si="1"/>
        <v>0.4330644446582379</v>
      </c>
      <c r="K32" s="785">
        <f t="shared" si="4"/>
        <v>20171222190.060181</v>
      </c>
      <c r="L32" s="786">
        <f t="shared" si="2"/>
        <v>6.7192172534811828E-2</v>
      </c>
      <c r="M32" s="786">
        <f t="shared" si="3"/>
        <v>3.6921525831422587E-2</v>
      </c>
      <c r="N32" s="62"/>
    </row>
    <row r="33" spans="3:16" ht="20.25">
      <c r="C33" s="338" t="s">
        <v>307</v>
      </c>
      <c r="D33" s="339">
        <v>15183122011.100002</v>
      </c>
      <c r="E33" s="339">
        <v>31370841423</v>
      </c>
      <c r="F33" s="339">
        <v>31680348563.48</v>
      </c>
      <c r="G33" s="339">
        <v>14184719559.960007</v>
      </c>
      <c r="H33" s="339">
        <v>13942614440.620003</v>
      </c>
      <c r="I33" s="339">
        <v>13880829473.290001</v>
      </c>
      <c r="J33" s="340">
        <f t="shared" si="1"/>
        <v>0.4401029367679547</v>
      </c>
      <c r="K33" s="2087">
        <f t="shared" si="4"/>
        <v>-1240507570.4799995</v>
      </c>
      <c r="L33" s="340">
        <f t="shared" si="2"/>
        <v>-8.1703062754359443E-2</v>
      </c>
      <c r="M33" s="340">
        <f t="shared" si="3"/>
        <v>1.6068217338628791E-3</v>
      </c>
      <c r="N33" s="62"/>
      <c r="O33" s="1073"/>
      <c r="P33" s="62"/>
    </row>
    <row r="34" spans="3:16" ht="20.25">
      <c r="C34" s="338" t="s">
        <v>308</v>
      </c>
      <c r="D34" s="339">
        <v>67290445712.079941</v>
      </c>
      <c r="E34" s="339">
        <v>168782842806</v>
      </c>
      <c r="F34" s="339">
        <v>168335770730.10004</v>
      </c>
      <c r="G34" s="339">
        <v>83182868323.050018</v>
      </c>
      <c r="H34" s="339">
        <v>73105215014.820007</v>
      </c>
      <c r="I34" s="339">
        <v>69802364077.36998</v>
      </c>
      <c r="J34" s="341">
        <f t="shared" si="1"/>
        <v>0.43428211780390241</v>
      </c>
      <c r="K34" s="339">
        <f t="shared" si="4"/>
        <v>5814769302.7400665</v>
      </c>
      <c r="L34" s="341">
        <f t="shared" si="2"/>
        <v>8.6413000258909009E-2</v>
      </c>
      <c r="M34" s="341">
        <f t="shared" si="3"/>
        <v>8.425037416390618E-3</v>
      </c>
      <c r="N34" s="62"/>
      <c r="O34" s="1073"/>
      <c r="P34" s="62"/>
    </row>
    <row r="35" spans="3:16" ht="20.25">
      <c r="C35" s="338" t="s">
        <v>309</v>
      </c>
      <c r="D35" s="339">
        <v>5790440692.9099951</v>
      </c>
      <c r="E35" s="339">
        <v>16923613014</v>
      </c>
      <c r="F35" s="339">
        <v>18514579532.599995</v>
      </c>
      <c r="G35" s="339">
        <v>10906016130.979992</v>
      </c>
      <c r="H35" s="339">
        <v>9181427517.8599834</v>
      </c>
      <c r="I35" s="339">
        <v>8884307539.9199867</v>
      </c>
      <c r="J35" s="341">
        <f t="shared" si="1"/>
        <v>0.4959025670387795</v>
      </c>
      <c r="K35" s="339">
        <f t="shared" si="4"/>
        <v>3390986824.9499884</v>
      </c>
      <c r="L35" s="341">
        <f t="shared" si="2"/>
        <v>0.58561809105514606</v>
      </c>
      <c r="M35" s="341">
        <f t="shared" si="3"/>
        <v>1.0581169942276689E-3</v>
      </c>
      <c r="N35" s="62"/>
      <c r="O35" s="1073"/>
      <c r="P35" s="62"/>
    </row>
    <row r="36" spans="3:16" ht="20.25">
      <c r="C36" s="338" t="s">
        <v>310</v>
      </c>
      <c r="D36" s="339">
        <v>137146879156.09012</v>
      </c>
      <c r="E36" s="339">
        <v>328145067506</v>
      </c>
      <c r="F36" s="339">
        <v>328368710230.11011</v>
      </c>
      <c r="G36" s="339">
        <v>241260000368.02994</v>
      </c>
      <c r="H36" s="339">
        <v>146115951069.06015</v>
      </c>
      <c r="I36" s="339">
        <v>142093472011.21997</v>
      </c>
      <c r="J36" s="341">
        <f t="shared" si="1"/>
        <v>0.44497525652388392</v>
      </c>
      <c r="K36" s="339">
        <f t="shared" si="4"/>
        <v>8969071912.9700317</v>
      </c>
      <c r="L36" s="341">
        <f t="shared" si="2"/>
        <v>6.5397564772597686E-2</v>
      </c>
      <c r="M36" s="341">
        <f t="shared" si="3"/>
        <v>1.6839186570188947E-2</v>
      </c>
      <c r="N36" s="62"/>
      <c r="O36" s="1073"/>
      <c r="P36" s="62"/>
    </row>
    <row r="37" spans="3:16" ht="20.25">
      <c r="C37" s="338" t="s">
        <v>311</v>
      </c>
      <c r="D37" s="339">
        <v>74433482490.169922</v>
      </c>
      <c r="E37" s="339">
        <v>191985997254</v>
      </c>
      <c r="F37" s="339">
        <v>191618763790.89001</v>
      </c>
      <c r="G37" s="339">
        <v>135686674115.45</v>
      </c>
      <c r="H37" s="339">
        <v>77595277719.640015</v>
      </c>
      <c r="I37" s="339">
        <v>76785565862.710052</v>
      </c>
      <c r="J37" s="341">
        <f t="shared" si="1"/>
        <v>0.40494613462968737</v>
      </c>
      <c r="K37" s="339">
        <f>H37-D37</f>
        <v>3161795229.4700928</v>
      </c>
      <c r="L37" s="341">
        <f>IFERROR(K37/D37,"0.0%")</f>
        <v>4.2478131127179977E-2</v>
      </c>
      <c r="M37" s="341">
        <f t="shared" si="3"/>
        <v>8.9424963457211716E-3</v>
      </c>
      <c r="N37" s="62"/>
      <c r="O37" s="1073"/>
      <c r="P37" s="62"/>
    </row>
    <row r="38" spans="3:16" ht="20.25">
      <c r="C38" s="342" t="s">
        <v>312</v>
      </c>
      <c r="D38" s="339">
        <v>357594379.40999991</v>
      </c>
      <c r="E38" s="339">
        <v>1252287590</v>
      </c>
      <c r="F38" s="339">
        <v>1263609249.1300001</v>
      </c>
      <c r="G38" s="339">
        <v>629865021.1500001</v>
      </c>
      <c r="H38" s="339">
        <v>432700869.81999999</v>
      </c>
      <c r="I38" s="339">
        <v>399362665.95999998</v>
      </c>
      <c r="J38" s="340">
        <f t="shared" si="1"/>
        <v>0.34243249653159491</v>
      </c>
      <c r="K38" s="339">
        <f t="shared" si="4"/>
        <v>75106490.410000086</v>
      </c>
      <c r="L38" s="340">
        <f t="shared" si="2"/>
        <v>0.21003263679345119</v>
      </c>
      <c r="M38" s="340">
        <f t="shared" si="3"/>
        <v>4.9866771031303853E-5</v>
      </c>
      <c r="N38" s="62"/>
      <c r="O38" s="1073"/>
      <c r="P38" s="62"/>
    </row>
    <row r="39" spans="3:16" ht="20.25">
      <c r="C39" s="784" t="s">
        <v>313</v>
      </c>
      <c r="D39" s="785">
        <f t="shared" ref="D39:I39" si="8">D40</f>
        <v>185922125626.29999</v>
      </c>
      <c r="E39" s="785">
        <f t="shared" si="8"/>
        <v>362550018434</v>
      </c>
      <c r="F39" s="785">
        <f t="shared" si="8"/>
        <v>362550018434</v>
      </c>
      <c r="G39" s="785">
        <f t="shared" si="8"/>
        <v>183923427481.68997</v>
      </c>
      <c r="H39" s="785">
        <f t="shared" si="8"/>
        <v>178261106993.06003</v>
      </c>
      <c r="I39" s="785">
        <f t="shared" si="8"/>
        <v>151507285547.44998</v>
      </c>
      <c r="J39" s="786">
        <f t="shared" si="1"/>
        <v>0.49168693402097113</v>
      </c>
      <c r="K39" s="2088">
        <f t="shared" si="4"/>
        <v>-7661018633.2399597</v>
      </c>
      <c r="L39" s="786">
        <f t="shared" si="2"/>
        <v>-4.1205524127012533E-2</v>
      </c>
      <c r="M39" s="786">
        <f t="shared" si="3"/>
        <v>2.0543766898151974E-2</v>
      </c>
      <c r="N39" s="62"/>
    </row>
    <row r="40" spans="3:16" ht="20.25">
      <c r="C40" s="343" t="s">
        <v>314</v>
      </c>
      <c r="D40" s="344">
        <v>185922125626.29999</v>
      </c>
      <c r="E40" s="344">
        <v>362550018434</v>
      </c>
      <c r="F40" s="344">
        <v>362550018434</v>
      </c>
      <c r="G40" s="344">
        <v>183923427481.68997</v>
      </c>
      <c r="H40" s="344">
        <v>178261106993.06003</v>
      </c>
      <c r="I40" s="344">
        <v>151507285547.44998</v>
      </c>
      <c r="J40" s="345">
        <f t="shared" si="1"/>
        <v>0.49168693402097113</v>
      </c>
      <c r="K40" s="2087">
        <f t="shared" si="4"/>
        <v>-7661018633.2399597</v>
      </c>
      <c r="L40" s="345">
        <f t="shared" si="2"/>
        <v>-4.1205524127012533E-2</v>
      </c>
      <c r="M40" s="345">
        <f t="shared" si="3"/>
        <v>2.0543766898151974E-2</v>
      </c>
      <c r="N40" s="62"/>
    </row>
    <row r="41" spans="3:16" ht="20.25">
      <c r="C41" s="781" t="s">
        <v>164</v>
      </c>
      <c r="D41" s="782">
        <f t="shared" ref="D41:I41" si="9">SUM(D39+D32+D28+D18+D13)</f>
        <v>711067718912.81995</v>
      </c>
      <c r="E41" s="782">
        <f t="shared" si="9"/>
        <v>1622833406287</v>
      </c>
      <c r="F41" s="782">
        <f t="shared" si="9"/>
        <v>1627411954057.6902</v>
      </c>
      <c r="G41" s="782">
        <f t="shared" si="9"/>
        <v>988048832693.85999</v>
      </c>
      <c r="H41" s="782">
        <f t="shared" si="9"/>
        <v>764310400774.27002</v>
      </c>
      <c r="I41" s="782">
        <f t="shared" si="9"/>
        <v>723028965509.41003</v>
      </c>
      <c r="J41" s="783">
        <f>IFERROR(H41/F41,"0.0%")</f>
        <v>0.46964777349004033</v>
      </c>
      <c r="K41" s="782">
        <f t="shared" si="4"/>
        <v>53242681861.450073</v>
      </c>
      <c r="L41" s="783">
        <f t="shared" si="2"/>
        <v>7.4877090388598924E-2</v>
      </c>
      <c r="M41" s="783">
        <f t="shared" si="3"/>
        <v>8.8083233500569555E-2</v>
      </c>
      <c r="N41" s="62"/>
    </row>
    <row r="42" spans="3:16">
      <c r="C42" s="320" t="s">
        <v>548</v>
      </c>
    </row>
    <row r="43" spans="3:16">
      <c r="C43" s="346" t="s">
        <v>165</v>
      </c>
    </row>
    <row r="44" spans="3:16">
      <c r="C44" s="346" t="s">
        <v>246</v>
      </c>
    </row>
    <row r="45" spans="3:16" ht="21" customHeight="1">
      <c r="C45" s="346" t="s">
        <v>247</v>
      </c>
    </row>
    <row r="46" spans="3:16">
      <c r="C46" s="347" t="s">
        <v>549</v>
      </c>
    </row>
  </sheetData>
  <mergeCells count="17">
    <mergeCell ref="J10:J11"/>
    <mergeCell ref="C9:C12"/>
    <mergeCell ref="E9:J9"/>
    <mergeCell ref="K9:L10"/>
    <mergeCell ref="M9:M11"/>
    <mergeCell ref="D10:D11"/>
    <mergeCell ref="E10:E11"/>
    <mergeCell ref="F10:F11"/>
    <mergeCell ref="G10:G11"/>
    <mergeCell ref="H10:H11"/>
    <mergeCell ref="I10:I11"/>
    <mergeCell ref="C8:M8"/>
    <mergeCell ref="A2:N2"/>
    <mergeCell ref="A3:N3"/>
    <mergeCell ref="A4:N4"/>
    <mergeCell ref="C6:M6"/>
    <mergeCell ref="C7:M7"/>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582D0-8B03-4C63-8E0D-0932A018C2E6}">
  <dimension ref="A2:Q76"/>
  <sheetViews>
    <sheetView showGridLines="0" zoomScale="70" zoomScaleNormal="70" workbookViewId="0">
      <selection activeCell="D16" sqref="D16"/>
    </sheetView>
  </sheetViews>
  <sheetFormatPr baseColWidth="10" defaultColWidth="11.5703125" defaultRowHeight="15"/>
  <cols>
    <col min="1" max="1" width="11.5703125" style="174"/>
    <col min="2" max="2" width="98.42578125" style="174" customWidth="1"/>
    <col min="3" max="3" width="23.5703125" style="174" customWidth="1"/>
    <col min="4" max="6" width="24.5703125" style="174" customWidth="1"/>
    <col min="7" max="7" width="28.5703125" style="174" customWidth="1"/>
    <col min="8" max="8" width="16.42578125" style="174" customWidth="1"/>
    <col min="9" max="10" width="17.42578125" style="174" customWidth="1"/>
    <col min="11" max="11" width="20.42578125" style="174" customWidth="1"/>
    <col min="12" max="12" width="19.42578125" style="174" customWidth="1"/>
    <col min="13" max="15" width="11.5703125" style="174"/>
    <col min="16" max="16" width="36.42578125" style="174" customWidth="1"/>
    <col min="17" max="17" width="15.5703125" style="174" customWidth="1"/>
    <col min="18" max="16384" width="11.5703125" style="174"/>
  </cols>
  <sheetData>
    <row r="2" spans="1:17" s="111" customFormat="1" ht="15" customHeight="1">
      <c r="A2" s="348"/>
      <c r="B2" s="2135" t="s">
        <v>476</v>
      </c>
      <c r="C2" s="2135"/>
      <c r="D2" s="2135"/>
      <c r="E2" s="2135"/>
      <c r="F2" s="2135"/>
      <c r="G2" s="2135"/>
      <c r="H2" s="2135"/>
      <c r="I2" s="2135"/>
      <c r="J2" s="2135"/>
      <c r="K2" s="2135"/>
      <c r="L2" s="2135"/>
      <c r="M2" s="2135"/>
      <c r="N2" s="2135"/>
      <c r="O2" s="2135"/>
    </row>
    <row r="3" spans="1:17" s="111" customFormat="1" ht="15" customHeight="1">
      <c r="A3" s="348"/>
      <c r="B3" s="2135" t="s">
        <v>477</v>
      </c>
      <c r="C3" s="2135"/>
      <c r="D3" s="2135"/>
      <c r="E3" s="2135"/>
      <c r="F3" s="2135"/>
      <c r="G3" s="2135"/>
      <c r="H3" s="2135"/>
      <c r="I3" s="2135"/>
      <c r="J3" s="2135"/>
      <c r="K3" s="2135"/>
      <c r="L3" s="2135"/>
      <c r="M3" s="2135"/>
      <c r="N3" s="2135"/>
      <c r="O3" s="2135"/>
    </row>
    <row r="4" spans="1:17" s="113" customFormat="1" ht="15" customHeight="1">
      <c r="A4" s="210"/>
      <c r="B4" s="2136" t="s">
        <v>478</v>
      </c>
      <c r="C4" s="2136"/>
      <c r="D4" s="2136"/>
      <c r="E4" s="2136"/>
      <c r="F4" s="2136"/>
      <c r="G4" s="2136"/>
      <c r="H4" s="2136"/>
      <c r="I4" s="2136"/>
      <c r="J4" s="2136"/>
      <c r="K4" s="2136"/>
      <c r="L4" s="2136"/>
      <c r="M4" s="2136"/>
      <c r="N4" s="2136"/>
      <c r="O4" s="2136"/>
    </row>
    <row r="5" spans="1:17" ht="15.75">
      <c r="A5" s="349"/>
      <c r="B5" s="349"/>
      <c r="C5" s="349"/>
      <c r="D5" s="349"/>
      <c r="E5" s="349"/>
      <c r="F5" s="349"/>
      <c r="G5" s="349"/>
      <c r="H5" s="349"/>
      <c r="I5" s="349"/>
      <c r="J5" s="349"/>
      <c r="K5" s="349"/>
      <c r="L5" s="349"/>
      <c r="M5" s="349"/>
      <c r="N5" s="349"/>
      <c r="O5" s="349"/>
    </row>
    <row r="6" spans="1:17" ht="15.75">
      <c r="A6" s="349"/>
      <c r="B6" s="268"/>
      <c r="C6" s="268"/>
      <c r="D6" s="268"/>
      <c r="E6" s="268"/>
      <c r="F6" s="268"/>
      <c r="G6" s="268"/>
      <c r="H6" s="268"/>
      <c r="I6" s="268"/>
      <c r="J6" s="268"/>
      <c r="K6" s="268"/>
      <c r="L6" s="268"/>
      <c r="M6" s="268"/>
      <c r="N6" s="268"/>
      <c r="O6" s="268"/>
    </row>
    <row r="7" spans="1:17" ht="15.75">
      <c r="A7" s="2317" t="s">
        <v>1759</v>
      </c>
      <c r="B7" s="2317"/>
      <c r="C7" s="2317"/>
      <c r="D7" s="2317"/>
      <c r="E7" s="2317"/>
      <c r="F7" s="2317"/>
      <c r="G7" s="2317"/>
      <c r="H7" s="2317"/>
      <c r="I7" s="2317"/>
      <c r="J7" s="2317"/>
      <c r="K7" s="2317"/>
      <c r="L7" s="2317"/>
      <c r="M7" s="2317"/>
      <c r="N7" s="2317"/>
      <c r="O7" s="2317"/>
    </row>
    <row r="8" spans="1:17" ht="15.75">
      <c r="A8" s="2247" t="s">
        <v>36</v>
      </c>
      <c r="B8" s="2247"/>
      <c r="C8" s="2247"/>
      <c r="D8" s="2247"/>
      <c r="E8" s="2247"/>
      <c r="F8" s="2247"/>
      <c r="G8" s="2247"/>
      <c r="H8" s="2247"/>
      <c r="I8" s="2247"/>
      <c r="J8" s="2247"/>
      <c r="K8" s="2247"/>
      <c r="L8" s="2247"/>
      <c r="M8" s="2247"/>
      <c r="N8" s="2247"/>
      <c r="O8" s="2247"/>
    </row>
    <row r="9" spans="1:17" ht="15.75">
      <c r="A9" s="349"/>
      <c r="B9" s="349"/>
      <c r="C9" s="349"/>
      <c r="D9" s="349"/>
      <c r="E9" s="349"/>
      <c r="F9" s="349"/>
      <c r="G9" s="349"/>
      <c r="H9" s="349"/>
      <c r="I9" s="349"/>
      <c r="J9" s="349"/>
      <c r="K9" s="349"/>
      <c r="L9" s="349"/>
      <c r="M9" s="349"/>
      <c r="N9" s="349"/>
      <c r="O9" s="349"/>
    </row>
    <row r="10" spans="1:17" ht="19.350000000000001" customHeight="1" thickBot="1">
      <c r="A10" s="349"/>
      <c r="B10" s="2297" t="s">
        <v>171</v>
      </c>
      <c r="C10" s="753">
        <v>2025</v>
      </c>
      <c r="D10" s="2299">
        <v>2026</v>
      </c>
      <c r="E10" s="2299"/>
      <c r="F10" s="2299"/>
      <c r="G10" s="2299"/>
      <c r="H10" s="2299"/>
      <c r="I10" s="2299"/>
      <c r="J10" s="2299"/>
      <c r="K10" s="2299"/>
      <c r="L10" s="2300" t="s">
        <v>125</v>
      </c>
      <c r="M10" s="349"/>
      <c r="N10" s="349"/>
      <c r="O10" s="349"/>
    </row>
    <row r="11" spans="1:17" ht="19.350000000000001" customHeight="1" thickBot="1">
      <c r="A11" s="349"/>
      <c r="B11" s="2297"/>
      <c r="C11" s="752"/>
      <c r="D11" s="2302" t="s">
        <v>315</v>
      </c>
      <c r="E11" s="2303"/>
      <c r="F11" s="2303"/>
      <c r="G11" s="2303"/>
      <c r="H11" s="2303"/>
      <c r="I11" s="2304" t="s">
        <v>316</v>
      </c>
      <c r="J11" s="2305" t="s">
        <v>317</v>
      </c>
      <c r="K11" s="2308" t="s">
        <v>318</v>
      </c>
      <c r="L11" s="2300"/>
      <c r="M11" s="349"/>
      <c r="N11" s="349"/>
      <c r="O11" s="349"/>
    </row>
    <row r="12" spans="1:17" ht="19.350000000000001" customHeight="1" thickBot="1">
      <c r="A12" s="349"/>
      <c r="B12" s="2297"/>
      <c r="C12" s="2305" t="s">
        <v>1776</v>
      </c>
      <c r="D12" s="2305" t="s">
        <v>283</v>
      </c>
      <c r="E12" s="2305" t="s">
        <v>128</v>
      </c>
      <c r="F12" s="2311" t="s">
        <v>173</v>
      </c>
      <c r="G12" s="2314" t="s">
        <v>174</v>
      </c>
      <c r="H12" s="2311" t="s">
        <v>175</v>
      </c>
      <c r="I12" s="2300"/>
      <c r="J12" s="2306"/>
      <c r="K12" s="2309"/>
      <c r="L12" s="2300"/>
      <c r="M12" s="349"/>
      <c r="N12" s="349"/>
      <c r="O12" s="349"/>
    </row>
    <row r="13" spans="1:17" ht="14.45" customHeight="1" thickBot="1">
      <c r="A13" s="349"/>
      <c r="B13" s="2297"/>
      <c r="C13" s="2306"/>
      <c r="D13" s="2306"/>
      <c r="E13" s="2306"/>
      <c r="F13" s="2312"/>
      <c r="G13" s="2315"/>
      <c r="H13" s="2312"/>
      <c r="I13" s="2300"/>
      <c r="J13" s="2306"/>
      <c r="K13" s="2309"/>
      <c r="L13" s="2300"/>
      <c r="M13" s="349"/>
      <c r="N13" s="349"/>
      <c r="O13" s="349"/>
      <c r="P13" s="175" t="s">
        <v>37</v>
      </c>
      <c r="Q13" s="176">
        <v>8677138320192.6611</v>
      </c>
    </row>
    <row r="14" spans="1:17" ht="14.45" customHeight="1">
      <c r="A14" s="349"/>
      <c r="B14" s="2297"/>
      <c r="C14" s="2306"/>
      <c r="D14" s="2306"/>
      <c r="E14" s="2306"/>
      <c r="F14" s="2312"/>
      <c r="G14" s="2315"/>
      <c r="H14" s="2312"/>
      <c r="I14" s="2300"/>
      <c r="J14" s="2306"/>
      <c r="K14" s="2309"/>
      <c r="L14" s="2300"/>
      <c r="M14" s="349"/>
      <c r="N14" s="349"/>
      <c r="O14" s="349"/>
    </row>
    <row r="15" spans="1:17" ht="14.45" customHeight="1" thickBot="1">
      <c r="A15" s="349"/>
      <c r="B15" s="2297"/>
      <c r="C15" s="2307"/>
      <c r="D15" s="2307"/>
      <c r="E15" s="2307"/>
      <c r="F15" s="2313"/>
      <c r="G15" s="2316"/>
      <c r="H15" s="2313"/>
      <c r="I15" s="2301"/>
      <c r="J15" s="2307"/>
      <c r="K15" s="2310"/>
      <c r="L15" s="2301"/>
      <c r="M15" s="349"/>
      <c r="N15" s="349"/>
      <c r="O15" s="349"/>
    </row>
    <row r="16" spans="1:17" ht="23.1" customHeight="1" thickBot="1">
      <c r="A16" s="349"/>
      <c r="B16" s="2298"/>
      <c r="C16" s="753">
        <v>1</v>
      </c>
      <c r="D16" s="754">
        <v>2</v>
      </c>
      <c r="E16" s="753">
        <v>3</v>
      </c>
      <c r="F16" s="754">
        <v>4</v>
      </c>
      <c r="G16" s="754">
        <v>5</v>
      </c>
      <c r="H16" s="753">
        <v>6</v>
      </c>
      <c r="I16" s="790">
        <v>7</v>
      </c>
      <c r="J16" s="791">
        <v>8</v>
      </c>
      <c r="K16" s="754" t="s">
        <v>319</v>
      </c>
      <c r="L16" s="792" t="s">
        <v>136</v>
      </c>
      <c r="M16" s="349"/>
      <c r="N16" s="349"/>
      <c r="O16" s="349"/>
    </row>
    <row r="17" spans="1:15" ht="18.75">
      <c r="A17" s="349"/>
      <c r="B17" s="793" t="s">
        <v>975</v>
      </c>
      <c r="C17" s="794">
        <v>478887312.31999999</v>
      </c>
      <c r="D17" s="794">
        <v>1394684725</v>
      </c>
      <c r="E17" s="794">
        <v>1346081654.1700001</v>
      </c>
      <c r="F17" s="794">
        <v>522010788.42000002</v>
      </c>
      <c r="G17" s="794">
        <v>494814987.92000002</v>
      </c>
      <c r="H17" s="794">
        <v>452383594.21000004</v>
      </c>
      <c r="I17" s="794">
        <f>I18</f>
        <v>494814987.92000002</v>
      </c>
      <c r="J17" s="795">
        <v>0</v>
      </c>
      <c r="K17" s="794">
        <f t="shared" ref="K17:K57" si="0">I17-J17</f>
        <v>494814987.92000002</v>
      </c>
      <c r="L17" s="796">
        <f t="shared" ref="L17:L58" si="1">G17/$Q$13</f>
        <v>5.7025135437625881E-5</v>
      </c>
      <c r="M17" s="349"/>
      <c r="N17" s="349"/>
      <c r="O17" s="350"/>
    </row>
    <row r="18" spans="1:15" ht="18.75">
      <c r="A18" s="349"/>
      <c r="B18" s="755" t="s">
        <v>320</v>
      </c>
      <c r="C18" s="756">
        <v>478887312.31999999</v>
      </c>
      <c r="D18" s="756">
        <v>1394684725</v>
      </c>
      <c r="E18" s="756">
        <v>1346081654.1700001</v>
      </c>
      <c r="F18" s="756">
        <v>522010788.42000002</v>
      </c>
      <c r="G18" s="756">
        <v>494814987.92000002</v>
      </c>
      <c r="H18" s="756">
        <v>452383594.21000004</v>
      </c>
      <c r="I18" s="756">
        <f>I19</f>
        <v>494814987.92000002</v>
      </c>
      <c r="J18" s="797">
        <v>0</v>
      </c>
      <c r="K18" s="798">
        <f t="shared" si="0"/>
        <v>494814987.92000002</v>
      </c>
      <c r="L18" s="799">
        <f t="shared" si="1"/>
        <v>5.7025135437625881E-5</v>
      </c>
      <c r="M18" s="349"/>
      <c r="N18" s="349"/>
      <c r="O18" s="349"/>
    </row>
    <row r="19" spans="1:15" ht="33.75" customHeight="1" thickBot="1">
      <c r="A19" s="349"/>
      <c r="B19" s="800" t="s">
        <v>321</v>
      </c>
      <c r="C19" s="798">
        <v>478887312.31999999</v>
      </c>
      <c r="D19" s="801">
        <v>1394684725</v>
      </c>
      <c r="E19" s="801">
        <v>1346081654.1700001</v>
      </c>
      <c r="F19" s="801">
        <v>522010788.42000002</v>
      </c>
      <c r="G19" s="801">
        <v>494814987.92000002</v>
      </c>
      <c r="H19" s="801">
        <v>452383594.21000004</v>
      </c>
      <c r="I19" s="798">
        <f>G19</f>
        <v>494814987.92000002</v>
      </c>
      <c r="J19" s="797">
        <v>0</v>
      </c>
      <c r="K19" s="798">
        <f t="shared" si="0"/>
        <v>494814987.92000002</v>
      </c>
      <c r="L19" s="799">
        <f t="shared" si="1"/>
        <v>5.7025135437625881E-5</v>
      </c>
      <c r="M19" s="349"/>
      <c r="N19" s="349"/>
      <c r="O19" s="349"/>
    </row>
    <row r="20" spans="1:15" ht="18.75">
      <c r="A20" s="349"/>
      <c r="B20" s="802" t="s">
        <v>322</v>
      </c>
      <c r="C20" s="803">
        <v>64901121612.460007</v>
      </c>
      <c r="D20" s="803">
        <v>132703618317</v>
      </c>
      <c r="E20" s="803">
        <v>123870729494</v>
      </c>
      <c r="F20" s="803">
        <v>78728850087.080002</v>
      </c>
      <c r="G20" s="803">
        <v>74652027519.699997</v>
      </c>
      <c r="H20" s="803">
        <v>74235214609.319992</v>
      </c>
      <c r="I20" s="803">
        <f t="shared" ref="I20:J20" si="2">I21+I24+I30+I32</f>
        <v>15128733948.539997</v>
      </c>
      <c r="J20" s="803">
        <f t="shared" si="2"/>
        <v>59523293571.159996</v>
      </c>
      <c r="K20" s="794">
        <f t="shared" si="0"/>
        <v>-44394559622.619995</v>
      </c>
      <c r="L20" s="804">
        <f t="shared" si="1"/>
        <v>8.6033003929390488E-3</v>
      </c>
      <c r="M20" s="350"/>
      <c r="N20" s="352"/>
      <c r="O20" s="349"/>
    </row>
    <row r="21" spans="1:15" ht="27" customHeight="1">
      <c r="A21" s="349"/>
      <c r="B21" s="755" t="s">
        <v>323</v>
      </c>
      <c r="C21" s="805">
        <v>31578708.219999999</v>
      </c>
      <c r="D21" s="805">
        <v>1077523771</v>
      </c>
      <c r="E21" s="805">
        <v>1019427868</v>
      </c>
      <c r="F21" s="805">
        <v>506115466.61999995</v>
      </c>
      <c r="G21" s="805">
        <v>273863927.97000003</v>
      </c>
      <c r="H21" s="805">
        <v>247378807.24000004</v>
      </c>
      <c r="I21" s="756">
        <f t="shared" ref="I21" si="3">I22+I23</f>
        <v>273863927.97000003</v>
      </c>
      <c r="J21" s="797">
        <v>0</v>
      </c>
      <c r="K21" s="798">
        <f t="shared" si="0"/>
        <v>273863927.97000003</v>
      </c>
      <c r="L21" s="799">
        <f t="shared" si="1"/>
        <v>3.1561549195624597E-5</v>
      </c>
      <c r="M21" s="349"/>
      <c r="N21" s="352"/>
      <c r="O21" s="349"/>
    </row>
    <row r="22" spans="1:15" ht="45.75" customHeight="1">
      <c r="A22" s="349"/>
      <c r="B22" s="806" t="s">
        <v>324</v>
      </c>
      <c r="C22" s="807">
        <v>0</v>
      </c>
      <c r="D22" s="801">
        <v>100000000</v>
      </c>
      <c r="E22" s="801">
        <v>100000000</v>
      </c>
      <c r="F22" s="807">
        <v>0</v>
      </c>
      <c r="G22" s="807">
        <v>0</v>
      </c>
      <c r="H22" s="807">
        <v>0</v>
      </c>
      <c r="I22" s="797">
        <f>G22</f>
        <v>0</v>
      </c>
      <c r="J22" s="797">
        <v>0</v>
      </c>
      <c r="K22" s="797">
        <f t="shared" si="0"/>
        <v>0</v>
      </c>
      <c r="L22" s="799">
        <f t="shared" si="1"/>
        <v>0</v>
      </c>
      <c r="M22" s="349"/>
      <c r="N22" s="352"/>
      <c r="O22" s="350"/>
    </row>
    <row r="23" spans="1:15" ht="30.75" customHeight="1">
      <c r="A23" s="349"/>
      <c r="B23" s="800" t="s">
        <v>325</v>
      </c>
      <c r="C23" s="801">
        <v>31578708.219999999</v>
      </c>
      <c r="D23" s="801">
        <v>977523771</v>
      </c>
      <c r="E23" s="801">
        <v>919427868</v>
      </c>
      <c r="F23" s="801">
        <v>506115466.61999995</v>
      </c>
      <c r="G23" s="801">
        <v>273863927.97000003</v>
      </c>
      <c r="H23" s="801">
        <v>247378807.24000004</v>
      </c>
      <c r="I23" s="798">
        <f>G23</f>
        <v>273863927.97000003</v>
      </c>
      <c r="J23" s="797">
        <v>0</v>
      </c>
      <c r="K23" s="798">
        <f t="shared" si="0"/>
        <v>273863927.97000003</v>
      </c>
      <c r="L23" s="799">
        <f t="shared" si="1"/>
        <v>3.1561549195624597E-5</v>
      </c>
      <c r="M23" s="349"/>
      <c r="N23" s="349"/>
      <c r="O23" s="349"/>
    </row>
    <row r="24" spans="1:15" ht="29.25" customHeight="1">
      <c r="A24" s="349"/>
      <c r="B24" s="755" t="s">
        <v>326</v>
      </c>
      <c r="C24" s="805">
        <v>44753352645.610008</v>
      </c>
      <c r="D24" s="805">
        <v>95599385504</v>
      </c>
      <c r="E24" s="805">
        <v>88713033719</v>
      </c>
      <c r="F24" s="805">
        <v>61077094123.029999</v>
      </c>
      <c r="G24" s="805">
        <v>59991040621.719994</v>
      </c>
      <c r="H24" s="805">
        <v>59931324747.639992</v>
      </c>
      <c r="I24" s="756">
        <f t="shared" ref="I24:J24" si="4">SUM(I25:I29)</f>
        <v>914500424.23999977</v>
      </c>
      <c r="J24" s="756">
        <f t="shared" si="4"/>
        <v>59076540197.479996</v>
      </c>
      <c r="K24" s="756">
        <f t="shared" si="0"/>
        <v>-58162039773.239998</v>
      </c>
      <c r="L24" s="808">
        <f t="shared" si="1"/>
        <v>6.9136895607753773E-3</v>
      </c>
      <c r="M24" s="349"/>
      <c r="N24" s="349"/>
      <c r="O24" s="349"/>
    </row>
    <row r="25" spans="1:15" ht="29.25" customHeight="1">
      <c r="A25" s="349"/>
      <c r="B25" s="800" t="s">
        <v>327</v>
      </c>
      <c r="C25" s="801">
        <v>229063090.42999998</v>
      </c>
      <c r="D25" s="801">
        <v>581376265</v>
      </c>
      <c r="E25" s="801">
        <v>569568907</v>
      </c>
      <c r="F25" s="801">
        <v>351499789.68000007</v>
      </c>
      <c r="G25" s="801">
        <v>225258099.99000001</v>
      </c>
      <c r="H25" s="801">
        <v>224921929.99000001</v>
      </c>
      <c r="I25" s="797">
        <v>0</v>
      </c>
      <c r="J25" s="798">
        <f>G25</f>
        <v>225258099.99000001</v>
      </c>
      <c r="K25" s="798">
        <f t="shared" si="0"/>
        <v>-225258099.99000001</v>
      </c>
      <c r="L25" s="799">
        <f t="shared" si="1"/>
        <v>2.5959952656949065E-5</v>
      </c>
      <c r="M25" s="349"/>
      <c r="N25" s="350"/>
      <c r="O25" s="349"/>
    </row>
    <row r="26" spans="1:15" ht="23.25" customHeight="1">
      <c r="A26" s="349"/>
      <c r="B26" s="800" t="s">
        <v>328</v>
      </c>
      <c r="C26" s="801">
        <v>43663759223.140007</v>
      </c>
      <c r="D26" s="801">
        <v>92475769241</v>
      </c>
      <c r="E26" s="801">
        <v>85592474706</v>
      </c>
      <c r="F26" s="801">
        <v>58908228270.690002</v>
      </c>
      <c r="G26" s="801">
        <v>58851282097.489998</v>
      </c>
      <c r="H26" s="801">
        <v>58851282097.489998</v>
      </c>
      <c r="I26" s="797">
        <v>0</v>
      </c>
      <c r="J26" s="798">
        <f>G26</f>
        <v>58851282097.489998</v>
      </c>
      <c r="K26" s="798">
        <f t="shared" si="0"/>
        <v>-58851282097.489998</v>
      </c>
      <c r="L26" s="799">
        <f t="shared" si="1"/>
        <v>6.7823376700745395E-3</v>
      </c>
      <c r="M26" s="350"/>
      <c r="N26" s="350"/>
      <c r="O26" s="349"/>
    </row>
    <row r="27" spans="1:15" ht="28.5" customHeight="1">
      <c r="A27" s="349"/>
      <c r="B27" s="800" t="s">
        <v>329</v>
      </c>
      <c r="C27" s="807">
        <v>0</v>
      </c>
      <c r="D27" s="801">
        <v>288905038</v>
      </c>
      <c r="E27" s="801">
        <v>288905038</v>
      </c>
      <c r="F27" s="801">
        <v>0</v>
      </c>
      <c r="G27" s="801">
        <v>0</v>
      </c>
      <c r="H27" s="801">
        <v>0</v>
      </c>
      <c r="I27" s="797"/>
      <c r="J27" s="798"/>
      <c r="K27" s="798"/>
      <c r="L27" s="799"/>
      <c r="M27" s="350"/>
      <c r="N27" s="350"/>
      <c r="O27" s="349"/>
    </row>
    <row r="28" spans="1:15" ht="24.75" customHeight="1">
      <c r="A28" s="349"/>
      <c r="B28" s="800" t="s">
        <v>330</v>
      </c>
      <c r="C28" s="801">
        <v>14339803.1</v>
      </c>
      <c r="D28" s="801">
        <v>19334653</v>
      </c>
      <c r="E28" s="801">
        <v>45483553</v>
      </c>
      <c r="F28" s="801">
        <v>10925108.809999999</v>
      </c>
      <c r="G28" s="801">
        <v>10907801.4</v>
      </c>
      <c r="H28" s="801">
        <v>9089834.2100000009</v>
      </c>
      <c r="I28" s="798">
        <f>G28</f>
        <v>10907801.4</v>
      </c>
      <c r="J28" s="797">
        <v>0</v>
      </c>
      <c r="K28" s="798">
        <f t="shared" si="0"/>
        <v>10907801.4</v>
      </c>
      <c r="L28" s="799">
        <f t="shared" si="1"/>
        <v>1.2570735877998325E-6</v>
      </c>
      <c r="M28" s="349"/>
      <c r="N28" s="350"/>
      <c r="O28" s="349"/>
    </row>
    <row r="29" spans="1:15" ht="49.5" customHeight="1">
      <c r="A29" s="349"/>
      <c r="B29" s="800" t="s">
        <v>331</v>
      </c>
      <c r="C29" s="801">
        <v>846190528.93999994</v>
      </c>
      <c r="D29" s="801">
        <v>2234000307</v>
      </c>
      <c r="E29" s="801">
        <v>2216601515</v>
      </c>
      <c r="F29" s="801">
        <v>1806440953.8500001</v>
      </c>
      <c r="G29" s="801">
        <v>903592622.83999979</v>
      </c>
      <c r="H29" s="801">
        <v>846030885.95000005</v>
      </c>
      <c r="I29" s="798">
        <f>$G29</f>
        <v>903592622.83999979</v>
      </c>
      <c r="J29" s="797">
        <v>0</v>
      </c>
      <c r="K29" s="798">
        <f t="shared" si="0"/>
        <v>903592622.83999979</v>
      </c>
      <c r="L29" s="799">
        <f t="shared" si="1"/>
        <v>1.0413486445608914E-4</v>
      </c>
      <c r="M29" s="349"/>
      <c r="N29" s="349"/>
      <c r="O29" s="349"/>
    </row>
    <row r="30" spans="1:15" ht="25.5" customHeight="1">
      <c r="A30" s="349"/>
      <c r="B30" s="755" t="s">
        <v>332</v>
      </c>
      <c r="C30" s="805">
        <v>346771268.20999998</v>
      </c>
      <c r="D30" s="805">
        <v>983650259</v>
      </c>
      <c r="E30" s="805">
        <v>986037509</v>
      </c>
      <c r="F30" s="805">
        <v>955551154.33000004</v>
      </c>
      <c r="G30" s="805">
        <v>446753373.67999995</v>
      </c>
      <c r="H30" s="805">
        <v>414218898.57999998</v>
      </c>
      <c r="I30" s="809">
        <v>0</v>
      </c>
      <c r="J30" s="756">
        <f>J31</f>
        <v>446753373.67999995</v>
      </c>
      <c r="K30" s="756">
        <f t="shared" si="0"/>
        <v>-446753373.67999995</v>
      </c>
      <c r="L30" s="808">
        <f t="shared" si="1"/>
        <v>5.1486257011756449E-5</v>
      </c>
      <c r="M30" s="349"/>
      <c r="N30" s="349"/>
      <c r="O30" s="349"/>
    </row>
    <row r="31" spans="1:15" ht="23.25" customHeight="1">
      <c r="A31" s="349"/>
      <c r="B31" s="800" t="s">
        <v>333</v>
      </c>
      <c r="C31" s="801">
        <v>346771268.20999998</v>
      </c>
      <c r="D31" s="801">
        <v>983650259</v>
      </c>
      <c r="E31" s="801">
        <v>986037509</v>
      </c>
      <c r="F31" s="801">
        <v>955551154.33000004</v>
      </c>
      <c r="G31" s="801">
        <v>446753373.67999995</v>
      </c>
      <c r="H31" s="801">
        <v>414218898.57999998</v>
      </c>
      <c r="I31" s="797">
        <v>0</v>
      </c>
      <c r="J31" s="798">
        <f>G31</f>
        <v>446753373.67999995</v>
      </c>
      <c r="K31" s="798">
        <f t="shared" si="0"/>
        <v>-446753373.67999995</v>
      </c>
      <c r="L31" s="799">
        <f t="shared" si="1"/>
        <v>5.1486257011756449E-5</v>
      </c>
      <c r="M31" s="349"/>
      <c r="N31" s="349"/>
      <c r="O31" s="349"/>
    </row>
    <row r="32" spans="1:15" ht="21" customHeight="1">
      <c r="A32" s="349"/>
      <c r="B32" s="755" t="s">
        <v>334</v>
      </c>
      <c r="C32" s="805">
        <v>19769418990.419998</v>
      </c>
      <c r="D32" s="805">
        <v>35043058783</v>
      </c>
      <c r="E32" s="805">
        <v>33152230398</v>
      </c>
      <c r="F32" s="805">
        <v>16190089343.1</v>
      </c>
      <c r="G32" s="805">
        <v>13940369596.329998</v>
      </c>
      <c r="H32" s="805">
        <v>13642292155.859999</v>
      </c>
      <c r="I32" s="756">
        <f t="shared" ref="I32" si="5">I33</f>
        <v>13940369596.329998</v>
      </c>
      <c r="J32" s="809">
        <v>0</v>
      </c>
      <c r="K32" s="756">
        <f t="shared" si="0"/>
        <v>13940369596.329998</v>
      </c>
      <c r="L32" s="808">
        <f t="shared" si="1"/>
        <v>1.6065630259562897E-3</v>
      </c>
      <c r="M32" s="349"/>
      <c r="N32" s="349"/>
      <c r="O32" s="349"/>
    </row>
    <row r="33" spans="1:16" ht="35.25" customHeight="1" thickBot="1">
      <c r="A33" s="349"/>
      <c r="B33" s="800" t="s">
        <v>335</v>
      </c>
      <c r="C33" s="801">
        <v>19769418990.419998</v>
      </c>
      <c r="D33" s="801">
        <v>35043058783</v>
      </c>
      <c r="E33" s="801">
        <v>33152230398</v>
      </c>
      <c r="F33" s="801">
        <v>16190089343.1</v>
      </c>
      <c r="G33" s="801">
        <v>13940369596.329998</v>
      </c>
      <c r="H33" s="801">
        <v>13642292155.859999</v>
      </c>
      <c r="I33" s="798">
        <f>G33</f>
        <v>13940369596.329998</v>
      </c>
      <c r="J33" s="797">
        <v>0</v>
      </c>
      <c r="K33" s="798">
        <f t="shared" si="0"/>
        <v>13940369596.329998</v>
      </c>
      <c r="L33" s="799">
        <f t="shared" si="1"/>
        <v>1.6065630259562897E-3</v>
      </c>
      <c r="M33" s="349"/>
      <c r="N33" s="349"/>
      <c r="O33" s="349"/>
    </row>
    <row r="34" spans="1:16" ht="18.75">
      <c r="A34" s="349"/>
      <c r="B34" s="802" t="s">
        <v>336</v>
      </c>
      <c r="C34" s="803">
        <v>4048133076.5900006</v>
      </c>
      <c r="D34" s="803">
        <v>14779834097</v>
      </c>
      <c r="E34" s="803">
        <v>14945693522.860001</v>
      </c>
      <c r="F34" s="803">
        <v>5665480175.8899994</v>
      </c>
      <c r="G34" s="803">
        <v>4067202632.0899992</v>
      </c>
      <c r="H34" s="803">
        <v>3971571910.6699996</v>
      </c>
      <c r="I34" s="803">
        <f t="shared" ref="I34:J34" si="6">I35+I38+I49</f>
        <v>4054120723.2399998</v>
      </c>
      <c r="J34" s="803">
        <f t="shared" si="6"/>
        <v>13081908.85</v>
      </c>
      <c r="K34" s="794">
        <f t="shared" si="0"/>
        <v>4041038814.3899999</v>
      </c>
      <c r="L34" s="804">
        <f t="shared" si="1"/>
        <v>4.6872626458254889E-4</v>
      </c>
      <c r="M34" s="349"/>
      <c r="N34" s="349"/>
      <c r="O34" s="350"/>
    </row>
    <row r="35" spans="1:16" ht="19.5" thickBot="1">
      <c r="A35" s="349"/>
      <c r="B35" s="755" t="s">
        <v>337</v>
      </c>
      <c r="C35" s="756">
        <v>100400132.93000001</v>
      </c>
      <c r="D35" s="756">
        <v>562058313</v>
      </c>
      <c r="E35" s="756">
        <v>555163913</v>
      </c>
      <c r="F35" s="756">
        <v>387355372.40999997</v>
      </c>
      <c r="G35" s="756">
        <v>210787536.74000001</v>
      </c>
      <c r="H35" s="756">
        <v>206666448.42000002</v>
      </c>
      <c r="I35" s="756">
        <f t="shared" ref="I35" si="7">I36+I37</f>
        <v>210787536.74000001</v>
      </c>
      <c r="J35" s="809">
        <v>0</v>
      </c>
      <c r="K35" s="756">
        <f t="shared" si="0"/>
        <v>210787536.74000001</v>
      </c>
      <c r="L35" s="808">
        <f t="shared" si="1"/>
        <v>2.4292287268196946E-5</v>
      </c>
      <c r="M35" s="353"/>
      <c r="N35" s="349"/>
      <c r="O35" s="349"/>
    </row>
    <row r="36" spans="1:16" ht="34.5" customHeight="1" thickBot="1">
      <c r="A36" s="349"/>
      <c r="B36" s="800" t="s">
        <v>338</v>
      </c>
      <c r="C36" s="801">
        <v>75026833.340000004</v>
      </c>
      <c r="D36" s="801">
        <v>228885000</v>
      </c>
      <c r="E36" s="801">
        <v>228885000</v>
      </c>
      <c r="F36" s="801">
        <v>228885000</v>
      </c>
      <c r="G36" s="801">
        <v>101238166.48</v>
      </c>
      <c r="H36" s="801">
        <v>97203583.159999996</v>
      </c>
      <c r="I36" s="798">
        <f>G36</f>
        <v>101238166.48</v>
      </c>
      <c r="J36" s="797">
        <v>0</v>
      </c>
      <c r="K36" s="798">
        <f t="shared" si="0"/>
        <v>101238166.48</v>
      </c>
      <c r="L36" s="810">
        <f t="shared" si="1"/>
        <v>1.1667229764495927E-5</v>
      </c>
      <c r="M36" s="349"/>
      <c r="N36" s="349"/>
      <c r="O36" s="349"/>
    </row>
    <row r="37" spans="1:16" ht="19.5" thickBot="1">
      <c r="A37" s="349"/>
      <c r="B37" s="800" t="s">
        <v>339</v>
      </c>
      <c r="C37" s="801">
        <v>25373299.589999996</v>
      </c>
      <c r="D37" s="801">
        <v>333173313</v>
      </c>
      <c r="E37" s="801">
        <v>326278913</v>
      </c>
      <c r="F37" s="801">
        <v>158470372.41</v>
      </c>
      <c r="G37" s="801">
        <v>109549370.25999999</v>
      </c>
      <c r="H37" s="801">
        <v>109462865.26000001</v>
      </c>
      <c r="I37" s="798">
        <f>G37</f>
        <v>109549370.25999999</v>
      </c>
      <c r="J37" s="797">
        <v>0</v>
      </c>
      <c r="K37" s="798">
        <f t="shared" si="0"/>
        <v>109549370.25999999</v>
      </c>
      <c r="L37" s="810">
        <f t="shared" si="1"/>
        <v>1.2625057503701016E-5</v>
      </c>
      <c r="M37" s="349"/>
      <c r="N37" s="349"/>
      <c r="O37" s="349"/>
    </row>
    <row r="38" spans="1:16" ht="19.5" thickBot="1">
      <c r="A38" s="349"/>
      <c r="B38" s="755" t="s">
        <v>340</v>
      </c>
      <c r="C38" s="805">
        <v>2650416081.8400002</v>
      </c>
      <c r="D38" s="805">
        <v>7891993630</v>
      </c>
      <c r="E38" s="805">
        <v>8062746607.6999998</v>
      </c>
      <c r="F38" s="805">
        <v>3732467470.6900001</v>
      </c>
      <c r="G38" s="805">
        <v>2474538841.7600002</v>
      </c>
      <c r="H38" s="805">
        <v>2413206207.04</v>
      </c>
      <c r="I38" s="756">
        <f t="shared" ref="I38:J38" si="8">SUM(I39:I48)</f>
        <v>2461456932.9099998</v>
      </c>
      <c r="J38" s="756">
        <f t="shared" si="8"/>
        <v>13081908.85</v>
      </c>
      <c r="K38" s="756">
        <f t="shared" si="0"/>
        <v>2448375024.0599999</v>
      </c>
      <c r="L38" s="811">
        <f t="shared" si="1"/>
        <v>2.8517913976333354E-4</v>
      </c>
      <c r="M38" s="349"/>
      <c r="N38" s="349"/>
      <c r="O38" s="350"/>
    </row>
    <row r="39" spans="1:16" ht="23.25" customHeight="1" thickBot="1">
      <c r="A39" s="349"/>
      <c r="B39" s="800" t="s">
        <v>341</v>
      </c>
      <c r="C39" s="801">
        <v>69317474.390000001</v>
      </c>
      <c r="D39" s="801">
        <v>1430788520</v>
      </c>
      <c r="E39" s="801">
        <v>1433113520</v>
      </c>
      <c r="F39" s="801">
        <v>16088844.859999999</v>
      </c>
      <c r="G39" s="801">
        <v>11318866.26</v>
      </c>
      <c r="H39" s="801">
        <v>11301565.26</v>
      </c>
      <c r="I39" s="798">
        <f t="shared" ref="I39:I45" si="9">G39</f>
        <v>11318866.26</v>
      </c>
      <c r="J39" s="797">
        <v>0</v>
      </c>
      <c r="K39" s="798">
        <f t="shared" si="0"/>
        <v>11318866.26</v>
      </c>
      <c r="L39" s="810">
        <f t="shared" si="1"/>
        <v>1.3044469089146298E-6</v>
      </c>
      <c r="M39" s="349"/>
      <c r="N39" s="349"/>
      <c r="O39" s="349"/>
    </row>
    <row r="40" spans="1:16" ht="28.5" customHeight="1" thickBot="1">
      <c r="A40" s="349"/>
      <c r="B40" s="800" t="s">
        <v>342</v>
      </c>
      <c r="C40" s="801">
        <v>82868329.879999995</v>
      </c>
      <c r="D40" s="801">
        <v>402894786</v>
      </c>
      <c r="E40" s="801">
        <v>401914786</v>
      </c>
      <c r="F40" s="801">
        <v>259485403.93999997</v>
      </c>
      <c r="G40" s="801">
        <v>153629703.84999999</v>
      </c>
      <c r="H40" s="801">
        <v>152450372.07999998</v>
      </c>
      <c r="I40" s="798">
        <f t="shared" si="9"/>
        <v>153629703.84999999</v>
      </c>
      <c r="J40" s="797">
        <v>0</v>
      </c>
      <c r="K40" s="798">
        <f t="shared" si="0"/>
        <v>153629703.84999999</v>
      </c>
      <c r="L40" s="810">
        <f t="shared" si="1"/>
        <v>1.7705111775444061E-5</v>
      </c>
      <c r="M40" s="349"/>
      <c r="N40" s="349"/>
      <c r="O40" s="349"/>
    </row>
    <row r="41" spans="1:16" ht="19.5" thickBot="1">
      <c r="A41" s="349"/>
      <c r="B41" s="800" t="s">
        <v>343</v>
      </c>
      <c r="C41" s="801">
        <v>1864821.2799999998</v>
      </c>
      <c r="D41" s="801">
        <v>5800000</v>
      </c>
      <c r="E41" s="801">
        <v>12842050.91</v>
      </c>
      <c r="F41" s="801">
        <v>6847835.8300000001</v>
      </c>
      <c r="G41" s="801">
        <v>2708343.95</v>
      </c>
      <c r="H41" s="801">
        <v>2350331.9500000002</v>
      </c>
      <c r="I41" s="798">
        <f t="shared" si="9"/>
        <v>2708343.95</v>
      </c>
      <c r="J41" s="797">
        <v>0</v>
      </c>
      <c r="K41" s="798">
        <f t="shared" si="0"/>
        <v>2708343.95</v>
      </c>
      <c r="L41" s="810">
        <f t="shared" si="1"/>
        <v>3.1212409553243887E-7</v>
      </c>
      <c r="M41" s="349"/>
      <c r="N41" s="349"/>
      <c r="O41" s="349"/>
    </row>
    <row r="42" spans="1:16" ht="24.75" customHeight="1" thickBot="1">
      <c r="A42" s="349"/>
      <c r="B42" s="800" t="s">
        <v>344</v>
      </c>
      <c r="C42" s="801">
        <v>435419131.6500001</v>
      </c>
      <c r="D42" s="801">
        <v>1341832252</v>
      </c>
      <c r="E42" s="801">
        <v>1402756020</v>
      </c>
      <c r="F42" s="801">
        <v>933336198.24999988</v>
      </c>
      <c r="G42" s="801">
        <v>509653191.70000005</v>
      </c>
      <c r="H42" s="801">
        <v>501228153.65999997</v>
      </c>
      <c r="I42" s="798">
        <f t="shared" si="9"/>
        <v>509653191.70000005</v>
      </c>
      <c r="J42" s="797">
        <v>0</v>
      </c>
      <c r="K42" s="798">
        <f t="shared" si="0"/>
        <v>509653191.70000005</v>
      </c>
      <c r="L42" s="810">
        <f t="shared" si="1"/>
        <v>5.8735169694596278E-5</v>
      </c>
      <c r="M42" s="349"/>
      <c r="N42" s="349"/>
      <c r="O42" s="349"/>
    </row>
    <row r="43" spans="1:16" ht="19.5" thickBot="1">
      <c r="A43" s="349"/>
      <c r="B43" s="800" t="s">
        <v>345</v>
      </c>
      <c r="C43" s="801">
        <v>548517268.78000009</v>
      </c>
      <c r="D43" s="801">
        <v>1205895920</v>
      </c>
      <c r="E43" s="801">
        <v>1202495920</v>
      </c>
      <c r="F43" s="801">
        <v>607256215.29999995</v>
      </c>
      <c r="G43" s="801">
        <v>372701649.40000004</v>
      </c>
      <c r="H43" s="801">
        <v>363298470.80999994</v>
      </c>
      <c r="I43" s="798">
        <f t="shared" si="9"/>
        <v>372701649.40000004</v>
      </c>
      <c r="J43" s="797">
        <v>0</v>
      </c>
      <c r="K43" s="798">
        <f t="shared" si="0"/>
        <v>372701649.40000004</v>
      </c>
      <c r="L43" s="810">
        <f t="shared" si="1"/>
        <v>4.2952138786664498E-5</v>
      </c>
      <c r="M43" s="349"/>
      <c r="N43" s="349"/>
      <c r="O43" s="349"/>
    </row>
    <row r="44" spans="1:16" ht="19.5" thickBot="1">
      <c r="A44" s="349"/>
      <c r="B44" s="800" t="s">
        <v>346</v>
      </c>
      <c r="C44" s="801">
        <v>38742672.280000001</v>
      </c>
      <c r="D44" s="801">
        <v>96423204</v>
      </c>
      <c r="E44" s="801">
        <v>96423204</v>
      </c>
      <c r="F44" s="801">
        <v>61789968.270000003</v>
      </c>
      <c r="G44" s="801">
        <v>35208709.030000001</v>
      </c>
      <c r="H44" s="801">
        <v>34694915.689999998</v>
      </c>
      <c r="I44" s="798">
        <f t="shared" si="9"/>
        <v>35208709.030000001</v>
      </c>
      <c r="J44" s="797">
        <v>0</v>
      </c>
      <c r="K44" s="798">
        <f t="shared" si="0"/>
        <v>35208709.030000001</v>
      </c>
      <c r="L44" s="810">
        <f t="shared" si="1"/>
        <v>4.0576406334408013E-6</v>
      </c>
      <c r="M44" s="349"/>
      <c r="N44" s="349"/>
      <c r="O44" s="349"/>
    </row>
    <row r="45" spans="1:16" ht="19.5" thickBot="1">
      <c r="A45" s="349"/>
      <c r="B45" s="800" t="s">
        <v>347</v>
      </c>
      <c r="C45" s="801">
        <v>0</v>
      </c>
      <c r="D45" s="801">
        <v>1300000</v>
      </c>
      <c r="E45" s="801">
        <v>1300000</v>
      </c>
      <c r="F45" s="801">
        <v>341691.76</v>
      </c>
      <c r="G45" s="801">
        <v>341691.76</v>
      </c>
      <c r="H45" s="801">
        <v>341691.76</v>
      </c>
      <c r="I45" s="798">
        <f t="shared" si="9"/>
        <v>341691.76</v>
      </c>
      <c r="J45" s="797">
        <v>0</v>
      </c>
      <c r="K45" s="798">
        <f t="shared" si="0"/>
        <v>341691.76</v>
      </c>
      <c r="L45" s="810">
        <f t="shared" si="1"/>
        <v>3.937839266718216E-8</v>
      </c>
      <c r="M45" s="349"/>
      <c r="N45" s="349"/>
      <c r="O45" s="349"/>
    </row>
    <row r="46" spans="1:16" ht="19.5" thickBot="1">
      <c r="A46" s="349"/>
      <c r="B46" s="800" t="s">
        <v>348</v>
      </c>
      <c r="C46" s="801">
        <v>4127551.88</v>
      </c>
      <c r="D46" s="801">
        <v>48847564</v>
      </c>
      <c r="E46" s="801">
        <v>49027564</v>
      </c>
      <c r="F46" s="801">
        <v>19072185.960000001</v>
      </c>
      <c r="G46" s="801">
        <v>13081908.85</v>
      </c>
      <c r="H46" s="801">
        <v>12438878.99</v>
      </c>
      <c r="I46" s="797">
        <v>0</v>
      </c>
      <c r="J46" s="798">
        <f>G46</f>
        <v>13081908.85</v>
      </c>
      <c r="K46" s="798">
        <f t="shared" si="0"/>
        <v>-13081908.85</v>
      </c>
      <c r="L46" s="810">
        <f t="shared" si="1"/>
        <v>1.5076294012228605E-6</v>
      </c>
      <c r="M46" s="349"/>
      <c r="N46" s="349"/>
      <c r="O46" s="349"/>
    </row>
    <row r="47" spans="1:16" ht="21" thickBot="1">
      <c r="A47" s="349"/>
      <c r="B47" s="800" t="s">
        <v>986</v>
      </c>
      <c r="C47" s="801">
        <v>11566797.539999999</v>
      </c>
      <c r="D47" s="801">
        <v>21670500</v>
      </c>
      <c r="E47" s="801">
        <v>15278515</v>
      </c>
      <c r="F47" s="801">
        <v>15227184.529999999</v>
      </c>
      <c r="G47" s="801">
        <v>15227184.529999999</v>
      </c>
      <c r="H47" s="801">
        <v>15029498.93</v>
      </c>
      <c r="I47" s="798">
        <f>$G47</f>
        <v>15227184.529999999</v>
      </c>
      <c r="J47" s="797">
        <v>0</v>
      </c>
      <c r="K47" s="798">
        <f t="shared" si="0"/>
        <v>15227184.529999999</v>
      </c>
      <c r="L47" s="810">
        <f t="shared" si="1"/>
        <v>1.7548624866984839E-6</v>
      </c>
      <c r="M47" s="349"/>
      <c r="N47" s="349"/>
      <c r="O47" s="349"/>
      <c r="P47" s="177"/>
    </row>
    <row r="48" spans="1:16" ht="45" customHeight="1" thickBot="1">
      <c r="A48" s="349"/>
      <c r="B48" s="800" t="s">
        <v>349</v>
      </c>
      <c r="C48" s="801">
        <v>1457992034.1600001</v>
      </c>
      <c r="D48" s="801">
        <v>3336540884</v>
      </c>
      <c r="E48" s="801">
        <v>3447595027.79</v>
      </c>
      <c r="F48" s="801">
        <v>1813021941.9900002</v>
      </c>
      <c r="G48" s="801">
        <v>1360667592.4300001</v>
      </c>
      <c r="H48" s="801">
        <v>1320072327.9100001</v>
      </c>
      <c r="I48" s="798">
        <f>$G48</f>
        <v>1360667592.4300001</v>
      </c>
      <c r="J48" s="797">
        <v>0</v>
      </c>
      <c r="K48" s="798">
        <f t="shared" si="0"/>
        <v>1360667592.4300001</v>
      </c>
      <c r="L48" s="810">
        <f t="shared" si="1"/>
        <v>1.5681063758815232E-4</v>
      </c>
      <c r="M48" s="349"/>
      <c r="N48" s="349"/>
      <c r="O48" s="349"/>
    </row>
    <row r="49" spans="1:15" ht="19.5" thickBot="1">
      <c r="A49" s="349"/>
      <c r="B49" s="755" t="s">
        <v>350</v>
      </c>
      <c r="C49" s="805">
        <v>1297316861.8199999</v>
      </c>
      <c r="D49" s="805">
        <v>6325782154</v>
      </c>
      <c r="E49" s="805">
        <v>6327783002.1599998</v>
      </c>
      <c r="F49" s="805">
        <v>1545657332.79</v>
      </c>
      <c r="G49" s="805">
        <v>1381876253.5899999</v>
      </c>
      <c r="H49" s="805">
        <v>1351699255.2099998</v>
      </c>
      <c r="I49" s="756">
        <f t="shared" ref="I49" si="10">SUM(I50:I57)</f>
        <v>1381876253.5899999</v>
      </c>
      <c r="J49" s="809">
        <v>0</v>
      </c>
      <c r="K49" s="756">
        <f t="shared" si="0"/>
        <v>1381876253.5899999</v>
      </c>
      <c r="L49" s="811">
        <f t="shared" si="1"/>
        <v>1.5925483755101851E-4</v>
      </c>
      <c r="M49" s="349"/>
      <c r="N49" s="349"/>
      <c r="O49" s="349"/>
    </row>
    <row r="50" spans="1:15" ht="24.75" customHeight="1" thickBot="1">
      <c r="A50" s="349"/>
      <c r="B50" s="800" t="s">
        <v>351</v>
      </c>
      <c r="C50" s="801">
        <v>123942260.31999998</v>
      </c>
      <c r="D50" s="801">
        <v>353570167</v>
      </c>
      <c r="E50" s="801">
        <v>388721367</v>
      </c>
      <c r="F50" s="801">
        <v>186626378.96000001</v>
      </c>
      <c r="G50" s="801">
        <v>172738257.58999997</v>
      </c>
      <c r="H50" s="801">
        <v>169212820.69000003</v>
      </c>
      <c r="I50" s="798">
        <f t="shared" ref="I50:I57" si="11">G50</f>
        <v>172738257.58999997</v>
      </c>
      <c r="J50" s="797">
        <v>0</v>
      </c>
      <c r="K50" s="798">
        <f t="shared" si="0"/>
        <v>172738257.58999997</v>
      </c>
      <c r="L50" s="810">
        <f t="shared" si="1"/>
        <v>1.9907284085586019E-5</v>
      </c>
      <c r="M50" s="349"/>
      <c r="N50" s="349"/>
      <c r="O50" s="349"/>
    </row>
    <row r="51" spans="1:15" ht="24.75" customHeight="1" thickBot="1">
      <c r="A51" s="349"/>
      <c r="B51" s="800" t="s">
        <v>352</v>
      </c>
      <c r="C51" s="801">
        <v>2574577.6</v>
      </c>
      <c r="D51" s="801">
        <v>5549769</v>
      </c>
      <c r="E51" s="801">
        <v>5549769</v>
      </c>
      <c r="F51" s="801">
        <v>4792268.28</v>
      </c>
      <c r="G51" s="801">
        <v>2204516.14</v>
      </c>
      <c r="H51" s="801">
        <v>2204516.14</v>
      </c>
      <c r="I51" s="798">
        <f t="shared" si="11"/>
        <v>2204516.14</v>
      </c>
      <c r="J51" s="797">
        <v>0</v>
      </c>
      <c r="K51" s="798">
        <f t="shared" si="0"/>
        <v>2204516.14</v>
      </c>
      <c r="L51" s="810">
        <f t="shared" si="1"/>
        <v>2.540602740963397E-7</v>
      </c>
      <c r="M51" s="349"/>
      <c r="N51" s="349"/>
      <c r="O51" s="349"/>
    </row>
    <row r="52" spans="1:15" ht="27.75" customHeight="1" thickBot="1">
      <c r="A52" s="349"/>
      <c r="B52" s="800" t="s">
        <v>353</v>
      </c>
      <c r="C52" s="801">
        <v>53770891.25</v>
      </c>
      <c r="D52" s="801">
        <v>147468421</v>
      </c>
      <c r="E52" s="801">
        <v>158141551.41999999</v>
      </c>
      <c r="F52" s="801">
        <v>72609695.24000001</v>
      </c>
      <c r="G52" s="801">
        <v>58155656.079999991</v>
      </c>
      <c r="H52" s="801">
        <v>53978754.900000006</v>
      </c>
      <c r="I52" s="798">
        <f t="shared" si="11"/>
        <v>58155656.079999991</v>
      </c>
      <c r="J52" s="797">
        <v>0</v>
      </c>
      <c r="K52" s="798">
        <f t="shared" si="0"/>
        <v>58155656.079999991</v>
      </c>
      <c r="L52" s="810">
        <f t="shared" si="1"/>
        <v>6.7021699936101448E-6</v>
      </c>
      <c r="M52" s="349"/>
      <c r="N52" s="350"/>
      <c r="O52" s="349"/>
    </row>
    <row r="53" spans="1:15" ht="24" customHeight="1" thickBot="1">
      <c r="A53" s="349"/>
      <c r="B53" s="800" t="s">
        <v>354</v>
      </c>
      <c r="C53" s="801">
        <v>950767.11</v>
      </c>
      <c r="D53" s="801">
        <v>31680000</v>
      </c>
      <c r="E53" s="801">
        <v>31680000</v>
      </c>
      <c r="F53" s="801">
        <v>15352791.050000001</v>
      </c>
      <c r="G53" s="801">
        <v>7577927.6800000006</v>
      </c>
      <c r="H53" s="801">
        <v>6473403.6799999997</v>
      </c>
      <c r="I53" s="798">
        <f t="shared" si="11"/>
        <v>7577927.6800000006</v>
      </c>
      <c r="J53" s="797">
        <v>0</v>
      </c>
      <c r="K53" s="798">
        <f t="shared" si="0"/>
        <v>7577927.6800000006</v>
      </c>
      <c r="L53" s="810">
        <f t="shared" si="1"/>
        <v>8.7332106512181841E-7</v>
      </c>
      <c r="M53" s="349"/>
      <c r="N53" s="349"/>
      <c r="O53" s="349"/>
    </row>
    <row r="54" spans="1:15" ht="24" customHeight="1" thickBot="1">
      <c r="A54" s="349"/>
      <c r="B54" s="800" t="s">
        <v>355</v>
      </c>
      <c r="C54" s="801">
        <v>1042843260.9400001</v>
      </c>
      <c r="D54" s="801">
        <v>5262147142</v>
      </c>
      <c r="E54" s="801">
        <v>5017556242</v>
      </c>
      <c r="F54" s="801">
        <v>975768442.87999988</v>
      </c>
      <c r="G54" s="801">
        <v>911360510.73999989</v>
      </c>
      <c r="H54" s="801">
        <v>893097080.74999988</v>
      </c>
      <c r="I54" s="798">
        <f t="shared" si="11"/>
        <v>911360510.73999989</v>
      </c>
      <c r="J54" s="797">
        <v>0</v>
      </c>
      <c r="K54" s="798">
        <f t="shared" si="0"/>
        <v>911360510.73999989</v>
      </c>
      <c r="L54" s="810">
        <f t="shared" si="1"/>
        <v>1.0503007755669437E-4</v>
      </c>
      <c r="M54" s="349"/>
      <c r="N54" s="349"/>
      <c r="O54" s="349"/>
    </row>
    <row r="55" spans="1:15" ht="27.75" customHeight="1" thickBot="1">
      <c r="A55" s="349"/>
      <c r="B55" s="800" t="s">
        <v>356</v>
      </c>
      <c r="C55" s="801">
        <v>4500000</v>
      </c>
      <c r="D55" s="801">
        <v>330078958</v>
      </c>
      <c r="E55" s="801">
        <v>513887412</v>
      </c>
      <c r="F55" s="801">
        <v>150405596.44999999</v>
      </c>
      <c r="G55" s="801">
        <v>150076244.22999999</v>
      </c>
      <c r="H55" s="801">
        <v>148135673.32000002</v>
      </c>
      <c r="I55" s="798">
        <f t="shared" si="11"/>
        <v>150076244.22999999</v>
      </c>
      <c r="J55" s="797">
        <v>0</v>
      </c>
      <c r="K55" s="798">
        <f t="shared" si="0"/>
        <v>150076244.22999999</v>
      </c>
      <c r="L55" s="810">
        <f t="shared" si="1"/>
        <v>1.7295592013412529E-5</v>
      </c>
      <c r="M55" s="349"/>
      <c r="N55" s="350"/>
      <c r="O55" s="349"/>
    </row>
    <row r="56" spans="1:15" ht="27.75" customHeight="1" thickBot="1">
      <c r="A56" s="349"/>
      <c r="B56" s="800" t="s">
        <v>357</v>
      </c>
      <c r="C56" s="801">
        <v>2202413.11</v>
      </c>
      <c r="D56" s="801">
        <v>4539681</v>
      </c>
      <c r="E56" s="801">
        <v>4954725</v>
      </c>
      <c r="F56" s="801">
        <v>4414724.2799999993</v>
      </c>
      <c r="G56" s="801">
        <v>2181296.7400000002</v>
      </c>
      <c r="H56" s="801">
        <v>2181296.7400000002</v>
      </c>
      <c r="I56" s="798">
        <f t="shared" si="11"/>
        <v>2181296.7400000002</v>
      </c>
      <c r="J56" s="797">
        <v>0</v>
      </c>
      <c r="K56" s="798">
        <f t="shared" si="0"/>
        <v>2181296.7400000002</v>
      </c>
      <c r="L56" s="810">
        <f t="shared" si="1"/>
        <v>2.5138434579565029E-7</v>
      </c>
      <c r="M56" s="349"/>
      <c r="N56" s="349"/>
      <c r="O56" s="349"/>
    </row>
    <row r="57" spans="1:15" ht="42" customHeight="1">
      <c r="A57" s="349"/>
      <c r="B57" s="800" t="s">
        <v>358</v>
      </c>
      <c r="C57" s="801">
        <v>66532691.490000002</v>
      </c>
      <c r="D57" s="801">
        <v>190748016</v>
      </c>
      <c r="E57" s="801">
        <v>207291935.74000001</v>
      </c>
      <c r="F57" s="801">
        <v>135687435.65000001</v>
      </c>
      <c r="G57" s="801">
        <v>77581844.390000001</v>
      </c>
      <c r="H57" s="801">
        <v>76415708.989999995</v>
      </c>
      <c r="I57" s="798">
        <f t="shared" si="11"/>
        <v>77581844.390000001</v>
      </c>
      <c r="J57" s="797">
        <v>0</v>
      </c>
      <c r="K57" s="798">
        <f t="shared" si="0"/>
        <v>77581844.390000001</v>
      </c>
      <c r="L57" s="810">
        <f t="shared" si="1"/>
        <v>8.9409482167016353E-6</v>
      </c>
      <c r="M57" s="349"/>
      <c r="N57" s="349"/>
      <c r="O57" s="349"/>
    </row>
    <row r="58" spans="1:15" ht="19.5" thickBot="1">
      <c r="A58" s="349"/>
      <c r="B58" s="812" t="s">
        <v>195</v>
      </c>
      <c r="C58" s="813">
        <f t="shared" ref="C58:J58" si="12">C17+C20+C34</f>
        <v>69428142001.37001</v>
      </c>
      <c r="D58" s="813">
        <f t="shared" si="12"/>
        <v>148878137139</v>
      </c>
      <c r="E58" s="813">
        <f t="shared" si="12"/>
        <v>140162504671.03</v>
      </c>
      <c r="F58" s="813">
        <f t="shared" si="12"/>
        <v>84916341051.389999</v>
      </c>
      <c r="G58" s="813">
        <f t="shared" si="12"/>
        <v>79214045139.709991</v>
      </c>
      <c r="H58" s="813">
        <f t="shared" si="12"/>
        <v>78659170114.199997</v>
      </c>
      <c r="I58" s="813">
        <f t="shared" si="12"/>
        <v>19677669659.699997</v>
      </c>
      <c r="J58" s="813">
        <f t="shared" si="12"/>
        <v>59536375480.009995</v>
      </c>
      <c r="K58" s="813">
        <f>I58-J58</f>
        <v>-39858705820.309998</v>
      </c>
      <c r="L58" s="814">
        <f t="shared" si="1"/>
        <v>9.1290517929592235E-3</v>
      </c>
      <c r="M58" s="349"/>
      <c r="N58" s="350"/>
      <c r="O58" s="349"/>
    </row>
    <row r="59" spans="1:15" ht="15.75">
      <c r="A59" s="349"/>
      <c r="B59" s="349"/>
      <c r="C59" s="349"/>
      <c r="D59" s="349"/>
      <c r="E59" s="349"/>
      <c r="F59" s="349"/>
      <c r="G59" s="349"/>
      <c r="H59" s="349"/>
      <c r="I59" s="352"/>
      <c r="J59" s="350"/>
      <c r="K59" s="349"/>
      <c r="L59" s="349"/>
      <c r="M59" s="349"/>
      <c r="N59" s="349"/>
      <c r="O59" s="349"/>
    </row>
    <row r="60" spans="1:15" ht="15.75">
      <c r="A60" s="349"/>
      <c r="B60" s="329" t="s">
        <v>544</v>
      </c>
      <c r="C60" s="349"/>
      <c r="D60" s="349"/>
      <c r="E60" s="349"/>
      <c r="F60" s="349"/>
      <c r="G60" s="349"/>
      <c r="H60" s="350"/>
      <c r="I60" s="349"/>
      <c r="J60" s="349"/>
      <c r="K60" s="349"/>
      <c r="L60" s="349"/>
      <c r="M60" s="349"/>
      <c r="N60" s="349"/>
      <c r="O60" s="349"/>
    </row>
    <row r="61" spans="1:15" ht="15.75">
      <c r="A61" s="349"/>
      <c r="B61" s="354" t="s">
        <v>165</v>
      </c>
      <c r="C61" s="349"/>
      <c r="D61" s="349"/>
      <c r="E61" s="349"/>
      <c r="F61" s="349"/>
      <c r="G61" s="349"/>
      <c r="H61" s="349"/>
      <c r="I61" s="349"/>
      <c r="J61" s="350"/>
      <c r="K61" s="349"/>
      <c r="L61" s="349"/>
      <c r="M61" s="349"/>
      <c r="N61" s="349"/>
      <c r="O61" s="349"/>
    </row>
    <row r="62" spans="1:15" ht="15.75">
      <c r="A62" s="349"/>
      <c r="B62" s="354" t="s">
        <v>246</v>
      </c>
      <c r="C62" s="349"/>
      <c r="D62" s="349"/>
      <c r="E62" s="349"/>
      <c r="F62" s="349"/>
      <c r="G62" s="349"/>
      <c r="H62" s="349"/>
      <c r="I62" s="349"/>
      <c r="J62" s="349"/>
      <c r="K62" s="349"/>
      <c r="L62" s="349"/>
      <c r="M62" s="349"/>
      <c r="N62" s="349"/>
      <c r="O62" s="349"/>
    </row>
    <row r="63" spans="1:15" ht="15.75">
      <c r="A63" s="349"/>
      <c r="B63" s="354" t="s">
        <v>247</v>
      </c>
      <c r="C63" s="349"/>
      <c r="D63" s="349"/>
      <c r="E63" s="349"/>
      <c r="F63" s="349"/>
      <c r="G63" s="349"/>
      <c r="H63" s="349"/>
      <c r="I63" s="349"/>
      <c r="J63" s="349"/>
      <c r="K63" s="349"/>
      <c r="L63" s="349"/>
      <c r="M63" s="349"/>
      <c r="N63" s="349"/>
      <c r="O63" s="349"/>
    </row>
    <row r="64" spans="1:15" ht="15.75">
      <c r="A64" s="349"/>
      <c r="B64" s="355" t="s">
        <v>550</v>
      </c>
      <c r="C64" s="349"/>
      <c r="D64" s="349"/>
      <c r="E64" s="349"/>
      <c r="F64" s="349"/>
      <c r="G64" s="349"/>
      <c r="H64" s="349"/>
      <c r="I64" s="349"/>
      <c r="J64" s="349"/>
      <c r="K64" s="349"/>
      <c r="L64" s="349"/>
      <c r="M64" s="349"/>
      <c r="N64" s="349"/>
      <c r="O64" s="349"/>
    </row>
    <row r="65" spans="1:15" ht="15.75">
      <c r="A65" s="349"/>
      <c r="B65" s="349"/>
      <c r="C65" s="349"/>
      <c r="D65" s="349"/>
      <c r="E65" s="349"/>
      <c r="F65" s="349"/>
      <c r="G65" s="349"/>
      <c r="H65" s="349"/>
      <c r="I65" s="349"/>
      <c r="J65" s="349"/>
      <c r="K65" s="349"/>
      <c r="L65" s="349"/>
      <c r="M65" s="349"/>
      <c r="N65" s="349"/>
      <c r="O65" s="349"/>
    </row>
    <row r="66" spans="1:15">
      <c r="L66" s="178"/>
      <c r="M66" s="178"/>
    </row>
    <row r="68" spans="1:15">
      <c r="L68" s="178"/>
    </row>
    <row r="69" spans="1:15">
      <c r="L69" s="178"/>
    </row>
    <row r="70" spans="1:15">
      <c r="L70" s="178"/>
    </row>
    <row r="71" spans="1:15">
      <c r="L71" s="179"/>
    </row>
    <row r="72" spans="1:15">
      <c r="L72" s="179"/>
    </row>
    <row r="76" spans="1:15">
      <c r="L76" s="178"/>
    </row>
  </sheetData>
  <mergeCells count="18">
    <mergeCell ref="B2:O2"/>
    <mergeCell ref="B3:O3"/>
    <mergeCell ref="B4:O4"/>
    <mergeCell ref="A7:O7"/>
    <mergeCell ref="A8:O8"/>
    <mergeCell ref="B10:B16"/>
    <mergeCell ref="D10:K10"/>
    <mergeCell ref="L10:L15"/>
    <mergeCell ref="D11:H11"/>
    <mergeCell ref="I11:I15"/>
    <mergeCell ref="J11:J15"/>
    <mergeCell ref="K11:K15"/>
    <mergeCell ref="C12:C15"/>
    <mergeCell ref="D12:D15"/>
    <mergeCell ref="E12:E15"/>
    <mergeCell ref="F12:F15"/>
    <mergeCell ref="G12:G15"/>
    <mergeCell ref="H12:H15"/>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50BA7-38E3-4D77-9885-AF426F2FE810}">
  <dimension ref="B1:O268"/>
  <sheetViews>
    <sheetView showGridLines="0" topLeftCell="B1" zoomScale="85" zoomScaleNormal="85" workbookViewId="0">
      <selection activeCell="B6" sqref="B6:H6"/>
    </sheetView>
  </sheetViews>
  <sheetFormatPr baseColWidth="10" defaultColWidth="11.42578125" defaultRowHeight="15"/>
  <cols>
    <col min="1" max="1" width="11.42578125" style="149"/>
    <col min="2" max="2" width="141" style="149" customWidth="1"/>
    <col min="3" max="3" width="25.140625" style="149" customWidth="1"/>
    <col min="4" max="4" width="22.5703125" style="149" customWidth="1"/>
    <col min="5" max="5" width="29.42578125" style="149" customWidth="1"/>
    <col min="6" max="6" width="27.42578125" style="149" customWidth="1"/>
    <col min="7" max="7" width="21.42578125" style="149" customWidth="1"/>
    <col min="8" max="8" width="14.42578125" style="149" customWidth="1"/>
    <col min="9" max="9" width="17.85546875" style="149" customWidth="1"/>
    <col min="10" max="10" width="21.85546875" style="149" customWidth="1"/>
    <col min="11" max="11" width="38.5703125" style="149" customWidth="1"/>
    <col min="12" max="12" width="23.5703125" style="149" customWidth="1"/>
    <col min="13" max="13" width="15.5703125" style="149" customWidth="1"/>
    <col min="14" max="15" width="0" style="149" hidden="1" customWidth="1"/>
    <col min="16" max="16384" width="11.42578125" style="149"/>
  </cols>
  <sheetData>
    <row r="1" spans="2:15" s="111" customFormat="1" ht="15" customHeight="1">
      <c r="B1" s="2135" t="s">
        <v>476</v>
      </c>
      <c r="C1" s="2135"/>
      <c r="D1" s="2135"/>
      <c r="E1" s="2135"/>
      <c r="F1" s="2135"/>
      <c r="G1" s="2135"/>
      <c r="H1" s="2135"/>
      <c r="I1" s="2135"/>
      <c r="J1" s="168"/>
      <c r="K1" s="168"/>
      <c r="L1" s="168"/>
      <c r="M1" s="168"/>
      <c r="N1" s="168"/>
      <c r="O1" s="168"/>
    </row>
    <row r="2" spans="2:15" s="111" customFormat="1" ht="15" customHeight="1">
      <c r="B2" s="2135" t="s">
        <v>477</v>
      </c>
      <c r="C2" s="2135"/>
      <c r="D2" s="2135"/>
      <c r="E2" s="2135"/>
      <c r="F2" s="2135"/>
      <c r="G2" s="2135"/>
      <c r="H2" s="2135"/>
      <c r="I2" s="2135"/>
      <c r="J2" s="168"/>
      <c r="K2" s="168"/>
      <c r="L2" s="168"/>
      <c r="M2" s="168"/>
      <c r="N2" s="168"/>
      <c r="O2" s="168"/>
    </row>
    <row r="3" spans="2:15" s="113" customFormat="1" ht="15" customHeight="1">
      <c r="B3" s="2136" t="s">
        <v>478</v>
      </c>
      <c r="C3" s="2136"/>
      <c r="D3" s="2136"/>
      <c r="E3" s="2136"/>
      <c r="F3" s="2136"/>
      <c r="G3" s="2136"/>
      <c r="H3" s="2136"/>
      <c r="I3" s="2136"/>
      <c r="J3" s="169"/>
      <c r="K3" s="169"/>
      <c r="L3" s="169"/>
      <c r="M3" s="169"/>
      <c r="N3" s="169"/>
      <c r="O3" s="169"/>
    </row>
    <row r="4" spans="2:15" ht="15.75">
      <c r="B4" s="268"/>
      <c r="C4" s="268"/>
      <c r="D4" s="268"/>
      <c r="E4" s="268"/>
      <c r="F4" s="268"/>
      <c r="G4" s="268"/>
      <c r="H4" s="268"/>
      <c r="I4" s="268"/>
    </row>
    <row r="5" spans="2:15" ht="15.75">
      <c r="B5" s="268"/>
      <c r="C5" s="268"/>
      <c r="D5" s="268"/>
      <c r="E5" s="268"/>
      <c r="F5" s="268"/>
      <c r="G5" s="268"/>
      <c r="H5" s="268"/>
      <c r="I5" s="268"/>
      <c r="K5" s="150"/>
      <c r="L5" s="150"/>
    </row>
    <row r="6" spans="2:15" ht="15.75">
      <c r="B6" s="2317" t="s">
        <v>1760</v>
      </c>
      <c r="C6" s="2317"/>
      <c r="D6" s="2317"/>
      <c r="E6" s="2317"/>
      <c r="F6" s="2317"/>
      <c r="G6" s="2317"/>
      <c r="H6" s="2317"/>
      <c r="I6" s="268"/>
      <c r="K6" s="150"/>
      <c r="L6" s="150"/>
    </row>
    <row r="7" spans="2:15" ht="16.5" thickBot="1">
      <c r="B7" s="2318" t="s">
        <v>359</v>
      </c>
      <c r="C7" s="2318"/>
      <c r="D7" s="2318"/>
      <c r="E7" s="2318"/>
      <c r="F7" s="2318"/>
      <c r="G7" s="2318"/>
      <c r="H7" s="2318"/>
      <c r="I7" s="268"/>
      <c r="K7" s="150"/>
      <c r="L7" s="150"/>
    </row>
    <row r="8" spans="2:15" ht="16.5" thickBot="1">
      <c r="B8" s="2247" t="s">
        <v>36</v>
      </c>
      <c r="C8" s="2247"/>
      <c r="D8" s="2247"/>
      <c r="E8" s="2247"/>
      <c r="F8" s="2247"/>
      <c r="G8" s="2247"/>
      <c r="H8" s="2247"/>
      <c r="I8" s="268"/>
      <c r="K8" s="151"/>
      <c r="L8" s="151"/>
    </row>
    <row r="9" spans="2:15" ht="16.5" thickBot="1">
      <c r="B9" s="269"/>
      <c r="C9" s="356"/>
      <c r="D9" s="356"/>
      <c r="E9" s="356"/>
      <c r="F9" s="356"/>
      <c r="G9" s="356"/>
      <c r="H9" s="356"/>
      <c r="I9" s="268"/>
      <c r="K9" s="175" t="s">
        <v>37</v>
      </c>
      <c r="L9" s="176">
        <v>8677138320192.6611</v>
      </c>
    </row>
    <row r="10" spans="2:15" ht="21.6" customHeight="1" thickBot="1">
      <c r="B10" s="2248" t="s">
        <v>171</v>
      </c>
      <c r="C10" s="815">
        <v>2025</v>
      </c>
      <c r="D10" s="2251">
        <v>2026</v>
      </c>
      <c r="E10" s="2252"/>
      <c r="F10" s="2252"/>
      <c r="G10" s="2252"/>
      <c r="H10" s="2252"/>
      <c r="I10" s="2252"/>
      <c r="J10" s="180"/>
    </row>
    <row r="11" spans="2:15" ht="21.6" customHeight="1" thickBot="1">
      <c r="B11" s="2249"/>
      <c r="C11" s="2243" t="s">
        <v>1777</v>
      </c>
      <c r="D11" s="2319" t="s">
        <v>315</v>
      </c>
      <c r="E11" s="2319"/>
      <c r="F11" s="2319"/>
      <c r="G11" s="2319"/>
      <c r="H11" s="2319"/>
      <c r="I11" s="2320" t="s">
        <v>1778</v>
      </c>
      <c r="J11" s="180"/>
    </row>
    <row r="12" spans="2:15" ht="21.6" customHeight="1">
      <c r="B12" s="2249"/>
      <c r="C12" s="2258"/>
      <c r="D12" s="2259" t="s">
        <v>283</v>
      </c>
      <c r="E12" s="2243" t="s">
        <v>360</v>
      </c>
      <c r="F12" s="2243" t="s">
        <v>284</v>
      </c>
      <c r="G12" s="2243" t="s">
        <v>174</v>
      </c>
      <c r="H12" s="2243" t="s">
        <v>175</v>
      </c>
      <c r="I12" s="2254"/>
      <c r="J12" s="181"/>
      <c r="K12" s="156"/>
    </row>
    <row r="13" spans="2:15" ht="15" customHeight="1">
      <c r="B13" s="2249"/>
      <c r="C13" s="2258"/>
      <c r="D13" s="2255"/>
      <c r="E13" s="2258"/>
      <c r="F13" s="2258"/>
      <c r="G13" s="2258"/>
      <c r="H13" s="2258"/>
      <c r="I13" s="2254"/>
      <c r="J13" s="181"/>
      <c r="K13" s="156"/>
      <c r="M13" s="154"/>
    </row>
    <row r="14" spans="2:15" ht="15" customHeight="1" thickBot="1">
      <c r="B14" s="2249"/>
      <c r="C14" s="2244"/>
      <c r="D14" s="2257"/>
      <c r="E14" s="2244"/>
      <c r="F14" s="2244"/>
      <c r="G14" s="2244"/>
      <c r="H14" s="2244"/>
      <c r="I14" s="2256"/>
      <c r="J14" s="181"/>
      <c r="K14" s="156"/>
    </row>
    <row r="15" spans="2:15" ht="21" thickBot="1">
      <c r="B15" s="2250"/>
      <c r="C15" s="736">
        <v>1</v>
      </c>
      <c r="D15" s="738">
        <v>2</v>
      </c>
      <c r="E15" s="736">
        <v>3</v>
      </c>
      <c r="F15" s="738">
        <v>4</v>
      </c>
      <c r="G15" s="738">
        <v>5</v>
      </c>
      <c r="H15" s="736">
        <v>6</v>
      </c>
      <c r="I15" s="738" t="s">
        <v>361</v>
      </c>
      <c r="J15" s="180"/>
      <c r="K15" s="161"/>
    </row>
    <row r="16" spans="2:15" ht="15.75">
      <c r="B16" s="788" t="s">
        <v>975</v>
      </c>
      <c r="C16" s="818">
        <v>376821327.48999971</v>
      </c>
      <c r="D16" s="818">
        <v>924038651</v>
      </c>
      <c r="E16" s="818">
        <v>919819670.46000004</v>
      </c>
      <c r="F16" s="818">
        <v>639983385.85000002</v>
      </c>
      <c r="G16" s="818">
        <v>380815865.60000002</v>
      </c>
      <c r="H16" s="818">
        <v>364589599.62000006</v>
      </c>
      <c r="I16" s="819">
        <f>G16/$L$9</f>
        <v>4.388726461969603E-5</v>
      </c>
      <c r="J16" s="182"/>
      <c r="K16" s="156"/>
    </row>
    <row r="17" spans="2:11" ht="15.75">
      <c r="B17" s="288" t="s">
        <v>362</v>
      </c>
      <c r="C17" s="357">
        <v>342079257.48999971</v>
      </c>
      <c r="D17" s="357">
        <v>855088894</v>
      </c>
      <c r="E17" s="357">
        <v>850869913.46000004</v>
      </c>
      <c r="F17" s="357">
        <v>605508507.85000002</v>
      </c>
      <c r="G17" s="357">
        <v>346340987.60000002</v>
      </c>
      <c r="H17" s="357">
        <v>330114721.62000006</v>
      </c>
      <c r="I17" s="358">
        <f t="shared" ref="I17:I34" si="0">G17/$L$9</f>
        <v>3.9914194613450637E-5</v>
      </c>
      <c r="J17" s="183"/>
      <c r="K17" s="156"/>
    </row>
    <row r="18" spans="2:11" ht="50.1" customHeight="1">
      <c r="B18" s="351" t="s">
        <v>363</v>
      </c>
      <c r="C18" s="359">
        <v>342079257.48999971</v>
      </c>
      <c r="D18" s="360">
        <v>855088894</v>
      </c>
      <c r="E18" s="360">
        <v>850869913.46000004</v>
      </c>
      <c r="F18" s="360">
        <v>605508507.85000002</v>
      </c>
      <c r="G18" s="360">
        <v>346340987.60000002</v>
      </c>
      <c r="H18" s="360">
        <v>330114721.62000006</v>
      </c>
      <c r="I18" s="358">
        <f t="shared" si="0"/>
        <v>3.9914194613450637E-5</v>
      </c>
      <c r="J18" s="182"/>
      <c r="K18" s="156"/>
    </row>
    <row r="19" spans="2:11" ht="15.75">
      <c r="B19" s="288" t="s">
        <v>320</v>
      </c>
      <c r="C19" s="357">
        <v>34742070</v>
      </c>
      <c r="D19" s="357">
        <v>68949757</v>
      </c>
      <c r="E19" s="357">
        <v>68949757</v>
      </c>
      <c r="F19" s="357">
        <v>34474878</v>
      </c>
      <c r="G19" s="357">
        <v>34474878</v>
      </c>
      <c r="H19" s="357">
        <v>34474878</v>
      </c>
      <c r="I19" s="358">
        <f t="shared" si="0"/>
        <v>3.9730700062453939E-6</v>
      </c>
      <c r="J19" s="183"/>
      <c r="K19" s="161"/>
    </row>
    <row r="20" spans="2:11" ht="48" customHeight="1">
      <c r="B20" s="351" t="s">
        <v>364</v>
      </c>
      <c r="C20" s="359">
        <v>34742070</v>
      </c>
      <c r="D20" s="360">
        <v>68949757</v>
      </c>
      <c r="E20" s="360">
        <v>68949757</v>
      </c>
      <c r="F20" s="360">
        <v>34474878</v>
      </c>
      <c r="G20" s="360">
        <v>34474878</v>
      </c>
      <c r="H20" s="360">
        <v>34474878</v>
      </c>
      <c r="I20" s="358">
        <f t="shared" si="0"/>
        <v>3.9730700062453939E-6</v>
      </c>
      <c r="J20" s="183"/>
      <c r="K20" s="161"/>
    </row>
    <row r="21" spans="2:11" ht="26.25" customHeight="1">
      <c r="B21" s="789" t="s">
        <v>322</v>
      </c>
      <c r="C21" s="820">
        <v>122684448.76000001</v>
      </c>
      <c r="D21" s="820">
        <v>247158357</v>
      </c>
      <c r="E21" s="820">
        <v>257945345.36000001</v>
      </c>
      <c r="F21" s="820">
        <v>169148965.72</v>
      </c>
      <c r="G21" s="820">
        <v>106835493.72999999</v>
      </c>
      <c r="H21" s="820">
        <v>106190526.31999999</v>
      </c>
      <c r="I21" s="819">
        <f t="shared" si="0"/>
        <v>1.2312295803949786E-5</v>
      </c>
      <c r="J21" s="118"/>
      <c r="K21" s="184"/>
    </row>
    <row r="22" spans="2:11" ht="33.75" customHeight="1">
      <c r="B22" s="288" t="s">
        <v>365</v>
      </c>
      <c r="C22" s="357">
        <v>122684448.76000001</v>
      </c>
      <c r="D22" s="357">
        <v>247158357</v>
      </c>
      <c r="E22" s="357">
        <v>257945345.36000001</v>
      </c>
      <c r="F22" s="357">
        <v>169148965.72</v>
      </c>
      <c r="G22" s="357">
        <v>106835493.72999999</v>
      </c>
      <c r="H22" s="357">
        <v>106190526.31999999</v>
      </c>
      <c r="I22" s="358">
        <f t="shared" si="0"/>
        <v>1.2312295803949786E-5</v>
      </c>
      <c r="J22" s="183"/>
      <c r="K22" s="161"/>
    </row>
    <row r="23" spans="2:11" ht="44.25" customHeight="1">
      <c r="B23" s="361" t="s">
        <v>366</v>
      </c>
      <c r="C23" s="362">
        <v>122684448.76000001</v>
      </c>
      <c r="D23" s="360">
        <v>247158357</v>
      </c>
      <c r="E23" s="360">
        <v>257945345.36000001</v>
      </c>
      <c r="F23" s="360">
        <v>169148965.72</v>
      </c>
      <c r="G23" s="360">
        <v>106835493.72999999</v>
      </c>
      <c r="H23" s="360">
        <v>106190526.31999999</v>
      </c>
      <c r="I23" s="358">
        <f t="shared" si="0"/>
        <v>1.2312295803949786E-5</v>
      </c>
      <c r="J23" s="183"/>
      <c r="K23" s="161"/>
    </row>
    <row r="24" spans="2:11" ht="15.75">
      <c r="B24" s="789" t="s">
        <v>367</v>
      </c>
      <c r="C24" s="820">
        <v>360897414.70000005</v>
      </c>
      <c r="D24" s="820">
        <v>1284834128</v>
      </c>
      <c r="E24" s="820">
        <v>1296155787.1300001</v>
      </c>
      <c r="F24" s="820">
        <v>635361097.70000005</v>
      </c>
      <c r="G24" s="820">
        <v>437946946.37000006</v>
      </c>
      <c r="H24" s="820">
        <v>403809965.75</v>
      </c>
      <c r="I24" s="819">
        <f t="shared" si="0"/>
        <v>5.0471357054531339E-5</v>
      </c>
      <c r="J24" s="182"/>
      <c r="K24" s="161"/>
    </row>
    <row r="25" spans="2:11" ht="15.75">
      <c r="B25" s="288" t="s">
        <v>368</v>
      </c>
      <c r="C25" s="357">
        <v>3303035.29</v>
      </c>
      <c r="D25" s="357">
        <v>26513048</v>
      </c>
      <c r="E25" s="357">
        <v>26513048</v>
      </c>
      <c r="F25" s="357">
        <v>5496076.5499999989</v>
      </c>
      <c r="G25" s="357">
        <v>5246076.55</v>
      </c>
      <c r="H25" s="357">
        <v>4447299.7899999991</v>
      </c>
      <c r="I25" s="358">
        <f t="shared" si="0"/>
        <v>6.0458602322747336E-7</v>
      </c>
      <c r="J25" s="183"/>
      <c r="K25" s="161"/>
    </row>
    <row r="26" spans="2:11" ht="30" customHeight="1">
      <c r="B26" s="361" t="s">
        <v>369</v>
      </c>
      <c r="C26" s="362">
        <v>3303035.29</v>
      </c>
      <c r="D26" s="360">
        <v>26513048</v>
      </c>
      <c r="E26" s="360">
        <v>26513048</v>
      </c>
      <c r="F26" s="360">
        <v>5496076.5499999989</v>
      </c>
      <c r="G26" s="360">
        <v>5246076.55</v>
      </c>
      <c r="H26" s="360">
        <v>4447299.7899999991</v>
      </c>
      <c r="I26" s="358">
        <f t="shared" si="0"/>
        <v>6.0458602322747336E-7</v>
      </c>
      <c r="J26" s="183"/>
      <c r="K26" s="161"/>
    </row>
    <row r="27" spans="2:11" ht="35.25" customHeight="1">
      <c r="B27" s="288" t="s">
        <v>370</v>
      </c>
      <c r="C27" s="357">
        <v>0</v>
      </c>
      <c r="D27" s="357">
        <v>6033490</v>
      </c>
      <c r="E27" s="357">
        <v>6033490</v>
      </c>
      <c r="F27" s="357">
        <v>0</v>
      </c>
      <c r="G27" s="357">
        <v>0</v>
      </c>
      <c r="H27" s="357">
        <v>0</v>
      </c>
      <c r="I27" s="358">
        <f t="shared" si="0"/>
        <v>0</v>
      </c>
      <c r="J27" s="183"/>
      <c r="K27" s="161"/>
    </row>
    <row r="28" spans="2:11" ht="35.25" customHeight="1">
      <c r="B28" s="361" t="s">
        <v>371</v>
      </c>
      <c r="C28" s="362">
        <v>0</v>
      </c>
      <c r="D28" s="360">
        <v>6033490</v>
      </c>
      <c r="E28" s="360">
        <v>6033490</v>
      </c>
      <c r="F28" s="360">
        <v>0</v>
      </c>
      <c r="G28" s="360">
        <v>0</v>
      </c>
      <c r="H28" s="360">
        <v>0</v>
      </c>
      <c r="I28" s="358">
        <f t="shared" si="0"/>
        <v>0</v>
      </c>
      <c r="J28" s="183"/>
      <c r="K28" s="161"/>
    </row>
    <row r="29" spans="2:11" ht="33" customHeight="1">
      <c r="B29" s="288" t="s">
        <v>312</v>
      </c>
      <c r="C29" s="357">
        <v>357594379.41000003</v>
      </c>
      <c r="D29" s="357">
        <v>1252287590</v>
      </c>
      <c r="E29" s="357">
        <v>1263609249.1300001</v>
      </c>
      <c r="F29" s="357">
        <v>629865021.1500001</v>
      </c>
      <c r="G29" s="357">
        <v>432700869.82000005</v>
      </c>
      <c r="H29" s="357">
        <v>399362665.95999998</v>
      </c>
      <c r="I29" s="358">
        <f t="shared" si="0"/>
        <v>4.986677103130386E-5</v>
      </c>
      <c r="J29" s="183"/>
      <c r="K29" s="161"/>
    </row>
    <row r="30" spans="2:11" ht="30.6" customHeight="1">
      <c r="B30" s="361" t="s">
        <v>372</v>
      </c>
      <c r="C30" s="362">
        <v>83743862.300000012</v>
      </c>
      <c r="D30" s="360">
        <v>298552955</v>
      </c>
      <c r="E30" s="360">
        <v>301652955</v>
      </c>
      <c r="F30" s="360">
        <v>179031587.56</v>
      </c>
      <c r="G30" s="360">
        <v>85102038.519999996</v>
      </c>
      <c r="H30" s="360">
        <v>80927735.890000001</v>
      </c>
      <c r="I30" s="358">
        <f t="shared" si="0"/>
        <v>9.8076157576004221E-6</v>
      </c>
      <c r="J30" s="183"/>
      <c r="K30" s="161"/>
    </row>
    <row r="31" spans="2:11" ht="54.6" customHeight="1">
      <c r="B31" s="361" t="s">
        <v>373</v>
      </c>
      <c r="C31" s="362">
        <v>27301008.079999998</v>
      </c>
      <c r="D31" s="360">
        <v>112471764</v>
      </c>
      <c r="E31" s="360">
        <v>112471764</v>
      </c>
      <c r="F31" s="360">
        <v>50265334.07</v>
      </c>
      <c r="G31" s="360">
        <v>11670358.65</v>
      </c>
      <c r="H31" s="360">
        <v>11334545.08</v>
      </c>
      <c r="I31" s="358">
        <f t="shared" si="0"/>
        <v>1.3449547787940391E-6</v>
      </c>
      <c r="J31" s="183"/>
      <c r="K31" s="156"/>
    </row>
    <row r="32" spans="2:11" ht="26.45" customHeight="1">
      <c r="B32" s="361" t="s">
        <v>374</v>
      </c>
      <c r="C32" s="362">
        <v>57508646.039999999</v>
      </c>
      <c r="D32" s="360">
        <v>314754182</v>
      </c>
      <c r="E32" s="360">
        <v>321031962.13</v>
      </c>
      <c r="F32" s="360">
        <v>112349422.20000002</v>
      </c>
      <c r="G32" s="360">
        <v>59591937.030000016</v>
      </c>
      <c r="H32" s="360">
        <v>55235652.110000014</v>
      </c>
      <c r="I32" s="358">
        <f t="shared" si="0"/>
        <v>6.8676947204267774E-6</v>
      </c>
      <c r="J32" s="183"/>
      <c r="K32" s="184"/>
    </row>
    <row r="33" spans="2:12" ht="42.75" customHeight="1">
      <c r="B33" s="361" t="s">
        <v>375</v>
      </c>
      <c r="C33" s="362">
        <v>189040862.99000001</v>
      </c>
      <c r="D33" s="360">
        <v>526508689</v>
      </c>
      <c r="E33" s="360">
        <v>528452568</v>
      </c>
      <c r="F33" s="360">
        <v>288218677.31999999</v>
      </c>
      <c r="G33" s="360">
        <v>276336535.62000006</v>
      </c>
      <c r="H33" s="360">
        <v>251864732.87999997</v>
      </c>
      <c r="I33" s="358">
        <f t="shared" si="0"/>
        <v>3.1846505774482625E-5</v>
      </c>
      <c r="J33" s="185"/>
    </row>
    <row r="34" spans="2:12" ht="16.5" thickBot="1">
      <c r="B34" s="787" t="s">
        <v>164</v>
      </c>
      <c r="C34" s="816">
        <f t="shared" ref="C34:H34" si="1">C16+C21+C24</f>
        <v>860403190.94999981</v>
      </c>
      <c r="D34" s="816">
        <f t="shared" si="1"/>
        <v>2456031136</v>
      </c>
      <c r="E34" s="816">
        <f t="shared" si="1"/>
        <v>2473920802.9500003</v>
      </c>
      <c r="F34" s="816">
        <f t="shared" si="1"/>
        <v>1444493449.27</v>
      </c>
      <c r="G34" s="816">
        <f t="shared" si="1"/>
        <v>925598305.70000005</v>
      </c>
      <c r="H34" s="816">
        <f t="shared" si="1"/>
        <v>874590091.69000006</v>
      </c>
      <c r="I34" s="817">
        <f t="shared" si="0"/>
        <v>1.0667091747817715E-4</v>
      </c>
      <c r="J34" s="183"/>
    </row>
    <row r="35" spans="2:12" ht="15.75">
      <c r="B35" s="294"/>
      <c r="C35" s="294"/>
      <c r="D35" s="295"/>
      <c r="E35" s="295"/>
      <c r="F35" s="295"/>
      <c r="G35" s="295"/>
      <c r="H35" s="295"/>
      <c r="I35" s="363"/>
      <c r="J35" s="186"/>
    </row>
    <row r="36" spans="2:12" ht="15.75">
      <c r="B36" s="329" t="s">
        <v>544</v>
      </c>
      <c r="C36" s="364"/>
      <c r="D36" s="268"/>
      <c r="E36" s="268"/>
      <c r="F36" s="268"/>
      <c r="G36" s="268"/>
      <c r="H36" s="268"/>
      <c r="I36" s="268"/>
    </row>
    <row r="37" spans="2:12" ht="15.75">
      <c r="B37" s="354" t="s">
        <v>165</v>
      </c>
      <c r="C37" s="268"/>
      <c r="D37" s="268"/>
      <c r="E37" s="268"/>
      <c r="F37" s="268"/>
      <c r="G37" s="268"/>
      <c r="H37" s="350"/>
      <c r="I37" s="268"/>
    </row>
    <row r="38" spans="2:12" ht="15.75">
      <c r="B38" s="354" t="s">
        <v>246</v>
      </c>
      <c r="C38" s="365"/>
      <c r="D38" s="268"/>
      <c r="E38" s="268"/>
      <c r="F38" s="268"/>
      <c r="G38" s="268"/>
      <c r="H38" s="350"/>
      <c r="I38" s="268"/>
    </row>
    <row r="39" spans="2:12" ht="15.75">
      <c r="B39" s="354" t="s">
        <v>247</v>
      </c>
      <c r="C39" s="364"/>
      <c r="D39" s="268"/>
      <c r="E39" s="268"/>
      <c r="F39" s="268"/>
      <c r="G39" s="268"/>
      <c r="H39" s="350"/>
      <c r="I39" s="268"/>
    </row>
    <row r="40" spans="2:12" ht="15.75">
      <c r="B40" s="355" t="s">
        <v>550</v>
      </c>
      <c r="C40" s="268"/>
      <c r="D40" s="268"/>
      <c r="E40" s="268"/>
      <c r="F40" s="268"/>
      <c r="G40" s="268"/>
      <c r="H40" s="350"/>
      <c r="I40" s="350"/>
    </row>
    <row r="41" spans="2:12" ht="15.75">
      <c r="B41" s="268"/>
      <c r="C41" s="268"/>
      <c r="D41" s="350"/>
      <c r="E41" s="350"/>
      <c r="F41" s="350"/>
      <c r="G41" s="350"/>
      <c r="H41" s="268"/>
      <c r="I41" s="268"/>
    </row>
    <row r="44" spans="2:12" ht="15.75" thickBot="1">
      <c r="E44" s="188"/>
    </row>
    <row r="45" spans="2:12">
      <c r="L45" s="156"/>
    </row>
    <row r="268" spans="2:2">
      <c r="B268" s="149" t="s">
        <v>168</v>
      </c>
    </row>
  </sheetData>
  <mergeCells count="16">
    <mergeCell ref="B10:B15"/>
    <mergeCell ref="D10:I10"/>
    <mergeCell ref="C11:C14"/>
    <mergeCell ref="D11:H11"/>
    <mergeCell ref="I11:I14"/>
    <mergeCell ref="D12:D14"/>
    <mergeCell ref="E12:E14"/>
    <mergeCell ref="F12:F14"/>
    <mergeCell ref="G12:G14"/>
    <mergeCell ref="H12:H14"/>
    <mergeCell ref="B8:H8"/>
    <mergeCell ref="B1:I1"/>
    <mergeCell ref="B2:I2"/>
    <mergeCell ref="B3:I3"/>
    <mergeCell ref="B6:H6"/>
    <mergeCell ref="B7:H7"/>
  </mergeCell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6AF03-14DF-4D53-ACD4-AD73A5A2C0A0}">
  <dimension ref="A1:M35"/>
  <sheetViews>
    <sheetView showGridLines="0" zoomScaleNormal="100" workbookViewId="0">
      <selection activeCell="B5" sqref="B5:J5"/>
    </sheetView>
  </sheetViews>
  <sheetFormatPr baseColWidth="10" defaultColWidth="11.42578125" defaultRowHeight="15"/>
  <cols>
    <col min="1" max="1" width="11.42578125" style="113"/>
    <col min="2" max="2" width="45.140625" style="113" customWidth="1"/>
    <col min="3" max="4" width="26.140625" style="113" hidden="1" customWidth="1"/>
    <col min="5" max="5" width="23.5703125" style="113" customWidth="1"/>
    <col min="6" max="6" width="24.42578125" style="113" customWidth="1"/>
    <col min="7" max="7" width="14.42578125" style="113" customWidth="1"/>
    <col min="8" max="8" width="18" style="113" customWidth="1"/>
    <col min="9" max="9" width="13.85546875" style="113" customWidth="1"/>
    <col min="10" max="10" width="15.5703125" style="113" customWidth="1"/>
    <col min="11" max="11" width="22.5703125" style="113" customWidth="1"/>
    <col min="12" max="12" width="44.42578125" style="113" customWidth="1"/>
    <col min="13" max="13" width="28.85546875" style="113" customWidth="1"/>
    <col min="14" max="16384" width="11.42578125" style="113"/>
  </cols>
  <sheetData>
    <row r="1" spans="1:13" ht="18.75" customHeight="1">
      <c r="A1" s="2135" t="s">
        <v>476</v>
      </c>
      <c r="B1" s="2135"/>
      <c r="C1" s="2135"/>
      <c r="D1" s="2135"/>
      <c r="E1" s="2135"/>
      <c r="F1" s="2135"/>
      <c r="G1" s="2135"/>
      <c r="H1" s="2135"/>
      <c r="I1" s="2135"/>
      <c r="J1" s="2135"/>
    </row>
    <row r="2" spans="1:13" ht="18.75" customHeight="1">
      <c r="A2" s="2135" t="s">
        <v>477</v>
      </c>
      <c r="B2" s="2135"/>
      <c r="C2" s="2135"/>
      <c r="D2" s="2135"/>
      <c r="E2" s="2135"/>
      <c r="F2" s="2135"/>
      <c r="G2" s="2135"/>
      <c r="H2" s="2135"/>
      <c r="I2" s="2135"/>
      <c r="J2" s="2135"/>
    </row>
    <row r="3" spans="1:13" ht="18.75" customHeight="1">
      <c r="A3" s="2136" t="s">
        <v>478</v>
      </c>
      <c r="B3" s="2136"/>
      <c r="C3" s="2136"/>
      <c r="D3" s="2136"/>
      <c r="E3" s="2136"/>
      <c r="F3" s="2136"/>
      <c r="G3" s="2136"/>
      <c r="H3" s="2136"/>
      <c r="I3" s="2136"/>
      <c r="J3" s="2136"/>
    </row>
    <row r="4" spans="1:13" ht="15.75">
      <c r="A4" s="266"/>
      <c r="B4" s="266"/>
      <c r="C4" s="266"/>
      <c r="D4" s="266"/>
      <c r="E4" s="266"/>
      <c r="F4" s="266"/>
      <c r="G4" s="266"/>
      <c r="H4" s="266"/>
      <c r="I4" s="210"/>
      <c r="J4" s="210"/>
    </row>
    <row r="5" spans="1:13" ht="15.75">
      <c r="A5" s="210"/>
      <c r="B5" s="2210" t="s">
        <v>1761</v>
      </c>
      <c r="C5" s="2210"/>
      <c r="D5" s="2210"/>
      <c r="E5" s="2210"/>
      <c r="F5" s="2210"/>
      <c r="G5" s="2210"/>
      <c r="H5" s="2210"/>
      <c r="I5" s="2210"/>
      <c r="J5" s="2210"/>
    </row>
    <row r="6" spans="1:13" ht="15.75">
      <c r="A6" s="210"/>
      <c r="B6" s="2210" t="s">
        <v>376</v>
      </c>
      <c r="C6" s="2210"/>
      <c r="D6" s="2210"/>
      <c r="E6" s="2210"/>
      <c r="F6" s="2210"/>
      <c r="G6" s="2210"/>
      <c r="H6" s="2210"/>
      <c r="I6" s="2210"/>
      <c r="J6" s="2210"/>
    </row>
    <row r="7" spans="1:13" ht="15.75" customHeight="1" thickBot="1">
      <c r="A7" s="210"/>
      <c r="B7" s="2218" t="s">
        <v>120</v>
      </c>
      <c r="C7" s="2218"/>
      <c r="D7" s="2218"/>
      <c r="E7" s="2218"/>
      <c r="F7" s="2218"/>
      <c r="G7" s="2218"/>
      <c r="H7" s="2218"/>
      <c r="I7" s="2218"/>
      <c r="J7" s="2218"/>
    </row>
    <row r="8" spans="1:13" ht="15.75" customHeight="1" thickBot="1">
      <c r="A8" s="210"/>
      <c r="B8" s="2324" t="s">
        <v>171</v>
      </c>
      <c r="C8" s="2325" t="s">
        <v>377</v>
      </c>
      <c r="D8" s="2325" t="s">
        <v>378</v>
      </c>
      <c r="E8" s="2321" t="s">
        <v>379</v>
      </c>
      <c r="F8" s="2321" t="s">
        <v>380</v>
      </c>
      <c r="G8" s="2321" t="s">
        <v>381</v>
      </c>
      <c r="H8" s="2321" t="s">
        <v>382</v>
      </c>
      <c r="I8" s="2321" t="s">
        <v>383</v>
      </c>
      <c r="J8" s="2321" t="s">
        <v>384</v>
      </c>
      <c r="L8" s="189" t="s">
        <v>1779</v>
      </c>
      <c r="M8" s="190">
        <v>8659730022875.3242</v>
      </c>
    </row>
    <row r="9" spans="1:13" ht="16.5" thickBot="1">
      <c r="A9" s="210"/>
      <c r="B9" s="2322"/>
      <c r="C9" s="2326"/>
      <c r="D9" s="2326"/>
      <c r="E9" s="2322"/>
      <c r="F9" s="2322"/>
      <c r="G9" s="2322"/>
      <c r="H9" s="2322"/>
      <c r="I9" s="2323"/>
      <c r="J9" s="2323"/>
      <c r="L9" s="189" t="s">
        <v>385</v>
      </c>
      <c r="M9" s="190">
        <v>8677138320192.6611</v>
      </c>
    </row>
    <row r="10" spans="1:13" ht="15.75">
      <c r="A10" s="210"/>
      <c r="B10" s="827" t="s">
        <v>386</v>
      </c>
      <c r="C10" s="828">
        <f t="shared" ref="C10:D10" si="0">C11+C12</f>
        <v>1241364731494</v>
      </c>
      <c r="D10" s="828">
        <f t="shared" si="0"/>
        <v>1242169757768.0403</v>
      </c>
      <c r="E10" s="828">
        <f>E11+E12</f>
        <v>622999667927.77039</v>
      </c>
      <c r="F10" s="828">
        <f>F11+F12</f>
        <v>1342258153546</v>
      </c>
      <c r="G10" s="828">
        <f>G11+G12</f>
        <v>1342485175717.5701</v>
      </c>
      <c r="H10" s="828">
        <f>H11+H12</f>
        <v>668366615033.87048</v>
      </c>
      <c r="I10" s="829">
        <f>+H10/$M$8</f>
        <v>7.7180999092157615E-2</v>
      </c>
      <c r="J10" s="829">
        <f>+H10/$M$9</f>
        <v>7.7026156593413678E-2</v>
      </c>
    </row>
    <row r="11" spans="1:13" ht="15.75">
      <c r="A11" s="210"/>
      <c r="B11" s="366" t="s">
        <v>387</v>
      </c>
      <c r="C11" s="367">
        <v>1240428372056</v>
      </c>
      <c r="D11" s="367">
        <v>1241170764501.4402</v>
      </c>
      <c r="E11" s="367">
        <v>622507818850.75037</v>
      </c>
      <c r="F11" s="367">
        <v>1340556923171</v>
      </c>
      <c r="G11" s="367">
        <v>1340747261995.21</v>
      </c>
      <c r="H11" s="367">
        <v>667756380336.84045</v>
      </c>
      <c r="I11" s="368">
        <f>+H11/$M$8</f>
        <v>7.7110530994951576E-2</v>
      </c>
      <c r="J11" s="368">
        <f t="shared" ref="J11:J24" si="1">+H11/$M$9</f>
        <v>7.6955829871110548E-2</v>
      </c>
      <c r="L11" s="184"/>
      <c r="M11" s="184"/>
    </row>
    <row r="12" spans="1:13" ht="15.75">
      <c r="A12" s="210"/>
      <c r="B12" s="366" t="s">
        <v>388</v>
      </c>
      <c r="C12" s="367">
        <v>936359438</v>
      </c>
      <c r="D12" s="367">
        <v>998993266.60000002</v>
      </c>
      <c r="E12" s="367">
        <v>491849077.01999998</v>
      </c>
      <c r="F12" s="367">
        <v>1701230375</v>
      </c>
      <c r="G12" s="367">
        <v>1737913722.3599999</v>
      </c>
      <c r="H12" s="367">
        <v>610234697.03000009</v>
      </c>
      <c r="I12" s="368">
        <f t="shared" ref="I12:I24" si="2">+H12/$M$8</f>
        <v>7.046809720603523E-5</v>
      </c>
      <c r="J12" s="368">
        <f t="shared" si="1"/>
        <v>7.0326722303125721E-5</v>
      </c>
      <c r="M12" s="191"/>
    </row>
    <row r="13" spans="1:13" ht="15.75">
      <c r="A13" s="210"/>
      <c r="B13" s="830" t="s">
        <v>389</v>
      </c>
      <c r="C13" s="828">
        <f t="shared" ref="C13:D13" si="3">C14+C16</f>
        <v>1484234610959</v>
      </c>
      <c r="D13" s="828">
        <f t="shared" si="3"/>
        <v>1485039637233.0398</v>
      </c>
      <c r="E13" s="828">
        <f>E14+E16</f>
        <v>711067718912.81995</v>
      </c>
      <c r="F13" s="828">
        <f>F14+F16</f>
        <v>1622833406287</v>
      </c>
      <c r="G13" s="828">
        <f>G14+G16</f>
        <v>1627411954057.6902</v>
      </c>
      <c r="H13" s="828">
        <f>H14+H16</f>
        <v>764310400774.2699</v>
      </c>
      <c r="I13" s="829">
        <f t="shared" si="2"/>
        <v>8.8260303583978586E-2</v>
      </c>
      <c r="J13" s="829">
        <f t="shared" si="1"/>
        <v>8.8083233500569541E-2</v>
      </c>
      <c r="K13" s="118"/>
    </row>
    <row r="14" spans="1:13" ht="15.75">
      <c r="A14" s="210"/>
      <c r="B14" s="366" t="s">
        <v>390</v>
      </c>
      <c r="C14" s="367">
        <v>1308196684792</v>
      </c>
      <c r="D14" s="367">
        <v>1307008618086.2297</v>
      </c>
      <c r="E14" s="367">
        <v>638393757596.18994</v>
      </c>
      <c r="F14" s="367">
        <v>1407548685832</v>
      </c>
      <c r="G14" s="367">
        <v>1407256828057.7402</v>
      </c>
      <c r="H14" s="367">
        <v>682641432538.22998</v>
      </c>
      <c r="I14" s="368">
        <f t="shared" si="2"/>
        <v>7.8829412780188485E-2</v>
      </c>
      <c r="J14" s="368">
        <f t="shared" si="1"/>
        <v>7.8671263191650159E-2</v>
      </c>
      <c r="K14" s="184"/>
      <c r="L14" s="184"/>
      <c r="M14" s="184"/>
    </row>
    <row r="15" spans="1:13" ht="15.75">
      <c r="A15" s="210"/>
      <c r="B15" s="369" t="s">
        <v>391</v>
      </c>
      <c r="C15" s="367">
        <v>298486441612</v>
      </c>
      <c r="D15" s="367">
        <v>298478665637</v>
      </c>
      <c r="E15" s="367">
        <v>150914320126.29999</v>
      </c>
      <c r="F15" s="367">
        <v>324257115564</v>
      </c>
      <c r="G15" s="367">
        <v>324257115564</v>
      </c>
      <c r="H15" s="367">
        <v>159061106993.06003</v>
      </c>
      <c r="I15" s="368">
        <f t="shared" si="2"/>
        <v>1.8367905993938404E-2</v>
      </c>
      <c r="J15" s="368">
        <f>+H15/$M$9</f>
        <v>1.8331055830112474E-2</v>
      </c>
      <c r="M15" s="118"/>
    </row>
    <row r="16" spans="1:13" ht="15.75">
      <c r="A16" s="210"/>
      <c r="B16" s="366" t="s">
        <v>392</v>
      </c>
      <c r="C16" s="367">
        <v>176037926167</v>
      </c>
      <c r="D16" s="367">
        <v>178031019146.81</v>
      </c>
      <c r="E16" s="367">
        <v>72673961316.630005</v>
      </c>
      <c r="F16" s="367">
        <v>215284720455</v>
      </c>
      <c r="G16" s="367">
        <v>220155125999.94998</v>
      </c>
      <c r="H16" s="367">
        <v>81668968236.039963</v>
      </c>
      <c r="I16" s="368">
        <f t="shared" si="2"/>
        <v>9.4308908037901047E-3</v>
      </c>
      <c r="J16" s="368">
        <f t="shared" si="1"/>
        <v>9.4119703089193853E-3</v>
      </c>
      <c r="L16" s="117"/>
    </row>
    <row r="17" spans="1:13" ht="15.75">
      <c r="A17" s="210"/>
      <c r="B17" s="831" t="s">
        <v>393</v>
      </c>
      <c r="C17" s="832"/>
      <c r="D17" s="832"/>
      <c r="E17" s="832"/>
      <c r="F17" s="833"/>
      <c r="G17" s="833"/>
      <c r="H17" s="833"/>
      <c r="I17" s="834"/>
      <c r="J17" s="834"/>
    </row>
    <row r="18" spans="1:13" ht="15.75">
      <c r="A18" s="210"/>
      <c r="B18" s="370" t="s">
        <v>394</v>
      </c>
      <c r="C18" s="371">
        <f t="shared" ref="C18:D18" si="4">C10-(C13-C15)</f>
        <v>55616562147</v>
      </c>
      <c r="D18" s="371">
        <f t="shared" si="4"/>
        <v>55608786172.000488</v>
      </c>
      <c r="E18" s="371">
        <f>E10-(E13-E15)</f>
        <v>62846269141.250366</v>
      </c>
      <c r="F18" s="371">
        <f>F10-(F13-F15)</f>
        <v>43681862823</v>
      </c>
      <c r="G18" s="371">
        <f>G10-(G13-G15)</f>
        <v>39330337223.879883</v>
      </c>
      <c r="H18" s="371">
        <f>H10-(H13-H15)</f>
        <v>63117321252.660645</v>
      </c>
      <c r="I18" s="372">
        <f>+H18/$M$8</f>
        <v>7.288601502117447E-3</v>
      </c>
      <c r="J18" s="372">
        <f t="shared" si="1"/>
        <v>7.2739789229566221E-3</v>
      </c>
      <c r="L18" s="117"/>
    </row>
    <row r="19" spans="1:13" ht="15.75">
      <c r="A19" s="210"/>
      <c r="B19" s="370" t="s">
        <v>395</v>
      </c>
      <c r="C19" s="371">
        <f t="shared" ref="C19:D19" si="5">C11-C14</f>
        <v>-67768312736</v>
      </c>
      <c r="D19" s="371">
        <f t="shared" si="5"/>
        <v>-65837853584.789551</v>
      </c>
      <c r="E19" s="371">
        <f>E11-E14</f>
        <v>-15885938745.439575</v>
      </c>
      <c r="F19" s="371">
        <f>F11-F14</f>
        <v>-66991762661</v>
      </c>
      <c r="G19" s="371">
        <f>G11-G14</f>
        <v>-66509566062.530273</v>
      </c>
      <c r="H19" s="371">
        <f>H11-H14</f>
        <v>-14885052201.389526</v>
      </c>
      <c r="I19" s="372">
        <f>+H19/$M$8</f>
        <v>-1.7188817852369009E-3</v>
      </c>
      <c r="J19" s="372">
        <f t="shared" si="1"/>
        <v>-1.7154333205396026E-3</v>
      </c>
      <c r="L19" s="192"/>
      <c r="M19" s="118"/>
    </row>
    <row r="20" spans="1:13" ht="15.75">
      <c r="A20" s="210"/>
      <c r="B20" s="370" t="s">
        <v>396</v>
      </c>
      <c r="C20" s="371">
        <f t="shared" ref="C20:D20" si="6">C12-C16</f>
        <v>-175101566729</v>
      </c>
      <c r="D20" s="371">
        <f t="shared" si="6"/>
        <v>-177032025880.20999</v>
      </c>
      <c r="E20" s="371">
        <f>E12-E16</f>
        <v>-72182112239.610001</v>
      </c>
      <c r="F20" s="371">
        <f>F12-F16</f>
        <v>-213583490080</v>
      </c>
      <c r="G20" s="371">
        <f>G12-G16</f>
        <v>-218417212277.59</v>
      </c>
      <c r="H20" s="371">
        <f>H12-H16</f>
        <v>-81058733539.009964</v>
      </c>
      <c r="I20" s="372">
        <f t="shared" si="2"/>
        <v>-9.3604227065840692E-3</v>
      </c>
      <c r="J20" s="372">
        <f t="shared" si="1"/>
        <v>-9.3416435866162609E-3</v>
      </c>
      <c r="L20" s="193"/>
    </row>
    <row r="21" spans="1:13" ht="15.75">
      <c r="A21" s="210"/>
      <c r="B21" s="821" t="s">
        <v>397</v>
      </c>
      <c r="C21" s="822">
        <f t="shared" ref="C21:H21" si="7">C10-C13</f>
        <v>-242869879465</v>
      </c>
      <c r="D21" s="822">
        <f t="shared" si="7"/>
        <v>-242869879464.99951</v>
      </c>
      <c r="E21" s="822">
        <f t="shared" si="7"/>
        <v>-88068050985.049561</v>
      </c>
      <c r="F21" s="822">
        <f t="shared" si="7"/>
        <v>-280575252741</v>
      </c>
      <c r="G21" s="822">
        <f t="shared" si="7"/>
        <v>-284926778340.12012</v>
      </c>
      <c r="H21" s="822">
        <f t="shared" si="7"/>
        <v>-95943785740.399414</v>
      </c>
      <c r="I21" s="823">
        <f>+H21/$M$8</f>
        <v>-1.1079304491820961E-2</v>
      </c>
      <c r="J21" s="823">
        <f t="shared" si="1"/>
        <v>-1.1057076907155855E-2</v>
      </c>
    </row>
    <row r="22" spans="1:13" ht="15.75">
      <c r="A22" s="210"/>
      <c r="B22" s="373" t="s">
        <v>398</v>
      </c>
      <c r="C22" s="371">
        <v>350990390000</v>
      </c>
      <c r="D22" s="371">
        <v>350990390000</v>
      </c>
      <c r="E22" s="371">
        <v>215152143328.85004</v>
      </c>
      <c r="F22" s="371">
        <v>401767814730</v>
      </c>
      <c r="G22" s="371">
        <v>406119340329.12</v>
      </c>
      <c r="H22" s="371">
        <v>357815849280.41998</v>
      </c>
      <c r="I22" s="374">
        <f t="shared" si="2"/>
        <v>4.1319515543235492E-2</v>
      </c>
      <c r="J22" s="374">
        <f>+H22/$M$9</f>
        <v>4.1236619272017702E-2</v>
      </c>
    </row>
    <row r="23" spans="1:13" ht="15.75">
      <c r="A23" s="210"/>
      <c r="B23" s="373" t="s">
        <v>399</v>
      </c>
      <c r="C23" s="371">
        <v>108120510535</v>
      </c>
      <c r="D23" s="371">
        <v>108120510535</v>
      </c>
      <c r="E23" s="371">
        <v>61261062433.469994</v>
      </c>
      <c r="F23" s="371">
        <v>121192561989</v>
      </c>
      <c r="G23" s="371">
        <v>121192561989</v>
      </c>
      <c r="H23" s="371">
        <v>62182107424.220001</v>
      </c>
      <c r="I23" s="374">
        <f t="shared" si="2"/>
        <v>7.1806057763880993E-3</v>
      </c>
      <c r="J23" s="374">
        <f>+H23/$M$9</f>
        <v>7.1661998610204648E-3</v>
      </c>
    </row>
    <row r="24" spans="1:13" ht="16.5" thickBot="1">
      <c r="A24" s="210"/>
      <c r="B24" s="824" t="s">
        <v>400</v>
      </c>
      <c r="C24" s="825">
        <f t="shared" ref="C24:E24" si="8">C22-C23</f>
        <v>242869879465</v>
      </c>
      <c r="D24" s="825">
        <f t="shared" si="8"/>
        <v>242869879465</v>
      </c>
      <c r="E24" s="825">
        <f t="shared" si="8"/>
        <v>153891080895.38004</v>
      </c>
      <c r="F24" s="825">
        <f>F22-F23</f>
        <v>280575252741</v>
      </c>
      <c r="G24" s="825">
        <f t="shared" ref="G24:H24" si="9">G22-G23</f>
        <v>284926778340.12</v>
      </c>
      <c r="H24" s="825">
        <f t="shared" si="9"/>
        <v>295633741856.19995</v>
      </c>
      <c r="I24" s="826">
        <f t="shared" si="2"/>
        <v>3.4138909766847386E-2</v>
      </c>
      <c r="J24" s="826">
        <f t="shared" si="1"/>
        <v>3.4070419410997234E-2</v>
      </c>
    </row>
    <row r="25" spans="1:13" ht="15.75">
      <c r="A25" s="210"/>
      <c r="B25" s="375" t="s">
        <v>551</v>
      </c>
      <c r="C25" s="375"/>
      <c r="D25" s="375"/>
      <c r="E25" s="375"/>
      <c r="F25" s="210"/>
      <c r="G25" s="210"/>
      <c r="H25" s="210"/>
      <c r="I25" s="376"/>
      <c r="J25" s="210"/>
    </row>
    <row r="26" spans="1:13" ht="15.75">
      <c r="A26" s="210"/>
      <c r="B26" s="210" t="s">
        <v>401</v>
      </c>
      <c r="C26" s="210"/>
      <c r="D26" s="210"/>
      <c r="E26" s="210"/>
      <c r="F26" s="210"/>
      <c r="G26" s="210"/>
      <c r="H26" s="377"/>
      <c r="I26" s="210"/>
      <c r="J26" s="210"/>
    </row>
    <row r="27" spans="1:13" ht="15" customHeight="1">
      <c r="A27" s="210"/>
      <c r="B27" s="376" t="s">
        <v>402</v>
      </c>
      <c r="C27" s="376"/>
      <c r="D27" s="376"/>
      <c r="E27" s="376"/>
      <c r="F27" s="378"/>
      <c r="G27" s="378"/>
      <c r="H27" s="379"/>
      <c r="I27" s="380"/>
      <c r="J27" s="380"/>
    </row>
    <row r="28" spans="1:13" ht="15.75">
      <c r="A28" s="210"/>
      <c r="B28" s="376" t="s">
        <v>247</v>
      </c>
      <c r="C28" s="376"/>
      <c r="D28" s="376"/>
      <c r="E28" s="376"/>
      <c r="F28" s="376"/>
      <c r="G28" s="376"/>
      <c r="H28" s="379"/>
      <c r="I28" s="352"/>
      <c r="J28" s="210"/>
    </row>
    <row r="29" spans="1:13" ht="15.75">
      <c r="A29" s="210"/>
      <c r="B29" s="381" t="s">
        <v>403</v>
      </c>
      <c r="C29" s="381"/>
      <c r="D29" s="381"/>
      <c r="E29" s="381"/>
      <c r="F29" s="376"/>
      <c r="G29" s="376"/>
      <c r="H29" s="376"/>
      <c r="I29" s="210"/>
      <c r="J29" s="210"/>
      <c r="K29" s="118"/>
    </row>
    <row r="30" spans="1:13" ht="15.75">
      <c r="A30" s="210"/>
      <c r="B30" s="382" t="s">
        <v>552</v>
      </c>
      <c r="C30" s="382"/>
      <c r="D30" s="382"/>
      <c r="E30" s="382"/>
      <c r="F30" s="376"/>
      <c r="G30" s="376"/>
      <c r="H30" s="376"/>
      <c r="I30" s="210"/>
      <c r="J30" s="210"/>
    </row>
    <row r="31" spans="1:13" ht="15.75">
      <c r="A31" s="210"/>
      <c r="B31" s="210"/>
      <c r="C31" s="210"/>
      <c r="D31" s="210"/>
      <c r="E31" s="210"/>
      <c r="F31" s="210"/>
      <c r="G31" s="210"/>
      <c r="H31" s="377"/>
      <c r="I31" s="210"/>
      <c r="J31" s="210"/>
    </row>
    <row r="32" spans="1:13" ht="15.75">
      <c r="A32" s="210"/>
      <c r="B32" s="210"/>
      <c r="C32" s="210"/>
      <c r="D32" s="210"/>
      <c r="E32" s="210"/>
      <c r="F32" s="383"/>
      <c r="G32" s="210"/>
      <c r="H32" s="210"/>
      <c r="I32" s="210"/>
      <c r="J32" s="210"/>
    </row>
    <row r="33" spans="2:9">
      <c r="B33" s="194"/>
      <c r="C33" s="194"/>
      <c r="D33" s="194"/>
      <c r="E33" s="194"/>
      <c r="F33" s="195"/>
      <c r="H33" s="192"/>
      <c r="I33" s="118"/>
    </row>
    <row r="34" spans="2:9">
      <c r="C34" s="124"/>
      <c r="H34" s="192"/>
    </row>
    <row r="35" spans="2:9">
      <c r="B35" s="196"/>
      <c r="C35" s="196"/>
      <c r="D35" s="196"/>
      <c r="E35" s="196"/>
      <c r="H35" s="118"/>
    </row>
  </sheetData>
  <mergeCells count="15">
    <mergeCell ref="H8:H9"/>
    <mergeCell ref="I8:I9"/>
    <mergeCell ref="J8:J9"/>
    <mergeCell ref="B8:B9"/>
    <mergeCell ref="C8:C9"/>
    <mergeCell ref="D8:D9"/>
    <mergeCell ref="E8:E9"/>
    <mergeCell ref="F8:F9"/>
    <mergeCell ref="G8:G9"/>
    <mergeCell ref="B7:J7"/>
    <mergeCell ref="A1:J1"/>
    <mergeCell ref="A2:J2"/>
    <mergeCell ref="A3:J3"/>
    <mergeCell ref="B5:J5"/>
    <mergeCell ref="B6:J6"/>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D90F0-2FEA-4C66-A942-C2C4C0212A04}">
  <dimension ref="A1:M77"/>
  <sheetViews>
    <sheetView showGridLines="0" topLeftCell="A6" zoomScale="80" zoomScaleNormal="80" workbookViewId="0">
      <selection activeCell="G21" sqref="G21"/>
    </sheetView>
  </sheetViews>
  <sheetFormatPr baseColWidth="10" defaultColWidth="11.42578125" defaultRowHeight="15"/>
  <cols>
    <col min="1" max="1" width="18.42578125" style="166" customWidth="1"/>
    <col min="2" max="2" width="118.42578125" style="166" customWidth="1"/>
    <col min="3" max="3" width="25.140625" style="166" customWidth="1"/>
    <col min="4" max="5" width="19" style="166" customWidth="1"/>
    <col min="6" max="6" width="19.42578125" style="166" customWidth="1"/>
    <col min="7" max="7" width="19.140625" style="166" customWidth="1"/>
    <col min="8" max="8" width="22" style="166" customWidth="1"/>
    <col min="9" max="9" width="16.5703125" style="166" customWidth="1"/>
    <col min="10" max="10" width="15.5703125" style="166" customWidth="1"/>
    <col min="11" max="11" width="17.85546875" style="166" customWidth="1"/>
    <col min="12" max="12" width="16.85546875" style="166" customWidth="1"/>
    <col min="13" max="13" width="16.5703125" style="166" customWidth="1"/>
    <col min="14" max="16384" width="11.42578125" style="166"/>
  </cols>
  <sheetData>
    <row r="1" spans="1:13" ht="15.75">
      <c r="A1" s="2135" t="s">
        <v>476</v>
      </c>
      <c r="B1" s="2135"/>
      <c r="C1" s="2135"/>
      <c r="D1" s="2135"/>
      <c r="E1" s="2135"/>
      <c r="F1" s="2135"/>
      <c r="G1" s="2135"/>
      <c r="H1" s="2135"/>
      <c r="I1" s="300"/>
      <c r="J1" s="300"/>
      <c r="K1" s="300"/>
    </row>
    <row r="2" spans="1:13" ht="15.75">
      <c r="A2" s="2135" t="s">
        <v>477</v>
      </c>
      <c r="B2" s="2135"/>
      <c r="C2" s="2135"/>
      <c r="D2" s="2135"/>
      <c r="E2" s="2135"/>
      <c r="F2" s="2135"/>
      <c r="G2" s="2135"/>
      <c r="H2" s="2135"/>
      <c r="I2" s="300"/>
      <c r="J2" s="300"/>
      <c r="K2" s="300"/>
    </row>
    <row r="3" spans="1:13" ht="15.75">
      <c r="A3" s="2136" t="s">
        <v>478</v>
      </c>
      <c r="B3" s="2136"/>
      <c r="C3" s="2136"/>
      <c r="D3" s="2136"/>
      <c r="E3" s="2136"/>
      <c r="F3" s="2136"/>
      <c r="G3" s="2136"/>
      <c r="H3" s="2136"/>
      <c r="I3" s="300"/>
      <c r="J3" s="300"/>
      <c r="K3" s="300"/>
    </row>
    <row r="4" spans="1:13" ht="15.75">
      <c r="A4" s="266"/>
      <c r="B4" s="266"/>
      <c r="C4" s="266"/>
      <c r="D4" s="266"/>
      <c r="E4" s="266"/>
      <c r="F4" s="266"/>
      <c r="G4" s="266"/>
      <c r="H4" s="266"/>
      <c r="I4" s="300"/>
      <c r="J4" s="300"/>
      <c r="K4" s="300"/>
    </row>
    <row r="5" spans="1:13" ht="16.5" thickBot="1">
      <c r="A5" s="300"/>
      <c r="B5" s="300"/>
      <c r="C5" s="300"/>
      <c r="D5" s="300"/>
      <c r="E5" s="300"/>
      <c r="F5" s="300"/>
      <c r="G5" s="300"/>
      <c r="H5" s="300"/>
      <c r="I5" s="300"/>
      <c r="J5" s="300"/>
      <c r="K5" s="300"/>
    </row>
    <row r="6" spans="1:13" ht="30.75" thickBot="1">
      <c r="A6" s="2328" t="s">
        <v>1762</v>
      </c>
      <c r="B6" s="2328"/>
      <c r="C6" s="2328"/>
      <c r="D6" s="2328"/>
      <c r="E6" s="2328"/>
      <c r="F6" s="2328"/>
      <c r="G6" s="2328"/>
      <c r="H6" s="2328"/>
      <c r="I6" s="384"/>
      <c r="J6" s="384"/>
      <c r="K6" s="384"/>
      <c r="L6" s="1797" t="s">
        <v>37</v>
      </c>
      <c r="M6" s="197">
        <v>8677138320192.6592</v>
      </c>
    </row>
    <row r="7" spans="1:13" ht="15.75">
      <c r="A7" s="2327" t="s">
        <v>404</v>
      </c>
      <c r="B7" s="2327"/>
      <c r="C7" s="2327"/>
      <c r="D7" s="2327"/>
      <c r="E7" s="2327"/>
      <c r="F7" s="2327"/>
      <c r="G7" s="2327"/>
      <c r="H7" s="2327"/>
      <c r="I7" s="300"/>
      <c r="J7" s="300"/>
      <c r="K7" s="300"/>
    </row>
    <row r="8" spans="1:13" ht="15.75">
      <c r="A8" s="2327" t="s">
        <v>405</v>
      </c>
      <c r="B8" s="2327"/>
      <c r="C8" s="2327"/>
      <c r="D8" s="2327"/>
      <c r="E8" s="2327"/>
      <c r="F8" s="2327"/>
      <c r="G8" s="2327"/>
      <c r="H8" s="2327"/>
      <c r="I8" s="300"/>
      <c r="J8" s="300"/>
      <c r="K8" s="300"/>
    </row>
    <row r="9" spans="1:13" ht="15.75">
      <c r="A9" s="300"/>
      <c r="B9" s="300"/>
      <c r="C9" s="300"/>
      <c r="D9" s="300"/>
      <c r="E9" s="300"/>
      <c r="F9" s="300"/>
      <c r="G9" s="300"/>
      <c r="H9" s="300"/>
      <c r="I9" s="300"/>
      <c r="J9" s="300"/>
      <c r="K9" s="300"/>
    </row>
    <row r="10" spans="1:13" ht="16.5" thickBot="1">
      <c r="A10" s="300"/>
      <c r="B10" s="300"/>
      <c r="C10" s="300"/>
      <c r="D10" s="300"/>
      <c r="E10" s="300"/>
      <c r="F10" s="300"/>
      <c r="G10" s="300"/>
      <c r="H10" s="300"/>
      <c r="I10" s="300"/>
      <c r="J10" s="300"/>
      <c r="K10" s="300"/>
    </row>
    <row r="11" spans="1:13" ht="18.600000000000001" customHeight="1" thickBot="1">
      <c r="A11" s="300"/>
      <c r="B11" s="2329" t="s">
        <v>171</v>
      </c>
      <c r="C11" s="836">
        <v>2025</v>
      </c>
      <c r="D11" s="2331">
        <v>2026</v>
      </c>
      <c r="E11" s="2332"/>
      <c r="F11" s="2332"/>
      <c r="G11" s="2332"/>
      <c r="H11" s="2333"/>
      <c r="I11" s="2334" t="s">
        <v>406</v>
      </c>
      <c r="J11" s="2334" t="s">
        <v>132</v>
      </c>
      <c r="K11" s="2336" t="s">
        <v>125</v>
      </c>
    </row>
    <row r="12" spans="1:13" ht="32.25" thickBot="1">
      <c r="A12" s="300"/>
      <c r="B12" s="2329"/>
      <c r="C12" s="837" t="s">
        <v>1780</v>
      </c>
      <c r="D12" s="837" t="s">
        <v>407</v>
      </c>
      <c r="E12" s="837" t="s">
        <v>408</v>
      </c>
      <c r="F12" s="838" t="s">
        <v>284</v>
      </c>
      <c r="G12" s="838" t="s">
        <v>126</v>
      </c>
      <c r="H12" s="838" t="s">
        <v>175</v>
      </c>
      <c r="I12" s="2335"/>
      <c r="J12" s="2335"/>
      <c r="K12" s="2337"/>
    </row>
    <row r="13" spans="1:13" ht="15.75">
      <c r="A13" s="300"/>
      <c r="B13" s="2330"/>
      <c r="C13" s="839">
        <v>1</v>
      </c>
      <c r="D13" s="839">
        <v>2</v>
      </c>
      <c r="E13" s="839">
        <v>3</v>
      </c>
      <c r="F13" s="839">
        <v>4</v>
      </c>
      <c r="G13" s="839">
        <v>5</v>
      </c>
      <c r="H13" s="839">
        <v>6</v>
      </c>
      <c r="I13" s="840" t="s">
        <v>409</v>
      </c>
      <c r="J13" s="840" t="s">
        <v>410</v>
      </c>
      <c r="K13" s="841" t="s">
        <v>411</v>
      </c>
    </row>
    <row r="14" spans="1:13" ht="15.75">
      <c r="A14" s="300"/>
      <c r="B14" s="845" t="s">
        <v>412</v>
      </c>
      <c r="C14" s="846">
        <v>215152143328.84998</v>
      </c>
      <c r="D14" s="846">
        <v>401767814730</v>
      </c>
      <c r="E14" s="846">
        <v>406119340329.12</v>
      </c>
      <c r="F14" s="846">
        <v>357815849280.41998</v>
      </c>
      <c r="G14" s="846">
        <v>357815849280.41998</v>
      </c>
      <c r="H14" s="846">
        <v>357815849280.41998</v>
      </c>
      <c r="I14" s="847">
        <f>IFERROR(((G14-C14)/C14),"-")</f>
        <v>0.66308289447767765</v>
      </c>
      <c r="J14" s="847">
        <f>IFERROR((G14/E14),"-")</f>
        <v>0.88106084529351703</v>
      </c>
      <c r="K14" s="847">
        <f>G14/$M$6</f>
        <v>4.1236619272017709E-2</v>
      </c>
    </row>
    <row r="15" spans="1:13" ht="15.75">
      <c r="A15" s="300"/>
      <c r="B15" s="385" t="s">
        <v>413</v>
      </c>
      <c r="C15" s="386">
        <v>5437033259.0300007</v>
      </c>
      <c r="D15" s="386">
        <v>0</v>
      </c>
      <c r="E15" s="386">
        <v>19452056.120000001</v>
      </c>
      <c r="F15" s="386">
        <v>8258566670.25</v>
      </c>
      <c r="G15" s="386">
        <v>8258566670.25</v>
      </c>
      <c r="H15" s="386">
        <v>8258566670.25</v>
      </c>
      <c r="I15" s="387">
        <f t="shared" ref="I15:I61" si="0">IFERROR(((G15-C15)/C15),"-")</f>
        <v>0.518947241408521</v>
      </c>
      <c r="J15" s="388">
        <f t="shared" ref="J15:J61" si="1">IFERROR((G15/E15),"-")</f>
        <v>424.56008862522236</v>
      </c>
      <c r="K15" s="388">
        <f t="shared" ref="K15:K62" si="2">G15/$M$6</f>
        <v>9.5176155611480836E-4</v>
      </c>
      <c r="L15" s="198"/>
    </row>
    <row r="16" spans="1:13" ht="15.75">
      <c r="A16" s="300"/>
      <c r="B16" s="303" t="s">
        <v>414</v>
      </c>
      <c r="C16" s="389"/>
      <c r="D16" s="389">
        <v>0</v>
      </c>
      <c r="E16" s="389">
        <v>19452056.120000001</v>
      </c>
      <c r="F16" s="389">
        <v>0</v>
      </c>
      <c r="G16" s="389">
        <v>0</v>
      </c>
      <c r="H16" s="389">
        <v>0</v>
      </c>
      <c r="I16" s="390" t="str">
        <f t="shared" si="0"/>
        <v>-</v>
      </c>
      <c r="J16" s="390">
        <f t="shared" si="1"/>
        <v>0</v>
      </c>
      <c r="K16" s="390">
        <f t="shared" si="2"/>
        <v>0</v>
      </c>
    </row>
    <row r="17" spans="1:12" ht="15.75">
      <c r="A17" s="300"/>
      <c r="B17" s="303" t="s">
        <v>415</v>
      </c>
      <c r="C17" s="389">
        <v>5437033259.0300007</v>
      </c>
      <c r="D17" s="389">
        <v>0</v>
      </c>
      <c r="E17" s="389">
        <v>0</v>
      </c>
      <c r="F17" s="389">
        <v>8258566670.25</v>
      </c>
      <c r="G17" s="389">
        <v>8258566670.25</v>
      </c>
      <c r="H17" s="389">
        <v>8258566670.25</v>
      </c>
      <c r="I17" s="390">
        <f t="shared" si="0"/>
        <v>0.518947241408521</v>
      </c>
      <c r="J17" s="390" t="str">
        <f t="shared" si="1"/>
        <v>-</v>
      </c>
      <c r="K17" s="390">
        <f t="shared" si="2"/>
        <v>9.5176155611480836E-4</v>
      </c>
    </row>
    <row r="18" spans="1:12" ht="15.75">
      <c r="A18" s="300"/>
      <c r="B18" s="391" t="s">
        <v>416</v>
      </c>
      <c r="C18" s="392">
        <v>5437033259.0300007</v>
      </c>
      <c r="D18" s="392">
        <v>0</v>
      </c>
      <c r="E18" s="392">
        <v>0</v>
      </c>
      <c r="F18" s="392">
        <v>8258566670.25</v>
      </c>
      <c r="G18" s="392">
        <v>8258566670.25</v>
      </c>
      <c r="H18" s="392">
        <v>8258566670.25</v>
      </c>
      <c r="I18" s="390">
        <f t="shared" si="0"/>
        <v>0.518947241408521</v>
      </c>
      <c r="J18" s="390" t="str">
        <f t="shared" si="1"/>
        <v>-</v>
      </c>
      <c r="K18" s="390">
        <f t="shared" si="2"/>
        <v>9.5176155611480836E-4</v>
      </c>
    </row>
    <row r="19" spans="1:12" ht="15.75">
      <c r="A19" s="300"/>
      <c r="B19" s="385" t="s">
        <v>417</v>
      </c>
      <c r="C19" s="386">
        <v>209715110069.82001</v>
      </c>
      <c r="D19" s="386">
        <v>401767814730</v>
      </c>
      <c r="E19" s="386">
        <v>406099888273</v>
      </c>
      <c r="F19" s="386">
        <v>341039677234.32001</v>
      </c>
      <c r="G19" s="386">
        <v>341039677234.32001</v>
      </c>
      <c r="H19" s="386">
        <v>341039677234.32001</v>
      </c>
      <c r="I19" s="387">
        <f>IFERROR(((G19-C19)/C19),"-")</f>
        <v>0.62620460261913602</v>
      </c>
      <c r="J19" s="387">
        <f>IFERROR((G19/E19),"-")</f>
        <v>0.83979259064719725</v>
      </c>
      <c r="K19" s="387">
        <f t="shared" si="2"/>
        <v>3.9303243148802069E-2</v>
      </c>
      <c r="L19" s="198"/>
    </row>
    <row r="20" spans="1:12" ht="15.75">
      <c r="A20" s="300"/>
      <c r="B20" s="303" t="s">
        <v>418</v>
      </c>
      <c r="C20" s="389">
        <v>0</v>
      </c>
      <c r="D20" s="389">
        <v>0</v>
      </c>
      <c r="E20" s="389">
        <v>0</v>
      </c>
      <c r="F20" s="389">
        <v>0</v>
      </c>
      <c r="G20" s="389">
        <v>0</v>
      </c>
      <c r="H20" s="389">
        <v>0</v>
      </c>
      <c r="I20" s="390" t="str">
        <f t="shared" si="0"/>
        <v>-</v>
      </c>
      <c r="J20" s="390" t="str">
        <f t="shared" si="1"/>
        <v>-</v>
      </c>
      <c r="K20" s="390">
        <f t="shared" si="2"/>
        <v>0</v>
      </c>
    </row>
    <row r="21" spans="1:12" ht="15.75">
      <c r="A21" s="300"/>
      <c r="B21" s="303" t="s">
        <v>419</v>
      </c>
      <c r="C21" s="389">
        <v>209715110069.82001</v>
      </c>
      <c r="D21" s="389">
        <v>401767814730</v>
      </c>
      <c r="E21" s="389">
        <v>406099888273</v>
      </c>
      <c r="F21" s="389">
        <v>341039677234.32001</v>
      </c>
      <c r="G21" s="389">
        <v>341039677234.32001</v>
      </c>
      <c r="H21" s="389">
        <v>341039677234.32001</v>
      </c>
      <c r="I21" s="390">
        <f>IFERROR(((G21-C21)/C21),"-")</f>
        <v>0.62620460261913602</v>
      </c>
      <c r="J21" s="390">
        <f t="shared" si="1"/>
        <v>0.83979259064719725</v>
      </c>
      <c r="K21" s="390">
        <f t="shared" si="2"/>
        <v>3.9303243148802069E-2</v>
      </c>
    </row>
    <row r="22" spans="1:12" ht="15.75">
      <c r="A22" s="300"/>
      <c r="B22" s="2090" t="s">
        <v>420</v>
      </c>
      <c r="C22" s="389">
        <v>0</v>
      </c>
      <c r="D22" s="389">
        <v>0</v>
      </c>
      <c r="E22" s="389">
        <v>180000000</v>
      </c>
      <c r="F22" s="389">
        <v>0</v>
      </c>
      <c r="G22" s="389">
        <v>0</v>
      </c>
      <c r="H22" s="389">
        <v>0</v>
      </c>
      <c r="I22" s="390"/>
      <c r="J22" s="390">
        <f t="shared" si="1"/>
        <v>0</v>
      </c>
      <c r="K22" s="390">
        <f t="shared" si="2"/>
        <v>0</v>
      </c>
    </row>
    <row r="23" spans="1:12" ht="15.75">
      <c r="A23" s="300"/>
      <c r="B23" s="307" t="s">
        <v>421</v>
      </c>
      <c r="C23" s="389">
        <v>0</v>
      </c>
      <c r="D23" s="389">
        <v>0</v>
      </c>
      <c r="E23" s="389">
        <v>180000000</v>
      </c>
      <c r="F23" s="389">
        <v>0</v>
      </c>
      <c r="G23" s="389">
        <v>0</v>
      </c>
      <c r="H23" s="389">
        <v>0</v>
      </c>
      <c r="I23" s="390"/>
      <c r="J23" s="390">
        <f t="shared" si="1"/>
        <v>0</v>
      </c>
      <c r="K23" s="390">
        <f t="shared" si="2"/>
        <v>0</v>
      </c>
    </row>
    <row r="24" spans="1:12" ht="15.75">
      <c r="A24" s="300"/>
      <c r="B24" s="391" t="s">
        <v>422</v>
      </c>
      <c r="C24" s="392">
        <v>157745786315.57999</v>
      </c>
      <c r="D24" s="392">
        <v>118201584734</v>
      </c>
      <c r="E24" s="392">
        <v>118201584734</v>
      </c>
      <c r="F24" s="392">
        <v>328611015713.01001</v>
      </c>
      <c r="G24" s="392">
        <v>328611015713.01001</v>
      </c>
      <c r="H24" s="392">
        <v>328611015713.01001</v>
      </c>
      <c r="I24" s="390">
        <f t="shared" si="0"/>
        <v>1.0831682632435189</v>
      </c>
      <c r="J24" s="390">
        <f t="shared" si="1"/>
        <v>2.7800897631999932</v>
      </c>
      <c r="K24" s="390">
        <f t="shared" si="2"/>
        <v>3.7870897476452101E-2</v>
      </c>
    </row>
    <row r="25" spans="1:12" ht="15.75">
      <c r="A25" s="300"/>
      <c r="B25" s="307" t="s">
        <v>423</v>
      </c>
      <c r="C25" s="389">
        <v>0</v>
      </c>
      <c r="D25" s="389">
        <v>118201584734</v>
      </c>
      <c r="E25" s="389">
        <v>118201584734</v>
      </c>
      <c r="F25" s="389">
        <v>160000000000</v>
      </c>
      <c r="G25" s="389">
        <v>160000000000</v>
      </c>
      <c r="H25" s="389">
        <v>160000000000</v>
      </c>
      <c r="I25" s="390" t="str">
        <f t="shared" si="0"/>
        <v>-</v>
      </c>
      <c r="J25" s="390">
        <f t="shared" si="1"/>
        <v>1.3536197535765941</v>
      </c>
      <c r="K25" s="390">
        <f t="shared" si="2"/>
        <v>1.8439258900329193E-2</v>
      </c>
    </row>
    <row r="26" spans="1:12" ht="15.75">
      <c r="A26" s="300"/>
      <c r="B26" s="307" t="s">
        <v>424</v>
      </c>
      <c r="C26" s="389">
        <v>157745786315.57999</v>
      </c>
      <c r="D26" s="389">
        <v>0</v>
      </c>
      <c r="E26" s="389">
        <v>0</v>
      </c>
      <c r="F26" s="389">
        <v>168611015713.01001</v>
      </c>
      <c r="G26" s="389">
        <v>168611015713.01001</v>
      </c>
      <c r="H26" s="389">
        <v>168611015713.01001</v>
      </c>
      <c r="I26" s="390">
        <f t="shared" si="0"/>
        <v>6.8878095898507713E-2</v>
      </c>
      <c r="J26" s="390" t="str">
        <f t="shared" si="1"/>
        <v>-</v>
      </c>
      <c r="K26" s="390">
        <f t="shared" si="2"/>
        <v>1.9431638576122907E-2</v>
      </c>
    </row>
    <row r="27" spans="1:12" ht="15.75">
      <c r="A27" s="300"/>
      <c r="B27" s="391" t="s">
        <v>425</v>
      </c>
      <c r="C27" s="392">
        <v>51969323754.240005</v>
      </c>
      <c r="D27" s="392">
        <v>283566229996</v>
      </c>
      <c r="E27" s="392">
        <v>287718303539</v>
      </c>
      <c r="F27" s="392">
        <v>12428661521.309999</v>
      </c>
      <c r="G27" s="392">
        <v>12428661521.309999</v>
      </c>
      <c r="H27" s="392">
        <v>12428661521.309999</v>
      </c>
      <c r="I27" s="390">
        <f t="shared" si="0"/>
        <v>-0.76084619495754002</v>
      </c>
      <c r="J27" s="390">
        <f t="shared" si="1"/>
        <v>4.3197326581015737E-2</v>
      </c>
      <c r="K27" s="390">
        <f t="shared" si="2"/>
        <v>1.432345672349965E-3</v>
      </c>
    </row>
    <row r="28" spans="1:12" ht="15.75">
      <c r="A28" s="300"/>
      <c r="B28" s="307" t="s">
        <v>426</v>
      </c>
      <c r="C28" s="389"/>
      <c r="D28" s="389">
        <v>0</v>
      </c>
      <c r="E28" s="389">
        <v>4152073543</v>
      </c>
      <c r="F28" s="389">
        <v>0</v>
      </c>
      <c r="G28" s="389">
        <v>0</v>
      </c>
      <c r="H28" s="389">
        <v>0</v>
      </c>
      <c r="I28" s="390" t="str">
        <f t="shared" si="0"/>
        <v>-</v>
      </c>
      <c r="J28" s="390">
        <f t="shared" si="1"/>
        <v>0</v>
      </c>
      <c r="K28" s="390">
        <f t="shared" si="2"/>
        <v>0</v>
      </c>
    </row>
    <row r="29" spans="1:12" ht="15.75">
      <c r="A29" s="300"/>
      <c r="B29" s="307" t="s">
        <v>427</v>
      </c>
      <c r="C29" s="389">
        <v>51969323754.240005</v>
      </c>
      <c r="D29" s="389">
        <v>283566229996</v>
      </c>
      <c r="E29" s="389">
        <v>283566229996</v>
      </c>
      <c r="F29" s="389">
        <v>12428661521.309999</v>
      </c>
      <c r="G29" s="389">
        <v>12428661521.309999</v>
      </c>
      <c r="H29" s="389">
        <v>12428661521.309999</v>
      </c>
      <c r="I29" s="390">
        <f t="shared" si="0"/>
        <v>-0.76084619495754002</v>
      </c>
      <c r="J29" s="390">
        <f t="shared" si="1"/>
        <v>4.3829836583451139E-2</v>
      </c>
      <c r="K29" s="390">
        <f t="shared" si="2"/>
        <v>1.432345672349965E-3</v>
      </c>
    </row>
    <row r="30" spans="1:12" ht="15.75">
      <c r="A30" s="300"/>
      <c r="B30" s="385" t="s">
        <v>428</v>
      </c>
      <c r="C30" s="386">
        <v>0</v>
      </c>
      <c r="D30" s="386">
        <v>0</v>
      </c>
      <c r="E30" s="386">
        <v>0</v>
      </c>
      <c r="F30" s="386">
        <v>8517605375.8500004</v>
      </c>
      <c r="G30" s="386">
        <v>8517605375.8500004</v>
      </c>
      <c r="H30" s="386">
        <v>8517605375.8500004</v>
      </c>
      <c r="I30" s="387" t="str">
        <f t="shared" si="0"/>
        <v>-</v>
      </c>
      <c r="J30" s="387" t="str">
        <f t="shared" si="1"/>
        <v>-</v>
      </c>
      <c r="K30" s="387">
        <f t="shared" si="2"/>
        <v>9.81614567100837E-4</v>
      </c>
    </row>
    <row r="31" spans="1:12" ht="15.75">
      <c r="A31" s="300"/>
      <c r="B31" s="303" t="s">
        <v>429</v>
      </c>
      <c r="C31" s="389">
        <v>0</v>
      </c>
      <c r="D31" s="389">
        <v>0</v>
      </c>
      <c r="E31" s="389">
        <v>0</v>
      </c>
      <c r="F31" s="389">
        <v>8517605375.8500004</v>
      </c>
      <c r="G31" s="389">
        <v>8517605375.8500004</v>
      </c>
      <c r="H31" s="389">
        <v>8517605375.8500004</v>
      </c>
      <c r="I31" s="390" t="str">
        <f t="shared" si="0"/>
        <v>-</v>
      </c>
      <c r="J31" s="390" t="str">
        <f t="shared" si="1"/>
        <v>-</v>
      </c>
      <c r="K31" s="390">
        <f t="shared" si="2"/>
        <v>9.81614567100837E-4</v>
      </c>
    </row>
    <row r="32" spans="1:12" ht="15.75">
      <c r="A32" s="300"/>
      <c r="B32" s="391" t="s">
        <v>430</v>
      </c>
      <c r="C32" s="393">
        <v>0</v>
      </c>
      <c r="D32" s="393">
        <v>0</v>
      </c>
      <c r="E32" s="393">
        <v>0</v>
      </c>
      <c r="F32" s="393">
        <v>8175049134.8000002</v>
      </c>
      <c r="G32" s="393">
        <v>8175049134.8000002</v>
      </c>
      <c r="H32" s="393">
        <v>8175049134.8000002</v>
      </c>
      <c r="I32" s="390" t="str">
        <f t="shared" si="0"/>
        <v>-</v>
      </c>
      <c r="J32" s="390" t="str">
        <f t="shared" si="1"/>
        <v>-</v>
      </c>
      <c r="K32" s="390">
        <f t="shared" si="2"/>
        <v>9.4213654699680863E-4</v>
      </c>
    </row>
    <row r="33" spans="1:11" ht="15.75">
      <c r="A33" s="300"/>
      <c r="B33" s="307" t="s">
        <v>431</v>
      </c>
      <c r="C33" s="389">
        <v>0</v>
      </c>
      <c r="D33" s="389">
        <v>0</v>
      </c>
      <c r="E33" s="389">
        <v>0</v>
      </c>
      <c r="F33" s="389">
        <v>8175049134.8000002</v>
      </c>
      <c r="G33" s="389">
        <v>8175049134.8000002</v>
      </c>
      <c r="H33" s="389">
        <v>8175049134.8000002</v>
      </c>
      <c r="I33" s="390" t="str">
        <f t="shared" si="0"/>
        <v>-</v>
      </c>
      <c r="J33" s="390" t="str">
        <f t="shared" si="1"/>
        <v>-</v>
      </c>
      <c r="K33" s="390">
        <f t="shared" si="2"/>
        <v>9.4213654699680863E-4</v>
      </c>
    </row>
    <row r="34" spans="1:11" ht="15.75">
      <c r="A34" s="300"/>
      <c r="B34" s="391" t="s">
        <v>432</v>
      </c>
      <c r="C34" s="393">
        <v>0</v>
      </c>
      <c r="D34" s="393">
        <v>0</v>
      </c>
      <c r="E34" s="393">
        <v>0</v>
      </c>
      <c r="F34" s="393">
        <v>342556241.05000001</v>
      </c>
      <c r="G34" s="393">
        <v>342556241.05000001</v>
      </c>
      <c r="H34" s="393">
        <v>342556241.05000001</v>
      </c>
      <c r="I34" s="390" t="str">
        <f t="shared" si="0"/>
        <v>-</v>
      </c>
      <c r="J34" s="390" t="str">
        <f t="shared" si="1"/>
        <v>-</v>
      </c>
      <c r="K34" s="390">
        <f t="shared" si="2"/>
        <v>3.9478020104028282E-5</v>
      </c>
    </row>
    <row r="35" spans="1:11" ht="15.75">
      <c r="A35" s="300"/>
      <c r="B35" s="307" t="s">
        <v>433</v>
      </c>
      <c r="C35" s="389">
        <v>0</v>
      </c>
      <c r="D35" s="389">
        <v>0</v>
      </c>
      <c r="E35" s="389">
        <v>0</v>
      </c>
      <c r="F35" s="389">
        <v>342556241.05000001</v>
      </c>
      <c r="G35" s="389">
        <v>342556241.05000001</v>
      </c>
      <c r="H35" s="389">
        <v>342556241.05000001</v>
      </c>
      <c r="I35" s="390" t="str">
        <f t="shared" si="0"/>
        <v>-</v>
      </c>
      <c r="J35" s="390" t="str">
        <f t="shared" si="1"/>
        <v>-</v>
      </c>
      <c r="K35" s="390">
        <f t="shared" si="2"/>
        <v>3.9478020104028282E-5</v>
      </c>
    </row>
    <row r="36" spans="1:11" ht="15.75">
      <c r="A36" s="300"/>
      <c r="B36" s="848" t="s">
        <v>434</v>
      </c>
      <c r="C36" s="849">
        <v>61261062433.470001</v>
      </c>
      <c r="D36" s="849">
        <v>121192561989</v>
      </c>
      <c r="E36" s="849">
        <v>121192561989</v>
      </c>
      <c r="F36" s="849">
        <v>62182109858.840004</v>
      </c>
      <c r="G36" s="849">
        <v>62182107424.220001</v>
      </c>
      <c r="H36" s="849">
        <v>59866664926.509995</v>
      </c>
      <c r="I36" s="847">
        <f t="shared" si="0"/>
        <v>1.5034753792431566E-2</v>
      </c>
      <c r="J36" s="847">
        <f>IFERROR((G36/E36),"-")</f>
        <v>0.51308517951674248</v>
      </c>
      <c r="K36" s="847">
        <f t="shared" si="2"/>
        <v>7.1661998610204666E-3</v>
      </c>
    </row>
    <row r="37" spans="1:11" ht="15.75">
      <c r="A37" s="300"/>
      <c r="B37" s="394" t="s">
        <v>435</v>
      </c>
      <c r="C37" s="395">
        <v>225782100</v>
      </c>
      <c r="D37" s="395">
        <v>5117721882</v>
      </c>
      <c r="E37" s="395">
        <v>5117721882</v>
      </c>
      <c r="F37" s="395">
        <v>372310342.19999999</v>
      </c>
      <c r="G37" s="395">
        <v>372310342.19999999</v>
      </c>
      <c r="H37" s="395">
        <v>372310342.19999999</v>
      </c>
      <c r="I37" s="390">
        <f t="shared" si="0"/>
        <v>0.64898077482670236</v>
      </c>
      <c r="J37" s="390">
        <f t="shared" si="1"/>
        <v>7.2749233112781336E-2</v>
      </c>
      <c r="K37" s="390">
        <f t="shared" si="2"/>
        <v>4.2907042444349733E-5</v>
      </c>
    </row>
    <row r="38" spans="1:11" ht="15.75">
      <c r="A38" s="300"/>
      <c r="B38" s="303" t="s">
        <v>436</v>
      </c>
      <c r="C38" s="396">
        <v>225782100</v>
      </c>
      <c r="D38" s="396">
        <v>5117721882</v>
      </c>
      <c r="E38" s="396">
        <v>5117721882</v>
      </c>
      <c r="F38" s="396">
        <v>372310342.19999999</v>
      </c>
      <c r="G38" s="396">
        <v>372310342.19999999</v>
      </c>
      <c r="H38" s="396">
        <v>372310342.19999999</v>
      </c>
      <c r="I38" s="390">
        <f t="shared" si="0"/>
        <v>0.64898077482670236</v>
      </c>
      <c r="J38" s="390">
        <f t="shared" si="1"/>
        <v>7.2749233112781336E-2</v>
      </c>
      <c r="K38" s="390">
        <f t="shared" si="2"/>
        <v>4.2907042444349733E-5</v>
      </c>
    </row>
    <row r="39" spans="1:11" ht="15.75">
      <c r="A39" s="300"/>
      <c r="B39" s="397" t="s">
        <v>437</v>
      </c>
      <c r="C39" s="398">
        <v>55317494171.020004</v>
      </c>
      <c r="D39" s="398">
        <v>116074840107</v>
      </c>
      <c r="E39" s="398">
        <v>116074840107</v>
      </c>
      <c r="F39" s="398">
        <v>61809799516.640007</v>
      </c>
      <c r="G39" s="398">
        <v>61809797082.020004</v>
      </c>
      <c r="H39" s="398">
        <v>59494354584.309998</v>
      </c>
      <c r="I39" s="399">
        <f t="shared" si="0"/>
        <v>0.11736437104197715</v>
      </c>
      <c r="J39" s="399">
        <f t="shared" si="1"/>
        <v>0.53249952379897791</v>
      </c>
      <c r="K39" s="399">
        <f t="shared" si="2"/>
        <v>7.1232928185761173E-3</v>
      </c>
    </row>
    <row r="40" spans="1:11" ht="15.75">
      <c r="A40" s="300"/>
      <c r="B40" s="303" t="s">
        <v>438</v>
      </c>
      <c r="C40" s="396">
        <v>55317494171.020004</v>
      </c>
      <c r="D40" s="396">
        <v>116074840107</v>
      </c>
      <c r="E40" s="396">
        <v>116074840107</v>
      </c>
      <c r="F40" s="396">
        <v>61809799516.640007</v>
      </c>
      <c r="G40" s="396">
        <v>61809797082.020004</v>
      </c>
      <c r="H40" s="396">
        <v>59494354584.309998</v>
      </c>
      <c r="I40" s="390">
        <f t="shared" si="0"/>
        <v>0.11736437104197715</v>
      </c>
      <c r="J40" s="390">
        <f t="shared" si="1"/>
        <v>0.53249952379897791</v>
      </c>
      <c r="K40" s="390">
        <f t="shared" si="2"/>
        <v>7.1232928185761173E-3</v>
      </c>
    </row>
    <row r="41" spans="1:11" ht="15.75">
      <c r="A41" s="300"/>
      <c r="B41" s="305" t="s">
        <v>439</v>
      </c>
      <c r="C41" s="400">
        <v>1504276121.6800001</v>
      </c>
      <c r="D41" s="400">
        <v>20000000000</v>
      </c>
      <c r="E41" s="400">
        <v>20000000000</v>
      </c>
      <c r="F41" s="400">
        <v>5274934761.1199999</v>
      </c>
      <c r="G41" s="400">
        <v>5274934761.1199999</v>
      </c>
      <c r="H41" s="400">
        <v>4817242344.7799997</v>
      </c>
      <c r="I41" s="390">
        <f t="shared" si="0"/>
        <v>2.5066266658735943</v>
      </c>
      <c r="J41" s="390">
        <f t="shared" si="1"/>
        <v>0.26374673805600002</v>
      </c>
      <c r="K41" s="390">
        <f t="shared" si="2"/>
        <v>6.0791179839148632E-4</v>
      </c>
    </row>
    <row r="42" spans="1:11" ht="15.75">
      <c r="A42" s="300"/>
      <c r="B42" s="307" t="s">
        <v>440</v>
      </c>
      <c r="C42" s="396">
        <v>0</v>
      </c>
      <c r="D42" s="396">
        <v>0</v>
      </c>
      <c r="E42" s="396">
        <v>0</v>
      </c>
      <c r="F42" s="396">
        <v>0</v>
      </c>
      <c r="G42" s="396">
        <v>0</v>
      </c>
      <c r="H42" s="396">
        <v>0</v>
      </c>
      <c r="I42" s="390" t="str">
        <f t="shared" si="0"/>
        <v>-</v>
      </c>
      <c r="J42" s="390" t="str">
        <f t="shared" si="1"/>
        <v>-</v>
      </c>
      <c r="K42" s="390">
        <f t="shared" si="2"/>
        <v>0</v>
      </c>
    </row>
    <row r="43" spans="1:11" ht="15.75">
      <c r="A43" s="300"/>
      <c r="B43" s="307" t="s">
        <v>441</v>
      </c>
      <c r="C43" s="396">
        <v>1156408674.6000001</v>
      </c>
      <c r="D43" s="396">
        <v>6000000000</v>
      </c>
      <c r="E43" s="396">
        <v>6550434511</v>
      </c>
      <c r="F43" s="396">
        <v>3152148719.4400001</v>
      </c>
      <c r="G43" s="396">
        <v>3152148719.4400001</v>
      </c>
      <c r="H43" s="396">
        <v>2707068363.0299997</v>
      </c>
      <c r="I43" s="390">
        <f t="shared" si="0"/>
        <v>1.7258086078698114</v>
      </c>
      <c r="J43" s="390">
        <f t="shared" si="1"/>
        <v>0.48121215686481045</v>
      </c>
      <c r="K43" s="390">
        <f t="shared" si="2"/>
        <v>3.6327053956309555E-4</v>
      </c>
    </row>
    <row r="44" spans="1:11" ht="15.75">
      <c r="A44" s="300"/>
      <c r="B44" s="307" t="s">
        <v>442</v>
      </c>
      <c r="C44" s="396">
        <v>347867447.07999992</v>
      </c>
      <c r="D44" s="396">
        <v>14000000000</v>
      </c>
      <c r="E44" s="396">
        <v>13449565489</v>
      </c>
      <c r="F44" s="396">
        <v>2122786041.6800001</v>
      </c>
      <c r="G44" s="396">
        <v>2122786041.6800001</v>
      </c>
      <c r="H44" s="396">
        <v>2110173981.75</v>
      </c>
      <c r="I44" s="390">
        <f t="shared" si="0"/>
        <v>5.1022842450441122</v>
      </c>
      <c r="J44" s="390">
        <f t="shared" si="1"/>
        <v>0.15783305738881778</v>
      </c>
      <c r="K44" s="390">
        <f t="shared" si="2"/>
        <v>2.4464125882839077E-4</v>
      </c>
    </row>
    <row r="45" spans="1:11" ht="15.75">
      <c r="A45" s="300"/>
      <c r="B45" s="305" t="s">
        <v>443</v>
      </c>
      <c r="C45" s="400">
        <v>22428283120.200001</v>
      </c>
      <c r="D45" s="400">
        <v>57288226500</v>
      </c>
      <c r="E45" s="400">
        <v>57288226500</v>
      </c>
      <c r="F45" s="400">
        <v>39123388989.260002</v>
      </c>
      <c r="G45" s="400">
        <v>39123388989.260002</v>
      </c>
      <c r="H45" s="400">
        <v>39123388989.260002</v>
      </c>
      <c r="I45" s="401">
        <f t="shared" si="0"/>
        <v>0.74437734620995477</v>
      </c>
      <c r="J45" s="401">
        <f t="shared" si="1"/>
        <v>0.68292197855452907</v>
      </c>
      <c r="K45" s="390">
        <f t="shared" si="2"/>
        <v>4.508789366445335E-3</v>
      </c>
    </row>
    <row r="46" spans="1:11" ht="15.75">
      <c r="A46" s="300"/>
      <c r="B46" s="307" t="s">
        <v>444</v>
      </c>
      <c r="C46" s="396">
        <v>0</v>
      </c>
      <c r="D46" s="396">
        <v>24440840000</v>
      </c>
      <c r="E46" s="396">
        <v>24440840000</v>
      </c>
      <c r="F46" s="396">
        <v>7236400000</v>
      </c>
      <c r="G46" s="396">
        <v>7236400000</v>
      </c>
      <c r="H46" s="396">
        <v>7236400000</v>
      </c>
      <c r="I46" s="390" t="str">
        <f t="shared" si="0"/>
        <v>-</v>
      </c>
      <c r="J46" s="390">
        <f t="shared" si="1"/>
        <v>0.29607820353146619</v>
      </c>
      <c r="K46" s="390">
        <f t="shared" si="2"/>
        <v>8.3396158191463858E-4</v>
      </c>
    </row>
    <row r="47" spans="1:11" ht="15.75">
      <c r="A47" s="300"/>
      <c r="B47" s="307" t="s">
        <v>445</v>
      </c>
      <c r="C47" s="396">
        <v>22428283120.200001</v>
      </c>
      <c r="D47" s="396">
        <v>32847386500</v>
      </c>
      <c r="E47" s="396">
        <v>32847386500</v>
      </c>
      <c r="F47" s="396">
        <v>31886988989.260002</v>
      </c>
      <c r="G47" s="396">
        <v>31886988989.260002</v>
      </c>
      <c r="H47" s="396">
        <v>31886988989.260002</v>
      </c>
      <c r="I47" s="390">
        <f t="shared" si="0"/>
        <v>0.42173116053368487</v>
      </c>
      <c r="J47" s="390">
        <f t="shared" si="1"/>
        <v>0.97076182877624073</v>
      </c>
      <c r="K47" s="390">
        <f t="shared" si="2"/>
        <v>3.6748277845306968E-3</v>
      </c>
    </row>
    <row r="48" spans="1:11" ht="15.75">
      <c r="A48" s="300"/>
      <c r="B48" s="305" t="s">
        <v>446</v>
      </c>
      <c r="C48" s="400">
        <v>31384934929.140003</v>
      </c>
      <c r="D48" s="400">
        <v>38786613607</v>
      </c>
      <c r="E48" s="400">
        <v>38786613607</v>
      </c>
      <c r="F48" s="400">
        <v>17411475766.260002</v>
      </c>
      <c r="G48" s="400">
        <v>17411473331.640003</v>
      </c>
      <c r="H48" s="400">
        <v>15553723250.269999</v>
      </c>
      <c r="I48" s="401">
        <f t="shared" si="0"/>
        <v>-0.44522831189705753</v>
      </c>
      <c r="J48" s="401">
        <f t="shared" si="1"/>
        <v>0.44890418916328578</v>
      </c>
      <c r="K48" s="390">
        <f t="shared" si="2"/>
        <v>2.0065916537392956E-3</v>
      </c>
    </row>
    <row r="49" spans="1:11" ht="15.75">
      <c r="A49" s="300"/>
      <c r="B49" s="307" t="s">
        <v>447</v>
      </c>
      <c r="C49" s="396">
        <v>726535290</v>
      </c>
      <c r="D49" s="389"/>
      <c r="E49" s="389"/>
      <c r="F49" s="389"/>
      <c r="G49" s="389"/>
      <c r="H49" s="389"/>
      <c r="I49" s="390">
        <f t="shared" si="0"/>
        <v>-1</v>
      </c>
      <c r="J49" s="390" t="str">
        <f t="shared" si="1"/>
        <v>-</v>
      </c>
      <c r="K49" s="390">
        <f t="shared" si="2"/>
        <v>0</v>
      </c>
    </row>
    <row r="50" spans="1:11" ht="15.75">
      <c r="A50" s="300"/>
      <c r="B50" s="307" t="s">
        <v>1764</v>
      </c>
      <c r="C50" s="396">
        <v>30658399639.140003</v>
      </c>
      <c r="D50" s="396">
        <v>38786613607</v>
      </c>
      <c r="E50" s="396">
        <v>38786613607</v>
      </c>
      <c r="F50" s="396">
        <v>17411475766.260002</v>
      </c>
      <c r="G50" s="396">
        <v>17411473331.640003</v>
      </c>
      <c r="H50" s="396">
        <v>15553723250.269999</v>
      </c>
      <c r="I50" s="390">
        <f t="shared" si="0"/>
        <v>-0.43208146750714055</v>
      </c>
      <c r="J50" s="390">
        <f t="shared" si="1"/>
        <v>0.44890418916328578</v>
      </c>
      <c r="K50" s="390">
        <f t="shared" si="2"/>
        <v>2.0065916537392956E-3</v>
      </c>
    </row>
    <row r="51" spans="1:11" ht="15.75">
      <c r="A51" s="300"/>
      <c r="B51" s="397" t="s">
        <v>448</v>
      </c>
      <c r="C51" s="398">
        <v>1258926720.0700002</v>
      </c>
      <c r="D51" s="402">
        <v>0</v>
      </c>
      <c r="E51" s="402">
        <v>0</v>
      </c>
      <c r="F51" s="402">
        <v>0</v>
      </c>
      <c r="G51" s="402">
        <v>0</v>
      </c>
      <c r="H51" s="402">
        <v>0</v>
      </c>
      <c r="I51" s="399">
        <f t="shared" si="0"/>
        <v>-1</v>
      </c>
      <c r="J51" s="399" t="str">
        <f t="shared" si="1"/>
        <v>-</v>
      </c>
      <c r="K51" s="399">
        <f t="shared" si="2"/>
        <v>0</v>
      </c>
    </row>
    <row r="52" spans="1:11" ht="15.75">
      <c r="A52" s="300"/>
      <c r="B52" s="303" t="s">
        <v>449</v>
      </c>
      <c r="C52" s="396">
        <v>1258926720.0700002</v>
      </c>
      <c r="D52" s="389">
        <v>0</v>
      </c>
      <c r="E52" s="389">
        <v>0</v>
      </c>
      <c r="F52" s="389">
        <v>0</v>
      </c>
      <c r="G52" s="389">
        <v>0</v>
      </c>
      <c r="H52" s="389">
        <v>0</v>
      </c>
      <c r="I52" s="390">
        <f t="shared" si="0"/>
        <v>-1</v>
      </c>
      <c r="J52" s="390" t="str">
        <f t="shared" si="1"/>
        <v>-</v>
      </c>
      <c r="K52" s="390">
        <f t="shared" si="2"/>
        <v>0</v>
      </c>
    </row>
    <row r="53" spans="1:11" ht="15.75">
      <c r="A53" s="300"/>
      <c r="B53" s="391" t="s">
        <v>450</v>
      </c>
      <c r="C53" s="400">
        <v>29951700.25</v>
      </c>
      <c r="D53" s="392">
        <v>0</v>
      </c>
      <c r="E53" s="392">
        <v>0</v>
      </c>
      <c r="F53" s="392">
        <v>0</v>
      </c>
      <c r="G53" s="392">
        <v>0</v>
      </c>
      <c r="H53" s="392">
        <v>0</v>
      </c>
      <c r="I53" s="390">
        <f t="shared" si="0"/>
        <v>-1</v>
      </c>
      <c r="J53" s="390" t="str">
        <f t="shared" si="1"/>
        <v>-</v>
      </c>
      <c r="K53" s="390">
        <f t="shared" si="2"/>
        <v>0</v>
      </c>
    </row>
    <row r="54" spans="1:11" ht="15.75">
      <c r="A54" s="300"/>
      <c r="B54" s="391" t="s">
        <v>451</v>
      </c>
      <c r="C54" s="400">
        <v>1228975019.8200002</v>
      </c>
      <c r="D54" s="392">
        <v>0</v>
      </c>
      <c r="E54" s="392">
        <v>0</v>
      </c>
      <c r="F54" s="392">
        <v>0</v>
      </c>
      <c r="G54" s="392">
        <v>0</v>
      </c>
      <c r="H54" s="392">
        <v>0</v>
      </c>
      <c r="I54" s="390">
        <f t="shared" si="0"/>
        <v>-1</v>
      </c>
      <c r="J54" s="390" t="str">
        <f t="shared" si="1"/>
        <v>-</v>
      </c>
      <c r="K54" s="390">
        <f t="shared" si="2"/>
        <v>0</v>
      </c>
    </row>
    <row r="55" spans="1:11" ht="15.75">
      <c r="A55" s="300"/>
      <c r="B55" s="307" t="s">
        <v>452</v>
      </c>
      <c r="C55" s="396">
        <v>377570053.48000002</v>
      </c>
      <c r="D55" s="389">
        <v>0</v>
      </c>
      <c r="E55" s="389">
        <v>0</v>
      </c>
      <c r="F55" s="389">
        <v>0</v>
      </c>
      <c r="G55" s="389">
        <v>0</v>
      </c>
      <c r="H55" s="389">
        <v>0</v>
      </c>
      <c r="I55" s="390">
        <f t="shared" si="0"/>
        <v>-1</v>
      </c>
      <c r="J55" s="390" t="str">
        <f t="shared" si="1"/>
        <v>-</v>
      </c>
      <c r="K55" s="390">
        <f t="shared" si="2"/>
        <v>0</v>
      </c>
    </row>
    <row r="56" spans="1:11" ht="15.75">
      <c r="A56" s="300"/>
      <c r="B56" s="307" t="s">
        <v>453</v>
      </c>
      <c r="C56" s="396">
        <v>851404966.34000003</v>
      </c>
      <c r="D56" s="389">
        <v>0</v>
      </c>
      <c r="E56" s="389">
        <v>0</v>
      </c>
      <c r="F56" s="389">
        <v>0</v>
      </c>
      <c r="G56" s="389">
        <v>0</v>
      </c>
      <c r="H56" s="389">
        <v>0</v>
      </c>
      <c r="I56" s="390">
        <f t="shared" si="0"/>
        <v>-1</v>
      </c>
      <c r="J56" s="390" t="str">
        <f t="shared" si="1"/>
        <v>-</v>
      </c>
      <c r="K56" s="390">
        <f t="shared" si="2"/>
        <v>0</v>
      </c>
    </row>
    <row r="57" spans="1:11" ht="15.75">
      <c r="A57" s="300"/>
      <c r="B57" s="397" t="s">
        <v>454</v>
      </c>
      <c r="C57" s="398">
        <v>4458859442.3800001</v>
      </c>
      <c r="D57" s="398">
        <v>0</v>
      </c>
      <c r="E57" s="398">
        <v>0</v>
      </c>
      <c r="F57" s="398">
        <v>0</v>
      </c>
      <c r="G57" s="398">
        <v>0</v>
      </c>
      <c r="H57" s="398">
        <v>0</v>
      </c>
      <c r="I57" s="399">
        <f t="shared" si="0"/>
        <v>-1</v>
      </c>
      <c r="J57" s="399" t="str">
        <f t="shared" si="1"/>
        <v>-</v>
      </c>
      <c r="K57" s="399">
        <f t="shared" si="2"/>
        <v>0</v>
      </c>
    </row>
    <row r="58" spans="1:11" ht="15.75">
      <c r="A58" s="300"/>
      <c r="B58" s="303" t="s">
        <v>455</v>
      </c>
      <c r="C58" s="396">
        <v>4458859442.3800001</v>
      </c>
      <c r="D58" s="389">
        <v>0</v>
      </c>
      <c r="E58" s="389">
        <v>0</v>
      </c>
      <c r="F58" s="389">
        <v>0</v>
      </c>
      <c r="G58" s="389">
        <v>0</v>
      </c>
      <c r="H58" s="389">
        <v>0</v>
      </c>
      <c r="I58" s="390">
        <f t="shared" si="0"/>
        <v>-1</v>
      </c>
      <c r="J58" s="390" t="str">
        <f t="shared" si="1"/>
        <v>-</v>
      </c>
      <c r="K58" s="390">
        <f t="shared" si="2"/>
        <v>0</v>
      </c>
    </row>
    <row r="59" spans="1:11" ht="15.75">
      <c r="A59" s="300"/>
      <c r="B59" s="391" t="s">
        <v>456</v>
      </c>
      <c r="C59" s="400">
        <v>4458859442.3800001</v>
      </c>
      <c r="D59" s="392">
        <v>0</v>
      </c>
      <c r="E59" s="392">
        <v>0</v>
      </c>
      <c r="F59" s="392">
        <v>0</v>
      </c>
      <c r="G59" s="392">
        <v>0</v>
      </c>
      <c r="H59" s="392">
        <v>0</v>
      </c>
      <c r="I59" s="390">
        <f t="shared" si="0"/>
        <v>-1</v>
      </c>
      <c r="J59" s="390" t="str">
        <f t="shared" si="1"/>
        <v>-</v>
      </c>
      <c r="K59" s="390">
        <f t="shared" si="2"/>
        <v>0</v>
      </c>
    </row>
    <row r="60" spans="1:11" ht="15.75">
      <c r="A60" s="300"/>
      <c r="B60" s="307" t="s">
        <v>457</v>
      </c>
      <c r="C60" s="396">
        <v>2458752352</v>
      </c>
      <c r="D60" s="389">
        <v>0</v>
      </c>
      <c r="E60" s="389">
        <v>0</v>
      </c>
      <c r="F60" s="389">
        <v>0</v>
      </c>
      <c r="G60" s="389">
        <v>0</v>
      </c>
      <c r="H60" s="389">
        <v>0</v>
      </c>
      <c r="I60" s="390">
        <f t="shared" si="0"/>
        <v>-1</v>
      </c>
      <c r="J60" s="390" t="str">
        <f t="shared" si="1"/>
        <v>-</v>
      </c>
      <c r="K60" s="390">
        <f t="shared" si="2"/>
        <v>0</v>
      </c>
    </row>
    <row r="61" spans="1:11" ht="15.75">
      <c r="A61" s="300"/>
      <c r="B61" s="307" t="s">
        <v>458</v>
      </c>
      <c r="C61" s="396">
        <v>2000107090.3800001</v>
      </c>
      <c r="D61" s="389">
        <v>0</v>
      </c>
      <c r="E61" s="389">
        <v>0</v>
      </c>
      <c r="F61" s="389">
        <v>0</v>
      </c>
      <c r="G61" s="389">
        <v>0</v>
      </c>
      <c r="H61" s="389">
        <v>0</v>
      </c>
      <c r="I61" s="390">
        <f t="shared" si="0"/>
        <v>-1</v>
      </c>
      <c r="J61" s="390" t="str">
        <f t="shared" si="1"/>
        <v>-</v>
      </c>
      <c r="K61" s="390">
        <f t="shared" si="2"/>
        <v>0</v>
      </c>
    </row>
    <row r="62" spans="1:11" ht="15.75">
      <c r="A62" s="300"/>
      <c r="B62" s="835" t="s">
        <v>459</v>
      </c>
      <c r="C62" s="842">
        <f>+C14-C36</f>
        <v>153891080895.37997</v>
      </c>
      <c r="D62" s="843">
        <f t="shared" ref="D62:H62" si="3">+D14-D36</f>
        <v>280575252741</v>
      </c>
      <c r="E62" s="843">
        <f t="shared" si="3"/>
        <v>284926778340.12</v>
      </c>
      <c r="F62" s="843">
        <f t="shared" si="3"/>
        <v>295633739421.57996</v>
      </c>
      <c r="G62" s="843">
        <f>+G14-G36</f>
        <v>295633741856.19995</v>
      </c>
      <c r="H62" s="843">
        <f t="shared" si="3"/>
        <v>297949184353.90997</v>
      </c>
      <c r="I62" s="844">
        <f>IFERROR(((G62-C62)/C62),"-")</f>
        <v>0.92105832343318927</v>
      </c>
      <c r="J62" s="844">
        <f>IFERROR((G62/E62),"-")</f>
        <v>1.0375779474939311</v>
      </c>
      <c r="K62" s="844">
        <f t="shared" si="2"/>
        <v>3.4070419410997241E-2</v>
      </c>
    </row>
    <row r="63" spans="1:11" ht="15.75">
      <c r="A63" s="300"/>
      <c r="B63" s="300"/>
      <c r="C63" s="300"/>
      <c r="D63" s="300"/>
      <c r="E63" s="300"/>
      <c r="F63" s="300"/>
      <c r="G63" s="300"/>
      <c r="H63" s="300"/>
      <c r="I63" s="300"/>
      <c r="J63" s="300"/>
      <c r="K63" s="300"/>
    </row>
    <row r="64" spans="1:11" ht="15.75">
      <c r="A64" s="300"/>
      <c r="B64" s="300"/>
      <c r="C64" s="300"/>
      <c r="D64" s="300"/>
      <c r="E64" s="300"/>
      <c r="F64" s="300"/>
      <c r="G64" s="300"/>
      <c r="H64" s="300"/>
      <c r="I64" s="300"/>
      <c r="J64" s="300"/>
      <c r="K64" s="300"/>
    </row>
    <row r="65" spans="1:11" ht="15.75">
      <c r="A65" s="300"/>
      <c r="B65" s="403" t="s">
        <v>546</v>
      </c>
      <c r="C65" s="300"/>
      <c r="D65" s="300"/>
      <c r="E65" s="300"/>
      <c r="F65" s="300"/>
      <c r="G65" s="300"/>
      <c r="H65" s="300"/>
      <c r="I65" s="300"/>
      <c r="J65" s="300"/>
      <c r="K65" s="300"/>
    </row>
    <row r="66" spans="1:11" ht="15.75">
      <c r="A66" s="300"/>
      <c r="B66" s="404" t="s">
        <v>165</v>
      </c>
      <c r="C66" s="300"/>
      <c r="D66" s="300"/>
      <c r="E66" s="300"/>
      <c r="F66" s="300"/>
      <c r="G66" s="300"/>
      <c r="H66" s="300"/>
      <c r="I66" s="300"/>
      <c r="J66" s="300"/>
      <c r="K66" s="300"/>
    </row>
    <row r="67" spans="1:11" ht="15.75">
      <c r="A67" s="300"/>
      <c r="B67" s="404" t="s">
        <v>246</v>
      </c>
      <c r="C67" s="300"/>
      <c r="D67" s="300"/>
      <c r="E67" s="300"/>
      <c r="F67" s="300"/>
      <c r="G67" s="300"/>
      <c r="H67" s="300"/>
      <c r="I67" s="300"/>
      <c r="J67" s="300"/>
      <c r="K67" s="300"/>
    </row>
    <row r="68" spans="1:11" ht="15.75">
      <c r="A68" s="300"/>
      <c r="B68" s="404" t="s">
        <v>247</v>
      </c>
      <c r="C68" s="300"/>
      <c r="D68" s="300"/>
      <c r="E68" s="300"/>
      <c r="F68" s="300"/>
      <c r="G68" s="300"/>
      <c r="H68" s="300"/>
      <c r="I68" s="300"/>
      <c r="J68" s="300"/>
      <c r="K68" s="300"/>
    </row>
    <row r="69" spans="1:11" ht="15.75">
      <c r="A69" s="300"/>
      <c r="B69" s="405" t="s">
        <v>547</v>
      </c>
      <c r="C69" s="300"/>
      <c r="D69" s="300"/>
      <c r="E69" s="300"/>
      <c r="F69" s="300"/>
      <c r="G69" s="300"/>
      <c r="H69" s="300"/>
      <c r="I69" s="300"/>
      <c r="J69" s="300"/>
      <c r="K69" s="300"/>
    </row>
    <row r="70" spans="1:11" ht="15.75">
      <c r="A70" s="300"/>
      <c r="B70" s="300"/>
      <c r="C70" s="300"/>
      <c r="D70" s="300"/>
      <c r="E70" s="300"/>
      <c r="F70" s="300"/>
      <c r="G70" s="300"/>
      <c r="H70" s="300"/>
      <c r="I70" s="300"/>
      <c r="J70" s="300"/>
      <c r="K70" s="300"/>
    </row>
    <row r="71" spans="1:11" ht="15.75">
      <c r="A71" s="300"/>
      <c r="B71" s="300"/>
      <c r="C71" s="300"/>
      <c r="D71" s="300"/>
      <c r="E71" s="300"/>
      <c r="F71" s="300"/>
      <c r="G71" s="300"/>
      <c r="H71" s="300"/>
      <c r="I71" s="300"/>
      <c r="J71" s="300"/>
      <c r="K71" s="300"/>
    </row>
    <row r="72" spans="1:11" ht="15.75">
      <c r="A72" s="300"/>
      <c r="B72" s="300"/>
      <c r="C72" s="300"/>
      <c r="D72" s="300"/>
      <c r="E72" s="300"/>
      <c r="F72" s="300"/>
      <c r="G72" s="300"/>
      <c r="H72" s="300"/>
      <c r="I72" s="300"/>
      <c r="J72" s="300"/>
      <c r="K72" s="300"/>
    </row>
    <row r="73" spans="1:11" ht="15.75">
      <c r="A73" s="300"/>
      <c r="B73" s="300"/>
      <c r="C73" s="300"/>
      <c r="D73" s="300"/>
      <c r="E73" s="300"/>
      <c r="F73" s="300"/>
      <c r="G73" s="300"/>
      <c r="H73" s="300"/>
      <c r="I73" s="300"/>
      <c r="J73" s="300"/>
      <c r="K73" s="300"/>
    </row>
    <row r="74" spans="1:11" ht="15.75">
      <c r="A74" s="300"/>
      <c r="B74" s="300"/>
      <c r="C74" s="300"/>
      <c r="D74" s="300"/>
      <c r="E74" s="300"/>
      <c r="F74" s="300"/>
      <c r="G74" s="300"/>
      <c r="H74" s="300"/>
      <c r="I74" s="300"/>
      <c r="J74" s="300"/>
      <c r="K74" s="300"/>
    </row>
    <row r="75" spans="1:11" ht="15.75">
      <c r="A75" s="300"/>
      <c r="B75" s="300"/>
      <c r="C75" s="300"/>
      <c r="D75" s="300"/>
      <c r="E75" s="300"/>
      <c r="F75" s="300"/>
      <c r="G75" s="300"/>
      <c r="H75" s="300"/>
      <c r="I75" s="300"/>
      <c r="J75" s="300"/>
      <c r="K75" s="300"/>
    </row>
    <row r="76" spans="1:11" ht="15.75">
      <c r="A76" s="300"/>
      <c r="B76" s="300"/>
      <c r="C76" s="300"/>
      <c r="D76" s="300"/>
      <c r="E76" s="300"/>
      <c r="F76" s="300"/>
      <c r="G76" s="300"/>
      <c r="H76" s="300"/>
      <c r="I76" s="300"/>
      <c r="J76" s="300"/>
      <c r="K76" s="300"/>
    </row>
    <row r="77" spans="1:11" ht="15.75">
      <c r="A77" s="300"/>
      <c r="B77" s="300"/>
      <c r="C77" s="300"/>
      <c r="D77" s="300"/>
      <c r="E77" s="300"/>
      <c r="F77" s="300"/>
      <c r="G77" s="300"/>
      <c r="H77" s="300"/>
      <c r="I77" s="300"/>
      <c r="J77" s="300"/>
      <c r="K77" s="300"/>
    </row>
  </sheetData>
  <mergeCells count="11">
    <mergeCell ref="B11:B13"/>
    <mergeCell ref="D11:H11"/>
    <mergeCell ref="I11:I12"/>
    <mergeCell ref="J11:J12"/>
    <mergeCell ref="K11:K12"/>
    <mergeCell ref="A8:H8"/>
    <mergeCell ref="A1:H1"/>
    <mergeCell ref="A2:H2"/>
    <mergeCell ref="A3:H3"/>
    <mergeCell ref="A6:H6"/>
    <mergeCell ref="A7:H7"/>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4DBC1-B5C3-4AA5-B0FB-7E02BE48BBEE}">
  <dimension ref="A1:O31"/>
  <sheetViews>
    <sheetView showGridLines="0" workbookViewId="0">
      <selection activeCell="A4" sqref="A4:N4"/>
    </sheetView>
  </sheetViews>
  <sheetFormatPr baseColWidth="10" defaultColWidth="11.42578125" defaultRowHeight="15"/>
  <cols>
    <col min="1" max="1" width="11.42578125" style="166"/>
    <col min="2" max="2" width="26.42578125" style="166" customWidth="1"/>
    <col min="3" max="3" width="23" style="166" customWidth="1"/>
    <col min="4" max="4" width="19.42578125" style="166" customWidth="1"/>
    <col min="5" max="5" width="16.5703125" style="166" customWidth="1"/>
    <col min="6" max="6" width="21.140625" style="166" customWidth="1"/>
    <col min="7" max="7" width="18.5703125" style="166" customWidth="1"/>
    <col min="8" max="9" width="17.5703125" style="166" customWidth="1"/>
    <col min="10" max="10" width="16.85546875" style="166" customWidth="1"/>
    <col min="11" max="11" width="14.140625" style="166" customWidth="1"/>
    <col min="12" max="12" width="15.5703125" style="166" customWidth="1"/>
    <col min="13" max="13" width="11.42578125" style="166"/>
    <col min="14" max="14" width="29.42578125" style="166" customWidth="1"/>
    <col min="15" max="15" width="14.42578125" style="166" customWidth="1"/>
    <col min="16" max="16384" width="11.42578125" style="166"/>
  </cols>
  <sheetData>
    <row r="1" spans="1:15" ht="15.75">
      <c r="A1" s="300"/>
      <c r="B1" s="300"/>
      <c r="C1" s="300"/>
      <c r="D1" s="300"/>
      <c r="E1" s="300"/>
      <c r="F1" s="300"/>
      <c r="G1" s="300"/>
      <c r="H1" s="300"/>
      <c r="I1" s="300"/>
      <c r="J1" s="300"/>
      <c r="K1" s="300"/>
      <c r="L1" s="300"/>
      <c r="M1" s="300"/>
      <c r="N1" s="300"/>
    </row>
    <row r="2" spans="1:15" ht="18" customHeight="1">
      <c r="A2" s="2135" t="s">
        <v>476</v>
      </c>
      <c r="B2" s="2135"/>
      <c r="C2" s="2135"/>
      <c r="D2" s="2135"/>
      <c r="E2" s="2135"/>
      <c r="F2" s="2135"/>
      <c r="G2" s="2135"/>
      <c r="H2" s="2135"/>
      <c r="I2" s="2135"/>
      <c r="J2" s="2135"/>
      <c r="K2" s="2135"/>
      <c r="L2" s="2135"/>
      <c r="M2" s="2135"/>
      <c r="N2" s="2135"/>
    </row>
    <row r="3" spans="1:15" ht="18" customHeight="1">
      <c r="A3" s="2135" t="s">
        <v>477</v>
      </c>
      <c r="B3" s="2135"/>
      <c r="C3" s="2135"/>
      <c r="D3" s="2135"/>
      <c r="E3" s="2135"/>
      <c r="F3" s="2135"/>
      <c r="G3" s="2135"/>
      <c r="H3" s="2135"/>
      <c r="I3" s="2135"/>
      <c r="J3" s="2135"/>
      <c r="K3" s="2135"/>
      <c r="L3" s="2135"/>
      <c r="M3" s="2135"/>
      <c r="N3" s="2135"/>
    </row>
    <row r="4" spans="1:15" ht="18" customHeight="1">
      <c r="A4" s="2136" t="s">
        <v>478</v>
      </c>
      <c r="B4" s="2136"/>
      <c r="C4" s="2136"/>
      <c r="D4" s="2136"/>
      <c r="E4" s="2136"/>
      <c r="F4" s="2136"/>
      <c r="G4" s="2136"/>
      <c r="H4" s="2136"/>
      <c r="I4" s="2136"/>
      <c r="J4" s="2136"/>
      <c r="K4" s="2136"/>
      <c r="L4" s="2136"/>
      <c r="M4" s="2136"/>
      <c r="N4" s="2136"/>
    </row>
    <row r="5" spans="1:15" ht="15.75">
      <c r="A5" s="300"/>
      <c r="B5" s="300"/>
      <c r="C5" s="300"/>
      <c r="D5" s="300"/>
      <c r="E5" s="300"/>
      <c r="F5" s="300"/>
      <c r="G5" s="300"/>
      <c r="H5" s="300"/>
      <c r="I5" s="300"/>
      <c r="J5" s="300"/>
      <c r="K5" s="300"/>
      <c r="L5" s="300"/>
      <c r="M5" s="300"/>
      <c r="N5" s="300"/>
    </row>
    <row r="6" spans="1:15" ht="15.75">
      <c r="A6" s="300"/>
      <c r="B6" s="300"/>
      <c r="C6" s="300"/>
      <c r="D6" s="300"/>
      <c r="E6" s="300"/>
      <c r="F6" s="300"/>
      <c r="G6" s="300"/>
      <c r="H6" s="300"/>
      <c r="I6" s="300"/>
      <c r="J6" s="300"/>
      <c r="K6" s="300"/>
      <c r="L6" s="300"/>
      <c r="M6" s="300"/>
      <c r="N6" s="300"/>
    </row>
    <row r="7" spans="1:15" ht="15.75">
      <c r="A7" s="300"/>
      <c r="B7" s="2339" t="s">
        <v>1765</v>
      </c>
      <c r="C7" s="2339"/>
      <c r="D7" s="2339"/>
      <c r="E7" s="2339"/>
      <c r="F7" s="2339"/>
      <c r="G7" s="2339"/>
      <c r="H7" s="2339"/>
      <c r="I7" s="2339"/>
      <c r="J7" s="2339"/>
      <c r="K7" s="2339"/>
      <c r="L7" s="2339"/>
      <c r="M7" s="2339"/>
      <c r="N7" s="300"/>
    </row>
    <row r="8" spans="1:15" ht="15.75">
      <c r="A8" s="300"/>
      <c r="B8" s="2339" t="s">
        <v>460</v>
      </c>
      <c r="C8" s="2339"/>
      <c r="D8" s="2339"/>
      <c r="E8" s="2339"/>
      <c r="F8" s="2339"/>
      <c r="G8" s="2339"/>
      <c r="H8" s="2339"/>
      <c r="I8" s="2339"/>
      <c r="J8" s="2339"/>
      <c r="K8" s="2339"/>
      <c r="L8" s="2339"/>
      <c r="M8" s="2339"/>
      <c r="N8" s="300"/>
    </row>
    <row r="9" spans="1:15" ht="15.75">
      <c r="A9" s="300"/>
      <c r="B9" s="2338" t="s">
        <v>120</v>
      </c>
      <c r="C9" s="2338"/>
      <c r="D9" s="2338"/>
      <c r="E9" s="2338"/>
      <c r="F9" s="2338"/>
      <c r="G9" s="2338"/>
      <c r="H9" s="2338"/>
      <c r="I9" s="2338"/>
      <c r="J9" s="2338"/>
      <c r="K9" s="2338"/>
      <c r="L9" s="2338"/>
      <c r="M9" s="2338"/>
      <c r="N9" s="300"/>
    </row>
    <row r="10" spans="1:15" ht="16.5" thickBot="1">
      <c r="A10" s="300"/>
      <c r="B10" s="300"/>
      <c r="C10" s="300"/>
      <c r="D10" s="300"/>
      <c r="E10" s="300"/>
      <c r="F10" s="300"/>
      <c r="G10" s="300"/>
      <c r="H10" s="300"/>
      <c r="I10" s="300"/>
      <c r="J10" s="300"/>
      <c r="K10" s="300"/>
      <c r="L10" s="300"/>
      <c r="M10" s="300"/>
      <c r="N10" s="300"/>
    </row>
    <row r="11" spans="1:15" ht="16.5" thickBot="1">
      <c r="A11" s="300"/>
      <c r="B11" s="300"/>
      <c r="C11" s="300"/>
      <c r="D11" s="300"/>
      <c r="E11" s="300"/>
      <c r="F11" s="300"/>
      <c r="G11" s="300"/>
      <c r="H11" s="300"/>
      <c r="I11" s="300"/>
      <c r="J11" s="300"/>
      <c r="K11" s="300"/>
      <c r="L11" s="300"/>
      <c r="M11" s="300"/>
      <c r="N11" s="406" t="s">
        <v>37</v>
      </c>
      <c r="O11" s="197">
        <v>8677138320192.6592</v>
      </c>
    </row>
    <row r="12" spans="1:15" ht="16.5" thickBot="1">
      <c r="A12" s="300"/>
      <c r="B12" s="2340" t="s">
        <v>171</v>
      </c>
      <c r="C12" s="850">
        <v>2025</v>
      </c>
      <c r="D12" s="2343">
        <v>2026</v>
      </c>
      <c r="E12" s="2344"/>
      <c r="F12" s="2344"/>
      <c r="G12" s="2344"/>
      <c r="H12" s="2345"/>
      <c r="I12" s="2346" t="s">
        <v>285</v>
      </c>
      <c r="J12" s="2348" t="s">
        <v>282</v>
      </c>
      <c r="K12" s="2349"/>
      <c r="L12" s="2352" t="s">
        <v>253</v>
      </c>
      <c r="M12" s="300"/>
      <c r="N12" s="300"/>
    </row>
    <row r="13" spans="1:15" ht="17.100000000000001" customHeight="1" thickBot="1">
      <c r="A13" s="300"/>
      <c r="B13" s="2341"/>
      <c r="C13" s="2334" t="s">
        <v>1763</v>
      </c>
      <c r="D13" s="2354" t="s">
        <v>127</v>
      </c>
      <c r="E13" s="2354" t="s">
        <v>408</v>
      </c>
      <c r="F13" s="2334" t="s">
        <v>284</v>
      </c>
      <c r="G13" s="2334" t="s">
        <v>126</v>
      </c>
      <c r="H13" s="2334" t="s">
        <v>175</v>
      </c>
      <c r="I13" s="2347"/>
      <c r="J13" s="2350"/>
      <c r="K13" s="2351"/>
      <c r="L13" s="2353"/>
      <c r="M13" s="300"/>
      <c r="N13" s="300"/>
    </row>
    <row r="14" spans="1:15" ht="16.5" thickBot="1">
      <c r="A14" s="300"/>
      <c r="B14" s="2341"/>
      <c r="C14" s="2335"/>
      <c r="D14" s="2351"/>
      <c r="E14" s="2351"/>
      <c r="F14" s="2335"/>
      <c r="G14" s="2335"/>
      <c r="H14" s="2335"/>
      <c r="I14" s="2335"/>
      <c r="J14" s="838" t="s">
        <v>461</v>
      </c>
      <c r="K14" s="838" t="s">
        <v>462</v>
      </c>
      <c r="L14" s="2353"/>
      <c r="M14" s="300"/>
      <c r="N14" s="300"/>
    </row>
    <row r="15" spans="1:15" ht="20.100000000000001" customHeight="1" thickBot="1">
      <c r="A15" s="300"/>
      <c r="B15" s="2342"/>
      <c r="C15" s="851" t="s">
        <v>463</v>
      </c>
      <c r="D15" s="852" t="s">
        <v>464</v>
      </c>
      <c r="E15" s="853" t="s">
        <v>465</v>
      </c>
      <c r="F15" s="853" t="s">
        <v>466</v>
      </c>
      <c r="G15" s="854" t="s">
        <v>467</v>
      </c>
      <c r="H15" s="854" t="s">
        <v>468</v>
      </c>
      <c r="I15" s="853" t="s">
        <v>133</v>
      </c>
      <c r="J15" s="853" t="s">
        <v>134</v>
      </c>
      <c r="K15" s="853" t="s">
        <v>469</v>
      </c>
      <c r="L15" s="855" t="s">
        <v>136</v>
      </c>
      <c r="M15" s="300"/>
      <c r="N15" s="300"/>
    </row>
    <row r="16" spans="1:15" ht="15.75">
      <c r="A16" s="300"/>
      <c r="B16" s="859" t="s">
        <v>470</v>
      </c>
      <c r="C16" s="856">
        <f>C17+C21</f>
        <v>204727538175.63998</v>
      </c>
      <c r="D16" s="856">
        <f t="shared" ref="D16:H16" si="0">D17+D21</f>
        <v>420331955671</v>
      </c>
      <c r="E16" s="856">
        <f t="shared" si="0"/>
        <v>420331955671</v>
      </c>
      <c r="F16" s="856">
        <f t="shared" si="0"/>
        <v>221258292237.20999</v>
      </c>
      <c r="G16" s="856">
        <f t="shared" si="0"/>
        <v>215595969313.96002</v>
      </c>
      <c r="H16" s="856">
        <f t="shared" si="0"/>
        <v>186984397786.98001</v>
      </c>
      <c r="I16" s="857">
        <f t="shared" ref="I16:I24" si="1">G16/E16</f>
        <v>0.51291834086178822</v>
      </c>
      <c r="J16" s="856">
        <f t="shared" ref="J16:J24" si="2">G16-C16</f>
        <v>10868431138.320038</v>
      </c>
      <c r="K16" s="858">
        <f>G16/C16-1</f>
        <v>5.3087294631539939E-2</v>
      </c>
      <c r="L16" s="857">
        <f>G16/$O$11</f>
        <v>2.4846436850297107E-2</v>
      </c>
      <c r="M16" s="300"/>
      <c r="N16" s="300"/>
    </row>
    <row r="17" spans="1:14" ht="15.75">
      <c r="A17" s="300"/>
      <c r="B17" s="860" t="s">
        <v>471</v>
      </c>
      <c r="C17" s="408">
        <f>+SUM(C18:C20)</f>
        <v>149861152192.16998</v>
      </c>
      <c r="D17" s="408">
        <f t="shared" ref="D17:H17" si="3">+SUM(D18:D20)</f>
        <v>280320829478</v>
      </c>
      <c r="E17" s="408">
        <f t="shared" si="3"/>
        <v>280320829478</v>
      </c>
      <c r="F17" s="408">
        <f t="shared" si="3"/>
        <v>159600592572.45999</v>
      </c>
      <c r="G17" s="408">
        <f t="shared" si="3"/>
        <v>153938269850.79001</v>
      </c>
      <c r="H17" s="408">
        <f t="shared" si="3"/>
        <v>135342601387.17001</v>
      </c>
      <c r="I17" s="861">
        <f t="shared" si="1"/>
        <v>0.54915030801473608</v>
      </c>
      <c r="J17" s="408">
        <f t="shared" si="2"/>
        <v>4077117658.6200256</v>
      </c>
      <c r="K17" s="862">
        <f t="shared" ref="K17:K24" si="4">G17/C17-1</f>
        <v>2.7205967650588025E-2</v>
      </c>
      <c r="L17" s="861">
        <f t="shared" ref="L17:L24" si="5">G17/$O$11</f>
        <v>1.7740672577796605E-2</v>
      </c>
      <c r="M17" s="300"/>
      <c r="N17" s="300"/>
    </row>
    <row r="18" spans="1:14" ht="15.75">
      <c r="A18" s="300"/>
      <c r="B18" s="411" t="s">
        <v>472</v>
      </c>
      <c r="C18" s="304">
        <v>53086682759.339996</v>
      </c>
      <c r="D18" s="304">
        <v>71634000107</v>
      </c>
      <c r="E18" s="304">
        <v>71634000107</v>
      </c>
      <c r="F18" s="304">
        <v>49298464755.520004</v>
      </c>
      <c r="G18" s="304">
        <v>49298462320.900002</v>
      </c>
      <c r="H18" s="304">
        <v>47440712239.529999</v>
      </c>
      <c r="I18" s="412">
        <f t="shared" si="1"/>
        <v>0.68819921053218702</v>
      </c>
      <c r="J18" s="304">
        <f t="shared" si="2"/>
        <v>-3788220438.4399948</v>
      </c>
      <c r="K18" s="413">
        <f t="shared" si="4"/>
        <v>-7.1359147747341645E-2</v>
      </c>
      <c r="L18" s="412">
        <f t="shared" si="5"/>
        <v>5.6814194382699924E-3</v>
      </c>
      <c r="M18" s="300"/>
      <c r="N18" s="300"/>
    </row>
    <row r="19" spans="1:14" ht="15.75">
      <c r="A19" s="300"/>
      <c r="B19" s="411" t="s">
        <v>473</v>
      </c>
      <c r="C19" s="304">
        <v>95417227456.389999</v>
      </c>
      <c r="D19" s="304">
        <v>207303121140</v>
      </c>
      <c r="E19" s="304">
        <v>207266121140</v>
      </c>
      <c r="F19" s="304">
        <v>109444390333.51999</v>
      </c>
      <c r="G19" s="304">
        <v>103784988238.29001</v>
      </c>
      <c r="H19" s="304">
        <v>87090886911.76001</v>
      </c>
      <c r="I19" s="412">
        <f t="shared" si="1"/>
        <v>0.50073300772675433</v>
      </c>
      <c r="J19" s="304">
        <f t="shared" si="2"/>
        <v>8367760781.9000092</v>
      </c>
      <c r="K19" s="413">
        <f t="shared" si="4"/>
        <v>8.769654081307765E-2</v>
      </c>
      <c r="L19" s="412">
        <f t="shared" si="5"/>
        <v>1.1960739175584061E-2</v>
      </c>
      <c r="M19" s="300"/>
      <c r="N19" s="300"/>
    </row>
    <row r="20" spans="1:14" ht="16.5" thickBot="1">
      <c r="A20" s="300"/>
      <c r="B20" s="414" t="s">
        <v>474</v>
      </c>
      <c r="C20" s="415">
        <v>1357241976.4400001</v>
      </c>
      <c r="D20" s="415">
        <v>1383708231</v>
      </c>
      <c r="E20" s="415">
        <v>1420708231</v>
      </c>
      <c r="F20" s="415">
        <v>857737483.42000008</v>
      </c>
      <c r="G20" s="415">
        <v>854819291.60000002</v>
      </c>
      <c r="H20" s="415">
        <v>811002235.88</v>
      </c>
      <c r="I20" s="416">
        <f t="shared" si="1"/>
        <v>0.60168532352227921</v>
      </c>
      <c r="J20" s="415">
        <f t="shared" si="2"/>
        <v>-502422684.84000003</v>
      </c>
      <c r="K20" s="417">
        <f t="shared" si="4"/>
        <v>-0.37017915269452384</v>
      </c>
      <c r="L20" s="416">
        <f t="shared" si="5"/>
        <v>9.8513963942552485E-5</v>
      </c>
      <c r="M20" s="300"/>
      <c r="N20" s="300"/>
    </row>
    <row r="21" spans="1:14" ht="15.75">
      <c r="A21" s="300"/>
      <c r="B21" s="407" t="s">
        <v>475</v>
      </c>
      <c r="C21" s="408">
        <f>SUM(C22:C24)</f>
        <v>54866385983.470001</v>
      </c>
      <c r="D21" s="408">
        <f t="shared" ref="D21:H21" si="6">SUM(D22:D24)</f>
        <v>140011126193</v>
      </c>
      <c r="E21" s="408">
        <f t="shared" si="6"/>
        <v>140011126193</v>
      </c>
      <c r="F21" s="408">
        <f t="shared" si="6"/>
        <v>61657699664.75</v>
      </c>
      <c r="G21" s="408">
        <f t="shared" si="6"/>
        <v>61657699463.169998</v>
      </c>
      <c r="H21" s="408">
        <f t="shared" si="6"/>
        <v>51641796399.809998</v>
      </c>
      <c r="I21" s="409">
        <f t="shared" si="1"/>
        <v>0.44037714101504483</v>
      </c>
      <c r="J21" s="408">
        <f t="shared" si="2"/>
        <v>6791313479.6999969</v>
      </c>
      <c r="K21" s="410">
        <f t="shared" si="4"/>
        <v>0.12377912920574108</v>
      </c>
      <c r="L21" s="409">
        <f t="shared" si="5"/>
        <v>7.1057642725004993E-3</v>
      </c>
      <c r="M21" s="300"/>
      <c r="N21" s="300"/>
    </row>
    <row r="22" spans="1:14" ht="15.75">
      <c r="A22" s="300"/>
      <c r="B22" s="411" t="s">
        <v>472</v>
      </c>
      <c r="C22" s="304">
        <v>726535290</v>
      </c>
      <c r="D22" s="304">
        <v>24440840000</v>
      </c>
      <c r="E22" s="304">
        <v>24440840000</v>
      </c>
      <c r="F22" s="304">
        <v>7236400000</v>
      </c>
      <c r="G22" s="304">
        <v>7236400000</v>
      </c>
      <c r="H22" s="304">
        <v>7236400000</v>
      </c>
      <c r="I22" s="412">
        <f t="shared" si="1"/>
        <v>0.29607820353146619</v>
      </c>
      <c r="J22" s="304">
        <f t="shared" si="2"/>
        <v>6509864710</v>
      </c>
      <c r="K22" s="413">
        <f t="shared" si="4"/>
        <v>8.9601493548923141</v>
      </c>
      <c r="L22" s="412">
        <f t="shared" si="5"/>
        <v>8.3396158191463858E-4</v>
      </c>
      <c r="M22" s="300"/>
      <c r="N22" s="300"/>
    </row>
    <row r="23" spans="1:14" ht="15.75">
      <c r="A23" s="300"/>
      <c r="B23" s="411" t="s">
        <v>473</v>
      </c>
      <c r="C23" s="304">
        <v>54093937970.470001</v>
      </c>
      <c r="D23" s="304">
        <v>115480602004</v>
      </c>
      <c r="E23" s="304">
        <v>115480602004</v>
      </c>
      <c r="F23" s="304">
        <v>54390486091.099998</v>
      </c>
      <c r="G23" s="304">
        <v>54390486019.790001</v>
      </c>
      <c r="H23" s="304">
        <v>44379588405.25</v>
      </c>
      <c r="I23" s="412">
        <f t="shared" si="1"/>
        <v>0.47099240111257845</v>
      </c>
      <c r="J23" s="304">
        <f t="shared" si="2"/>
        <v>296548049.31999969</v>
      </c>
      <c r="K23" s="412">
        <f t="shared" si="4"/>
        <v>5.482093935957888E-3</v>
      </c>
      <c r="L23" s="412">
        <f t="shared" si="5"/>
        <v>6.2682515839602706E-3</v>
      </c>
      <c r="M23" s="300"/>
      <c r="N23" s="300"/>
    </row>
    <row r="24" spans="1:14" ht="16.5" thickBot="1">
      <c r="A24" s="300"/>
      <c r="B24" s="414" t="s">
        <v>474</v>
      </c>
      <c r="C24" s="415">
        <v>45912723</v>
      </c>
      <c r="D24" s="415">
        <v>89684189</v>
      </c>
      <c r="E24" s="415">
        <v>89684189</v>
      </c>
      <c r="F24" s="415">
        <v>30813573.649999999</v>
      </c>
      <c r="G24" s="415">
        <v>30813443.379999999</v>
      </c>
      <c r="H24" s="415">
        <v>25807994.559999999</v>
      </c>
      <c r="I24" s="416">
        <f t="shared" si="1"/>
        <v>0.34357720935626679</v>
      </c>
      <c r="J24" s="415">
        <f t="shared" si="2"/>
        <v>-15099279.620000001</v>
      </c>
      <c r="K24" s="417">
        <f t="shared" si="4"/>
        <v>-0.32886918120713515</v>
      </c>
      <c r="L24" s="416">
        <f t="shared" si="5"/>
        <v>3.5511066255903417E-6</v>
      </c>
      <c r="M24" s="300"/>
      <c r="N24" s="300"/>
    </row>
    <row r="25" spans="1:14" ht="15.75">
      <c r="A25" s="300"/>
      <c r="B25" s="300"/>
      <c r="C25" s="300"/>
      <c r="D25" s="300"/>
      <c r="E25" s="300"/>
      <c r="F25" s="300"/>
      <c r="G25" s="300"/>
      <c r="H25" s="300"/>
      <c r="I25" s="300"/>
      <c r="J25" s="300"/>
      <c r="K25" s="300"/>
      <c r="L25" s="300"/>
      <c r="M25" s="300"/>
      <c r="N25" s="300"/>
    </row>
    <row r="26" spans="1:14" ht="15.75">
      <c r="A26" s="300"/>
      <c r="B26" s="403" t="s">
        <v>546</v>
      </c>
      <c r="C26" s="300"/>
      <c r="D26" s="300"/>
      <c r="E26" s="300"/>
      <c r="F26" s="300"/>
      <c r="G26" s="300"/>
      <c r="H26" s="300"/>
      <c r="I26" s="300"/>
      <c r="J26" s="300"/>
      <c r="K26" s="300"/>
      <c r="L26" s="300"/>
      <c r="M26" s="300"/>
      <c r="N26" s="300"/>
    </row>
    <row r="27" spans="1:14" ht="15.75">
      <c r="A27" s="300"/>
      <c r="B27" s="404" t="s">
        <v>165</v>
      </c>
      <c r="C27" s="300"/>
      <c r="D27" s="300"/>
      <c r="E27" s="300"/>
      <c r="F27" s="300"/>
      <c r="G27" s="300"/>
      <c r="H27" s="300"/>
      <c r="I27" s="300"/>
      <c r="J27" s="300"/>
      <c r="K27" s="300"/>
      <c r="L27" s="300"/>
      <c r="M27" s="300"/>
      <c r="N27" s="300"/>
    </row>
    <row r="28" spans="1:14" ht="15.75">
      <c r="A28" s="300"/>
      <c r="B28" s="404" t="s">
        <v>246</v>
      </c>
      <c r="C28" s="300"/>
      <c r="D28" s="300"/>
      <c r="E28" s="300"/>
      <c r="F28" s="300"/>
      <c r="G28" s="300"/>
      <c r="H28" s="300"/>
      <c r="I28" s="300"/>
      <c r="J28" s="300"/>
      <c r="K28" s="300"/>
      <c r="L28" s="300"/>
      <c r="M28" s="300"/>
      <c r="N28" s="300"/>
    </row>
    <row r="29" spans="1:14" ht="15.75">
      <c r="A29" s="300"/>
      <c r="B29" s="404" t="s">
        <v>247</v>
      </c>
      <c r="C29" s="300"/>
      <c r="D29" s="300"/>
      <c r="E29" s="300"/>
      <c r="F29" s="300"/>
      <c r="G29" s="300"/>
      <c r="H29" s="300"/>
      <c r="I29" s="300"/>
      <c r="J29" s="300"/>
      <c r="K29" s="300"/>
      <c r="L29" s="300"/>
      <c r="M29" s="300"/>
      <c r="N29" s="300"/>
    </row>
    <row r="30" spans="1:14" ht="15.75">
      <c r="A30" s="300"/>
      <c r="B30" s="405" t="s">
        <v>547</v>
      </c>
      <c r="C30" s="300"/>
      <c r="D30" s="300"/>
      <c r="E30" s="300"/>
      <c r="F30" s="300"/>
      <c r="G30" s="300"/>
      <c r="H30" s="300"/>
      <c r="I30" s="300"/>
      <c r="J30" s="300"/>
      <c r="K30" s="300"/>
      <c r="L30" s="300"/>
      <c r="M30" s="300"/>
      <c r="N30" s="300"/>
    </row>
    <row r="31" spans="1:14" ht="15.75">
      <c r="A31" s="300"/>
      <c r="B31" s="300"/>
      <c r="C31" s="300"/>
      <c r="D31" s="300"/>
      <c r="E31" s="300"/>
      <c r="F31" s="300"/>
      <c r="G31" s="300"/>
      <c r="H31" s="300"/>
      <c r="I31" s="300"/>
      <c r="J31" s="300"/>
      <c r="K31" s="300"/>
      <c r="L31" s="300"/>
      <c r="M31" s="300"/>
      <c r="N31" s="300"/>
    </row>
  </sheetData>
  <mergeCells count="17">
    <mergeCell ref="B12:B15"/>
    <mergeCell ref="D12:H12"/>
    <mergeCell ref="I12:I14"/>
    <mergeCell ref="J12:K13"/>
    <mergeCell ref="L12:L14"/>
    <mergeCell ref="C13:C14"/>
    <mergeCell ref="D13:D14"/>
    <mergeCell ref="E13:E14"/>
    <mergeCell ref="F13:F14"/>
    <mergeCell ref="G13:G14"/>
    <mergeCell ref="H13:H14"/>
    <mergeCell ref="B9:M9"/>
    <mergeCell ref="A2:N2"/>
    <mergeCell ref="A3:N3"/>
    <mergeCell ref="A4:N4"/>
    <mergeCell ref="B7:M7"/>
    <mergeCell ref="B8:M8"/>
  </mergeCells>
  <pageMargins left="0.7" right="0.7" top="0.75" bottom="0.75" header="0.3" footer="0.3"/>
  <ignoredErrors>
    <ignoredError sqref="C15:L15" numberStoredAsText="1"/>
  </ignoredErrors>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D3EA0-0273-4FBA-9E35-A5E8FA62958C}">
  <sheetPr>
    <pageSetUpPr autoPageBreaks="0"/>
  </sheetPr>
  <dimension ref="A1:I32"/>
  <sheetViews>
    <sheetView showGridLines="0" zoomScaleNormal="100" workbookViewId="0">
      <selection activeCell="B4" sqref="B4:F4"/>
    </sheetView>
  </sheetViews>
  <sheetFormatPr baseColWidth="10" defaultColWidth="11.42578125" defaultRowHeight="15"/>
  <cols>
    <col min="1" max="2" width="11.42578125" style="113"/>
    <col min="3" max="3" width="50.85546875" style="113" customWidth="1"/>
    <col min="4" max="4" width="18.42578125" style="113" customWidth="1"/>
    <col min="5" max="5" width="17.85546875" style="113" customWidth="1"/>
    <col min="6" max="6" width="11.42578125" style="113"/>
    <col min="7" max="7" width="29.85546875" style="113" customWidth="1"/>
    <col min="8" max="8" width="15.5703125" style="113" customWidth="1"/>
    <col min="9" max="9" width="17.140625" style="113" customWidth="1"/>
    <col min="10" max="10" width="15.5703125" style="113" customWidth="1"/>
    <col min="11" max="256" width="11.42578125" style="113"/>
    <col min="257" max="257" width="49.42578125" style="113" customWidth="1"/>
    <col min="258" max="259" width="21.85546875" style="113" customWidth="1"/>
    <col min="260" max="512" width="11.42578125" style="113"/>
    <col min="513" max="513" width="49.42578125" style="113" customWidth="1"/>
    <col min="514" max="515" width="21.85546875" style="113" customWidth="1"/>
    <col min="516" max="768" width="11.42578125" style="113"/>
    <col min="769" max="769" width="49.42578125" style="113" customWidth="1"/>
    <col min="770" max="771" width="21.85546875" style="113" customWidth="1"/>
    <col min="772" max="1024" width="11.42578125" style="113"/>
    <col min="1025" max="1025" width="49.42578125" style="113" customWidth="1"/>
    <col min="1026" max="1027" width="21.85546875" style="113" customWidth="1"/>
    <col min="1028" max="1280" width="11.42578125" style="113"/>
    <col min="1281" max="1281" width="49.42578125" style="113" customWidth="1"/>
    <col min="1282" max="1283" width="21.85546875" style="113" customWidth="1"/>
    <col min="1284" max="1536" width="11.42578125" style="113"/>
    <col min="1537" max="1537" width="49.42578125" style="113" customWidth="1"/>
    <col min="1538" max="1539" width="21.85546875" style="113" customWidth="1"/>
    <col min="1540" max="1792" width="11.42578125" style="113"/>
    <col min="1793" max="1793" width="49.42578125" style="113" customWidth="1"/>
    <col min="1794" max="1795" width="21.85546875" style="113" customWidth="1"/>
    <col min="1796" max="2048" width="11.42578125" style="113"/>
    <col min="2049" max="2049" width="49.42578125" style="113" customWidth="1"/>
    <col min="2050" max="2051" width="21.85546875" style="113" customWidth="1"/>
    <col min="2052" max="2304" width="11.42578125" style="113"/>
    <col min="2305" max="2305" width="49.42578125" style="113" customWidth="1"/>
    <col min="2306" max="2307" width="21.85546875" style="113" customWidth="1"/>
    <col min="2308" max="2560" width="11.42578125" style="113"/>
    <col min="2561" max="2561" width="49.42578125" style="113" customWidth="1"/>
    <col min="2562" max="2563" width="21.85546875" style="113" customWidth="1"/>
    <col min="2564" max="2816" width="11.42578125" style="113"/>
    <col min="2817" max="2817" width="49.42578125" style="113" customWidth="1"/>
    <col min="2818" max="2819" width="21.85546875" style="113" customWidth="1"/>
    <col min="2820" max="3072" width="11.42578125" style="113"/>
    <col min="3073" max="3073" width="49.42578125" style="113" customWidth="1"/>
    <col min="3074" max="3075" width="21.85546875" style="113" customWidth="1"/>
    <col min="3076" max="3328" width="11.42578125" style="113"/>
    <col min="3329" max="3329" width="49.42578125" style="113" customWidth="1"/>
    <col min="3330" max="3331" width="21.85546875" style="113" customWidth="1"/>
    <col min="3332" max="3584" width="11.42578125" style="113"/>
    <col min="3585" max="3585" width="49.42578125" style="113" customWidth="1"/>
    <col min="3586" max="3587" width="21.85546875" style="113" customWidth="1"/>
    <col min="3588" max="3840" width="11.42578125" style="113"/>
    <col min="3841" max="3841" width="49.42578125" style="113" customWidth="1"/>
    <col min="3842" max="3843" width="21.85546875" style="113" customWidth="1"/>
    <col min="3844" max="4096" width="11.42578125" style="113"/>
    <col min="4097" max="4097" width="49.42578125" style="113" customWidth="1"/>
    <col min="4098" max="4099" width="21.85546875" style="113" customWidth="1"/>
    <col min="4100" max="4352" width="11.42578125" style="113"/>
    <col min="4353" max="4353" width="49.42578125" style="113" customWidth="1"/>
    <col min="4354" max="4355" width="21.85546875" style="113" customWidth="1"/>
    <col min="4356" max="4608" width="11.42578125" style="113"/>
    <col min="4609" max="4609" width="49.42578125" style="113" customWidth="1"/>
    <col min="4610" max="4611" width="21.85546875" style="113" customWidth="1"/>
    <col min="4612" max="4864" width="11.42578125" style="113"/>
    <col min="4865" max="4865" width="49.42578125" style="113" customWidth="1"/>
    <col min="4866" max="4867" width="21.85546875" style="113" customWidth="1"/>
    <col min="4868" max="5120" width="11.42578125" style="113"/>
    <col min="5121" max="5121" width="49.42578125" style="113" customWidth="1"/>
    <col min="5122" max="5123" width="21.85546875" style="113" customWidth="1"/>
    <col min="5124" max="5376" width="11.42578125" style="113"/>
    <col min="5377" max="5377" width="49.42578125" style="113" customWidth="1"/>
    <col min="5378" max="5379" width="21.85546875" style="113" customWidth="1"/>
    <col min="5380" max="5632" width="11.42578125" style="113"/>
    <col min="5633" max="5633" width="49.42578125" style="113" customWidth="1"/>
    <col min="5634" max="5635" width="21.85546875" style="113" customWidth="1"/>
    <col min="5636" max="5888" width="11.42578125" style="113"/>
    <col min="5889" max="5889" width="49.42578125" style="113" customWidth="1"/>
    <col min="5890" max="5891" width="21.85546875" style="113" customWidth="1"/>
    <col min="5892" max="6144" width="11.42578125" style="113"/>
    <col min="6145" max="6145" width="49.42578125" style="113" customWidth="1"/>
    <col min="6146" max="6147" width="21.85546875" style="113" customWidth="1"/>
    <col min="6148" max="6400" width="11.42578125" style="113"/>
    <col min="6401" max="6401" width="49.42578125" style="113" customWidth="1"/>
    <col min="6402" max="6403" width="21.85546875" style="113" customWidth="1"/>
    <col min="6404" max="6656" width="11.42578125" style="113"/>
    <col min="6657" max="6657" width="49.42578125" style="113" customWidth="1"/>
    <col min="6658" max="6659" width="21.85546875" style="113" customWidth="1"/>
    <col min="6660" max="6912" width="11.42578125" style="113"/>
    <col min="6913" max="6913" width="49.42578125" style="113" customWidth="1"/>
    <col min="6914" max="6915" width="21.85546875" style="113" customWidth="1"/>
    <col min="6916" max="7168" width="11.42578125" style="113"/>
    <col min="7169" max="7169" width="49.42578125" style="113" customWidth="1"/>
    <col min="7170" max="7171" width="21.85546875" style="113" customWidth="1"/>
    <col min="7172" max="7424" width="11.42578125" style="113"/>
    <col min="7425" max="7425" width="49.42578125" style="113" customWidth="1"/>
    <col min="7426" max="7427" width="21.85546875" style="113" customWidth="1"/>
    <col min="7428" max="7680" width="11.42578125" style="113"/>
    <col min="7681" max="7681" width="49.42578125" style="113" customWidth="1"/>
    <col min="7682" max="7683" width="21.85546875" style="113" customWidth="1"/>
    <col min="7684" max="7936" width="11.42578125" style="113"/>
    <col min="7937" max="7937" width="49.42578125" style="113" customWidth="1"/>
    <col min="7938" max="7939" width="21.85546875" style="113" customWidth="1"/>
    <col min="7940" max="8192" width="11.42578125" style="113"/>
    <col min="8193" max="8193" width="49.42578125" style="113" customWidth="1"/>
    <col min="8194" max="8195" width="21.85546875" style="113" customWidth="1"/>
    <col min="8196" max="8448" width="11.42578125" style="113"/>
    <col min="8449" max="8449" width="49.42578125" style="113" customWidth="1"/>
    <col min="8450" max="8451" width="21.85546875" style="113" customWidth="1"/>
    <col min="8452" max="8704" width="11.42578125" style="113"/>
    <col min="8705" max="8705" width="49.42578125" style="113" customWidth="1"/>
    <col min="8706" max="8707" width="21.85546875" style="113" customWidth="1"/>
    <col min="8708" max="8960" width="11.42578125" style="113"/>
    <col min="8961" max="8961" width="49.42578125" style="113" customWidth="1"/>
    <col min="8962" max="8963" width="21.85546875" style="113" customWidth="1"/>
    <col min="8964" max="9216" width="11.42578125" style="113"/>
    <col min="9217" max="9217" width="49.42578125" style="113" customWidth="1"/>
    <col min="9218" max="9219" width="21.85546875" style="113" customWidth="1"/>
    <col min="9220" max="9472" width="11.42578125" style="113"/>
    <col min="9473" max="9473" width="49.42578125" style="113" customWidth="1"/>
    <col min="9474" max="9475" width="21.85546875" style="113" customWidth="1"/>
    <col min="9476" max="9728" width="11.42578125" style="113"/>
    <col min="9729" max="9729" width="49.42578125" style="113" customWidth="1"/>
    <col min="9730" max="9731" width="21.85546875" style="113" customWidth="1"/>
    <col min="9732" max="9984" width="11.42578125" style="113"/>
    <col min="9985" max="9985" width="49.42578125" style="113" customWidth="1"/>
    <col min="9986" max="9987" width="21.85546875" style="113" customWidth="1"/>
    <col min="9988" max="10240" width="11.42578125" style="113"/>
    <col min="10241" max="10241" width="49.42578125" style="113" customWidth="1"/>
    <col min="10242" max="10243" width="21.85546875" style="113" customWidth="1"/>
    <col min="10244" max="10496" width="11.42578125" style="113"/>
    <col min="10497" max="10497" width="49.42578125" style="113" customWidth="1"/>
    <col min="10498" max="10499" width="21.85546875" style="113" customWidth="1"/>
    <col min="10500" max="10752" width="11.42578125" style="113"/>
    <col min="10753" max="10753" width="49.42578125" style="113" customWidth="1"/>
    <col min="10754" max="10755" width="21.85546875" style="113" customWidth="1"/>
    <col min="10756" max="11008" width="11.42578125" style="113"/>
    <col min="11009" max="11009" width="49.42578125" style="113" customWidth="1"/>
    <col min="11010" max="11011" width="21.85546875" style="113" customWidth="1"/>
    <col min="11012" max="11264" width="11.42578125" style="113"/>
    <col min="11265" max="11265" width="49.42578125" style="113" customWidth="1"/>
    <col min="11266" max="11267" width="21.85546875" style="113" customWidth="1"/>
    <col min="11268" max="11520" width="11.42578125" style="113"/>
    <col min="11521" max="11521" width="49.42578125" style="113" customWidth="1"/>
    <col min="11522" max="11523" width="21.85546875" style="113" customWidth="1"/>
    <col min="11524" max="11776" width="11.42578125" style="113"/>
    <col min="11777" max="11777" width="49.42578125" style="113" customWidth="1"/>
    <col min="11778" max="11779" width="21.85546875" style="113" customWidth="1"/>
    <col min="11780" max="12032" width="11.42578125" style="113"/>
    <col min="12033" max="12033" width="49.42578125" style="113" customWidth="1"/>
    <col min="12034" max="12035" width="21.85546875" style="113" customWidth="1"/>
    <col min="12036" max="12288" width="11.42578125" style="113"/>
    <col min="12289" max="12289" width="49.42578125" style="113" customWidth="1"/>
    <col min="12290" max="12291" width="21.85546875" style="113" customWidth="1"/>
    <col min="12292" max="12544" width="11.42578125" style="113"/>
    <col min="12545" max="12545" width="49.42578125" style="113" customWidth="1"/>
    <col min="12546" max="12547" width="21.85546875" style="113" customWidth="1"/>
    <col min="12548" max="12800" width="11.42578125" style="113"/>
    <col min="12801" max="12801" width="49.42578125" style="113" customWidth="1"/>
    <col min="12802" max="12803" width="21.85546875" style="113" customWidth="1"/>
    <col min="12804" max="13056" width="11.42578125" style="113"/>
    <col min="13057" max="13057" width="49.42578125" style="113" customWidth="1"/>
    <col min="13058" max="13059" width="21.85546875" style="113" customWidth="1"/>
    <col min="13060" max="13312" width="11.42578125" style="113"/>
    <col min="13313" max="13313" width="49.42578125" style="113" customWidth="1"/>
    <col min="13314" max="13315" width="21.85546875" style="113" customWidth="1"/>
    <col min="13316" max="13568" width="11.42578125" style="113"/>
    <col min="13569" max="13569" width="49.42578125" style="113" customWidth="1"/>
    <col min="13570" max="13571" width="21.85546875" style="113" customWidth="1"/>
    <col min="13572" max="13824" width="11.42578125" style="113"/>
    <col min="13825" max="13825" width="49.42578125" style="113" customWidth="1"/>
    <col min="13826" max="13827" width="21.85546875" style="113" customWidth="1"/>
    <col min="13828" max="14080" width="11.42578125" style="113"/>
    <col min="14081" max="14081" width="49.42578125" style="113" customWidth="1"/>
    <col min="14082" max="14083" width="21.85546875" style="113" customWidth="1"/>
    <col min="14084" max="14336" width="11.42578125" style="113"/>
    <col min="14337" max="14337" width="49.42578125" style="113" customWidth="1"/>
    <col min="14338" max="14339" width="21.85546875" style="113" customWidth="1"/>
    <col min="14340" max="14592" width="11.42578125" style="113"/>
    <col min="14593" max="14593" width="49.42578125" style="113" customWidth="1"/>
    <col min="14594" max="14595" width="21.85546875" style="113" customWidth="1"/>
    <col min="14596" max="14848" width="11.42578125" style="113"/>
    <col min="14849" max="14849" width="49.42578125" style="113" customWidth="1"/>
    <col min="14850" max="14851" width="21.85546875" style="113" customWidth="1"/>
    <col min="14852" max="15104" width="11.42578125" style="113"/>
    <col min="15105" max="15105" width="49.42578125" style="113" customWidth="1"/>
    <col min="15106" max="15107" width="21.85546875" style="113" customWidth="1"/>
    <col min="15108" max="15360" width="11.42578125" style="113"/>
    <col min="15361" max="15361" width="49.42578125" style="113" customWidth="1"/>
    <col min="15362" max="15363" width="21.85546875" style="113" customWidth="1"/>
    <col min="15364" max="15616" width="11.42578125" style="113"/>
    <col min="15617" max="15617" width="49.42578125" style="113" customWidth="1"/>
    <col min="15618" max="15619" width="21.85546875" style="113" customWidth="1"/>
    <col min="15620" max="15872" width="11.42578125" style="113"/>
    <col min="15873" max="15873" width="49.42578125" style="113" customWidth="1"/>
    <col min="15874" max="15875" width="21.85546875" style="113" customWidth="1"/>
    <col min="15876" max="16128" width="11.42578125" style="113"/>
    <col min="16129" max="16129" width="49.42578125" style="113" customWidth="1"/>
    <col min="16130" max="16131" width="21.85546875" style="113" customWidth="1"/>
    <col min="16132" max="16384" width="11.42578125" style="113"/>
  </cols>
  <sheetData>
    <row r="1" spans="1:8" s="111" customFormat="1" ht="15" customHeight="1">
      <c r="A1" s="348"/>
      <c r="B1" s="418"/>
      <c r="C1" s="2211" t="s">
        <v>476</v>
      </c>
      <c r="D1" s="2211"/>
      <c r="E1" s="2211"/>
      <c r="F1" s="418"/>
      <c r="G1" s="418"/>
      <c r="H1" s="110"/>
    </row>
    <row r="2" spans="1:8" s="111" customFormat="1" ht="15" customHeight="1">
      <c r="A2" s="348"/>
      <c r="B2" s="418"/>
      <c r="C2" s="2211" t="s">
        <v>477</v>
      </c>
      <c r="D2" s="2211"/>
      <c r="E2" s="2211"/>
      <c r="F2" s="418"/>
      <c r="G2" s="418"/>
      <c r="H2" s="110"/>
    </row>
    <row r="3" spans="1:8" s="111" customFormat="1" ht="15" customHeight="1">
      <c r="A3" s="348"/>
      <c r="B3" s="419"/>
      <c r="C3" s="2212" t="s">
        <v>478</v>
      </c>
      <c r="D3" s="2212"/>
      <c r="E3" s="2212"/>
      <c r="F3" s="419"/>
      <c r="G3" s="419"/>
      <c r="H3" s="112"/>
    </row>
    <row r="4" spans="1:8" ht="15.75">
      <c r="A4" s="210"/>
      <c r="B4" s="210"/>
      <c r="C4" s="210"/>
      <c r="D4" s="210"/>
      <c r="E4" s="210"/>
      <c r="F4" s="210"/>
      <c r="G4" s="210"/>
    </row>
    <row r="5" spans="1:8" ht="15.75">
      <c r="A5" s="210"/>
      <c r="B5" s="210"/>
      <c r="C5" s="210"/>
      <c r="D5" s="210"/>
      <c r="E5" s="210"/>
      <c r="F5" s="210"/>
      <c r="G5" s="210"/>
    </row>
    <row r="6" spans="1:8" ht="15.75">
      <c r="A6" s="210"/>
      <c r="B6" s="210"/>
      <c r="C6" s="2210" t="s">
        <v>1818</v>
      </c>
      <c r="D6" s="2210"/>
      <c r="E6" s="2210"/>
      <c r="F6" s="210"/>
      <c r="G6" s="210"/>
    </row>
    <row r="7" spans="1:8" ht="15.75">
      <c r="A7" s="210"/>
      <c r="B7" s="210"/>
      <c r="C7" s="2356" t="s">
        <v>479</v>
      </c>
      <c r="D7" s="2356"/>
      <c r="E7" s="2356"/>
      <c r="F7" s="210"/>
      <c r="G7" s="210"/>
    </row>
    <row r="8" spans="1:8" ht="7.5" customHeight="1">
      <c r="A8" s="210"/>
      <c r="B8" s="210"/>
      <c r="C8" s="420"/>
      <c r="D8" s="420"/>
      <c r="E8" s="420"/>
      <c r="F8" s="210"/>
      <c r="G8" s="210"/>
    </row>
    <row r="9" spans="1:8" ht="15" customHeight="1">
      <c r="A9" s="210"/>
      <c r="B9" s="210"/>
      <c r="C9" s="2355" t="s">
        <v>480</v>
      </c>
      <c r="D9" s="863" t="s">
        <v>481</v>
      </c>
      <c r="E9" s="2355" t="s">
        <v>482</v>
      </c>
      <c r="F9" s="210"/>
      <c r="G9" s="210"/>
    </row>
    <row r="10" spans="1:8" ht="16.5" customHeight="1">
      <c r="A10" s="210"/>
      <c r="B10" s="210"/>
      <c r="C10" s="2355"/>
      <c r="D10" s="863" t="s">
        <v>483</v>
      </c>
      <c r="E10" s="2355"/>
      <c r="F10" s="210"/>
      <c r="G10" s="210"/>
    </row>
    <row r="11" spans="1:8" ht="16.5" thickBot="1">
      <c r="A11" s="210"/>
      <c r="B11" s="210"/>
      <c r="C11" s="421" t="s">
        <v>484</v>
      </c>
      <c r="D11" s="422">
        <f>+D12+D16+D17</f>
        <v>47989.689940931006</v>
      </c>
      <c r="E11" s="423">
        <f>+D11/$D$23</f>
        <v>0.71232272745232783</v>
      </c>
      <c r="F11" s="210"/>
      <c r="G11" s="210"/>
    </row>
    <row r="12" spans="1:8" ht="15.75">
      <c r="A12" s="210"/>
      <c r="B12" s="210"/>
      <c r="C12" s="210" t="s">
        <v>1781</v>
      </c>
      <c r="D12" s="424">
        <v>37920.131700147002</v>
      </c>
      <c r="E12" s="425">
        <f>+D12/$D$11</f>
        <v>0.79017246718663314</v>
      </c>
      <c r="F12" s="350"/>
      <c r="G12" s="210"/>
    </row>
    <row r="13" spans="1:8" ht="15.75">
      <c r="A13" s="210"/>
      <c r="B13" s="210"/>
      <c r="C13" s="322" t="s">
        <v>1782</v>
      </c>
      <c r="D13" s="424">
        <v>37867.395107759003</v>
      </c>
      <c r="E13" s="425">
        <f t="shared" ref="E13:E17" si="0">+D13/$D$11</f>
        <v>0.78907355213940289</v>
      </c>
      <c r="F13" s="350"/>
      <c r="G13" s="210"/>
    </row>
    <row r="14" spans="1:8" ht="15.75">
      <c r="A14" s="210"/>
      <c r="B14" s="210"/>
      <c r="C14" s="322" t="s">
        <v>1783</v>
      </c>
      <c r="D14" s="424">
        <v>46.766282650999997</v>
      </c>
      <c r="E14" s="425">
        <f t="shared" si="0"/>
        <v>9.7450687238369608E-4</v>
      </c>
      <c r="F14" s="350"/>
      <c r="G14" s="210"/>
    </row>
    <row r="15" spans="1:8" ht="15.75">
      <c r="A15" s="210"/>
      <c r="B15" s="210"/>
      <c r="C15" s="322" t="s">
        <v>1784</v>
      </c>
      <c r="D15" s="426">
        <v>5.9703097370000009</v>
      </c>
      <c r="E15" s="425">
        <f t="shared" si="0"/>
        <v>1.2440817484648612E-4</v>
      </c>
      <c r="F15" s="350"/>
      <c r="G15" s="210"/>
    </row>
    <row r="16" spans="1:8" ht="15.75">
      <c r="A16" s="210"/>
      <c r="B16" s="210"/>
      <c r="C16" s="427" t="s">
        <v>485</v>
      </c>
      <c r="D16" s="426">
        <v>7911.3926834970016</v>
      </c>
      <c r="E16" s="425">
        <f t="shared" si="0"/>
        <v>0.16485609082356825</v>
      </c>
      <c r="F16" s="350"/>
      <c r="G16" s="210"/>
    </row>
    <row r="17" spans="1:9" ht="15.75">
      <c r="A17" s="210"/>
      <c r="B17" s="210"/>
      <c r="C17" s="427" t="s">
        <v>486</v>
      </c>
      <c r="D17" s="426">
        <v>2158.165557287</v>
      </c>
      <c r="E17" s="425">
        <f t="shared" si="0"/>
        <v>4.4971441989798598E-2</v>
      </c>
      <c r="F17" s="350"/>
      <c r="G17" s="210"/>
    </row>
    <row r="18" spans="1:9" ht="16.5" thickBot="1">
      <c r="A18" s="210"/>
      <c r="B18" s="210"/>
      <c r="C18" s="421" t="s">
        <v>487</v>
      </c>
      <c r="D18" s="422">
        <f>+D19+D20+D21+D22</f>
        <v>19381.022927615948</v>
      </c>
      <c r="E18" s="423">
        <f>+D18/$D$23</f>
        <v>0.28767727254767222</v>
      </c>
      <c r="F18" s="210"/>
      <c r="G18" s="210"/>
    </row>
    <row r="19" spans="1:9" ht="15.75">
      <c r="A19" s="210"/>
      <c r="B19" s="210"/>
      <c r="C19" s="427" t="s">
        <v>1785</v>
      </c>
      <c r="D19" s="426">
        <v>16605.658360818994</v>
      </c>
      <c r="E19" s="428">
        <f>+D19/$D$18</f>
        <v>0.85679989249471722</v>
      </c>
      <c r="F19" s="350"/>
      <c r="G19" s="210"/>
    </row>
    <row r="20" spans="1:9" ht="15.75">
      <c r="A20" s="210"/>
      <c r="B20" s="210"/>
      <c r="C20" s="427" t="s">
        <v>1786</v>
      </c>
      <c r="D20" s="426">
        <v>2236.1564205799996</v>
      </c>
      <c r="E20" s="428">
        <f t="shared" ref="E20:E22" si="1">+D20/$D$18</f>
        <v>0.11537865823344694</v>
      </c>
      <c r="F20" s="350"/>
      <c r="G20" s="210"/>
    </row>
    <row r="21" spans="1:9" ht="15.75">
      <c r="A21" s="210"/>
      <c r="B21" s="210"/>
      <c r="C21" s="427" t="s">
        <v>1787</v>
      </c>
      <c r="D21" s="426">
        <v>50.208146216955065</v>
      </c>
      <c r="E21" s="428">
        <f t="shared" si="1"/>
        <v>2.5905828812272679E-3</v>
      </c>
      <c r="F21" s="350"/>
      <c r="G21" s="210"/>
    </row>
    <row r="22" spans="1:9" ht="15.75">
      <c r="A22" s="210"/>
      <c r="B22" s="210"/>
      <c r="C22" s="427" t="s">
        <v>1788</v>
      </c>
      <c r="D22" s="426">
        <v>489</v>
      </c>
      <c r="E22" s="428">
        <f t="shared" si="1"/>
        <v>2.5230866390608606E-2</v>
      </c>
      <c r="F22" s="350"/>
      <c r="G22" s="350"/>
    </row>
    <row r="23" spans="1:9" ht="15.75">
      <c r="A23" s="210"/>
      <c r="B23" s="210"/>
      <c r="C23" s="682" t="s">
        <v>488</v>
      </c>
      <c r="D23" s="864">
        <f>+D11+D18</f>
        <v>67370.712868546951</v>
      </c>
      <c r="E23" s="865">
        <f>+D23/$D$23</f>
        <v>1</v>
      </c>
      <c r="F23" s="210"/>
      <c r="G23" s="210"/>
    </row>
    <row r="24" spans="1:9" ht="12.75" customHeight="1">
      <c r="A24" s="210"/>
      <c r="B24" s="210"/>
      <c r="C24" s="429" t="s">
        <v>553</v>
      </c>
      <c r="D24" s="429"/>
      <c r="E24" s="210"/>
      <c r="F24" s="210"/>
      <c r="G24" s="210"/>
    </row>
    <row r="25" spans="1:9" ht="15.75">
      <c r="A25" s="210"/>
      <c r="B25" s="210"/>
      <c r="C25" s="210"/>
      <c r="D25" s="210"/>
      <c r="E25" s="210"/>
      <c r="F25" s="210"/>
      <c r="G25" s="210"/>
      <c r="I25" s="117"/>
    </row>
    <row r="26" spans="1:9" ht="15.75">
      <c r="A26" s="210"/>
      <c r="B26" s="210"/>
      <c r="C26" s="210"/>
      <c r="D26" s="210"/>
      <c r="E26" s="210"/>
      <c r="F26" s="210"/>
      <c r="G26" s="210"/>
    </row>
    <row r="27" spans="1:9" ht="15.75">
      <c r="A27" s="210"/>
      <c r="B27" s="210"/>
      <c r="C27" s="210"/>
      <c r="D27" s="350"/>
      <c r="E27" s="350"/>
      <c r="F27" s="210"/>
      <c r="G27" s="210"/>
    </row>
    <row r="28" spans="1:9" ht="15.75">
      <c r="A28" s="210"/>
      <c r="B28" s="210"/>
      <c r="C28" s="210"/>
      <c r="D28" s="430"/>
      <c r="E28" s="431"/>
      <c r="F28" s="210"/>
      <c r="G28" s="210"/>
      <c r="I28" s="117"/>
    </row>
    <row r="30" spans="1:9">
      <c r="I30" s="199"/>
    </row>
    <row r="31" spans="1:9" ht="14.25" customHeight="1">
      <c r="G31" s="129"/>
    </row>
    <row r="32" spans="1:9">
      <c r="G32" s="117"/>
    </row>
  </sheetData>
  <mergeCells count="7">
    <mergeCell ref="C9:C10"/>
    <mergeCell ref="E9:E10"/>
    <mergeCell ref="C1:E1"/>
    <mergeCell ref="C2:E2"/>
    <mergeCell ref="C3:E3"/>
    <mergeCell ref="C6:E6"/>
    <mergeCell ref="C7:E7"/>
  </mergeCell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A5FE0-1250-4378-A1FA-F74F02E21417}">
  <sheetPr>
    <pageSetUpPr autoPageBreaks="0"/>
  </sheetPr>
  <dimension ref="C1:M35"/>
  <sheetViews>
    <sheetView showGridLines="0" workbookViewId="0">
      <selection activeCell="C6" sqref="C6"/>
    </sheetView>
  </sheetViews>
  <sheetFormatPr baseColWidth="10" defaultColWidth="9.140625" defaultRowHeight="15"/>
  <cols>
    <col min="1" max="3" width="11.42578125" style="113" customWidth="1"/>
    <col min="4" max="4" width="18.5703125" style="113" customWidth="1"/>
    <col min="5" max="6" width="14.42578125" style="113" customWidth="1"/>
    <col min="7" max="7" width="17.85546875" style="113" customWidth="1"/>
    <col min="8" max="8" width="16.85546875" style="113" customWidth="1"/>
    <col min="9" max="9" width="14.85546875" style="113" customWidth="1"/>
    <col min="10" max="10" width="15.42578125" style="113" customWidth="1"/>
    <col min="11" max="259" width="11.42578125" style="113" customWidth="1"/>
    <col min="260" max="260" width="51.140625" style="113" customWidth="1"/>
    <col min="261" max="262" width="14.42578125" style="113" bestFit="1" customWidth="1"/>
    <col min="263" max="515" width="11.42578125" style="113" customWidth="1"/>
    <col min="516" max="516" width="51.140625" style="113" customWidth="1"/>
    <col min="517" max="518" width="14.42578125" style="113" bestFit="1" customWidth="1"/>
    <col min="519" max="771" width="11.42578125" style="113" customWidth="1"/>
    <col min="772" max="772" width="51.140625" style="113" customWidth="1"/>
    <col min="773" max="774" width="14.42578125" style="113" bestFit="1" customWidth="1"/>
    <col min="775" max="1027" width="11.42578125" style="113" customWidth="1"/>
    <col min="1028" max="1028" width="51.140625" style="113" customWidth="1"/>
    <col min="1029" max="1030" width="14.42578125" style="113" bestFit="1" customWidth="1"/>
    <col min="1031" max="1283" width="11.42578125" style="113" customWidth="1"/>
    <col min="1284" max="1284" width="51.140625" style="113" customWidth="1"/>
    <col min="1285" max="1286" width="14.42578125" style="113" bestFit="1" customWidth="1"/>
    <col min="1287" max="1539" width="11.42578125" style="113" customWidth="1"/>
    <col min="1540" max="1540" width="51.140625" style="113" customWidth="1"/>
    <col min="1541" max="1542" width="14.42578125" style="113" bestFit="1" customWidth="1"/>
    <col min="1543" max="1795" width="11.42578125" style="113" customWidth="1"/>
    <col min="1796" max="1796" width="51.140625" style="113" customWidth="1"/>
    <col min="1797" max="1798" width="14.42578125" style="113" bestFit="1" customWidth="1"/>
    <col min="1799" max="2051" width="11.42578125" style="113" customWidth="1"/>
    <col min="2052" max="2052" width="51.140625" style="113" customWidth="1"/>
    <col min="2053" max="2054" width="14.42578125" style="113" bestFit="1" customWidth="1"/>
    <col min="2055" max="2307" width="11.42578125" style="113" customWidth="1"/>
    <col min="2308" max="2308" width="51.140625" style="113" customWidth="1"/>
    <col min="2309" max="2310" width="14.42578125" style="113" bestFit="1" customWidth="1"/>
    <col min="2311" max="2563" width="11.42578125" style="113" customWidth="1"/>
    <col min="2564" max="2564" width="51.140625" style="113" customWidth="1"/>
    <col min="2565" max="2566" width="14.42578125" style="113" bestFit="1" customWidth="1"/>
    <col min="2567" max="2819" width="11.42578125" style="113" customWidth="1"/>
    <col min="2820" max="2820" width="51.140625" style="113" customWidth="1"/>
    <col min="2821" max="2822" width="14.42578125" style="113" bestFit="1" customWidth="1"/>
    <col min="2823" max="3075" width="11.42578125" style="113" customWidth="1"/>
    <col min="3076" max="3076" width="51.140625" style="113" customWidth="1"/>
    <col min="3077" max="3078" width="14.42578125" style="113" bestFit="1" customWidth="1"/>
    <col min="3079" max="3331" width="11.42578125" style="113" customWidth="1"/>
    <col min="3332" max="3332" width="51.140625" style="113" customWidth="1"/>
    <col min="3333" max="3334" width="14.42578125" style="113" bestFit="1" customWidth="1"/>
    <col min="3335" max="3587" width="11.42578125" style="113" customWidth="1"/>
    <col min="3588" max="3588" width="51.140625" style="113" customWidth="1"/>
    <col min="3589" max="3590" width="14.42578125" style="113" bestFit="1" customWidth="1"/>
    <col min="3591" max="3843" width="11.42578125" style="113" customWidth="1"/>
    <col min="3844" max="3844" width="51.140625" style="113" customWidth="1"/>
    <col min="3845" max="3846" width="14.42578125" style="113" bestFit="1" customWidth="1"/>
    <col min="3847" max="4099" width="11.42578125" style="113" customWidth="1"/>
    <col min="4100" max="4100" width="51.140625" style="113" customWidth="1"/>
    <col min="4101" max="4102" width="14.42578125" style="113" bestFit="1" customWidth="1"/>
    <col min="4103" max="4355" width="11.42578125" style="113" customWidth="1"/>
    <col min="4356" max="4356" width="51.140625" style="113" customWidth="1"/>
    <col min="4357" max="4358" width="14.42578125" style="113" bestFit="1" customWidth="1"/>
    <col min="4359" max="4611" width="11.42578125" style="113" customWidth="1"/>
    <col min="4612" max="4612" width="51.140625" style="113" customWidth="1"/>
    <col min="4613" max="4614" width="14.42578125" style="113" bestFit="1" customWidth="1"/>
    <col min="4615" max="4867" width="11.42578125" style="113" customWidth="1"/>
    <col min="4868" max="4868" width="51.140625" style="113" customWidth="1"/>
    <col min="4869" max="4870" width="14.42578125" style="113" bestFit="1" customWidth="1"/>
    <col min="4871" max="5123" width="11.42578125" style="113" customWidth="1"/>
    <col min="5124" max="5124" width="51.140625" style="113" customWidth="1"/>
    <col min="5125" max="5126" width="14.42578125" style="113" bestFit="1" customWidth="1"/>
    <col min="5127" max="5379" width="11.42578125" style="113" customWidth="1"/>
    <col min="5380" max="5380" width="51.140625" style="113" customWidth="1"/>
    <col min="5381" max="5382" width="14.42578125" style="113" bestFit="1" customWidth="1"/>
    <col min="5383" max="5635" width="11.42578125" style="113" customWidth="1"/>
    <col min="5636" max="5636" width="51.140625" style="113" customWidth="1"/>
    <col min="5637" max="5638" width="14.42578125" style="113" bestFit="1" customWidth="1"/>
    <col min="5639" max="5891" width="11.42578125" style="113" customWidth="1"/>
    <col min="5892" max="5892" width="51.140625" style="113" customWidth="1"/>
    <col min="5893" max="5894" width="14.42578125" style="113" bestFit="1" customWidth="1"/>
    <col min="5895" max="6147" width="11.42578125" style="113" customWidth="1"/>
    <col min="6148" max="6148" width="51.140625" style="113" customWidth="1"/>
    <col min="6149" max="6150" width="14.42578125" style="113" bestFit="1" customWidth="1"/>
    <col min="6151" max="6403" width="11.42578125" style="113" customWidth="1"/>
    <col min="6404" max="6404" width="51.140625" style="113" customWidth="1"/>
    <col min="6405" max="6406" width="14.42578125" style="113" bestFit="1" customWidth="1"/>
    <col min="6407" max="6659" width="11.42578125" style="113" customWidth="1"/>
    <col min="6660" max="6660" width="51.140625" style="113" customWidth="1"/>
    <col min="6661" max="6662" width="14.42578125" style="113" bestFit="1" customWidth="1"/>
    <col min="6663" max="6915" width="11.42578125" style="113" customWidth="1"/>
    <col min="6916" max="6916" width="51.140625" style="113" customWidth="1"/>
    <col min="6917" max="6918" width="14.42578125" style="113" bestFit="1" customWidth="1"/>
    <col min="6919" max="7171" width="11.42578125" style="113" customWidth="1"/>
    <col min="7172" max="7172" width="51.140625" style="113" customWidth="1"/>
    <col min="7173" max="7174" width="14.42578125" style="113" bestFit="1" customWidth="1"/>
    <col min="7175" max="7427" width="11.42578125" style="113" customWidth="1"/>
    <col min="7428" max="7428" width="51.140625" style="113" customWidth="1"/>
    <col min="7429" max="7430" width="14.42578125" style="113" bestFit="1" customWidth="1"/>
    <col min="7431" max="7683" width="11.42578125" style="113" customWidth="1"/>
    <col min="7684" max="7684" width="51.140625" style="113" customWidth="1"/>
    <col min="7685" max="7686" width="14.42578125" style="113" bestFit="1" customWidth="1"/>
    <col min="7687" max="7939" width="11.42578125" style="113" customWidth="1"/>
    <col min="7940" max="7940" width="51.140625" style="113" customWidth="1"/>
    <col min="7941" max="7942" width="14.42578125" style="113" bestFit="1" customWidth="1"/>
    <col min="7943" max="8195" width="11.42578125" style="113" customWidth="1"/>
    <col min="8196" max="8196" width="51.140625" style="113" customWidth="1"/>
    <col min="8197" max="8198" width="14.42578125" style="113" bestFit="1" customWidth="1"/>
    <col min="8199" max="8451" width="11.42578125" style="113" customWidth="1"/>
    <col min="8452" max="8452" width="51.140625" style="113" customWidth="1"/>
    <col min="8453" max="8454" width="14.42578125" style="113" bestFit="1" customWidth="1"/>
    <col min="8455" max="8707" width="11.42578125" style="113" customWidth="1"/>
    <col min="8708" max="8708" width="51.140625" style="113" customWidth="1"/>
    <col min="8709" max="8710" width="14.42578125" style="113" bestFit="1" customWidth="1"/>
    <col min="8711" max="8963" width="11.42578125" style="113" customWidth="1"/>
    <col min="8964" max="8964" width="51.140625" style="113" customWidth="1"/>
    <col min="8965" max="8966" width="14.42578125" style="113" bestFit="1" customWidth="1"/>
    <col min="8967" max="9219" width="11.42578125" style="113" customWidth="1"/>
    <col min="9220" max="9220" width="51.140625" style="113" customWidth="1"/>
    <col min="9221" max="9222" width="14.42578125" style="113" bestFit="1" customWidth="1"/>
    <col min="9223" max="9475" width="11.42578125" style="113" customWidth="1"/>
    <col min="9476" max="9476" width="51.140625" style="113" customWidth="1"/>
    <col min="9477" max="9478" width="14.42578125" style="113" bestFit="1" customWidth="1"/>
    <col min="9479" max="9731" width="11.42578125" style="113" customWidth="1"/>
    <col min="9732" max="9732" width="51.140625" style="113" customWidth="1"/>
    <col min="9733" max="9734" width="14.42578125" style="113" bestFit="1" customWidth="1"/>
    <col min="9735" max="9987" width="11.42578125" style="113" customWidth="1"/>
    <col min="9988" max="9988" width="51.140625" style="113" customWidth="1"/>
    <col min="9989" max="9990" width="14.42578125" style="113" bestFit="1" customWidth="1"/>
    <col min="9991" max="10243" width="11.42578125" style="113" customWidth="1"/>
    <col min="10244" max="10244" width="51.140625" style="113" customWidth="1"/>
    <col min="10245" max="10246" width="14.42578125" style="113" bestFit="1" customWidth="1"/>
    <col min="10247" max="10499" width="11.42578125" style="113" customWidth="1"/>
    <col min="10500" max="10500" width="51.140625" style="113" customWidth="1"/>
    <col min="10501" max="10502" width="14.42578125" style="113" bestFit="1" customWidth="1"/>
    <col min="10503" max="10755" width="11.42578125" style="113" customWidth="1"/>
    <col min="10756" max="10756" width="51.140625" style="113" customWidth="1"/>
    <col min="10757" max="10758" width="14.42578125" style="113" bestFit="1" customWidth="1"/>
    <col min="10759" max="11011" width="11.42578125" style="113" customWidth="1"/>
    <col min="11012" max="11012" width="51.140625" style="113" customWidth="1"/>
    <col min="11013" max="11014" width="14.42578125" style="113" bestFit="1" customWidth="1"/>
    <col min="11015" max="11267" width="11.42578125" style="113" customWidth="1"/>
    <col min="11268" max="11268" width="51.140625" style="113" customWidth="1"/>
    <col min="11269" max="11270" width="14.42578125" style="113" bestFit="1" customWidth="1"/>
    <col min="11271" max="11523" width="11.42578125" style="113" customWidth="1"/>
    <col min="11524" max="11524" width="51.140625" style="113" customWidth="1"/>
    <col min="11525" max="11526" width="14.42578125" style="113" bestFit="1" customWidth="1"/>
    <col min="11527" max="11779" width="11.42578125" style="113" customWidth="1"/>
    <col min="11780" max="11780" width="51.140625" style="113" customWidth="1"/>
    <col min="11781" max="11782" width="14.42578125" style="113" bestFit="1" customWidth="1"/>
    <col min="11783" max="12035" width="11.42578125" style="113" customWidth="1"/>
    <col min="12036" max="12036" width="51.140625" style="113" customWidth="1"/>
    <col min="12037" max="12038" width="14.42578125" style="113" bestFit="1" customWidth="1"/>
    <col min="12039" max="12291" width="11.42578125" style="113" customWidth="1"/>
    <col min="12292" max="12292" width="51.140625" style="113" customWidth="1"/>
    <col min="12293" max="12294" width="14.42578125" style="113" bestFit="1" customWidth="1"/>
    <col min="12295" max="12547" width="11.42578125" style="113" customWidth="1"/>
    <col min="12548" max="12548" width="51.140625" style="113" customWidth="1"/>
    <col min="12549" max="12550" width="14.42578125" style="113" bestFit="1" customWidth="1"/>
    <col min="12551" max="12803" width="11.42578125" style="113" customWidth="1"/>
    <col min="12804" max="12804" width="51.140625" style="113" customWidth="1"/>
    <col min="12805" max="12806" width="14.42578125" style="113" bestFit="1" customWidth="1"/>
    <col min="12807" max="13059" width="11.42578125" style="113" customWidth="1"/>
    <col min="13060" max="13060" width="51.140625" style="113" customWidth="1"/>
    <col min="13061" max="13062" width="14.42578125" style="113" bestFit="1" customWidth="1"/>
    <col min="13063" max="13315" width="11.42578125" style="113" customWidth="1"/>
    <col min="13316" max="13316" width="51.140625" style="113" customWidth="1"/>
    <col min="13317" max="13318" width="14.42578125" style="113" bestFit="1" customWidth="1"/>
    <col min="13319" max="13571" width="11.42578125" style="113" customWidth="1"/>
    <col min="13572" max="13572" width="51.140625" style="113" customWidth="1"/>
    <col min="13573" max="13574" width="14.42578125" style="113" bestFit="1" customWidth="1"/>
    <col min="13575" max="13827" width="11.42578125" style="113" customWidth="1"/>
    <col min="13828" max="13828" width="51.140625" style="113" customWidth="1"/>
    <col min="13829" max="13830" width="14.42578125" style="113" bestFit="1" customWidth="1"/>
    <col min="13831" max="14083" width="11.42578125" style="113" customWidth="1"/>
    <col min="14084" max="14084" width="51.140625" style="113" customWidth="1"/>
    <col min="14085" max="14086" width="14.42578125" style="113" bestFit="1" customWidth="1"/>
    <col min="14087" max="14339" width="11.42578125" style="113" customWidth="1"/>
    <col min="14340" max="14340" width="51.140625" style="113" customWidth="1"/>
    <col min="14341" max="14342" width="14.42578125" style="113" bestFit="1" customWidth="1"/>
    <col min="14343" max="14595" width="11.42578125" style="113" customWidth="1"/>
    <col min="14596" max="14596" width="51.140625" style="113" customWidth="1"/>
    <col min="14597" max="14598" width="14.42578125" style="113" bestFit="1" customWidth="1"/>
    <col min="14599" max="14851" width="11.42578125" style="113" customWidth="1"/>
    <col min="14852" max="14852" width="51.140625" style="113" customWidth="1"/>
    <col min="14853" max="14854" width="14.42578125" style="113" bestFit="1" customWidth="1"/>
    <col min="14855" max="15107" width="11.42578125" style="113" customWidth="1"/>
    <col min="15108" max="15108" width="51.140625" style="113" customWidth="1"/>
    <col min="15109" max="15110" width="14.42578125" style="113" bestFit="1" customWidth="1"/>
    <col min="15111" max="15363" width="11.42578125" style="113" customWidth="1"/>
    <col min="15364" max="15364" width="51.140625" style="113" customWidth="1"/>
    <col min="15365" max="15366" width="14.42578125" style="113" bestFit="1" customWidth="1"/>
    <col min="15367" max="15619" width="11.42578125" style="113" customWidth="1"/>
    <col min="15620" max="15620" width="51.140625" style="113" customWidth="1"/>
    <col min="15621" max="15622" width="14.42578125" style="113" bestFit="1" customWidth="1"/>
    <col min="15623" max="15875" width="11.42578125" style="113" customWidth="1"/>
    <col min="15876" max="15876" width="51.140625" style="113" customWidth="1"/>
    <col min="15877" max="15878" width="14.42578125" style="113" bestFit="1" customWidth="1"/>
    <col min="15879" max="16131" width="11.42578125" style="113" customWidth="1"/>
    <col min="16132" max="16132" width="51.140625" style="113" customWidth="1"/>
    <col min="16133" max="16134" width="14.42578125" style="113" bestFit="1" customWidth="1"/>
    <col min="16135" max="16384" width="11.42578125" style="113" customWidth="1"/>
  </cols>
  <sheetData>
    <row r="1" spans="3:13" s="111" customFormat="1" ht="15" customHeight="1">
      <c r="C1" s="418"/>
      <c r="D1" s="2211" t="s">
        <v>476</v>
      </c>
      <c r="E1" s="2211"/>
      <c r="F1" s="2211"/>
      <c r="G1" s="2211"/>
      <c r="H1" s="418"/>
      <c r="I1" s="418"/>
      <c r="J1" s="418"/>
      <c r="K1" s="418"/>
      <c r="L1" s="348"/>
      <c r="M1" s="348"/>
    </row>
    <row r="2" spans="3:13" s="111" customFormat="1" ht="15" customHeight="1">
      <c r="C2" s="418"/>
      <c r="D2" s="2211" t="s">
        <v>477</v>
      </c>
      <c r="E2" s="2211"/>
      <c r="F2" s="2211"/>
      <c r="G2" s="2211"/>
      <c r="H2" s="418"/>
      <c r="I2" s="418"/>
      <c r="J2" s="418"/>
      <c r="K2" s="418"/>
      <c r="L2" s="348"/>
      <c r="M2" s="348"/>
    </row>
    <row r="3" spans="3:13" s="111" customFormat="1" ht="15" customHeight="1">
      <c r="C3" s="419"/>
      <c r="D3" s="2212" t="s">
        <v>478</v>
      </c>
      <c r="E3" s="2212"/>
      <c r="F3" s="2212"/>
      <c r="G3" s="2212"/>
      <c r="H3" s="419"/>
      <c r="I3" s="419"/>
      <c r="J3" s="419"/>
      <c r="K3" s="419"/>
      <c r="L3" s="348"/>
      <c r="M3" s="348"/>
    </row>
    <row r="4" spans="3:13" ht="15.75">
      <c r="C4" s="210"/>
      <c r="D4" s="210"/>
      <c r="E4" s="210"/>
      <c r="F4" s="210"/>
      <c r="G4" s="210"/>
      <c r="H4" s="210"/>
      <c r="I4" s="210"/>
      <c r="J4" s="210"/>
      <c r="K4" s="210"/>
      <c r="L4" s="210"/>
      <c r="M4" s="210"/>
    </row>
    <row r="5" spans="3:13" ht="15.75">
      <c r="C5" s="2175" t="s">
        <v>1837</v>
      </c>
      <c r="D5" s="2175"/>
      <c r="E5" s="2175"/>
      <c r="F5" s="2175"/>
      <c r="G5" s="2175"/>
      <c r="H5" s="210"/>
      <c r="I5" s="210"/>
      <c r="J5" s="210"/>
      <c r="K5" s="210"/>
      <c r="L5" s="210"/>
      <c r="M5" s="210"/>
    </row>
    <row r="6" spans="3:13" ht="15.75">
      <c r="C6" s="465"/>
      <c r="D6" s="465"/>
      <c r="E6" s="465" t="s">
        <v>925</v>
      </c>
      <c r="F6" s="465"/>
      <c r="G6" s="465"/>
      <c r="H6" s="210"/>
      <c r="I6" s="210"/>
      <c r="J6" s="210"/>
      <c r="K6" s="210"/>
      <c r="L6" s="210"/>
      <c r="M6" s="210"/>
    </row>
    <row r="7" spans="3:13" ht="21" customHeight="1">
      <c r="C7" s="2361" t="s">
        <v>926</v>
      </c>
      <c r="D7" s="2199"/>
      <c r="E7" s="2199"/>
      <c r="F7" s="2199"/>
      <c r="G7" s="2199"/>
      <c r="H7" s="210"/>
      <c r="I7" s="210"/>
      <c r="J7" s="210"/>
      <c r="K7" s="210"/>
      <c r="L7" s="210"/>
      <c r="M7" s="210"/>
    </row>
    <row r="8" spans="3:13" ht="15" customHeight="1">
      <c r="C8" s="210"/>
      <c r="D8" s="923"/>
      <c r="E8" s="465" t="s">
        <v>927</v>
      </c>
      <c r="F8" s="923"/>
      <c r="G8" s="210"/>
      <c r="H8" s="210"/>
      <c r="I8" s="210"/>
      <c r="J8" s="210"/>
      <c r="K8" s="210"/>
      <c r="L8" s="210"/>
      <c r="M8" s="210"/>
    </row>
    <row r="9" spans="3:13" ht="15.75" customHeight="1">
      <c r="C9" s="210"/>
      <c r="D9" s="210"/>
      <c r="E9" s="210"/>
      <c r="F9" s="210"/>
      <c r="G9" s="210"/>
      <c r="H9" s="210"/>
      <c r="I9" s="210"/>
      <c r="J9" s="210"/>
      <c r="K9" s="210"/>
      <c r="L9" s="210"/>
      <c r="M9" s="210"/>
    </row>
    <row r="10" spans="3:13" ht="15.75">
      <c r="C10" s="210"/>
      <c r="D10" s="210"/>
      <c r="E10" s="210"/>
      <c r="F10" s="210"/>
      <c r="G10" s="210"/>
      <c r="H10" s="210"/>
      <c r="I10" s="210"/>
      <c r="J10" s="210"/>
      <c r="K10" s="210"/>
      <c r="L10" s="210"/>
      <c r="M10" s="210"/>
    </row>
    <row r="11" spans="3:13" ht="15.75">
      <c r="C11" s="924"/>
      <c r="D11" s="2357" t="s">
        <v>928</v>
      </c>
      <c r="E11" s="2357"/>
      <c r="F11" s="2357" t="s">
        <v>929</v>
      </c>
      <c r="G11" s="2357"/>
      <c r="H11" s="2357" t="s">
        <v>930</v>
      </c>
      <c r="I11" s="2358"/>
      <c r="J11" s="210"/>
      <c r="K11" s="210"/>
      <c r="L11" s="210"/>
      <c r="M11" s="210"/>
    </row>
    <row r="12" spans="3:13" ht="18.75">
      <c r="C12" s="945" t="s">
        <v>31</v>
      </c>
      <c r="D12" s="945" t="s">
        <v>931</v>
      </c>
      <c r="E12" s="945" t="s">
        <v>943</v>
      </c>
      <c r="F12" s="945" t="s">
        <v>931</v>
      </c>
      <c r="G12" s="945" t="s">
        <v>944</v>
      </c>
      <c r="H12" s="682" t="s">
        <v>931</v>
      </c>
      <c r="I12" s="946" t="s">
        <v>932</v>
      </c>
      <c r="J12" s="210"/>
      <c r="K12" s="210"/>
      <c r="L12" s="210"/>
      <c r="M12" s="210"/>
    </row>
    <row r="13" spans="3:13" ht="15.75">
      <c r="C13" s="947">
        <v>2026</v>
      </c>
      <c r="D13" s="925">
        <v>64923.684688615358</v>
      </c>
      <c r="E13" s="425">
        <v>0.49106634229749846</v>
      </c>
      <c r="F13" s="926">
        <v>66153.407301214495</v>
      </c>
      <c r="G13" s="425">
        <v>0.47004919311464549</v>
      </c>
      <c r="H13" s="926">
        <f>+F13-D13</f>
        <v>1229.7226125991365</v>
      </c>
      <c r="I13" s="927">
        <f>+G13-E13</f>
        <v>-2.1017149182852968E-2</v>
      </c>
      <c r="J13" s="210"/>
      <c r="K13" s="210"/>
      <c r="L13" s="210"/>
      <c r="M13" s="210"/>
    </row>
    <row r="14" spans="3:13" ht="15.75">
      <c r="C14" s="947">
        <f>+C13+1</f>
        <v>2027</v>
      </c>
      <c r="D14" s="925">
        <v>67591.031779646568</v>
      </c>
      <c r="E14" s="425">
        <v>0.48689657895107818</v>
      </c>
      <c r="F14" s="926">
        <v>69605.357860036631</v>
      </c>
      <c r="G14" s="425">
        <v>0.4734961725953663</v>
      </c>
      <c r="H14" s="926">
        <f t="shared" ref="H14:I16" si="0">+F14-D14</f>
        <v>2014.326080390063</v>
      </c>
      <c r="I14" s="927">
        <f t="shared" si="0"/>
        <v>-1.340040635571188E-2</v>
      </c>
      <c r="J14" s="210"/>
      <c r="K14" s="210"/>
      <c r="L14" s="210"/>
      <c r="M14" s="210"/>
    </row>
    <row r="15" spans="3:13" ht="15.75">
      <c r="C15" s="947">
        <f>+C14+1</f>
        <v>2028</v>
      </c>
      <c r="D15" s="925">
        <v>70600.225279010061</v>
      </c>
      <c r="E15" s="425">
        <v>0.48435573880143645</v>
      </c>
      <c r="F15" s="926">
        <v>73128.226974232748</v>
      </c>
      <c r="G15" s="425">
        <v>0.47377232445757644</v>
      </c>
      <c r="H15" s="926">
        <f t="shared" si="0"/>
        <v>2528.001695222687</v>
      </c>
      <c r="I15" s="927">
        <f t="shared" si="0"/>
        <v>-1.0583414343860009E-2</v>
      </c>
      <c r="J15" s="210"/>
      <c r="K15" s="210"/>
      <c r="L15" s="210"/>
      <c r="M15" s="210"/>
    </row>
    <row r="16" spans="3:13" ht="15.75">
      <c r="C16" s="948">
        <v>2029</v>
      </c>
      <c r="D16" s="928">
        <v>73093.851742795581</v>
      </c>
      <c r="E16" s="929">
        <v>0.47758401705331083</v>
      </c>
      <c r="F16" s="930">
        <v>76841.4560702366</v>
      </c>
      <c r="G16" s="929">
        <v>0.47412276653312385</v>
      </c>
      <c r="H16" s="930">
        <f t="shared" si="0"/>
        <v>3747.6043274410185</v>
      </c>
      <c r="I16" s="931">
        <f t="shared" si="0"/>
        <v>-3.4612505201869759E-3</v>
      </c>
      <c r="J16" s="210"/>
      <c r="K16" s="210"/>
      <c r="L16" s="210"/>
      <c r="M16" s="210"/>
    </row>
    <row r="17" spans="3:13" ht="15.75">
      <c r="C17" s="427" t="s">
        <v>945</v>
      </c>
      <c r="D17" s="210"/>
      <c r="E17" s="210"/>
      <c r="F17" s="210"/>
      <c r="G17" s="670"/>
      <c r="H17" s="210"/>
      <c r="I17" s="210"/>
      <c r="J17" s="210"/>
      <c r="K17" s="210"/>
      <c r="L17" s="210"/>
      <c r="M17" s="210"/>
    </row>
    <row r="18" spans="3:13" ht="15.75">
      <c r="C18" s="2359" t="s">
        <v>933</v>
      </c>
      <c r="D18" s="2359"/>
      <c r="E18" s="2359"/>
      <c r="F18" s="2359"/>
      <c r="G18" s="2359"/>
      <c r="H18" s="2359"/>
      <c r="I18" s="2359"/>
      <c r="J18" s="2359"/>
      <c r="K18" s="210"/>
      <c r="L18" s="210"/>
      <c r="M18" s="210"/>
    </row>
    <row r="19" spans="3:13" ht="15.75">
      <c r="C19" s="2360" t="s">
        <v>934</v>
      </c>
      <c r="D19" s="2360"/>
      <c r="E19" s="2360"/>
      <c r="F19" s="2360"/>
      <c r="G19" s="2360"/>
      <c r="H19" s="2360"/>
      <c r="I19" s="2360"/>
      <c r="J19" s="2360"/>
      <c r="K19" s="210"/>
      <c r="L19" s="210"/>
      <c r="M19" s="210"/>
    </row>
    <row r="20" spans="3:13" ht="15.75">
      <c r="C20" s="932" t="s">
        <v>946</v>
      </c>
      <c r="D20" s="933"/>
      <c r="E20" s="933"/>
      <c r="F20" s="933"/>
      <c r="G20" s="933"/>
      <c r="H20" s="934"/>
      <c r="I20" s="934"/>
      <c r="J20" s="210"/>
      <c r="K20" s="210"/>
      <c r="L20" s="210"/>
      <c r="M20" s="210"/>
    </row>
    <row r="21" spans="3:13" ht="15.75">
      <c r="C21" s="210"/>
      <c r="D21" s="210"/>
      <c r="E21" s="210"/>
      <c r="F21" s="210"/>
      <c r="G21" s="210"/>
      <c r="H21" s="210"/>
      <c r="I21" s="210"/>
      <c r="J21" s="210"/>
      <c r="K21" s="210"/>
      <c r="L21" s="210"/>
      <c r="M21" s="210"/>
    </row>
    <row r="22" spans="3:13" ht="15.75">
      <c r="C22" s="210"/>
      <c r="D22" s="210"/>
      <c r="E22" s="210"/>
      <c r="F22" s="210"/>
      <c r="G22" s="210"/>
      <c r="H22" s="210"/>
      <c r="I22" s="210"/>
      <c r="J22" s="210"/>
      <c r="K22" s="210"/>
      <c r="L22" s="210"/>
      <c r="M22" s="210"/>
    </row>
    <row r="23" spans="3:13" ht="15.75">
      <c r="C23" s="210"/>
      <c r="D23" s="210"/>
      <c r="E23" s="210"/>
      <c r="F23" s="210"/>
      <c r="G23" s="210"/>
      <c r="H23" s="210"/>
      <c r="I23" s="210"/>
      <c r="J23" s="210"/>
      <c r="K23" s="210"/>
      <c r="L23" s="210"/>
      <c r="M23" s="210"/>
    </row>
    <row r="24" spans="3:13" ht="15.75">
      <c r="C24" s="210"/>
      <c r="D24" s="210"/>
      <c r="E24" s="210"/>
      <c r="F24" s="210"/>
      <c r="G24" s="210"/>
      <c r="H24" s="210"/>
      <c r="I24" s="210"/>
      <c r="J24" s="210"/>
      <c r="K24" s="210"/>
      <c r="L24" s="210"/>
      <c r="M24" s="210"/>
    </row>
    <row r="25" spans="3:13" ht="15.75">
      <c r="C25" s="330"/>
      <c r="D25" s="210"/>
      <c r="E25" s="210"/>
      <c r="F25" s="210"/>
      <c r="G25" s="210"/>
      <c r="H25" s="210"/>
      <c r="I25" s="210"/>
      <c r="J25" s="210"/>
      <c r="K25" s="210"/>
      <c r="L25" s="210"/>
      <c r="M25" s="210"/>
    </row>
    <row r="26" spans="3:13" ht="15.75">
      <c r="C26" s="330"/>
      <c r="D26" s="210"/>
      <c r="E26" s="210"/>
      <c r="F26" s="210"/>
      <c r="G26" s="210"/>
      <c r="H26" s="350"/>
      <c r="I26" s="210"/>
      <c r="J26" s="210"/>
      <c r="K26" s="210"/>
      <c r="L26" s="210"/>
      <c r="M26" s="210"/>
    </row>
    <row r="27" spans="3:13" ht="15.75">
      <c r="C27" s="210"/>
      <c r="D27" s="210"/>
      <c r="E27" s="210"/>
      <c r="F27" s="210"/>
      <c r="G27" s="210"/>
      <c r="H27" s="210"/>
      <c r="I27" s="210"/>
      <c r="J27" s="210"/>
      <c r="K27" s="210"/>
      <c r="L27" s="210"/>
      <c r="M27" s="210"/>
    </row>
    <row r="28" spans="3:13" ht="15.75">
      <c r="C28" s="210"/>
      <c r="D28" s="210"/>
      <c r="E28" s="210"/>
      <c r="F28" s="210"/>
      <c r="G28" s="210"/>
      <c r="H28" s="210"/>
      <c r="I28" s="210"/>
      <c r="J28" s="210"/>
      <c r="K28" s="210"/>
      <c r="L28" s="210"/>
      <c r="M28" s="210"/>
    </row>
    <row r="29" spans="3:13" ht="15.75">
      <c r="C29" s="210"/>
      <c r="D29" s="210"/>
      <c r="E29" s="210"/>
      <c r="F29" s="210"/>
      <c r="G29" s="210"/>
      <c r="H29" s="210"/>
      <c r="I29" s="210"/>
      <c r="J29" s="210"/>
      <c r="K29" s="210"/>
      <c r="L29" s="210"/>
      <c r="M29" s="210"/>
    </row>
    <row r="30" spans="3:13" ht="15.75">
      <c r="C30" s="210"/>
      <c r="D30" s="210"/>
      <c r="E30" s="210"/>
      <c r="F30" s="210"/>
      <c r="G30" s="210"/>
      <c r="H30" s="210"/>
      <c r="I30" s="210"/>
      <c r="J30" s="210"/>
      <c r="K30" s="210"/>
      <c r="L30" s="210"/>
      <c r="M30" s="210"/>
    </row>
    <row r="34" spans="7:7">
      <c r="G34" s="920"/>
    </row>
    <row r="35" spans="7:7">
      <c r="G35" s="920"/>
    </row>
  </sheetData>
  <mergeCells count="10">
    <mergeCell ref="H11:I11"/>
    <mergeCell ref="C18:J18"/>
    <mergeCell ref="C19:J19"/>
    <mergeCell ref="D1:G1"/>
    <mergeCell ref="D2:G2"/>
    <mergeCell ref="D3:G3"/>
    <mergeCell ref="C5:G5"/>
    <mergeCell ref="C7:G7"/>
    <mergeCell ref="D11:E11"/>
    <mergeCell ref="F11:G11"/>
  </mergeCells>
  <hyperlinks>
    <hyperlink ref="C19:J19" r:id="rId1" display="2) Ratios de deuda/PIB actualizados de acuerdo a las cifras de PIB nominal revisadas el 09 de junio del 2026." xr:uid="{4C15F100-656E-445E-957B-9AF6377A6B59}"/>
    <hyperlink ref="C18:J18" r:id="rId2" display="1) Ratios de deuda/PIB actualizados de acuerdo a las cifras de PIB nominal revisadas el 26 de agosto del 2025." xr:uid="{48E23954-F99A-4AAA-9EF1-1E3A64EB974B}"/>
  </hyperlinks>
  <pageMargins left="0.7" right="0.7" top="0.75" bottom="0.75" header="0.3" footer="0.3"/>
  <pageSetup orientation="portrait" r:id="rId3"/>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B66EC-4968-4566-BC53-94703F8B7230}">
  <dimension ref="A1:V27"/>
  <sheetViews>
    <sheetView showGridLines="0" zoomScaleNormal="100" workbookViewId="0">
      <selection activeCell="A8" sqref="A8:P8"/>
    </sheetView>
  </sheetViews>
  <sheetFormatPr baseColWidth="10" defaultColWidth="9.140625" defaultRowHeight="15"/>
  <cols>
    <col min="1" max="1" width="54.140625" customWidth="1"/>
    <col min="2" max="2" width="10.85546875" customWidth="1"/>
    <col min="3" max="5" width="11.5703125" customWidth="1"/>
    <col min="6" max="6" width="13.42578125" customWidth="1"/>
    <col min="7" max="7" width="12.140625" customWidth="1"/>
    <col min="8" max="12" width="11.5703125" customWidth="1"/>
    <col min="13" max="13" width="11.42578125" customWidth="1"/>
    <col min="14" max="14" width="11.5703125" customWidth="1"/>
    <col min="15" max="15" width="10.85546875" customWidth="1"/>
    <col min="16" max="16" width="13.5703125" customWidth="1"/>
    <col min="17" max="17" width="13" customWidth="1"/>
    <col min="18" max="18" width="12.140625" customWidth="1"/>
    <col min="19" max="19" width="10.42578125" customWidth="1"/>
    <col min="20" max="21" width="10.5703125" customWidth="1"/>
    <col min="23" max="23" width="10.42578125" customWidth="1"/>
  </cols>
  <sheetData>
    <row r="1" spans="1:22" ht="15.6" customHeight="1">
      <c r="A1" s="348"/>
      <c r="B1" s="2211" t="s">
        <v>476</v>
      </c>
      <c r="C1" s="2211"/>
      <c r="D1" s="2211"/>
      <c r="E1" s="2211"/>
      <c r="F1" s="2211"/>
      <c r="G1" s="2211"/>
      <c r="H1" s="2211"/>
      <c r="I1" s="2211"/>
      <c r="J1" s="2211"/>
      <c r="K1" s="2211"/>
      <c r="L1" s="210"/>
      <c r="M1" s="210"/>
      <c r="N1" s="210"/>
      <c r="O1" s="210"/>
      <c r="P1" s="210"/>
      <c r="Q1" s="210"/>
    </row>
    <row r="2" spans="1:22" ht="15.6" customHeight="1">
      <c r="A2" s="348"/>
      <c r="B2" s="2211" t="s">
        <v>477</v>
      </c>
      <c r="C2" s="2211"/>
      <c r="D2" s="2211"/>
      <c r="E2" s="2211"/>
      <c r="F2" s="2211"/>
      <c r="G2" s="2211"/>
      <c r="H2" s="2211"/>
      <c r="I2" s="2211"/>
      <c r="J2" s="2211"/>
      <c r="K2" s="2211"/>
      <c r="L2" s="210"/>
      <c r="M2" s="210"/>
      <c r="N2" s="210"/>
      <c r="O2" s="210"/>
      <c r="P2" s="210"/>
      <c r="Q2" s="210"/>
    </row>
    <row r="3" spans="1:22" ht="15.6" customHeight="1">
      <c r="A3" s="348"/>
      <c r="B3" s="2212" t="s">
        <v>478</v>
      </c>
      <c r="C3" s="2212"/>
      <c r="D3" s="2212"/>
      <c r="E3" s="2212"/>
      <c r="F3" s="2212"/>
      <c r="G3" s="2212"/>
      <c r="H3" s="2212"/>
      <c r="I3" s="2212"/>
      <c r="J3" s="2212"/>
      <c r="K3" s="2212"/>
      <c r="L3" s="210"/>
      <c r="M3" s="210"/>
      <c r="N3" s="210"/>
      <c r="O3" s="210"/>
      <c r="P3" s="210"/>
      <c r="Q3" s="210"/>
    </row>
    <row r="4" spans="1:22" ht="15.75">
      <c r="A4" s="210"/>
      <c r="B4" s="210"/>
      <c r="C4" s="210"/>
      <c r="D4" s="210"/>
      <c r="E4" s="210"/>
      <c r="F4" s="210"/>
      <c r="G4" s="210"/>
      <c r="H4" s="210"/>
      <c r="I4" s="210"/>
      <c r="J4" s="210"/>
      <c r="K4" s="210"/>
      <c r="L4" s="210"/>
      <c r="M4" s="210"/>
      <c r="N4" s="210"/>
      <c r="O4" s="210"/>
      <c r="P4" s="210"/>
      <c r="Q4" s="210"/>
    </row>
    <row r="5" spans="1:22" ht="15.75">
      <c r="A5" s="210"/>
      <c r="B5" s="210"/>
      <c r="C5" s="2175"/>
      <c r="D5" s="2175"/>
      <c r="E5" s="2175"/>
      <c r="F5" s="2175"/>
      <c r="G5" s="2175"/>
      <c r="H5" s="210"/>
      <c r="I5" s="210"/>
      <c r="J5" s="210"/>
      <c r="K5" s="210"/>
      <c r="L5" s="210"/>
      <c r="M5" s="210"/>
      <c r="N5" s="210"/>
      <c r="O5" s="210"/>
      <c r="P5" s="210"/>
      <c r="Q5" s="210"/>
    </row>
    <row r="6" spans="1:22" ht="15.75">
      <c r="A6" s="210"/>
      <c r="B6" s="210"/>
      <c r="C6" s="2361"/>
      <c r="D6" s="2199"/>
      <c r="E6" s="2199"/>
      <c r="F6" s="2199"/>
      <c r="G6" s="2199"/>
      <c r="H6" s="210"/>
      <c r="I6" s="210"/>
      <c r="J6" s="210"/>
      <c r="K6" s="210"/>
      <c r="L6" s="210"/>
      <c r="M6" s="210"/>
      <c r="N6" s="210"/>
      <c r="O6" s="210"/>
      <c r="P6" s="210"/>
      <c r="Q6" s="210"/>
    </row>
    <row r="7" spans="1:22" ht="15.75">
      <c r="A7" s="2362" t="s">
        <v>1838</v>
      </c>
      <c r="B7" s="2362"/>
      <c r="C7" s="2362"/>
      <c r="D7" s="2362"/>
      <c r="E7" s="2362"/>
      <c r="F7" s="2362"/>
      <c r="G7" s="2362"/>
      <c r="H7" s="2362"/>
      <c r="I7" s="2362"/>
      <c r="J7" s="2362"/>
      <c r="K7" s="2362"/>
      <c r="L7" s="2362"/>
      <c r="M7" s="2362"/>
      <c r="N7" s="2362"/>
      <c r="O7" s="2362"/>
      <c r="P7" s="2362"/>
      <c r="Q7" s="935"/>
    </row>
    <row r="8" spans="1:22" ht="15.75">
      <c r="A8" s="2362" t="s">
        <v>935</v>
      </c>
      <c r="B8" s="2362"/>
      <c r="C8" s="2362"/>
      <c r="D8" s="2362"/>
      <c r="E8" s="2362"/>
      <c r="F8" s="2362"/>
      <c r="G8" s="2362"/>
      <c r="H8" s="2362"/>
      <c r="I8" s="2362"/>
      <c r="J8" s="2362"/>
      <c r="K8" s="2362"/>
      <c r="L8" s="2362"/>
      <c r="M8" s="2362"/>
      <c r="N8" s="2362"/>
      <c r="O8" s="2362"/>
      <c r="P8" s="2362"/>
      <c r="Q8" s="935"/>
    </row>
    <row r="9" spans="1:22" ht="15.75">
      <c r="A9" s="2363" t="s">
        <v>936</v>
      </c>
      <c r="B9" s="2363"/>
      <c r="C9" s="2363"/>
      <c r="D9" s="2363"/>
      <c r="E9" s="2363"/>
      <c r="F9" s="2363"/>
      <c r="G9" s="2363"/>
      <c r="H9" s="2363"/>
      <c r="I9" s="2363"/>
      <c r="J9" s="2363"/>
      <c r="K9" s="2363"/>
      <c r="L9" s="2363"/>
      <c r="M9" s="2363"/>
      <c r="N9" s="2363"/>
      <c r="O9" s="2363"/>
      <c r="P9" s="2363"/>
      <c r="Q9" s="936"/>
    </row>
    <row r="10" spans="1:22" ht="18.75">
      <c r="A10" s="953"/>
      <c r="B10" s="953">
        <v>2026</v>
      </c>
      <c r="C10" s="953">
        <v>2027</v>
      </c>
      <c r="D10" s="953">
        <v>2028</v>
      </c>
      <c r="E10" s="953">
        <v>2029</v>
      </c>
      <c r="F10" s="953">
        <v>2030</v>
      </c>
      <c r="G10" s="953">
        <v>2031</v>
      </c>
      <c r="H10" s="953">
        <v>2032</v>
      </c>
      <c r="I10" s="953">
        <v>2033</v>
      </c>
      <c r="J10" s="953">
        <v>2034</v>
      </c>
      <c r="K10" s="953">
        <v>2035</v>
      </c>
      <c r="L10" s="953">
        <v>2036</v>
      </c>
      <c r="M10" s="953">
        <v>2037</v>
      </c>
      <c r="N10" s="953">
        <v>2038</v>
      </c>
      <c r="O10" s="953">
        <v>2039</v>
      </c>
      <c r="P10" s="953" t="s">
        <v>937</v>
      </c>
      <c r="Q10" s="210"/>
    </row>
    <row r="11" spans="1:22" ht="38.25" thickBot="1">
      <c r="A11" s="954" t="s">
        <v>938</v>
      </c>
      <c r="B11" s="965">
        <f t="shared" ref="B11:P11" si="0">B15+B18</f>
        <v>570.21161177403519</v>
      </c>
      <c r="C11" s="965">
        <f t="shared" si="0"/>
        <v>2693.1182288929785</v>
      </c>
      <c r="D11" s="965">
        <f t="shared" si="0"/>
        <v>3409.8039503998884</v>
      </c>
      <c r="E11" s="965">
        <f t="shared" si="0"/>
        <v>4314.4743013443149</v>
      </c>
      <c r="F11" s="965">
        <f t="shared" si="0"/>
        <v>3498.9304339083078</v>
      </c>
      <c r="G11" s="965">
        <f t="shared" si="0"/>
        <v>4140.6698117333517</v>
      </c>
      <c r="H11" s="965">
        <f t="shared" si="0"/>
        <v>4442.5736027450321</v>
      </c>
      <c r="I11" s="965">
        <f t="shared" si="0"/>
        <v>3501.102349271418</v>
      </c>
      <c r="J11" s="965">
        <f t="shared" si="0"/>
        <v>4694.8387187698709</v>
      </c>
      <c r="K11" s="965">
        <f t="shared" si="0"/>
        <v>4804.0140158642507</v>
      </c>
      <c r="L11" s="965">
        <f t="shared" si="0"/>
        <v>3127.0001402717576</v>
      </c>
      <c r="M11" s="965">
        <f t="shared" si="0"/>
        <v>4655.6236793879043</v>
      </c>
      <c r="N11" s="965">
        <f t="shared" si="0"/>
        <v>2736.9296943776153</v>
      </c>
      <c r="O11" s="965">
        <f t="shared" si="0"/>
        <v>757.31367085926547</v>
      </c>
      <c r="P11" s="965">
        <f t="shared" si="0"/>
        <v>18415.15124831373</v>
      </c>
      <c r="Q11" s="669"/>
      <c r="R11" s="657"/>
    </row>
    <row r="12" spans="1:22" ht="19.5" thickTop="1">
      <c r="A12" s="955"/>
      <c r="B12" s="956"/>
      <c r="C12" s="956"/>
      <c r="D12" s="956"/>
      <c r="E12" s="956"/>
      <c r="F12" s="956"/>
      <c r="G12" s="956"/>
      <c r="H12" s="956"/>
      <c r="I12" s="956"/>
      <c r="J12" s="956"/>
      <c r="K12" s="956"/>
      <c r="L12" s="956"/>
      <c r="M12" s="956"/>
      <c r="N12" s="956"/>
      <c r="O12" s="956"/>
      <c r="P12" s="956"/>
      <c r="Q12" s="669"/>
      <c r="R12" s="599"/>
    </row>
    <row r="13" spans="1:22" ht="19.5">
      <c r="A13" s="957" t="s">
        <v>472</v>
      </c>
      <c r="B13" s="958">
        <f t="shared" ref="B13:P13" si="1">+B16+B19</f>
        <v>570.21161177403519</v>
      </c>
      <c r="C13" s="958">
        <f t="shared" si="1"/>
        <v>2693.1182288929785</v>
      </c>
      <c r="D13" s="958">
        <f t="shared" si="1"/>
        <v>3409.8039503998884</v>
      </c>
      <c r="E13" s="958">
        <f t="shared" si="1"/>
        <v>4314.4743013443149</v>
      </c>
      <c r="F13" s="958">
        <f t="shared" si="1"/>
        <v>3498.9304339083078</v>
      </c>
      <c r="G13" s="958">
        <f t="shared" si="1"/>
        <v>4140.6698117333517</v>
      </c>
      <c r="H13" s="958">
        <f t="shared" si="1"/>
        <v>4442.5736027450321</v>
      </c>
      <c r="I13" s="958">
        <f t="shared" si="1"/>
        <v>3501.102349271418</v>
      </c>
      <c r="J13" s="958">
        <f t="shared" si="1"/>
        <v>4694.8387187698709</v>
      </c>
      <c r="K13" s="958">
        <f t="shared" si="1"/>
        <v>4804.0140158642507</v>
      </c>
      <c r="L13" s="958">
        <f t="shared" si="1"/>
        <v>3127.0001402717576</v>
      </c>
      <c r="M13" s="958">
        <f t="shared" si="1"/>
        <v>4655.6236793879043</v>
      </c>
      <c r="N13" s="958">
        <f t="shared" si="1"/>
        <v>2736.9296943776153</v>
      </c>
      <c r="O13" s="958">
        <f t="shared" si="1"/>
        <v>757.31367085926547</v>
      </c>
      <c r="P13" s="958">
        <f t="shared" si="1"/>
        <v>18415.15124831373</v>
      </c>
      <c r="Q13" s="669"/>
      <c r="R13" s="657"/>
      <c r="S13" s="131"/>
      <c r="T13" s="131"/>
    </row>
    <row r="14" spans="1:22" ht="18.75">
      <c r="A14" s="955"/>
      <c r="B14" s="956"/>
      <c r="C14" s="956"/>
      <c r="D14" s="956"/>
      <c r="E14" s="956"/>
      <c r="F14" s="956"/>
      <c r="G14" s="956"/>
      <c r="H14" s="956"/>
      <c r="I14" s="956"/>
      <c r="J14" s="956"/>
      <c r="K14" s="956"/>
      <c r="L14" s="956"/>
      <c r="M14" s="956"/>
      <c r="N14" s="956"/>
      <c r="O14" s="956"/>
      <c r="P14" s="956"/>
      <c r="Q14" s="210"/>
    </row>
    <row r="15" spans="1:22" ht="18.75">
      <c r="A15" s="959" t="s">
        <v>939</v>
      </c>
      <c r="B15" s="960">
        <f t="shared" ref="B15:P15" si="2">SUM(B16:B16)</f>
        <v>293.32350147395408</v>
      </c>
      <c r="C15" s="960">
        <f t="shared" si="2"/>
        <v>2443.852279623186</v>
      </c>
      <c r="D15" s="960">
        <f t="shared" si="2"/>
        <v>2190.6657390177747</v>
      </c>
      <c r="E15" s="960">
        <f t="shared" si="2"/>
        <v>2726.4593759711806</v>
      </c>
      <c r="F15" s="960">
        <f t="shared" si="2"/>
        <v>2935.9141418548402</v>
      </c>
      <c r="G15" s="960">
        <f t="shared" si="2"/>
        <v>2207.6125478273798</v>
      </c>
      <c r="H15" s="960">
        <f t="shared" si="2"/>
        <v>3753.1558085670904</v>
      </c>
      <c r="I15" s="960">
        <f t="shared" si="2"/>
        <v>3501.102349271418</v>
      </c>
      <c r="J15" s="960">
        <f t="shared" si="2"/>
        <v>2070.8124785074683</v>
      </c>
      <c r="K15" s="960">
        <f t="shared" si="2"/>
        <v>3471.258788311975</v>
      </c>
      <c r="L15" s="960">
        <f t="shared" si="2"/>
        <v>3127.0001402717576</v>
      </c>
      <c r="M15" s="960">
        <f t="shared" si="2"/>
        <v>4655.6236793879043</v>
      </c>
      <c r="N15" s="960">
        <f t="shared" si="2"/>
        <v>2463.5936276836151</v>
      </c>
      <c r="O15" s="960">
        <f t="shared" si="2"/>
        <v>757.31367085926547</v>
      </c>
      <c r="P15" s="960">
        <f t="shared" si="2"/>
        <v>14839.002553493448</v>
      </c>
      <c r="Q15" s="669"/>
      <c r="R15" s="131"/>
    </row>
    <row r="16" spans="1:22" ht="18.75">
      <c r="A16" s="961" t="s">
        <v>472</v>
      </c>
      <c r="B16" s="956">
        <v>293.32350147395408</v>
      </c>
      <c r="C16" s="956">
        <v>2443.852279623186</v>
      </c>
      <c r="D16" s="956">
        <v>2190.6657390177747</v>
      </c>
      <c r="E16" s="956">
        <v>2726.4593759711806</v>
      </c>
      <c r="F16" s="956">
        <v>2935.9141418548402</v>
      </c>
      <c r="G16" s="956">
        <v>2207.6125478273798</v>
      </c>
      <c r="H16" s="956">
        <v>3753.1558085670904</v>
      </c>
      <c r="I16" s="956">
        <v>3501.102349271418</v>
      </c>
      <c r="J16" s="956">
        <v>2070.8124785074683</v>
      </c>
      <c r="K16" s="956">
        <v>3471.258788311975</v>
      </c>
      <c r="L16" s="956">
        <v>3127.0001402717576</v>
      </c>
      <c r="M16" s="956">
        <v>4655.6236793879043</v>
      </c>
      <c r="N16" s="956">
        <v>2463.5936276836151</v>
      </c>
      <c r="O16" s="956">
        <v>757.31367085926547</v>
      </c>
      <c r="P16" s="956">
        <v>14839.002553493448</v>
      </c>
      <c r="Q16" s="669"/>
      <c r="R16" s="131"/>
      <c r="T16" s="921"/>
      <c r="V16" s="131"/>
    </row>
    <row r="17" spans="1:22" ht="9.75" customHeight="1">
      <c r="A17" s="961"/>
      <c r="B17" s="956"/>
      <c r="C17" s="956"/>
      <c r="D17" s="956"/>
      <c r="E17" s="956"/>
      <c r="F17" s="956"/>
      <c r="G17" s="956"/>
      <c r="H17" s="956"/>
      <c r="I17" s="956"/>
      <c r="J17" s="956"/>
      <c r="K17" s="956"/>
      <c r="L17" s="956"/>
      <c r="M17" s="956"/>
      <c r="N17" s="956"/>
      <c r="O17" s="956"/>
      <c r="P17" s="956"/>
      <c r="Q17" s="669"/>
      <c r="R17" s="131"/>
      <c r="T17" s="921"/>
      <c r="V17" s="131"/>
    </row>
    <row r="18" spans="1:22" ht="18.75">
      <c r="A18" s="959" t="s">
        <v>940</v>
      </c>
      <c r="B18" s="962">
        <f t="shared" ref="B18:P18" si="3">SUM(B19:B19)</f>
        <v>276.88811030008111</v>
      </c>
      <c r="C18" s="962">
        <f t="shared" si="3"/>
        <v>249.26594926979246</v>
      </c>
      <c r="D18" s="962">
        <f t="shared" si="3"/>
        <v>1219.1382113821137</v>
      </c>
      <c r="E18" s="962">
        <f t="shared" si="3"/>
        <v>1588.0149253731345</v>
      </c>
      <c r="F18" s="962">
        <f t="shared" si="3"/>
        <v>563.01629205346774</v>
      </c>
      <c r="G18" s="962">
        <f t="shared" si="3"/>
        <v>1933.0572639059721</v>
      </c>
      <c r="H18" s="962">
        <f t="shared" si="3"/>
        <v>689.4177941779418</v>
      </c>
      <c r="I18" s="962">
        <f t="shared" si="3"/>
        <v>0</v>
      </c>
      <c r="J18" s="962">
        <f t="shared" si="3"/>
        <v>2624.0262402624026</v>
      </c>
      <c r="K18" s="962">
        <f t="shared" si="3"/>
        <v>1332.7552275522755</v>
      </c>
      <c r="L18" s="962">
        <f t="shared" si="3"/>
        <v>0</v>
      </c>
      <c r="M18" s="962">
        <f t="shared" si="3"/>
        <v>0</v>
      </c>
      <c r="N18" s="962">
        <f t="shared" si="3"/>
        <v>273.33606669400024</v>
      </c>
      <c r="O18" s="962">
        <f t="shared" si="3"/>
        <v>0</v>
      </c>
      <c r="P18" s="962">
        <f t="shared" si="3"/>
        <v>3576.148694820281</v>
      </c>
      <c r="Q18" s="669"/>
      <c r="R18" s="131"/>
    </row>
    <row r="19" spans="1:22" ht="18.75">
      <c r="A19" s="961" t="s">
        <v>472</v>
      </c>
      <c r="B19" s="956">
        <v>276.88811030008111</v>
      </c>
      <c r="C19" s="956">
        <v>249.26594926979246</v>
      </c>
      <c r="D19" s="956">
        <v>1219.1382113821137</v>
      </c>
      <c r="E19" s="956">
        <v>1588.0149253731345</v>
      </c>
      <c r="F19" s="956">
        <v>563.01629205346774</v>
      </c>
      <c r="G19" s="956">
        <v>1933.0572639059721</v>
      </c>
      <c r="H19" s="956">
        <v>689.4177941779418</v>
      </c>
      <c r="I19" s="956">
        <v>0</v>
      </c>
      <c r="J19" s="956">
        <v>2624.0262402624026</v>
      </c>
      <c r="K19" s="956">
        <v>1332.7552275522755</v>
      </c>
      <c r="L19" s="956">
        <v>0</v>
      </c>
      <c r="M19" s="956">
        <v>0</v>
      </c>
      <c r="N19" s="956">
        <v>273.33606669400024</v>
      </c>
      <c r="O19" s="956">
        <v>0</v>
      </c>
      <c r="P19" s="956">
        <v>3576.148694820281</v>
      </c>
      <c r="Q19" s="669"/>
      <c r="R19" s="131"/>
    </row>
    <row r="20" spans="1:22" ht="8.25" customHeight="1" thickBot="1">
      <c r="A20" s="963"/>
      <c r="B20" s="964"/>
      <c r="C20" s="964"/>
      <c r="D20" s="964"/>
      <c r="E20" s="964"/>
      <c r="F20" s="964"/>
      <c r="G20" s="964"/>
      <c r="H20" s="964"/>
      <c r="I20" s="964"/>
      <c r="J20" s="964"/>
      <c r="K20" s="964"/>
      <c r="L20" s="964"/>
      <c r="M20" s="964"/>
      <c r="N20" s="964"/>
      <c r="O20" s="964"/>
      <c r="P20" s="964"/>
      <c r="Q20" s="210"/>
    </row>
    <row r="21" spans="1:22" ht="15.75">
      <c r="A21" s="210"/>
      <c r="B21" s="670"/>
      <c r="C21" s="940"/>
      <c r="D21" s="670"/>
      <c r="E21" s="670"/>
      <c r="F21" s="670"/>
      <c r="G21" s="670"/>
      <c r="H21" s="670"/>
      <c r="I21" s="670"/>
      <c r="J21" s="670"/>
      <c r="K21" s="670"/>
      <c r="L21" s="670"/>
      <c r="M21" s="670"/>
      <c r="N21" s="670"/>
      <c r="O21" s="670"/>
      <c r="P21" s="670"/>
      <c r="Q21" s="670"/>
      <c r="R21" s="657"/>
    </row>
    <row r="22" spans="1:22" ht="15.75">
      <c r="A22" s="941" t="s">
        <v>24</v>
      </c>
      <c r="B22" s="942"/>
      <c r="C22" s="942"/>
      <c r="D22" s="942"/>
      <c r="E22" s="942"/>
      <c r="F22" s="942"/>
      <c r="G22" s="942"/>
      <c r="H22" s="942"/>
      <c r="I22" s="942"/>
      <c r="J22" s="942"/>
      <c r="K22" s="942"/>
      <c r="L22" s="942"/>
      <c r="M22" s="942"/>
      <c r="N22" s="942"/>
      <c r="O22" s="942"/>
      <c r="P22" s="942"/>
      <c r="Q22" s="942"/>
    </row>
    <row r="23" spans="1:22" ht="15.75">
      <c r="A23" s="2364" t="s">
        <v>941</v>
      </c>
      <c r="B23" s="2364"/>
      <c r="C23" s="2364"/>
      <c r="D23" s="2364"/>
      <c r="E23" s="2364"/>
      <c r="F23" s="2364"/>
      <c r="G23" s="2364"/>
      <c r="H23" s="2364"/>
      <c r="I23" s="2364"/>
      <c r="J23" s="2364"/>
      <c r="K23" s="2364"/>
      <c r="L23" s="2364"/>
      <c r="M23" s="2364"/>
      <c r="N23" s="2364"/>
      <c r="O23" s="2364"/>
      <c r="P23" s="2364"/>
      <c r="Q23" s="2364"/>
      <c r="R23" s="922"/>
    </row>
    <row r="24" spans="1:22" ht="15" customHeight="1">
      <c r="A24" s="2364" t="s">
        <v>942</v>
      </c>
      <c r="B24" s="2364"/>
      <c r="C24" s="2364"/>
      <c r="D24" s="2364"/>
      <c r="E24" s="2364"/>
      <c r="F24" s="2364"/>
      <c r="G24" s="2364"/>
      <c r="H24" s="2364"/>
      <c r="I24" s="2364"/>
      <c r="J24" s="2364"/>
      <c r="K24" s="2364"/>
      <c r="L24" s="2364"/>
      <c r="M24" s="2364"/>
      <c r="N24" s="2364"/>
      <c r="O24" s="2364"/>
      <c r="P24" s="2364"/>
      <c r="Q24" s="2364"/>
    </row>
    <row r="25" spans="1:22" ht="15.75">
      <c r="A25" s="348"/>
      <c r="B25" s="348"/>
      <c r="C25" s="348"/>
      <c r="D25" s="348"/>
      <c r="E25" s="348"/>
      <c r="F25" s="348"/>
      <c r="G25" s="348"/>
      <c r="H25" s="348"/>
      <c r="I25" s="348"/>
      <c r="J25" s="348"/>
      <c r="K25" s="348"/>
      <c r="L25" s="348"/>
      <c r="M25" s="348"/>
      <c r="N25" s="348"/>
      <c r="O25" s="348"/>
      <c r="P25" s="348"/>
      <c r="Q25" s="348"/>
    </row>
    <row r="26" spans="1:22" ht="15.75">
      <c r="A26" s="943"/>
      <c r="B26" s="944"/>
      <c r="C26" s="944"/>
      <c r="D26" s="944"/>
      <c r="E26" s="944"/>
      <c r="F26" s="944"/>
      <c r="G26" s="944"/>
      <c r="H26" s="944"/>
      <c r="I26" s="944"/>
      <c r="J26" s="944"/>
      <c r="K26" s="944"/>
      <c r="L26" s="944"/>
      <c r="M26" s="944"/>
      <c r="N26" s="944"/>
      <c r="O26" s="944"/>
      <c r="P26" s="944"/>
      <c r="Q26" s="944"/>
    </row>
    <row r="27" spans="1:22" ht="15.75">
      <c r="A27" s="210"/>
      <c r="B27" s="210"/>
      <c r="C27" s="210"/>
      <c r="D27" s="210"/>
      <c r="E27" s="210"/>
      <c r="F27" s="210"/>
      <c r="G27" s="210"/>
      <c r="H27" s="210"/>
      <c r="I27" s="210"/>
      <c r="J27" s="210"/>
      <c r="K27" s="210"/>
      <c r="L27" s="210"/>
      <c r="M27" s="210"/>
      <c r="N27" s="210"/>
      <c r="O27" s="210"/>
      <c r="P27" s="210"/>
      <c r="Q27" s="210"/>
    </row>
  </sheetData>
  <mergeCells count="10">
    <mergeCell ref="A23:Q23"/>
    <mergeCell ref="A24:Q24"/>
    <mergeCell ref="C5:G5"/>
    <mergeCell ref="C6:G6"/>
    <mergeCell ref="A7:P7"/>
    <mergeCell ref="B1:K1"/>
    <mergeCell ref="B2:K2"/>
    <mergeCell ref="B3:K3"/>
    <mergeCell ref="A8:P8"/>
    <mergeCell ref="A9:P9"/>
  </mergeCell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56D40-13DF-4B66-9C17-BD2A3A994ADA}">
  <dimension ref="A1:BB1243"/>
  <sheetViews>
    <sheetView showGridLines="0" zoomScale="120" zoomScaleNormal="120" workbookViewId="0">
      <selection activeCell="J7" sqref="J7"/>
    </sheetView>
  </sheetViews>
  <sheetFormatPr baseColWidth="10" defaultColWidth="24.42578125" defaultRowHeight="15"/>
  <cols>
    <col min="1" max="1" width="24.42578125" style="582"/>
    <col min="2" max="2" width="31.5703125" style="459" customWidth="1"/>
    <col min="3" max="3" width="19.42578125" style="459" customWidth="1"/>
    <col min="4" max="4" width="13.42578125" style="459" customWidth="1"/>
    <col min="5" max="5" width="20.5703125" style="459" customWidth="1"/>
    <col min="6" max="6" width="10.140625" style="459" customWidth="1"/>
    <col min="7" max="7" width="11.5703125" style="459" customWidth="1"/>
    <col min="8" max="8" width="13.140625" style="582" customWidth="1"/>
    <col min="9" max="54" width="24.42578125" style="582"/>
    <col min="55" max="16384" width="24.42578125" style="459"/>
  </cols>
  <sheetData>
    <row r="1" spans="1:10" ht="15.75" customHeight="1">
      <c r="A1" s="2211" t="s">
        <v>476</v>
      </c>
      <c r="B1" s="2211"/>
      <c r="C1" s="2211"/>
      <c r="D1" s="2211"/>
      <c r="E1" s="2211"/>
      <c r="F1" s="2211"/>
      <c r="G1" s="2211"/>
      <c r="H1" s="2211"/>
      <c r="I1" s="2211"/>
    </row>
    <row r="2" spans="1:10" ht="15.75" customHeight="1">
      <c r="A2" s="2211" t="s">
        <v>477</v>
      </c>
      <c r="B2" s="2211"/>
      <c r="C2" s="2211"/>
      <c r="D2" s="2211"/>
      <c r="E2" s="2211"/>
      <c r="F2" s="2211"/>
      <c r="G2" s="2211"/>
      <c r="H2" s="2211"/>
      <c r="I2" s="2211"/>
    </row>
    <row r="3" spans="1:10" ht="15.75" customHeight="1">
      <c r="A3" s="2212" t="s">
        <v>478</v>
      </c>
      <c r="B3" s="2212"/>
      <c r="C3" s="2212"/>
      <c r="D3" s="2212"/>
      <c r="E3" s="2212"/>
      <c r="F3" s="2212"/>
      <c r="G3" s="2212"/>
      <c r="H3" s="2212"/>
      <c r="I3" s="2212"/>
    </row>
    <row r="4" spans="1:10" ht="15.75">
      <c r="A4" s="210"/>
      <c r="B4" s="210"/>
      <c r="C4" s="210"/>
      <c r="D4" s="210"/>
      <c r="E4" s="210"/>
      <c r="F4" s="210"/>
    </row>
    <row r="7" spans="1:10" s="582" customFormat="1">
      <c r="B7" s="2366" t="s">
        <v>1839</v>
      </c>
      <c r="C7" s="2366"/>
      <c r="D7" s="2366"/>
      <c r="E7" s="2366"/>
      <c r="F7" s="2366"/>
      <c r="G7" s="2366"/>
    </row>
    <row r="8" spans="1:10" s="582" customFormat="1">
      <c r="B8" s="2366" t="s">
        <v>747</v>
      </c>
      <c r="C8" s="2366"/>
      <c r="D8" s="2366"/>
      <c r="E8" s="2366"/>
      <c r="F8" s="2366"/>
      <c r="G8" s="2366"/>
    </row>
    <row r="9" spans="1:10" s="582" customFormat="1">
      <c r="B9" s="2367" t="s">
        <v>748</v>
      </c>
      <c r="C9" s="2367"/>
      <c r="D9" s="2367"/>
      <c r="E9" s="2367"/>
      <c r="F9" s="2367"/>
      <c r="G9" s="2367"/>
    </row>
    <row r="10" spans="1:10" s="582" customFormat="1"/>
    <row r="11" spans="1:10" s="582" customFormat="1" ht="15.75">
      <c r="B11" s="2368" t="s">
        <v>171</v>
      </c>
      <c r="C11" s="2369" t="s">
        <v>749</v>
      </c>
      <c r="D11" s="2369" t="s">
        <v>750</v>
      </c>
      <c r="E11" s="2369" t="s">
        <v>751</v>
      </c>
      <c r="F11" s="2369" t="s">
        <v>750</v>
      </c>
      <c r="G11" s="2370" t="s">
        <v>752</v>
      </c>
      <c r="H11" s="2370"/>
      <c r="I11" s="583"/>
    </row>
    <row r="12" spans="1:10" s="582" customFormat="1" ht="15.75">
      <c r="B12" s="2368"/>
      <c r="C12" s="2369"/>
      <c r="D12" s="2369"/>
      <c r="E12" s="2369"/>
      <c r="F12" s="2369"/>
      <c r="G12" s="866" t="s">
        <v>753</v>
      </c>
      <c r="H12" s="867" t="s">
        <v>754</v>
      </c>
    </row>
    <row r="13" spans="1:10" s="582" customFormat="1" ht="15.75">
      <c r="B13" s="868" t="s">
        <v>755</v>
      </c>
      <c r="C13" s="869">
        <v>1342258153546</v>
      </c>
      <c r="D13" s="870">
        <f t="shared" ref="D13:D17" si="0">C13/$C$28</f>
        <v>0.1550000000000375</v>
      </c>
      <c r="E13" s="871">
        <v>1383236453546</v>
      </c>
      <c r="F13" s="870">
        <f>E13/$C$29</f>
        <v>0.1594115942956742</v>
      </c>
      <c r="G13" s="872">
        <f>E13-C13</f>
        <v>40978300000</v>
      </c>
      <c r="H13" s="873">
        <f>(E13/C13)-1</f>
        <v>3.0529373125238957E-2</v>
      </c>
    </row>
    <row r="14" spans="1:10" s="582" customFormat="1" ht="15.75">
      <c r="B14" s="874" t="s">
        <v>756</v>
      </c>
      <c r="C14" s="869">
        <v>1622833406287</v>
      </c>
      <c r="D14" s="875">
        <f t="shared" si="0"/>
        <v>0.18740000000001897</v>
      </c>
      <c r="E14" s="876">
        <v>1663811706287</v>
      </c>
      <c r="F14" s="875">
        <f>E14/$C$29</f>
        <v>0.19174659258515292</v>
      </c>
      <c r="G14" s="872">
        <f>E14-C14</f>
        <v>40978300000</v>
      </c>
      <c r="H14" s="873">
        <f>(E14/C14)-1</f>
        <v>2.5251082360793431E-2</v>
      </c>
      <c r="J14" s="584"/>
    </row>
    <row r="15" spans="1:10" s="585" customFormat="1" ht="15.75">
      <c r="A15" s="582"/>
      <c r="B15" s="877" t="s">
        <v>1789</v>
      </c>
      <c r="C15" s="878">
        <v>1407548685832</v>
      </c>
      <c r="D15" s="879">
        <f t="shared" si="0"/>
        <v>0.16253955748202945</v>
      </c>
      <c r="E15" s="880">
        <v>1431835753927</v>
      </c>
      <c r="F15" s="879">
        <f>E15/$C$29</f>
        <v>0.16501243855879996</v>
      </c>
      <c r="G15" s="881">
        <f t="shared" ref="G15:G18" si="1">E15-C15</f>
        <v>24287068095</v>
      </c>
      <c r="H15" s="882">
        <f t="shared" ref="H15:H18" si="2">(E15/C15)-1</f>
        <v>1.7254868935950185E-2</v>
      </c>
    </row>
    <row r="16" spans="1:10" s="582" customFormat="1" ht="15.75">
      <c r="B16" s="883" t="s">
        <v>757</v>
      </c>
      <c r="C16" s="884">
        <v>324257115564</v>
      </c>
      <c r="D16" s="885">
        <f t="shared" si="0"/>
        <v>3.7444252269695541E-2</v>
      </c>
      <c r="E16" s="884">
        <v>311657115564</v>
      </c>
      <c r="F16" s="886">
        <f t="shared" ref="F16:F19" si="3">E16/$C$29</f>
        <v>3.5917039012590073E-2</v>
      </c>
      <c r="G16" s="887">
        <f t="shared" si="1"/>
        <v>-12600000000</v>
      </c>
      <c r="H16" s="888">
        <f t="shared" si="2"/>
        <v>-3.8858052438060064E-2</v>
      </c>
    </row>
    <row r="17" spans="1:9" s="585" customFormat="1" ht="15.75">
      <c r="A17" s="582"/>
      <c r="B17" s="877" t="s">
        <v>1790</v>
      </c>
      <c r="C17" s="878">
        <v>215284720455</v>
      </c>
      <c r="D17" s="879">
        <f t="shared" si="0"/>
        <v>2.4860442517989512E-2</v>
      </c>
      <c r="E17" s="880">
        <v>231975952360</v>
      </c>
      <c r="F17" s="879">
        <f t="shared" si="3"/>
        <v>2.6734154026352944E-2</v>
      </c>
      <c r="G17" s="881">
        <f t="shared" si="1"/>
        <v>16691231905</v>
      </c>
      <c r="H17" s="882">
        <f t="shared" si="2"/>
        <v>7.7530963970519728E-2</v>
      </c>
    </row>
    <row r="18" spans="1:9" s="585" customFormat="1" ht="15.75">
      <c r="A18" s="582"/>
      <c r="B18" s="874" t="s">
        <v>758</v>
      </c>
      <c r="C18" s="872">
        <f>(C13-C14)</f>
        <v>-280575252741</v>
      </c>
      <c r="D18" s="889">
        <f>C18/$C$28</f>
        <v>-3.2399999999981464E-2</v>
      </c>
      <c r="E18" s="872">
        <f>(E13-E14)</f>
        <v>-280575252741</v>
      </c>
      <c r="F18" s="875">
        <f t="shared" si="3"/>
        <v>-3.2334998289478736E-2</v>
      </c>
      <c r="G18" s="872">
        <f t="shared" si="1"/>
        <v>0</v>
      </c>
      <c r="H18" s="873">
        <f t="shared" si="2"/>
        <v>0</v>
      </c>
    </row>
    <row r="19" spans="1:9" s="582" customFormat="1" ht="15.75">
      <c r="B19" s="890" t="s">
        <v>759</v>
      </c>
      <c r="C19" s="872">
        <f>(C13-C14)+C16</f>
        <v>43681862823</v>
      </c>
      <c r="D19" s="891">
        <f>C19/$C$28</f>
        <v>5.0442522697140783E-3</v>
      </c>
      <c r="E19" s="872">
        <f>(E13-E14)+E16</f>
        <v>31081862823</v>
      </c>
      <c r="F19" s="892">
        <f t="shared" si="3"/>
        <v>3.5820407231113363E-3</v>
      </c>
      <c r="G19" s="872">
        <f>E19-C19</f>
        <v>-12600000000</v>
      </c>
      <c r="H19" s="873">
        <f>(E19/C19)-1</f>
        <v>-0.28844923695345859</v>
      </c>
      <c r="I19" s="583"/>
    </row>
    <row r="20" spans="1:9" s="582" customFormat="1" ht="15.75">
      <c r="B20" s="893"/>
      <c r="C20" s="893"/>
      <c r="D20" s="893"/>
      <c r="E20" s="893"/>
      <c r="F20" s="893"/>
      <c r="G20" s="894"/>
      <c r="H20" s="895"/>
    </row>
    <row r="21" spans="1:9" s="582" customFormat="1" ht="15.75">
      <c r="B21" s="868" t="s">
        <v>760</v>
      </c>
      <c r="C21" s="896">
        <v>401767814730</v>
      </c>
      <c r="D21" s="897">
        <f>C21/$C$28</f>
        <v>4.6394958465067651E-2</v>
      </c>
      <c r="E21" s="896">
        <v>401767814730</v>
      </c>
      <c r="F21" s="870">
        <f>E21/$C$29</f>
        <v>4.6301879710162266E-2</v>
      </c>
      <c r="G21" s="898">
        <f t="shared" ref="G21:G22" si="4">E21-C21</f>
        <v>0</v>
      </c>
      <c r="H21" s="899">
        <f t="shared" ref="H21:H22" si="5">(E21/C21)-1</f>
        <v>0</v>
      </c>
      <c r="I21" s="583"/>
    </row>
    <row r="22" spans="1:9" s="582" customFormat="1" ht="15.75">
      <c r="B22" s="890" t="s">
        <v>761</v>
      </c>
      <c r="C22" s="900">
        <v>121192561989</v>
      </c>
      <c r="D22" s="891">
        <f>C22/$C$28</f>
        <v>1.3994958465086185E-2</v>
      </c>
      <c r="E22" s="900">
        <v>121192561989</v>
      </c>
      <c r="F22" s="892">
        <f>E22/$C$29</f>
        <v>1.3966881420683535E-2</v>
      </c>
      <c r="G22" s="901">
        <f t="shared" si="4"/>
        <v>0</v>
      </c>
      <c r="H22" s="902">
        <f t="shared" si="5"/>
        <v>0</v>
      </c>
    </row>
    <row r="23" spans="1:9" s="582" customFormat="1" ht="15.75">
      <c r="B23" s="903" t="s">
        <v>762</v>
      </c>
      <c r="C23" s="904">
        <f>C14+C22</f>
        <v>1744025968276</v>
      </c>
      <c r="D23" s="905">
        <f>C23/$C$28</f>
        <v>0.20139495846510516</v>
      </c>
      <c r="E23" s="904">
        <f>E14+E22</f>
        <v>1785004268276</v>
      </c>
      <c r="F23" s="905">
        <f>E23/$C$29</f>
        <v>0.20571347400583645</v>
      </c>
      <c r="G23" s="904">
        <f>E23-C23</f>
        <v>40978300000</v>
      </c>
      <c r="H23" s="906">
        <f>(E23/C23)-1</f>
        <v>2.3496381788688403E-2</v>
      </c>
    </row>
    <row r="24" spans="1:9" s="586" customFormat="1" ht="12">
      <c r="B24" s="2365" t="s">
        <v>763</v>
      </c>
      <c r="C24" s="2365"/>
      <c r="D24" s="2365"/>
      <c r="E24" s="2365"/>
      <c r="F24" s="2365"/>
      <c r="G24" s="2365"/>
      <c r="I24" s="587"/>
    </row>
    <row r="25" spans="1:9" s="586" customFormat="1" ht="12">
      <c r="D25" s="588"/>
      <c r="E25" s="588"/>
      <c r="F25" s="588"/>
      <c r="G25" s="588"/>
    </row>
    <row r="26" spans="1:9" s="586" customFormat="1" ht="12"/>
    <row r="27" spans="1:9" s="586" customFormat="1" ht="12">
      <c r="B27" s="588"/>
      <c r="C27" s="588"/>
      <c r="D27" s="589"/>
      <c r="E27" s="589"/>
    </row>
    <row r="28" spans="1:9" s="586" customFormat="1" ht="12">
      <c r="B28" s="590" t="s">
        <v>764</v>
      </c>
      <c r="C28" s="591">
        <v>8659730022875.3242</v>
      </c>
      <c r="D28" s="592"/>
    </row>
    <row r="29" spans="1:9" s="582" customFormat="1">
      <c r="B29" s="590" t="s">
        <v>765</v>
      </c>
      <c r="C29" s="591">
        <v>8677138320192.6592</v>
      </c>
      <c r="D29" s="592"/>
      <c r="F29" s="586"/>
      <c r="G29" s="586"/>
      <c r="H29" s="586"/>
    </row>
    <row r="30" spans="1:9" s="582" customFormat="1">
      <c r="B30" s="590" t="s">
        <v>766</v>
      </c>
      <c r="C30" s="593">
        <v>9594604193177.8184</v>
      </c>
      <c r="D30" s="592"/>
    </row>
    <row r="31" spans="1:9" s="582" customFormat="1"/>
    <row r="32" spans="1:9" s="582" customFormat="1"/>
    <row r="33" spans="3:3" s="582" customFormat="1">
      <c r="C33" s="594"/>
    </row>
    <row r="34" spans="3:3" s="582" customFormat="1"/>
    <row r="35" spans="3:3" s="582" customFormat="1"/>
    <row r="36" spans="3:3" s="582" customFormat="1"/>
    <row r="37" spans="3:3" s="582" customFormat="1"/>
    <row r="38" spans="3:3" s="582" customFormat="1"/>
    <row r="39" spans="3:3" s="582" customFormat="1"/>
    <row r="40" spans="3:3" s="582" customFormat="1"/>
    <row r="41" spans="3:3" s="582" customFormat="1"/>
    <row r="42" spans="3:3" s="582" customFormat="1"/>
    <row r="43" spans="3:3" s="582" customFormat="1"/>
    <row r="44" spans="3:3" s="582" customFormat="1"/>
    <row r="45" spans="3:3" s="582" customFormat="1"/>
    <row r="46" spans="3:3" s="582" customFormat="1"/>
    <row r="47" spans="3:3" s="582" customFormat="1"/>
    <row r="48" spans="3:3" s="582" customFormat="1"/>
    <row r="49" s="582" customFormat="1"/>
    <row r="50" s="582" customFormat="1"/>
    <row r="51" s="582" customFormat="1"/>
    <row r="52" s="582" customFormat="1"/>
    <row r="53" s="582" customFormat="1"/>
    <row r="54" s="582" customFormat="1"/>
    <row r="55" s="582" customFormat="1"/>
    <row r="56" s="582" customFormat="1"/>
    <row r="57" s="582" customFormat="1"/>
    <row r="58" s="582" customFormat="1"/>
    <row r="59" s="582" customFormat="1"/>
    <row r="60" s="582" customFormat="1"/>
    <row r="61" s="582" customFormat="1"/>
    <row r="62" s="582" customFormat="1"/>
    <row r="63" s="582" customFormat="1"/>
    <row r="64" s="582" customFormat="1"/>
    <row r="65" s="582" customFormat="1"/>
    <row r="66" s="582" customFormat="1"/>
    <row r="67" s="582" customFormat="1"/>
    <row r="68" s="582" customFormat="1"/>
    <row r="69" s="582" customFormat="1"/>
    <row r="70" s="582" customFormat="1"/>
    <row r="71" s="582" customFormat="1"/>
    <row r="72" s="582" customFormat="1"/>
    <row r="73" s="582" customFormat="1"/>
    <row r="74" s="582" customFormat="1"/>
    <row r="75" s="582" customFormat="1"/>
    <row r="76" s="582" customFormat="1"/>
    <row r="77" s="582" customFormat="1"/>
    <row r="78" s="582" customFormat="1"/>
    <row r="79" s="582" customFormat="1"/>
    <row r="80" s="582" customFormat="1"/>
    <row r="81" s="582" customFormat="1"/>
    <row r="82" s="582" customFormat="1"/>
    <row r="83" s="582" customFormat="1"/>
    <row r="84" s="582" customFormat="1"/>
    <row r="85" s="582" customFormat="1"/>
    <row r="86" s="582" customFormat="1"/>
    <row r="87" s="582" customFormat="1"/>
    <row r="88" s="582" customFormat="1"/>
    <row r="89" s="582" customFormat="1"/>
    <row r="90" s="582" customFormat="1"/>
    <row r="91" s="582" customFormat="1"/>
    <row r="92" s="582" customFormat="1"/>
    <row r="93" s="582" customFormat="1"/>
    <row r="94" s="582" customFormat="1"/>
    <row r="95" s="582" customFormat="1"/>
    <row r="96" s="582" customFormat="1"/>
    <row r="97" s="582" customFormat="1"/>
    <row r="98" s="582" customFormat="1"/>
    <row r="99" s="582" customFormat="1"/>
    <row r="100" s="582" customFormat="1"/>
    <row r="101" s="582" customFormat="1"/>
    <row r="102" s="582" customFormat="1"/>
    <row r="103" s="582" customFormat="1"/>
    <row r="104" s="582" customFormat="1"/>
    <row r="105" s="582" customFormat="1"/>
    <row r="106" s="582" customFormat="1"/>
    <row r="107" s="582" customFormat="1"/>
    <row r="108" s="582" customFormat="1"/>
    <row r="109" s="582" customFormat="1"/>
    <row r="110" s="582" customFormat="1"/>
    <row r="111" s="582" customFormat="1"/>
    <row r="112" s="582" customFormat="1"/>
    <row r="113" s="582" customFormat="1"/>
    <row r="114" s="582" customFormat="1"/>
    <row r="115" s="582" customFormat="1"/>
    <row r="116" s="582" customFormat="1"/>
    <row r="117" s="582" customFormat="1"/>
    <row r="118" s="582" customFormat="1"/>
    <row r="119" s="582" customFormat="1"/>
    <row r="120" s="582" customFormat="1"/>
    <row r="121" s="582" customFormat="1"/>
    <row r="122" s="582" customFormat="1"/>
    <row r="123" s="582" customFormat="1"/>
    <row r="124" s="582" customFormat="1"/>
    <row r="125" s="582" customFormat="1"/>
    <row r="126" s="582" customFormat="1"/>
    <row r="127" s="582" customFormat="1"/>
    <row r="128" s="582" customFormat="1"/>
    <row r="129" s="582" customFormat="1"/>
    <row r="130" s="582" customFormat="1"/>
    <row r="131" s="582" customFormat="1"/>
    <row r="132" s="582" customFormat="1"/>
    <row r="133" s="582" customFormat="1"/>
    <row r="134" s="582" customFormat="1"/>
    <row r="135" s="582" customFormat="1"/>
    <row r="136" s="582" customFormat="1"/>
    <row r="137" s="582" customFormat="1"/>
    <row r="138" s="582" customFormat="1"/>
    <row r="139" s="582" customFormat="1"/>
    <row r="140" s="582" customFormat="1"/>
    <row r="141" s="582" customFormat="1"/>
    <row r="142" s="582" customFormat="1"/>
    <row r="143" s="582" customFormat="1"/>
    <row r="144" s="582" customFormat="1"/>
    <row r="145" s="582" customFormat="1"/>
    <row r="146" s="582" customFormat="1"/>
    <row r="147" s="582" customFormat="1"/>
    <row r="148" s="582" customFormat="1"/>
    <row r="149" s="582" customFormat="1"/>
    <row r="150" s="582" customFormat="1"/>
    <row r="151" s="582" customFormat="1"/>
    <row r="152" s="582" customFormat="1"/>
    <row r="153" s="582" customFormat="1"/>
    <row r="154" s="582" customFormat="1"/>
    <row r="155" s="582" customFormat="1"/>
    <row r="156" s="582" customFormat="1"/>
    <row r="157" s="582" customFormat="1"/>
    <row r="158" s="582" customFormat="1"/>
    <row r="159" s="582" customFormat="1"/>
    <row r="160" s="582" customFormat="1"/>
    <row r="161" s="582" customFormat="1"/>
    <row r="162" s="582" customFormat="1"/>
    <row r="163" s="582" customFormat="1"/>
    <row r="164" s="582" customFormat="1"/>
    <row r="165" s="582" customFormat="1"/>
    <row r="166" s="582" customFormat="1"/>
    <row r="167" s="582" customFormat="1"/>
    <row r="168" s="582" customFormat="1"/>
    <row r="169" s="582" customFormat="1"/>
    <row r="170" s="582" customFormat="1"/>
    <row r="171" s="582" customFormat="1"/>
    <row r="172" s="582" customFormat="1"/>
    <row r="173" s="582" customFormat="1"/>
    <row r="174" s="582" customFormat="1"/>
    <row r="175" s="582" customFormat="1"/>
    <row r="176" s="582" customFormat="1"/>
    <row r="177" s="582" customFormat="1"/>
    <row r="178" s="582" customFormat="1"/>
    <row r="179" s="582" customFormat="1"/>
    <row r="180" s="582" customFormat="1"/>
    <row r="181" s="582" customFormat="1"/>
    <row r="182" s="582" customFormat="1"/>
    <row r="183" s="582" customFormat="1"/>
    <row r="184" s="582" customFormat="1"/>
    <row r="185" s="582" customFormat="1"/>
    <row r="186" s="582" customFormat="1"/>
    <row r="187" s="582" customFormat="1"/>
    <row r="188" s="582" customFormat="1"/>
    <row r="189" s="582" customFormat="1"/>
    <row r="190" s="582" customFormat="1"/>
    <row r="191" s="582" customFormat="1"/>
    <row r="192" s="582" customFormat="1"/>
    <row r="193" s="582" customFormat="1"/>
    <row r="194" s="582" customFormat="1"/>
    <row r="195" s="582" customFormat="1"/>
    <row r="196" s="582" customFormat="1"/>
    <row r="197" s="582" customFormat="1"/>
    <row r="198" s="582" customFormat="1"/>
    <row r="199" s="582" customFormat="1"/>
    <row r="200" s="582" customFormat="1"/>
    <row r="201" s="582" customFormat="1"/>
    <row r="202" s="582" customFormat="1"/>
    <row r="203" s="582" customFormat="1"/>
    <row r="204" s="582" customFormat="1"/>
    <row r="205" s="582" customFormat="1"/>
    <row r="206" s="582" customFormat="1"/>
    <row r="207" s="582" customFormat="1"/>
    <row r="208" s="582" customFormat="1"/>
    <row r="209" s="582" customFormat="1"/>
    <row r="210" s="582" customFormat="1"/>
    <row r="211" s="582" customFormat="1"/>
    <row r="212" s="582" customFormat="1"/>
    <row r="213" s="582" customFormat="1"/>
    <row r="214" s="582" customFormat="1"/>
    <row r="215" s="582" customFormat="1"/>
    <row r="216" s="582" customFormat="1"/>
    <row r="217" s="582" customFormat="1"/>
    <row r="218" s="582" customFormat="1"/>
    <row r="219" s="582" customFormat="1"/>
    <row r="220" s="582" customFormat="1"/>
    <row r="221" s="582" customFormat="1"/>
    <row r="222" s="582" customFormat="1"/>
    <row r="223" s="582" customFormat="1"/>
    <row r="224" s="582" customFormat="1"/>
    <row r="225" s="582" customFormat="1"/>
    <row r="226" s="582" customFormat="1"/>
    <row r="227" s="582" customFormat="1"/>
    <row r="228" s="582" customFormat="1"/>
    <row r="229" s="582" customFormat="1"/>
    <row r="230" s="582" customFormat="1"/>
    <row r="231" s="582" customFormat="1"/>
    <row r="232" s="582" customFormat="1"/>
    <row r="233" s="582" customFormat="1"/>
    <row r="234" s="582" customFormat="1"/>
    <row r="235" s="582" customFormat="1"/>
    <row r="236" s="582" customFormat="1"/>
    <row r="237" s="582" customFormat="1"/>
    <row r="238" s="582" customFormat="1"/>
    <row r="239" s="582" customFormat="1"/>
    <row r="240" s="582" customFormat="1"/>
    <row r="241" s="582" customFormat="1"/>
    <row r="242" s="582" customFormat="1"/>
    <row r="243" s="582" customFormat="1"/>
    <row r="244" s="582" customFormat="1"/>
    <row r="245" s="582" customFormat="1"/>
    <row r="246" s="582" customFormat="1"/>
    <row r="247" s="582" customFormat="1"/>
    <row r="248" s="582" customFormat="1"/>
    <row r="249" s="582" customFormat="1"/>
    <row r="250" s="582" customFormat="1"/>
    <row r="251" s="582" customFormat="1"/>
    <row r="252" s="582" customFormat="1"/>
    <row r="253" s="582" customFormat="1"/>
    <row r="254" s="582" customFormat="1"/>
    <row r="255" s="582" customFormat="1"/>
    <row r="256" s="582" customFormat="1"/>
    <row r="257" s="582" customFormat="1"/>
    <row r="258" s="582" customFormat="1"/>
    <row r="259" s="582" customFormat="1"/>
    <row r="260" s="582" customFormat="1"/>
    <row r="261" s="582" customFormat="1"/>
    <row r="262" s="582" customFormat="1"/>
    <row r="263" s="582" customFormat="1"/>
    <row r="264" s="582" customFormat="1"/>
    <row r="265" s="582" customFormat="1"/>
    <row r="266" s="582" customFormat="1"/>
    <row r="267" s="582" customFormat="1"/>
    <row r="268" s="582" customFormat="1"/>
    <row r="269" s="582" customFormat="1"/>
    <row r="270" s="582" customFormat="1"/>
    <row r="271" s="582" customFormat="1"/>
    <row r="272" s="582" customFormat="1"/>
    <row r="273" s="582" customFormat="1"/>
    <row r="274" s="582" customFormat="1"/>
    <row r="275" s="582" customFormat="1"/>
    <row r="276" s="582" customFormat="1"/>
    <row r="277" s="582" customFormat="1"/>
    <row r="278" s="582" customFormat="1"/>
    <row r="279" s="582" customFormat="1"/>
    <row r="280" s="582" customFormat="1"/>
    <row r="281" s="582" customFormat="1"/>
    <row r="282" s="582" customFormat="1"/>
    <row r="283" s="582" customFormat="1"/>
    <row r="284" s="582" customFormat="1"/>
    <row r="285" s="582" customFormat="1"/>
    <row r="286" s="582" customFormat="1"/>
    <row r="287" s="582" customFormat="1"/>
    <row r="288" s="582" customFormat="1"/>
    <row r="289" s="582" customFormat="1"/>
    <row r="290" s="582" customFormat="1"/>
    <row r="291" s="582" customFormat="1"/>
    <row r="292" s="582" customFormat="1"/>
    <row r="293" s="582" customFormat="1"/>
    <row r="294" s="582" customFormat="1"/>
    <row r="295" s="582" customFormat="1"/>
    <row r="296" s="582" customFormat="1"/>
    <row r="297" s="582" customFormat="1"/>
    <row r="298" s="582" customFormat="1"/>
    <row r="299" s="582" customFormat="1"/>
    <row r="300" s="582" customFormat="1"/>
    <row r="301" s="582" customFormat="1"/>
    <row r="302" s="582" customFormat="1"/>
    <row r="303" s="582" customFormat="1"/>
    <row r="304" s="582" customFormat="1"/>
    <row r="305" s="582" customFormat="1"/>
    <row r="306" s="582" customFormat="1"/>
    <row r="307" s="582" customFormat="1"/>
    <row r="308" s="582" customFormat="1"/>
    <row r="309" s="582" customFormat="1"/>
    <row r="310" s="582" customFormat="1"/>
    <row r="311" s="582" customFormat="1"/>
    <row r="312" s="582" customFormat="1"/>
    <row r="313" s="582" customFormat="1"/>
    <row r="314" s="582" customFormat="1"/>
    <row r="315" s="582" customFormat="1"/>
    <row r="316" s="582" customFormat="1"/>
    <row r="317" s="582" customFormat="1"/>
    <row r="318" s="582" customFormat="1"/>
    <row r="319" s="582" customFormat="1"/>
    <row r="320" s="582" customFormat="1"/>
    <row r="321" s="582" customFormat="1"/>
    <row r="322" s="582" customFormat="1"/>
    <row r="323" s="582" customFormat="1"/>
    <row r="324" s="582" customFormat="1"/>
    <row r="325" s="582" customFormat="1"/>
    <row r="326" s="582" customFormat="1"/>
    <row r="327" s="582" customFormat="1"/>
    <row r="328" s="582" customFormat="1"/>
    <row r="329" s="582" customFormat="1"/>
    <row r="330" s="582" customFormat="1"/>
    <row r="331" s="582" customFormat="1"/>
    <row r="332" s="582" customFormat="1"/>
    <row r="333" s="582" customFormat="1"/>
    <row r="334" s="582" customFormat="1"/>
    <row r="335" s="582" customFormat="1"/>
    <row r="336" s="582" customFormat="1"/>
    <row r="337" s="582" customFormat="1"/>
    <row r="338" s="582" customFormat="1"/>
    <row r="339" s="582" customFormat="1"/>
    <row r="340" s="582" customFormat="1"/>
    <row r="341" s="582" customFormat="1"/>
    <row r="342" s="582" customFormat="1"/>
    <row r="343" s="582" customFormat="1"/>
    <row r="344" s="582" customFormat="1"/>
    <row r="345" s="582" customFormat="1"/>
    <row r="346" s="582" customFormat="1"/>
    <row r="347" s="582" customFormat="1"/>
    <row r="348" s="582" customFormat="1"/>
    <row r="349" s="582" customFormat="1"/>
    <row r="350" s="582" customFormat="1"/>
    <row r="351" s="582" customFormat="1"/>
    <row r="352" s="582" customFormat="1"/>
    <row r="353" s="582" customFormat="1"/>
    <row r="354" s="582" customFormat="1"/>
    <row r="355" s="582" customFormat="1"/>
    <row r="356" s="582" customFormat="1"/>
    <row r="357" s="582" customFormat="1"/>
    <row r="358" s="582" customFormat="1"/>
    <row r="359" s="582" customFormat="1"/>
    <row r="360" s="582" customFormat="1"/>
    <row r="361" s="582" customFormat="1"/>
    <row r="362" s="582" customFormat="1"/>
    <row r="363" s="582" customFormat="1"/>
    <row r="364" s="582" customFormat="1"/>
    <row r="365" s="582" customFormat="1"/>
    <row r="366" s="582" customFormat="1"/>
    <row r="367" s="582" customFormat="1"/>
    <row r="368" s="582" customFormat="1"/>
    <row r="369" s="582" customFormat="1"/>
    <row r="370" s="582" customFormat="1"/>
    <row r="371" s="582" customFormat="1"/>
    <row r="372" s="582" customFormat="1"/>
    <row r="373" s="582" customFormat="1"/>
    <row r="374" s="582" customFormat="1"/>
    <row r="375" s="582" customFormat="1"/>
    <row r="376" s="582" customFormat="1"/>
    <row r="377" s="582" customFormat="1"/>
    <row r="378" s="582" customFormat="1"/>
    <row r="379" s="582" customFormat="1"/>
    <row r="380" s="582" customFormat="1"/>
    <row r="381" s="582" customFormat="1"/>
    <row r="382" s="582" customFormat="1"/>
    <row r="383" s="582" customFormat="1"/>
    <row r="384" s="582" customFormat="1"/>
    <row r="385" s="582" customFormat="1"/>
    <row r="386" s="582" customFormat="1"/>
    <row r="387" s="582" customFormat="1"/>
    <row r="388" s="582" customFormat="1"/>
    <row r="389" s="582" customFormat="1"/>
    <row r="390" s="582" customFormat="1"/>
    <row r="391" s="582" customFormat="1"/>
    <row r="392" s="582" customFormat="1"/>
    <row r="393" s="582" customFormat="1"/>
    <row r="394" s="582" customFormat="1"/>
    <row r="395" s="582" customFormat="1"/>
    <row r="396" s="582" customFormat="1"/>
    <row r="397" s="582" customFormat="1"/>
    <row r="398" s="582" customFormat="1"/>
    <row r="399" s="582" customFormat="1"/>
    <row r="400" s="582" customFormat="1"/>
    <row r="401" s="582" customFormat="1"/>
    <row r="402" s="582" customFormat="1"/>
    <row r="403" s="582" customFormat="1"/>
    <row r="404" s="582" customFormat="1"/>
    <row r="405" s="582" customFormat="1"/>
    <row r="406" s="582" customFormat="1"/>
    <row r="407" s="582" customFormat="1"/>
    <row r="408" s="582" customFormat="1"/>
    <row r="409" s="582" customFormat="1"/>
    <row r="410" s="582" customFormat="1"/>
    <row r="411" s="582" customFormat="1"/>
    <row r="412" s="582" customFormat="1"/>
    <row r="413" s="582" customFormat="1"/>
    <row r="414" s="582" customFormat="1"/>
    <row r="415" s="582" customFormat="1"/>
    <row r="416" s="582" customFormat="1"/>
    <row r="417" s="582" customFormat="1"/>
    <row r="418" s="582" customFormat="1"/>
    <row r="419" s="582" customFormat="1"/>
    <row r="420" s="582" customFormat="1"/>
    <row r="421" s="582" customFormat="1"/>
    <row r="422" s="582" customFormat="1"/>
    <row r="423" s="582" customFormat="1"/>
    <row r="424" s="582" customFormat="1"/>
    <row r="425" s="582" customFormat="1"/>
    <row r="426" s="582" customFormat="1"/>
    <row r="427" s="582" customFormat="1"/>
    <row r="428" s="582" customFormat="1"/>
    <row r="429" s="582" customFormat="1"/>
    <row r="430" s="582" customFormat="1"/>
    <row r="431" s="582" customFormat="1"/>
    <row r="432" s="582" customFormat="1"/>
    <row r="433" s="582" customFormat="1"/>
    <row r="434" s="582" customFormat="1"/>
    <row r="435" s="582" customFormat="1"/>
    <row r="436" s="582" customFormat="1"/>
    <row r="437" s="582" customFormat="1"/>
    <row r="438" s="582" customFormat="1"/>
    <row r="439" s="582" customFormat="1"/>
    <row r="440" s="582" customFormat="1"/>
    <row r="441" s="582" customFormat="1"/>
    <row r="442" s="582" customFormat="1"/>
    <row r="443" s="582" customFormat="1"/>
    <row r="444" s="582" customFormat="1"/>
    <row r="445" s="582" customFormat="1"/>
    <row r="446" s="582" customFormat="1"/>
    <row r="447" s="582" customFormat="1"/>
    <row r="448" s="582" customFormat="1"/>
    <row r="449" s="582" customFormat="1"/>
    <row r="450" s="582" customFormat="1"/>
    <row r="451" s="582" customFormat="1"/>
    <row r="452" s="582" customFormat="1"/>
    <row r="453" s="582" customFormat="1"/>
    <row r="454" s="582" customFormat="1"/>
    <row r="455" s="582" customFormat="1"/>
    <row r="456" s="582" customFormat="1"/>
    <row r="457" s="582" customFormat="1"/>
    <row r="458" s="582" customFormat="1"/>
    <row r="459" s="582" customFormat="1"/>
    <row r="460" s="582" customFormat="1"/>
    <row r="461" s="582" customFormat="1"/>
    <row r="462" s="582" customFormat="1"/>
    <row r="463" s="582" customFormat="1"/>
    <row r="464" s="582" customFormat="1"/>
    <row r="465" s="582" customFormat="1"/>
    <row r="466" s="582" customFormat="1"/>
    <row r="467" s="582" customFormat="1"/>
    <row r="468" s="582" customFormat="1"/>
    <row r="469" s="582" customFormat="1"/>
    <row r="470" s="582" customFormat="1"/>
    <row r="471" s="582" customFormat="1"/>
    <row r="472" s="582" customFormat="1"/>
    <row r="473" s="582" customFormat="1"/>
    <row r="474" s="582" customFormat="1"/>
    <row r="475" s="582" customFormat="1"/>
    <row r="476" s="582" customFormat="1"/>
    <row r="477" s="582" customFormat="1"/>
    <row r="478" s="582" customFormat="1"/>
    <row r="479" s="582" customFormat="1"/>
    <row r="480" s="582" customFormat="1"/>
    <row r="481" s="582" customFormat="1"/>
    <row r="482" s="582" customFormat="1"/>
    <row r="483" s="582" customFormat="1"/>
    <row r="484" s="582" customFormat="1"/>
    <row r="485" s="582" customFormat="1"/>
    <row r="486" s="582" customFormat="1"/>
    <row r="487" s="582" customFormat="1"/>
    <row r="488" s="582" customFormat="1"/>
    <row r="489" s="582" customFormat="1"/>
    <row r="490" s="582" customFormat="1"/>
    <row r="491" s="582" customFormat="1"/>
    <row r="492" s="582" customFormat="1"/>
    <row r="493" s="582" customFormat="1"/>
    <row r="494" s="582" customFormat="1"/>
    <row r="495" s="582" customFormat="1"/>
    <row r="496" s="582" customFormat="1"/>
    <row r="497" s="582" customFormat="1"/>
    <row r="498" s="582" customFormat="1"/>
    <row r="499" s="582" customFormat="1"/>
    <row r="500" s="582" customFormat="1"/>
    <row r="501" s="582" customFormat="1"/>
    <row r="502" s="582" customFormat="1"/>
    <row r="503" s="582" customFormat="1"/>
    <row r="504" s="582" customFormat="1"/>
    <row r="505" s="582" customFormat="1"/>
    <row r="506" s="582" customFormat="1"/>
    <row r="507" s="582" customFormat="1"/>
    <row r="508" s="582" customFormat="1"/>
    <row r="509" s="582" customFormat="1"/>
    <row r="510" s="582" customFormat="1"/>
    <row r="511" s="582" customFormat="1"/>
    <row r="512" s="582" customFormat="1"/>
    <row r="513" s="582" customFormat="1"/>
    <row r="514" s="582" customFormat="1"/>
    <row r="515" s="582" customFormat="1"/>
    <row r="516" s="582" customFormat="1"/>
    <row r="517" s="582" customFormat="1"/>
    <row r="518" s="582" customFormat="1"/>
    <row r="519" s="582" customFormat="1"/>
    <row r="520" s="582" customFormat="1"/>
    <row r="521" s="582" customFormat="1"/>
    <row r="522" s="582" customFormat="1"/>
    <row r="523" s="582" customFormat="1"/>
    <row r="524" s="582" customFormat="1"/>
    <row r="525" s="582" customFormat="1"/>
    <row r="526" s="582" customFormat="1"/>
    <row r="527" s="582" customFormat="1"/>
    <row r="528" s="582" customFormat="1"/>
    <row r="529" s="582" customFormat="1"/>
    <row r="530" s="582" customFormat="1"/>
    <row r="531" s="582" customFormat="1"/>
    <row r="532" s="582" customFormat="1"/>
    <row r="533" s="582" customFormat="1"/>
    <row r="534" s="582" customFormat="1"/>
    <row r="535" s="582" customFormat="1"/>
    <row r="536" s="582" customFormat="1"/>
    <row r="537" s="582" customFormat="1"/>
    <row r="538" s="582" customFormat="1"/>
    <row r="539" s="582" customFormat="1"/>
    <row r="540" s="582" customFormat="1"/>
    <row r="541" s="582" customFormat="1"/>
    <row r="542" s="582" customFormat="1"/>
    <row r="543" s="582" customFormat="1"/>
    <row r="544" s="582" customFormat="1"/>
    <row r="545" s="582" customFormat="1"/>
    <row r="546" s="582" customFormat="1"/>
    <row r="547" s="582" customFormat="1"/>
    <row r="548" s="582" customFormat="1"/>
    <row r="549" s="582" customFormat="1"/>
    <row r="550" s="582" customFormat="1"/>
    <row r="551" s="582" customFormat="1"/>
    <row r="552" s="582" customFormat="1"/>
    <row r="553" s="582" customFormat="1"/>
    <row r="554" s="582" customFormat="1"/>
    <row r="555" s="582" customFormat="1"/>
    <row r="556" s="582" customFormat="1"/>
    <row r="557" s="582" customFormat="1"/>
    <row r="558" s="582" customFormat="1"/>
    <row r="559" s="582" customFormat="1"/>
    <row r="560" s="582" customFormat="1"/>
    <row r="561" s="582" customFormat="1"/>
    <row r="562" s="582" customFormat="1"/>
    <row r="563" s="582" customFormat="1"/>
    <row r="564" s="582" customFormat="1"/>
    <row r="565" s="582" customFormat="1"/>
    <row r="566" s="582" customFormat="1"/>
    <row r="567" s="582" customFormat="1"/>
    <row r="568" s="582" customFormat="1"/>
    <row r="569" s="582" customFormat="1"/>
    <row r="570" s="582" customFormat="1"/>
    <row r="571" s="582" customFormat="1"/>
    <row r="572" s="582" customFormat="1"/>
    <row r="573" s="582" customFormat="1"/>
    <row r="574" s="582" customFormat="1"/>
    <row r="575" s="582" customFormat="1"/>
    <row r="576" s="582" customFormat="1"/>
    <row r="577" s="582" customFormat="1"/>
    <row r="578" s="582" customFormat="1"/>
    <row r="579" s="582" customFormat="1"/>
    <row r="580" s="582" customFormat="1"/>
    <row r="581" s="582" customFormat="1"/>
    <row r="582" s="582" customFormat="1"/>
    <row r="583" s="582" customFormat="1"/>
    <row r="584" s="582" customFormat="1"/>
    <row r="585" s="582" customFormat="1"/>
    <row r="586" s="582" customFormat="1"/>
    <row r="587" s="582" customFormat="1"/>
    <row r="588" s="582" customFormat="1"/>
    <row r="589" s="582" customFormat="1"/>
    <row r="590" s="582" customFormat="1"/>
    <row r="591" s="582" customFormat="1"/>
    <row r="592" s="582" customFormat="1"/>
    <row r="593" s="582" customFormat="1"/>
    <row r="594" s="582" customFormat="1"/>
    <row r="595" s="582" customFormat="1"/>
    <row r="596" s="582" customFormat="1"/>
    <row r="597" s="582" customFormat="1"/>
    <row r="598" s="582" customFormat="1"/>
    <row r="599" s="582" customFormat="1"/>
    <row r="600" s="582" customFormat="1"/>
    <row r="601" s="582" customFormat="1"/>
    <row r="602" s="582" customFormat="1"/>
    <row r="603" s="582" customFormat="1"/>
    <row r="604" s="582" customFormat="1"/>
    <row r="605" s="582" customFormat="1"/>
    <row r="606" s="582" customFormat="1"/>
    <row r="607" s="582" customFormat="1"/>
    <row r="608" s="582" customFormat="1"/>
    <row r="609" s="582" customFormat="1"/>
    <row r="610" s="582" customFormat="1"/>
    <row r="611" s="582" customFormat="1"/>
    <row r="612" s="582" customFormat="1"/>
    <row r="613" s="582" customFormat="1"/>
    <row r="614" s="582" customFormat="1"/>
    <row r="615" s="582" customFormat="1"/>
    <row r="616" s="582" customFormat="1"/>
    <row r="617" s="582" customFormat="1"/>
    <row r="618" s="582" customFormat="1"/>
    <row r="619" s="582" customFormat="1"/>
    <row r="620" s="582" customFormat="1"/>
    <row r="621" s="582" customFormat="1"/>
    <row r="622" s="582" customFormat="1"/>
    <row r="623" s="582" customFormat="1"/>
    <row r="624" s="582" customFormat="1"/>
    <row r="625" s="582" customFormat="1"/>
    <row r="626" s="582" customFormat="1"/>
    <row r="627" s="582" customFormat="1"/>
    <row r="628" s="582" customFormat="1"/>
    <row r="629" s="582" customFormat="1"/>
    <row r="630" s="582" customFormat="1"/>
    <row r="631" s="582" customFormat="1"/>
    <row r="632" s="582" customFormat="1"/>
    <row r="633" s="582" customFormat="1"/>
    <row r="634" s="582" customFormat="1"/>
    <row r="635" s="582" customFormat="1"/>
    <row r="636" s="582" customFormat="1"/>
    <row r="637" s="582" customFormat="1"/>
    <row r="638" s="582" customFormat="1"/>
    <row r="639" s="582" customFormat="1"/>
    <row r="640" s="582" customFormat="1"/>
    <row r="641" s="582" customFormat="1"/>
    <row r="642" s="582" customFormat="1"/>
    <row r="643" s="582" customFormat="1"/>
    <row r="644" s="582" customFormat="1"/>
    <row r="645" s="582" customFormat="1"/>
    <row r="646" s="582" customFormat="1"/>
    <row r="647" s="582" customFormat="1"/>
    <row r="648" s="582" customFormat="1"/>
    <row r="649" s="582" customFormat="1"/>
    <row r="650" s="582" customFormat="1"/>
    <row r="651" s="582" customFormat="1"/>
    <row r="652" s="582" customFormat="1"/>
    <row r="653" s="582" customFormat="1"/>
    <row r="654" s="582" customFormat="1"/>
    <row r="655" s="582" customFormat="1"/>
    <row r="656" s="582" customFormat="1"/>
    <row r="657" s="582" customFormat="1"/>
    <row r="658" s="582" customFormat="1"/>
    <row r="659" s="582" customFormat="1"/>
    <row r="660" s="582" customFormat="1"/>
    <row r="661" s="582" customFormat="1"/>
    <row r="662" s="582" customFormat="1"/>
    <row r="663" s="582" customFormat="1"/>
    <row r="664" s="582" customFormat="1"/>
    <row r="665" s="582" customFormat="1"/>
    <row r="666" s="582" customFormat="1"/>
    <row r="667" s="582" customFormat="1"/>
    <row r="668" s="582" customFormat="1"/>
    <row r="669" s="582" customFormat="1"/>
    <row r="670" s="582" customFormat="1"/>
    <row r="671" s="582" customFormat="1"/>
    <row r="672" s="582" customFormat="1"/>
    <row r="673" s="582" customFormat="1"/>
    <row r="674" s="582" customFormat="1"/>
    <row r="675" s="582" customFormat="1"/>
    <row r="676" s="582" customFormat="1"/>
    <row r="677" s="582" customFormat="1"/>
    <row r="678" s="582" customFormat="1"/>
    <row r="679" s="582" customFormat="1"/>
    <row r="680" s="582" customFormat="1"/>
    <row r="681" s="582" customFormat="1"/>
    <row r="682" s="582" customFormat="1"/>
    <row r="683" s="582" customFormat="1"/>
    <row r="684" s="582" customFormat="1"/>
    <row r="685" s="582" customFormat="1"/>
    <row r="686" s="582" customFormat="1"/>
    <row r="687" s="582" customFormat="1"/>
    <row r="688" s="582" customFormat="1"/>
    <row r="689" s="582" customFormat="1"/>
    <row r="690" s="582" customFormat="1"/>
    <row r="691" s="582" customFormat="1"/>
    <row r="692" s="582" customFormat="1"/>
    <row r="693" s="582" customFormat="1"/>
    <row r="694" s="582" customFormat="1"/>
    <row r="695" s="582" customFormat="1"/>
    <row r="696" s="582" customFormat="1"/>
    <row r="697" s="582" customFormat="1"/>
    <row r="698" s="582" customFormat="1"/>
    <row r="699" s="582" customFormat="1"/>
    <row r="700" s="582" customFormat="1"/>
    <row r="701" s="582" customFormat="1"/>
    <row r="702" s="582" customFormat="1"/>
    <row r="703" s="582" customFormat="1"/>
    <row r="704" s="582" customFormat="1"/>
    <row r="705" s="582" customFormat="1"/>
    <row r="706" s="582" customFormat="1"/>
    <row r="707" s="582" customFormat="1"/>
    <row r="708" s="582" customFormat="1"/>
    <row r="709" s="582" customFormat="1"/>
    <row r="710" s="582" customFormat="1"/>
    <row r="711" s="582" customFormat="1"/>
    <row r="712" s="582" customFormat="1"/>
    <row r="713" s="582" customFormat="1"/>
    <row r="714" s="582" customFormat="1"/>
    <row r="715" s="582" customFormat="1"/>
    <row r="716" s="582" customFormat="1"/>
    <row r="717" s="582" customFormat="1"/>
    <row r="718" s="582" customFormat="1"/>
    <row r="719" s="582" customFormat="1"/>
    <row r="720" s="582" customFormat="1"/>
    <row r="721" s="582" customFormat="1"/>
    <row r="722" s="582" customFormat="1"/>
    <row r="723" s="582" customFormat="1"/>
    <row r="724" s="582" customFormat="1"/>
    <row r="725" s="582" customFormat="1"/>
    <row r="726" s="582" customFormat="1"/>
    <row r="727" s="582" customFormat="1"/>
    <row r="728" s="582" customFormat="1"/>
    <row r="729" s="582" customFormat="1"/>
    <row r="730" s="582" customFormat="1"/>
    <row r="731" s="582" customFormat="1"/>
    <row r="732" s="582" customFormat="1"/>
    <row r="733" s="582" customFormat="1"/>
    <row r="734" s="582" customFormat="1"/>
    <row r="735" s="582" customFormat="1"/>
    <row r="736" s="582" customFormat="1"/>
    <row r="737" s="582" customFormat="1"/>
    <row r="738" s="582" customFormat="1"/>
    <row r="739" s="582" customFormat="1"/>
    <row r="740" s="582" customFormat="1"/>
    <row r="741" s="582" customFormat="1"/>
    <row r="742" s="582" customFormat="1"/>
    <row r="743" s="582" customFormat="1"/>
    <row r="744" s="582" customFormat="1"/>
    <row r="745" s="582" customFormat="1"/>
    <row r="746" s="582" customFormat="1"/>
    <row r="747" s="582" customFormat="1"/>
    <row r="748" s="582" customFormat="1"/>
    <row r="749" s="582" customFormat="1"/>
    <row r="750" s="582" customFormat="1"/>
    <row r="751" s="582" customFormat="1"/>
    <row r="752" s="582" customFormat="1"/>
    <row r="753" s="582" customFormat="1"/>
    <row r="754" s="582" customFormat="1"/>
    <row r="755" s="582" customFormat="1"/>
    <row r="756" s="582" customFormat="1"/>
    <row r="757" s="582" customFormat="1"/>
    <row r="758" s="582" customFormat="1"/>
    <row r="759" s="582" customFormat="1"/>
    <row r="760" s="582" customFormat="1"/>
    <row r="761" s="582" customFormat="1"/>
    <row r="762" s="582" customFormat="1"/>
    <row r="763" s="582" customFormat="1"/>
    <row r="764" s="582" customFormat="1"/>
    <row r="765" s="582" customFormat="1"/>
    <row r="766" s="582" customFormat="1"/>
    <row r="767" s="582" customFormat="1"/>
    <row r="768" s="582" customFormat="1"/>
    <row r="769" s="582" customFormat="1"/>
    <row r="770" s="582" customFormat="1"/>
    <row r="771" s="582" customFormat="1"/>
    <row r="772" s="582" customFormat="1"/>
    <row r="773" s="582" customFormat="1"/>
    <row r="774" s="582" customFormat="1"/>
    <row r="775" s="582" customFormat="1"/>
    <row r="776" s="582" customFormat="1"/>
    <row r="777" s="582" customFormat="1"/>
    <row r="778" s="582" customFormat="1"/>
    <row r="779" s="582" customFormat="1"/>
    <row r="780" s="582" customFormat="1"/>
    <row r="781" s="582" customFormat="1"/>
    <row r="782" s="582" customFormat="1"/>
    <row r="783" s="582" customFormat="1"/>
    <row r="784" s="582" customFormat="1"/>
    <row r="785" s="582" customFormat="1"/>
    <row r="786" s="582" customFormat="1"/>
    <row r="787" s="582" customFormat="1"/>
    <row r="788" s="582" customFormat="1"/>
    <row r="789" s="582" customFormat="1"/>
    <row r="790" s="582" customFormat="1"/>
    <row r="791" s="582" customFormat="1"/>
    <row r="792" s="582" customFormat="1"/>
    <row r="793" s="582" customFormat="1"/>
    <row r="794" s="582" customFormat="1"/>
    <row r="795" s="582" customFormat="1"/>
    <row r="796" s="582" customFormat="1"/>
    <row r="797" s="582" customFormat="1"/>
    <row r="798" s="582" customFormat="1"/>
    <row r="799" s="582" customFormat="1"/>
    <row r="800" s="582" customFormat="1"/>
    <row r="801" s="582" customFormat="1"/>
    <row r="802" s="582" customFormat="1"/>
    <row r="803" s="582" customFormat="1"/>
    <row r="804" s="582" customFormat="1"/>
    <row r="805" s="582" customFormat="1"/>
    <row r="806" s="582" customFormat="1"/>
    <row r="807" s="582" customFormat="1"/>
    <row r="808" s="582" customFormat="1"/>
    <row r="809" s="582" customFormat="1"/>
    <row r="810" s="582" customFormat="1"/>
    <row r="811" s="582" customFormat="1"/>
    <row r="812" s="582" customFormat="1"/>
    <row r="813" s="582" customFormat="1"/>
    <row r="814" s="582" customFormat="1"/>
    <row r="815" s="582" customFormat="1"/>
    <row r="816" s="582" customFormat="1"/>
    <row r="817" s="582" customFormat="1"/>
    <row r="818" s="582" customFormat="1"/>
    <row r="819" s="582" customFormat="1"/>
    <row r="820" s="582" customFormat="1"/>
    <row r="821" s="582" customFormat="1"/>
    <row r="822" s="582" customFormat="1"/>
    <row r="823" s="582" customFormat="1"/>
    <row r="824" s="582" customFormat="1"/>
    <row r="825" s="582" customFormat="1"/>
    <row r="826" s="582" customFormat="1"/>
    <row r="827" s="582" customFormat="1"/>
    <row r="828" s="582" customFormat="1"/>
    <row r="829" s="582" customFormat="1"/>
    <row r="830" s="582" customFormat="1"/>
    <row r="831" s="582" customFormat="1"/>
    <row r="832" s="582" customFormat="1"/>
    <row r="833" s="582" customFormat="1"/>
    <row r="834" s="582" customFormat="1"/>
    <row r="835" s="582" customFormat="1"/>
    <row r="836" s="582" customFormat="1"/>
    <row r="837" s="582" customFormat="1"/>
    <row r="838" s="582" customFormat="1"/>
    <row r="839" s="582" customFormat="1"/>
    <row r="840" s="582" customFormat="1"/>
    <row r="841" s="582" customFormat="1"/>
    <row r="842" s="582" customFormat="1"/>
    <row r="843" s="582" customFormat="1"/>
    <row r="844" s="582" customFormat="1"/>
    <row r="845" s="582" customFormat="1"/>
    <row r="846" s="582" customFormat="1"/>
    <row r="847" s="582" customFormat="1"/>
    <row r="848" s="582" customFormat="1"/>
    <row r="849" s="582" customFormat="1"/>
    <row r="850" s="582" customFormat="1"/>
    <row r="851" s="582" customFormat="1"/>
    <row r="852" s="582" customFormat="1"/>
    <row r="853" s="582" customFormat="1"/>
    <row r="854" s="582" customFormat="1"/>
    <row r="855" s="582" customFormat="1"/>
    <row r="856" s="582" customFormat="1"/>
    <row r="857" s="582" customFormat="1"/>
    <row r="858" s="582" customFormat="1"/>
    <row r="859" s="582" customFormat="1"/>
    <row r="860" s="582" customFormat="1"/>
    <row r="861" s="582" customFormat="1"/>
    <row r="862" s="582" customFormat="1"/>
    <row r="863" s="582" customFormat="1"/>
    <row r="864" s="582" customFormat="1"/>
    <row r="865" s="582" customFormat="1"/>
    <row r="866" s="582" customFormat="1"/>
    <row r="867" s="582" customFormat="1"/>
    <row r="868" s="582" customFormat="1"/>
    <row r="869" s="582" customFormat="1"/>
    <row r="870" s="582" customFormat="1"/>
    <row r="871" s="582" customFormat="1"/>
    <row r="872" s="582" customFormat="1"/>
    <row r="873" s="582" customFormat="1"/>
    <row r="874" s="582" customFormat="1"/>
    <row r="875" s="582" customFormat="1"/>
    <row r="876" s="582" customFormat="1"/>
    <row r="877" s="582" customFormat="1"/>
    <row r="878" s="582" customFormat="1"/>
    <row r="879" s="582" customFormat="1"/>
    <row r="880" s="582" customFormat="1"/>
    <row r="881" s="582" customFormat="1"/>
    <row r="882" s="582" customFormat="1"/>
    <row r="883" s="582" customFormat="1"/>
    <row r="884" s="582" customFormat="1"/>
    <row r="885" s="582" customFormat="1"/>
    <row r="886" s="582" customFormat="1"/>
    <row r="887" s="582" customFormat="1"/>
    <row r="888" s="582" customFormat="1"/>
    <row r="889" s="582" customFormat="1"/>
    <row r="890" s="582" customFormat="1"/>
    <row r="891" s="582" customFormat="1"/>
    <row r="892" s="582" customFormat="1"/>
    <row r="893" s="582" customFormat="1"/>
    <row r="894" s="582" customFormat="1"/>
    <row r="895" s="582" customFormat="1"/>
    <row r="896" s="582" customFormat="1"/>
    <row r="897" s="582" customFormat="1"/>
    <row r="898" s="582" customFormat="1"/>
    <row r="899" s="582" customFormat="1"/>
    <row r="900" s="582" customFormat="1"/>
    <row r="901" s="582" customFormat="1"/>
    <row r="902" s="582" customFormat="1"/>
    <row r="903" s="582" customFormat="1"/>
    <row r="904" s="582" customFormat="1"/>
    <row r="905" s="582" customFormat="1"/>
    <row r="906" s="582" customFormat="1"/>
    <row r="907" s="582" customFormat="1"/>
    <row r="908" s="582" customFormat="1"/>
    <row r="909" s="582" customFormat="1"/>
    <row r="910" s="582" customFormat="1"/>
    <row r="911" s="582" customFormat="1"/>
    <row r="912" s="582" customFormat="1"/>
    <row r="913" s="582" customFormat="1"/>
    <row r="914" s="582" customFormat="1"/>
    <row r="915" s="582" customFormat="1"/>
    <row r="916" s="582" customFormat="1"/>
    <row r="917" s="582" customFormat="1"/>
    <row r="918" s="582" customFormat="1"/>
    <row r="919" s="582" customFormat="1"/>
    <row r="920" s="582" customFormat="1"/>
    <row r="921" s="582" customFormat="1"/>
    <row r="922" s="582" customFormat="1"/>
    <row r="923" s="582" customFormat="1"/>
    <row r="924" s="582" customFormat="1"/>
    <row r="925" s="582" customFormat="1"/>
    <row r="926" s="582" customFormat="1"/>
    <row r="927" s="582" customFormat="1"/>
    <row r="928" s="582" customFormat="1"/>
    <row r="929" s="582" customFormat="1"/>
    <row r="930" s="582" customFormat="1"/>
    <row r="931" s="582" customFormat="1"/>
    <row r="932" s="582" customFormat="1"/>
    <row r="933" s="582" customFormat="1"/>
    <row r="934" s="582" customFormat="1"/>
    <row r="935" s="582" customFormat="1"/>
    <row r="936" s="582" customFormat="1"/>
    <row r="937" s="582" customFormat="1"/>
    <row r="938" s="582" customFormat="1"/>
    <row r="939" s="582" customFormat="1"/>
    <row r="940" s="582" customFormat="1"/>
    <row r="941" s="582" customFormat="1"/>
    <row r="942" s="582" customFormat="1"/>
    <row r="943" s="582" customFormat="1"/>
    <row r="944" s="582" customFormat="1"/>
    <row r="945" s="582" customFormat="1"/>
    <row r="946" s="582" customFormat="1"/>
    <row r="947" s="582" customFormat="1"/>
    <row r="948" s="582" customFormat="1"/>
    <row r="949" s="582" customFormat="1"/>
    <row r="950" s="582" customFormat="1"/>
    <row r="951" s="582" customFormat="1"/>
    <row r="952" s="582" customFormat="1"/>
    <row r="953" s="582" customFormat="1"/>
    <row r="954" s="582" customFormat="1"/>
    <row r="955" s="582" customFormat="1"/>
    <row r="956" s="582" customFormat="1"/>
    <row r="957" s="582" customFormat="1"/>
    <row r="958" s="582" customFormat="1"/>
    <row r="959" s="582" customFormat="1"/>
    <row r="960" s="582" customFormat="1"/>
    <row r="961" s="582" customFormat="1"/>
    <row r="962" s="582" customFormat="1"/>
    <row r="963" s="582" customFormat="1"/>
    <row r="964" s="582" customFormat="1"/>
    <row r="965" s="582" customFormat="1"/>
    <row r="966" s="582" customFormat="1"/>
    <row r="967" s="582" customFormat="1"/>
    <row r="968" s="582" customFormat="1"/>
    <row r="969" s="582" customFormat="1"/>
    <row r="970" s="582" customFormat="1"/>
    <row r="971" s="582" customFormat="1"/>
    <row r="972" s="582" customFormat="1"/>
    <row r="973" s="582" customFormat="1"/>
    <row r="974" s="582" customFormat="1"/>
    <row r="975" s="582" customFormat="1"/>
    <row r="976" s="582" customFormat="1"/>
    <row r="977" s="582" customFormat="1"/>
    <row r="978" s="582" customFormat="1"/>
    <row r="979" s="582" customFormat="1"/>
    <row r="980" s="582" customFormat="1"/>
    <row r="981" s="582" customFormat="1"/>
    <row r="982" s="582" customFormat="1"/>
    <row r="983" s="582" customFormat="1"/>
    <row r="984" s="582" customFormat="1"/>
    <row r="985" s="582" customFormat="1"/>
    <row r="986" s="582" customFormat="1"/>
    <row r="987" s="582" customFormat="1"/>
    <row r="988" s="582" customFormat="1"/>
    <row r="989" s="582" customFormat="1"/>
    <row r="990" s="582" customFormat="1"/>
    <row r="991" s="582" customFormat="1"/>
    <row r="992" s="582" customFormat="1"/>
    <row r="993" s="582" customFormat="1"/>
    <row r="994" s="582" customFormat="1"/>
    <row r="995" s="582" customFormat="1"/>
    <row r="996" s="582" customFormat="1"/>
    <row r="997" s="582" customFormat="1"/>
    <row r="998" s="582" customFormat="1"/>
    <row r="999" s="582" customFormat="1"/>
    <row r="1000" s="582" customFormat="1"/>
    <row r="1001" s="582" customFormat="1"/>
    <row r="1002" s="582" customFormat="1"/>
    <row r="1003" s="582" customFormat="1"/>
    <row r="1004" s="582" customFormat="1"/>
    <row r="1005" s="582" customFormat="1"/>
    <row r="1006" s="582" customFormat="1"/>
    <row r="1007" s="582" customFormat="1"/>
    <row r="1008" s="582" customFormat="1"/>
    <row r="1009" s="582" customFormat="1"/>
    <row r="1010" s="582" customFormat="1"/>
    <row r="1011" s="582" customFormat="1"/>
    <row r="1012" s="582" customFormat="1"/>
    <row r="1013" s="582" customFormat="1"/>
    <row r="1014" s="582" customFormat="1"/>
    <row r="1015" s="582" customFormat="1"/>
    <row r="1016" s="582" customFormat="1"/>
    <row r="1017" s="582" customFormat="1"/>
    <row r="1018" s="582" customFormat="1"/>
    <row r="1019" s="582" customFormat="1"/>
    <row r="1020" s="582" customFormat="1"/>
    <row r="1021" s="582" customFormat="1"/>
    <row r="1022" s="582" customFormat="1"/>
    <row r="1023" s="582" customFormat="1"/>
    <row r="1024" s="582" customFormat="1"/>
    <row r="1025" s="582" customFormat="1"/>
    <row r="1026" s="582" customFormat="1"/>
    <row r="1027" s="582" customFormat="1"/>
    <row r="1028" s="582" customFormat="1"/>
    <row r="1029" s="582" customFormat="1"/>
    <row r="1030" s="582" customFormat="1"/>
    <row r="1031" s="582" customFormat="1"/>
    <row r="1032" s="582" customFormat="1"/>
    <row r="1033" s="582" customFormat="1"/>
    <row r="1034" s="582" customFormat="1"/>
    <row r="1035" s="582" customFormat="1"/>
    <row r="1036" s="582" customFormat="1"/>
    <row r="1037" s="582" customFormat="1"/>
    <row r="1038" s="582" customFormat="1"/>
    <row r="1039" s="582" customFormat="1"/>
    <row r="1040" s="582" customFormat="1"/>
    <row r="1041" s="582" customFormat="1"/>
    <row r="1042" s="582" customFormat="1"/>
    <row r="1043" s="582" customFormat="1"/>
    <row r="1044" s="582" customFormat="1"/>
    <row r="1045" s="582" customFormat="1"/>
    <row r="1046" s="582" customFormat="1"/>
    <row r="1047" s="582" customFormat="1"/>
    <row r="1048" s="582" customFormat="1"/>
    <row r="1049" s="582" customFormat="1"/>
    <row r="1050" s="582" customFormat="1"/>
    <row r="1051" s="582" customFormat="1"/>
    <row r="1052" s="582" customFormat="1"/>
    <row r="1053" s="582" customFormat="1"/>
    <row r="1054" s="582" customFormat="1"/>
    <row r="1055" s="582" customFormat="1"/>
    <row r="1056" s="582" customFormat="1"/>
    <row r="1057" s="582" customFormat="1"/>
    <row r="1058" s="582" customFormat="1"/>
    <row r="1059" s="582" customFormat="1"/>
    <row r="1060" s="582" customFormat="1"/>
    <row r="1061" s="582" customFormat="1"/>
    <row r="1062" s="582" customFormat="1"/>
    <row r="1063" s="582" customFormat="1"/>
    <row r="1064" s="582" customFormat="1"/>
    <row r="1065" s="582" customFormat="1"/>
    <row r="1066" s="582" customFormat="1"/>
    <row r="1067" s="582" customFormat="1"/>
    <row r="1068" s="582" customFormat="1"/>
    <row r="1069" s="582" customFormat="1"/>
    <row r="1070" s="582" customFormat="1"/>
    <row r="1071" s="582" customFormat="1"/>
    <row r="1072" s="582" customFormat="1"/>
    <row r="1073" s="582" customFormat="1"/>
    <row r="1074" s="582" customFormat="1"/>
    <row r="1075" s="582" customFormat="1"/>
    <row r="1076" s="582" customFormat="1"/>
    <row r="1077" s="582" customFormat="1"/>
    <row r="1078" s="582" customFormat="1"/>
    <row r="1079" s="582" customFormat="1"/>
    <row r="1080" s="582" customFormat="1"/>
    <row r="1081" s="582" customFormat="1"/>
    <row r="1082" s="582" customFormat="1"/>
    <row r="1083" s="582" customFormat="1"/>
    <row r="1084" s="582" customFormat="1"/>
    <row r="1085" s="582" customFormat="1"/>
    <row r="1086" s="582" customFormat="1"/>
    <row r="1087" s="582" customFormat="1"/>
    <row r="1088" s="582" customFormat="1"/>
    <row r="1089" s="582" customFormat="1"/>
    <row r="1090" s="582" customFormat="1"/>
    <row r="1091" s="582" customFormat="1"/>
    <row r="1092" s="582" customFormat="1"/>
    <row r="1093" s="582" customFormat="1"/>
    <row r="1094" s="582" customFormat="1"/>
    <row r="1095" s="582" customFormat="1"/>
    <row r="1096" s="582" customFormat="1"/>
    <row r="1097" s="582" customFormat="1"/>
    <row r="1098" s="582" customFormat="1"/>
    <row r="1099" s="582" customFormat="1"/>
    <row r="1100" s="582" customFormat="1"/>
    <row r="1101" s="582" customFormat="1"/>
    <row r="1102" s="582" customFormat="1"/>
    <row r="1103" s="582" customFormat="1"/>
    <row r="1104" s="582" customFormat="1"/>
    <row r="1105" s="582" customFormat="1"/>
    <row r="1106" s="582" customFormat="1"/>
    <row r="1107" s="582" customFormat="1"/>
    <row r="1108" s="582" customFormat="1"/>
    <row r="1109" s="582" customFormat="1"/>
    <row r="1110" s="582" customFormat="1"/>
    <row r="1111" s="582" customFormat="1"/>
    <row r="1112" s="582" customFormat="1"/>
    <row r="1113" s="582" customFormat="1"/>
    <row r="1114" s="582" customFormat="1"/>
    <row r="1115" s="582" customFormat="1"/>
    <row r="1116" s="582" customFormat="1"/>
    <row r="1117" s="582" customFormat="1"/>
    <row r="1118" s="582" customFormat="1"/>
    <row r="1119" s="582" customFormat="1"/>
    <row r="1120" s="582" customFormat="1"/>
    <row r="1121" s="582" customFormat="1"/>
    <row r="1122" s="582" customFormat="1"/>
    <row r="1123" s="582" customFormat="1"/>
    <row r="1124" s="582" customFormat="1"/>
    <row r="1125" s="582" customFormat="1"/>
    <row r="1126" s="582" customFormat="1"/>
    <row r="1127" s="582" customFormat="1"/>
    <row r="1128" s="582" customFormat="1"/>
    <row r="1129" s="582" customFormat="1"/>
    <row r="1130" s="582" customFormat="1"/>
    <row r="1131" s="582" customFormat="1"/>
    <row r="1132" s="582" customFormat="1"/>
    <row r="1133" s="582" customFormat="1"/>
    <row r="1134" s="582" customFormat="1"/>
    <row r="1135" s="582" customFormat="1"/>
    <row r="1136" s="582" customFormat="1"/>
    <row r="1137" s="582" customFormat="1"/>
    <row r="1138" s="582" customFormat="1"/>
    <row r="1139" s="582" customFormat="1"/>
    <row r="1140" s="582" customFormat="1"/>
    <row r="1141" s="582" customFormat="1"/>
    <row r="1142" s="582" customFormat="1"/>
    <row r="1143" s="582" customFormat="1"/>
    <row r="1144" s="582" customFormat="1"/>
    <row r="1145" s="582" customFormat="1"/>
    <row r="1146" s="582" customFormat="1"/>
    <row r="1147" s="582" customFormat="1"/>
    <row r="1148" s="582" customFormat="1"/>
    <row r="1149" s="582" customFormat="1"/>
    <row r="1150" s="582" customFormat="1"/>
    <row r="1151" s="582" customFormat="1"/>
    <row r="1152" s="582" customFormat="1"/>
    <row r="1153" s="582" customFormat="1"/>
    <row r="1154" s="582" customFormat="1"/>
    <row r="1155" s="582" customFormat="1"/>
    <row r="1156" s="582" customFormat="1"/>
    <row r="1157" s="582" customFormat="1"/>
    <row r="1158" s="582" customFormat="1"/>
    <row r="1159" s="582" customFormat="1"/>
    <row r="1160" s="582" customFormat="1"/>
    <row r="1161" s="582" customFormat="1"/>
    <row r="1162" s="582" customFormat="1"/>
    <row r="1163" s="582" customFormat="1"/>
    <row r="1164" s="582" customFormat="1"/>
    <row r="1165" s="582" customFormat="1"/>
    <row r="1166" s="582" customFormat="1"/>
    <row r="1167" s="582" customFormat="1"/>
    <row r="1168" s="582" customFormat="1"/>
    <row r="1169" s="582" customFormat="1"/>
    <row r="1170" s="582" customFormat="1"/>
    <row r="1171" s="582" customFormat="1"/>
    <row r="1172" s="582" customFormat="1"/>
    <row r="1173" s="582" customFormat="1"/>
    <row r="1174" s="582" customFormat="1"/>
    <row r="1175" s="582" customFormat="1"/>
    <row r="1176" s="582" customFormat="1"/>
    <row r="1177" s="582" customFormat="1"/>
    <row r="1178" s="582" customFormat="1"/>
    <row r="1179" s="582" customFormat="1"/>
    <row r="1180" s="582" customFormat="1"/>
    <row r="1181" s="582" customFormat="1"/>
    <row r="1182" s="582" customFormat="1"/>
    <row r="1183" s="582" customFormat="1"/>
    <row r="1184" s="582" customFormat="1"/>
    <row r="1185" s="582" customFormat="1"/>
    <row r="1186" s="582" customFormat="1"/>
    <row r="1187" s="582" customFormat="1"/>
    <row r="1188" s="582" customFormat="1"/>
    <row r="1189" s="582" customFormat="1"/>
    <row r="1190" s="582" customFormat="1"/>
    <row r="1191" s="582" customFormat="1"/>
    <row r="1192" s="582" customFormat="1"/>
    <row r="1193" s="582" customFormat="1"/>
    <row r="1194" s="582" customFormat="1"/>
    <row r="1195" s="582" customFormat="1"/>
    <row r="1196" s="582" customFormat="1"/>
    <row r="1197" s="582" customFormat="1"/>
    <row r="1198" s="582" customFormat="1"/>
    <row r="1199" s="582" customFormat="1"/>
    <row r="1200" s="582" customFormat="1"/>
    <row r="1201" s="582" customFormat="1"/>
    <row r="1202" s="582" customFormat="1"/>
    <row r="1203" s="582" customFormat="1"/>
    <row r="1204" s="582" customFormat="1"/>
    <row r="1205" s="582" customFormat="1"/>
    <row r="1206" s="582" customFormat="1"/>
    <row r="1207" s="582" customFormat="1"/>
    <row r="1208" s="582" customFormat="1"/>
    <row r="1209" s="582" customFormat="1"/>
    <row r="1210" s="582" customFormat="1"/>
    <row r="1211" s="582" customFormat="1"/>
    <row r="1212" s="582" customFormat="1"/>
    <row r="1213" s="582" customFormat="1"/>
    <row r="1214" s="582" customFormat="1"/>
    <row r="1215" s="582" customFormat="1"/>
    <row r="1216" s="582" customFormat="1"/>
    <row r="1217" s="582" customFormat="1"/>
    <row r="1218" s="582" customFormat="1"/>
    <row r="1219" s="582" customFormat="1"/>
    <row r="1220" s="582" customFormat="1"/>
    <row r="1221" s="582" customFormat="1"/>
    <row r="1222" s="582" customFormat="1"/>
    <row r="1223" s="582" customFormat="1"/>
    <row r="1224" s="582" customFormat="1"/>
    <row r="1225" s="582" customFormat="1"/>
    <row r="1226" s="582" customFormat="1"/>
    <row r="1227" s="582" customFormat="1"/>
    <row r="1228" s="582" customFormat="1"/>
    <row r="1229" s="582" customFormat="1"/>
    <row r="1230" s="582" customFormat="1"/>
    <row r="1231" s="582" customFormat="1"/>
    <row r="1232" s="582" customFormat="1"/>
    <row r="1233" s="582" customFormat="1"/>
    <row r="1234" s="582" customFormat="1"/>
    <row r="1235" s="582" customFormat="1"/>
    <row r="1236" s="582" customFormat="1"/>
    <row r="1237" s="582" customFormat="1"/>
    <row r="1238" s="582" customFormat="1"/>
    <row r="1239" s="582" customFormat="1"/>
    <row r="1240" s="582" customFormat="1"/>
    <row r="1241" s="582" customFormat="1"/>
    <row r="1242" s="582" customFormat="1"/>
    <row r="1243" s="582" customFormat="1"/>
  </sheetData>
  <mergeCells count="13">
    <mergeCell ref="A1:I1"/>
    <mergeCell ref="A2:I2"/>
    <mergeCell ref="A3:I3"/>
    <mergeCell ref="B24:G24"/>
    <mergeCell ref="B7:G7"/>
    <mergeCell ref="B8:G8"/>
    <mergeCell ref="B9:G9"/>
    <mergeCell ref="B11:B12"/>
    <mergeCell ref="C11:C12"/>
    <mergeCell ref="D11:D12"/>
    <mergeCell ref="E11:E12"/>
    <mergeCell ref="F11:F12"/>
    <mergeCell ref="G11:H11"/>
  </mergeCells>
  <pageMargins left="0.7" right="0.7" top="0.75" bottom="0.75" header="0.3" footer="0.3"/>
  <ignoredErrors>
    <ignoredError sqref="D18:D19" formula="1"/>
  </ignoredErrors>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35628-FF70-446E-9F56-6D18E5560C67}">
  <dimension ref="A1:L42"/>
  <sheetViews>
    <sheetView showGridLines="0" topLeftCell="A3" zoomScaleNormal="100" workbookViewId="0">
      <selection activeCell="E15" sqref="E15"/>
    </sheetView>
  </sheetViews>
  <sheetFormatPr baseColWidth="10" defaultColWidth="8.85546875" defaultRowHeight="15"/>
  <cols>
    <col min="1" max="1" width="8.85546875" style="1"/>
    <col min="2" max="2" width="33.5703125" style="1" customWidth="1"/>
    <col min="3" max="5" width="11.85546875" style="1" customWidth="1"/>
    <col min="6" max="8" width="13" style="1" customWidth="1"/>
    <col min="9" max="9" width="17.42578125" style="1" customWidth="1"/>
    <col min="10" max="16384" width="8.85546875" style="1"/>
  </cols>
  <sheetData>
    <row r="1" spans="1:11" ht="15" customHeight="1">
      <c r="A1" s="2238" t="s">
        <v>476</v>
      </c>
      <c r="B1" s="2238"/>
      <c r="C1" s="2238"/>
      <c r="D1" s="2238"/>
      <c r="E1" s="2238"/>
      <c r="F1" s="2238"/>
      <c r="G1" s="2238"/>
      <c r="H1" s="2238"/>
      <c r="I1" s="2238"/>
      <c r="J1" s="203"/>
      <c r="K1" s="203"/>
    </row>
    <row r="2" spans="1:11" ht="15" customHeight="1">
      <c r="A2" s="2238" t="s">
        <v>477</v>
      </c>
      <c r="B2" s="2238"/>
      <c r="C2" s="2238"/>
      <c r="D2" s="2238"/>
      <c r="E2" s="2238"/>
      <c r="F2" s="2238"/>
      <c r="G2" s="2238"/>
      <c r="H2" s="2238"/>
      <c r="I2" s="2238"/>
      <c r="J2" s="203"/>
      <c r="K2" s="203"/>
    </row>
    <row r="3" spans="1:11" ht="15" customHeight="1">
      <c r="A3" s="2239" t="s">
        <v>478</v>
      </c>
      <c r="B3" s="2239"/>
      <c r="C3" s="2239"/>
      <c r="D3" s="2239"/>
      <c r="E3" s="2239"/>
      <c r="F3" s="2239"/>
      <c r="G3" s="2239"/>
      <c r="H3" s="2239"/>
      <c r="I3" s="2239"/>
      <c r="J3" s="204"/>
      <c r="K3" s="204"/>
    </row>
    <row r="4" spans="1:11">
      <c r="J4" s="205"/>
      <c r="K4" s="205"/>
    </row>
    <row r="5" spans="1:11">
      <c r="A5" s="2240"/>
      <c r="B5" s="2240"/>
      <c r="C5" s="2240"/>
      <c r="D5" s="2240"/>
      <c r="E5" s="2240"/>
      <c r="F5" s="2240"/>
      <c r="G5" s="2240"/>
      <c r="H5" s="2240"/>
      <c r="J5" s="205"/>
      <c r="K5" s="205"/>
    </row>
    <row r="6" spans="1:11">
      <c r="A6" s="2240"/>
      <c r="B6" s="2240"/>
      <c r="C6" s="2240"/>
      <c r="D6" s="2240"/>
      <c r="E6" s="2240"/>
      <c r="F6" s="2240"/>
      <c r="G6" s="2240"/>
      <c r="H6" s="2240"/>
      <c r="I6" s="2240"/>
      <c r="J6" s="2240"/>
      <c r="K6" s="2240"/>
    </row>
    <row r="7" spans="1:11" ht="15.75">
      <c r="B7" s="2210" t="s">
        <v>1819</v>
      </c>
      <c r="C7" s="2210"/>
      <c r="D7" s="2210"/>
      <c r="E7" s="2210"/>
      <c r="F7" s="2210"/>
      <c r="G7" s="2210"/>
      <c r="H7" s="2210"/>
    </row>
    <row r="8" spans="1:11">
      <c r="B8" s="2372" t="s">
        <v>0</v>
      </c>
      <c r="C8" s="2372"/>
      <c r="D8" s="2372"/>
      <c r="E8" s="2372"/>
      <c r="F8" s="2372"/>
      <c r="G8" s="2372"/>
      <c r="H8" s="2372"/>
    </row>
    <row r="9" spans="1:11" ht="15.75" thickBot="1"/>
    <row r="10" spans="1:11" ht="15.6" customHeight="1">
      <c r="B10" s="2373" t="s">
        <v>1</v>
      </c>
      <c r="C10" s="2375">
        <v>2025</v>
      </c>
      <c r="D10" s="2377">
        <v>2026</v>
      </c>
      <c r="E10" s="2379">
        <v>2027</v>
      </c>
      <c r="F10" s="2379">
        <v>2028</v>
      </c>
      <c r="G10" s="2379">
        <v>2029</v>
      </c>
      <c r="H10" s="2381">
        <v>2030</v>
      </c>
    </row>
    <row r="11" spans="1:11" ht="14.45" customHeight="1" thickBot="1">
      <c r="B11" s="2374"/>
      <c r="C11" s="2376"/>
      <c r="D11" s="2378"/>
      <c r="E11" s="2380"/>
      <c r="F11" s="2380"/>
      <c r="G11" s="2380"/>
      <c r="H11" s="2382"/>
    </row>
    <row r="12" spans="1:11" ht="16.5" customHeight="1">
      <c r="B12" s="3" t="s">
        <v>3</v>
      </c>
      <c r="C12" s="4">
        <v>128.00969006614207</v>
      </c>
      <c r="D12" s="5">
        <v>133.77012611911846</v>
      </c>
      <c r="E12" s="5">
        <v>138.92589620603852</v>
      </c>
      <c r="F12" s="5">
        <v>145.87219101634045</v>
      </c>
      <c r="G12" s="6">
        <v>153.16580056715748</v>
      </c>
      <c r="H12" s="7">
        <v>160.82409059551534</v>
      </c>
    </row>
    <row r="13" spans="1:11" ht="15.75">
      <c r="B13" s="10" t="s">
        <v>4</v>
      </c>
      <c r="C13" s="11">
        <v>3</v>
      </c>
      <c r="D13" s="12">
        <v>4.5</v>
      </c>
      <c r="E13" s="12">
        <v>4.75</v>
      </c>
      <c r="F13" s="12">
        <v>5</v>
      </c>
      <c r="G13" s="13">
        <v>5</v>
      </c>
      <c r="H13" s="14">
        <v>5</v>
      </c>
      <c r="J13" s="15"/>
    </row>
    <row r="14" spans="1:11" ht="15.75">
      <c r="B14" s="19"/>
      <c r="C14" s="20"/>
      <c r="D14" s="21"/>
      <c r="E14" s="20"/>
      <c r="F14" s="20"/>
      <c r="G14" s="22"/>
      <c r="H14" s="23"/>
    </row>
    <row r="15" spans="1:11" ht="15.75">
      <c r="B15" s="10" t="s">
        <v>5</v>
      </c>
      <c r="C15" s="26">
        <v>7968099.0273052305</v>
      </c>
      <c r="D15" s="27">
        <v>8659730.0228753239</v>
      </c>
      <c r="E15" s="27">
        <v>9594604.1931778211</v>
      </c>
      <c r="F15" s="27">
        <v>10477307.778950181</v>
      </c>
      <c r="G15" s="28">
        <v>11441220.094613599</v>
      </c>
      <c r="H15" s="29">
        <v>12493812.343318051</v>
      </c>
    </row>
    <row r="16" spans="1:11" ht="15.75">
      <c r="B16" s="10" t="s">
        <v>6</v>
      </c>
      <c r="C16" s="11">
        <v>7.6349999999999918</v>
      </c>
      <c r="D16" s="32">
        <v>8.68</v>
      </c>
      <c r="E16" s="32">
        <v>9.9875000000000149</v>
      </c>
      <c r="F16" s="32">
        <v>9.2000000000000082</v>
      </c>
      <c r="G16" s="33">
        <v>9.2000000000000082</v>
      </c>
      <c r="H16" s="34">
        <v>9.2000000000000082</v>
      </c>
    </row>
    <row r="17" spans="2:12" ht="15.75">
      <c r="B17" s="19"/>
      <c r="C17" s="35"/>
      <c r="D17" s="36"/>
      <c r="E17" s="35"/>
      <c r="F17" s="35"/>
      <c r="G17" s="37"/>
      <c r="H17" s="38"/>
    </row>
    <row r="18" spans="2:12" ht="15.75">
      <c r="B18" s="10" t="s">
        <v>7</v>
      </c>
      <c r="C18" s="39">
        <v>128424.41161942284</v>
      </c>
      <c r="D18" s="40">
        <v>132209.61866985227</v>
      </c>
      <c r="E18" s="40">
        <v>153273.0774067014</v>
      </c>
      <c r="F18" s="40">
        <v>160936.73127703645</v>
      </c>
      <c r="G18" s="41">
        <v>168983.56784088828</v>
      </c>
      <c r="H18" s="42">
        <v>177432.7462329327</v>
      </c>
    </row>
    <row r="19" spans="2:12" ht="15.75">
      <c r="B19" s="10" t="s">
        <v>8</v>
      </c>
      <c r="C19" s="11">
        <v>3.3560591511426763</v>
      </c>
      <c r="D19" s="32">
        <v>2.9474202004885486</v>
      </c>
      <c r="E19" s="32">
        <v>5.6860766791582806</v>
      </c>
      <c r="F19" s="32">
        <v>4.9999999999999822</v>
      </c>
      <c r="G19" s="33">
        <v>5.0000000000000044</v>
      </c>
      <c r="H19" s="34">
        <v>5.0000000000000044</v>
      </c>
    </row>
    <row r="20" spans="2:12" ht="15.75">
      <c r="B20" s="19"/>
      <c r="C20" s="44"/>
      <c r="D20" s="45"/>
      <c r="E20" s="44"/>
      <c r="F20" s="44"/>
      <c r="G20" s="46"/>
      <c r="H20" s="47"/>
    </row>
    <row r="21" spans="2:12" ht="15.75">
      <c r="B21" s="48" t="s">
        <v>9</v>
      </c>
      <c r="C21" s="49">
        <v>4</v>
      </c>
      <c r="D21" s="50">
        <v>4</v>
      </c>
      <c r="E21" s="50">
        <v>4</v>
      </c>
      <c r="F21" s="50">
        <v>4</v>
      </c>
      <c r="G21" s="51">
        <v>4</v>
      </c>
      <c r="H21" s="52">
        <v>4</v>
      </c>
    </row>
    <row r="22" spans="2:12" ht="15.75">
      <c r="B22" s="48" t="s">
        <v>10</v>
      </c>
      <c r="C22" s="55">
        <v>3.5</v>
      </c>
      <c r="D22" s="56">
        <v>3.8</v>
      </c>
      <c r="E22" s="56">
        <v>4.5</v>
      </c>
      <c r="F22" s="50">
        <v>4</v>
      </c>
      <c r="G22" s="51">
        <v>4</v>
      </c>
      <c r="H22" s="52">
        <v>4</v>
      </c>
      <c r="I22" s="57"/>
      <c r="L22" s="57"/>
    </row>
    <row r="23" spans="2:12" ht="15.75">
      <c r="B23" s="48" t="s">
        <v>11</v>
      </c>
      <c r="C23" s="2082">
        <v>3.7</v>
      </c>
      <c r="D23" s="56">
        <v>4</v>
      </c>
      <c r="E23" s="50">
        <v>4</v>
      </c>
      <c r="F23" s="50">
        <v>4</v>
      </c>
      <c r="G23" s="51">
        <v>4</v>
      </c>
      <c r="H23" s="52">
        <v>4</v>
      </c>
      <c r="I23" s="57"/>
    </row>
    <row r="24" spans="2:12" ht="15.75">
      <c r="B24" s="10" t="s">
        <v>12</v>
      </c>
      <c r="C24" s="59">
        <v>4.5</v>
      </c>
      <c r="D24" s="56">
        <v>4</v>
      </c>
      <c r="E24" s="56">
        <v>5</v>
      </c>
      <c r="F24" s="50">
        <v>4</v>
      </c>
      <c r="G24" s="51">
        <v>4</v>
      </c>
      <c r="H24" s="52">
        <v>4</v>
      </c>
    </row>
    <row r="25" spans="2:12" ht="15.75">
      <c r="B25" s="19"/>
      <c r="C25" s="44"/>
      <c r="D25" s="45"/>
      <c r="E25" s="44"/>
      <c r="F25" s="44"/>
      <c r="G25" s="46"/>
      <c r="H25" s="47"/>
    </row>
    <row r="26" spans="2:12" ht="15.75">
      <c r="B26" s="48" t="s">
        <v>13</v>
      </c>
      <c r="C26" s="60">
        <v>62.045049900000002</v>
      </c>
      <c r="D26" s="56">
        <v>65.5</v>
      </c>
      <c r="E26" s="50">
        <v>62.598104999999997</v>
      </c>
      <c r="F26" s="50">
        <v>65.102029200000004</v>
      </c>
      <c r="G26" s="51">
        <v>67.706110368000012</v>
      </c>
      <c r="H26" s="52">
        <v>70.414354782720011</v>
      </c>
      <c r="I26" s="61"/>
      <c r="L26" s="62"/>
    </row>
    <row r="27" spans="2:12" ht="16.5" thickBot="1">
      <c r="B27" s="63" t="s">
        <v>15</v>
      </c>
      <c r="C27" s="64">
        <v>4.1399999999999997</v>
      </c>
      <c r="D27" s="65">
        <v>5.5684540597008976</v>
      </c>
      <c r="E27" s="65">
        <v>4.07</v>
      </c>
      <c r="F27" s="65">
        <v>4</v>
      </c>
      <c r="G27" s="65">
        <v>4</v>
      </c>
      <c r="H27" s="66">
        <v>4</v>
      </c>
      <c r="I27" s="67"/>
    </row>
    <row r="28" spans="2:12" ht="16.5" thickBot="1">
      <c r="B28" s="69" t="s">
        <v>16</v>
      </c>
      <c r="C28" s="70"/>
      <c r="D28" s="71"/>
      <c r="E28" s="70"/>
      <c r="F28" s="70"/>
      <c r="G28" s="70"/>
      <c r="H28" s="70"/>
    </row>
    <row r="29" spans="2:12" ht="15.75">
      <c r="B29" s="3" t="s">
        <v>17</v>
      </c>
      <c r="C29" s="75">
        <v>63.58</v>
      </c>
      <c r="D29" s="76">
        <v>47.77</v>
      </c>
      <c r="E29" s="76">
        <v>74.92229166666668</v>
      </c>
      <c r="F29" s="76">
        <v>70.144791666666663</v>
      </c>
      <c r="G29" s="76">
        <v>67.695625000000007</v>
      </c>
      <c r="H29" s="77">
        <v>65.624999999999986</v>
      </c>
    </row>
    <row r="30" spans="2:12" ht="15.75">
      <c r="B30" s="10" t="s">
        <v>18</v>
      </c>
      <c r="C30" s="79">
        <v>3363.5800000000004</v>
      </c>
      <c r="D30" s="80">
        <v>3467.8416666666672</v>
      </c>
      <c r="E30" s="80">
        <v>4616.5541666666668</v>
      </c>
      <c r="F30" s="80">
        <v>4811.7075000000004</v>
      </c>
      <c r="G30" s="80">
        <v>5072.6499999999996</v>
      </c>
      <c r="H30" s="81">
        <v>5211.6499999999996</v>
      </c>
    </row>
    <row r="31" spans="2:12" ht="15.75">
      <c r="B31" s="10" t="s">
        <v>19</v>
      </c>
      <c r="C31" s="79">
        <v>15800</v>
      </c>
      <c r="D31" s="80">
        <v>16000</v>
      </c>
      <c r="E31" s="80">
        <v>17387</v>
      </c>
      <c r="F31" s="80">
        <v>18215</v>
      </c>
      <c r="G31" s="80">
        <v>18890</v>
      </c>
      <c r="H31" s="81">
        <v>19078.900000000001</v>
      </c>
    </row>
    <row r="32" spans="2:12" ht="31.5">
      <c r="B32" s="83" t="s">
        <v>20</v>
      </c>
      <c r="C32" s="84">
        <v>104.1</v>
      </c>
      <c r="D32" s="85">
        <v>123.97</v>
      </c>
      <c r="E32" s="85">
        <v>110.49583333333334</v>
      </c>
      <c r="F32" s="85">
        <v>107.50833333333333</v>
      </c>
      <c r="G32" s="85">
        <v>107.45416666666665</v>
      </c>
      <c r="H32" s="86">
        <v>109.46666666666665</v>
      </c>
    </row>
    <row r="33" spans="2:8" ht="15.75">
      <c r="B33" s="10" t="s">
        <v>21</v>
      </c>
      <c r="C33" s="88">
        <v>1.6</v>
      </c>
      <c r="D33" s="89">
        <v>1.7</v>
      </c>
      <c r="E33" s="89">
        <v>2.2000000000000002</v>
      </c>
      <c r="F33" s="89">
        <v>2.1</v>
      </c>
      <c r="G33" s="89">
        <v>2</v>
      </c>
      <c r="H33" s="90">
        <v>2</v>
      </c>
    </row>
    <row r="34" spans="2:8" ht="15.75">
      <c r="B34" s="10" t="s">
        <v>22</v>
      </c>
      <c r="C34" s="88">
        <v>2.8</v>
      </c>
      <c r="D34" s="89">
        <v>2.7</v>
      </c>
      <c r="E34" s="89">
        <v>2.2999999999999998</v>
      </c>
      <c r="F34" s="89">
        <v>2.2000000000000002</v>
      </c>
      <c r="G34" s="89">
        <v>2</v>
      </c>
      <c r="H34" s="90">
        <v>2</v>
      </c>
    </row>
    <row r="35" spans="2:8" ht="16.5" thickBot="1">
      <c r="B35" s="91" t="s">
        <v>23</v>
      </c>
      <c r="C35" s="92">
        <v>3.3</v>
      </c>
      <c r="D35" s="65">
        <v>2.2709999999999999</v>
      </c>
      <c r="E35" s="65">
        <v>2.4</v>
      </c>
      <c r="F35" s="65">
        <v>2.2000000000000002</v>
      </c>
      <c r="G35" s="65">
        <v>2</v>
      </c>
      <c r="H35" s="93">
        <v>2</v>
      </c>
    </row>
    <row r="36" spans="2:8" ht="11.1" customHeight="1">
      <c r="B36" s="97"/>
      <c r="C36" s="98"/>
      <c r="D36" s="99"/>
      <c r="E36" s="99"/>
      <c r="F36" s="99"/>
      <c r="G36" s="99"/>
      <c r="H36" s="100"/>
    </row>
    <row r="37" spans="2:8">
      <c r="B37" s="101" t="s">
        <v>24</v>
      </c>
    </row>
    <row r="38" spans="2:8">
      <c r="B38" s="102" t="s">
        <v>25</v>
      </c>
    </row>
    <row r="39" spans="2:8">
      <c r="B39" s="102" t="s">
        <v>26</v>
      </c>
      <c r="C39" s="1" t="s">
        <v>27</v>
      </c>
    </row>
    <row r="40" spans="2:8">
      <c r="B40" s="2371" t="s">
        <v>28</v>
      </c>
      <c r="C40" s="2371"/>
      <c r="D40" s="2371"/>
      <c r="E40" s="2371"/>
      <c r="F40" s="2371"/>
      <c r="G40" s="2371"/>
      <c r="H40" s="2371"/>
    </row>
    <row r="41" spans="2:8">
      <c r="B41" s="2371"/>
      <c r="C41" s="2371"/>
      <c r="D41" s="2371"/>
      <c r="E41" s="2371"/>
      <c r="F41" s="2371"/>
      <c r="G41" s="2371"/>
      <c r="H41" s="2371"/>
    </row>
    <row r="42" spans="2:8">
      <c r="B42" s="103" t="s">
        <v>29</v>
      </c>
    </row>
  </sheetData>
  <mergeCells count="15">
    <mergeCell ref="A1:I1"/>
    <mergeCell ref="A2:I2"/>
    <mergeCell ref="A3:I3"/>
    <mergeCell ref="B40:H41"/>
    <mergeCell ref="A5:H5"/>
    <mergeCell ref="A6:K6"/>
    <mergeCell ref="B7:H7"/>
    <mergeCell ref="B8:H8"/>
    <mergeCell ref="B10:B11"/>
    <mergeCell ref="C10:C11"/>
    <mergeCell ref="D10:D11"/>
    <mergeCell ref="E10:E11"/>
    <mergeCell ref="F10:F11"/>
    <mergeCell ref="G10:G11"/>
    <mergeCell ref="H10:H11"/>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4A056-36E8-4B34-BA54-DA35082ADD03}">
  <dimension ref="A2:K40"/>
  <sheetViews>
    <sheetView showGridLines="0" zoomScaleNormal="100" workbookViewId="0">
      <selection activeCell="F14" sqref="F14"/>
    </sheetView>
  </sheetViews>
  <sheetFormatPr baseColWidth="10" defaultColWidth="8.85546875" defaultRowHeight="15"/>
  <cols>
    <col min="1" max="2" width="8.85546875" style="1"/>
    <col min="3" max="3" width="34.42578125" style="1" customWidth="1"/>
    <col min="4" max="5" width="25" style="1" customWidth="1"/>
    <col min="6" max="6" width="19" style="1" customWidth="1"/>
    <col min="7" max="16384" width="8.85546875" style="1"/>
  </cols>
  <sheetData>
    <row r="2" spans="1:11" ht="15" customHeight="1">
      <c r="A2" s="2238" t="s">
        <v>476</v>
      </c>
      <c r="B2" s="2238"/>
      <c r="C2" s="2238"/>
      <c r="D2" s="2238"/>
      <c r="E2" s="2238"/>
      <c r="F2" s="2238"/>
      <c r="G2" s="2238"/>
      <c r="H2" s="2238"/>
      <c r="I2" s="2238"/>
      <c r="J2" s="203"/>
      <c r="K2" s="203"/>
    </row>
    <row r="3" spans="1:11" ht="15" customHeight="1">
      <c r="A3" s="2238" t="s">
        <v>477</v>
      </c>
      <c r="B3" s="2238"/>
      <c r="C3" s="2238"/>
      <c r="D3" s="2238"/>
      <c r="E3" s="2238"/>
      <c r="F3" s="2238"/>
      <c r="G3" s="2238"/>
      <c r="H3" s="2238"/>
      <c r="I3" s="2238"/>
      <c r="J3" s="203"/>
      <c r="K3" s="203"/>
    </row>
    <row r="4" spans="1:11" ht="15" customHeight="1">
      <c r="A4" s="2239" t="s">
        <v>478</v>
      </c>
      <c r="B4" s="2239"/>
      <c r="C4" s="2239"/>
      <c r="D4" s="2239"/>
      <c r="E4" s="2239"/>
      <c r="F4" s="2239"/>
      <c r="G4" s="2239"/>
      <c r="H4" s="2239"/>
      <c r="I4" s="2239"/>
      <c r="J4" s="204"/>
      <c r="K4" s="204"/>
    </row>
    <row r="5" spans="1:11">
      <c r="I5" s="113"/>
      <c r="J5" s="114"/>
      <c r="K5" s="114"/>
    </row>
    <row r="6" spans="1:11">
      <c r="A6" s="2240"/>
      <c r="B6" s="2240"/>
      <c r="C6" s="2240"/>
      <c r="D6" s="2240"/>
      <c r="E6" s="2240"/>
      <c r="F6" s="2240"/>
      <c r="G6" s="2240"/>
      <c r="H6" s="2240"/>
      <c r="I6" s="113"/>
      <c r="J6" s="114"/>
      <c r="K6" s="114"/>
    </row>
    <row r="7" spans="1:11" ht="15" customHeight="1">
      <c r="A7" s="2386" t="s">
        <v>1820</v>
      </c>
      <c r="B7" s="2386"/>
      <c r="C7" s="2386"/>
      <c r="D7" s="2386"/>
      <c r="E7" s="2386"/>
      <c r="F7" s="2386"/>
      <c r="G7" s="2386"/>
      <c r="H7" s="2386"/>
      <c r="I7" s="202"/>
      <c r="J7" s="202"/>
      <c r="K7" s="202"/>
    </row>
    <row r="8" spans="1:11" ht="15.75" thickBot="1"/>
    <row r="9" spans="1:11" ht="15.6" customHeight="1">
      <c r="C9" s="2383" t="s">
        <v>1</v>
      </c>
      <c r="D9" s="2387" t="s">
        <v>2008</v>
      </c>
      <c r="E9" s="2387" t="s">
        <v>2009</v>
      </c>
      <c r="F9" s="2383" t="s">
        <v>2</v>
      </c>
    </row>
    <row r="10" spans="1:11" ht="15.6" customHeight="1" thickBot="1">
      <c r="C10" s="2384"/>
      <c r="D10" s="2385"/>
      <c r="E10" s="2385"/>
      <c r="F10" s="2385"/>
    </row>
    <row r="11" spans="1:11" ht="16.5" customHeight="1">
      <c r="C11" s="8" t="s">
        <v>3</v>
      </c>
      <c r="D11" s="2083">
        <v>133.77012611911846</v>
      </c>
      <c r="E11" s="2083">
        <v>138.92589620603852</v>
      </c>
      <c r="F11" s="9">
        <f>E11-D11</f>
        <v>5.1557700869200573</v>
      </c>
    </row>
    <row r="12" spans="1:11" ht="15.75">
      <c r="C12" s="16" t="s">
        <v>4</v>
      </c>
      <c r="D12" s="17">
        <v>4.5</v>
      </c>
      <c r="E12" s="17">
        <v>4.75</v>
      </c>
      <c r="F12" s="18">
        <f t="shared" ref="F12:F26" si="0">E12-D12</f>
        <v>0.25</v>
      </c>
    </row>
    <row r="13" spans="1:11" ht="15.75">
      <c r="C13" s="16"/>
      <c r="D13" s="24"/>
      <c r="E13" s="24"/>
      <c r="F13" s="25"/>
    </row>
    <row r="14" spans="1:11" ht="15.75">
      <c r="C14" s="16" t="s">
        <v>5</v>
      </c>
      <c r="D14" s="30">
        <v>8659730.0228753239</v>
      </c>
      <c r="E14" s="30">
        <v>9594604.1931778211</v>
      </c>
      <c r="F14" s="31">
        <f t="shared" si="0"/>
        <v>934874.17030249722</v>
      </c>
    </row>
    <row r="15" spans="1:11" ht="15.75">
      <c r="C15" s="16" t="s">
        <v>6</v>
      </c>
      <c r="D15" s="2084">
        <v>8.68</v>
      </c>
      <c r="E15" s="30">
        <v>9.9875000000000149</v>
      </c>
      <c r="F15" s="31">
        <f t="shared" si="0"/>
        <v>1.3075000000000152</v>
      </c>
    </row>
    <row r="16" spans="1:11" ht="15.75">
      <c r="C16" s="16"/>
      <c r="D16" s="24"/>
      <c r="E16" s="24"/>
      <c r="F16" s="25"/>
    </row>
    <row r="17" spans="2:7" ht="15.75">
      <c r="C17" s="16" t="s">
        <v>7</v>
      </c>
      <c r="D17" s="30">
        <v>132209.61866985227</v>
      </c>
      <c r="E17" s="30">
        <v>153273.0774067014</v>
      </c>
      <c r="F17" s="43">
        <f t="shared" si="0"/>
        <v>21063.458736849134</v>
      </c>
    </row>
    <row r="18" spans="2:7" ht="15.75">
      <c r="C18" s="16" t="s">
        <v>8</v>
      </c>
      <c r="D18" s="2084">
        <v>2.9474202004885486</v>
      </c>
      <c r="E18" s="17">
        <v>5.6860766791582806</v>
      </c>
      <c r="F18" s="18">
        <f t="shared" si="0"/>
        <v>2.7386564786697321</v>
      </c>
    </row>
    <row r="19" spans="2:7" ht="15.75">
      <c r="C19" s="16"/>
      <c r="D19" s="24"/>
      <c r="E19" s="24"/>
      <c r="F19" s="25"/>
    </row>
    <row r="20" spans="2:7" ht="15.75">
      <c r="C20" s="53" t="s">
        <v>9</v>
      </c>
      <c r="D20" s="54">
        <v>4</v>
      </c>
      <c r="E20" s="54">
        <v>4</v>
      </c>
      <c r="F20" s="25">
        <f t="shared" si="0"/>
        <v>0</v>
      </c>
    </row>
    <row r="21" spans="2:7" ht="15.75">
      <c r="B21" s="57"/>
      <c r="C21" s="53" t="s">
        <v>10</v>
      </c>
      <c r="D21" s="54">
        <v>3.8</v>
      </c>
      <c r="E21" s="54">
        <v>4.5</v>
      </c>
      <c r="F21" s="58">
        <f t="shared" si="0"/>
        <v>0.70000000000000018</v>
      </c>
    </row>
    <row r="22" spans="2:7" ht="15.75">
      <c r="C22" s="53" t="s">
        <v>11</v>
      </c>
      <c r="D22" s="54">
        <v>4</v>
      </c>
      <c r="E22" s="54">
        <v>4</v>
      </c>
      <c r="F22" s="25">
        <f t="shared" si="0"/>
        <v>0</v>
      </c>
    </row>
    <row r="23" spans="2:7" ht="15.75">
      <c r="C23" s="16" t="s">
        <v>12</v>
      </c>
      <c r="D23" s="54">
        <v>4</v>
      </c>
      <c r="E23" s="54">
        <v>5</v>
      </c>
      <c r="F23" s="25">
        <f t="shared" si="0"/>
        <v>1</v>
      </c>
    </row>
    <row r="24" spans="2:7" ht="15.75">
      <c r="C24" s="16"/>
      <c r="D24" s="24"/>
      <c r="E24" s="24"/>
      <c r="F24" s="25"/>
    </row>
    <row r="25" spans="2:7" ht="15.75">
      <c r="B25" s="62"/>
      <c r="C25" s="53" t="s">
        <v>14</v>
      </c>
      <c r="D25" s="17">
        <v>65.5</v>
      </c>
      <c r="E25" s="17">
        <v>62.598104999999997</v>
      </c>
      <c r="F25" s="58">
        <f t="shared" si="0"/>
        <v>-2.9018950000000032</v>
      </c>
    </row>
    <row r="26" spans="2:7" ht="16.5" thickBot="1">
      <c r="C26" s="68" t="s">
        <v>15</v>
      </c>
      <c r="D26" s="54">
        <v>5.5684540597008976</v>
      </c>
      <c r="E26" s="17">
        <v>4.07</v>
      </c>
      <c r="F26" s="58">
        <f t="shared" si="0"/>
        <v>-1.4984540597008973</v>
      </c>
      <c r="G26" s="57"/>
    </row>
    <row r="27" spans="2:7" ht="16.5" thickBot="1">
      <c r="C27" s="72" t="s">
        <v>16</v>
      </c>
      <c r="D27" s="73"/>
      <c r="E27" s="73"/>
      <c r="F27" s="74"/>
    </row>
    <row r="28" spans="2:7" ht="15.75">
      <c r="C28" s="78" t="s">
        <v>17</v>
      </c>
      <c r="D28" s="17">
        <v>47.77</v>
      </c>
      <c r="E28" s="17">
        <v>74.92229166666668</v>
      </c>
      <c r="F28" s="18">
        <f>E28-D28</f>
        <v>27.152291666666677</v>
      </c>
    </row>
    <row r="29" spans="2:7" ht="15.75">
      <c r="C29" s="82" t="s">
        <v>18</v>
      </c>
      <c r="D29" s="30">
        <v>3467.8416666666672</v>
      </c>
      <c r="E29" s="30">
        <v>4616.5541666666668</v>
      </c>
      <c r="F29" s="31">
        <f t="shared" ref="F29:F34" si="1">E29-D29</f>
        <v>1148.7124999999996</v>
      </c>
      <c r="G29" s="62"/>
    </row>
    <row r="30" spans="2:7" ht="15.75">
      <c r="C30" s="82" t="s">
        <v>19</v>
      </c>
      <c r="D30" s="30">
        <v>16000</v>
      </c>
      <c r="E30" s="30">
        <v>17387</v>
      </c>
      <c r="F30" s="31">
        <f t="shared" si="1"/>
        <v>1387</v>
      </c>
    </row>
    <row r="31" spans="2:7" ht="31.5">
      <c r="C31" s="87" t="s">
        <v>20</v>
      </c>
      <c r="D31" s="17">
        <v>123.97</v>
      </c>
      <c r="E31" s="17">
        <v>110.49583333333334</v>
      </c>
      <c r="F31" s="18">
        <f t="shared" si="1"/>
        <v>-13.474166666666662</v>
      </c>
    </row>
    <row r="32" spans="2:7" ht="15.75">
      <c r="C32" s="82" t="s">
        <v>21</v>
      </c>
      <c r="D32" s="17">
        <v>1.7</v>
      </c>
      <c r="E32" s="17">
        <v>2.2000000000000002</v>
      </c>
      <c r="F32" s="58">
        <f t="shared" si="1"/>
        <v>0.50000000000000022</v>
      </c>
    </row>
    <row r="33" spans="3:6" ht="15.75">
      <c r="C33" s="82" t="s">
        <v>22</v>
      </c>
      <c r="D33" s="17">
        <v>2.7</v>
      </c>
      <c r="E33" s="17">
        <v>2.2999999999999998</v>
      </c>
      <c r="F33" s="58">
        <f t="shared" si="1"/>
        <v>-0.40000000000000036</v>
      </c>
    </row>
    <row r="34" spans="3:6" ht="16.5" thickBot="1">
      <c r="C34" s="94" t="s">
        <v>23</v>
      </c>
      <c r="D34" s="95">
        <v>2.2709999999999999</v>
      </c>
      <c r="E34" s="95">
        <v>2.4</v>
      </c>
      <c r="F34" s="96">
        <f t="shared" si="1"/>
        <v>0.129</v>
      </c>
    </row>
    <row r="35" spans="3:6" ht="11.1" customHeight="1"/>
    <row r="36" spans="3:6">
      <c r="C36" s="200" t="s">
        <v>119</v>
      </c>
    </row>
    <row r="37" spans="3:6">
      <c r="C37" s="2388" t="s">
        <v>492</v>
      </c>
      <c r="D37" s="2388"/>
      <c r="E37" s="2388"/>
      <c r="F37" s="2388"/>
    </row>
    <row r="38" spans="3:6" ht="36.75" customHeight="1">
      <c r="C38" s="2371" t="s">
        <v>489</v>
      </c>
      <c r="D38" s="2371"/>
      <c r="E38" s="2371"/>
      <c r="F38" s="2371"/>
    </row>
    <row r="39" spans="3:6">
      <c r="C39" s="2388" t="s">
        <v>490</v>
      </c>
      <c r="D39" s="2388"/>
      <c r="E39" s="2388"/>
      <c r="F39" s="2388"/>
    </row>
    <row r="40" spans="3:6" ht="27.75" customHeight="1">
      <c r="C40" s="2389" t="s">
        <v>491</v>
      </c>
      <c r="D40" s="2389"/>
      <c r="E40" s="2389"/>
      <c r="F40" s="2389"/>
    </row>
  </sheetData>
  <mergeCells count="13">
    <mergeCell ref="C38:F38"/>
    <mergeCell ref="C39:F39"/>
    <mergeCell ref="C40:F40"/>
    <mergeCell ref="A6:H6"/>
    <mergeCell ref="C37:F37"/>
    <mergeCell ref="A2:I2"/>
    <mergeCell ref="A3:I3"/>
    <mergeCell ref="A4:I4"/>
    <mergeCell ref="C9:C10"/>
    <mergeCell ref="F9:F10"/>
    <mergeCell ref="A7:H7"/>
    <mergeCell ref="D9:D10"/>
    <mergeCell ref="E9:E10"/>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12D32-05D6-4912-BC43-061A3F1BE457}">
  <dimension ref="A2:K17"/>
  <sheetViews>
    <sheetView showGridLines="0" zoomScaleNormal="100" workbookViewId="0">
      <selection activeCell="K27" sqref="K27"/>
    </sheetView>
  </sheetViews>
  <sheetFormatPr baseColWidth="10" defaultColWidth="9.140625" defaultRowHeight="15"/>
  <cols>
    <col min="1" max="1" width="3.5703125" style="1" customWidth="1"/>
    <col min="2" max="2" width="36.5703125" style="1" customWidth="1"/>
    <col min="3" max="3" width="9.85546875" style="1" customWidth="1"/>
    <col min="4" max="8" width="9.42578125" style="1" customWidth="1"/>
    <col min="9" max="16384" width="9.140625" style="1"/>
  </cols>
  <sheetData>
    <row r="2" spans="1:11" ht="15" customHeight="1">
      <c r="A2" s="2238" t="s">
        <v>476</v>
      </c>
      <c r="B2" s="2238"/>
      <c r="C2" s="2238"/>
      <c r="D2" s="2238"/>
      <c r="E2" s="2238"/>
      <c r="F2" s="2238"/>
      <c r="G2" s="2238"/>
      <c r="H2" s="2238"/>
      <c r="I2" s="2238"/>
      <c r="J2" s="203"/>
      <c r="K2" s="203"/>
    </row>
    <row r="3" spans="1:11" ht="15" customHeight="1">
      <c r="A3" s="2238" t="s">
        <v>477</v>
      </c>
      <c r="B3" s="2238"/>
      <c r="C3" s="2238"/>
      <c r="D3" s="2238"/>
      <c r="E3" s="2238"/>
      <c r="F3" s="2238"/>
      <c r="G3" s="2238"/>
      <c r="H3" s="2238"/>
      <c r="I3" s="2238"/>
      <c r="J3" s="203"/>
      <c r="K3" s="203"/>
    </row>
    <row r="4" spans="1:11" ht="15" customHeight="1">
      <c r="A4" s="2239" t="s">
        <v>478</v>
      </c>
      <c r="B4" s="2239"/>
      <c r="C4" s="2239"/>
      <c r="D4" s="2239"/>
      <c r="E4" s="2239"/>
      <c r="F4" s="2239"/>
      <c r="G4" s="2239"/>
      <c r="H4" s="2239"/>
      <c r="I4" s="2239"/>
      <c r="J4" s="204"/>
      <c r="K4" s="204"/>
    </row>
    <row r="6" spans="1:11">
      <c r="A6" s="2240"/>
      <c r="B6" s="2240"/>
      <c r="C6" s="2240"/>
      <c r="D6" s="2240"/>
      <c r="E6" s="2240"/>
      <c r="F6" s="2240"/>
      <c r="G6" s="2240"/>
      <c r="H6" s="2240"/>
    </row>
    <row r="8" spans="1:11">
      <c r="B8" s="2392" t="s">
        <v>1821</v>
      </c>
      <c r="C8" s="2392"/>
      <c r="D8" s="2392"/>
      <c r="E8" s="2392"/>
      <c r="F8" s="2392"/>
      <c r="G8" s="2392"/>
      <c r="H8" s="2392"/>
    </row>
    <row r="9" spans="1:11">
      <c r="B9" s="2372"/>
      <c r="C9" s="2372"/>
      <c r="D9" s="2372"/>
      <c r="E9" s="2372"/>
      <c r="F9" s="2372"/>
      <c r="G9" s="2372"/>
      <c r="H9" s="2372"/>
    </row>
    <row r="10" spans="1:11" ht="15.75">
      <c r="B10" s="2276" t="s">
        <v>30</v>
      </c>
      <c r="C10" s="2276" t="s">
        <v>31</v>
      </c>
      <c r="D10" s="2276"/>
      <c r="E10" s="2276"/>
      <c r="F10" s="2276"/>
      <c r="G10" s="2276"/>
      <c r="H10" s="2276"/>
    </row>
    <row r="11" spans="1:11" ht="15.75">
      <c r="B11" s="2276"/>
      <c r="C11" s="771">
        <v>2025</v>
      </c>
      <c r="D11" s="771">
        <v>2026</v>
      </c>
      <c r="E11" s="771">
        <v>2027</v>
      </c>
      <c r="F11" s="771">
        <v>2028</v>
      </c>
      <c r="G11" s="771">
        <v>2029</v>
      </c>
      <c r="H11" s="771">
        <v>2030</v>
      </c>
    </row>
    <row r="12" spans="1:11" ht="28.5" customHeight="1">
      <c r="B12" s="105" t="s">
        <v>32</v>
      </c>
      <c r="C12" s="106">
        <v>13.387700000000001</v>
      </c>
      <c r="D12" s="107">
        <v>12.028571630451452</v>
      </c>
      <c r="E12" s="108">
        <v>11.772783351576074</v>
      </c>
      <c r="F12" s="108">
        <v>11.943773394049821</v>
      </c>
      <c r="G12" s="108">
        <v>11.943773394049821</v>
      </c>
      <c r="H12" s="108">
        <v>11.943773394049821</v>
      </c>
    </row>
    <row r="13" spans="1:11">
      <c r="B13" s="2390" t="s">
        <v>33</v>
      </c>
      <c r="C13" s="2390"/>
      <c r="D13" s="2390"/>
      <c r="E13" s="2390"/>
      <c r="F13" s="2390"/>
      <c r="G13" s="2390"/>
      <c r="H13" s="2390"/>
    </row>
    <row r="14" spans="1:11" ht="36.75" customHeight="1">
      <c r="B14" s="2391" t="s">
        <v>34</v>
      </c>
      <c r="C14" s="2391"/>
      <c r="D14" s="2391"/>
      <c r="E14" s="2391"/>
      <c r="F14" s="2391"/>
      <c r="G14" s="2391"/>
      <c r="H14" s="2391"/>
    </row>
    <row r="15" spans="1:11" ht="36.75" customHeight="1">
      <c r="B15" s="2391"/>
      <c r="C15" s="2391"/>
      <c r="D15" s="2391"/>
      <c r="E15" s="2391"/>
      <c r="F15" s="2391"/>
      <c r="G15" s="2391"/>
      <c r="H15" s="2391"/>
    </row>
    <row r="17" spans="4:4">
      <c r="D17" s="109"/>
    </row>
  </sheetData>
  <mergeCells count="10">
    <mergeCell ref="B13:H13"/>
    <mergeCell ref="B14:H15"/>
    <mergeCell ref="A6:H6"/>
    <mergeCell ref="B8:H8"/>
    <mergeCell ref="A2:I2"/>
    <mergeCell ref="A3:I3"/>
    <mergeCell ref="A4:I4"/>
    <mergeCell ref="B9:H9"/>
    <mergeCell ref="B10:B11"/>
    <mergeCell ref="C10:H10"/>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7188C-28C7-4ED7-BD79-ADC9CAB4555A}">
  <dimension ref="B1:K21"/>
  <sheetViews>
    <sheetView showGridLines="0" workbookViewId="0">
      <selection activeCell="J16" sqref="J16"/>
    </sheetView>
  </sheetViews>
  <sheetFormatPr baseColWidth="10" defaultColWidth="11.42578125" defaultRowHeight="14.25"/>
  <cols>
    <col min="1" max="1" width="11.42578125" style="1557"/>
    <col min="2" max="2" width="34" style="1557" customWidth="1"/>
    <col min="3" max="5" width="12" style="1557" customWidth="1"/>
    <col min="6" max="16384" width="11.42578125" style="1557"/>
  </cols>
  <sheetData>
    <row r="1" spans="2:11" s="1" customFormat="1" ht="15"/>
    <row r="2" spans="2:11" s="1" customFormat="1" ht="15">
      <c r="B2" s="2238" t="s">
        <v>476</v>
      </c>
      <c r="C2" s="2238"/>
      <c r="D2" s="2238"/>
      <c r="E2" s="2238"/>
      <c r="F2" s="2238"/>
      <c r="G2" s="2238"/>
      <c r="H2" s="2238"/>
      <c r="I2" s="2238"/>
      <c r="J2" s="203"/>
      <c r="K2" s="203"/>
    </row>
    <row r="3" spans="2:11" s="1" customFormat="1" ht="15">
      <c r="B3" s="2238" t="s">
        <v>477</v>
      </c>
      <c r="C3" s="2238"/>
      <c r="D3" s="2238"/>
      <c r="E3" s="2238"/>
      <c r="F3" s="2238"/>
      <c r="G3" s="2238"/>
      <c r="H3" s="2238"/>
      <c r="I3" s="2238"/>
      <c r="J3" s="203"/>
      <c r="K3" s="203"/>
    </row>
    <row r="4" spans="2:11" s="1" customFormat="1" ht="15">
      <c r="B4" s="2239" t="s">
        <v>478</v>
      </c>
      <c r="C4" s="2239"/>
      <c r="D4" s="2239"/>
      <c r="E4" s="2239"/>
      <c r="F4" s="2239"/>
      <c r="G4" s="2239"/>
      <c r="H4" s="2239"/>
      <c r="I4" s="2239"/>
      <c r="J4" s="204"/>
      <c r="K4" s="204"/>
    </row>
    <row r="5" spans="2:11" s="1" customFormat="1" ht="15"/>
    <row r="6" spans="2:11" s="1" customFormat="1" ht="15"/>
    <row r="7" spans="2:11" s="1" customFormat="1" ht="15"/>
    <row r="8" spans="2:11" s="1" customFormat="1" ht="15"/>
    <row r="9" spans="2:11" ht="15.75">
      <c r="B9" s="2175" t="s">
        <v>1822</v>
      </c>
      <c r="C9" s="2175"/>
      <c r="D9" s="2175"/>
      <c r="E9" s="2175"/>
    </row>
    <row r="10" spans="2:11" ht="15.75">
      <c r="B10" s="465"/>
      <c r="C10" s="465"/>
      <c r="D10" s="465"/>
      <c r="E10" s="465"/>
    </row>
    <row r="11" spans="2:11" ht="28.5">
      <c r="B11" s="1558" t="s">
        <v>1588</v>
      </c>
      <c r="C11" s="1558">
        <v>2025</v>
      </c>
      <c r="D11" s="1558" t="s">
        <v>114</v>
      </c>
      <c r="E11" s="1558" t="s">
        <v>1589</v>
      </c>
    </row>
    <row r="12" spans="2:11" ht="15">
      <c r="B12" s="1559" t="s">
        <v>1590</v>
      </c>
      <c r="C12" s="1560">
        <v>2.12</v>
      </c>
      <c r="D12" s="1560">
        <v>4.5</v>
      </c>
      <c r="E12" s="1560">
        <v>4.75</v>
      </c>
    </row>
    <row r="13" spans="2:11" ht="15">
      <c r="B13" s="1559" t="s">
        <v>1591</v>
      </c>
      <c r="C13" s="1561">
        <v>7897551.2999999998</v>
      </c>
      <c r="D13" s="1561">
        <v>8723358.6999999993</v>
      </c>
      <c r="E13" s="1561">
        <v>9594604.1999999993</v>
      </c>
    </row>
    <row r="14" spans="2:11" ht="15">
      <c r="B14" s="1559" t="s">
        <v>1592</v>
      </c>
      <c r="C14" s="1560">
        <v>6.68</v>
      </c>
      <c r="D14" s="1560">
        <v>10.46</v>
      </c>
      <c r="E14" s="1560">
        <v>9.99</v>
      </c>
    </row>
    <row r="15" spans="2:11" ht="15">
      <c r="B15" s="1559" t="s">
        <v>1593</v>
      </c>
      <c r="C15" s="1560">
        <v>3.87</v>
      </c>
      <c r="D15" s="1560">
        <v>5.0999999999999996</v>
      </c>
      <c r="E15" s="1560">
        <v>4.5</v>
      </c>
    </row>
    <row r="16" spans="2:11" ht="15">
      <c r="B16" s="1559" t="s">
        <v>1594</v>
      </c>
      <c r="C16" s="1560">
        <v>4.95</v>
      </c>
      <c r="D16" s="1560">
        <v>4.75</v>
      </c>
      <c r="E16" s="1560">
        <v>4</v>
      </c>
    </row>
    <row r="17" spans="2:5" ht="15">
      <c r="B17" s="1559" t="s">
        <v>1595</v>
      </c>
      <c r="C17" s="1560">
        <v>62</v>
      </c>
      <c r="D17" s="1560">
        <v>60.15</v>
      </c>
      <c r="E17" s="1560">
        <v>62.6</v>
      </c>
    </row>
    <row r="18" spans="2:5" ht="15">
      <c r="B18" s="1559" t="s">
        <v>1596</v>
      </c>
      <c r="C18" s="1560">
        <v>64.900000000000006</v>
      </c>
      <c r="D18" s="1560">
        <v>83.5</v>
      </c>
      <c r="E18" s="1560">
        <v>74.900000000000006</v>
      </c>
    </row>
    <row r="19" spans="2:5" ht="15">
      <c r="B19" s="1559" t="s">
        <v>1597</v>
      </c>
      <c r="C19" s="1561">
        <v>3438.3</v>
      </c>
      <c r="D19" s="1561">
        <v>4488.8</v>
      </c>
      <c r="E19" s="1561">
        <v>4616.6000000000004</v>
      </c>
    </row>
    <row r="20" spans="2:5" ht="15">
      <c r="B20" s="1559" t="s">
        <v>1598</v>
      </c>
      <c r="C20" s="1560">
        <v>2.1</v>
      </c>
      <c r="D20" s="1560">
        <v>2.2000000000000002</v>
      </c>
      <c r="E20" s="1560">
        <v>2.2000000000000002</v>
      </c>
    </row>
    <row r="21" spans="2:5">
      <c r="B21" s="2393" t="s">
        <v>1599</v>
      </c>
      <c r="C21" s="2393"/>
      <c r="D21" s="2393"/>
      <c r="E21" s="2393"/>
    </row>
  </sheetData>
  <mergeCells count="5">
    <mergeCell ref="B9:E9"/>
    <mergeCell ref="B21:E21"/>
    <mergeCell ref="B2:I2"/>
    <mergeCell ref="B3:I3"/>
    <mergeCell ref="B4:I4"/>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D714C-6D38-49E6-A1DF-ADB66AF0934E}">
  <dimension ref="B1:N63"/>
  <sheetViews>
    <sheetView showGridLines="0" zoomScale="85" zoomScaleNormal="85" workbookViewId="0">
      <selection activeCell="R18" sqref="R18"/>
    </sheetView>
  </sheetViews>
  <sheetFormatPr baseColWidth="10" defaultColWidth="9.140625" defaultRowHeight="12.75"/>
  <cols>
    <col min="1" max="1" width="9.140625" style="1562"/>
    <col min="2" max="2" width="57.42578125" style="1562" customWidth="1"/>
    <col min="3" max="3" width="18" style="1562" bestFit="1" customWidth="1"/>
    <col min="4" max="4" width="17" style="1562" customWidth="1"/>
    <col min="5" max="5" width="17.42578125" style="1562" customWidth="1"/>
    <col min="6" max="6" width="15.42578125" style="1562" customWidth="1"/>
    <col min="7" max="7" width="14.42578125" style="1562" customWidth="1"/>
    <col min="8" max="8" width="12.42578125" style="1562" bestFit="1" customWidth="1"/>
    <col min="9" max="9" width="11.5703125" style="1562" customWidth="1"/>
    <col min="10" max="10" width="12.28515625" style="1562" bestFit="1" customWidth="1"/>
    <col min="11" max="11" width="12.42578125" style="1562" bestFit="1" customWidth="1"/>
    <col min="12" max="12" width="11.42578125" style="1562" bestFit="1" customWidth="1"/>
    <col min="13" max="13" width="9.140625" style="1562"/>
    <col min="14" max="14" width="9.140625" style="1562" customWidth="1"/>
    <col min="15" max="16384" width="9.140625" style="1562"/>
  </cols>
  <sheetData>
    <row r="1" spans="2:12" s="1" customFormat="1" ht="15"/>
    <row r="2" spans="2:12" s="1" customFormat="1" ht="15">
      <c r="B2" s="2238" t="s">
        <v>476</v>
      </c>
      <c r="C2" s="2238"/>
      <c r="D2" s="2238"/>
      <c r="E2" s="2238"/>
      <c r="F2" s="2238"/>
      <c r="G2" s="2238"/>
      <c r="H2" s="2238"/>
      <c r="I2" s="2238"/>
      <c r="J2" s="203"/>
      <c r="K2" s="203"/>
    </row>
    <row r="3" spans="2:12" s="1" customFormat="1" ht="15">
      <c r="B3" s="2238" t="s">
        <v>477</v>
      </c>
      <c r="C3" s="2238"/>
      <c r="D3" s="2238"/>
      <c r="E3" s="2238"/>
      <c r="F3" s="2238"/>
      <c r="G3" s="2238"/>
      <c r="H3" s="2238"/>
      <c r="I3" s="2238"/>
      <c r="J3" s="203"/>
      <c r="K3" s="203"/>
    </row>
    <row r="4" spans="2:12" s="1" customFormat="1" ht="15">
      <c r="B4" s="2239" t="s">
        <v>478</v>
      </c>
      <c r="C4" s="2239"/>
      <c r="D4" s="2239"/>
      <c r="E4" s="2239"/>
      <c r="F4" s="2239"/>
      <c r="G4" s="2239"/>
      <c r="H4" s="2239"/>
      <c r="I4" s="2239"/>
      <c r="J4" s="204"/>
      <c r="K4" s="204"/>
    </row>
    <row r="5" spans="2:12" s="1" customFormat="1" ht="15"/>
    <row r="7" spans="2:12" ht="15.75">
      <c r="B7" s="2404" t="s">
        <v>1823</v>
      </c>
      <c r="C7" s="2404"/>
      <c r="D7" s="2404"/>
      <c r="E7" s="2404"/>
      <c r="F7" s="2404"/>
      <c r="G7" s="2404"/>
      <c r="H7" s="2404"/>
      <c r="I7" s="2404"/>
    </row>
    <row r="8" spans="2:12" ht="15.75">
      <c r="B8" s="2405" t="s">
        <v>1600</v>
      </c>
      <c r="C8" s="2405"/>
      <c r="D8" s="2405"/>
      <c r="E8" s="2405"/>
      <c r="F8" s="2174"/>
      <c r="G8" s="2174"/>
      <c r="H8" s="2174"/>
      <c r="I8" s="2174"/>
    </row>
    <row r="9" spans="2:12" ht="15.75">
      <c r="B9" s="2394" t="s">
        <v>1601</v>
      </c>
      <c r="C9" s="2394"/>
      <c r="D9" s="2394"/>
      <c r="E9" s="2394"/>
      <c r="F9" s="2394"/>
      <c r="G9" s="2394"/>
      <c r="H9" s="2394"/>
      <c r="I9" s="2394"/>
    </row>
    <row r="10" spans="2:12" ht="29.45" customHeight="1">
      <c r="B10" s="2395" t="s">
        <v>1602</v>
      </c>
      <c r="C10" s="2397" t="s">
        <v>1603</v>
      </c>
      <c r="D10" s="2399" t="s">
        <v>1604</v>
      </c>
      <c r="E10" s="2399" t="s">
        <v>2015</v>
      </c>
      <c r="F10" s="2399" t="s">
        <v>1605</v>
      </c>
      <c r="G10" s="2399" t="s">
        <v>1606</v>
      </c>
      <c r="H10" s="2402" t="s">
        <v>1607</v>
      </c>
      <c r="I10" s="2403"/>
    </row>
    <row r="11" spans="2:12" ht="34.5" customHeight="1">
      <c r="B11" s="2396"/>
      <c r="C11" s="2398"/>
      <c r="D11" s="2400"/>
      <c r="E11" s="2401"/>
      <c r="F11" s="2401"/>
      <c r="G11" s="2400"/>
      <c r="H11" s="1564" t="s">
        <v>753</v>
      </c>
      <c r="I11" s="1564" t="s">
        <v>754</v>
      </c>
    </row>
    <row r="12" spans="2:12" ht="15.75">
      <c r="B12" s="1565" t="s">
        <v>117</v>
      </c>
      <c r="C12" s="1566">
        <f>SUM(C13:C18)</f>
        <v>284174.00000099995</v>
      </c>
      <c r="D12" s="1566">
        <f t="shared" ref="D12:G12" si="0">SUM(D13:D18)</f>
        <v>0</v>
      </c>
      <c r="E12" s="1566">
        <f t="shared" si="0"/>
        <v>0</v>
      </c>
      <c r="F12" s="1566">
        <f t="shared" si="0"/>
        <v>284174.00000099995</v>
      </c>
      <c r="G12" s="1566">
        <f t="shared" si="0"/>
        <v>292527.15790699999</v>
      </c>
      <c r="H12" s="1567">
        <f>G12-F12</f>
        <v>8353.1579060000367</v>
      </c>
      <c r="I12" s="1568">
        <f>H12/F12</f>
        <v>2.9394518520239866E-2</v>
      </c>
      <c r="J12" s="2096"/>
      <c r="K12" s="1585"/>
    </row>
    <row r="13" spans="2:12" ht="15.75">
      <c r="B13" s="1569" t="s">
        <v>1608</v>
      </c>
      <c r="C13" s="1570">
        <v>66337.318889999995</v>
      </c>
      <c r="D13" s="1571">
        <v>0</v>
      </c>
      <c r="E13" s="1572">
        <v>0</v>
      </c>
      <c r="F13" s="1570">
        <v>66337.318889999995</v>
      </c>
      <c r="G13" s="1570">
        <v>68471.381529999999</v>
      </c>
      <c r="H13" s="1570">
        <f t="shared" ref="H13:H52" si="1">G13-F13</f>
        <v>2134.0626400000037</v>
      </c>
      <c r="I13" s="1573">
        <f t="shared" ref="I13:I52" si="2">H13/F13</f>
        <v>3.2169865706190043E-2</v>
      </c>
      <c r="J13" s="2096"/>
      <c r="K13" s="1585"/>
      <c r="L13" s="1574"/>
    </row>
    <row r="14" spans="2:12" ht="15.75">
      <c r="B14" s="1569" t="s">
        <v>1609</v>
      </c>
      <c r="C14" s="1570">
        <v>184243.663134</v>
      </c>
      <c r="D14" s="1571">
        <v>0</v>
      </c>
      <c r="E14" s="1572">
        <v>0</v>
      </c>
      <c r="F14" s="1570">
        <v>184243.663134</v>
      </c>
      <c r="G14" s="1570">
        <v>188055.24625</v>
      </c>
      <c r="H14" s="1570">
        <f t="shared" si="1"/>
        <v>3811.5831159999943</v>
      </c>
      <c r="I14" s="1573">
        <f t="shared" si="2"/>
        <v>2.0687729776778473E-2</v>
      </c>
      <c r="J14" s="2096"/>
      <c r="K14" s="1585"/>
    </row>
    <row r="15" spans="2:12" ht="15.75">
      <c r="B15" s="1569" t="s">
        <v>1610</v>
      </c>
      <c r="C15" s="1570">
        <v>21090.542712999999</v>
      </c>
      <c r="D15" s="1571">
        <v>0</v>
      </c>
      <c r="E15" s="1572">
        <v>0</v>
      </c>
      <c r="F15" s="1570">
        <v>21090.542712999999</v>
      </c>
      <c r="G15" s="1570">
        <v>20956.459864</v>
      </c>
      <c r="H15" s="1570">
        <f t="shared" si="1"/>
        <v>-134.08284899999853</v>
      </c>
      <c r="I15" s="1573">
        <f t="shared" si="2"/>
        <v>-6.3574868994410094E-3</v>
      </c>
      <c r="J15" s="2096"/>
      <c r="K15" s="1585"/>
    </row>
    <row r="16" spans="2:12" ht="15.75">
      <c r="B16" s="1569" t="s">
        <v>1611</v>
      </c>
      <c r="C16" s="1570">
        <v>2829.5408640000001</v>
      </c>
      <c r="D16" s="1571">
        <v>0</v>
      </c>
      <c r="E16" s="1572">
        <v>0</v>
      </c>
      <c r="F16" s="1570">
        <v>2829.5408640000001</v>
      </c>
      <c r="G16" s="1570">
        <v>3092.7686309999999</v>
      </c>
      <c r="H16" s="1570">
        <f t="shared" si="1"/>
        <v>263.22776699999986</v>
      </c>
      <c r="I16" s="1573">
        <f t="shared" si="2"/>
        <v>9.3028438058281329E-2</v>
      </c>
      <c r="J16" s="2096"/>
      <c r="K16" s="1585"/>
    </row>
    <row r="17" spans="2:12" ht="31.5">
      <c r="B17" s="1575" t="s">
        <v>1612</v>
      </c>
      <c r="C17" s="1570">
        <v>2350.7481950000001</v>
      </c>
      <c r="D17" s="1576">
        <v>0</v>
      </c>
      <c r="E17" s="1577">
        <v>0</v>
      </c>
      <c r="F17" s="1570">
        <v>2350.7481950000001</v>
      </c>
      <c r="G17" s="1570">
        <v>2591.8935259999998</v>
      </c>
      <c r="H17" s="1570">
        <f t="shared" si="1"/>
        <v>241.14533099999971</v>
      </c>
      <c r="I17" s="1578">
        <f t="shared" si="2"/>
        <v>0.1025823742044816</v>
      </c>
      <c r="J17" s="2096"/>
      <c r="K17" s="1585"/>
    </row>
    <row r="18" spans="2:12" ht="15.75">
      <c r="B18" s="1569" t="s">
        <v>1613</v>
      </c>
      <c r="C18" s="1570">
        <v>7322.186205</v>
      </c>
      <c r="D18" s="1570">
        <v>0</v>
      </c>
      <c r="E18" s="1579">
        <v>0</v>
      </c>
      <c r="F18" s="1570">
        <v>7322.186205</v>
      </c>
      <c r="G18" s="1570">
        <v>9359.4081060000008</v>
      </c>
      <c r="H18" s="1570">
        <f t="shared" si="1"/>
        <v>2037.2219010000008</v>
      </c>
      <c r="I18" s="1573">
        <f t="shared" si="2"/>
        <v>0.27822590739482578</v>
      </c>
      <c r="J18" s="2096"/>
      <c r="K18" s="1585"/>
      <c r="L18" s="1580"/>
    </row>
    <row r="19" spans="2:12" ht="15.75">
      <c r="B19" s="1565" t="s">
        <v>116</v>
      </c>
      <c r="C19" s="1581">
        <f t="shared" ref="C19:F19" si="3">SUM(C20:C31)</f>
        <v>999762.41388300003</v>
      </c>
      <c r="D19" s="1581">
        <f t="shared" si="3"/>
        <v>7854.7</v>
      </c>
      <c r="E19" s="1566">
        <f t="shared" si="3"/>
        <v>0</v>
      </c>
      <c r="F19" s="1581">
        <f t="shared" si="3"/>
        <v>991907.71388300008</v>
      </c>
      <c r="G19" s="1581">
        <f>SUM(G20:G31)</f>
        <v>1117022.8425059998</v>
      </c>
      <c r="H19" s="1581">
        <f t="shared" si="1"/>
        <v>125115.12862299976</v>
      </c>
      <c r="I19" s="1582">
        <f t="shared" si="2"/>
        <v>0.12613585605984878</v>
      </c>
      <c r="J19" s="2096"/>
      <c r="K19" s="1585"/>
      <c r="L19" s="1580"/>
    </row>
    <row r="20" spans="2:12" ht="15.75">
      <c r="B20" s="1583" t="s">
        <v>1614</v>
      </c>
      <c r="C20" s="1570">
        <v>153813.17159499999</v>
      </c>
      <c r="D20" s="1570"/>
      <c r="E20" s="1579"/>
      <c r="F20" s="1570">
        <v>153813.17159499999</v>
      </c>
      <c r="G20" s="1570">
        <v>175393.611855</v>
      </c>
      <c r="H20" s="1570">
        <f t="shared" si="1"/>
        <v>21580.440260000003</v>
      </c>
      <c r="I20" s="1573">
        <f t="shared" si="2"/>
        <v>0.14030294048433442</v>
      </c>
      <c r="J20" s="2096"/>
      <c r="K20" s="1585"/>
      <c r="L20" s="1580"/>
    </row>
    <row r="21" spans="2:12" ht="15.75">
      <c r="B21" s="1583" t="s">
        <v>1615</v>
      </c>
      <c r="C21" s="1570">
        <v>222951.147253</v>
      </c>
      <c r="D21" s="1570">
        <v>6414</v>
      </c>
      <c r="E21" s="1579"/>
      <c r="F21" s="1570">
        <v>216537.147253</v>
      </c>
      <c r="G21" s="1570">
        <v>238743.71625600001</v>
      </c>
      <c r="H21" s="1570">
        <f t="shared" si="1"/>
        <v>22206.569003000011</v>
      </c>
      <c r="I21" s="1573">
        <f t="shared" si="2"/>
        <v>0.10255316136151947</v>
      </c>
      <c r="J21" s="2096"/>
      <c r="K21" s="1585"/>
      <c r="L21" s="1585"/>
    </row>
    <row r="22" spans="2:12" ht="15.75">
      <c r="B22" s="1583" t="s">
        <v>1616</v>
      </c>
      <c r="C22" s="1570">
        <v>71065.523331999997</v>
      </c>
      <c r="D22" s="1570"/>
      <c r="E22" s="1579"/>
      <c r="F22" s="1570">
        <v>71065.523331999997</v>
      </c>
      <c r="G22" s="1570">
        <v>86796.523096000004</v>
      </c>
      <c r="H22" s="1570">
        <f t="shared" si="1"/>
        <v>15730.999764000007</v>
      </c>
      <c r="I22" s="1573">
        <f t="shared" si="2"/>
        <v>0.22135909265747314</v>
      </c>
      <c r="J22" s="2096"/>
      <c r="K22" s="1585"/>
      <c r="L22" s="1585"/>
    </row>
    <row r="23" spans="2:12" ht="15.75">
      <c r="B23" s="1569" t="s">
        <v>1791</v>
      </c>
      <c r="C23" s="1570">
        <v>3461.228204</v>
      </c>
      <c r="D23" s="1570"/>
      <c r="E23" s="1579">
        <v>0</v>
      </c>
      <c r="F23" s="1570">
        <v>3461.228204</v>
      </c>
      <c r="G23" s="1570">
        <v>3973.0319079999999</v>
      </c>
      <c r="H23" s="1570">
        <f t="shared" si="1"/>
        <v>511.80370399999993</v>
      </c>
      <c r="I23" s="1573">
        <f t="shared" si="2"/>
        <v>0.14786765674928029</v>
      </c>
      <c r="J23" s="2096"/>
      <c r="K23" s="1585"/>
      <c r="L23" s="1585"/>
    </row>
    <row r="24" spans="2:12" ht="15.75">
      <c r="B24" s="1569" t="s">
        <v>1617</v>
      </c>
      <c r="C24" s="1570">
        <v>74115.671705000015</v>
      </c>
      <c r="D24" s="1570"/>
      <c r="E24" s="1579"/>
      <c r="F24" s="1570">
        <v>74115.671705000015</v>
      </c>
      <c r="G24" s="1570">
        <v>86996.325939000002</v>
      </c>
      <c r="H24" s="1570">
        <f t="shared" si="1"/>
        <v>12880.654233999987</v>
      </c>
      <c r="I24" s="1573">
        <f t="shared" si="2"/>
        <v>0.17379123655882658</v>
      </c>
      <c r="J24" s="2096"/>
      <c r="K24" s="1585"/>
      <c r="L24" s="1585"/>
    </row>
    <row r="25" spans="2:12" ht="15.75">
      <c r="B25" s="1569" t="s">
        <v>1609</v>
      </c>
      <c r="C25" s="1570">
        <v>247420.710999</v>
      </c>
      <c r="D25" s="1570"/>
      <c r="E25" s="1579"/>
      <c r="F25" s="1570">
        <v>247420.710999</v>
      </c>
      <c r="G25" s="1570">
        <v>271390.42859999998</v>
      </c>
      <c r="H25" s="1570">
        <f t="shared" si="1"/>
        <v>23969.717600999982</v>
      </c>
      <c r="I25" s="1573">
        <f t="shared" si="2"/>
        <v>9.6878379761413183E-2</v>
      </c>
      <c r="J25" s="2096"/>
      <c r="K25" s="1585"/>
      <c r="L25" s="1585"/>
    </row>
    <row r="26" spans="2:12" ht="15.75">
      <c r="B26" s="1569" t="s">
        <v>1610</v>
      </c>
      <c r="C26" s="1570">
        <v>34786.619702000004</v>
      </c>
      <c r="D26" s="1570"/>
      <c r="E26" s="1579"/>
      <c r="F26" s="1570">
        <v>34786.619702000004</v>
      </c>
      <c r="G26" s="1570">
        <v>39282.859454999998</v>
      </c>
      <c r="H26" s="1570">
        <f t="shared" si="1"/>
        <v>4496.2397529999944</v>
      </c>
      <c r="I26" s="1573">
        <f t="shared" si="2"/>
        <v>0.12925198802059776</v>
      </c>
      <c r="J26" s="2096"/>
      <c r="K26" s="1585"/>
      <c r="L26" s="1585"/>
    </row>
    <row r="27" spans="2:12" ht="12.75" customHeight="1">
      <c r="B27" s="1569" t="s">
        <v>1611</v>
      </c>
      <c r="C27" s="1570">
        <v>527.13542700000005</v>
      </c>
      <c r="D27" s="1570">
        <v>0</v>
      </c>
      <c r="E27" s="1579">
        <v>0</v>
      </c>
      <c r="F27" s="1570">
        <v>527.13542700000005</v>
      </c>
      <c r="G27" s="1570">
        <v>529.14042500000005</v>
      </c>
      <c r="H27" s="1570">
        <f t="shared" si="1"/>
        <v>2.0049980000000005</v>
      </c>
      <c r="I27" s="1573">
        <f t="shared" si="2"/>
        <v>3.8035728530156263E-3</v>
      </c>
      <c r="J27" s="2096"/>
      <c r="K27" s="1585"/>
      <c r="L27" s="1585"/>
    </row>
    <row r="28" spans="2:12" ht="15.75">
      <c r="B28" s="1569" t="s">
        <v>1618</v>
      </c>
      <c r="C28" s="1570">
        <v>53937.395067999998</v>
      </c>
      <c r="D28" s="1570">
        <v>0</v>
      </c>
      <c r="E28" s="1579">
        <v>0</v>
      </c>
      <c r="F28" s="1570">
        <v>53937.395067999998</v>
      </c>
      <c r="G28" s="1570">
        <v>58592.540218000002</v>
      </c>
      <c r="H28" s="1570">
        <f t="shared" si="1"/>
        <v>4655.1451500000039</v>
      </c>
      <c r="I28" s="1573">
        <f t="shared" si="2"/>
        <v>8.6306451101896289E-2</v>
      </c>
      <c r="J28" s="2096"/>
      <c r="K28" s="1585"/>
      <c r="L28" s="1585"/>
    </row>
    <row r="29" spans="2:12" ht="15.75">
      <c r="B29" s="1569" t="s">
        <v>1619</v>
      </c>
      <c r="C29" s="1570">
        <v>39402.194303999997</v>
      </c>
      <c r="D29" s="1570">
        <v>0</v>
      </c>
      <c r="E29" s="1579">
        <v>0</v>
      </c>
      <c r="F29" s="1570">
        <v>39402.194303999997</v>
      </c>
      <c r="G29" s="1570">
        <v>42013.901189999997</v>
      </c>
      <c r="H29" s="1570">
        <f t="shared" si="1"/>
        <v>2611.7068859999999</v>
      </c>
      <c r="I29" s="1573">
        <f t="shared" si="2"/>
        <v>6.6283285287359411E-2</v>
      </c>
      <c r="J29" s="2096"/>
      <c r="K29" s="1585"/>
      <c r="L29" s="1585"/>
    </row>
    <row r="30" spans="2:12" ht="15.75">
      <c r="B30" s="1569" t="s">
        <v>1620</v>
      </c>
      <c r="C30" s="1570">
        <v>10727.680582000001</v>
      </c>
      <c r="D30" s="1570">
        <v>0</v>
      </c>
      <c r="E30" s="1579">
        <v>0</v>
      </c>
      <c r="F30" s="1570">
        <v>10727.680582000001</v>
      </c>
      <c r="G30" s="1570">
        <v>11245.724371</v>
      </c>
      <c r="H30" s="1570">
        <f t="shared" si="1"/>
        <v>518.04378899999938</v>
      </c>
      <c r="I30" s="1573">
        <f t="shared" si="2"/>
        <v>4.8290381601147431E-2</v>
      </c>
      <c r="J30" s="2096"/>
      <c r="K30" s="1585"/>
      <c r="L30" s="1585"/>
    </row>
    <row r="31" spans="2:12" ht="15.75">
      <c r="B31" s="1569" t="s">
        <v>1613</v>
      </c>
      <c r="C31" s="1570">
        <v>87553.935712000006</v>
      </c>
      <c r="D31" s="1570">
        <v>1440.7</v>
      </c>
      <c r="E31" s="1579"/>
      <c r="F31" s="1570">
        <v>86113.235712000009</v>
      </c>
      <c r="G31" s="1570">
        <v>102065.03919299999</v>
      </c>
      <c r="H31" s="1570">
        <f t="shared" si="1"/>
        <v>15951.803480999981</v>
      </c>
      <c r="I31" s="1573">
        <f t="shared" si="2"/>
        <v>0.18524217966155315</v>
      </c>
      <c r="J31" s="2096"/>
      <c r="K31" s="1585"/>
      <c r="L31" s="1585"/>
    </row>
    <row r="32" spans="2:12" ht="15.75">
      <c r="B32" s="1565" t="s">
        <v>118</v>
      </c>
      <c r="C32" s="1581">
        <f t="shared" ref="C32:F32" si="4">SUM(C33:C35)</f>
        <v>10319.013662000001</v>
      </c>
      <c r="D32" s="1566">
        <f t="shared" si="4"/>
        <v>0</v>
      </c>
      <c r="E32" s="1566">
        <f t="shared" si="4"/>
        <v>0</v>
      </c>
      <c r="F32" s="1581">
        <f t="shared" si="4"/>
        <v>10319.013662000001</v>
      </c>
      <c r="G32" s="1581">
        <f>SUM(G33:G35)</f>
        <v>11129.849483999998</v>
      </c>
      <c r="H32" s="1581">
        <f t="shared" si="1"/>
        <v>810.83582199999728</v>
      </c>
      <c r="I32" s="1568">
        <f t="shared" si="2"/>
        <v>7.8576872611954993E-2</v>
      </c>
      <c r="J32" s="2096"/>
      <c r="K32" s="1585"/>
      <c r="L32" s="1585"/>
    </row>
    <row r="33" spans="2:12" ht="15.75">
      <c r="B33" s="1583" t="s">
        <v>1621</v>
      </c>
      <c r="C33" s="1570">
        <v>8245.3376640000006</v>
      </c>
      <c r="D33" s="1570"/>
      <c r="E33" s="1570"/>
      <c r="F33" s="1570">
        <v>8245.3376640000006</v>
      </c>
      <c r="G33" s="1570">
        <v>8669.1388029999998</v>
      </c>
      <c r="H33" s="1570">
        <f t="shared" si="1"/>
        <v>423.80113899999924</v>
      </c>
      <c r="I33" s="1573">
        <f t="shared" si="2"/>
        <v>5.1398882164687923E-2</v>
      </c>
      <c r="J33" s="2096"/>
      <c r="K33" s="1585"/>
    </row>
    <row r="34" spans="2:12" ht="15.75">
      <c r="B34" s="1569" t="s">
        <v>1622</v>
      </c>
      <c r="C34" s="1570">
        <v>1143.6203</v>
      </c>
      <c r="D34" s="1570">
        <v>0</v>
      </c>
      <c r="E34" s="1579">
        <v>0</v>
      </c>
      <c r="F34" s="1570">
        <v>1143.6203</v>
      </c>
      <c r="G34" s="1570">
        <v>1241.127448</v>
      </c>
      <c r="H34" s="1570">
        <f t="shared" si="1"/>
        <v>97.507147999999916</v>
      </c>
      <c r="I34" s="1573">
        <f t="shared" si="2"/>
        <v>8.5261819854019649E-2</v>
      </c>
      <c r="J34" s="2096"/>
      <c r="K34" s="1585"/>
    </row>
    <row r="35" spans="2:12" ht="15.75">
      <c r="B35" s="1588" t="s">
        <v>1623</v>
      </c>
      <c r="C35" s="1570">
        <v>930.05569800000001</v>
      </c>
      <c r="D35" s="1570">
        <v>0</v>
      </c>
      <c r="E35" s="1579">
        <v>0</v>
      </c>
      <c r="F35" s="1570">
        <v>930.05569800000001</v>
      </c>
      <c r="G35" s="1570">
        <v>1219.5832330000001</v>
      </c>
      <c r="H35" s="1570">
        <f t="shared" si="1"/>
        <v>289.52753500000006</v>
      </c>
      <c r="I35" s="1573">
        <f t="shared" si="2"/>
        <v>0.31130128617307828</v>
      </c>
      <c r="J35" s="2096"/>
      <c r="K35" s="1585"/>
    </row>
    <row r="36" spans="2:12" ht="15.75">
      <c r="B36" s="1589" t="s">
        <v>1613</v>
      </c>
      <c r="C36" s="1581">
        <f t="shared" ref="C36:F36" si="5">SUM(C37:C47)</f>
        <v>54078.35791002</v>
      </c>
      <c r="D36" s="1590">
        <f t="shared" si="5"/>
        <v>0</v>
      </c>
      <c r="E36" s="1590">
        <f t="shared" si="5"/>
        <v>36714.327791999996</v>
      </c>
      <c r="F36" s="1590">
        <f t="shared" si="5"/>
        <v>17364.030118020004</v>
      </c>
      <c r="G36" s="1590">
        <f>SUM(G37:G47)</f>
        <v>56192.993816000002</v>
      </c>
      <c r="H36" s="1581">
        <f t="shared" si="1"/>
        <v>38828.963697979998</v>
      </c>
      <c r="I36" s="1568">
        <f t="shared" si="2"/>
        <v>2.2361723306206525</v>
      </c>
      <c r="J36" s="2096"/>
      <c r="K36" s="1585"/>
      <c r="L36" s="1574"/>
    </row>
    <row r="37" spans="2:12" ht="15.75">
      <c r="B37" s="1588" t="s">
        <v>1624</v>
      </c>
      <c r="C37" s="1570">
        <v>1550.0814479999999</v>
      </c>
      <c r="D37" s="1591"/>
      <c r="E37" s="1592">
        <v>1550.0814479999999</v>
      </c>
      <c r="F37" s="1570">
        <v>0</v>
      </c>
      <c r="G37" s="1570">
        <v>4681.3481590000001</v>
      </c>
      <c r="H37" s="1570">
        <f t="shared" si="1"/>
        <v>4681.3481590000001</v>
      </c>
      <c r="I37" s="1573">
        <v>0</v>
      </c>
      <c r="J37" s="2096"/>
      <c r="K37" s="1585"/>
      <c r="L37" s="1574"/>
    </row>
    <row r="38" spans="2:12" ht="15.75">
      <c r="B38" s="1588" t="s">
        <v>1792</v>
      </c>
      <c r="C38" s="1570">
        <v>9807.446344</v>
      </c>
      <c r="D38" s="1591">
        <v>0</v>
      </c>
      <c r="E38" s="1592">
        <v>9807.446344</v>
      </c>
      <c r="F38" s="1570">
        <v>0</v>
      </c>
      <c r="G38" s="1570">
        <v>15043.534706</v>
      </c>
      <c r="H38" s="1570">
        <f t="shared" si="1"/>
        <v>15043.534706</v>
      </c>
      <c r="I38" s="1573">
        <v>0</v>
      </c>
      <c r="J38" s="2096"/>
      <c r="K38" s="1585"/>
      <c r="L38" s="1574"/>
    </row>
    <row r="39" spans="2:12" ht="15.75">
      <c r="B39" s="1588" t="s">
        <v>1625</v>
      </c>
      <c r="C39" s="1570">
        <v>1035</v>
      </c>
      <c r="D39" s="1591">
        <v>0</v>
      </c>
      <c r="E39" s="1592">
        <v>1035</v>
      </c>
      <c r="F39" s="1570">
        <v>0</v>
      </c>
      <c r="G39" s="1570">
        <v>1000</v>
      </c>
      <c r="H39" s="1570">
        <f t="shared" si="1"/>
        <v>1000</v>
      </c>
      <c r="I39" s="1573">
        <v>0</v>
      </c>
      <c r="J39" s="2096"/>
      <c r="K39" s="1585"/>
      <c r="L39" s="1574"/>
    </row>
    <row r="40" spans="2:12" ht="15.75">
      <c r="B40" s="1588" t="s">
        <v>1626</v>
      </c>
      <c r="C40" s="1570">
        <v>9020</v>
      </c>
      <c r="D40" s="1591"/>
      <c r="E40" s="1592">
        <v>9020</v>
      </c>
      <c r="F40" s="1570">
        <v>0</v>
      </c>
      <c r="G40" s="1570">
        <v>9000</v>
      </c>
      <c r="H40" s="1570">
        <f t="shared" si="1"/>
        <v>9000</v>
      </c>
      <c r="I40" s="1573">
        <v>0</v>
      </c>
      <c r="J40" s="2096"/>
      <c r="K40" s="1585"/>
      <c r="L40" s="1574"/>
    </row>
    <row r="41" spans="2:12" ht="15.75">
      <c r="B41" s="1588" t="s">
        <v>1627</v>
      </c>
      <c r="C41" s="1570">
        <v>3000</v>
      </c>
      <c r="D41" s="1591"/>
      <c r="E41" s="1592">
        <v>3000</v>
      </c>
      <c r="F41" s="1570"/>
      <c r="G41" s="1570">
        <v>3000</v>
      </c>
      <c r="H41" s="1570">
        <f t="shared" si="1"/>
        <v>3000</v>
      </c>
      <c r="I41" s="1573">
        <v>0</v>
      </c>
      <c r="J41" s="2096"/>
      <c r="K41" s="1585"/>
      <c r="L41" s="1574"/>
    </row>
    <row r="42" spans="2:12" ht="15.75">
      <c r="B42" s="1588" t="s">
        <v>1628</v>
      </c>
      <c r="C42" s="1570">
        <v>10419.663172</v>
      </c>
      <c r="D42" s="1591"/>
      <c r="E42" s="1592"/>
      <c r="F42" s="1570">
        <v>10419.663172</v>
      </c>
      <c r="G42" s="1570">
        <v>10160.651709</v>
      </c>
      <c r="H42" s="1570">
        <f t="shared" si="1"/>
        <v>-259.01146300000073</v>
      </c>
      <c r="I42" s="1573">
        <f t="shared" si="2"/>
        <v>-2.4857949698030863E-2</v>
      </c>
      <c r="J42" s="2096"/>
      <c r="K42" s="1585"/>
      <c r="L42" s="1574"/>
    </row>
    <row r="43" spans="2:12" ht="15.75">
      <c r="B43" s="1588" t="s">
        <v>1629</v>
      </c>
      <c r="C43" s="1570">
        <v>2500</v>
      </c>
      <c r="D43" s="1591">
        <v>0</v>
      </c>
      <c r="E43" s="1592">
        <v>2500</v>
      </c>
      <c r="F43" s="1570">
        <v>0</v>
      </c>
      <c r="G43" s="1570">
        <v>2500</v>
      </c>
      <c r="H43" s="1570">
        <f t="shared" si="1"/>
        <v>2500</v>
      </c>
      <c r="I43" s="1573">
        <v>0</v>
      </c>
      <c r="J43" s="2096"/>
      <c r="K43" s="1585"/>
      <c r="L43" s="1574"/>
    </row>
    <row r="44" spans="2:12" ht="31.5">
      <c r="B44" s="1593" t="s">
        <v>1793</v>
      </c>
      <c r="C44" s="1570">
        <v>6027.75</v>
      </c>
      <c r="D44" s="1570">
        <v>0</v>
      </c>
      <c r="E44" s="1579">
        <v>0</v>
      </c>
      <c r="F44" s="1570">
        <v>6027.75</v>
      </c>
      <c r="G44" s="1570">
        <v>5788.6197410000004</v>
      </c>
      <c r="H44" s="1570">
        <f t="shared" si="1"/>
        <v>-239.13025899999957</v>
      </c>
      <c r="I44" s="1573">
        <f t="shared" si="2"/>
        <v>-3.9671562191530764E-2</v>
      </c>
      <c r="J44" s="2096"/>
      <c r="K44" s="1585"/>
      <c r="L44" s="1574"/>
    </row>
    <row r="45" spans="2:12" ht="15.75">
      <c r="B45" s="1594" t="s">
        <v>1630</v>
      </c>
      <c r="C45" s="1570">
        <v>416.61789900000002</v>
      </c>
      <c r="D45" s="1591">
        <v>0</v>
      </c>
      <c r="E45" s="1592">
        <v>0</v>
      </c>
      <c r="F45" s="1570">
        <v>416.61789900000002</v>
      </c>
      <c r="G45" s="1570">
        <v>637.35147300000006</v>
      </c>
      <c r="H45" s="1570">
        <f t="shared" si="1"/>
        <v>220.73357400000003</v>
      </c>
      <c r="I45" s="1573">
        <f t="shared" si="2"/>
        <v>0.52982258930742676</v>
      </c>
      <c r="J45" s="2096"/>
      <c r="K45" s="1585"/>
      <c r="L45" s="1574"/>
    </row>
    <row r="46" spans="2:12" ht="15.75">
      <c r="B46" s="1594" t="s">
        <v>1631</v>
      </c>
      <c r="C46" s="1570">
        <v>0</v>
      </c>
      <c r="D46" s="1591">
        <v>0</v>
      </c>
      <c r="E46" s="1592">
        <v>0</v>
      </c>
      <c r="F46" s="1570">
        <v>0</v>
      </c>
      <c r="G46" s="1570">
        <v>0</v>
      </c>
      <c r="H46" s="1570">
        <f t="shared" si="1"/>
        <v>0</v>
      </c>
      <c r="I46" s="1573">
        <v>0</v>
      </c>
      <c r="J46" s="2096"/>
      <c r="K46" s="1585"/>
      <c r="L46" s="1574"/>
    </row>
    <row r="47" spans="2:12" ht="15.75">
      <c r="B47" s="1588" t="s">
        <v>1794</v>
      </c>
      <c r="C47" s="1570">
        <v>10301.79904702</v>
      </c>
      <c r="D47" s="1591">
        <v>0</v>
      </c>
      <c r="E47" s="1591">
        <v>9801.7999999999993</v>
      </c>
      <c r="F47" s="1570">
        <v>499.99904702000094</v>
      </c>
      <c r="G47" s="1570">
        <v>4381.4880279999998</v>
      </c>
      <c r="H47" s="1570">
        <f t="shared" si="1"/>
        <v>3881.4889809799988</v>
      </c>
      <c r="I47" s="1573">
        <f t="shared" si="2"/>
        <v>7.7629927579136595</v>
      </c>
      <c r="J47" s="2096"/>
      <c r="K47" s="1585"/>
      <c r="L47" s="1574"/>
    </row>
    <row r="48" spans="2:12" ht="15.75">
      <c r="B48" s="1595" t="s">
        <v>1632</v>
      </c>
      <c r="C48" s="1596">
        <f t="shared" ref="C48:F48" si="6">SUM(C12,C19,C32,C36)</f>
        <v>1348333.7854560199</v>
      </c>
      <c r="D48" s="1596">
        <f t="shared" si="6"/>
        <v>7854.7</v>
      </c>
      <c r="E48" s="1596">
        <f t="shared" si="6"/>
        <v>36714.327791999996</v>
      </c>
      <c r="F48" s="1596">
        <f t="shared" si="6"/>
        <v>1303764.7576640199</v>
      </c>
      <c r="G48" s="1596">
        <f>SUM(G12,G19,G32,G36)</f>
        <v>1476872.8437129997</v>
      </c>
      <c r="H48" s="1597">
        <f t="shared" si="1"/>
        <v>173108.08604897978</v>
      </c>
      <c r="I48" s="1598">
        <f t="shared" si="2"/>
        <v>0.13277555251542528</v>
      </c>
      <c r="J48" s="2096"/>
      <c r="K48" s="1585"/>
      <c r="L48" s="1586"/>
    </row>
    <row r="49" spans="2:14" ht="15.75">
      <c r="B49" s="1599" t="s">
        <v>2019</v>
      </c>
      <c r="C49" s="1600">
        <v>32769.001240999998</v>
      </c>
      <c r="D49" s="1600">
        <v>0</v>
      </c>
      <c r="E49" s="1600">
        <v>23.3</v>
      </c>
      <c r="F49" s="1570">
        <v>32745.701240999999</v>
      </c>
      <c r="G49" s="1570">
        <v>32050.873185</v>
      </c>
      <c r="H49" s="1570">
        <f t="shared" si="1"/>
        <v>-694.82805599999847</v>
      </c>
      <c r="I49" s="1573">
        <f t="shared" si="2"/>
        <v>-2.121890903744102E-2</v>
      </c>
      <c r="J49" s="2096"/>
      <c r="K49" s="1585"/>
      <c r="L49" s="1586"/>
    </row>
    <row r="50" spans="2:14" ht="15.75">
      <c r="B50" s="1595" t="s">
        <v>2018</v>
      </c>
      <c r="C50" s="1596">
        <f t="shared" ref="C50:F50" si="7">C48+C49</f>
        <v>1381102.7866970198</v>
      </c>
      <c r="D50" s="1596">
        <f t="shared" si="7"/>
        <v>7854.7</v>
      </c>
      <c r="E50" s="1596">
        <f t="shared" si="7"/>
        <v>36737.627791999999</v>
      </c>
      <c r="F50" s="1596">
        <f t="shared" si="7"/>
        <v>1336510.45890502</v>
      </c>
      <c r="G50" s="1596">
        <f>G48+G49</f>
        <v>1508923.7168979996</v>
      </c>
      <c r="H50" s="1597">
        <f t="shared" si="1"/>
        <v>172413.2579929796</v>
      </c>
      <c r="I50" s="1598">
        <f t="shared" si="2"/>
        <v>0.1290025505181866</v>
      </c>
      <c r="J50" s="1584"/>
      <c r="K50" s="1585"/>
      <c r="L50" s="1586"/>
    </row>
    <row r="51" spans="2:14" ht="15.75">
      <c r="B51" s="1601" t="s">
        <v>106</v>
      </c>
      <c r="C51" s="1602">
        <v>2133.6667600000001</v>
      </c>
      <c r="D51" s="1603">
        <v>0</v>
      </c>
      <c r="E51" s="1604">
        <v>0</v>
      </c>
      <c r="F51" s="1566">
        <v>2133.6667600000001</v>
      </c>
      <c r="G51" s="1602">
        <v>1650.7672729999999</v>
      </c>
      <c r="H51" s="1581">
        <f t="shared" si="1"/>
        <v>-482.89948700000014</v>
      </c>
      <c r="I51" s="1568">
        <f t="shared" si="2"/>
        <v>-0.22632376154184458</v>
      </c>
      <c r="J51" s="2096"/>
      <c r="K51" s="1585"/>
    </row>
    <row r="52" spans="2:14" ht="15.75">
      <c r="B52" s="1595" t="s">
        <v>1635</v>
      </c>
      <c r="C52" s="1596">
        <f t="shared" ref="C52:F52" si="8">C50+C51</f>
        <v>1383236.4534570198</v>
      </c>
      <c r="D52" s="1596">
        <f t="shared" si="8"/>
        <v>7854.7</v>
      </c>
      <c r="E52" s="1596">
        <f t="shared" si="8"/>
        <v>36737.627791999999</v>
      </c>
      <c r="F52" s="1596">
        <f t="shared" si="8"/>
        <v>1338644.12566502</v>
      </c>
      <c r="G52" s="1596">
        <f>G50+G51</f>
        <v>1510574.4841709996</v>
      </c>
      <c r="H52" s="1605">
        <f t="shared" si="1"/>
        <v>171930.35850597965</v>
      </c>
      <c r="I52" s="1606">
        <f t="shared" si="2"/>
        <v>0.12843619540822099</v>
      </c>
      <c r="J52" s="1584"/>
      <c r="K52" s="1585"/>
      <c r="L52" s="1607"/>
    </row>
    <row r="53" spans="2:14">
      <c r="B53" s="1608" t="s">
        <v>1636</v>
      </c>
      <c r="C53" s="1609"/>
      <c r="D53" s="1609"/>
      <c r="E53" s="1609"/>
      <c r="F53" s="1610"/>
      <c r="G53" s="1610"/>
      <c r="H53" s="1611"/>
      <c r="I53" s="1612"/>
      <c r="J53" s="1584"/>
      <c r="K53" s="1585"/>
      <c r="N53" s="1613"/>
    </row>
    <row r="54" spans="2:14">
      <c r="B54" s="1614" t="s">
        <v>1637</v>
      </c>
      <c r="C54" s="1615"/>
      <c r="D54" s="1615"/>
      <c r="E54" s="1615"/>
      <c r="J54" s="1584"/>
      <c r="K54" s="1585"/>
    </row>
    <row r="55" spans="2:14">
      <c r="B55" s="1616" t="s">
        <v>1638</v>
      </c>
      <c r="G55" s="1584"/>
      <c r="H55" s="2096"/>
      <c r="J55" s="1584"/>
      <c r="K55" s="1585"/>
    </row>
    <row r="56" spans="2:14">
      <c r="C56" s="1617"/>
      <c r="G56" s="1617"/>
    </row>
    <row r="57" spans="2:14">
      <c r="C57" s="1587"/>
      <c r="G57" s="1618"/>
      <c r="K57" s="1587"/>
    </row>
    <row r="58" spans="2:14">
      <c r="K58" s="1587"/>
    </row>
    <row r="59" spans="2:14">
      <c r="K59" s="1587"/>
    </row>
    <row r="63" spans="2:14">
      <c r="E63" s="1584"/>
    </row>
  </sheetData>
  <mergeCells count="13">
    <mergeCell ref="B2:I2"/>
    <mergeCell ref="B3:I3"/>
    <mergeCell ref="B4:I4"/>
    <mergeCell ref="B7:I7"/>
    <mergeCell ref="B8:I8"/>
    <mergeCell ref="B9:I9"/>
    <mergeCell ref="B10:B11"/>
    <mergeCell ref="C10:C11"/>
    <mergeCell ref="D10:D11"/>
    <mergeCell ref="E10:E11"/>
    <mergeCell ref="F10:F11"/>
    <mergeCell ref="G10:G11"/>
    <mergeCell ref="H10:I10"/>
  </mergeCell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E424F-D73E-485A-83F5-B1ED88AB0701}">
  <dimension ref="A4:P36"/>
  <sheetViews>
    <sheetView showGridLines="0" workbookViewId="0">
      <selection activeCell="S29" sqref="S28:S29"/>
    </sheetView>
  </sheetViews>
  <sheetFormatPr baseColWidth="10" defaultColWidth="11.5703125" defaultRowHeight="12.75"/>
  <cols>
    <col min="1" max="1" width="13" style="1562" bestFit="1" customWidth="1"/>
    <col min="2" max="2" width="14.5703125" style="1562" bestFit="1" customWidth="1"/>
    <col min="3" max="3" width="7.140625" style="1562" customWidth="1"/>
    <col min="4" max="4" width="9.5703125" style="1562" bestFit="1" customWidth="1"/>
    <col min="5" max="5" width="6.85546875" style="1562" bestFit="1" customWidth="1"/>
    <col min="6" max="7" width="8.5703125" style="1562" bestFit="1" customWidth="1"/>
    <col min="8" max="8" width="10.85546875" style="1562" bestFit="1" customWidth="1"/>
    <col min="9" max="9" width="8.5703125" style="1562" bestFit="1" customWidth="1"/>
    <col min="10" max="10" width="9.5703125" style="1562" bestFit="1" customWidth="1"/>
    <col min="11" max="11" width="8.5703125" style="1562" bestFit="1" customWidth="1"/>
    <col min="12" max="12" width="10.85546875" style="1562" bestFit="1" customWidth="1"/>
    <col min="13" max="16384" width="11.5703125" style="1562"/>
  </cols>
  <sheetData>
    <row r="4" spans="2:12" ht="15">
      <c r="B4" s="1"/>
      <c r="C4" s="1"/>
      <c r="D4" s="1"/>
      <c r="E4" s="1"/>
      <c r="F4" s="1"/>
      <c r="G4" s="1"/>
      <c r="H4" s="1"/>
      <c r="I4" s="1"/>
      <c r="J4" s="1"/>
    </row>
    <row r="5" spans="2:12" ht="15">
      <c r="B5" s="1"/>
      <c r="C5" s="2238" t="s">
        <v>476</v>
      </c>
      <c r="D5" s="2238"/>
      <c r="E5" s="2238"/>
      <c r="F5" s="2238"/>
      <c r="G5" s="2238"/>
      <c r="H5" s="2238"/>
      <c r="I5" s="2238"/>
      <c r="J5" s="2238"/>
    </row>
    <row r="6" spans="2:12" ht="15">
      <c r="B6" s="1"/>
      <c r="C6" s="2238" t="s">
        <v>477</v>
      </c>
      <c r="D6" s="2238"/>
      <c r="E6" s="2238"/>
      <c r="F6" s="2238"/>
      <c r="G6" s="2238"/>
      <c r="H6" s="2238"/>
      <c r="I6" s="2238"/>
      <c r="J6" s="2238"/>
    </row>
    <row r="7" spans="2:12" ht="15">
      <c r="B7" s="1"/>
      <c r="C7" s="2239" t="s">
        <v>478</v>
      </c>
      <c r="D7" s="2239"/>
      <c r="E7" s="2239"/>
      <c r="F7" s="2239"/>
      <c r="G7" s="2239"/>
      <c r="H7" s="2239"/>
      <c r="I7" s="2239"/>
      <c r="J7" s="2239"/>
    </row>
    <row r="8" spans="2:12" ht="15">
      <c r="B8" s="1"/>
      <c r="C8" s="1"/>
      <c r="D8" s="1"/>
      <c r="E8" s="1"/>
      <c r="F8" s="1"/>
      <c r="G8" s="1"/>
      <c r="H8" s="1"/>
      <c r="I8" s="1"/>
      <c r="J8" s="1"/>
    </row>
    <row r="10" spans="2:12" ht="15.75">
      <c r="B10" s="2210" t="s">
        <v>1824</v>
      </c>
      <c r="C10" s="2210"/>
      <c r="D10" s="2210"/>
      <c r="E10" s="2210"/>
      <c r="F10" s="2210"/>
      <c r="G10" s="2210"/>
      <c r="H10" s="2210"/>
      <c r="I10" s="2210"/>
      <c r="J10" s="2210"/>
      <c r="K10" s="2210"/>
      <c r="L10" s="2210"/>
    </row>
    <row r="11" spans="2:12" ht="15.75">
      <c r="B11" s="2218" t="s">
        <v>1639</v>
      </c>
      <c r="C11" s="2218"/>
      <c r="D11" s="2218"/>
      <c r="E11" s="2218"/>
      <c r="F11" s="2218"/>
      <c r="G11" s="2218"/>
      <c r="H11" s="2218"/>
      <c r="I11" s="2218"/>
      <c r="J11" s="2218"/>
      <c r="K11" s="2218"/>
      <c r="L11" s="2218"/>
    </row>
    <row r="12" spans="2:12" ht="14.25">
      <c r="B12" s="2407" t="s">
        <v>31</v>
      </c>
      <c r="C12" s="2408" t="s">
        <v>1640</v>
      </c>
      <c r="D12" s="2408"/>
      <c r="E12" s="2408" t="s">
        <v>1641</v>
      </c>
      <c r="F12" s="2408"/>
      <c r="G12" s="2408" t="s">
        <v>1642</v>
      </c>
      <c r="H12" s="2408"/>
      <c r="I12" s="2408" t="s">
        <v>1643</v>
      </c>
      <c r="J12" s="2408"/>
      <c r="K12" s="2408" t="s">
        <v>488</v>
      </c>
      <c r="L12" s="2408"/>
    </row>
    <row r="13" spans="2:12" ht="14.25">
      <c r="B13" s="2407"/>
      <c r="C13" s="1619" t="s">
        <v>872</v>
      </c>
      <c r="D13" s="1619" t="s">
        <v>871</v>
      </c>
      <c r="E13" s="1619" t="s">
        <v>872</v>
      </c>
      <c r="F13" s="1619" t="s">
        <v>871</v>
      </c>
      <c r="G13" s="1619" t="s">
        <v>872</v>
      </c>
      <c r="H13" s="1619" t="s">
        <v>871</v>
      </c>
      <c r="I13" s="1619" t="s">
        <v>872</v>
      </c>
      <c r="J13" s="1619" t="s">
        <v>871</v>
      </c>
      <c r="K13" s="1619" t="s">
        <v>872</v>
      </c>
      <c r="L13" s="1619" t="s">
        <v>871</v>
      </c>
    </row>
    <row r="14" spans="2:12" ht="15">
      <c r="B14" s="1620">
        <v>2013</v>
      </c>
      <c r="C14" s="1621">
        <v>34</v>
      </c>
      <c r="D14" s="1622">
        <v>1422.4</v>
      </c>
      <c r="E14" s="1621">
        <v>81.14</v>
      </c>
      <c r="F14" s="1622">
        <v>2633.6</v>
      </c>
      <c r="G14" s="1621">
        <v>113.7</v>
      </c>
      <c r="H14" s="1622">
        <v>3453.4</v>
      </c>
      <c r="I14" s="1621">
        <v>62.1</v>
      </c>
      <c r="J14" s="1622">
        <v>4835.1000000000004</v>
      </c>
      <c r="K14" s="1621">
        <f>+C14+E14+G14+I14</f>
        <v>290.94</v>
      </c>
      <c r="L14" s="1622">
        <f>+D14+F14+H14+J14</f>
        <v>12344.5</v>
      </c>
    </row>
    <row r="15" spans="2:12" ht="18">
      <c r="B15" s="1620" t="s">
        <v>1644</v>
      </c>
      <c r="C15" s="1621">
        <v>46.2</v>
      </c>
      <c r="D15" s="1622">
        <v>2004.6</v>
      </c>
      <c r="E15" s="1621">
        <v>20.100000000000001</v>
      </c>
      <c r="F15" s="1622">
        <v>872.7</v>
      </c>
      <c r="G15" s="1621">
        <v>146</v>
      </c>
      <c r="H15" s="1622">
        <v>6322.78</v>
      </c>
      <c r="I15" s="1621">
        <v>110.2</v>
      </c>
      <c r="J15" s="1622">
        <v>4791.8999999999996</v>
      </c>
      <c r="K15" s="1621">
        <f t="shared" ref="K15:L28" si="0">+C15+E15+G15+I15</f>
        <v>322.5</v>
      </c>
      <c r="L15" s="1622">
        <f t="shared" si="0"/>
        <v>13991.98</v>
      </c>
    </row>
    <row r="16" spans="2:12" ht="15">
      <c r="B16" s="1620">
        <v>2015</v>
      </c>
      <c r="C16" s="1621">
        <v>40.700000000000003</v>
      </c>
      <c r="D16" s="1622">
        <v>1814.6</v>
      </c>
      <c r="E16" s="1621">
        <v>31.7</v>
      </c>
      <c r="F16" s="1622">
        <v>1432.6</v>
      </c>
      <c r="G16" s="1621">
        <v>44.9</v>
      </c>
      <c r="H16" s="1622">
        <v>2004.9</v>
      </c>
      <c r="I16" s="1621">
        <v>121.9</v>
      </c>
      <c r="J16" s="1622">
        <v>5460.4</v>
      </c>
      <c r="K16" s="1621">
        <f t="shared" si="0"/>
        <v>239.20000000000002</v>
      </c>
      <c r="L16" s="1622">
        <f t="shared" si="0"/>
        <v>10712.5</v>
      </c>
    </row>
    <row r="17" spans="2:16" ht="15">
      <c r="B17" s="1620">
        <v>2016</v>
      </c>
      <c r="C17" s="1621">
        <v>47</v>
      </c>
      <c r="D17" s="1622">
        <v>2166.8000000000002</v>
      </c>
      <c r="E17" s="1621">
        <v>0</v>
      </c>
      <c r="F17" s="1622">
        <v>0</v>
      </c>
      <c r="G17" s="1621">
        <v>57.9</v>
      </c>
      <c r="H17" s="1622">
        <v>2661.8</v>
      </c>
      <c r="I17" s="1621">
        <v>183.6</v>
      </c>
      <c r="J17" s="1622">
        <v>8431</v>
      </c>
      <c r="K17" s="1621">
        <f>+C17+E17+G17+I17</f>
        <v>288.5</v>
      </c>
      <c r="L17" s="1622">
        <v>13258.8</v>
      </c>
    </row>
    <row r="18" spans="2:16" ht="15">
      <c r="B18" s="1620">
        <v>2017</v>
      </c>
      <c r="C18" s="1621">
        <v>43.8</v>
      </c>
      <c r="D18" s="1622">
        <v>2078.8000000000002</v>
      </c>
      <c r="E18" s="1621">
        <v>0</v>
      </c>
      <c r="F18" s="1622">
        <v>0</v>
      </c>
      <c r="G18" s="1621">
        <v>132.30000000000001</v>
      </c>
      <c r="H18" s="1622">
        <v>6221.8</v>
      </c>
      <c r="I18" s="1621">
        <v>151.1</v>
      </c>
      <c r="J18" s="1622">
        <v>7104.3</v>
      </c>
      <c r="K18" s="1621">
        <f t="shared" si="0"/>
        <v>327.20000000000005</v>
      </c>
      <c r="L18" s="1622">
        <f t="shared" si="0"/>
        <v>15404.900000000001</v>
      </c>
    </row>
    <row r="19" spans="2:16" ht="15">
      <c r="B19" s="1620">
        <v>2018</v>
      </c>
      <c r="C19" s="1621">
        <v>43.8</v>
      </c>
      <c r="D19" s="1622">
        <v>2161</v>
      </c>
      <c r="E19" s="1621">
        <v>5.4</v>
      </c>
      <c r="F19" s="1622">
        <v>264.60000000000002</v>
      </c>
      <c r="G19" s="1621">
        <v>72.599999999999994</v>
      </c>
      <c r="H19" s="1622">
        <v>3673.9</v>
      </c>
      <c r="I19" s="1621">
        <v>51.5</v>
      </c>
      <c r="J19" s="1622">
        <v>2551.6</v>
      </c>
      <c r="K19" s="1621">
        <f t="shared" si="0"/>
        <v>173.29999999999998</v>
      </c>
      <c r="L19" s="1622">
        <f t="shared" si="0"/>
        <v>8651.1</v>
      </c>
    </row>
    <row r="20" spans="2:16" ht="15">
      <c r="B20" s="1620">
        <v>2019</v>
      </c>
      <c r="C20" s="1621">
        <v>43.687089690000001</v>
      </c>
      <c r="D20" s="1622">
        <v>2229.2999999999997</v>
      </c>
      <c r="E20" s="1621">
        <v>0</v>
      </c>
      <c r="F20" s="1622">
        <v>0</v>
      </c>
      <c r="G20" s="1621">
        <v>94.4</v>
      </c>
      <c r="H20" s="1623">
        <v>4822.2</v>
      </c>
      <c r="I20" s="1621">
        <v>60.3</v>
      </c>
      <c r="J20" s="1622">
        <f>3056.7-142.8</f>
        <v>2913.8999999999996</v>
      </c>
      <c r="K20" s="1621">
        <f t="shared" si="0"/>
        <v>198.38708968999998</v>
      </c>
      <c r="L20" s="1622">
        <f t="shared" si="0"/>
        <v>9965.4</v>
      </c>
      <c r="N20" s="1624"/>
      <c r="P20" s="1584"/>
    </row>
    <row r="21" spans="2:16" ht="15">
      <c r="B21" s="1620">
        <v>2020</v>
      </c>
      <c r="C21" s="1621">
        <v>98.444000000000003</v>
      </c>
      <c r="D21" s="1622">
        <v>5638</v>
      </c>
      <c r="E21" s="1621">
        <v>0</v>
      </c>
      <c r="F21" s="1622">
        <v>0</v>
      </c>
      <c r="G21" s="1621">
        <v>204.5</v>
      </c>
      <c r="H21" s="1622">
        <v>11416.900000000001</v>
      </c>
      <c r="I21" s="1621">
        <v>93.2</v>
      </c>
      <c r="J21" s="1622">
        <v>5091.5</v>
      </c>
      <c r="K21" s="1621">
        <f t="shared" si="0"/>
        <v>396.14400000000001</v>
      </c>
      <c r="L21" s="1622">
        <f t="shared" si="0"/>
        <v>22146.400000000001</v>
      </c>
      <c r="N21" s="1624"/>
      <c r="P21" s="1584"/>
    </row>
    <row r="22" spans="2:16" ht="15">
      <c r="B22" s="1620">
        <v>2021</v>
      </c>
      <c r="C22" s="1621">
        <v>100.9</v>
      </c>
      <c r="D22" s="1622">
        <v>5739.7</v>
      </c>
      <c r="E22" s="1621">
        <v>0</v>
      </c>
      <c r="F22" s="1622">
        <v>0</v>
      </c>
      <c r="G22" s="1621">
        <v>207.19</v>
      </c>
      <c r="H22" s="1622">
        <v>12550.2</v>
      </c>
      <c r="I22" s="1621">
        <v>183.85000000000002</v>
      </c>
      <c r="J22" s="1622">
        <v>10414.400000000001</v>
      </c>
      <c r="K22" s="1621">
        <f t="shared" si="0"/>
        <v>491.94000000000005</v>
      </c>
      <c r="L22" s="1622">
        <f t="shared" si="0"/>
        <v>28704.300000000003</v>
      </c>
      <c r="N22" s="1624"/>
      <c r="P22" s="1584"/>
    </row>
    <row r="23" spans="2:16" ht="15">
      <c r="B23" s="1620">
        <v>2022</v>
      </c>
      <c r="C23" s="1621">
        <v>3.6</v>
      </c>
      <c r="D23" s="1622">
        <v>207.1</v>
      </c>
      <c r="E23" s="1621">
        <v>0</v>
      </c>
      <c r="F23" s="1622">
        <v>0</v>
      </c>
      <c r="G23" s="1621">
        <v>138.19999999999999</v>
      </c>
      <c r="H23" s="1622">
        <v>7854.6</v>
      </c>
      <c r="I23" s="1621">
        <v>28</v>
      </c>
      <c r="J23" s="1622">
        <v>1574.4</v>
      </c>
      <c r="K23" s="1621">
        <f t="shared" si="0"/>
        <v>169.79999999999998</v>
      </c>
      <c r="L23" s="1622">
        <f t="shared" si="0"/>
        <v>9636.1</v>
      </c>
      <c r="N23" s="1624"/>
      <c r="P23" s="1584"/>
    </row>
    <row r="24" spans="2:16" ht="18">
      <c r="B24" s="1620" t="s">
        <v>1645</v>
      </c>
      <c r="C24" s="1621">
        <v>0</v>
      </c>
      <c r="D24" s="1622">
        <v>0</v>
      </c>
      <c r="E24" s="1621">
        <v>0</v>
      </c>
      <c r="F24" s="1622">
        <v>0</v>
      </c>
      <c r="G24" s="1621">
        <v>76.8</v>
      </c>
      <c r="H24" s="1622">
        <v>4324.71517116</v>
      </c>
      <c r="I24" s="1621">
        <v>0</v>
      </c>
      <c r="J24" s="1622">
        <v>0</v>
      </c>
      <c r="K24" s="1621">
        <f t="shared" si="0"/>
        <v>76.8</v>
      </c>
      <c r="L24" s="1622">
        <f t="shared" si="0"/>
        <v>4324.71517116</v>
      </c>
      <c r="N24" s="1624"/>
      <c r="P24" s="1584"/>
    </row>
    <row r="25" spans="2:16" ht="18">
      <c r="B25" s="1620" t="s">
        <v>1646</v>
      </c>
      <c r="C25" s="1621">
        <v>27.2</v>
      </c>
      <c r="D25" s="1622">
        <v>1623.4</v>
      </c>
      <c r="E25" s="1621">
        <v>0</v>
      </c>
      <c r="F25" s="1622">
        <v>0</v>
      </c>
      <c r="G25" s="1621">
        <v>175.1</v>
      </c>
      <c r="H25" s="1622">
        <v>10415.299999999999</v>
      </c>
      <c r="I25" s="1621">
        <v>20.6</v>
      </c>
      <c r="J25" s="1622">
        <v>1237.7</v>
      </c>
      <c r="K25" s="1621">
        <f t="shared" si="0"/>
        <v>222.89999999999998</v>
      </c>
      <c r="L25" s="1622">
        <f t="shared" si="0"/>
        <v>13276.4</v>
      </c>
      <c r="N25" s="1624"/>
      <c r="P25" s="1584"/>
    </row>
    <row r="26" spans="2:16" ht="18">
      <c r="B26" s="1620" t="s">
        <v>1647</v>
      </c>
      <c r="C26" s="1621">
        <v>59.1</v>
      </c>
      <c r="D26" s="1622">
        <v>3587.3</v>
      </c>
      <c r="E26" s="1621">
        <v>0</v>
      </c>
      <c r="F26" s="1622">
        <v>0</v>
      </c>
      <c r="G26" s="1621">
        <v>235.5</v>
      </c>
      <c r="H26" s="1622">
        <v>14293.5</v>
      </c>
      <c r="I26" s="1621">
        <v>159.6</v>
      </c>
      <c r="J26" s="1622">
        <v>9621.1</v>
      </c>
      <c r="K26" s="1621">
        <f t="shared" si="0"/>
        <v>454.20000000000005</v>
      </c>
      <c r="L26" s="1622">
        <f t="shared" si="0"/>
        <v>27501.9</v>
      </c>
      <c r="N26" s="1624"/>
      <c r="P26" s="1584"/>
    </row>
    <row r="27" spans="2:16" ht="18">
      <c r="B27" s="1620" t="s">
        <v>1648</v>
      </c>
      <c r="C27" s="1621">
        <v>29</v>
      </c>
      <c r="D27" s="1622">
        <v>1739.3</v>
      </c>
      <c r="E27" s="1621">
        <v>0</v>
      </c>
      <c r="F27" s="1622">
        <v>0</v>
      </c>
      <c r="G27" s="1621">
        <v>341.4</v>
      </c>
      <c r="H27" s="1622">
        <v>20496.5</v>
      </c>
      <c r="I27" s="1621">
        <v>153.80000000000001</v>
      </c>
      <c r="J27" s="1622">
        <v>9514</v>
      </c>
      <c r="K27" s="1621">
        <f t="shared" si="0"/>
        <v>524.20000000000005</v>
      </c>
      <c r="L27" s="1622">
        <f t="shared" si="0"/>
        <v>31749.8</v>
      </c>
      <c r="M27" s="1585"/>
      <c r="P27" s="1624"/>
    </row>
    <row r="28" spans="2:16" ht="18">
      <c r="B28" s="1620" t="s">
        <v>1649</v>
      </c>
      <c r="C28" s="1621">
        <v>27.1</v>
      </c>
      <c r="D28" s="1622">
        <v>1698.6</v>
      </c>
      <c r="E28" s="1621">
        <v>0</v>
      </c>
      <c r="F28" s="1622">
        <v>0</v>
      </c>
      <c r="G28" s="1621">
        <v>298.89999999999998</v>
      </c>
      <c r="H28" s="1622">
        <v>18713.2</v>
      </c>
      <c r="I28" s="1621">
        <v>221.5</v>
      </c>
      <c r="J28" s="1622">
        <v>13865.7</v>
      </c>
      <c r="K28" s="1621">
        <f t="shared" si="0"/>
        <v>547.5</v>
      </c>
      <c r="L28" s="1622">
        <f t="shared" si="0"/>
        <v>34277.5</v>
      </c>
      <c r="M28" s="1585"/>
      <c r="P28" s="1624"/>
    </row>
    <row r="29" spans="2:16" ht="14.25">
      <c r="B29" s="1619" t="s">
        <v>488</v>
      </c>
      <c r="C29" s="1625">
        <f t="shared" ref="C29:L29" si="1">SUM(C14:C28)</f>
        <v>644.53108969000016</v>
      </c>
      <c r="D29" s="1625">
        <f t="shared" si="1"/>
        <v>34110.9</v>
      </c>
      <c r="E29" s="1625">
        <f t="shared" si="1"/>
        <v>138.34</v>
      </c>
      <c r="F29" s="1625">
        <f t="shared" si="1"/>
        <v>5203.5</v>
      </c>
      <c r="G29" s="1625">
        <f t="shared" si="1"/>
        <v>2339.39</v>
      </c>
      <c r="H29" s="1625">
        <f t="shared" si="1"/>
        <v>129225.69517116</v>
      </c>
      <c r="I29" s="1625">
        <f t="shared" si="1"/>
        <v>1601.2499999999998</v>
      </c>
      <c r="J29" s="1625">
        <f t="shared" si="1"/>
        <v>87407</v>
      </c>
      <c r="K29" s="1625">
        <f t="shared" si="1"/>
        <v>4723.5110896900005</v>
      </c>
      <c r="L29" s="1625">
        <f t="shared" si="1"/>
        <v>255946.29517115999</v>
      </c>
    </row>
    <row r="30" spans="2:16">
      <c r="B30" s="2409" t="s">
        <v>1650</v>
      </c>
      <c r="C30" s="2409"/>
      <c r="D30" s="2409"/>
      <c r="E30" s="2409"/>
      <c r="F30" s="2409"/>
      <c r="G30" s="2409"/>
      <c r="H30" s="2409"/>
      <c r="I30" s="2409"/>
      <c r="J30" s="2409"/>
      <c r="K30" s="2409"/>
      <c r="L30" s="2409"/>
      <c r="N30" s="1624"/>
    </row>
    <row r="31" spans="2:16">
      <c r="B31" s="2410" t="s">
        <v>1651</v>
      </c>
      <c r="C31" s="2410"/>
      <c r="D31" s="2410"/>
      <c r="E31" s="2410"/>
      <c r="F31" s="2410"/>
      <c r="G31" s="2410"/>
      <c r="H31" s="2410"/>
      <c r="I31" s="2410"/>
      <c r="J31" s="2410"/>
      <c r="K31" s="2410"/>
      <c r="L31" s="2410"/>
    </row>
    <row r="32" spans="2:16" ht="11.25" customHeight="1">
      <c r="B32" s="2406" t="s">
        <v>1652</v>
      </c>
      <c r="C32" s="2406"/>
      <c r="D32" s="2406"/>
      <c r="E32" s="2406"/>
      <c r="F32" s="2406"/>
      <c r="G32" s="2406"/>
      <c r="H32" s="2406"/>
      <c r="I32" s="2406"/>
      <c r="J32" s="2406"/>
      <c r="K32" s="2406"/>
      <c r="L32" s="2406"/>
      <c r="N32" s="1584"/>
    </row>
    <row r="33" spans="1:14">
      <c r="D33" s="1626"/>
      <c r="N33" s="1624"/>
    </row>
    <row r="34" spans="1:14" ht="14.25">
      <c r="B34" s="1627"/>
      <c r="C34" s="1627"/>
      <c r="D34" s="1627"/>
      <c r="E34" s="1627"/>
      <c r="F34" s="1628"/>
      <c r="G34" s="1629"/>
      <c r="H34" s="1629"/>
      <c r="I34" s="1629"/>
    </row>
    <row r="35" spans="1:14">
      <c r="A35" s="1574"/>
      <c r="B35" s="1630"/>
      <c r="C35" s="1630"/>
      <c r="D35" s="1630"/>
      <c r="E35" s="1630"/>
      <c r="G35" s="1586"/>
    </row>
    <row r="36" spans="1:14">
      <c r="B36" s="1587"/>
      <c r="C36" s="1587"/>
      <c r="D36" s="1587"/>
      <c r="E36" s="1587"/>
    </row>
  </sheetData>
  <mergeCells count="14">
    <mergeCell ref="C5:J5"/>
    <mergeCell ref="C6:J6"/>
    <mergeCell ref="C7:J7"/>
    <mergeCell ref="B30:L30"/>
    <mergeCell ref="B31:L31"/>
    <mergeCell ref="B32:L32"/>
    <mergeCell ref="B10:L10"/>
    <mergeCell ref="B11:L11"/>
    <mergeCell ref="B12:B13"/>
    <mergeCell ref="C12:D12"/>
    <mergeCell ref="E12:F12"/>
    <mergeCell ref="G12:H12"/>
    <mergeCell ref="I12:J12"/>
    <mergeCell ref="K12:L12"/>
  </mergeCells>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5F91A-8A59-41F6-8EDB-E2A92071F29A}">
  <dimension ref="A1:M206"/>
  <sheetViews>
    <sheetView showGridLines="0" topLeftCell="A26" zoomScale="80" zoomScaleNormal="80" workbookViewId="0">
      <selection activeCell="M68" sqref="M68"/>
    </sheetView>
  </sheetViews>
  <sheetFormatPr baseColWidth="10" defaultColWidth="11.42578125" defaultRowHeight="12.75"/>
  <cols>
    <col min="1" max="1" width="12.5703125" style="1632" customWidth="1"/>
    <col min="2" max="2" width="69" style="1632" customWidth="1"/>
    <col min="3" max="3" width="12.42578125" style="1632" customWidth="1"/>
    <col min="4" max="4" width="13.42578125" style="1632" bestFit="1" customWidth="1"/>
    <col min="5" max="5" width="14" style="1632" customWidth="1"/>
    <col min="6" max="6" width="16.42578125" style="1632" customWidth="1"/>
    <col min="7" max="7" width="18" style="1632" customWidth="1"/>
    <col min="8" max="8" width="11.5703125" style="1632" customWidth="1"/>
    <col min="9" max="9" width="19.42578125" style="1633" bestFit="1" customWidth="1"/>
    <col min="10" max="10" width="11.42578125" style="1632"/>
    <col min="11" max="11" width="20.42578125" style="1632" bestFit="1" customWidth="1"/>
    <col min="12" max="238" width="11.42578125" style="1632"/>
    <col min="239" max="239" width="1.42578125" style="1632" customWidth="1"/>
    <col min="240" max="240" width="69.42578125" style="1632" customWidth="1"/>
    <col min="241" max="247" width="11" style="1632" customWidth="1"/>
    <col min="248" max="248" width="10" style="1632" customWidth="1"/>
    <col min="249" max="250" width="10.42578125" style="1632" customWidth="1"/>
    <col min="251" max="256" width="10.140625" style="1632" customWidth="1"/>
    <col min="257" max="257" width="9.42578125" style="1632" customWidth="1"/>
    <col min="258" max="259" width="11.42578125" style="1632" customWidth="1"/>
    <col min="260" max="260" width="9.42578125" style="1632" customWidth="1"/>
    <col min="261" max="261" width="11.42578125" style="1632" customWidth="1"/>
    <col min="262" max="262" width="8.5703125" style="1632" customWidth="1"/>
    <col min="263" max="263" width="10.42578125" style="1632" customWidth="1"/>
    <col min="264" max="264" width="11.5703125" style="1632" customWidth="1"/>
    <col min="265" max="494" width="11.42578125" style="1632"/>
    <col min="495" max="495" width="1.42578125" style="1632" customWidth="1"/>
    <col min="496" max="496" width="69.42578125" style="1632" customWidth="1"/>
    <col min="497" max="503" width="11" style="1632" customWidth="1"/>
    <col min="504" max="504" width="10" style="1632" customWidth="1"/>
    <col min="505" max="506" width="10.42578125" style="1632" customWidth="1"/>
    <col min="507" max="512" width="10.140625" style="1632" customWidth="1"/>
    <col min="513" max="513" width="9.42578125" style="1632" customWidth="1"/>
    <col min="514" max="515" width="11.42578125" style="1632" customWidth="1"/>
    <col min="516" max="516" width="9.42578125" style="1632" customWidth="1"/>
    <col min="517" max="517" width="11.42578125" style="1632" customWidth="1"/>
    <col min="518" max="518" width="8.5703125" style="1632" customWidth="1"/>
    <col min="519" max="519" width="10.42578125" style="1632" customWidth="1"/>
    <col min="520" max="520" width="11.5703125" style="1632" customWidth="1"/>
    <col min="521" max="750" width="11.42578125" style="1632"/>
    <col min="751" max="751" width="1.42578125" style="1632" customWidth="1"/>
    <col min="752" max="752" width="69.42578125" style="1632" customWidth="1"/>
    <col min="753" max="759" width="11" style="1632" customWidth="1"/>
    <col min="760" max="760" width="10" style="1632" customWidth="1"/>
    <col min="761" max="762" width="10.42578125" style="1632" customWidth="1"/>
    <col min="763" max="768" width="10.140625" style="1632" customWidth="1"/>
    <col min="769" max="769" width="9.42578125" style="1632" customWidth="1"/>
    <col min="770" max="771" width="11.42578125" style="1632" customWidth="1"/>
    <col min="772" max="772" width="9.42578125" style="1632" customWidth="1"/>
    <col min="773" max="773" width="11.42578125" style="1632" customWidth="1"/>
    <col min="774" max="774" width="8.5703125" style="1632" customWidth="1"/>
    <col min="775" max="775" width="10.42578125" style="1632" customWidth="1"/>
    <col min="776" max="776" width="11.5703125" style="1632" customWidth="1"/>
    <col min="777" max="1006" width="11.42578125" style="1632"/>
    <col min="1007" max="1007" width="1.42578125" style="1632" customWidth="1"/>
    <col min="1008" max="1008" width="69.42578125" style="1632" customWidth="1"/>
    <col min="1009" max="1015" width="11" style="1632" customWidth="1"/>
    <col min="1016" max="1016" width="10" style="1632" customWidth="1"/>
    <col min="1017" max="1018" width="10.42578125" style="1632" customWidth="1"/>
    <col min="1019" max="1024" width="10.140625" style="1632" customWidth="1"/>
    <col min="1025" max="1025" width="9.42578125" style="1632" customWidth="1"/>
    <col min="1026" max="1027" width="11.42578125" style="1632" customWidth="1"/>
    <col min="1028" max="1028" width="9.42578125" style="1632" customWidth="1"/>
    <col min="1029" max="1029" width="11.42578125" style="1632" customWidth="1"/>
    <col min="1030" max="1030" width="8.5703125" style="1632" customWidth="1"/>
    <col min="1031" max="1031" width="10.42578125" style="1632" customWidth="1"/>
    <col min="1032" max="1032" width="11.5703125" style="1632" customWidth="1"/>
    <col min="1033" max="1262" width="11.42578125" style="1632"/>
    <col min="1263" max="1263" width="1.42578125" style="1632" customWidth="1"/>
    <col min="1264" max="1264" width="69.42578125" style="1632" customWidth="1"/>
    <col min="1265" max="1271" width="11" style="1632" customWidth="1"/>
    <col min="1272" max="1272" width="10" style="1632" customWidth="1"/>
    <col min="1273" max="1274" width="10.42578125" style="1632" customWidth="1"/>
    <col min="1275" max="1280" width="10.140625" style="1632" customWidth="1"/>
    <col min="1281" max="1281" width="9.42578125" style="1632" customWidth="1"/>
    <col min="1282" max="1283" width="11.42578125" style="1632" customWidth="1"/>
    <col min="1284" max="1284" width="9.42578125" style="1632" customWidth="1"/>
    <col min="1285" max="1285" width="11.42578125" style="1632" customWidth="1"/>
    <col min="1286" max="1286" width="8.5703125" style="1632" customWidth="1"/>
    <col min="1287" max="1287" width="10.42578125" style="1632" customWidth="1"/>
    <col min="1288" max="1288" width="11.5703125" style="1632" customWidth="1"/>
    <col min="1289" max="1518" width="11.42578125" style="1632"/>
    <col min="1519" max="1519" width="1.42578125" style="1632" customWidth="1"/>
    <col min="1520" max="1520" width="69.42578125" style="1632" customWidth="1"/>
    <col min="1521" max="1527" width="11" style="1632" customWidth="1"/>
    <col min="1528" max="1528" width="10" style="1632" customWidth="1"/>
    <col min="1529" max="1530" width="10.42578125" style="1632" customWidth="1"/>
    <col min="1531" max="1536" width="10.140625" style="1632" customWidth="1"/>
    <col min="1537" max="1537" width="9.42578125" style="1632" customWidth="1"/>
    <col min="1538" max="1539" width="11.42578125" style="1632" customWidth="1"/>
    <col min="1540" max="1540" width="9.42578125" style="1632" customWidth="1"/>
    <col min="1541" max="1541" width="11.42578125" style="1632" customWidth="1"/>
    <col min="1542" max="1542" width="8.5703125" style="1632" customWidth="1"/>
    <col min="1543" max="1543" width="10.42578125" style="1632" customWidth="1"/>
    <col min="1544" max="1544" width="11.5703125" style="1632" customWidth="1"/>
    <col min="1545" max="1774" width="11.42578125" style="1632"/>
    <col min="1775" max="1775" width="1.42578125" style="1632" customWidth="1"/>
    <col min="1776" max="1776" width="69.42578125" style="1632" customWidth="1"/>
    <col min="1777" max="1783" width="11" style="1632" customWidth="1"/>
    <col min="1784" max="1784" width="10" style="1632" customWidth="1"/>
    <col min="1785" max="1786" width="10.42578125" style="1632" customWidth="1"/>
    <col min="1787" max="1792" width="10.140625" style="1632" customWidth="1"/>
    <col min="1793" max="1793" width="9.42578125" style="1632" customWidth="1"/>
    <col min="1794" max="1795" width="11.42578125" style="1632" customWidth="1"/>
    <col min="1796" max="1796" width="9.42578125" style="1632" customWidth="1"/>
    <col min="1797" max="1797" width="11.42578125" style="1632" customWidth="1"/>
    <col min="1798" max="1798" width="8.5703125" style="1632" customWidth="1"/>
    <col min="1799" max="1799" width="10.42578125" style="1632" customWidth="1"/>
    <col min="1800" max="1800" width="11.5703125" style="1632" customWidth="1"/>
    <col min="1801" max="2030" width="11.42578125" style="1632"/>
    <col min="2031" max="2031" width="1.42578125" style="1632" customWidth="1"/>
    <col min="2032" max="2032" width="69.42578125" style="1632" customWidth="1"/>
    <col min="2033" max="2039" width="11" style="1632" customWidth="1"/>
    <col min="2040" max="2040" width="10" style="1632" customWidth="1"/>
    <col min="2041" max="2042" width="10.42578125" style="1632" customWidth="1"/>
    <col min="2043" max="2048" width="10.140625" style="1632" customWidth="1"/>
    <col min="2049" max="2049" width="9.42578125" style="1632" customWidth="1"/>
    <col min="2050" max="2051" width="11.42578125" style="1632" customWidth="1"/>
    <col min="2052" max="2052" width="9.42578125" style="1632" customWidth="1"/>
    <col min="2053" max="2053" width="11.42578125" style="1632" customWidth="1"/>
    <col min="2054" max="2054" width="8.5703125" style="1632" customWidth="1"/>
    <col min="2055" max="2055" width="10.42578125" style="1632" customWidth="1"/>
    <col min="2056" max="2056" width="11.5703125" style="1632" customWidth="1"/>
    <col min="2057" max="2286" width="11.42578125" style="1632"/>
    <col min="2287" max="2287" width="1.42578125" style="1632" customWidth="1"/>
    <col min="2288" max="2288" width="69.42578125" style="1632" customWidth="1"/>
    <col min="2289" max="2295" width="11" style="1632" customWidth="1"/>
    <col min="2296" max="2296" width="10" style="1632" customWidth="1"/>
    <col min="2297" max="2298" width="10.42578125" style="1632" customWidth="1"/>
    <col min="2299" max="2304" width="10.140625" style="1632" customWidth="1"/>
    <col min="2305" max="2305" width="9.42578125" style="1632" customWidth="1"/>
    <col min="2306" max="2307" width="11.42578125" style="1632" customWidth="1"/>
    <col min="2308" max="2308" width="9.42578125" style="1632" customWidth="1"/>
    <col min="2309" max="2309" width="11.42578125" style="1632" customWidth="1"/>
    <col min="2310" max="2310" width="8.5703125" style="1632" customWidth="1"/>
    <col min="2311" max="2311" width="10.42578125" style="1632" customWidth="1"/>
    <col min="2312" max="2312" width="11.5703125" style="1632" customWidth="1"/>
    <col min="2313" max="2542" width="11.42578125" style="1632"/>
    <col min="2543" max="2543" width="1.42578125" style="1632" customWidth="1"/>
    <col min="2544" max="2544" width="69.42578125" style="1632" customWidth="1"/>
    <col min="2545" max="2551" width="11" style="1632" customWidth="1"/>
    <col min="2552" max="2552" width="10" style="1632" customWidth="1"/>
    <col min="2553" max="2554" width="10.42578125" style="1632" customWidth="1"/>
    <col min="2555" max="2560" width="10.140625" style="1632" customWidth="1"/>
    <col min="2561" max="2561" width="9.42578125" style="1632" customWidth="1"/>
    <col min="2562" max="2563" width="11.42578125" style="1632" customWidth="1"/>
    <col min="2564" max="2564" width="9.42578125" style="1632" customWidth="1"/>
    <col min="2565" max="2565" width="11.42578125" style="1632" customWidth="1"/>
    <col min="2566" max="2566" width="8.5703125" style="1632" customWidth="1"/>
    <col min="2567" max="2567" width="10.42578125" style="1632" customWidth="1"/>
    <col min="2568" max="2568" width="11.5703125" style="1632" customWidth="1"/>
    <col min="2569" max="2798" width="11.42578125" style="1632"/>
    <col min="2799" max="2799" width="1.42578125" style="1632" customWidth="1"/>
    <col min="2800" max="2800" width="69.42578125" style="1632" customWidth="1"/>
    <col min="2801" max="2807" width="11" style="1632" customWidth="1"/>
    <col min="2808" max="2808" width="10" style="1632" customWidth="1"/>
    <col min="2809" max="2810" width="10.42578125" style="1632" customWidth="1"/>
    <col min="2811" max="2816" width="10.140625" style="1632" customWidth="1"/>
    <col min="2817" max="2817" width="9.42578125" style="1632" customWidth="1"/>
    <col min="2818" max="2819" width="11.42578125" style="1632" customWidth="1"/>
    <col min="2820" max="2820" width="9.42578125" style="1632" customWidth="1"/>
    <col min="2821" max="2821" width="11.42578125" style="1632" customWidth="1"/>
    <col min="2822" max="2822" width="8.5703125" style="1632" customWidth="1"/>
    <col min="2823" max="2823" width="10.42578125" style="1632" customWidth="1"/>
    <col min="2824" max="2824" width="11.5703125" style="1632" customWidth="1"/>
    <col min="2825" max="3054" width="11.42578125" style="1632"/>
    <col min="3055" max="3055" width="1.42578125" style="1632" customWidth="1"/>
    <col min="3056" max="3056" width="69.42578125" style="1632" customWidth="1"/>
    <col min="3057" max="3063" width="11" style="1632" customWidth="1"/>
    <col min="3064" max="3064" width="10" style="1632" customWidth="1"/>
    <col min="3065" max="3066" width="10.42578125" style="1632" customWidth="1"/>
    <col min="3067" max="3072" width="10.140625" style="1632" customWidth="1"/>
    <col min="3073" max="3073" width="9.42578125" style="1632" customWidth="1"/>
    <col min="3074" max="3075" width="11.42578125" style="1632" customWidth="1"/>
    <col min="3076" max="3076" width="9.42578125" style="1632" customWidth="1"/>
    <col min="3077" max="3077" width="11.42578125" style="1632" customWidth="1"/>
    <col min="3078" max="3078" width="8.5703125" style="1632" customWidth="1"/>
    <col min="3079" max="3079" width="10.42578125" style="1632" customWidth="1"/>
    <col min="3080" max="3080" width="11.5703125" style="1632" customWidth="1"/>
    <col min="3081" max="3310" width="11.42578125" style="1632"/>
    <col min="3311" max="3311" width="1.42578125" style="1632" customWidth="1"/>
    <col min="3312" max="3312" width="69.42578125" style="1632" customWidth="1"/>
    <col min="3313" max="3319" width="11" style="1632" customWidth="1"/>
    <col min="3320" max="3320" width="10" style="1632" customWidth="1"/>
    <col min="3321" max="3322" width="10.42578125" style="1632" customWidth="1"/>
    <col min="3323" max="3328" width="10.140625" style="1632" customWidth="1"/>
    <col min="3329" max="3329" width="9.42578125" style="1632" customWidth="1"/>
    <col min="3330" max="3331" width="11.42578125" style="1632" customWidth="1"/>
    <col min="3332" max="3332" width="9.42578125" style="1632" customWidth="1"/>
    <col min="3333" max="3333" width="11.42578125" style="1632" customWidth="1"/>
    <col min="3334" max="3334" width="8.5703125" style="1632" customWidth="1"/>
    <col min="3335" max="3335" width="10.42578125" style="1632" customWidth="1"/>
    <col min="3336" max="3336" width="11.5703125" style="1632" customWidth="1"/>
    <col min="3337" max="3566" width="11.42578125" style="1632"/>
    <col min="3567" max="3567" width="1.42578125" style="1632" customWidth="1"/>
    <col min="3568" max="3568" width="69.42578125" style="1632" customWidth="1"/>
    <col min="3569" max="3575" width="11" style="1632" customWidth="1"/>
    <col min="3576" max="3576" width="10" style="1632" customWidth="1"/>
    <col min="3577" max="3578" width="10.42578125" style="1632" customWidth="1"/>
    <col min="3579" max="3584" width="10.140625" style="1632" customWidth="1"/>
    <col min="3585" max="3585" width="9.42578125" style="1632" customWidth="1"/>
    <col min="3586" max="3587" width="11.42578125" style="1632" customWidth="1"/>
    <col min="3588" max="3588" width="9.42578125" style="1632" customWidth="1"/>
    <col min="3589" max="3589" width="11.42578125" style="1632" customWidth="1"/>
    <col min="3590" max="3590" width="8.5703125" style="1632" customWidth="1"/>
    <col min="3591" max="3591" width="10.42578125" style="1632" customWidth="1"/>
    <col min="3592" max="3592" width="11.5703125" style="1632" customWidth="1"/>
    <col min="3593" max="3822" width="11.42578125" style="1632"/>
    <col min="3823" max="3823" width="1.42578125" style="1632" customWidth="1"/>
    <col min="3824" max="3824" width="69.42578125" style="1632" customWidth="1"/>
    <col min="3825" max="3831" width="11" style="1632" customWidth="1"/>
    <col min="3832" max="3832" width="10" style="1632" customWidth="1"/>
    <col min="3833" max="3834" width="10.42578125" style="1632" customWidth="1"/>
    <col min="3835" max="3840" width="10.140625" style="1632" customWidth="1"/>
    <col min="3841" max="3841" width="9.42578125" style="1632" customWidth="1"/>
    <col min="3842" max="3843" width="11.42578125" style="1632" customWidth="1"/>
    <col min="3844" max="3844" width="9.42578125" style="1632" customWidth="1"/>
    <col min="3845" max="3845" width="11.42578125" style="1632" customWidth="1"/>
    <col min="3846" max="3846" width="8.5703125" style="1632" customWidth="1"/>
    <col min="3847" max="3847" width="10.42578125" style="1632" customWidth="1"/>
    <col min="3848" max="3848" width="11.5703125" style="1632" customWidth="1"/>
    <col min="3849" max="4078" width="11.42578125" style="1632"/>
    <col min="4079" max="4079" width="1.42578125" style="1632" customWidth="1"/>
    <col min="4080" max="4080" width="69.42578125" style="1632" customWidth="1"/>
    <col min="4081" max="4087" width="11" style="1632" customWidth="1"/>
    <col min="4088" max="4088" width="10" style="1632" customWidth="1"/>
    <col min="4089" max="4090" width="10.42578125" style="1632" customWidth="1"/>
    <col min="4091" max="4096" width="10.140625" style="1632" customWidth="1"/>
    <col min="4097" max="4097" width="9.42578125" style="1632" customWidth="1"/>
    <col min="4098" max="4099" width="11.42578125" style="1632" customWidth="1"/>
    <col min="4100" max="4100" width="9.42578125" style="1632" customWidth="1"/>
    <col min="4101" max="4101" width="11.42578125" style="1632" customWidth="1"/>
    <col min="4102" max="4102" width="8.5703125" style="1632" customWidth="1"/>
    <col min="4103" max="4103" width="10.42578125" style="1632" customWidth="1"/>
    <col min="4104" max="4104" width="11.5703125" style="1632" customWidth="1"/>
    <col min="4105" max="4334" width="11.42578125" style="1632"/>
    <col min="4335" max="4335" width="1.42578125" style="1632" customWidth="1"/>
    <col min="4336" max="4336" width="69.42578125" style="1632" customWidth="1"/>
    <col min="4337" max="4343" width="11" style="1632" customWidth="1"/>
    <col min="4344" max="4344" width="10" style="1632" customWidth="1"/>
    <col min="4345" max="4346" width="10.42578125" style="1632" customWidth="1"/>
    <col min="4347" max="4352" width="10.140625" style="1632" customWidth="1"/>
    <col min="4353" max="4353" width="9.42578125" style="1632" customWidth="1"/>
    <col min="4354" max="4355" width="11.42578125" style="1632" customWidth="1"/>
    <col min="4356" max="4356" width="9.42578125" style="1632" customWidth="1"/>
    <col min="4357" max="4357" width="11.42578125" style="1632" customWidth="1"/>
    <col min="4358" max="4358" width="8.5703125" style="1632" customWidth="1"/>
    <col min="4359" max="4359" width="10.42578125" style="1632" customWidth="1"/>
    <col min="4360" max="4360" width="11.5703125" style="1632" customWidth="1"/>
    <col min="4361" max="4590" width="11.42578125" style="1632"/>
    <col min="4591" max="4591" width="1.42578125" style="1632" customWidth="1"/>
    <col min="4592" max="4592" width="69.42578125" style="1632" customWidth="1"/>
    <col min="4593" max="4599" width="11" style="1632" customWidth="1"/>
    <col min="4600" max="4600" width="10" style="1632" customWidth="1"/>
    <col min="4601" max="4602" width="10.42578125" style="1632" customWidth="1"/>
    <col min="4603" max="4608" width="10.140625" style="1632" customWidth="1"/>
    <col min="4609" max="4609" width="9.42578125" style="1632" customWidth="1"/>
    <col min="4610" max="4611" width="11.42578125" style="1632" customWidth="1"/>
    <col min="4612" max="4612" width="9.42578125" style="1632" customWidth="1"/>
    <col min="4613" max="4613" width="11.42578125" style="1632" customWidth="1"/>
    <col min="4614" max="4614" width="8.5703125" style="1632" customWidth="1"/>
    <col min="4615" max="4615" width="10.42578125" style="1632" customWidth="1"/>
    <col min="4616" max="4616" width="11.5703125" style="1632" customWidth="1"/>
    <col min="4617" max="4846" width="11.42578125" style="1632"/>
    <col min="4847" max="4847" width="1.42578125" style="1632" customWidth="1"/>
    <col min="4848" max="4848" width="69.42578125" style="1632" customWidth="1"/>
    <col min="4849" max="4855" width="11" style="1632" customWidth="1"/>
    <col min="4856" max="4856" width="10" style="1632" customWidth="1"/>
    <col min="4857" max="4858" width="10.42578125" style="1632" customWidth="1"/>
    <col min="4859" max="4864" width="10.140625" style="1632" customWidth="1"/>
    <col min="4865" max="4865" width="9.42578125" style="1632" customWidth="1"/>
    <col min="4866" max="4867" width="11.42578125" style="1632" customWidth="1"/>
    <col min="4868" max="4868" width="9.42578125" style="1632" customWidth="1"/>
    <col min="4869" max="4869" width="11.42578125" style="1632" customWidth="1"/>
    <col min="4870" max="4870" width="8.5703125" style="1632" customWidth="1"/>
    <col min="4871" max="4871" width="10.42578125" style="1632" customWidth="1"/>
    <col min="4872" max="4872" width="11.5703125" style="1632" customWidth="1"/>
    <col min="4873" max="5102" width="11.42578125" style="1632"/>
    <col min="5103" max="5103" width="1.42578125" style="1632" customWidth="1"/>
    <col min="5104" max="5104" width="69.42578125" style="1632" customWidth="1"/>
    <col min="5105" max="5111" width="11" style="1632" customWidth="1"/>
    <col min="5112" max="5112" width="10" style="1632" customWidth="1"/>
    <col min="5113" max="5114" width="10.42578125" style="1632" customWidth="1"/>
    <col min="5115" max="5120" width="10.140625" style="1632" customWidth="1"/>
    <col min="5121" max="5121" width="9.42578125" style="1632" customWidth="1"/>
    <col min="5122" max="5123" width="11.42578125" style="1632" customWidth="1"/>
    <col min="5124" max="5124" width="9.42578125" style="1632" customWidth="1"/>
    <col min="5125" max="5125" width="11.42578125" style="1632" customWidth="1"/>
    <col min="5126" max="5126" width="8.5703125" style="1632" customWidth="1"/>
    <col min="5127" max="5127" width="10.42578125" style="1632" customWidth="1"/>
    <col min="5128" max="5128" width="11.5703125" style="1632" customWidth="1"/>
    <col min="5129" max="5358" width="11.42578125" style="1632"/>
    <col min="5359" max="5359" width="1.42578125" style="1632" customWidth="1"/>
    <col min="5360" max="5360" width="69.42578125" style="1632" customWidth="1"/>
    <col min="5361" max="5367" width="11" style="1632" customWidth="1"/>
    <col min="5368" max="5368" width="10" style="1632" customWidth="1"/>
    <col min="5369" max="5370" width="10.42578125" style="1632" customWidth="1"/>
    <col min="5371" max="5376" width="10.140625" style="1632" customWidth="1"/>
    <col min="5377" max="5377" width="9.42578125" style="1632" customWidth="1"/>
    <col min="5378" max="5379" width="11.42578125" style="1632" customWidth="1"/>
    <col min="5380" max="5380" width="9.42578125" style="1632" customWidth="1"/>
    <col min="5381" max="5381" width="11.42578125" style="1632" customWidth="1"/>
    <col min="5382" max="5382" width="8.5703125" style="1632" customWidth="1"/>
    <col min="5383" max="5383" width="10.42578125" style="1632" customWidth="1"/>
    <col min="5384" max="5384" width="11.5703125" style="1632" customWidth="1"/>
    <col min="5385" max="5614" width="11.42578125" style="1632"/>
    <col min="5615" max="5615" width="1.42578125" style="1632" customWidth="1"/>
    <col min="5616" max="5616" width="69.42578125" style="1632" customWidth="1"/>
    <col min="5617" max="5623" width="11" style="1632" customWidth="1"/>
    <col min="5624" max="5624" width="10" style="1632" customWidth="1"/>
    <col min="5625" max="5626" width="10.42578125" style="1632" customWidth="1"/>
    <col min="5627" max="5632" width="10.140625" style="1632" customWidth="1"/>
    <col min="5633" max="5633" width="9.42578125" style="1632" customWidth="1"/>
    <col min="5634" max="5635" width="11.42578125" style="1632" customWidth="1"/>
    <col min="5636" max="5636" width="9.42578125" style="1632" customWidth="1"/>
    <col min="5637" max="5637" width="11.42578125" style="1632" customWidth="1"/>
    <col min="5638" max="5638" width="8.5703125" style="1632" customWidth="1"/>
    <col min="5639" max="5639" width="10.42578125" style="1632" customWidth="1"/>
    <col min="5640" max="5640" width="11.5703125" style="1632" customWidth="1"/>
    <col min="5641" max="5870" width="11.42578125" style="1632"/>
    <col min="5871" max="5871" width="1.42578125" style="1632" customWidth="1"/>
    <col min="5872" max="5872" width="69.42578125" style="1632" customWidth="1"/>
    <col min="5873" max="5879" width="11" style="1632" customWidth="1"/>
    <col min="5880" max="5880" width="10" style="1632" customWidth="1"/>
    <col min="5881" max="5882" width="10.42578125" style="1632" customWidth="1"/>
    <col min="5883" max="5888" width="10.140625" style="1632" customWidth="1"/>
    <col min="5889" max="5889" width="9.42578125" style="1632" customWidth="1"/>
    <col min="5890" max="5891" width="11.42578125" style="1632" customWidth="1"/>
    <col min="5892" max="5892" width="9.42578125" style="1632" customWidth="1"/>
    <col min="5893" max="5893" width="11.42578125" style="1632" customWidth="1"/>
    <col min="5894" max="5894" width="8.5703125" style="1632" customWidth="1"/>
    <col min="5895" max="5895" width="10.42578125" style="1632" customWidth="1"/>
    <col min="5896" max="5896" width="11.5703125" style="1632" customWidth="1"/>
    <col min="5897" max="6126" width="11.42578125" style="1632"/>
    <col min="6127" max="6127" width="1.42578125" style="1632" customWidth="1"/>
    <col min="6128" max="6128" width="69.42578125" style="1632" customWidth="1"/>
    <col min="6129" max="6135" width="11" style="1632" customWidth="1"/>
    <col min="6136" max="6136" width="10" style="1632" customWidth="1"/>
    <col min="6137" max="6138" width="10.42578125" style="1632" customWidth="1"/>
    <col min="6139" max="6144" width="10.140625" style="1632" customWidth="1"/>
    <col min="6145" max="6145" width="9.42578125" style="1632" customWidth="1"/>
    <col min="6146" max="6147" width="11.42578125" style="1632" customWidth="1"/>
    <col min="6148" max="6148" width="9.42578125" style="1632" customWidth="1"/>
    <col min="6149" max="6149" width="11.42578125" style="1632" customWidth="1"/>
    <col min="6150" max="6150" width="8.5703125" style="1632" customWidth="1"/>
    <col min="6151" max="6151" width="10.42578125" style="1632" customWidth="1"/>
    <col min="6152" max="6152" width="11.5703125" style="1632" customWidth="1"/>
    <col min="6153" max="6382" width="11.42578125" style="1632"/>
    <col min="6383" max="6383" width="1.42578125" style="1632" customWidth="1"/>
    <col min="6384" max="6384" width="69.42578125" style="1632" customWidth="1"/>
    <col min="6385" max="6391" width="11" style="1632" customWidth="1"/>
    <col min="6392" max="6392" width="10" style="1632" customWidth="1"/>
    <col min="6393" max="6394" width="10.42578125" style="1632" customWidth="1"/>
    <col min="6395" max="6400" width="10.140625" style="1632" customWidth="1"/>
    <col min="6401" max="6401" width="9.42578125" style="1632" customWidth="1"/>
    <col min="6402" max="6403" width="11.42578125" style="1632" customWidth="1"/>
    <col min="6404" max="6404" width="9.42578125" style="1632" customWidth="1"/>
    <col min="6405" max="6405" width="11.42578125" style="1632" customWidth="1"/>
    <col min="6406" max="6406" width="8.5703125" style="1632" customWidth="1"/>
    <col min="6407" max="6407" width="10.42578125" style="1632" customWidth="1"/>
    <col min="6408" max="6408" width="11.5703125" style="1632" customWidth="1"/>
    <col min="6409" max="6638" width="11.42578125" style="1632"/>
    <col min="6639" max="6639" width="1.42578125" style="1632" customWidth="1"/>
    <col min="6640" max="6640" width="69.42578125" style="1632" customWidth="1"/>
    <col min="6641" max="6647" width="11" style="1632" customWidth="1"/>
    <col min="6648" max="6648" width="10" style="1632" customWidth="1"/>
    <col min="6649" max="6650" width="10.42578125" style="1632" customWidth="1"/>
    <col min="6651" max="6656" width="10.140625" style="1632" customWidth="1"/>
    <col min="6657" max="6657" width="9.42578125" style="1632" customWidth="1"/>
    <col min="6658" max="6659" width="11.42578125" style="1632" customWidth="1"/>
    <col min="6660" max="6660" width="9.42578125" style="1632" customWidth="1"/>
    <col min="6661" max="6661" width="11.42578125" style="1632" customWidth="1"/>
    <col min="6662" max="6662" width="8.5703125" style="1632" customWidth="1"/>
    <col min="6663" max="6663" width="10.42578125" style="1632" customWidth="1"/>
    <col min="6664" max="6664" width="11.5703125" style="1632" customWidth="1"/>
    <col min="6665" max="6894" width="11.42578125" style="1632"/>
    <col min="6895" max="6895" width="1.42578125" style="1632" customWidth="1"/>
    <col min="6896" max="6896" width="69.42578125" style="1632" customWidth="1"/>
    <col min="6897" max="6903" width="11" style="1632" customWidth="1"/>
    <col min="6904" max="6904" width="10" style="1632" customWidth="1"/>
    <col min="6905" max="6906" width="10.42578125" style="1632" customWidth="1"/>
    <col min="6907" max="6912" width="10.140625" style="1632" customWidth="1"/>
    <col min="6913" max="6913" width="9.42578125" style="1632" customWidth="1"/>
    <col min="6914" max="6915" width="11.42578125" style="1632" customWidth="1"/>
    <col min="6916" max="6916" width="9.42578125" style="1632" customWidth="1"/>
    <col min="6917" max="6917" width="11.42578125" style="1632" customWidth="1"/>
    <col min="6918" max="6918" width="8.5703125" style="1632" customWidth="1"/>
    <col min="6919" max="6919" width="10.42578125" style="1632" customWidth="1"/>
    <col min="6920" max="6920" width="11.5703125" style="1632" customWidth="1"/>
    <col min="6921" max="7150" width="11.42578125" style="1632"/>
    <col min="7151" max="7151" width="1.42578125" style="1632" customWidth="1"/>
    <col min="7152" max="7152" width="69.42578125" style="1632" customWidth="1"/>
    <col min="7153" max="7159" width="11" style="1632" customWidth="1"/>
    <col min="7160" max="7160" width="10" style="1632" customWidth="1"/>
    <col min="7161" max="7162" width="10.42578125" style="1632" customWidth="1"/>
    <col min="7163" max="7168" width="10.140625" style="1632" customWidth="1"/>
    <col min="7169" max="7169" width="9.42578125" style="1632" customWidth="1"/>
    <col min="7170" max="7171" width="11.42578125" style="1632" customWidth="1"/>
    <col min="7172" max="7172" width="9.42578125" style="1632" customWidth="1"/>
    <col min="7173" max="7173" width="11.42578125" style="1632" customWidth="1"/>
    <col min="7174" max="7174" width="8.5703125" style="1632" customWidth="1"/>
    <col min="7175" max="7175" width="10.42578125" style="1632" customWidth="1"/>
    <col min="7176" max="7176" width="11.5703125" style="1632" customWidth="1"/>
    <col min="7177" max="7406" width="11.42578125" style="1632"/>
    <col min="7407" max="7407" width="1.42578125" style="1632" customWidth="1"/>
    <col min="7408" max="7408" width="69.42578125" style="1632" customWidth="1"/>
    <col min="7409" max="7415" width="11" style="1632" customWidth="1"/>
    <col min="7416" max="7416" width="10" style="1632" customWidth="1"/>
    <col min="7417" max="7418" width="10.42578125" style="1632" customWidth="1"/>
    <col min="7419" max="7424" width="10.140625" style="1632" customWidth="1"/>
    <col min="7425" max="7425" width="9.42578125" style="1632" customWidth="1"/>
    <col min="7426" max="7427" width="11.42578125" style="1632" customWidth="1"/>
    <col min="7428" max="7428" width="9.42578125" style="1632" customWidth="1"/>
    <col min="7429" max="7429" width="11.42578125" style="1632" customWidth="1"/>
    <col min="7430" max="7430" width="8.5703125" style="1632" customWidth="1"/>
    <col min="7431" max="7431" width="10.42578125" style="1632" customWidth="1"/>
    <col min="7432" max="7432" width="11.5703125" style="1632" customWidth="1"/>
    <col min="7433" max="7662" width="11.42578125" style="1632"/>
    <col min="7663" max="7663" width="1.42578125" style="1632" customWidth="1"/>
    <col min="7664" max="7664" width="69.42578125" style="1632" customWidth="1"/>
    <col min="7665" max="7671" width="11" style="1632" customWidth="1"/>
    <col min="7672" max="7672" width="10" style="1632" customWidth="1"/>
    <col min="7673" max="7674" width="10.42578125" style="1632" customWidth="1"/>
    <col min="7675" max="7680" width="10.140625" style="1632" customWidth="1"/>
    <col min="7681" max="7681" width="9.42578125" style="1632" customWidth="1"/>
    <col min="7682" max="7683" width="11.42578125" style="1632" customWidth="1"/>
    <col min="7684" max="7684" width="9.42578125" style="1632" customWidth="1"/>
    <col min="7685" max="7685" width="11.42578125" style="1632" customWidth="1"/>
    <col min="7686" max="7686" width="8.5703125" style="1632" customWidth="1"/>
    <col min="7687" max="7687" width="10.42578125" style="1632" customWidth="1"/>
    <col min="7688" max="7688" width="11.5703125" style="1632" customWidth="1"/>
    <col min="7689" max="7918" width="11.42578125" style="1632"/>
    <col min="7919" max="7919" width="1.42578125" style="1632" customWidth="1"/>
    <col min="7920" max="7920" width="69.42578125" style="1632" customWidth="1"/>
    <col min="7921" max="7927" width="11" style="1632" customWidth="1"/>
    <col min="7928" max="7928" width="10" style="1632" customWidth="1"/>
    <col min="7929" max="7930" width="10.42578125" style="1632" customWidth="1"/>
    <col min="7931" max="7936" width="10.140625" style="1632" customWidth="1"/>
    <col min="7937" max="7937" width="9.42578125" style="1632" customWidth="1"/>
    <col min="7938" max="7939" width="11.42578125" style="1632" customWidth="1"/>
    <col min="7940" max="7940" width="9.42578125" style="1632" customWidth="1"/>
    <col min="7941" max="7941" width="11.42578125" style="1632" customWidth="1"/>
    <col min="7942" max="7942" width="8.5703125" style="1632" customWidth="1"/>
    <col min="7943" max="7943" width="10.42578125" style="1632" customWidth="1"/>
    <col min="7944" max="7944" width="11.5703125" style="1632" customWidth="1"/>
    <col min="7945" max="8174" width="11.42578125" style="1632"/>
    <col min="8175" max="8175" width="1.42578125" style="1632" customWidth="1"/>
    <col min="8176" max="8176" width="69.42578125" style="1632" customWidth="1"/>
    <col min="8177" max="8183" width="11" style="1632" customWidth="1"/>
    <col min="8184" max="8184" width="10" style="1632" customWidth="1"/>
    <col min="8185" max="8186" width="10.42578125" style="1632" customWidth="1"/>
    <col min="8187" max="8192" width="10.140625" style="1632" customWidth="1"/>
    <col min="8193" max="8193" width="9.42578125" style="1632" customWidth="1"/>
    <col min="8194" max="8195" width="11.42578125" style="1632" customWidth="1"/>
    <col min="8196" max="8196" width="9.42578125" style="1632" customWidth="1"/>
    <col min="8197" max="8197" width="11.42578125" style="1632" customWidth="1"/>
    <col min="8198" max="8198" width="8.5703125" style="1632" customWidth="1"/>
    <col min="8199" max="8199" width="10.42578125" style="1632" customWidth="1"/>
    <col min="8200" max="8200" width="11.5703125" style="1632" customWidth="1"/>
    <col min="8201" max="8430" width="11.42578125" style="1632"/>
    <col min="8431" max="8431" width="1.42578125" style="1632" customWidth="1"/>
    <col min="8432" max="8432" width="69.42578125" style="1632" customWidth="1"/>
    <col min="8433" max="8439" width="11" style="1632" customWidth="1"/>
    <col min="8440" max="8440" width="10" style="1632" customWidth="1"/>
    <col min="8441" max="8442" width="10.42578125" style="1632" customWidth="1"/>
    <col min="8443" max="8448" width="10.140625" style="1632" customWidth="1"/>
    <col min="8449" max="8449" width="9.42578125" style="1632" customWidth="1"/>
    <col min="8450" max="8451" width="11.42578125" style="1632" customWidth="1"/>
    <col min="8452" max="8452" width="9.42578125" style="1632" customWidth="1"/>
    <col min="8453" max="8453" width="11.42578125" style="1632" customWidth="1"/>
    <col min="8454" max="8454" width="8.5703125" style="1632" customWidth="1"/>
    <col min="8455" max="8455" width="10.42578125" style="1632" customWidth="1"/>
    <col min="8456" max="8456" width="11.5703125" style="1632" customWidth="1"/>
    <col min="8457" max="8686" width="11.42578125" style="1632"/>
    <col min="8687" max="8687" width="1.42578125" style="1632" customWidth="1"/>
    <col min="8688" max="8688" width="69.42578125" style="1632" customWidth="1"/>
    <col min="8689" max="8695" width="11" style="1632" customWidth="1"/>
    <col min="8696" max="8696" width="10" style="1632" customWidth="1"/>
    <col min="8697" max="8698" width="10.42578125" style="1632" customWidth="1"/>
    <col min="8699" max="8704" width="10.140625" style="1632" customWidth="1"/>
    <col min="8705" max="8705" width="9.42578125" style="1632" customWidth="1"/>
    <col min="8706" max="8707" width="11.42578125" style="1632" customWidth="1"/>
    <col min="8708" max="8708" width="9.42578125" style="1632" customWidth="1"/>
    <col min="8709" max="8709" width="11.42578125" style="1632" customWidth="1"/>
    <col min="8710" max="8710" width="8.5703125" style="1632" customWidth="1"/>
    <col min="8711" max="8711" width="10.42578125" style="1632" customWidth="1"/>
    <col min="8712" max="8712" width="11.5703125" style="1632" customWidth="1"/>
    <col min="8713" max="8942" width="11.42578125" style="1632"/>
    <col min="8943" max="8943" width="1.42578125" style="1632" customWidth="1"/>
    <col min="8944" max="8944" width="69.42578125" style="1632" customWidth="1"/>
    <col min="8945" max="8951" width="11" style="1632" customWidth="1"/>
    <col min="8952" max="8952" width="10" style="1632" customWidth="1"/>
    <col min="8953" max="8954" width="10.42578125" style="1632" customWidth="1"/>
    <col min="8955" max="8960" width="10.140625" style="1632" customWidth="1"/>
    <col min="8961" max="8961" width="9.42578125" style="1632" customWidth="1"/>
    <col min="8962" max="8963" width="11.42578125" style="1632" customWidth="1"/>
    <col min="8964" max="8964" width="9.42578125" style="1632" customWidth="1"/>
    <col min="8965" max="8965" width="11.42578125" style="1632" customWidth="1"/>
    <col min="8966" max="8966" width="8.5703125" style="1632" customWidth="1"/>
    <col min="8967" max="8967" width="10.42578125" style="1632" customWidth="1"/>
    <col min="8968" max="8968" width="11.5703125" style="1632" customWidth="1"/>
    <col min="8969" max="9198" width="11.42578125" style="1632"/>
    <col min="9199" max="9199" width="1.42578125" style="1632" customWidth="1"/>
    <col min="9200" max="9200" width="69.42578125" style="1632" customWidth="1"/>
    <col min="9201" max="9207" width="11" style="1632" customWidth="1"/>
    <col min="9208" max="9208" width="10" style="1632" customWidth="1"/>
    <col min="9209" max="9210" width="10.42578125" style="1632" customWidth="1"/>
    <col min="9211" max="9216" width="10.140625" style="1632" customWidth="1"/>
    <col min="9217" max="9217" width="9.42578125" style="1632" customWidth="1"/>
    <col min="9218" max="9219" width="11.42578125" style="1632" customWidth="1"/>
    <col min="9220" max="9220" width="9.42578125" style="1632" customWidth="1"/>
    <col min="9221" max="9221" width="11.42578125" style="1632" customWidth="1"/>
    <col min="9222" max="9222" width="8.5703125" style="1632" customWidth="1"/>
    <col min="9223" max="9223" width="10.42578125" style="1632" customWidth="1"/>
    <col min="9224" max="9224" width="11.5703125" style="1632" customWidth="1"/>
    <col min="9225" max="9454" width="11.42578125" style="1632"/>
    <col min="9455" max="9455" width="1.42578125" style="1632" customWidth="1"/>
    <col min="9456" max="9456" width="69.42578125" style="1632" customWidth="1"/>
    <col min="9457" max="9463" width="11" style="1632" customWidth="1"/>
    <col min="9464" max="9464" width="10" style="1632" customWidth="1"/>
    <col min="9465" max="9466" width="10.42578125" style="1632" customWidth="1"/>
    <col min="9467" max="9472" width="10.140625" style="1632" customWidth="1"/>
    <col min="9473" max="9473" width="9.42578125" style="1632" customWidth="1"/>
    <col min="9474" max="9475" width="11.42578125" style="1632" customWidth="1"/>
    <col min="9476" max="9476" width="9.42578125" style="1632" customWidth="1"/>
    <col min="9477" max="9477" width="11.42578125" style="1632" customWidth="1"/>
    <col min="9478" max="9478" width="8.5703125" style="1632" customWidth="1"/>
    <col min="9479" max="9479" width="10.42578125" style="1632" customWidth="1"/>
    <col min="9480" max="9480" width="11.5703125" style="1632" customWidth="1"/>
    <col min="9481" max="9710" width="11.42578125" style="1632"/>
    <col min="9711" max="9711" width="1.42578125" style="1632" customWidth="1"/>
    <col min="9712" max="9712" width="69.42578125" style="1632" customWidth="1"/>
    <col min="9713" max="9719" width="11" style="1632" customWidth="1"/>
    <col min="9720" max="9720" width="10" style="1632" customWidth="1"/>
    <col min="9721" max="9722" width="10.42578125" style="1632" customWidth="1"/>
    <col min="9723" max="9728" width="10.140625" style="1632" customWidth="1"/>
    <col min="9729" max="9729" width="9.42578125" style="1632" customWidth="1"/>
    <col min="9730" max="9731" width="11.42578125" style="1632" customWidth="1"/>
    <col min="9732" max="9732" width="9.42578125" style="1632" customWidth="1"/>
    <col min="9733" max="9733" width="11.42578125" style="1632" customWidth="1"/>
    <col min="9734" max="9734" width="8.5703125" style="1632" customWidth="1"/>
    <col min="9735" max="9735" width="10.42578125" style="1632" customWidth="1"/>
    <col min="9736" max="9736" width="11.5703125" style="1632" customWidth="1"/>
    <col min="9737" max="9966" width="11.42578125" style="1632"/>
    <col min="9967" max="9967" width="1.42578125" style="1632" customWidth="1"/>
    <col min="9968" max="9968" width="69.42578125" style="1632" customWidth="1"/>
    <col min="9969" max="9975" width="11" style="1632" customWidth="1"/>
    <col min="9976" max="9976" width="10" style="1632" customWidth="1"/>
    <col min="9977" max="9978" width="10.42578125" style="1632" customWidth="1"/>
    <col min="9979" max="9984" width="10.140625" style="1632" customWidth="1"/>
    <col min="9985" max="9985" width="9.42578125" style="1632" customWidth="1"/>
    <col min="9986" max="9987" width="11.42578125" style="1632" customWidth="1"/>
    <col min="9988" max="9988" width="9.42578125" style="1632" customWidth="1"/>
    <col min="9989" max="9989" width="11.42578125" style="1632" customWidth="1"/>
    <col min="9990" max="9990" width="8.5703125" style="1632" customWidth="1"/>
    <col min="9991" max="9991" width="10.42578125" style="1632" customWidth="1"/>
    <col min="9992" max="9992" width="11.5703125" style="1632" customWidth="1"/>
    <col min="9993" max="10222" width="11.42578125" style="1632"/>
    <col min="10223" max="10223" width="1.42578125" style="1632" customWidth="1"/>
    <col min="10224" max="10224" width="69.42578125" style="1632" customWidth="1"/>
    <col min="10225" max="10231" width="11" style="1632" customWidth="1"/>
    <col min="10232" max="10232" width="10" style="1632" customWidth="1"/>
    <col min="10233" max="10234" width="10.42578125" style="1632" customWidth="1"/>
    <col min="10235" max="10240" width="10.140625" style="1632" customWidth="1"/>
    <col min="10241" max="10241" width="9.42578125" style="1632" customWidth="1"/>
    <col min="10242" max="10243" width="11.42578125" style="1632" customWidth="1"/>
    <col min="10244" max="10244" width="9.42578125" style="1632" customWidth="1"/>
    <col min="10245" max="10245" width="11.42578125" style="1632" customWidth="1"/>
    <col min="10246" max="10246" width="8.5703125" style="1632" customWidth="1"/>
    <col min="10247" max="10247" width="10.42578125" style="1632" customWidth="1"/>
    <col min="10248" max="10248" width="11.5703125" style="1632" customWidth="1"/>
    <col min="10249" max="10478" width="11.42578125" style="1632"/>
    <col min="10479" max="10479" width="1.42578125" style="1632" customWidth="1"/>
    <col min="10480" max="10480" width="69.42578125" style="1632" customWidth="1"/>
    <col min="10481" max="10487" width="11" style="1632" customWidth="1"/>
    <col min="10488" max="10488" width="10" style="1632" customWidth="1"/>
    <col min="10489" max="10490" width="10.42578125" style="1632" customWidth="1"/>
    <col min="10491" max="10496" width="10.140625" style="1632" customWidth="1"/>
    <col min="10497" max="10497" width="9.42578125" style="1632" customWidth="1"/>
    <col min="10498" max="10499" width="11.42578125" style="1632" customWidth="1"/>
    <col min="10500" max="10500" width="9.42578125" style="1632" customWidth="1"/>
    <col min="10501" max="10501" width="11.42578125" style="1632" customWidth="1"/>
    <col min="10502" max="10502" width="8.5703125" style="1632" customWidth="1"/>
    <col min="10503" max="10503" width="10.42578125" style="1632" customWidth="1"/>
    <col min="10504" max="10504" width="11.5703125" style="1632" customWidth="1"/>
    <col min="10505" max="10734" width="11.42578125" style="1632"/>
    <col min="10735" max="10735" width="1.42578125" style="1632" customWidth="1"/>
    <col min="10736" max="10736" width="69.42578125" style="1632" customWidth="1"/>
    <col min="10737" max="10743" width="11" style="1632" customWidth="1"/>
    <col min="10744" max="10744" width="10" style="1632" customWidth="1"/>
    <col min="10745" max="10746" width="10.42578125" style="1632" customWidth="1"/>
    <col min="10747" max="10752" width="10.140625" style="1632" customWidth="1"/>
    <col min="10753" max="10753" width="9.42578125" style="1632" customWidth="1"/>
    <col min="10754" max="10755" width="11.42578125" style="1632" customWidth="1"/>
    <col min="10756" max="10756" width="9.42578125" style="1632" customWidth="1"/>
    <col min="10757" max="10757" width="11.42578125" style="1632" customWidth="1"/>
    <col min="10758" max="10758" width="8.5703125" style="1632" customWidth="1"/>
    <col min="10759" max="10759" width="10.42578125" style="1632" customWidth="1"/>
    <col min="10760" max="10760" width="11.5703125" style="1632" customWidth="1"/>
    <col min="10761" max="10990" width="11.42578125" style="1632"/>
    <col min="10991" max="10991" width="1.42578125" style="1632" customWidth="1"/>
    <col min="10992" max="10992" width="69.42578125" style="1632" customWidth="1"/>
    <col min="10993" max="10999" width="11" style="1632" customWidth="1"/>
    <col min="11000" max="11000" width="10" style="1632" customWidth="1"/>
    <col min="11001" max="11002" width="10.42578125" style="1632" customWidth="1"/>
    <col min="11003" max="11008" width="10.140625" style="1632" customWidth="1"/>
    <col min="11009" max="11009" width="9.42578125" style="1632" customWidth="1"/>
    <col min="11010" max="11011" width="11.42578125" style="1632" customWidth="1"/>
    <col min="11012" max="11012" width="9.42578125" style="1632" customWidth="1"/>
    <col min="11013" max="11013" width="11.42578125" style="1632" customWidth="1"/>
    <col min="11014" max="11014" width="8.5703125" style="1632" customWidth="1"/>
    <col min="11015" max="11015" width="10.42578125" style="1632" customWidth="1"/>
    <col min="11016" max="11016" width="11.5703125" style="1632" customWidth="1"/>
    <col min="11017" max="11246" width="11.42578125" style="1632"/>
    <col min="11247" max="11247" width="1.42578125" style="1632" customWidth="1"/>
    <col min="11248" max="11248" width="69.42578125" style="1632" customWidth="1"/>
    <col min="11249" max="11255" width="11" style="1632" customWidth="1"/>
    <col min="11256" max="11256" width="10" style="1632" customWidth="1"/>
    <col min="11257" max="11258" width="10.42578125" style="1632" customWidth="1"/>
    <col min="11259" max="11264" width="10.140625" style="1632" customWidth="1"/>
    <col min="11265" max="11265" width="9.42578125" style="1632" customWidth="1"/>
    <col min="11266" max="11267" width="11.42578125" style="1632" customWidth="1"/>
    <col min="11268" max="11268" width="9.42578125" style="1632" customWidth="1"/>
    <col min="11269" max="11269" width="11.42578125" style="1632" customWidth="1"/>
    <col min="11270" max="11270" width="8.5703125" style="1632" customWidth="1"/>
    <col min="11271" max="11271" width="10.42578125" style="1632" customWidth="1"/>
    <col min="11272" max="11272" width="11.5703125" style="1632" customWidth="1"/>
    <col min="11273" max="11502" width="11.42578125" style="1632"/>
    <col min="11503" max="11503" width="1.42578125" style="1632" customWidth="1"/>
    <col min="11504" max="11504" width="69.42578125" style="1632" customWidth="1"/>
    <col min="11505" max="11511" width="11" style="1632" customWidth="1"/>
    <col min="11512" max="11512" width="10" style="1632" customWidth="1"/>
    <col min="11513" max="11514" width="10.42578125" style="1632" customWidth="1"/>
    <col min="11515" max="11520" width="10.140625" style="1632" customWidth="1"/>
    <col min="11521" max="11521" width="9.42578125" style="1632" customWidth="1"/>
    <col min="11522" max="11523" width="11.42578125" style="1632" customWidth="1"/>
    <col min="11524" max="11524" width="9.42578125" style="1632" customWidth="1"/>
    <col min="11525" max="11525" width="11.42578125" style="1632" customWidth="1"/>
    <col min="11526" max="11526" width="8.5703125" style="1632" customWidth="1"/>
    <col min="11527" max="11527" width="10.42578125" style="1632" customWidth="1"/>
    <col min="11528" max="11528" width="11.5703125" style="1632" customWidth="1"/>
    <col min="11529" max="11758" width="11.42578125" style="1632"/>
    <col min="11759" max="11759" width="1.42578125" style="1632" customWidth="1"/>
    <col min="11760" max="11760" width="69.42578125" style="1632" customWidth="1"/>
    <col min="11761" max="11767" width="11" style="1632" customWidth="1"/>
    <col min="11768" max="11768" width="10" style="1632" customWidth="1"/>
    <col min="11769" max="11770" width="10.42578125" style="1632" customWidth="1"/>
    <col min="11771" max="11776" width="10.140625" style="1632" customWidth="1"/>
    <col min="11777" max="11777" width="9.42578125" style="1632" customWidth="1"/>
    <col min="11778" max="11779" width="11.42578125" style="1632" customWidth="1"/>
    <col min="11780" max="11780" width="9.42578125" style="1632" customWidth="1"/>
    <col min="11781" max="11781" width="11.42578125" style="1632" customWidth="1"/>
    <col min="11782" max="11782" width="8.5703125" style="1632" customWidth="1"/>
    <col min="11783" max="11783" width="10.42578125" style="1632" customWidth="1"/>
    <col min="11784" max="11784" width="11.5703125" style="1632" customWidth="1"/>
    <col min="11785" max="12014" width="11.42578125" style="1632"/>
    <col min="12015" max="12015" width="1.42578125" style="1632" customWidth="1"/>
    <col min="12016" max="12016" width="69.42578125" style="1632" customWidth="1"/>
    <col min="12017" max="12023" width="11" style="1632" customWidth="1"/>
    <col min="12024" max="12024" width="10" style="1632" customWidth="1"/>
    <col min="12025" max="12026" width="10.42578125" style="1632" customWidth="1"/>
    <col min="12027" max="12032" width="10.140625" style="1632" customWidth="1"/>
    <col min="12033" max="12033" width="9.42578125" style="1632" customWidth="1"/>
    <col min="12034" max="12035" width="11.42578125" style="1632" customWidth="1"/>
    <col min="12036" max="12036" width="9.42578125" style="1632" customWidth="1"/>
    <col min="12037" max="12037" width="11.42578125" style="1632" customWidth="1"/>
    <col min="12038" max="12038" width="8.5703125" style="1632" customWidth="1"/>
    <col min="12039" max="12039" width="10.42578125" style="1632" customWidth="1"/>
    <col min="12040" max="12040" width="11.5703125" style="1632" customWidth="1"/>
    <col min="12041" max="12270" width="11.42578125" style="1632"/>
    <col min="12271" max="12271" width="1.42578125" style="1632" customWidth="1"/>
    <col min="12272" max="12272" width="69.42578125" style="1632" customWidth="1"/>
    <col min="12273" max="12279" width="11" style="1632" customWidth="1"/>
    <col min="12280" max="12280" width="10" style="1632" customWidth="1"/>
    <col min="12281" max="12282" width="10.42578125" style="1632" customWidth="1"/>
    <col min="12283" max="12288" width="10.140625" style="1632" customWidth="1"/>
    <col min="12289" max="12289" width="9.42578125" style="1632" customWidth="1"/>
    <col min="12290" max="12291" width="11.42578125" style="1632" customWidth="1"/>
    <col min="12292" max="12292" width="9.42578125" style="1632" customWidth="1"/>
    <col min="12293" max="12293" width="11.42578125" style="1632" customWidth="1"/>
    <col min="12294" max="12294" width="8.5703125" style="1632" customWidth="1"/>
    <col min="12295" max="12295" width="10.42578125" style="1632" customWidth="1"/>
    <col min="12296" max="12296" width="11.5703125" style="1632" customWidth="1"/>
    <col min="12297" max="12526" width="11.42578125" style="1632"/>
    <col min="12527" max="12527" width="1.42578125" style="1632" customWidth="1"/>
    <col min="12528" max="12528" width="69.42578125" style="1632" customWidth="1"/>
    <col min="12529" max="12535" width="11" style="1632" customWidth="1"/>
    <col min="12536" max="12536" width="10" style="1632" customWidth="1"/>
    <col min="12537" max="12538" width="10.42578125" style="1632" customWidth="1"/>
    <col min="12539" max="12544" width="10.140625" style="1632" customWidth="1"/>
    <col min="12545" max="12545" width="9.42578125" style="1632" customWidth="1"/>
    <col min="12546" max="12547" width="11.42578125" style="1632" customWidth="1"/>
    <col min="12548" max="12548" width="9.42578125" style="1632" customWidth="1"/>
    <col min="12549" max="12549" width="11.42578125" style="1632" customWidth="1"/>
    <col min="12550" max="12550" width="8.5703125" style="1632" customWidth="1"/>
    <col min="12551" max="12551" width="10.42578125" style="1632" customWidth="1"/>
    <col min="12552" max="12552" width="11.5703125" style="1632" customWidth="1"/>
    <col min="12553" max="12782" width="11.42578125" style="1632"/>
    <col min="12783" max="12783" width="1.42578125" style="1632" customWidth="1"/>
    <col min="12784" max="12784" width="69.42578125" style="1632" customWidth="1"/>
    <col min="12785" max="12791" width="11" style="1632" customWidth="1"/>
    <col min="12792" max="12792" width="10" style="1632" customWidth="1"/>
    <col min="12793" max="12794" width="10.42578125" style="1632" customWidth="1"/>
    <col min="12795" max="12800" width="10.140625" style="1632" customWidth="1"/>
    <col min="12801" max="12801" width="9.42578125" style="1632" customWidth="1"/>
    <col min="12802" max="12803" width="11.42578125" style="1632" customWidth="1"/>
    <col min="12804" max="12804" width="9.42578125" style="1632" customWidth="1"/>
    <col min="12805" max="12805" width="11.42578125" style="1632" customWidth="1"/>
    <col min="12806" max="12806" width="8.5703125" style="1632" customWidth="1"/>
    <col min="12807" max="12807" width="10.42578125" style="1632" customWidth="1"/>
    <col min="12808" max="12808" width="11.5703125" style="1632" customWidth="1"/>
    <col min="12809" max="13038" width="11.42578125" style="1632"/>
    <col min="13039" max="13039" width="1.42578125" style="1632" customWidth="1"/>
    <col min="13040" max="13040" width="69.42578125" style="1632" customWidth="1"/>
    <col min="13041" max="13047" width="11" style="1632" customWidth="1"/>
    <col min="13048" max="13048" width="10" style="1632" customWidth="1"/>
    <col min="13049" max="13050" width="10.42578125" style="1632" customWidth="1"/>
    <col min="13051" max="13056" width="10.140625" style="1632" customWidth="1"/>
    <col min="13057" max="13057" width="9.42578125" style="1632" customWidth="1"/>
    <col min="13058" max="13059" width="11.42578125" style="1632" customWidth="1"/>
    <col min="13060" max="13060" width="9.42578125" style="1632" customWidth="1"/>
    <col min="13061" max="13061" width="11.42578125" style="1632" customWidth="1"/>
    <col min="13062" max="13062" width="8.5703125" style="1632" customWidth="1"/>
    <col min="13063" max="13063" width="10.42578125" style="1632" customWidth="1"/>
    <col min="13064" max="13064" width="11.5703125" style="1632" customWidth="1"/>
    <col min="13065" max="13294" width="11.42578125" style="1632"/>
    <col min="13295" max="13295" width="1.42578125" style="1632" customWidth="1"/>
    <col min="13296" max="13296" width="69.42578125" style="1632" customWidth="1"/>
    <col min="13297" max="13303" width="11" style="1632" customWidth="1"/>
    <col min="13304" max="13304" width="10" style="1632" customWidth="1"/>
    <col min="13305" max="13306" width="10.42578125" style="1632" customWidth="1"/>
    <col min="13307" max="13312" width="10.140625" style="1632" customWidth="1"/>
    <col min="13313" max="13313" width="9.42578125" style="1632" customWidth="1"/>
    <col min="13314" max="13315" width="11.42578125" style="1632" customWidth="1"/>
    <col min="13316" max="13316" width="9.42578125" style="1632" customWidth="1"/>
    <col min="13317" max="13317" width="11.42578125" style="1632" customWidth="1"/>
    <col min="13318" max="13318" width="8.5703125" style="1632" customWidth="1"/>
    <col min="13319" max="13319" width="10.42578125" style="1632" customWidth="1"/>
    <col min="13320" max="13320" width="11.5703125" style="1632" customWidth="1"/>
    <col min="13321" max="13550" width="11.42578125" style="1632"/>
    <col min="13551" max="13551" width="1.42578125" style="1632" customWidth="1"/>
    <col min="13552" max="13552" width="69.42578125" style="1632" customWidth="1"/>
    <col min="13553" max="13559" width="11" style="1632" customWidth="1"/>
    <col min="13560" max="13560" width="10" style="1632" customWidth="1"/>
    <col min="13561" max="13562" width="10.42578125" style="1632" customWidth="1"/>
    <col min="13563" max="13568" width="10.140625" style="1632" customWidth="1"/>
    <col min="13569" max="13569" width="9.42578125" style="1632" customWidth="1"/>
    <col min="13570" max="13571" width="11.42578125" style="1632" customWidth="1"/>
    <col min="13572" max="13572" width="9.42578125" style="1632" customWidth="1"/>
    <col min="13573" max="13573" width="11.42578125" style="1632" customWidth="1"/>
    <col min="13574" max="13574" width="8.5703125" style="1632" customWidth="1"/>
    <col min="13575" max="13575" width="10.42578125" style="1632" customWidth="1"/>
    <col min="13576" max="13576" width="11.5703125" style="1632" customWidth="1"/>
    <col min="13577" max="13806" width="11.42578125" style="1632"/>
    <col min="13807" max="13807" width="1.42578125" style="1632" customWidth="1"/>
    <col min="13808" max="13808" width="69.42578125" style="1632" customWidth="1"/>
    <col min="13809" max="13815" width="11" style="1632" customWidth="1"/>
    <col min="13816" max="13816" width="10" style="1632" customWidth="1"/>
    <col min="13817" max="13818" width="10.42578125" style="1632" customWidth="1"/>
    <col min="13819" max="13824" width="10.140625" style="1632" customWidth="1"/>
    <col min="13825" max="13825" width="9.42578125" style="1632" customWidth="1"/>
    <col min="13826" max="13827" width="11.42578125" style="1632" customWidth="1"/>
    <col min="13828" max="13828" width="9.42578125" style="1632" customWidth="1"/>
    <col min="13829" max="13829" width="11.42578125" style="1632" customWidth="1"/>
    <col min="13830" max="13830" width="8.5703125" style="1632" customWidth="1"/>
    <col min="13831" max="13831" width="10.42578125" style="1632" customWidth="1"/>
    <col min="13832" max="13832" width="11.5703125" style="1632" customWidth="1"/>
    <col min="13833" max="14062" width="11.42578125" style="1632"/>
    <col min="14063" max="14063" width="1.42578125" style="1632" customWidth="1"/>
    <col min="14064" max="14064" width="69.42578125" style="1632" customWidth="1"/>
    <col min="14065" max="14071" width="11" style="1632" customWidth="1"/>
    <col min="14072" max="14072" width="10" style="1632" customWidth="1"/>
    <col min="14073" max="14074" width="10.42578125" style="1632" customWidth="1"/>
    <col min="14075" max="14080" width="10.140625" style="1632" customWidth="1"/>
    <col min="14081" max="14081" width="9.42578125" style="1632" customWidth="1"/>
    <col min="14082" max="14083" width="11.42578125" style="1632" customWidth="1"/>
    <col min="14084" max="14084" width="9.42578125" style="1632" customWidth="1"/>
    <col min="14085" max="14085" width="11.42578125" style="1632" customWidth="1"/>
    <col min="14086" max="14086" width="8.5703125" style="1632" customWidth="1"/>
    <col min="14087" max="14087" width="10.42578125" style="1632" customWidth="1"/>
    <col min="14088" max="14088" width="11.5703125" style="1632" customWidth="1"/>
    <col min="14089" max="14318" width="11.42578125" style="1632"/>
    <col min="14319" max="14319" width="1.42578125" style="1632" customWidth="1"/>
    <col min="14320" max="14320" width="69.42578125" style="1632" customWidth="1"/>
    <col min="14321" max="14327" width="11" style="1632" customWidth="1"/>
    <col min="14328" max="14328" width="10" style="1632" customWidth="1"/>
    <col min="14329" max="14330" width="10.42578125" style="1632" customWidth="1"/>
    <col min="14331" max="14336" width="10.140625" style="1632" customWidth="1"/>
    <col min="14337" max="14337" width="9.42578125" style="1632" customWidth="1"/>
    <col min="14338" max="14339" width="11.42578125" style="1632" customWidth="1"/>
    <col min="14340" max="14340" width="9.42578125" style="1632" customWidth="1"/>
    <col min="14341" max="14341" width="11.42578125" style="1632" customWidth="1"/>
    <col min="14342" max="14342" width="8.5703125" style="1632" customWidth="1"/>
    <col min="14343" max="14343" width="10.42578125" style="1632" customWidth="1"/>
    <col min="14344" max="14344" width="11.5703125" style="1632" customWidth="1"/>
    <col min="14345" max="14574" width="11.42578125" style="1632"/>
    <col min="14575" max="14575" width="1.42578125" style="1632" customWidth="1"/>
    <col min="14576" max="14576" width="69.42578125" style="1632" customWidth="1"/>
    <col min="14577" max="14583" width="11" style="1632" customWidth="1"/>
    <col min="14584" max="14584" width="10" style="1632" customWidth="1"/>
    <col min="14585" max="14586" width="10.42578125" style="1632" customWidth="1"/>
    <col min="14587" max="14592" width="10.140625" style="1632" customWidth="1"/>
    <col min="14593" max="14593" width="9.42578125" style="1632" customWidth="1"/>
    <col min="14594" max="14595" width="11.42578125" style="1632" customWidth="1"/>
    <col min="14596" max="14596" width="9.42578125" style="1632" customWidth="1"/>
    <col min="14597" max="14597" width="11.42578125" style="1632" customWidth="1"/>
    <col min="14598" max="14598" width="8.5703125" style="1632" customWidth="1"/>
    <col min="14599" max="14599" width="10.42578125" style="1632" customWidth="1"/>
    <col min="14600" max="14600" width="11.5703125" style="1632" customWidth="1"/>
    <col min="14601" max="14830" width="11.42578125" style="1632"/>
    <col min="14831" max="14831" width="1.42578125" style="1632" customWidth="1"/>
    <col min="14832" max="14832" width="69.42578125" style="1632" customWidth="1"/>
    <col min="14833" max="14839" width="11" style="1632" customWidth="1"/>
    <col min="14840" max="14840" width="10" style="1632" customWidth="1"/>
    <col min="14841" max="14842" width="10.42578125" style="1632" customWidth="1"/>
    <col min="14843" max="14848" width="10.140625" style="1632" customWidth="1"/>
    <col min="14849" max="14849" width="9.42578125" style="1632" customWidth="1"/>
    <col min="14850" max="14851" width="11.42578125" style="1632" customWidth="1"/>
    <col min="14852" max="14852" width="9.42578125" style="1632" customWidth="1"/>
    <col min="14853" max="14853" width="11.42578125" style="1632" customWidth="1"/>
    <col min="14854" max="14854" width="8.5703125" style="1632" customWidth="1"/>
    <col min="14855" max="14855" width="10.42578125" style="1632" customWidth="1"/>
    <col min="14856" max="14856" width="11.5703125" style="1632" customWidth="1"/>
    <col min="14857" max="15086" width="11.42578125" style="1632"/>
    <col min="15087" max="15087" width="1.42578125" style="1632" customWidth="1"/>
    <col min="15088" max="15088" width="69.42578125" style="1632" customWidth="1"/>
    <col min="15089" max="15095" width="11" style="1632" customWidth="1"/>
    <col min="15096" max="15096" width="10" style="1632" customWidth="1"/>
    <col min="15097" max="15098" width="10.42578125" style="1632" customWidth="1"/>
    <col min="15099" max="15104" width="10.140625" style="1632" customWidth="1"/>
    <col min="15105" max="15105" width="9.42578125" style="1632" customWidth="1"/>
    <col min="15106" max="15107" width="11.42578125" style="1632" customWidth="1"/>
    <col min="15108" max="15108" width="9.42578125" style="1632" customWidth="1"/>
    <col min="15109" max="15109" width="11.42578125" style="1632" customWidth="1"/>
    <col min="15110" max="15110" width="8.5703125" style="1632" customWidth="1"/>
    <col min="15111" max="15111" width="10.42578125" style="1632" customWidth="1"/>
    <col min="15112" max="15112" width="11.5703125" style="1632" customWidth="1"/>
    <col min="15113" max="15342" width="11.42578125" style="1632"/>
    <col min="15343" max="15343" width="1.42578125" style="1632" customWidth="1"/>
    <col min="15344" max="15344" width="69.42578125" style="1632" customWidth="1"/>
    <col min="15345" max="15351" width="11" style="1632" customWidth="1"/>
    <col min="15352" max="15352" width="10" style="1632" customWidth="1"/>
    <col min="15353" max="15354" width="10.42578125" style="1632" customWidth="1"/>
    <col min="15355" max="15360" width="10.140625" style="1632" customWidth="1"/>
    <col min="15361" max="15361" width="9.42578125" style="1632" customWidth="1"/>
    <col min="15362" max="15363" width="11.42578125" style="1632" customWidth="1"/>
    <col min="15364" max="15364" width="9.42578125" style="1632" customWidth="1"/>
    <col min="15365" max="15365" width="11.42578125" style="1632" customWidth="1"/>
    <col min="15366" max="15366" width="8.5703125" style="1632" customWidth="1"/>
    <col min="15367" max="15367" width="10.42578125" style="1632" customWidth="1"/>
    <col min="15368" max="15368" width="11.5703125" style="1632" customWidth="1"/>
    <col min="15369" max="15598" width="11.42578125" style="1632"/>
    <col min="15599" max="15599" width="1.42578125" style="1632" customWidth="1"/>
    <col min="15600" max="15600" width="69.42578125" style="1632" customWidth="1"/>
    <col min="15601" max="15607" width="11" style="1632" customWidth="1"/>
    <col min="15608" max="15608" width="10" style="1632" customWidth="1"/>
    <col min="15609" max="15610" width="10.42578125" style="1632" customWidth="1"/>
    <col min="15611" max="15616" width="10.140625" style="1632" customWidth="1"/>
    <col min="15617" max="15617" width="9.42578125" style="1632" customWidth="1"/>
    <col min="15618" max="15619" width="11.42578125" style="1632" customWidth="1"/>
    <col min="15620" max="15620" width="9.42578125" style="1632" customWidth="1"/>
    <col min="15621" max="15621" width="11.42578125" style="1632" customWidth="1"/>
    <col min="15622" max="15622" width="8.5703125" style="1632" customWidth="1"/>
    <col min="15623" max="15623" width="10.42578125" style="1632" customWidth="1"/>
    <col min="15624" max="15624" width="11.5703125" style="1632" customWidth="1"/>
    <col min="15625" max="15854" width="11.42578125" style="1632"/>
    <col min="15855" max="15855" width="1.42578125" style="1632" customWidth="1"/>
    <col min="15856" max="15856" width="69.42578125" style="1632" customWidth="1"/>
    <col min="15857" max="15863" width="11" style="1632" customWidth="1"/>
    <col min="15864" max="15864" width="10" style="1632" customWidth="1"/>
    <col min="15865" max="15866" width="10.42578125" style="1632" customWidth="1"/>
    <col min="15867" max="15872" width="10.140625" style="1632" customWidth="1"/>
    <col min="15873" max="15873" width="9.42578125" style="1632" customWidth="1"/>
    <col min="15874" max="15875" width="11.42578125" style="1632" customWidth="1"/>
    <col min="15876" max="15876" width="9.42578125" style="1632" customWidth="1"/>
    <col min="15877" max="15877" width="11.42578125" style="1632" customWidth="1"/>
    <col min="15878" max="15878" width="8.5703125" style="1632" customWidth="1"/>
    <col min="15879" max="15879" width="10.42578125" style="1632" customWidth="1"/>
    <col min="15880" max="15880" width="11.5703125" style="1632" customWidth="1"/>
    <col min="15881" max="16110" width="11.42578125" style="1632"/>
    <col min="16111" max="16111" width="1.42578125" style="1632" customWidth="1"/>
    <col min="16112" max="16112" width="69.42578125" style="1632" customWidth="1"/>
    <col min="16113" max="16119" width="11" style="1632" customWidth="1"/>
    <col min="16120" max="16120" width="10" style="1632" customWidth="1"/>
    <col min="16121" max="16122" width="10.42578125" style="1632" customWidth="1"/>
    <col min="16123" max="16128" width="10.140625" style="1632" customWidth="1"/>
    <col min="16129" max="16129" width="9.42578125" style="1632" customWidth="1"/>
    <col min="16130" max="16131" width="11.42578125" style="1632" customWidth="1"/>
    <col min="16132" max="16132" width="9.42578125" style="1632" customWidth="1"/>
    <col min="16133" max="16133" width="11.42578125" style="1632" customWidth="1"/>
    <col min="16134" max="16134" width="8.5703125" style="1632" customWidth="1"/>
    <col min="16135" max="16135" width="10.42578125" style="1632" customWidth="1"/>
    <col min="16136" max="16136" width="11.5703125" style="1632" customWidth="1"/>
    <col min="16137" max="16384" width="11.42578125" style="1632"/>
  </cols>
  <sheetData>
    <row r="1" spans="1:12" ht="15">
      <c r="A1" s="1562"/>
      <c r="B1" s="1"/>
      <c r="C1" s="1"/>
      <c r="D1" s="1"/>
      <c r="E1" s="1"/>
      <c r="F1" s="1"/>
      <c r="G1" s="1"/>
      <c r="H1" s="1"/>
      <c r="I1" s="1"/>
      <c r="J1" s="1"/>
      <c r="K1" s="1562"/>
      <c r="L1" s="1562"/>
    </row>
    <row r="2" spans="1:12" ht="14.25">
      <c r="A2" s="1562"/>
      <c r="B2" s="2238" t="s">
        <v>476</v>
      </c>
      <c r="C2" s="2238"/>
      <c r="D2" s="2238"/>
      <c r="E2" s="2238"/>
      <c r="F2" s="2238"/>
      <c r="G2" s="2238"/>
      <c r="H2" s="2238"/>
      <c r="I2" s="2238"/>
      <c r="J2" s="2238"/>
      <c r="K2" s="1562"/>
      <c r="L2" s="1562"/>
    </row>
    <row r="3" spans="1:12" ht="14.25">
      <c r="A3" s="1562"/>
      <c r="B3" s="2238" t="s">
        <v>477</v>
      </c>
      <c r="C3" s="2238"/>
      <c r="D3" s="2238"/>
      <c r="E3" s="2238"/>
      <c r="F3" s="2238"/>
      <c r="G3" s="2238"/>
      <c r="H3" s="2238"/>
      <c r="I3" s="2238"/>
      <c r="J3" s="2238"/>
      <c r="K3" s="1562"/>
      <c r="L3" s="1562"/>
    </row>
    <row r="4" spans="1:12" ht="15">
      <c r="A4" s="1562"/>
      <c r="B4" s="2239" t="s">
        <v>478</v>
      </c>
      <c r="C4" s="2239"/>
      <c r="D4" s="2239"/>
      <c r="E4" s="2239"/>
      <c r="F4" s="2239"/>
      <c r="G4" s="2239"/>
      <c r="H4" s="2239"/>
      <c r="I4" s="2239"/>
      <c r="J4" s="2239"/>
      <c r="K4" s="1562"/>
      <c r="L4" s="1562"/>
    </row>
    <row r="5" spans="1:12" ht="15">
      <c r="A5" s="1562"/>
      <c r="B5" s="1114"/>
      <c r="C5" s="1114"/>
      <c r="D5" s="1114"/>
      <c r="E5" s="1114"/>
      <c r="F5" s="1114"/>
      <c r="G5" s="1114"/>
      <c r="H5" s="1114"/>
      <c r="I5" s="1114"/>
      <c r="J5" s="1114"/>
      <c r="K5" s="1562"/>
      <c r="L5" s="1562"/>
    </row>
    <row r="6" spans="1:12" ht="15">
      <c r="A6" s="1562"/>
      <c r="B6" s="1114"/>
      <c r="C6" s="1114"/>
      <c r="D6" s="1114"/>
      <c r="E6" s="1114"/>
      <c r="F6" s="1114"/>
      <c r="G6" s="1114"/>
      <c r="H6" s="1114"/>
      <c r="I6" s="1114"/>
      <c r="J6" s="1114"/>
      <c r="K6" s="1562"/>
      <c r="L6" s="1562"/>
    </row>
    <row r="7" spans="1:12" ht="15.75">
      <c r="B7" s="2411" t="s">
        <v>1825</v>
      </c>
      <c r="C7" s="2411"/>
      <c r="D7" s="2411"/>
      <c r="E7" s="2411"/>
      <c r="F7" s="2411"/>
      <c r="G7" s="2411"/>
    </row>
    <row r="8" spans="1:12" ht="15.75">
      <c r="B8" s="2411" t="s">
        <v>1653</v>
      </c>
      <c r="C8" s="2411"/>
      <c r="D8" s="2411"/>
      <c r="E8" s="2411"/>
      <c r="F8" s="2411"/>
      <c r="G8" s="2411"/>
    </row>
    <row r="9" spans="1:12" ht="15.75">
      <c r="B9" s="2412" t="s">
        <v>1601</v>
      </c>
      <c r="C9" s="2412"/>
      <c r="D9" s="2412"/>
      <c r="E9" s="2412"/>
      <c r="F9" s="2412"/>
      <c r="G9" s="2412"/>
    </row>
    <row r="10" spans="1:12" ht="12.75" customHeight="1">
      <c r="B10" s="1634" t="s">
        <v>1602</v>
      </c>
      <c r="C10" s="2415" t="s">
        <v>113</v>
      </c>
      <c r="D10" s="2415" t="s">
        <v>1654</v>
      </c>
      <c r="E10" s="2415" t="s">
        <v>1655</v>
      </c>
      <c r="F10" s="1635" t="s">
        <v>1656</v>
      </c>
      <c r="G10" s="1636"/>
    </row>
    <row r="11" spans="1:12" ht="28.5">
      <c r="B11" s="1637"/>
      <c r="C11" s="2416"/>
      <c r="D11" s="2416"/>
      <c r="E11" s="2416"/>
      <c r="F11" s="1638" t="s">
        <v>1657</v>
      </c>
      <c r="G11" s="1638" t="s">
        <v>1658</v>
      </c>
    </row>
    <row r="12" spans="1:12" ht="14.25">
      <c r="B12" s="1639" t="s">
        <v>1659</v>
      </c>
      <c r="C12" s="1640">
        <v>1245960.236327</v>
      </c>
      <c r="D12" s="1640">
        <v>1380018.5069240003</v>
      </c>
      <c r="E12" s="1640">
        <v>1508923.7168979999</v>
      </c>
      <c r="F12" s="1641">
        <v>0.10759434104590238</v>
      </c>
      <c r="G12" s="1641">
        <v>9.340831976327868E-2</v>
      </c>
      <c r="H12" s="1642"/>
      <c r="I12" s="1643"/>
      <c r="K12" s="1644"/>
    </row>
    <row r="13" spans="1:12" ht="14.25">
      <c r="B13" s="1645" t="s">
        <v>1660</v>
      </c>
      <c r="C13" s="1646">
        <v>1145040.278746</v>
      </c>
      <c r="D13" s="1646">
        <v>1265884.2343170003</v>
      </c>
      <c r="E13" s="1646">
        <v>1388163.9141359997</v>
      </c>
      <c r="F13" s="1641">
        <v>0.10553685998133044</v>
      </c>
      <c r="G13" s="1641">
        <v>9.6596257781008443E-2</v>
      </c>
      <c r="H13" s="1642"/>
      <c r="I13" s="1643"/>
      <c r="J13" s="1647"/>
      <c r="K13" s="1648"/>
    </row>
    <row r="14" spans="1:12" ht="14.25">
      <c r="B14" s="1649" t="s">
        <v>1661</v>
      </c>
      <c r="C14" s="1646">
        <v>419380.40356800001</v>
      </c>
      <c r="D14" s="1646">
        <v>451291.07038400002</v>
      </c>
      <c r="E14" s="1646">
        <v>504906.88311500003</v>
      </c>
      <c r="F14" s="1641">
        <v>7.6090028395487286E-2</v>
      </c>
      <c r="G14" s="1641">
        <v>0.11880539246074329</v>
      </c>
      <c r="I14" s="1643"/>
      <c r="K14" s="1650"/>
    </row>
    <row r="15" spans="1:12" ht="15">
      <c r="B15" s="1651" t="s">
        <v>1662</v>
      </c>
      <c r="C15" s="1652">
        <v>133747.14364299999</v>
      </c>
      <c r="D15" s="1652">
        <v>153813.17159499999</v>
      </c>
      <c r="E15" s="1652">
        <v>175393.611855</v>
      </c>
      <c r="F15" s="1653">
        <v>0.15002958123397803</v>
      </c>
      <c r="G15" s="1653">
        <v>0.14030294048433434</v>
      </c>
      <c r="I15" s="1643"/>
    </row>
    <row r="16" spans="1:12" ht="15">
      <c r="B16" s="1651" t="s">
        <v>1663</v>
      </c>
      <c r="C16" s="1652">
        <v>214161.76785599999</v>
      </c>
      <c r="D16" s="1652">
        <v>222951.147253</v>
      </c>
      <c r="E16" s="1652">
        <v>238743.71625600001</v>
      </c>
      <c r="F16" s="1653">
        <v>4.1040842560236435E-2</v>
      </c>
      <c r="G16" s="1653">
        <v>7.0834212775227279E-2</v>
      </c>
      <c r="I16" s="1643"/>
    </row>
    <row r="17" spans="2:13" ht="15">
      <c r="B17" s="1651" t="s">
        <v>1664</v>
      </c>
      <c r="C17" s="1652">
        <v>67934.134369000007</v>
      </c>
      <c r="D17" s="1652">
        <v>71065.523331999997</v>
      </c>
      <c r="E17" s="1652">
        <v>86796.523096000004</v>
      </c>
      <c r="F17" s="1653">
        <v>4.6094485373010308E-2</v>
      </c>
      <c r="G17" s="1653">
        <v>0.22135909265747311</v>
      </c>
      <c r="H17" s="1654"/>
      <c r="I17" s="1643"/>
      <c r="J17" s="1654"/>
      <c r="K17" s="1654"/>
      <c r="L17" s="1654"/>
      <c r="M17" s="1654"/>
    </row>
    <row r="18" spans="2:13" ht="15">
      <c r="B18" s="1651" t="s">
        <v>1795</v>
      </c>
      <c r="C18" s="1652">
        <v>3537.3577</v>
      </c>
      <c r="D18" s="1652">
        <v>3461.228204</v>
      </c>
      <c r="E18" s="1652">
        <v>3973.0319079999999</v>
      </c>
      <c r="F18" s="1653">
        <v>-2.1521571312960508E-2</v>
      </c>
      <c r="G18" s="1653">
        <v>0.14786765674928026</v>
      </c>
      <c r="I18" s="1643"/>
    </row>
    <row r="19" spans="2:13" ht="14.25">
      <c r="B19" s="1645" t="s">
        <v>1796</v>
      </c>
      <c r="C19" s="1655">
        <v>61919.909858999999</v>
      </c>
      <c r="D19" s="1655">
        <v>74115.671705000001</v>
      </c>
      <c r="E19" s="1655">
        <v>86996.325939000002</v>
      </c>
      <c r="F19" s="1656">
        <v>0.19696026486103424</v>
      </c>
      <c r="G19" s="1656">
        <v>0.17379123655882678</v>
      </c>
      <c r="I19" s="1643"/>
    </row>
    <row r="20" spans="2:13" ht="14.25">
      <c r="B20" s="1657" t="s">
        <v>1665</v>
      </c>
      <c r="C20" s="1655">
        <v>58324.679075</v>
      </c>
      <c r="D20" s="1655">
        <v>70452.718248999998</v>
      </c>
      <c r="E20" s="1655">
        <v>81343.175801999998</v>
      </c>
      <c r="F20" s="1656">
        <v>0.20794009270765956</v>
      </c>
      <c r="G20" s="1656">
        <v>0.15457824515031504</v>
      </c>
      <c r="I20" s="1643"/>
    </row>
    <row r="21" spans="2:13" ht="15">
      <c r="B21" s="1658" t="s">
        <v>1666</v>
      </c>
      <c r="C21" s="1652">
        <v>6032.1032809999997</v>
      </c>
      <c r="D21" s="1652">
        <v>7371.1338500000002</v>
      </c>
      <c r="E21" s="1652">
        <v>8598.9519010000004</v>
      </c>
      <c r="F21" s="1653">
        <v>0.2219840255749097</v>
      </c>
      <c r="G21" s="1653">
        <v>0.16657112406119179</v>
      </c>
      <c r="I21" s="1643"/>
    </row>
    <row r="22" spans="2:13" ht="15">
      <c r="B22" s="1658" t="s">
        <v>1667</v>
      </c>
      <c r="C22" s="1652">
        <v>10823.587163</v>
      </c>
      <c r="D22" s="1652">
        <v>12713.171474999999</v>
      </c>
      <c r="E22" s="1652">
        <v>14313.942257999999</v>
      </c>
      <c r="F22" s="1653">
        <v>0.17458022775106086</v>
      </c>
      <c r="G22" s="1653">
        <v>0.12591435474207668</v>
      </c>
      <c r="H22" s="1659"/>
      <c r="I22" s="1643"/>
    </row>
    <row r="23" spans="2:13" ht="15">
      <c r="B23" s="1658" t="s">
        <v>1668</v>
      </c>
      <c r="C23" s="1652">
        <v>16346.719778000001</v>
      </c>
      <c r="D23" s="1652">
        <v>16986.039385</v>
      </c>
      <c r="E23" s="1652">
        <v>18495.140281</v>
      </c>
      <c r="F23" s="1653">
        <v>3.9109963080202759E-2</v>
      </c>
      <c r="G23" s="1653">
        <v>8.8843600429459268E-2</v>
      </c>
      <c r="I23" s="1643"/>
    </row>
    <row r="24" spans="2:13" ht="15">
      <c r="B24" s="1660" t="s">
        <v>1669</v>
      </c>
      <c r="C24" s="1652">
        <v>2589.1479279999999</v>
      </c>
      <c r="D24" s="1652">
        <v>2715.7308189999999</v>
      </c>
      <c r="E24" s="1652">
        <v>3133.5730469999999</v>
      </c>
      <c r="F24" s="1653">
        <v>4.8889787111460858E-2</v>
      </c>
      <c r="G24" s="1653">
        <v>0.1538599573553685</v>
      </c>
      <c r="I24" s="1643"/>
    </row>
    <row r="25" spans="2:13" ht="15">
      <c r="B25" s="1658" t="s">
        <v>1670</v>
      </c>
      <c r="C25" s="1652">
        <v>20009.673647</v>
      </c>
      <c r="D25" s="1652">
        <v>26385.823396</v>
      </c>
      <c r="E25" s="1652">
        <v>34894.255763000001</v>
      </c>
      <c r="F25" s="1653">
        <v>0.31865336044378512</v>
      </c>
      <c r="G25" s="1653">
        <v>0.32246226465268668</v>
      </c>
      <c r="I25" s="1643"/>
    </row>
    <row r="26" spans="2:13" ht="15">
      <c r="B26" s="1660" t="s">
        <v>1671</v>
      </c>
      <c r="C26" s="1652">
        <v>2523.4472780000001</v>
      </c>
      <c r="D26" s="1652">
        <v>4280.8193240000001</v>
      </c>
      <c r="E26" s="1652">
        <v>1907.3125520000001</v>
      </c>
      <c r="F26" s="1653">
        <v>0.69641718347800574</v>
      </c>
      <c r="G26" s="1653">
        <v>-0.55445151788891522</v>
      </c>
      <c r="I26" s="1643"/>
    </row>
    <row r="27" spans="2:13" ht="14.25">
      <c r="B27" s="1657" t="s">
        <v>1797</v>
      </c>
      <c r="C27" s="1646">
        <v>3595.2307839999999</v>
      </c>
      <c r="D27" s="1646">
        <v>3662.9534560000002</v>
      </c>
      <c r="E27" s="1646">
        <v>5653.1501369999996</v>
      </c>
      <c r="F27" s="1641">
        <v>1.8836808001697403E-2</v>
      </c>
      <c r="G27" s="1641">
        <v>0.54333114108780522</v>
      </c>
      <c r="I27" s="1643"/>
    </row>
    <row r="28" spans="2:13" ht="14.25">
      <c r="B28" s="1649" t="s">
        <v>1672</v>
      </c>
      <c r="C28" s="1646">
        <v>589259.740215</v>
      </c>
      <c r="D28" s="1646">
        <v>656268.79622500006</v>
      </c>
      <c r="E28" s="1646">
        <v>701874.97835999995</v>
      </c>
      <c r="F28" s="1641">
        <v>0.11371734981512716</v>
      </c>
      <c r="G28" s="1641">
        <v>6.9493144268532259E-2</v>
      </c>
      <c r="I28" s="1644"/>
    </row>
    <row r="29" spans="2:13" ht="14.25">
      <c r="B29" s="1661" t="s">
        <v>1673</v>
      </c>
      <c r="C29" s="1646">
        <v>389676.81802000001</v>
      </c>
      <c r="D29" s="1646">
        <v>431664.37413300003</v>
      </c>
      <c r="E29" s="1646">
        <v>459445.67484999995</v>
      </c>
      <c r="F29" s="1641">
        <v>0.10774968941274055</v>
      </c>
      <c r="G29" s="1641">
        <v>6.4358567400422562E-2</v>
      </c>
      <c r="I29" s="1643"/>
    </row>
    <row r="30" spans="2:13" ht="15">
      <c r="B30" s="1662" t="s">
        <v>1674</v>
      </c>
      <c r="C30" s="1652">
        <v>216391.02427299999</v>
      </c>
      <c r="D30" s="1652">
        <v>247420.710999</v>
      </c>
      <c r="E30" s="1652">
        <v>271390.42859999998</v>
      </c>
      <c r="F30" s="1653">
        <v>0.14339636697154678</v>
      </c>
      <c r="G30" s="1653">
        <v>9.6878379761413225E-2</v>
      </c>
      <c r="I30" s="1643"/>
    </row>
    <row r="31" spans="2:13" ht="15">
      <c r="B31" s="1662" t="s">
        <v>1675</v>
      </c>
      <c r="C31" s="1652">
        <v>173285.79374699999</v>
      </c>
      <c r="D31" s="1652">
        <v>184243.663134</v>
      </c>
      <c r="E31" s="1652">
        <v>188055.24625</v>
      </c>
      <c r="F31" s="1653">
        <v>6.32358207216841E-2</v>
      </c>
      <c r="G31" s="1653">
        <v>2.0687729776778463E-2</v>
      </c>
      <c r="I31" s="1643"/>
    </row>
    <row r="32" spans="2:13" ht="14.25">
      <c r="B32" s="1663" t="s">
        <v>1676</v>
      </c>
      <c r="C32" s="1646">
        <v>168644.18026499994</v>
      </c>
      <c r="D32" s="1646">
        <v>189702.48317399999</v>
      </c>
      <c r="E32" s="1646">
        <v>202241.10832900001</v>
      </c>
      <c r="F32" s="1641">
        <v>0.12486824553275411</v>
      </c>
      <c r="G32" s="1641">
        <v>6.6096262659351979E-2</v>
      </c>
      <c r="I32" s="1643"/>
    </row>
    <row r="33" spans="2:9" ht="15">
      <c r="B33" s="1662" t="s">
        <v>1677</v>
      </c>
      <c r="C33" s="1652">
        <v>53533.987218000002</v>
      </c>
      <c r="D33" s="1652">
        <v>53937.395067999998</v>
      </c>
      <c r="E33" s="1652">
        <v>58592.540218000002</v>
      </c>
      <c r="F33" s="1653">
        <v>7.5355464997823862E-3</v>
      </c>
      <c r="G33" s="1653">
        <v>8.6306451101896275E-2</v>
      </c>
      <c r="H33" s="1648"/>
      <c r="I33" s="1643"/>
    </row>
    <row r="34" spans="2:9" ht="15">
      <c r="B34" s="1662" t="s">
        <v>1678</v>
      </c>
      <c r="C34" s="1652">
        <v>32808.637556000001</v>
      </c>
      <c r="D34" s="1652">
        <v>39402.194303999997</v>
      </c>
      <c r="E34" s="1652">
        <v>42013.901189999997</v>
      </c>
      <c r="F34" s="1653">
        <v>0.20097014808206115</v>
      </c>
      <c r="G34" s="1653">
        <v>6.6283285287359384E-2</v>
      </c>
      <c r="I34" s="1643"/>
    </row>
    <row r="35" spans="2:9" ht="15">
      <c r="B35" s="1662" t="s">
        <v>1679</v>
      </c>
      <c r="C35" s="1652">
        <v>48357.003387999997</v>
      </c>
      <c r="D35" s="1652">
        <v>55877.162414999999</v>
      </c>
      <c r="E35" s="1652">
        <v>60239.319319000002</v>
      </c>
      <c r="F35" s="1653">
        <v>0.15551333829891867</v>
      </c>
      <c r="G35" s="1653">
        <v>7.8066900956820895E-2</v>
      </c>
      <c r="I35" s="1643"/>
    </row>
    <row r="36" spans="2:9" ht="15">
      <c r="B36" s="1662" t="s">
        <v>1680</v>
      </c>
      <c r="C36" s="1652">
        <v>2813.8312770000002</v>
      </c>
      <c r="D36" s="1652">
        <v>3356.6762910000002</v>
      </c>
      <c r="E36" s="1652">
        <v>3621.909056</v>
      </c>
      <c r="F36" s="1653">
        <v>0.19292024309956513</v>
      </c>
      <c r="G36" s="1653">
        <v>7.9016485954021887E-2</v>
      </c>
      <c r="I36" s="1643"/>
    </row>
    <row r="37" spans="2:9" ht="15">
      <c r="B37" s="1662" t="s">
        <v>1681</v>
      </c>
      <c r="C37" s="1652">
        <v>9759.3660249999994</v>
      </c>
      <c r="D37" s="1652">
        <v>10693.431272</v>
      </c>
      <c r="E37" s="1652">
        <v>11044.527907</v>
      </c>
      <c r="F37" s="1653">
        <v>9.5709623412756573E-2</v>
      </c>
      <c r="G37" s="1653">
        <v>3.2832925753150999E-2</v>
      </c>
      <c r="I37" s="1643"/>
    </row>
    <row r="38" spans="2:9" ht="15">
      <c r="B38" s="1662" t="s">
        <v>1682</v>
      </c>
      <c r="C38" s="1652">
        <v>15229.774224000001</v>
      </c>
      <c r="D38" s="1652">
        <v>16670.181788999998</v>
      </c>
      <c r="E38" s="1652">
        <v>16629.426203999999</v>
      </c>
      <c r="F38" s="1653">
        <v>9.457839254964906E-2</v>
      </c>
      <c r="G38" s="1653">
        <v>-2.4448194696288228E-3</v>
      </c>
      <c r="H38" s="1650"/>
      <c r="I38" s="1643"/>
    </row>
    <row r="39" spans="2:9" ht="15">
      <c r="B39" s="1662" t="s">
        <v>1671</v>
      </c>
      <c r="C39" s="1652">
        <v>6141.5805769999997</v>
      </c>
      <c r="D39" s="1652">
        <v>9765.442035</v>
      </c>
      <c r="E39" s="1652">
        <v>10099.484435</v>
      </c>
      <c r="F39" s="1653">
        <v>0.59005355585030217</v>
      </c>
      <c r="G39" s="1653">
        <v>3.4206582641397087E-2</v>
      </c>
      <c r="H39" s="1650"/>
      <c r="I39" s="1643"/>
    </row>
    <row r="40" spans="2:9" ht="14.25">
      <c r="B40" s="1661" t="s">
        <v>1683</v>
      </c>
      <c r="C40" s="1646">
        <v>27637.589506</v>
      </c>
      <c r="D40" s="1646">
        <v>31541.156406000002</v>
      </c>
      <c r="E40" s="1646">
        <v>35763.916454999991</v>
      </c>
      <c r="F40" s="1641">
        <v>0.14124122145864249</v>
      </c>
      <c r="G40" s="1641">
        <v>0.13388095206923678</v>
      </c>
      <c r="H40" s="1650"/>
      <c r="I40" s="1643"/>
    </row>
    <row r="41" spans="2:9" ht="15">
      <c r="B41" s="1662" t="s">
        <v>1684</v>
      </c>
      <c r="C41" s="1652">
        <v>22685.200077000001</v>
      </c>
      <c r="D41" s="1652">
        <v>24668.660327000001</v>
      </c>
      <c r="E41" s="1652">
        <v>28103.575369999999</v>
      </c>
      <c r="F41" s="1653">
        <v>8.743410872584656E-2</v>
      </c>
      <c r="G41" s="1653">
        <v>0.13924205844451398</v>
      </c>
      <c r="H41" s="1650"/>
      <c r="I41" s="1643"/>
    </row>
    <row r="42" spans="2:9" ht="15">
      <c r="B42" s="1662" t="s">
        <v>1685</v>
      </c>
      <c r="C42" s="1652">
        <v>2967.4121749999999</v>
      </c>
      <c r="D42" s="1652">
        <v>4479.6291140000003</v>
      </c>
      <c r="E42" s="1652">
        <v>4927.5838789999998</v>
      </c>
      <c r="F42" s="1653">
        <v>0.50960798494398585</v>
      </c>
      <c r="G42" s="1653">
        <v>9.9998181456590896E-2</v>
      </c>
      <c r="H42" s="1650"/>
      <c r="I42" s="1643"/>
    </row>
    <row r="43" spans="2:9" ht="15">
      <c r="B43" s="1662" t="s">
        <v>1686</v>
      </c>
      <c r="C43" s="1652">
        <v>292.38727399999999</v>
      </c>
      <c r="D43" s="1652">
        <v>306.02133400000002</v>
      </c>
      <c r="E43" s="1652">
        <v>329.72867600000001</v>
      </c>
      <c r="F43" s="1653">
        <v>4.6630141638791089E-2</v>
      </c>
      <c r="G43" s="1653">
        <v>7.7469572758610328E-2</v>
      </c>
      <c r="I43" s="1643"/>
    </row>
    <row r="44" spans="2:9" ht="15">
      <c r="B44" s="1662" t="s">
        <v>1798</v>
      </c>
      <c r="C44" s="1652">
        <v>1291.266834</v>
      </c>
      <c r="D44" s="1652">
        <v>1567.4741409999999</v>
      </c>
      <c r="E44" s="1652">
        <v>1813.870934</v>
      </c>
      <c r="F44" s="1653">
        <v>0.21390412866439346</v>
      </c>
      <c r="G44" s="1653">
        <v>0.15719352974002265</v>
      </c>
      <c r="I44" s="1643"/>
    </row>
    <row r="45" spans="2:9" ht="15">
      <c r="B45" s="1662" t="s">
        <v>1799</v>
      </c>
      <c r="C45" s="1652">
        <v>401.32314600000001</v>
      </c>
      <c r="D45" s="1652">
        <v>519.37148999999999</v>
      </c>
      <c r="E45" s="1652">
        <v>589.15759600000001</v>
      </c>
      <c r="F45" s="1653">
        <v>0.29414785859373271</v>
      </c>
      <c r="G45" s="1653">
        <v>0.13436645511674117</v>
      </c>
      <c r="I45" s="1643"/>
    </row>
    <row r="46" spans="2:9" ht="14.25">
      <c r="B46" s="1661" t="s">
        <v>1800</v>
      </c>
      <c r="C46" s="1646">
        <v>3301.1524239999999</v>
      </c>
      <c r="D46" s="1646">
        <v>3360.7825120000002</v>
      </c>
      <c r="E46" s="1646">
        <v>4424.2787259999996</v>
      </c>
      <c r="F46" s="1641">
        <v>1.8063415541335948E-2</v>
      </c>
      <c r="G46" s="1641">
        <v>0.31644303378831662</v>
      </c>
      <c r="I46" s="1643"/>
    </row>
    <row r="47" spans="2:9" ht="28.5">
      <c r="B47" s="1664" t="s">
        <v>1687</v>
      </c>
      <c r="C47" s="1665">
        <v>72888.769362999999</v>
      </c>
      <c r="D47" s="1665">
        <v>82499.69853899999</v>
      </c>
      <c r="E47" s="1665">
        <v>92473.058947999991</v>
      </c>
      <c r="F47" s="1666">
        <v>0.13185747626133915</v>
      </c>
      <c r="G47" s="1666">
        <v>0.1208896588183932</v>
      </c>
      <c r="I47" s="1643"/>
    </row>
    <row r="48" spans="2:9" ht="15">
      <c r="B48" s="1667" t="s">
        <v>1688</v>
      </c>
      <c r="C48" s="1668">
        <v>61613.715471000003</v>
      </c>
      <c r="D48" s="1668">
        <v>66337.318889999995</v>
      </c>
      <c r="E48" s="1668">
        <v>68471.381529999999</v>
      </c>
      <c r="F48" s="1669">
        <v>7.6664803978965912E-2</v>
      </c>
      <c r="G48" s="1669">
        <v>3.216986570618996E-2</v>
      </c>
      <c r="I48" s="1643"/>
    </row>
    <row r="49" spans="2:9" ht="15">
      <c r="B49" s="1662" t="s">
        <v>1689</v>
      </c>
      <c r="C49" s="1652">
        <v>61613.715471000003</v>
      </c>
      <c r="D49" s="1652">
        <v>66337.318889999995</v>
      </c>
      <c r="E49" s="1652">
        <v>68471.381529999999</v>
      </c>
      <c r="F49" s="1653">
        <v>7.6664803978965912E-2</v>
      </c>
      <c r="G49" s="1653">
        <v>3.216986570618996E-2</v>
      </c>
      <c r="I49" s="1643"/>
    </row>
    <row r="50" spans="2:9" ht="15">
      <c r="B50" s="1662" t="s">
        <v>1671</v>
      </c>
      <c r="C50" s="1652">
        <v>0</v>
      </c>
      <c r="D50" s="1652">
        <v>0</v>
      </c>
      <c r="E50" s="1652">
        <v>0</v>
      </c>
      <c r="F50" s="1670">
        <v>0</v>
      </c>
      <c r="G50" s="1670">
        <v>0</v>
      </c>
      <c r="I50" s="1643"/>
    </row>
    <row r="51" spans="2:9" ht="15">
      <c r="B51" s="1667" t="s">
        <v>1690</v>
      </c>
      <c r="C51" s="1668">
        <v>0</v>
      </c>
      <c r="D51" s="1668">
        <v>0</v>
      </c>
      <c r="E51" s="1668">
        <v>0</v>
      </c>
      <c r="F51" s="1670">
        <v>0</v>
      </c>
      <c r="G51" s="1670">
        <v>0</v>
      </c>
      <c r="I51" s="1643"/>
    </row>
    <row r="52" spans="2:9" ht="15">
      <c r="B52" s="1667" t="s">
        <v>1691</v>
      </c>
      <c r="C52" s="1668">
        <v>11275.053891999998</v>
      </c>
      <c r="D52" s="1668">
        <v>16162.379649</v>
      </c>
      <c r="E52" s="1668">
        <v>24001.677417999999</v>
      </c>
      <c r="F52" s="1669">
        <v>0.43346362720871001</v>
      </c>
      <c r="G52" s="1669">
        <v>0.48503363608867045</v>
      </c>
      <c r="I52" s="1643"/>
    </row>
    <row r="53" spans="2:9" ht="15">
      <c r="B53" s="1662" t="s">
        <v>1692</v>
      </c>
      <c r="C53" s="1652">
        <v>11050.510229</v>
      </c>
      <c r="D53" s="1652">
        <v>15904.42661</v>
      </c>
      <c r="E53" s="1652">
        <v>23664.349824000001</v>
      </c>
      <c r="F53" s="1653">
        <v>0.43924816867385941</v>
      </c>
      <c r="G53" s="1653">
        <v>0.48790964957648364</v>
      </c>
      <c r="I53" s="1643"/>
    </row>
    <row r="54" spans="2:9" ht="15">
      <c r="B54" s="1662" t="s">
        <v>1693</v>
      </c>
      <c r="C54" s="1652">
        <v>190.20907600000001</v>
      </c>
      <c r="D54" s="1652">
        <v>205.08095299999999</v>
      </c>
      <c r="E54" s="1652">
        <v>228.09907899999999</v>
      </c>
      <c r="F54" s="1653">
        <v>7.8186999867450924E-2</v>
      </c>
      <c r="G54" s="1653">
        <v>0.11223921901708733</v>
      </c>
      <c r="I54" s="1643"/>
    </row>
    <row r="55" spans="2:9" ht="15">
      <c r="B55" s="1662" t="s">
        <v>1671</v>
      </c>
      <c r="C55" s="1652">
        <v>34.334586999999999</v>
      </c>
      <c r="D55" s="1652">
        <v>52.872086000000003</v>
      </c>
      <c r="E55" s="1652">
        <v>109.228515</v>
      </c>
      <c r="F55" s="1653">
        <v>0.53990744085548492</v>
      </c>
      <c r="G55" s="1653">
        <v>1.0659013718505452</v>
      </c>
      <c r="I55" s="1643"/>
    </row>
    <row r="56" spans="2:9" ht="14.25">
      <c r="B56" s="1649" t="s">
        <v>1694</v>
      </c>
      <c r="C56" s="1646">
        <v>1585.3084899999999</v>
      </c>
      <c r="D56" s="1646">
        <v>1705.9882909999999</v>
      </c>
      <c r="E56" s="1646">
        <v>1909.0761709999999</v>
      </c>
      <c r="F56" s="1641">
        <v>7.612385965333468E-2</v>
      </c>
      <c r="G56" s="1641">
        <v>0.11904412302909528</v>
      </c>
      <c r="I56" s="1643"/>
    </row>
    <row r="57" spans="2:9" ht="14.25">
      <c r="B57" s="1649" t="s">
        <v>1801</v>
      </c>
      <c r="C57" s="1646">
        <v>6.1472509999999998</v>
      </c>
      <c r="D57" s="1646">
        <v>3.0091730000000001</v>
      </c>
      <c r="E57" s="1646">
        <v>3.5916030000000001</v>
      </c>
      <c r="F57" s="1641">
        <v>-0.51048476790682529</v>
      </c>
      <c r="G57" s="1641">
        <v>0.19355151731056996</v>
      </c>
      <c r="I57" s="1643"/>
    </row>
    <row r="58" spans="2:9" ht="14.25">
      <c r="B58" s="1649" t="s">
        <v>1695</v>
      </c>
      <c r="C58" s="1646">
        <v>7581.4783969999999</v>
      </c>
      <c r="D58" s="1646">
        <v>8245.3376640000006</v>
      </c>
      <c r="E58" s="1646">
        <v>8669.1388029999998</v>
      </c>
      <c r="F58" s="1641">
        <v>8.7563299957787999E-2</v>
      </c>
      <c r="G58" s="1641">
        <v>5.139888216468802E-2</v>
      </c>
      <c r="H58" s="1642"/>
      <c r="I58" s="1643"/>
    </row>
    <row r="59" spans="2:9" ht="14.25">
      <c r="B59" s="1649" t="s">
        <v>1696</v>
      </c>
      <c r="C59" s="1646">
        <v>900.14230999999995</v>
      </c>
      <c r="D59" s="1646">
        <v>432</v>
      </c>
      <c r="E59" s="1646">
        <v>446.99999700000001</v>
      </c>
      <c r="F59" s="1641">
        <v>0</v>
      </c>
      <c r="G59" s="1641">
        <v>0</v>
      </c>
      <c r="H59" s="1642"/>
      <c r="I59" s="1643"/>
    </row>
    <row r="60" spans="2:9" ht="14.25">
      <c r="B60" s="1649" t="s">
        <v>1697</v>
      </c>
      <c r="C60" s="1646">
        <v>8610.3185720000001</v>
      </c>
      <c r="D60" s="1646">
        <v>24412.527792000001</v>
      </c>
      <c r="E60" s="1646">
        <v>32724.882865</v>
      </c>
      <c r="F60" s="1641">
        <v>1.8352641760999875</v>
      </c>
      <c r="G60" s="1641">
        <v>0.34049546789349527</v>
      </c>
      <c r="H60" s="1642"/>
      <c r="I60" s="1644"/>
    </row>
    <row r="61" spans="2:9" ht="15">
      <c r="B61" s="1671" t="s">
        <v>1698</v>
      </c>
      <c r="C61" s="1652">
        <v>3.5692879999999998</v>
      </c>
      <c r="D61" s="1652">
        <v>0</v>
      </c>
      <c r="E61" s="1652">
        <v>0</v>
      </c>
      <c r="F61" s="1653">
        <v>-1</v>
      </c>
      <c r="G61" s="1653">
        <v>0</v>
      </c>
      <c r="H61" s="1642"/>
      <c r="I61" s="1643"/>
    </row>
    <row r="62" spans="2:9" ht="15">
      <c r="B62" s="1671" t="s">
        <v>1624</v>
      </c>
      <c r="C62" s="1652">
        <v>88.378218000000004</v>
      </c>
      <c r="D62" s="1652">
        <v>1550.0814479999999</v>
      </c>
      <c r="E62" s="1652">
        <v>4681.3481590000001</v>
      </c>
      <c r="F62" s="1653">
        <v>0</v>
      </c>
      <c r="G62" s="1653">
        <v>2.0200659230133566</v>
      </c>
      <c r="H62" s="1642"/>
      <c r="I62" s="1644"/>
    </row>
    <row r="63" spans="2:9" ht="15">
      <c r="B63" s="1671" t="s">
        <v>1792</v>
      </c>
      <c r="C63" s="1652">
        <v>7683.3710659999997</v>
      </c>
      <c r="D63" s="1652">
        <v>9807.446344</v>
      </c>
      <c r="E63" s="1652">
        <v>15043.534706</v>
      </c>
      <c r="F63" s="1653">
        <v>0.27645095619543003</v>
      </c>
      <c r="G63" s="1653">
        <v>0.53388906534302216</v>
      </c>
      <c r="H63" s="1642"/>
      <c r="I63" s="1643"/>
    </row>
    <row r="64" spans="2:9" ht="15">
      <c r="B64" s="1671" t="s">
        <v>1625</v>
      </c>
      <c r="C64" s="1652">
        <v>395</v>
      </c>
      <c r="D64" s="1652">
        <v>1035</v>
      </c>
      <c r="E64" s="1652">
        <v>1000</v>
      </c>
      <c r="F64" s="1653">
        <v>1.6202531645569622</v>
      </c>
      <c r="G64" s="1653">
        <v>-3.3816425120772986E-2</v>
      </c>
      <c r="H64" s="1642"/>
      <c r="I64" s="1643"/>
    </row>
    <row r="65" spans="2:12" ht="15">
      <c r="B65" s="1671" t="s">
        <v>1626</v>
      </c>
      <c r="C65" s="1652">
        <v>400</v>
      </c>
      <c r="D65" s="1652">
        <v>9020</v>
      </c>
      <c r="E65" s="1652">
        <v>9000</v>
      </c>
      <c r="F65" s="1653">
        <v>21.55</v>
      </c>
      <c r="G65" s="1653">
        <v>-2.2172949002217113E-3</v>
      </c>
      <c r="I65" s="1643"/>
    </row>
    <row r="66" spans="2:12" ht="15">
      <c r="B66" s="1671" t="s">
        <v>1627</v>
      </c>
      <c r="C66" s="1652">
        <v>40</v>
      </c>
      <c r="D66" s="1652">
        <v>3000</v>
      </c>
      <c r="E66" s="1652">
        <v>3000</v>
      </c>
      <c r="F66" s="1653">
        <v>74</v>
      </c>
      <c r="G66" s="1653">
        <v>0</v>
      </c>
      <c r="I66" s="1643"/>
    </row>
    <row r="67" spans="2:12" ht="15">
      <c r="B67" s="1671" t="s">
        <v>1671</v>
      </c>
      <c r="C67" s="1652">
        <v>0</v>
      </c>
      <c r="D67" s="1652">
        <v>0</v>
      </c>
      <c r="E67" s="1652">
        <v>0</v>
      </c>
      <c r="F67" s="1653">
        <v>0</v>
      </c>
      <c r="G67" s="1653">
        <v>0</v>
      </c>
      <c r="I67" s="1643"/>
    </row>
    <row r="68" spans="2:12" ht="14.25">
      <c r="B68" s="1672" t="s">
        <v>1699</v>
      </c>
      <c r="C68" s="1646">
        <v>43282.358515000007</v>
      </c>
      <c r="D68" s="1646">
        <v>42330.953344000009</v>
      </c>
      <c r="E68" s="1646">
        <v>42392.651856999997</v>
      </c>
      <c r="F68" s="1641">
        <v>-2.1981361544109901E-2</v>
      </c>
      <c r="G68" s="1641">
        <v>1.4575271314727356E-3</v>
      </c>
      <c r="H68" s="1642"/>
      <c r="I68" s="1644"/>
    </row>
    <row r="69" spans="2:12" ht="14.25">
      <c r="B69" s="1673" t="s">
        <v>1700</v>
      </c>
      <c r="C69" s="1646">
        <v>34257.226754000003</v>
      </c>
      <c r="D69" s="1646">
        <v>33052.379246000004</v>
      </c>
      <c r="E69" s="1646">
        <v>31480.965827</v>
      </c>
      <c r="F69" s="1641">
        <v>-3.5170608428170991E-2</v>
      </c>
      <c r="G69" s="1641">
        <v>-4.7543125634145533E-2</v>
      </c>
      <c r="I69" s="1643"/>
    </row>
    <row r="70" spans="2:12" ht="14.25">
      <c r="B70" s="1661" t="s">
        <v>1701</v>
      </c>
      <c r="C70" s="1646">
        <v>2253.6690340000005</v>
      </c>
      <c r="D70" s="1646">
        <v>2162.6998210000002</v>
      </c>
      <c r="E70" s="1646">
        <v>1925.747558</v>
      </c>
      <c r="F70" s="1641">
        <v>-4.0364938962905494E-2</v>
      </c>
      <c r="G70" s="1641">
        <v>-0.10956317686771566</v>
      </c>
      <c r="I70" s="1643"/>
    </row>
    <row r="71" spans="2:12" ht="15">
      <c r="B71" s="1662" t="s">
        <v>1702</v>
      </c>
      <c r="C71" s="1652">
        <v>1147.47676</v>
      </c>
      <c r="D71" s="1652">
        <v>1147.2343679999999</v>
      </c>
      <c r="E71" s="1652">
        <v>1241.127448</v>
      </c>
      <c r="F71" s="1653">
        <v>-2.1123913655562987E-4</v>
      </c>
      <c r="G71" s="1653">
        <v>8.18429804920211E-2</v>
      </c>
      <c r="I71" s="1643"/>
    </row>
    <row r="72" spans="2:12" ht="15">
      <c r="B72" s="1662" t="s">
        <v>1703</v>
      </c>
      <c r="C72" s="1652">
        <v>0</v>
      </c>
      <c r="D72" s="1652">
        <v>0</v>
      </c>
      <c r="E72" s="1652">
        <v>0</v>
      </c>
      <c r="F72" s="1670">
        <v>0</v>
      </c>
      <c r="G72" s="1670">
        <v>0</v>
      </c>
      <c r="I72" s="1643"/>
    </row>
    <row r="73" spans="2:12" ht="15">
      <c r="B73" s="1674" t="s">
        <v>1704</v>
      </c>
      <c r="C73" s="1652">
        <v>1092.249094</v>
      </c>
      <c r="D73" s="1652">
        <v>974.10607900000002</v>
      </c>
      <c r="E73" s="1652">
        <v>623.95113700000002</v>
      </c>
      <c r="F73" s="1653">
        <v>-0.10816490089027253</v>
      </c>
      <c r="G73" s="1653">
        <v>-0.35946284449786292</v>
      </c>
      <c r="I73" s="1643"/>
    </row>
    <row r="74" spans="2:12" ht="15">
      <c r="B74" s="1662" t="s">
        <v>1705</v>
      </c>
      <c r="C74" s="1652">
        <v>13.94318</v>
      </c>
      <c r="D74" s="1652">
        <v>41.359374000000003</v>
      </c>
      <c r="E74" s="1652">
        <v>60.668973000000001</v>
      </c>
      <c r="F74" s="1653">
        <v>1.9662798586836003</v>
      </c>
      <c r="G74" s="1653">
        <v>0.46687357985640676</v>
      </c>
      <c r="I74" s="1643"/>
    </row>
    <row r="75" spans="2:12" ht="14.25">
      <c r="B75" s="1661" t="s">
        <v>1706</v>
      </c>
      <c r="C75" s="1646">
        <v>32003.557720000001</v>
      </c>
      <c r="D75" s="1646">
        <v>30889.679425000002</v>
      </c>
      <c r="E75" s="1646">
        <v>29555.218269000001</v>
      </c>
      <c r="F75" s="1641">
        <v>-3.4804827161572183E-2</v>
      </c>
      <c r="G75" s="1641">
        <v>-4.3200874235035935E-2</v>
      </c>
      <c r="I75" s="1643"/>
    </row>
    <row r="76" spans="2:12" ht="15">
      <c r="B76" s="1674" t="s">
        <v>1707</v>
      </c>
      <c r="C76" s="1652">
        <v>128.386427</v>
      </c>
      <c r="D76" s="1652">
        <v>144.75673399999999</v>
      </c>
      <c r="E76" s="1652">
        <v>161.443175</v>
      </c>
      <c r="F76" s="1653">
        <v>0.12750808152017501</v>
      </c>
      <c r="G76" s="1653">
        <v>0.11527229538074546</v>
      </c>
      <c r="I76" s="1643"/>
    </row>
    <row r="77" spans="2:12" ht="15">
      <c r="B77" s="1674" t="s">
        <v>1708</v>
      </c>
      <c r="C77" s="1652">
        <v>28729.177927000001</v>
      </c>
      <c r="D77" s="1652">
        <v>28555.444049000002</v>
      </c>
      <c r="E77" s="1652">
        <v>26527.593005999999</v>
      </c>
      <c r="F77" s="1675">
        <v>-6.0472972265844804E-3</v>
      </c>
      <c r="G77" s="1675">
        <v>-7.1014516164423558E-2</v>
      </c>
      <c r="I77" s="1643"/>
      <c r="L77" s="1648"/>
    </row>
    <row r="78" spans="2:12" ht="15">
      <c r="B78" s="1674" t="s">
        <v>1671</v>
      </c>
      <c r="C78" s="1652">
        <v>3145.9933660000002</v>
      </c>
      <c r="D78" s="1652">
        <v>2189.478642</v>
      </c>
      <c r="E78" s="1652">
        <v>2866.182088</v>
      </c>
      <c r="F78" s="1653">
        <v>-0.30404219358420603</v>
      </c>
      <c r="G78" s="1653">
        <v>0.30907058558098499</v>
      </c>
      <c r="I78" s="1643"/>
    </row>
    <row r="79" spans="2:12" ht="14.25">
      <c r="B79" s="1673" t="s">
        <v>1709</v>
      </c>
      <c r="C79" s="1646">
        <v>6895.9707779999999</v>
      </c>
      <c r="D79" s="1646">
        <v>7336.5869830000001</v>
      </c>
      <c r="E79" s="1646">
        <v>8247.3235559999994</v>
      </c>
      <c r="F79" s="1641">
        <v>6.3894732037682589E-2</v>
      </c>
      <c r="G79" s="1641">
        <v>0.1241362741435923</v>
      </c>
      <c r="I79" s="1643"/>
    </row>
    <row r="80" spans="2:12" ht="15">
      <c r="B80" s="1662" t="s">
        <v>1710</v>
      </c>
      <c r="C80" s="1652">
        <v>5723.0540959999998</v>
      </c>
      <c r="D80" s="1652">
        <v>6374.9286050000001</v>
      </c>
      <c r="E80" s="1652">
        <v>6987.5066129999996</v>
      </c>
      <c r="F80" s="1653">
        <v>0.11390325830671655</v>
      </c>
      <c r="G80" s="1653">
        <v>9.6091744073736107E-2</v>
      </c>
      <c r="I80" s="1643"/>
    </row>
    <row r="81" spans="2:9" ht="15">
      <c r="B81" s="1662" t="s">
        <v>1711</v>
      </c>
      <c r="C81" s="1652">
        <v>1143.168649</v>
      </c>
      <c r="D81" s="1652">
        <v>930.05569800000001</v>
      </c>
      <c r="E81" s="1652">
        <v>1219.5832330000001</v>
      </c>
      <c r="F81" s="1653">
        <v>-0.18642301919880588</v>
      </c>
      <c r="G81" s="1653">
        <v>0.31130128617307817</v>
      </c>
      <c r="I81" s="1643"/>
    </row>
    <row r="82" spans="2:9" ht="15">
      <c r="B82" s="1662" t="s">
        <v>1671</v>
      </c>
      <c r="C82" s="1652">
        <v>29.748033</v>
      </c>
      <c r="D82" s="1652">
        <v>31.602679999999999</v>
      </c>
      <c r="E82" s="1652">
        <v>40.233710000000002</v>
      </c>
      <c r="F82" s="1653">
        <v>6.234519774803271E-2</v>
      </c>
      <c r="G82" s="1653">
        <v>0.27311069820660783</v>
      </c>
      <c r="I82" s="1643"/>
    </row>
    <row r="83" spans="2:9" ht="14.25">
      <c r="B83" s="1673" t="s">
        <v>1712</v>
      </c>
      <c r="C83" s="1646">
        <v>2129.1609829999998</v>
      </c>
      <c r="D83" s="1646">
        <v>1941.9871149999999</v>
      </c>
      <c r="E83" s="1646">
        <v>2664.362474</v>
      </c>
      <c r="F83" s="1641">
        <v>-8.790968343608796E-2</v>
      </c>
      <c r="G83" s="1641">
        <v>0.37197742117871879</v>
      </c>
      <c r="I83" s="1643"/>
    </row>
    <row r="84" spans="2:9" ht="15">
      <c r="B84" s="1671" t="s">
        <v>1708</v>
      </c>
      <c r="C84" s="1652">
        <v>2127.5714899999998</v>
      </c>
      <c r="D84" s="1652">
        <v>1941.831606</v>
      </c>
      <c r="E84" s="1652">
        <v>2664.362474</v>
      </c>
      <c r="F84" s="1641">
        <v>-8.7301359730102335E-2</v>
      </c>
      <c r="G84" s="1641">
        <v>0.37208729416468267</v>
      </c>
      <c r="I84" s="1643"/>
    </row>
    <row r="85" spans="2:9" ht="15">
      <c r="B85" s="1671" t="s">
        <v>1671</v>
      </c>
      <c r="C85" s="1652">
        <v>1.589493</v>
      </c>
      <c r="D85" s="1652">
        <v>0.15550900000000001</v>
      </c>
      <c r="E85" s="1652">
        <v>0</v>
      </c>
      <c r="F85" s="1641">
        <v>-0.90216440084983074</v>
      </c>
      <c r="G85" s="1641">
        <v>-1</v>
      </c>
      <c r="I85" s="1643"/>
    </row>
    <row r="86" spans="2:9" ht="14.25">
      <c r="B86" s="1673" t="s">
        <v>1713</v>
      </c>
      <c r="C86" s="1646">
        <v>0</v>
      </c>
      <c r="D86" s="1646">
        <v>0</v>
      </c>
      <c r="E86" s="1646">
        <v>0</v>
      </c>
      <c r="F86" s="1641">
        <v>0</v>
      </c>
      <c r="G86" s="1676">
        <v>0</v>
      </c>
      <c r="I86" s="1643"/>
    </row>
    <row r="87" spans="2:9" ht="14.25">
      <c r="B87" s="1649" t="s">
        <v>1714</v>
      </c>
      <c r="C87" s="1646">
        <v>41445.802097</v>
      </c>
      <c r="D87" s="1646">
        <v>39145.453806999998</v>
      </c>
      <c r="E87" s="1646">
        <v>36973.129237000001</v>
      </c>
      <c r="F87" s="1641">
        <v>-5.550256415875976E-2</v>
      </c>
      <c r="G87" s="1641">
        <v>-5.54936616831746E-2</v>
      </c>
      <c r="H87" s="1642"/>
      <c r="I87" s="1643"/>
    </row>
    <row r="88" spans="2:9" ht="14.25">
      <c r="B88" s="1673" t="s">
        <v>1715</v>
      </c>
      <c r="C88" s="1646">
        <v>29033.266086</v>
      </c>
      <c r="D88" s="1646">
        <v>21259.304344</v>
      </c>
      <c r="E88" s="1646">
        <v>21328.944089999997</v>
      </c>
      <c r="F88" s="1641">
        <v>-0.26776049649297451</v>
      </c>
      <c r="G88" s="1641">
        <v>3.2757302343080497E-3</v>
      </c>
      <c r="I88" s="1643"/>
    </row>
    <row r="89" spans="2:9" ht="15">
      <c r="B89" s="1662" t="s">
        <v>1716</v>
      </c>
      <c r="C89" s="1652">
        <v>14212.478596000001</v>
      </c>
      <c r="D89" s="1652">
        <v>18947.413172</v>
      </c>
      <c r="E89" s="1652">
        <v>18449.27145</v>
      </c>
      <c r="F89" s="1653">
        <v>0.33315333029473226</v>
      </c>
      <c r="G89" s="1653">
        <v>-2.6290751010599189E-2</v>
      </c>
      <c r="I89" s="1643"/>
    </row>
    <row r="90" spans="2:9" ht="15">
      <c r="B90" s="1662" t="s">
        <v>1717</v>
      </c>
      <c r="C90" s="1652">
        <v>865.252296</v>
      </c>
      <c r="D90" s="1652">
        <v>416.61789900000002</v>
      </c>
      <c r="E90" s="1652">
        <v>637.35147300000006</v>
      </c>
      <c r="F90" s="1653">
        <v>-0.51850124995218727</v>
      </c>
      <c r="G90" s="1653">
        <v>0.52982258930742687</v>
      </c>
      <c r="I90" s="1643"/>
    </row>
    <row r="91" spans="2:9" ht="15">
      <c r="B91" s="1662" t="s">
        <v>1718</v>
      </c>
      <c r="C91" s="1652">
        <v>13955.528136999999</v>
      </c>
      <c r="D91" s="1652">
        <v>1895.263852</v>
      </c>
      <c r="E91" s="1652">
        <v>2242.3211670000001</v>
      </c>
      <c r="F91" s="1653">
        <v>-0.86419261002561942</v>
      </c>
      <c r="G91" s="1653">
        <v>0.18311820522180255</v>
      </c>
      <c r="I91" s="1643"/>
    </row>
    <row r="92" spans="2:9" ht="15">
      <c r="B92" s="1662" t="s">
        <v>1671</v>
      </c>
      <c r="C92" s="1652">
        <v>7.0569999999999999E-3</v>
      </c>
      <c r="D92" s="1652">
        <v>9.4210000000000006E-3</v>
      </c>
      <c r="E92" s="1652">
        <v>0</v>
      </c>
      <c r="F92" s="1653">
        <v>0.33498653818903223</v>
      </c>
      <c r="G92" s="1653">
        <v>-1</v>
      </c>
      <c r="I92" s="1643"/>
    </row>
    <row r="93" spans="2:9" ht="15">
      <c r="B93" s="1673" t="s">
        <v>1719</v>
      </c>
      <c r="C93" s="1652">
        <v>1469.473931</v>
      </c>
      <c r="D93" s="1652">
        <v>1295.895851</v>
      </c>
      <c r="E93" s="1652">
        <v>2042.382963</v>
      </c>
      <c r="F93" s="1641">
        <v>-0.11812259907317813</v>
      </c>
      <c r="G93" s="1641">
        <v>0.57603943358871046</v>
      </c>
      <c r="I93" s="1643"/>
    </row>
    <row r="94" spans="2:9" ht="15">
      <c r="B94" s="1651" t="s">
        <v>1802</v>
      </c>
      <c r="C94" s="1652">
        <v>1010.01852</v>
      </c>
      <c r="D94" s="1652">
        <v>1129.233037</v>
      </c>
      <c r="E94" s="1652">
        <v>1850.5712470000001</v>
      </c>
      <c r="F94" s="1653">
        <v>0.11803201093777971</v>
      </c>
      <c r="G94" s="1653">
        <v>0.63878596035089275</v>
      </c>
      <c r="I94" s="1643"/>
    </row>
    <row r="95" spans="2:9" ht="14.25">
      <c r="B95" s="1673" t="s">
        <v>1720</v>
      </c>
      <c r="C95" s="1646">
        <v>10943.06208</v>
      </c>
      <c r="D95" s="1646">
        <v>16590.253612</v>
      </c>
      <c r="E95" s="1646">
        <v>13601.802184</v>
      </c>
      <c r="F95" s="1641">
        <v>0.51605222475353085</v>
      </c>
      <c r="G95" s="1641">
        <v>-0.18013295624597347</v>
      </c>
      <c r="I95" s="1643"/>
    </row>
    <row r="96" spans="2:9" ht="15">
      <c r="B96" s="1671" t="s">
        <v>1721</v>
      </c>
      <c r="C96" s="1652">
        <v>10601.100021</v>
      </c>
      <c r="D96" s="1652">
        <v>10727.680582000001</v>
      </c>
      <c r="E96" s="1652">
        <v>11245.724371</v>
      </c>
      <c r="F96" s="1653">
        <v>1.1940323244687301E-2</v>
      </c>
      <c r="G96" s="1653">
        <v>4.8290381601147514E-2</v>
      </c>
      <c r="H96" s="1642"/>
      <c r="I96" s="1643"/>
    </row>
    <row r="97" spans="2:11" ht="15">
      <c r="B97" s="1672" t="s">
        <v>1803</v>
      </c>
      <c r="C97" s="1646">
        <v>95.066526999999994</v>
      </c>
      <c r="D97" s="1646">
        <v>1084.27977302</v>
      </c>
      <c r="E97" s="1646">
        <v>0</v>
      </c>
      <c r="F97" s="1653">
        <v>10.405484214438591</v>
      </c>
      <c r="G97" s="1641">
        <v>-1</v>
      </c>
      <c r="I97" s="1643"/>
    </row>
    <row r="98" spans="2:11" ht="15">
      <c r="B98" s="1651" t="s">
        <v>1722</v>
      </c>
      <c r="C98" s="1652">
        <v>95.066526999999994</v>
      </c>
      <c r="D98" s="1652">
        <v>1084.27977302</v>
      </c>
      <c r="E98" s="1652">
        <v>0</v>
      </c>
      <c r="F98" s="1653">
        <v>10.405484214438591</v>
      </c>
      <c r="G98" s="1653">
        <v>-1</v>
      </c>
      <c r="I98" s="1643"/>
    </row>
    <row r="99" spans="2:11" ht="15">
      <c r="B99" s="1677" t="s">
        <v>1804</v>
      </c>
      <c r="C99" s="1652">
        <v>0</v>
      </c>
      <c r="D99" s="1652">
        <v>0</v>
      </c>
      <c r="E99" s="1652">
        <v>0</v>
      </c>
      <c r="F99" s="1653">
        <v>0</v>
      </c>
      <c r="G99" s="1678">
        <v>0</v>
      </c>
      <c r="I99" s="1643"/>
    </row>
    <row r="100" spans="2:11" ht="30">
      <c r="B100" s="1679" t="s">
        <v>1723</v>
      </c>
      <c r="C100" s="1680">
        <v>0</v>
      </c>
      <c r="D100" s="1680">
        <v>0</v>
      </c>
      <c r="E100" s="1680">
        <v>0</v>
      </c>
      <c r="F100" s="1681">
        <v>0</v>
      </c>
      <c r="G100" s="1682">
        <v>0</v>
      </c>
      <c r="I100" s="1643"/>
    </row>
    <row r="101" spans="2:11" ht="14.25">
      <c r="B101" s="1683" t="s">
        <v>1632</v>
      </c>
      <c r="C101" s="1684">
        <v>1246055.3028539999</v>
      </c>
      <c r="D101" s="1684">
        <v>1381102.7866970203</v>
      </c>
      <c r="E101" s="1684">
        <v>1508923.7168979999</v>
      </c>
      <c r="F101" s="1685">
        <v>0.10838000812139215</v>
      </c>
      <c r="G101" s="1685">
        <v>9.2549903911692155E-2</v>
      </c>
      <c r="H101" s="1648"/>
    </row>
    <row r="102" spans="2:11" ht="15">
      <c r="B102" s="1686" t="s">
        <v>106</v>
      </c>
      <c r="C102" s="1680">
        <v>1236.6623689999999</v>
      </c>
      <c r="D102" s="1680">
        <v>2133.6667600000001</v>
      </c>
      <c r="E102" s="1680">
        <v>1650.7672729999999</v>
      </c>
      <c r="F102" s="1681">
        <v>0.72534299861112728</v>
      </c>
      <c r="G102" s="1681">
        <v>-0.22632376154184453</v>
      </c>
    </row>
    <row r="103" spans="2:11" ht="14.25">
      <c r="B103" s="1687" t="s">
        <v>1635</v>
      </c>
      <c r="C103" s="1688">
        <v>1247291.9652229999</v>
      </c>
      <c r="D103" s="1688">
        <v>1383236.4534570202</v>
      </c>
      <c r="E103" s="1688">
        <v>1510574.4841709998</v>
      </c>
      <c r="F103" s="1689">
        <v>0.10899171326716206</v>
      </c>
      <c r="G103" s="1689">
        <v>9.2058035627772261E-2</v>
      </c>
      <c r="I103" s="1690"/>
      <c r="J103" s="1648"/>
    </row>
    <row r="104" spans="2:11">
      <c r="B104" s="1614" t="s">
        <v>1636</v>
      </c>
    </row>
    <row r="105" spans="2:11">
      <c r="B105" s="1608" t="s">
        <v>1637</v>
      </c>
      <c r="C105" s="1691"/>
      <c r="D105" s="1691"/>
      <c r="E105" s="1691"/>
      <c r="F105" s="1648"/>
    </row>
    <row r="106" spans="2:11">
      <c r="B106" s="1614"/>
      <c r="C106" s="1648"/>
      <c r="D106" s="1648"/>
      <c r="E106" s="1648"/>
      <c r="F106" s="1648"/>
    </row>
    <row r="107" spans="2:11">
      <c r="B107" s="1692"/>
      <c r="C107" s="1648"/>
      <c r="D107" s="1648"/>
      <c r="E107" s="1648"/>
    </row>
    <row r="108" spans="2:11">
      <c r="B108" s="1693"/>
      <c r="C108" s="1648"/>
      <c r="D108" s="1648"/>
      <c r="E108" s="1648"/>
      <c r="F108" s="1648"/>
      <c r="G108" s="1644"/>
      <c r="J108" s="1644"/>
    </row>
    <row r="109" spans="2:11">
      <c r="B109" s="1692"/>
      <c r="C109" s="1648"/>
      <c r="D109" s="1648"/>
      <c r="E109" s="1648"/>
      <c r="J109" s="1648"/>
      <c r="K109" s="1694"/>
    </row>
    <row r="110" spans="2:11" ht="15.75">
      <c r="B110" s="2411" t="s">
        <v>1826</v>
      </c>
      <c r="C110" s="2411"/>
      <c r="D110" s="2411"/>
      <c r="E110" s="2411"/>
      <c r="F110" s="2411"/>
      <c r="G110" s="1695"/>
    </row>
    <row r="111" spans="2:11" ht="15.75">
      <c r="B111" s="2411" t="s">
        <v>1653</v>
      </c>
      <c r="C111" s="2411"/>
      <c r="D111" s="2411"/>
      <c r="E111" s="2411"/>
      <c r="F111" s="2411"/>
      <c r="G111" s="1695"/>
    </row>
    <row r="112" spans="2:11" ht="15.75">
      <c r="B112" s="2412" t="s">
        <v>1724</v>
      </c>
      <c r="C112" s="2412"/>
      <c r="D112" s="2412"/>
      <c r="E112" s="2412"/>
      <c r="F112" s="2412"/>
      <c r="G112" s="1696"/>
    </row>
    <row r="113" spans="2:7" ht="12.75" customHeight="1">
      <c r="B113" s="2413" t="s">
        <v>1602</v>
      </c>
      <c r="C113" s="2415" t="s">
        <v>113</v>
      </c>
      <c r="D113" s="2415" t="s">
        <v>1725</v>
      </c>
      <c r="E113" s="2415" t="s">
        <v>1655</v>
      </c>
      <c r="F113" s="2417" t="s">
        <v>1658</v>
      </c>
      <c r="G113" s="1697"/>
    </row>
    <row r="114" spans="2:7" ht="34.35" customHeight="1">
      <c r="B114" s="2414"/>
      <c r="C114" s="2416"/>
      <c r="D114" s="2416"/>
      <c r="E114" s="2416"/>
      <c r="F114" s="2418"/>
      <c r="G114" s="1698"/>
    </row>
    <row r="115" spans="2:7" ht="14.25">
      <c r="B115" s="1639" t="s">
        <v>1659</v>
      </c>
      <c r="C115" s="1699">
        <v>0.15776538711728563</v>
      </c>
      <c r="D115" s="1699">
        <v>0.15819806890859453</v>
      </c>
      <c r="E115" s="1699">
        <v>0.15726794837153477</v>
      </c>
      <c r="F115" s="1699">
        <v>-9.3012053705976427E-4</v>
      </c>
      <c r="G115" s="1700"/>
    </row>
    <row r="116" spans="2:7" ht="14.25">
      <c r="B116" s="1645" t="s">
        <v>1660</v>
      </c>
      <c r="C116" s="1641">
        <v>0.14498674803120817</v>
      </c>
      <c r="D116" s="1641">
        <v>0.14511431573273306</v>
      </c>
      <c r="E116" s="1641">
        <v>0.14468172799906068</v>
      </c>
      <c r="F116" s="1641">
        <v>-4.325877336723849E-4</v>
      </c>
      <c r="G116" s="1700"/>
    </row>
    <row r="117" spans="2:7" ht="14.25">
      <c r="B117" s="1649" t="s">
        <v>1661</v>
      </c>
      <c r="C117" s="1641">
        <v>5.310258689583449E-2</v>
      </c>
      <c r="D117" s="1641">
        <v>5.1733636536204199E-2</v>
      </c>
      <c r="E117" s="1641">
        <v>5.2624045030852946E-2</v>
      </c>
      <c r="F117" s="1641">
        <v>8.9040849464874783E-4</v>
      </c>
      <c r="G117" s="1700"/>
    </row>
    <row r="118" spans="2:7" ht="15">
      <c r="B118" s="1651" t="s">
        <v>1662</v>
      </c>
      <c r="C118" s="1653">
        <v>1.6935267496876419E-2</v>
      </c>
      <c r="D118" s="1653">
        <v>1.7632333622302168E-2</v>
      </c>
      <c r="E118" s="1653">
        <v>1.8280442665859264E-2</v>
      </c>
      <c r="F118" s="1653">
        <v>6.4810904355709631E-4</v>
      </c>
      <c r="G118" s="1701"/>
    </row>
    <row r="119" spans="2:7" ht="15">
      <c r="B119" s="1651" t="s">
        <v>1663</v>
      </c>
      <c r="C119" s="1653">
        <v>2.711748996992604E-2</v>
      </c>
      <c r="D119" s="1653">
        <v>2.5557947795204969E-2</v>
      </c>
      <c r="E119" s="1653">
        <v>2.4883122998003104E-2</v>
      </c>
      <c r="F119" s="1653">
        <v>-6.748247972018645E-4</v>
      </c>
      <c r="G119" s="1701"/>
    </row>
    <row r="120" spans="2:7" ht="15">
      <c r="B120" s="1651" t="s">
        <v>1664</v>
      </c>
      <c r="C120" s="1653">
        <v>8.6019237971814034E-3</v>
      </c>
      <c r="D120" s="1653">
        <v>8.1465781079704085E-3</v>
      </c>
      <c r="E120" s="1653">
        <v>9.0463891316867572E-3</v>
      </c>
      <c r="F120" s="1653">
        <v>8.9981102371634869E-4</v>
      </c>
      <c r="G120" s="1701"/>
    </row>
    <row r="121" spans="2:7" ht="15">
      <c r="B121" s="1651" t="s">
        <v>1795</v>
      </c>
      <c r="C121" s="1653">
        <v>4.4790563185063482E-4</v>
      </c>
      <c r="D121" s="1653">
        <v>3.9677701072665244E-4</v>
      </c>
      <c r="E121" s="1653">
        <v>4.1409023530381776E-4</v>
      </c>
      <c r="F121" s="1653">
        <v>1.7313224577165324E-5</v>
      </c>
      <c r="G121" s="1701"/>
    </row>
    <row r="122" spans="2:7" ht="14.25">
      <c r="B122" s="1645" t="s">
        <v>1796</v>
      </c>
      <c r="C122" s="1656">
        <v>7.8403935088412879E-3</v>
      </c>
      <c r="D122" s="1656">
        <v>8.4962310873125651E-3</v>
      </c>
      <c r="E122" s="1656">
        <v>9.0672136325183877E-3</v>
      </c>
      <c r="F122" s="1656">
        <v>5.7098254520582259E-4</v>
      </c>
      <c r="G122" s="1702"/>
    </row>
    <row r="123" spans="2:7" ht="14.25">
      <c r="B123" s="1657" t="s">
        <v>1665</v>
      </c>
      <c r="C123" s="1656">
        <v>7.3851598987496724E-3</v>
      </c>
      <c r="D123" s="1656">
        <v>8.0763293538692361E-3</v>
      </c>
      <c r="E123" s="1656">
        <v>8.4780126583896536E-3</v>
      </c>
      <c r="F123" s="1656">
        <v>4.0168330452041746E-4</v>
      </c>
      <c r="G123" s="1702"/>
    </row>
    <row r="124" spans="2:7" ht="15">
      <c r="B124" s="1658" t="s">
        <v>1666</v>
      </c>
      <c r="C124" s="1653">
        <v>7.6379412561658445E-4</v>
      </c>
      <c r="D124" s="1653">
        <v>8.4498804536756308E-4</v>
      </c>
      <c r="E124" s="1653">
        <v>8.962278930812205E-4</v>
      </c>
      <c r="F124" s="1653">
        <v>5.1239847713657424E-5</v>
      </c>
      <c r="G124" s="1701"/>
    </row>
    <row r="125" spans="2:7" ht="15">
      <c r="B125" s="1658" t="s">
        <v>1667</v>
      </c>
      <c r="C125" s="1653">
        <v>1.3704991290911673E-3</v>
      </c>
      <c r="D125" s="1653">
        <v>1.4573711634720766E-3</v>
      </c>
      <c r="E125" s="1653">
        <v>1.4918741794661874E-3</v>
      </c>
      <c r="F125" s="1653">
        <v>3.4503015994110731E-5</v>
      </c>
      <c r="G125" s="1701"/>
    </row>
    <row r="126" spans="2:7" ht="15">
      <c r="B126" s="1658" t="s">
        <v>1668</v>
      </c>
      <c r="C126" s="1653">
        <v>2.0698466120207064E-3</v>
      </c>
      <c r="D126" s="1653">
        <v>1.9471902844997984E-3</v>
      </c>
      <c r="E126" s="1653">
        <v>1.9276605796986236E-3</v>
      </c>
      <c r="F126" s="1653">
        <v>-1.9529704801174788E-5</v>
      </c>
      <c r="G126" s="1701"/>
    </row>
    <row r="127" spans="2:7" ht="15">
      <c r="B127" s="1660" t="s">
        <v>1669</v>
      </c>
      <c r="C127" s="1653">
        <v>3.2784186305094391E-4</v>
      </c>
      <c r="D127" s="1653">
        <v>3.1131710849223844E-4</v>
      </c>
      <c r="E127" s="1653">
        <v>3.2659742746116681E-4</v>
      </c>
      <c r="F127" s="1653">
        <v>1.5280318968928367E-5</v>
      </c>
      <c r="G127" s="1701"/>
    </row>
    <row r="128" spans="2:7" ht="15">
      <c r="B128" s="1658" t="s">
        <v>1670</v>
      </c>
      <c r="C128" s="1653">
        <v>2.5336554225162274E-3</v>
      </c>
      <c r="D128" s="1653">
        <v>3.0247321226977522E-3</v>
      </c>
      <c r="E128" s="1653">
        <v>3.6368624552340924E-3</v>
      </c>
      <c r="F128" s="1653">
        <v>6.1213033253634027E-4</v>
      </c>
      <c r="G128" s="1701"/>
    </row>
    <row r="129" spans="2:7" ht="15">
      <c r="B129" s="1660" t="s">
        <v>1671</v>
      </c>
      <c r="C129" s="1653">
        <v>3.1952274645404238E-4</v>
      </c>
      <c r="D129" s="1653">
        <v>4.9073062933980682E-4</v>
      </c>
      <c r="E129" s="1653">
        <v>1.9879012344836301E-4</v>
      </c>
      <c r="F129" s="1653">
        <v>-2.9194050589144383E-4</v>
      </c>
      <c r="G129" s="1701"/>
    </row>
    <row r="130" spans="2:7" ht="14.25">
      <c r="B130" s="1657" t="s">
        <v>1797</v>
      </c>
      <c r="C130" s="1641">
        <v>4.5523361009161529E-4</v>
      </c>
      <c r="D130" s="1641">
        <v>4.199017334433291E-4</v>
      </c>
      <c r="E130" s="1641">
        <v>5.892009741287332E-4</v>
      </c>
      <c r="F130" s="1641">
        <v>1.692992406854041E-4</v>
      </c>
      <c r="G130" s="1700"/>
    </row>
    <row r="131" spans="2:7" ht="14.25">
      <c r="B131" s="1649" t="s">
        <v>1672</v>
      </c>
      <c r="C131" s="1641">
        <v>7.4612967827692542E-2</v>
      </c>
      <c r="D131" s="1641">
        <v>7.5231205760547454E-2</v>
      </c>
      <c r="E131" s="1641">
        <v>7.3153093575143366E-2</v>
      </c>
      <c r="F131" s="1641">
        <v>-2.0781121854040879E-3</v>
      </c>
      <c r="G131" s="1700"/>
    </row>
    <row r="132" spans="2:7" ht="14.25">
      <c r="B132" s="1661" t="s">
        <v>1673</v>
      </c>
      <c r="C132" s="1641">
        <v>4.9341473550382799E-2</v>
      </c>
      <c r="D132" s="1641">
        <v>4.9483735226630861E-2</v>
      </c>
      <c r="E132" s="1641">
        <v>4.7885839332141057E-2</v>
      </c>
      <c r="F132" s="1641">
        <v>-1.5978958944898036E-3</v>
      </c>
      <c r="G132" s="1700"/>
    </row>
    <row r="133" spans="2:7" ht="15">
      <c r="B133" s="1662" t="s">
        <v>1674</v>
      </c>
      <c r="C133" s="1653">
        <v>2.739976182046959E-2</v>
      </c>
      <c r="D133" s="1653">
        <v>2.8363009982581951E-2</v>
      </c>
      <c r="E133" s="1653">
        <v>2.8285734683351542E-2</v>
      </c>
      <c r="F133" s="1653">
        <v>-7.7275299230409461E-5</v>
      </c>
      <c r="G133" s="1701"/>
    </row>
    <row r="134" spans="2:7" ht="15">
      <c r="B134" s="1662" t="s">
        <v>1675</v>
      </c>
      <c r="C134" s="1653">
        <v>2.1941711729913209E-2</v>
      </c>
      <c r="D134" s="1653">
        <v>2.1120725244048906E-2</v>
      </c>
      <c r="E134" s="1653">
        <v>1.9600104648789519E-2</v>
      </c>
      <c r="F134" s="1653">
        <v>-1.5206205952593872E-3</v>
      </c>
      <c r="G134" s="1701"/>
    </row>
    <row r="135" spans="2:7" ht="14.25">
      <c r="B135" s="1663" t="s">
        <v>1676</v>
      </c>
      <c r="C135" s="1641">
        <v>2.1353983545268029E-2</v>
      </c>
      <c r="D135" s="1641">
        <v>2.174649568445583E-2</v>
      </c>
      <c r="E135" s="1641">
        <v>2.1078629639855517E-2</v>
      </c>
      <c r="F135" s="1641">
        <v>-6.6786604460031262E-4</v>
      </c>
      <c r="G135" s="1700"/>
    </row>
    <row r="136" spans="2:7" ht="15">
      <c r="B136" s="1662" t="s">
        <v>1677</v>
      </c>
      <c r="C136" s="1653">
        <v>6.7785551826896381E-3</v>
      </c>
      <c r="D136" s="1653">
        <v>6.1830995011340562E-3</v>
      </c>
      <c r="E136" s="1653">
        <v>6.1068220260364512E-3</v>
      </c>
      <c r="F136" s="1653">
        <v>-7.6277475097604949E-5</v>
      </c>
      <c r="G136" s="1701"/>
    </row>
    <row r="137" spans="2:7" ht="15">
      <c r="B137" s="1662" t="s">
        <v>1678</v>
      </c>
      <c r="C137" s="1653">
        <v>4.1542797706544199E-3</v>
      </c>
      <c r="D137" s="1653">
        <v>4.5168604756960001E-3</v>
      </c>
      <c r="E137" s="1653">
        <v>4.3789092644252806E-3</v>
      </c>
      <c r="F137" s="1653">
        <v>-1.3795121127071954E-4</v>
      </c>
      <c r="G137" s="1701"/>
    </row>
    <row r="138" spans="2:7" ht="15">
      <c r="B138" s="1662" t="s">
        <v>1679</v>
      </c>
      <c r="C138" s="1653">
        <v>6.1230375873227143E-3</v>
      </c>
      <c r="D138" s="1653">
        <v>6.4054642352935585E-3</v>
      </c>
      <c r="E138" s="1653">
        <v>6.2784579859826604E-3</v>
      </c>
      <c r="F138" s="1653">
        <v>-1.2700624931089814E-4</v>
      </c>
      <c r="G138" s="1701"/>
    </row>
    <row r="139" spans="2:7" ht="15">
      <c r="B139" s="1662" t="s">
        <v>1680</v>
      </c>
      <c r="C139" s="1653">
        <v>3.5629161168681465E-4</v>
      </c>
      <c r="D139" s="1653">
        <v>3.8479172889578335E-4</v>
      </c>
      <c r="E139" s="1653">
        <v>3.7749436903039053E-4</v>
      </c>
      <c r="F139" s="1653">
        <v>-7.2973598653928236E-6</v>
      </c>
      <c r="G139" s="1701"/>
    </row>
    <row r="140" spans="2:7" ht="15">
      <c r="B140" s="1662" t="s">
        <v>1681</v>
      </c>
      <c r="C140" s="1653">
        <v>1.235745824033923E-3</v>
      </c>
      <c r="D140" s="1653">
        <v>1.2258387614002767E-3</v>
      </c>
      <c r="E140" s="1653">
        <v>1.1511186584281547E-3</v>
      </c>
      <c r="F140" s="1653">
        <v>-7.4720102972122057E-5</v>
      </c>
      <c r="G140" s="1701"/>
    </row>
    <row r="141" spans="2:7" ht="15">
      <c r="B141" s="1662" t="s">
        <v>1682</v>
      </c>
      <c r="C141" s="1653">
        <v>1.9284172609242292E-3</v>
      </c>
      <c r="D141" s="1653">
        <v>1.9109820296926306E-3</v>
      </c>
      <c r="E141" s="1653">
        <v>1.7332060676170723E-3</v>
      </c>
      <c r="F141" s="1653">
        <v>-1.7777596207555835E-4</v>
      </c>
      <c r="G141" s="1701"/>
    </row>
    <row r="142" spans="2:7" ht="15">
      <c r="B142" s="1662" t="s">
        <v>1671</v>
      </c>
      <c r="C142" s="1653">
        <v>7.7765630795629496E-4</v>
      </c>
      <c r="D142" s="1653">
        <v>1.1194589523435242E-3</v>
      </c>
      <c r="E142" s="1653">
        <v>1.0526212683355061E-3</v>
      </c>
      <c r="F142" s="1653">
        <v>-6.6837684008018124E-5</v>
      </c>
      <c r="G142" s="1701"/>
    </row>
    <row r="143" spans="2:7" ht="14.25">
      <c r="B143" s="1661" t="s">
        <v>1683</v>
      </c>
      <c r="C143" s="1641">
        <v>3.4995137728122331E-3</v>
      </c>
      <c r="D143" s="1641">
        <v>3.6157124049698993E-3</v>
      </c>
      <c r="E143" s="1641">
        <v>3.7275030563980629E-3</v>
      </c>
      <c r="F143" s="1641">
        <v>1.1179065142816365E-4</v>
      </c>
      <c r="G143" s="1700"/>
    </row>
    <row r="144" spans="2:7" ht="15">
      <c r="B144" s="1662" t="s">
        <v>1684</v>
      </c>
      <c r="C144" s="1653">
        <v>2.8724346633496396E-3</v>
      </c>
      <c r="D144" s="1653">
        <v>2.8278855730652728E-3</v>
      </c>
      <c r="E144" s="1653">
        <v>2.9291021082435962E-3</v>
      </c>
      <c r="F144" s="1653">
        <v>1.0121653517832343E-4</v>
      </c>
      <c r="G144" s="1701"/>
    </row>
    <row r="145" spans="2:7" ht="15">
      <c r="B145" s="1662" t="s">
        <v>1685</v>
      </c>
      <c r="C145" s="1653">
        <v>3.7573825943716167E-4</v>
      </c>
      <c r="D145" s="1653">
        <v>5.1352113881509404E-4</v>
      </c>
      <c r="E145" s="1653">
        <v>5.1357865106136703E-4</v>
      </c>
      <c r="F145" s="1653">
        <v>5.7512246272989863E-8</v>
      </c>
      <c r="G145" s="1701"/>
    </row>
    <row r="146" spans="2:7" ht="15">
      <c r="B146" s="1662" t="s">
        <v>1686</v>
      </c>
      <c r="C146" s="1653">
        <v>3.7022522971328202E-5</v>
      </c>
      <c r="D146" s="1653">
        <v>3.5080677426232625E-5</v>
      </c>
      <c r="E146" s="1653">
        <v>3.4366052977406969E-5</v>
      </c>
      <c r="F146" s="1653">
        <v>-7.1462444882565602E-7</v>
      </c>
      <c r="G146" s="1701"/>
    </row>
    <row r="147" spans="2:7" ht="15">
      <c r="B147" s="1662" t="s">
        <v>1798</v>
      </c>
      <c r="C147" s="1653">
        <v>1.6350217767644443E-4</v>
      </c>
      <c r="D147" s="1653">
        <v>1.7968699762083279E-4</v>
      </c>
      <c r="E147" s="1653">
        <v>1.890511476533593E-4</v>
      </c>
      <c r="F147" s="1653">
        <v>9.3641500325265098E-6</v>
      </c>
      <c r="G147" s="1701"/>
    </row>
    <row r="148" spans="2:7" ht="15">
      <c r="B148" s="1662" t="s">
        <v>1799</v>
      </c>
      <c r="C148" s="1653">
        <v>5.0816149377659652E-5</v>
      </c>
      <c r="D148" s="1653">
        <v>5.9538018042466946E-5</v>
      </c>
      <c r="E148" s="1653">
        <v>6.1405096462334186E-5</v>
      </c>
      <c r="F148" s="1653">
        <v>1.8670784198672398E-6</v>
      </c>
      <c r="G148" s="1701"/>
    </row>
    <row r="149" spans="2:7" ht="14.25">
      <c r="B149" s="1661" t="s">
        <v>1800</v>
      </c>
      <c r="C149" s="1641">
        <v>4.1799695922947646E-4</v>
      </c>
      <c r="D149" s="1641">
        <v>3.8526244449086608E-4</v>
      </c>
      <c r="E149" s="1641">
        <v>4.6112154674872924E-4</v>
      </c>
      <c r="F149" s="1641">
        <v>7.5859102257863154E-5</v>
      </c>
      <c r="G149" s="1700"/>
    </row>
    <row r="150" spans="2:7" ht="28.5">
      <c r="B150" s="1664" t="s">
        <v>1687</v>
      </c>
      <c r="C150" s="1666">
        <v>9.2292872435122148E-3</v>
      </c>
      <c r="D150" s="1666">
        <v>9.4573318610789853E-3</v>
      </c>
      <c r="E150" s="1666">
        <v>9.6380274877573748E-3</v>
      </c>
      <c r="F150" s="1666">
        <v>1.8069562667838955E-4</v>
      </c>
      <c r="G150" s="1703"/>
    </row>
    <row r="151" spans="2:7" ht="15">
      <c r="B151" s="1667" t="s">
        <v>1688</v>
      </c>
      <c r="C151" s="1669">
        <v>7.80162270801833E-3</v>
      </c>
      <c r="D151" s="1669">
        <v>7.604561599947858E-3</v>
      </c>
      <c r="E151" s="1669">
        <v>7.1364467101921857E-3</v>
      </c>
      <c r="F151" s="1669">
        <v>-4.6811488975567229E-4</v>
      </c>
      <c r="G151" s="1704"/>
    </row>
    <row r="152" spans="2:7" ht="15">
      <c r="B152" s="1662" t="s">
        <v>1689</v>
      </c>
      <c r="C152" s="1653">
        <v>7.80162270801833E-3</v>
      </c>
      <c r="D152" s="1653">
        <v>7.604561599947858E-3</v>
      </c>
      <c r="E152" s="1653">
        <v>7.1364467101921857E-3</v>
      </c>
      <c r="F152" s="1653">
        <v>-4.6811488975567229E-4</v>
      </c>
      <c r="G152" s="1701"/>
    </row>
    <row r="153" spans="2:7" ht="15">
      <c r="B153" s="1662" t="s">
        <v>1671</v>
      </c>
      <c r="C153" s="1653">
        <v>0</v>
      </c>
      <c r="D153" s="1653">
        <v>0</v>
      </c>
      <c r="E153" s="1653">
        <v>0</v>
      </c>
      <c r="F153" s="1653">
        <v>0</v>
      </c>
      <c r="G153" s="1701"/>
    </row>
    <row r="154" spans="2:7" ht="15">
      <c r="B154" s="1667" t="s">
        <v>1690</v>
      </c>
      <c r="C154" s="1669">
        <v>0</v>
      </c>
      <c r="D154" s="1669">
        <v>0</v>
      </c>
      <c r="E154" s="1669">
        <v>0</v>
      </c>
      <c r="F154" s="1669">
        <v>0</v>
      </c>
      <c r="G154" s="1705"/>
    </row>
    <row r="155" spans="2:7" ht="15">
      <c r="B155" s="1667" t="s">
        <v>1691</v>
      </c>
      <c r="C155" s="1669">
        <v>1.4276645354938853E-3</v>
      </c>
      <c r="D155" s="1669">
        <v>1.8527702611311272E-3</v>
      </c>
      <c r="E155" s="1669">
        <v>2.50158077756519E-3</v>
      </c>
      <c r="F155" s="1669">
        <v>6.4881051643406271E-4</v>
      </c>
      <c r="G155" s="1704"/>
    </row>
    <row r="156" spans="2:7" ht="15">
      <c r="B156" s="1662" t="s">
        <v>1692</v>
      </c>
      <c r="C156" s="1653">
        <v>1.3992324741125693E-3</v>
      </c>
      <c r="D156" s="1653">
        <v>1.8231998804194498E-3</v>
      </c>
      <c r="E156" s="1653">
        <v>2.4664227254758858E-3</v>
      </c>
      <c r="F156" s="1653">
        <v>6.43222845056436E-4</v>
      </c>
      <c r="G156" s="1701"/>
    </row>
    <row r="157" spans="2:7" ht="15">
      <c r="B157" s="1662" t="s">
        <v>1693</v>
      </c>
      <c r="C157" s="1653">
        <v>2.4084563562657355E-5</v>
      </c>
      <c r="D157" s="1653">
        <v>2.3509402643337845E-5</v>
      </c>
      <c r="E157" s="1653">
        <v>2.3773683041785961E-5</v>
      </c>
      <c r="F157" s="1653">
        <v>2.6428039844811558E-7</v>
      </c>
      <c r="G157" s="1701"/>
    </row>
    <row r="158" spans="2:7" ht="15">
      <c r="B158" s="1662" t="s">
        <v>1671</v>
      </c>
      <c r="C158" s="1653">
        <v>4.3474978186587102E-6</v>
      </c>
      <c r="D158" s="1653">
        <v>6.0609780683396083E-6</v>
      </c>
      <c r="E158" s="1653">
        <v>1.1384369047518002E-5</v>
      </c>
      <c r="F158" s="1653">
        <v>5.3233909791783937E-6</v>
      </c>
      <c r="G158" s="1701"/>
    </row>
    <row r="159" spans="2:7" ht="14.25">
      <c r="B159" s="1649" t="s">
        <v>1694</v>
      </c>
      <c r="C159" s="1641">
        <v>2.0073418102207354E-4</v>
      </c>
      <c r="D159" s="1641">
        <v>1.9556553181191241E-4</v>
      </c>
      <c r="E159" s="1641">
        <v>1.9897393707574057E-4</v>
      </c>
      <c r="F159" s="1641">
        <v>3.4084052638281572E-6</v>
      </c>
      <c r="G159" s="1700"/>
    </row>
    <row r="160" spans="2:7" ht="14.25">
      <c r="B160" s="1649" t="s">
        <v>1801</v>
      </c>
      <c r="C160" s="1641">
        <v>7.7837430557261619E-7</v>
      </c>
      <c r="D160" s="1641">
        <v>3.4495577792863522E-7</v>
      </c>
      <c r="E160" s="1641">
        <v>3.7433571283261333E-7</v>
      </c>
      <c r="F160" s="1641">
        <v>2.9379934903978113E-8</v>
      </c>
      <c r="G160" s="1700"/>
    </row>
    <row r="161" spans="2:7" ht="14.25">
      <c r="B161" s="1649" t="s">
        <v>1695</v>
      </c>
      <c r="C161" s="1641">
        <v>9.5997836796946566E-4</v>
      </c>
      <c r="D161" s="1641">
        <v>9.4520217620236392E-4</v>
      </c>
      <c r="E161" s="1641">
        <v>9.0354314033758002E-4</v>
      </c>
      <c r="F161" s="1641">
        <v>-4.1659035864783896E-5</v>
      </c>
      <c r="G161" s="1700"/>
    </row>
    <row r="162" spans="2:7" ht="14.25">
      <c r="B162" s="1649" t="s">
        <v>1696</v>
      </c>
      <c r="C162" s="1641">
        <v>1.1397739338490986E-4</v>
      </c>
      <c r="D162" s="1641">
        <v>4.9522209612132777E-5</v>
      </c>
      <c r="E162" s="1641">
        <v>4.6588685473636988E-5</v>
      </c>
      <c r="F162" s="1641">
        <v>-2.9335241384957896E-6</v>
      </c>
      <c r="G162" s="1700"/>
    </row>
    <row r="163" spans="2:7" ht="15">
      <c r="B163" s="1649" t="s">
        <v>1726</v>
      </c>
      <c r="C163" s="1653">
        <v>1.0902516814816085E-3</v>
      </c>
      <c r="D163" s="1653">
        <v>2.7985238853644465E-3</v>
      </c>
      <c r="E163" s="1653">
        <v>3.4107590272737685E-3</v>
      </c>
      <c r="F163" s="1653">
        <v>6.12235141909322E-4</v>
      </c>
      <c r="G163" s="1700"/>
    </row>
    <row r="164" spans="2:7" ht="15">
      <c r="B164" s="1671" t="s">
        <v>1624</v>
      </c>
      <c r="C164" s="1653">
        <v>4.5194869517914138E-7</v>
      </c>
      <c r="D164" s="1653">
        <v>0</v>
      </c>
      <c r="E164" s="1653">
        <v>0</v>
      </c>
      <c r="F164" s="1653">
        <v>0</v>
      </c>
      <c r="G164" s="1700"/>
    </row>
    <row r="165" spans="2:7" ht="15">
      <c r="B165" s="1671" t="s">
        <v>1792</v>
      </c>
      <c r="C165" s="1653">
        <v>9.7288017326028846E-4</v>
      </c>
      <c r="D165" s="1653">
        <v>1.1242741055724843E-3</v>
      </c>
      <c r="E165" s="1653">
        <v>1.5679161331841711E-3</v>
      </c>
      <c r="F165" s="1653">
        <v>4.4364202761168676E-4</v>
      </c>
      <c r="G165" s="1700"/>
    </row>
    <row r="166" spans="2:7" ht="15">
      <c r="B166" s="1671" t="s">
        <v>1625</v>
      </c>
      <c r="C166" s="1653">
        <v>5.0015502978678335E-5</v>
      </c>
      <c r="D166" s="1653">
        <v>1.1864696052906811E-4</v>
      </c>
      <c r="E166" s="1653">
        <v>1.0422524784410007E-4</v>
      </c>
      <c r="F166" s="1653">
        <v>-1.4421712684968037E-5</v>
      </c>
      <c r="G166" s="1700"/>
    </row>
    <row r="167" spans="2:7" ht="15">
      <c r="B167" s="1671" t="s">
        <v>1626</v>
      </c>
      <c r="C167" s="1653">
        <v>5.0648610611319835E-5</v>
      </c>
      <c r="D167" s="1653">
        <v>1.0340053951422166E-3</v>
      </c>
      <c r="E167" s="1653">
        <v>9.3802723059690065E-4</v>
      </c>
      <c r="F167" s="1653">
        <v>-9.5978164545315993E-5</v>
      </c>
      <c r="G167" s="1700"/>
    </row>
    <row r="168" spans="2:7" ht="15">
      <c r="B168" s="1671" t="s">
        <v>1627</v>
      </c>
      <c r="C168" s="1653">
        <v>5.0648610611319835E-6</v>
      </c>
      <c r="D168" s="1653">
        <v>3.4390423341758872E-4</v>
      </c>
      <c r="E168" s="1653">
        <v>3.1267574353230023E-4</v>
      </c>
      <c r="F168" s="1653">
        <v>-3.1228489885288483E-5</v>
      </c>
      <c r="G168" s="1700"/>
    </row>
    <row r="169" spans="2:7" ht="15">
      <c r="B169" s="1671" t="s">
        <v>1671</v>
      </c>
      <c r="C169" s="1653">
        <v>0</v>
      </c>
      <c r="D169" s="1653">
        <v>0</v>
      </c>
      <c r="E169" s="1653">
        <v>0</v>
      </c>
      <c r="F169" s="1653">
        <v>0</v>
      </c>
      <c r="G169" s="1700"/>
    </row>
    <row r="170" spans="2:7" ht="14.25">
      <c r="B170" s="1672" t="s">
        <v>1699</v>
      </c>
      <c r="C170" s="1641">
        <v>5.4804783069144465E-3</v>
      </c>
      <c r="D170" s="1641">
        <v>4.8525980198680123E-3</v>
      </c>
      <c r="E170" s="1641">
        <v>4.4183846465644739E-3</v>
      </c>
      <c r="F170" s="1641">
        <v>-4.3421337330353839E-4</v>
      </c>
      <c r="G170" s="1700"/>
    </row>
    <row r="171" spans="2:7" ht="14.25">
      <c r="B171" s="1673" t="s">
        <v>1700</v>
      </c>
      <c r="C171" s="1641">
        <v>4.3377023462175856E-3</v>
      </c>
      <c r="D171" s="1641">
        <v>3.7889510490743501E-3</v>
      </c>
      <c r="E171" s="1641">
        <v>3.2811114656907197E-3</v>
      </c>
      <c r="F171" s="1641">
        <v>-5.0783958338363041E-4</v>
      </c>
      <c r="G171" s="1700"/>
    </row>
    <row r="172" spans="2:7" ht="14.25">
      <c r="B172" s="1661" t="s">
        <v>1701</v>
      </c>
      <c r="C172" s="1641">
        <v>2.8536301337463838E-4</v>
      </c>
      <c r="D172" s="1641">
        <v>2.4792054135112045E-4</v>
      </c>
      <c r="E172" s="1641">
        <v>2.0071151651772048E-4</v>
      </c>
      <c r="F172" s="1641">
        <v>-4.7209024833399973E-5</v>
      </c>
      <c r="G172" s="1700"/>
    </row>
    <row r="173" spans="2:7" ht="15">
      <c r="B173" s="1662" t="s">
        <v>1702</v>
      </c>
      <c r="C173" s="1653">
        <v>1.4529525900694725E-4</v>
      </c>
      <c r="D173" s="1653">
        <v>1.3151291862578395E-4</v>
      </c>
      <c r="E173" s="1653">
        <v>1.2935681587391542E-4</v>
      </c>
      <c r="F173" s="1653">
        <v>-2.1561027518685212E-6</v>
      </c>
      <c r="G173" s="1701"/>
    </row>
    <row r="174" spans="2:7" ht="15">
      <c r="B174" s="1662" t="s">
        <v>1703</v>
      </c>
      <c r="C174" s="1653">
        <v>0</v>
      </c>
      <c r="D174" s="1653">
        <v>0</v>
      </c>
      <c r="E174" s="1653">
        <v>0</v>
      </c>
      <c r="F174" s="1653">
        <v>0</v>
      </c>
      <c r="G174" s="1701"/>
    </row>
    <row r="175" spans="2:7" ht="15">
      <c r="B175" s="1674" t="s">
        <v>1704</v>
      </c>
      <c r="C175" s="1653">
        <v>1.3830224763143218E-4</v>
      </c>
      <c r="D175" s="1653">
        <v>1.116664014553027E-4</v>
      </c>
      <c r="E175" s="1653">
        <v>6.5031461896433043E-5</v>
      </c>
      <c r="F175" s="1653">
        <v>-4.6634939558869658E-5</v>
      </c>
      <c r="G175" s="1701"/>
    </row>
    <row r="176" spans="2:7" ht="15">
      <c r="B176" s="1662" t="s">
        <v>1705</v>
      </c>
      <c r="C176" s="1653">
        <v>1.7655067362588562E-6</v>
      </c>
      <c r="D176" s="1653">
        <v>4.7412212700337838E-6</v>
      </c>
      <c r="E176" s="1653">
        <v>6.3232387473720151E-6</v>
      </c>
      <c r="F176" s="1653">
        <v>1.5820174773382313E-6</v>
      </c>
      <c r="G176" s="1701"/>
    </row>
    <row r="177" spans="2:7" ht="14.25">
      <c r="B177" s="1661" t="s">
        <v>1706</v>
      </c>
      <c r="C177" s="1641">
        <v>4.0523393328429471E-3</v>
      </c>
      <c r="D177" s="1641">
        <v>3.5410305077232295E-3</v>
      </c>
      <c r="E177" s="1641">
        <v>3.0803999491729995E-3</v>
      </c>
      <c r="F177" s="1641">
        <v>-4.6063055855023001E-4</v>
      </c>
      <c r="G177" s="1700"/>
    </row>
    <row r="178" spans="2:7" ht="15">
      <c r="B178" s="1674" t="s">
        <v>1707</v>
      </c>
      <c r="C178" s="1653">
        <v>1.6256485372254099E-5</v>
      </c>
      <c r="D178" s="1653">
        <v>1.6594151212767931E-5</v>
      </c>
      <c r="E178" s="1653">
        <v>1.6826454927113421E-5</v>
      </c>
      <c r="F178" s="1653">
        <v>2.323037143454895E-7</v>
      </c>
      <c r="G178" s="1701"/>
    </row>
    <row r="179" spans="2:7" ht="15">
      <c r="B179" s="1674" t="s">
        <v>1708</v>
      </c>
      <c r="C179" s="1675">
        <v>3.6377323650198697E-3</v>
      </c>
      <c r="D179" s="1675">
        <v>3.2734460318567301E-3</v>
      </c>
      <c r="E179" s="1675">
        <v>2.7648449557577657E-3</v>
      </c>
      <c r="F179" s="1675">
        <v>-5.0860107609896439E-4</v>
      </c>
      <c r="G179" s="1706"/>
    </row>
    <row r="180" spans="2:7" ht="15">
      <c r="B180" s="1674" t="s">
        <v>1671</v>
      </c>
      <c r="C180" s="1653">
        <v>3.9835048245082355E-4</v>
      </c>
      <c r="D180" s="1653">
        <v>2.5099032465373107E-4</v>
      </c>
      <c r="E180" s="1653">
        <v>2.9872853848812025E-4</v>
      </c>
      <c r="F180" s="1653">
        <v>4.7738213834389183E-5</v>
      </c>
      <c r="G180" s="1701"/>
    </row>
    <row r="181" spans="2:7" ht="14.25">
      <c r="B181" s="1673" t="s">
        <v>1709</v>
      </c>
      <c r="C181" s="1641">
        <v>8.7317834680490571E-4</v>
      </c>
      <c r="D181" s="1641">
        <v>8.4102777409669164E-4</v>
      </c>
      <c r="E181" s="1641">
        <v>8.5957934167458464E-4</v>
      </c>
      <c r="F181" s="1641">
        <v>1.8551567577893002E-5</v>
      </c>
      <c r="G181" s="1700"/>
    </row>
    <row r="182" spans="2:7" ht="15">
      <c r="B182" s="1662" t="s">
        <v>1710</v>
      </c>
      <c r="C182" s="1653">
        <v>7.2466184603955756E-4</v>
      </c>
      <c r="D182" s="1653">
        <v>7.3078831166479435E-4</v>
      </c>
      <c r="E182" s="1653">
        <v>7.2827460855221318E-4</v>
      </c>
      <c r="F182" s="1653">
        <v>-2.5137031125811726E-6</v>
      </c>
      <c r="G182" s="1701"/>
    </row>
    <row r="183" spans="2:7" ht="15">
      <c r="B183" s="1662" t="s">
        <v>1711</v>
      </c>
      <c r="C183" s="1653">
        <v>1.4474975941567391E-4</v>
      </c>
      <c r="D183" s="1653">
        <v>1.0661669728545013E-4</v>
      </c>
      <c r="E183" s="1653">
        <v>1.2711136472593385E-4</v>
      </c>
      <c r="F183" s="1653">
        <v>2.0494667440483711E-5</v>
      </c>
      <c r="G183" s="1701"/>
    </row>
    <row r="184" spans="2:7" ht="15">
      <c r="B184" s="1662" t="s">
        <v>1671</v>
      </c>
      <c r="C184" s="1653">
        <v>3.7667413496742317E-6</v>
      </c>
      <c r="D184" s="1653">
        <v>3.6227651464471206E-6</v>
      </c>
      <c r="E184" s="1653">
        <v>4.193368396437648E-6</v>
      </c>
      <c r="F184" s="1653">
        <v>5.7060324999052744E-7</v>
      </c>
      <c r="G184" s="1701"/>
    </row>
    <row r="185" spans="2:7" ht="14.25">
      <c r="B185" s="1673" t="s">
        <v>1712</v>
      </c>
      <c r="C185" s="1641">
        <v>0</v>
      </c>
      <c r="D185" s="1641">
        <v>0</v>
      </c>
      <c r="E185" s="1641">
        <v>0</v>
      </c>
      <c r="F185" s="1641">
        <v>0</v>
      </c>
      <c r="G185" s="1700"/>
    </row>
    <row r="186" spans="2:7" ht="14.25">
      <c r="B186" s="1673" t="s">
        <v>1713</v>
      </c>
      <c r="C186" s="1641">
        <v>2.6939634986188884E-4</v>
      </c>
      <c r="D186" s="1641">
        <v>2.2260136996249172E-4</v>
      </c>
      <c r="E186" s="1641">
        <v>2.7769383919916965E-4</v>
      </c>
      <c r="F186" s="1641">
        <v>5.5092469236677936E-5</v>
      </c>
      <c r="G186" s="1700"/>
    </row>
    <row r="187" spans="2:7" ht="14.25">
      <c r="B187" s="1649" t="s">
        <v>1714</v>
      </c>
      <c r="C187" s="1641">
        <v>5.2479307297119398E-3</v>
      </c>
      <c r="D187" s="1641">
        <v>4.4874290944266542E-3</v>
      </c>
      <c r="E187" s="1641">
        <v>3.8535335582982676E-3</v>
      </c>
      <c r="F187" s="1641">
        <v>-6.3389553612838668E-4</v>
      </c>
      <c r="G187" s="1700"/>
    </row>
    <row r="188" spans="2:7" ht="14.25">
      <c r="B188" s="1673" t="s">
        <v>1715</v>
      </c>
      <c r="C188" s="1641">
        <v>3.6762364719116298E-3</v>
      </c>
      <c r="D188" s="1641">
        <v>2.437054921138178E-3</v>
      </c>
      <c r="E188" s="1641">
        <v>2.223014484033203E-3</v>
      </c>
      <c r="F188" s="1641">
        <v>-2.1404043710497502E-4</v>
      </c>
      <c r="G188" s="1700"/>
    </row>
    <row r="189" spans="2:7" ht="15">
      <c r="B189" s="1662" t="s">
        <v>1716</v>
      </c>
      <c r="C189" s="1653">
        <v>1.7996057355763042E-3</v>
      </c>
      <c r="D189" s="1653">
        <v>2.1720318673876609E-3</v>
      </c>
      <c r="E189" s="1653">
        <v>1.9228798894193296E-3</v>
      </c>
      <c r="F189" s="1653">
        <v>-2.4915197796833129E-4</v>
      </c>
      <c r="G189" s="1701"/>
    </row>
    <row r="190" spans="2:7" ht="15">
      <c r="B190" s="1662" t="s">
        <v>1717</v>
      </c>
      <c r="C190" s="1653">
        <v>1.0955956655163613E-4</v>
      </c>
      <c r="D190" s="1653">
        <v>4.7758886394547137E-5</v>
      </c>
      <c r="E190" s="1653">
        <v>6.6428115237227253E-5</v>
      </c>
      <c r="F190" s="1653">
        <v>1.8669228842680117E-5</v>
      </c>
      <c r="G190" s="1701"/>
    </row>
    <row r="191" spans="2:7" ht="15">
      <c r="B191" s="1662" t="s">
        <v>1718</v>
      </c>
      <c r="C191" s="1653">
        <v>1.7670702762155768E-3</v>
      </c>
      <c r="D191" s="1653">
        <v>2.172630873820421E-4</v>
      </c>
      <c r="E191" s="1653">
        <v>2.337064793766467E-4</v>
      </c>
      <c r="F191" s="1653">
        <v>1.6443391994604601E-5</v>
      </c>
      <c r="G191" s="1701"/>
    </row>
    <row r="192" spans="2:7" ht="15">
      <c r="B192" s="1662" t="s">
        <v>1671</v>
      </c>
      <c r="C192" s="1653">
        <v>8.9356811271021013E-10</v>
      </c>
      <c r="D192" s="1653">
        <v>1.0799739276757011E-9</v>
      </c>
      <c r="E192" s="1653">
        <v>0</v>
      </c>
      <c r="F192" s="1653">
        <v>-1.0799739276757011E-9</v>
      </c>
      <c r="G192" s="1707"/>
    </row>
    <row r="193" spans="2:7" ht="14.25">
      <c r="B193" s="1673" t="s">
        <v>1719</v>
      </c>
      <c r="C193" s="1641">
        <v>1.8606703233676119E-4</v>
      </c>
      <c r="D193" s="1641">
        <v>1.4855468974239624E-4</v>
      </c>
      <c r="E193" s="1641">
        <v>2.1286787051124246E-4</v>
      </c>
      <c r="F193" s="1641">
        <v>6.4313180768846214E-5</v>
      </c>
      <c r="G193" s="1700"/>
    </row>
    <row r="194" spans="2:7" ht="14.25">
      <c r="B194" s="1673" t="s">
        <v>1720</v>
      </c>
      <c r="C194" s="1641">
        <v>1.3856272254635493E-3</v>
      </c>
      <c r="D194" s="1641">
        <v>1.9018194835460807E-3</v>
      </c>
      <c r="E194" s="1641">
        <v>1.4176512037538216E-3</v>
      </c>
      <c r="F194" s="1641">
        <v>-4.8416827979225912E-4</v>
      </c>
      <c r="G194" s="1700"/>
    </row>
    <row r="195" spans="2:7" ht="15">
      <c r="B195" s="1651" t="s">
        <v>1721</v>
      </c>
      <c r="C195" s="1653">
        <v>1.3423274675382088E-3</v>
      </c>
      <c r="D195" s="1653">
        <v>1.2297649223004874E-3</v>
      </c>
      <c r="E195" s="1653">
        <v>1.1720884097539113E-3</v>
      </c>
      <c r="F195" s="1653">
        <v>-5.7676512546576139E-5</v>
      </c>
      <c r="G195" s="1700"/>
    </row>
    <row r="196" spans="2:7" ht="14.25">
      <c r="B196" s="1672" t="s">
        <v>1803</v>
      </c>
      <c r="C196" s="1641">
        <v>1.2037468770483809E-5</v>
      </c>
      <c r="D196" s="1641">
        <v>1.2429613471688007E-4</v>
      </c>
      <c r="E196" s="1641">
        <v>0</v>
      </c>
      <c r="F196" s="1641">
        <v>-1.2429613471688007E-4</v>
      </c>
      <c r="G196" s="1708"/>
    </row>
    <row r="197" spans="2:7" ht="15">
      <c r="B197" s="1651" t="s">
        <v>1722</v>
      </c>
      <c r="C197" s="1653">
        <v>0</v>
      </c>
      <c r="D197" s="1653">
        <v>0</v>
      </c>
      <c r="E197" s="1653">
        <v>0</v>
      </c>
      <c r="F197" s="1653">
        <v>0</v>
      </c>
      <c r="G197" s="1707"/>
    </row>
    <row r="198" spans="2:7" ht="15">
      <c r="B198" s="1677" t="s">
        <v>1804</v>
      </c>
      <c r="C198" s="1653">
        <v>0</v>
      </c>
      <c r="D198" s="1653">
        <v>0</v>
      </c>
      <c r="E198" s="1653">
        <v>0</v>
      </c>
      <c r="F198" s="1653">
        <v>0</v>
      </c>
      <c r="G198" s="1707"/>
    </row>
    <row r="199" spans="2:7" ht="30">
      <c r="B199" s="1679" t="s">
        <v>1723</v>
      </c>
      <c r="C199" s="1681">
        <v>0</v>
      </c>
      <c r="D199" s="1681">
        <v>0</v>
      </c>
      <c r="E199" s="1681">
        <v>0</v>
      </c>
      <c r="F199" s="1681">
        <v>0</v>
      </c>
      <c r="G199" s="1707"/>
    </row>
    <row r="200" spans="2:7" ht="14.25">
      <c r="B200" s="1683" t="s">
        <v>1632</v>
      </c>
      <c r="C200" s="1685">
        <v>0.15777742458605612</v>
      </c>
      <c r="D200" s="1685">
        <v>0.15832236504331143</v>
      </c>
      <c r="E200" s="1685">
        <v>0.15726794837153474</v>
      </c>
      <c r="F200" s="1685">
        <v>-1.0544166717766923E-3</v>
      </c>
      <c r="G200" s="1700"/>
    </row>
    <row r="201" spans="2:7" ht="15">
      <c r="B201" s="1677" t="s">
        <v>106</v>
      </c>
      <c r="C201" s="1709">
        <v>1.5658807696288329E-4</v>
      </c>
      <c r="D201" s="1709">
        <v>2.4459234382213007E-4</v>
      </c>
      <c r="E201" s="1709">
        <v>1.720516281613542E-4</v>
      </c>
      <c r="F201" s="1710">
        <v>-7.2540715660775873E-5</v>
      </c>
      <c r="G201" s="1700"/>
    </row>
    <row r="202" spans="2:7" ht="14.25">
      <c r="B202" s="1687" t="s">
        <v>1635</v>
      </c>
      <c r="C202" s="1689">
        <v>0.15793401266301901</v>
      </c>
      <c r="D202" s="1689">
        <v>0.15856695738713356</v>
      </c>
      <c r="E202" s="1689">
        <v>0.15743999999969607</v>
      </c>
      <c r="F202" s="1689">
        <v>-1.1269573874374827E-3</v>
      </c>
      <c r="G202" s="1711"/>
    </row>
    <row r="204" spans="2:7">
      <c r="C204" s="1648">
        <v>7897551.2886152305</v>
      </c>
      <c r="D204" s="1648">
        <v>8723358.7391092796</v>
      </c>
      <c r="E204" s="1648">
        <v>9594604.1931778193</v>
      </c>
    </row>
    <row r="206" spans="2:7">
      <c r="D206" s="1648"/>
    </row>
  </sheetData>
  <mergeCells count="17">
    <mergeCell ref="B2:J2"/>
    <mergeCell ref="B3:J3"/>
    <mergeCell ref="B4:J4"/>
    <mergeCell ref="B7:G7"/>
    <mergeCell ref="B8:G8"/>
    <mergeCell ref="B9:G9"/>
    <mergeCell ref="C10:C11"/>
    <mergeCell ref="D10:D11"/>
    <mergeCell ref="E10:E11"/>
    <mergeCell ref="B110:F110"/>
    <mergeCell ref="B111:F111"/>
    <mergeCell ref="B112:F112"/>
    <mergeCell ref="B113:B114"/>
    <mergeCell ref="C113:C114"/>
    <mergeCell ref="D113:D114"/>
    <mergeCell ref="E113:E114"/>
    <mergeCell ref="F113:F114"/>
  </mergeCells>
  <printOptions horizontalCentered="1"/>
  <pageMargins left="0" right="0" top="0" bottom="0" header="0" footer="0"/>
  <pageSetup scale="60" fitToHeight="2" orientation="landscape" r:id="rId1"/>
  <headerFooter alignWithMargins="0"/>
  <drawing r:id="rId2"/>
  <legacyDrawing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E12E4-4A5B-42F6-8C07-EE09C8E385FC}">
  <dimension ref="A2:M76"/>
  <sheetViews>
    <sheetView showGridLines="0" topLeftCell="A20" zoomScale="85" zoomScaleNormal="85" workbookViewId="0">
      <selection activeCell="E38" sqref="E38"/>
    </sheetView>
  </sheetViews>
  <sheetFormatPr baseColWidth="10" defaultColWidth="9.140625" defaultRowHeight="12.75"/>
  <cols>
    <col min="1" max="1" width="6.85546875" style="1562" customWidth="1"/>
    <col min="2" max="2" width="59.5703125" style="1562" customWidth="1"/>
    <col min="3" max="3" width="14.5703125" style="1562" customWidth="1"/>
    <col min="4" max="4" width="15.42578125" style="1562" customWidth="1"/>
    <col min="5" max="5" width="17.42578125" style="1562" customWidth="1"/>
    <col min="6" max="6" width="14.42578125" style="1562" customWidth="1"/>
    <col min="7" max="7" width="14.140625" style="1562" customWidth="1"/>
    <col min="8" max="8" width="29.140625" style="1562" customWidth="1"/>
    <col min="9" max="9" width="18.85546875" style="1562" customWidth="1"/>
    <col min="10" max="10" width="19.42578125" style="1562" customWidth="1"/>
    <col min="11" max="11" width="18.140625" style="1562" bestFit="1" customWidth="1"/>
    <col min="12" max="12" width="9.140625" style="1562"/>
    <col min="13" max="13" width="19.5703125" style="1562" customWidth="1"/>
    <col min="14" max="16384" width="9.140625" style="1562"/>
  </cols>
  <sheetData>
    <row r="2" spans="1:11" ht="14.1" customHeight="1">
      <c r="A2" s="2238" t="s">
        <v>476</v>
      </c>
      <c r="B2" s="2238"/>
      <c r="C2" s="2238"/>
      <c r="D2" s="2238"/>
      <c r="E2" s="2238"/>
      <c r="F2" s="2238"/>
      <c r="G2" s="2238"/>
      <c r="H2" s="203"/>
      <c r="I2" s="203"/>
      <c r="J2" s="203"/>
      <c r="K2" s="203"/>
    </row>
    <row r="3" spans="1:11" ht="14.25">
      <c r="A3" s="2238"/>
      <c r="B3" s="2238"/>
      <c r="C3" s="2238"/>
      <c r="D3" s="2238"/>
      <c r="E3" s="2238"/>
      <c r="F3" s="2238"/>
      <c r="G3" s="2238"/>
      <c r="H3" s="203"/>
      <c r="I3" s="203"/>
      <c r="J3" s="203"/>
      <c r="K3" s="203"/>
    </row>
    <row r="4" spans="1:11" ht="14.25">
      <c r="A4" s="2238" t="s">
        <v>477</v>
      </c>
      <c r="B4" s="2238"/>
      <c r="C4" s="2238"/>
      <c r="D4" s="2238"/>
      <c r="E4" s="2238"/>
      <c r="F4" s="2238"/>
      <c r="G4" s="2238"/>
      <c r="H4" s="203"/>
      <c r="I4" s="203"/>
      <c r="J4" s="203"/>
      <c r="K4" s="203"/>
    </row>
    <row r="5" spans="1:11" ht="15">
      <c r="A5" s="2239" t="s">
        <v>478</v>
      </c>
      <c r="B5" s="2239"/>
      <c r="C5" s="2239"/>
      <c r="D5" s="2239"/>
      <c r="E5" s="2239"/>
      <c r="F5" s="2239"/>
      <c r="G5" s="2239"/>
      <c r="H5" s="204"/>
      <c r="I5" s="204"/>
      <c r="J5" s="204"/>
      <c r="K5" s="204"/>
    </row>
    <row r="6" spans="1:11" ht="13.35" customHeight="1">
      <c r="C6" s="1"/>
      <c r="D6" s="1"/>
      <c r="E6" s="1"/>
      <c r="F6" s="1"/>
      <c r="G6" s="1"/>
      <c r="H6" s="1"/>
      <c r="I6" s="1"/>
      <c r="J6" s="1"/>
      <c r="K6" s="1"/>
    </row>
    <row r="7" spans="1:11">
      <c r="B7" s="1632"/>
      <c r="C7" s="2421"/>
      <c r="D7" s="2421"/>
      <c r="E7" s="2421"/>
      <c r="F7" s="2421"/>
      <c r="G7" s="1632"/>
      <c r="H7" s="1632"/>
      <c r="I7" s="1632"/>
      <c r="J7" s="1633"/>
      <c r="K7" s="1632"/>
    </row>
    <row r="9" spans="1:11" ht="15.75">
      <c r="B9" s="2404" t="s">
        <v>1827</v>
      </c>
      <c r="C9" s="2404"/>
      <c r="D9" s="2404"/>
      <c r="E9" s="2404"/>
      <c r="F9" s="2404"/>
      <c r="G9" s="2404"/>
    </row>
    <row r="10" spans="1:11" ht="15.75">
      <c r="B10" s="2405" t="s">
        <v>1600</v>
      </c>
      <c r="C10" s="2405"/>
      <c r="D10" s="2174"/>
      <c r="E10" s="2174"/>
      <c r="F10" s="2174"/>
      <c r="G10" s="2174"/>
    </row>
    <row r="11" spans="1:11" ht="18.75">
      <c r="B11" s="2394" t="s">
        <v>1834</v>
      </c>
      <c r="C11" s="2394"/>
      <c r="D11" s="2394"/>
      <c r="E11" s="2394"/>
      <c r="F11" s="2394"/>
      <c r="G11" s="2394"/>
    </row>
    <row r="12" spans="1:11" ht="20.25" customHeight="1">
      <c r="B12" s="2395" t="s">
        <v>1602</v>
      </c>
      <c r="C12" s="2399" t="s">
        <v>113</v>
      </c>
      <c r="D12" s="2397" t="s">
        <v>1603</v>
      </c>
      <c r="E12" s="2399" t="s">
        <v>1655</v>
      </c>
      <c r="F12" s="2419" t="s">
        <v>1656</v>
      </c>
      <c r="G12" s="2420"/>
    </row>
    <row r="13" spans="1:11" ht="31.5" customHeight="1">
      <c r="B13" s="2396"/>
      <c r="C13" s="2401"/>
      <c r="D13" s="2398"/>
      <c r="E13" s="2400"/>
      <c r="F13" s="1563" t="s">
        <v>1657</v>
      </c>
      <c r="G13" s="1563" t="s">
        <v>1658</v>
      </c>
    </row>
    <row r="14" spans="1:11" ht="21.75" customHeight="1">
      <c r="B14" s="1712" t="s">
        <v>117</v>
      </c>
      <c r="C14" s="1566">
        <v>264089.64866800001</v>
      </c>
      <c r="D14" s="1566">
        <v>284174.00000099995</v>
      </c>
      <c r="E14" s="1566">
        <v>292527.15790699999</v>
      </c>
      <c r="F14" s="1713">
        <v>7.6051263024886628E-2</v>
      </c>
      <c r="G14" s="1713">
        <v>2.9394518520239776E-2</v>
      </c>
      <c r="H14" s="1584">
        <f>E14+E21</f>
        <v>1409550.0004129999</v>
      </c>
      <c r="I14" s="1714"/>
      <c r="K14" s="1584"/>
    </row>
    <row r="15" spans="1:11" ht="15.75">
      <c r="B15" s="1569" t="s">
        <v>1608</v>
      </c>
      <c r="C15" s="1715">
        <v>61613.715471000003</v>
      </c>
      <c r="D15" s="1715">
        <v>66337.318889999995</v>
      </c>
      <c r="E15" s="1715">
        <v>68471.381529999999</v>
      </c>
      <c r="F15" s="1716">
        <v>7.6664803978965912E-2</v>
      </c>
      <c r="G15" s="1716">
        <v>3.216986570618996E-2</v>
      </c>
      <c r="H15" s="1584"/>
      <c r="I15" s="1587"/>
    </row>
    <row r="16" spans="1:11" ht="15.75">
      <c r="B16" s="1569" t="s">
        <v>1609</v>
      </c>
      <c r="C16" s="1715">
        <v>173285.79374699999</v>
      </c>
      <c r="D16" s="1715">
        <v>184243.663134</v>
      </c>
      <c r="E16" s="1715">
        <v>188055.24625</v>
      </c>
      <c r="F16" s="1716">
        <v>6.32358207216841E-2</v>
      </c>
      <c r="G16" s="1716">
        <v>2.0687729776778463E-2</v>
      </c>
      <c r="H16" s="1584"/>
      <c r="I16" s="1587"/>
    </row>
    <row r="17" spans="2:13" ht="15.75">
      <c r="B17" s="1569" t="s">
        <v>1610</v>
      </c>
      <c r="C17" s="1715">
        <v>16931.764669</v>
      </c>
      <c r="D17" s="1715">
        <v>21090.542712999999</v>
      </c>
      <c r="E17" s="1715">
        <v>20956.459864</v>
      </c>
      <c r="F17" s="1716">
        <v>0.24561988223319786</v>
      </c>
      <c r="G17" s="1716">
        <v>-6.3574868994410449E-3</v>
      </c>
      <c r="H17" s="1584"/>
      <c r="I17" s="1587"/>
    </row>
    <row r="18" spans="2:13" ht="15.75">
      <c r="B18" s="1575" t="s">
        <v>1611</v>
      </c>
      <c r="C18" s="1715">
        <v>2371.3809080000001</v>
      </c>
      <c r="D18" s="1715">
        <v>2829.5408640000001</v>
      </c>
      <c r="E18" s="1715">
        <v>3092.7686309999999</v>
      </c>
      <c r="F18" s="1717">
        <v>0.19320386465724204</v>
      </c>
      <c r="G18" s="1717">
        <v>9.3028438058281315E-2</v>
      </c>
      <c r="H18" s="1584"/>
      <c r="I18" s="1587"/>
    </row>
    <row r="19" spans="2:13" ht="31.5">
      <c r="B19" s="1575" t="s">
        <v>1612</v>
      </c>
      <c r="C19" s="1715">
        <v>2064.4305570000001</v>
      </c>
      <c r="D19" s="1715">
        <v>2350.7481950000001</v>
      </c>
      <c r="E19" s="1715">
        <v>2591.8935259999998</v>
      </c>
      <c r="F19" s="1716">
        <v>0.13869085449697693</v>
      </c>
      <c r="G19" s="1716">
        <v>0.10258237420448157</v>
      </c>
      <c r="H19" s="1584"/>
      <c r="I19" s="1587"/>
    </row>
    <row r="20" spans="2:13" ht="15.75">
      <c r="B20" s="1569" t="s">
        <v>1613</v>
      </c>
      <c r="C20" s="1715">
        <v>7822.5633159999998</v>
      </c>
      <c r="D20" s="1715">
        <v>7322.186205</v>
      </c>
      <c r="E20" s="1715">
        <v>9359.4081060000008</v>
      </c>
      <c r="F20" s="1716">
        <v>-6.3965875479274903E-2</v>
      </c>
      <c r="G20" s="1716">
        <v>0.27822590739482589</v>
      </c>
      <c r="H20" s="1584"/>
    </row>
    <row r="21" spans="2:13" ht="22.5" customHeight="1">
      <c r="B21" s="1712" t="s">
        <v>116</v>
      </c>
      <c r="C21" s="1566">
        <v>913748.78451300005</v>
      </c>
      <c r="D21" s="1566">
        <v>999762.41388300003</v>
      </c>
      <c r="E21" s="1566">
        <v>1117022.8425059998</v>
      </c>
      <c r="F21" s="1718">
        <v>9.4132688139051846E-2</v>
      </c>
      <c r="G21" s="1718">
        <v>0.11728829469350566</v>
      </c>
      <c r="H21" s="1584"/>
      <c r="I21" s="1586"/>
    </row>
    <row r="22" spans="2:13" ht="15.75">
      <c r="B22" s="1583" t="s">
        <v>1614</v>
      </c>
      <c r="C22" s="1715">
        <v>133747.14364299999</v>
      </c>
      <c r="D22" s="1715">
        <v>153813.17159499999</v>
      </c>
      <c r="E22" s="1715">
        <v>175393.611855</v>
      </c>
      <c r="F22" s="1716">
        <v>0.15002958123397803</v>
      </c>
      <c r="G22" s="1716">
        <v>0.14030294048433434</v>
      </c>
      <c r="H22" s="1584"/>
      <c r="I22" s="1584"/>
    </row>
    <row r="23" spans="2:13" ht="15.75">
      <c r="B23" s="1583" t="s">
        <v>1615</v>
      </c>
      <c r="C23" s="1715">
        <v>214161.76785599999</v>
      </c>
      <c r="D23" s="1715">
        <v>222951.147253</v>
      </c>
      <c r="E23" s="1715">
        <v>238743.71625600001</v>
      </c>
      <c r="F23" s="1716">
        <v>4.1040842560236435E-2</v>
      </c>
      <c r="G23" s="1716">
        <v>7.0834212775227279E-2</v>
      </c>
      <c r="H23" s="1584"/>
      <c r="I23" s="1584"/>
      <c r="J23" s="1719"/>
      <c r="K23" s="1720"/>
      <c r="M23" s="1584"/>
    </row>
    <row r="24" spans="2:13" ht="15.75">
      <c r="B24" s="1583" t="s">
        <v>1616</v>
      </c>
      <c r="C24" s="1715">
        <v>67934.134369000007</v>
      </c>
      <c r="D24" s="1715">
        <v>71065.523331999997</v>
      </c>
      <c r="E24" s="1715">
        <v>86796.523096000004</v>
      </c>
      <c r="F24" s="1716">
        <v>4.6094485373010308E-2</v>
      </c>
      <c r="G24" s="1716">
        <v>0.22135909265747311</v>
      </c>
      <c r="H24" s="1584"/>
      <c r="I24" s="1584"/>
      <c r="J24" s="1719"/>
      <c r="K24" s="1721"/>
      <c r="M24" s="1584"/>
    </row>
    <row r="25" spans="2:13" ht="15.75">
      <c r="B25" s="1569" t="s">
        <v>1791</v>
      </c>
      <c r="C25" s="1715">
        <v>3537.3577</v>
      </c>
      <c r="D25" s="1715">
        <v>3461.228204</v>
      </c>
      <c r="E25" s="1715">
        <v>3973.0319079999999</v>
      </c>
      <c r="F25" s="1716">
        <v>-2.1521571312960508E-2</v>
      </c>
      <c r="G25" s="1716">
        <v>0.14786765674928026</v>
      </c>
      <c r="H25" s="1584"/>
      <c r="I25" s="1584"/>
      <c r="J25" s="1719"/>
      <c r="K25" s="1721"/>
      <c r="M25" s="1584"/>
    </row>
    <row r="26" spans="2:13" ht="15.75">
      <c r="B26" s="1569" t="s">
        <v>1617</v>
      </c>
      <c r="C26" s="1715">
        <v>61919.909858999992</v>
      </c>
      <c r="D26" s="1715">
        <v>74115.671705000015</v>
      </c>
      <c r="E26" s="1715">
        <v>86996.325939000002</v>
      </c>
      <c r="F26" s="1716">
        <v>0.19696026486103446</v>
      </c>
      <c r="G26" s="1716">
        <v>0.17379123655882656</v>
      </c>
      <c r="H26" s="1584"/>
      <c r="I26" s="1584"/>
      <c r="J26" s="1719"/>
      <c r="K26" s="1722"/>
      <c r="M26" s="1584"/>
    </row>
    <row r="27" spans="2:13" ht="15.75">
      <c r="B27" s="1569" t="s">
        <v>1609</v>
      </c>
      <c r="C27" s="1715">
        <v>216391.02427299999</v>
      </c>
      <c r="D27" s="1715">
        <v>247420.710999</v>
      </c>
      <c r="E27" s="1715">
        <v>271390.42859999998</v>
      </c>
      <c r="F27" s="1716">
        <v>0.14339636697154678</v>
      </c>
      <c r="G27" s="1716">
        <v>9.6878379761413225E-2</v>
      </c>
      <c r="H27" s="1584"/>
      <c r="I27" s="1584"/>
      <c r="J27" s="1719"/>
      <c r="K27" s="1719"/>
      <c r="M27" s="1584"/>
    </row>
    <row r="28" spans="2:13" ht="15.75">
      <c r="B28" s="1569" t="s">
        <v>1610</v>
      </c>
      <c r="C28" s="1715">
        <v>31425.238719000001</v>
      </c>
      <c r="D28" s="1715">
        <v>34786.619702000004</v>
      </c>
      <c r="E28" s="1715">
        <v>39282.859454999998</v>
      </c>
      <c r="F28" s="1716">
        <v>0.1069643738606727</v>
      </c>
      <c r="G28" s="1716">
        <v>0.12925198802059779</v>
      </c>
      <c r="H28" s="1584"/>
      <c r="I28" s="1584"/>
      <c r="M28" s="1584"/>
    </row>
    <row r="29" spans="2:13" ht="15.75">
      <c r="B29" s="1569" t="s">
        <v>1611</v>
      </c>
      <c r="C29" s="1715">
        <v>442.45036900000002</v>
      </c>
      <c r="D29" s="1715">
        <v>527.13542700000005</v>
      </c>
      <c r="E29" s="1715">
        <v>529.14042500000005</v>
      </c>
      <c r="F29" s="1716">
        <v>0.1914001296719452</v>
      </c>
      <c r="G29" s="1716">
        <v>3.8035728530156909E-3</v>
      </c>
      <c r="H29" s="1584"/>
      <c r="I29" s="1584"/>
      <c r="J29" s="1584"/>
      <c r="M29" s="1584"/>
    </row>
    <row r="30" spans="2:13" ht="15.75">
      <c r="B30" s="1569" t="s">
        <v>1618</v>
      </c>
      <c r="C30" s="1715">
        <v>53533.987218000002</v>
      </c>
      <c r="D30" s="1715">
        <v>53937.395067999998</v>
      </c>
      <c r="E30" s="1715">
        <v>58592.540218000002</v>
      </c>
      <c r="F30" s="1716">
        <v>7.5355464997823862E-3</v>
      </c>
      <c r="G30" s="1716">
        <v>8.6306451101896275E-2</v>
      </c>
      <c r="H30" s="1584"/>
      <c r="I30" s="1584"/>
      <c r="J30" s="1584"/>
      <c r="M30" s="1584"/>
    </row>
    <row r="31" spans="2:13" ht="15.75">
      <c r="B31" s="1569" t="s">
        <v>1619</v>
      </c>
      <c r="C31" s="1715">
        <v>32808.637556000001</v>
      </c>
      <c r="D31" s="1715">
        <v>39402.194303999997</v>
      </c>
      <c r="E31" s="1715">
        <v>42013.901189999997</v>
      </c>
      <c r="F31" s="1716">
        <v>0.20097014808206115</v>
      </c>
      <c r="G31" s="1716">
        <v>6.6283285287359384E-2</v>
      </c>
      <c r="H31" s="1584"/>
      <c r="I31" s="1584"/>
      <c r="M31" s="1584"/>
    </row>
    <row r="32" spans="2:13" ht="15.75">
      <c r="B32" s="1569" t="s">
        <v>1620</v>
      </c>
      <c r="C32" s="1715">
        <v>10601.100021</v>
      </c>
      <c r="D32" s="1715">
        <v>10727.680582000001</v>
      </c>
      <c r="E32" s="1715">
        <v>11245.724371</v>
      </c>
      <c r="F32" s="1723">
        <v>0</v>
      </c>
      <c r="G32" s="1723">
        <v>4.8290381601147514E-2</v>
      </c>
      <c r="H32" s="1584"/>
      <c r="I32" s="1584"/>
      <c r="M32" s="1584"/>
    </row>
    <row r="33" spans="2:13" ht="15.75">
      <c r="B33" s="1569" t="s">
        <v>1613</v>
      </c>
      <c r="C33" s="1715">
        <v>87246.032930000001</v>
      </c>
      <c r="D33" s="1715">
        <v>87553.935712000006</v>
      </c>
      <c r="E33" s="1715">
        <v>102065.03919299999</v>
      </c>
      <c r="F33" s="1716">
        <v>3.5291321755230864E-3</v>
      </c>
      <c r="G33" s="1716">
        <v>0.16573901975957783</v>
      </c>
      <c r="H33" s="1584"/>
      <c r="I33" s="1584"/>
      <c r="M33" s="1584"/>
    </row>
    <row r="34" spans="2:13" ht="24" customHeight="1">
      <c r="B34" s="1712" t="s">
        <v>118</v>
      </c>
      <c r="C34" s="1566">
        <v>34983.036884000001</v>
      </c>
      <c r="D34" s="1566">
        <v>64397.371572019998</v>
      </c>
      <c r="E34" s="1566">
        <v>67322.843300000008</v>
      </c>
      <c r="F34" s="1718">
        <v>0.84081707330197708</v>
      </c>
      <c r="G34" s="1718">
        <v>4.5428433747614294E-2</v>
      </c>
      <c r="H34" s="1584"/>
      <c r="M34" s="1584"/>
    </row>
    <row r="35" spans="2:13" ht="15.75">
      <c r="B35" s="1583" t="s">
        <v>1727</v>
      </c>
      <c r="C35" s="1715">
        <v>7581.4783969999999</v>
      </c>
      <c r="D35" s="1715">
        <v>8245.3376640000006</v>
      </c>
      <c r="E35" s="1715">
        <v>8669.1388029999998</v>
      </c>
      <c r="F35" s="1716">
        <v>8.7563299957787999E-2</v>
      </c>
      <c r="G35" s="1716">
        <v>5.139888216468802E-2</v>
      </c>
      <c r="H35" s="1585"/>
      <c r="I35" s="1584"/>
      <c r="M35" s="1584"/>
    </row>
    <row r="36" spans="2:13" ht="15.75">
      <c r="B36" s="1569" t="s">
        <v>1622</v>
      </c>
      <c r="C36" s="1715">
        <v>978.54487099999994</v>
      </c>
      <c r="D36" s="1715">
        <v>1143.6203</v>
      </c>
      <c r="E36" s="1715">
        <v>1241.127448</v>
      </c>
      <c r="F36" s="1716">
        <v>0.16869479764510475</v>
      </c>
      <c r="G36" s="1716">
        <v>8.5261819854019594E-2</v>
      </c>
      <c r="H36" s="1584"/>
    </row>
    <row r="37" spans="2:13" ht="15.75">
      <c r="B37" s="1588" t="s">
        <v>1623</v>
      </c>
      <c r="C37" s="1715">
        <v>1143.168649</v>
      </c>
      <c r="D37" s="1715">
        <v>930.05569800000001</v>
      </c>
      <c r="E37" s="1715">
        <v>1219.5832330000001</v>
      </c>
      <c r="F37" s="1716">
        <v>-0.18642301919880588</v>
      </c>
      <c r="G37" s="1716">
        <v>0.31130128617307817</v>
      </c>
      <c r="H37" s="1584"/>
      <c r="I37" s="1724"/>
    </row>
    <row r="38" spans="2:13" ht="15.75">
      <c r="B38" s="1589" t="s">
        <v>1613</v>
      </c>
      <c r="C38" s="1566">
        <v>25279.844967000001</v>
      </c>
      <c r="D38" s="1566">
        <v>54078.35791002</v>
      </c>
      <c r="E38" s="1566">
        <v>56192.993816000002</v>
      </c>
      <c r="F38" s="1718">
        <v>1.1391886691003537</v>
      </c>
      <c r="G38" s="1718">
        <v>3.9103182635436218E-2</v>
      </c>
      <c r="H38" s="1584"/>
    </row>
    <row r="39" spans="2:13" ht="15.75">
      <c r="B39" s="1725" t="s">
        <v>1728</v>
      </c>
      <c r="C39" s="1715">
        <v>3.5692879999999998</v>
      </c>
      <c r="D39" s="1715">
        <v>0</v>
      </c>
      <c r="E39" s="1715">
        <v>0</v>
      </c>
      <c r="F39" s="1716">
        <v>0</v>
      </c>
      <c r="G39" s="1716">
        <v>0</v>
      </c>
      <c r="H39" s="1584"/>
    </row>
    <row r="40" spans="2:13" ht="15.75">
      <c r="B40" s="1588" t="s">
        <v>1729</v>
      </c>
      <c r="C40" s="1715">
        <v>88.378218000000004</v>
      </c>
      <c r="D40" s="1715">
        <v>1550.0814479999999</v>
      </c>
      <c r="E40" s="1715">
        <v>4681.3481590000001</v>
      </c>
      <c r="F40" s="1716"/>
      <c r="G40" s="1716"/>
      <c r="H40" s="1584"/>
    </row>
    <row r="41" spans="2:13" ht="15.75">
      <c r="B41" s="1588" t="s">
        <v>1805</v>
      </c>
      <c r="C41" s="1715">
        <v>7683.3710659999997</v>
      </c>
      <c r="D41" s="1715">
        <v>9807.446344</v>
      </c>
      <c r="E41" s="1715">
        <v>15043.534706</v>
      </c>
      <c r="F41" s="1716">
        <v>0</v>
      </c>
      <c r="G41" s="1716">
        <v>0</v>
      </c>
      <c r="H41" s="1584"/>
    </row>
    <row r="42" spans="2:13" ht="15.75">
      <c r="B42" s="1588" t="s">
        <v>1730</v>
      </c>
      <c r="C42" s="1715">
        <v>395</v>
      </c>
      <c r="D42" s="1715">
        <v>1035</v>
      </c>
      <c r="E42" s="1715">
        <v>1000</v>
      </c>
      <c r="F42" s="1716">
        <v>0</v>
      </c>
      <c r="G42" s="1716">
        <v>0</v>
      </c>
      <c r="H42" s="1584"/>
    </row>
    <row r="43" spans="2:13" ht="15.75">
      <c r="B43" s="1594" t="s">
        <v>1731</v>
      </c>
      <c r="C43" s="1715">
        <v>400</v>
      </c>
      <c r="D43" s="1715">
        <v>9020</v>
      </c>
      <c r="E43" s="1715">
        <v>9000</v>
      </c>
      <c r="F43" s="1716">
        <v>21.55</v>
      </c>
      <c r="G43" s="1716">
        <v>-2.2172949002217113E-3</v>
      </c>
      <c r="H43" s="1584"/>
    </row>
    <row r="44" spans="2:13" ht="15.75">
      <c r="B44" s="1594" t="s">
        <v>1732</v>
      </c>
      <c r="C44" s="1715">
        <v>40</v>
      </c>
      <c r="D44" s="1715">
        <v>3000</v>
      </c>
      <c r="E44" s="1715">
        <v>3000</v>
      </c>
      <c r="F44" s="1716"/>
      <c r="G44" s="1716"/>
      <c r="H44" s="1584"/>
    </row>
    <row r="45" spans="2:13" ht="15.75">
      <c r="B45" s="1594" t="s">
        <v>1628</v>
      </c>
      <c r="C45" s="1715">
        <v>9923.8588550000004</v>
      </c>
      <c r="D45" s="1715">
        <v>10419.663172</v>
      </c>
      <c r="E45" s="1715">
        <v>10160.651709</v>
      </c>
      <c r="F45" s="1716">
        <v>4.9960839250569933E-2</v>
      </c>
      <c r="G45" s="1716">
        <v>-2.4857949698030901E-2</v>
      </c>
      <c r="H45" s="1584"/>
    </row>
    <row r="46" spans="2:13" ht="14.25" customHeight="1">
      <c r="B46" s="1594" t="s">
        <v>1629</v>
      </c>
      <c r="C46" s="1715">
        <v>500</v>
      </c>
      <c r="D46" s="1715">
        <v>2500</v>
      </c>
      <c r="E46" s="1715">
        <v>2500</v>
      </c>
      <c r="F46" s="1716">
        <v>0</v>
      </c>
      <c r="G46" s="1716">
        <v>0</v>
      </c>
      <c r="H46" s="1584"/>
    </row>
    <row r="47" spans="2:13" ht="31.5">
      <c r="B47" s="1594" t="s">
        <v>1806</v>
      </c>
      <c r="C47" s="1715">
        <v>0</v>
      </c>
      <c r="D47" s="1715">
        <v>6027.75</v>
      </c>
      <c r="E47" s="1715">
        <v>5788.6197410000004</v>
      </c>
      <c r="F47" s="1716">
        <v>0</v>
      </c>
      <c r="G47" s="1716">
        <v>0</v>
      </c>
      <c r="H47" s="1584"/>
      <c r="I47" s="1584"/>
    </row>
    <row r="48" spans="2:13" ht="15.75">
      <c r="B48" s="1726" t="s">
        <v>1630</v>
      </c>
      <c r="C48" s="1715">
        <v>865.252296</v>
      </c>
      <c r="D48" s="1715">
        <v>416.61789900000002</v>
      </c>
      <c r="E48" s="1715">
        <v>637.35147300000006</v>
      </c>
      <c r="F48" s="1716">
        <v>-0.51850124995218727</v>
      </c>
      <c r="G48" s="1716">
        <v>0.52982258930742687</v>
      </c>
      <c r="H48" s="1584"/>
    </row>
    <row r="49" spans="2:11" ht="15.75">
      <c r="B49" s="1726" t="s">
        <v>1631</v>
      </c>
      <c r="C49" s="1715">
        <v>0</v>
      </c>
      <c r="D49" s="1715">
        <v>0</v>
      </c>
      <c r="E49" s="1715"/>
      <c r="F49" s="1716">
        <v>0</v>
      </c>
      <c r="G49" s="1716"/>
      <c r="H49" s="1584"/>
    </row>
    <row r="50" spans="2:11" ht="15.75">
      <c r="B50" s="1588" t="s">
        <v>1794</v>
      </c>
      <c r="C50" s="1715">
        <v>5380.4152439999998</v>
      </c>
      <c r="D50" s="1715">
        <v>10301.79904702</v>
      </c>
      <c r="E50" s="1715">
        <v>4381.4880279999998</v>
      </c>
      <c r="F50" s="1716">
        <v>0.91468475569949903</v>
      </c>
      <c r="G50" s="1716">
        <v>-0.57468709999080869</v>
      </c>
      <c r="H50" s="1584"/>
      <c r="I50" s="1724"/>
    </row>
    <row r="51" spans="2:11" ht="18.75" customHeight="1">
      <c r="B51" s="1595" t="s">
        <v>1632</v>
      </c>
      <c r="C51" s="1596">
        <v>1212821.470065</v>
      </c>
      <c r="D51" s="1596">
        <v>1348333.7854560202</v>
      </c>
      <c r="E51" s="1596">
        <v>1476872.843713</v>
      </c>
      <c r="F51" s="1727">
        <v>0.11173311054903867</v>
      </c>
      <c r="G51" s="1727">
        <v>9.5331778854378157E-2</v>
      </c>
      <c r="H51" s="1584"/>
      <c r="I51" s="1584"/>
      <c r="J51" s="1724"/>
    </row>
    <row r="52" spans="2:11" ht="18.75" customHeight="1">
      <c r="B52" s="1728" t="s">
        <v>1633</v>
      </c>
      <c r="C52" s="1715">
        <v>33233.832789</v>
      </c>
      <c r="D52" s="1715">
        <v>32769.001240999998</v>
      </c>
      <c r="E52" s="1715">
        <v>32050.873185</v>
      </c>
      <c r="F52" s="1716">
        <v>-1.3986696958824929E-2</v>
      </c>
      <c r="G52" s="1716">
        <v>-2.1914859434333023E-2</v>
      </c>
      <c r="H52" s="1584"/>
      <c r="I52" s="1584"/>
      <c r="J52" s="1724"/>
    </row>
    <row r="53" spans="2:11" ht="18.75" customHeight="1">
      <c r="B53" s="1595" t="s">
        <v>1733</v>
      </c>
      <c r="C53" s="1596">
        <v>1246055.3028539999</v>
      </c>
      <c r="D53" s="1596">
        <v>1381102.7866970201</v>
      </c>
      <c r="E53" s="1596">
        <v>1508923.7168979999</v>
      </c>
      <c r="F53" s="1727">
        <v>0.10838000812139215</v>
      </c>
      <c r="G53" s="1727">
        <v>9.2549903911692377E-2</v>
      </c>
      <c r="H53" s="1584"/>
      <c r="I53" s="1584"/>
      <c r="J53" s="1724"/>
      <c r="K53" s="1584"/>
    </row>
    <row r="54" spans="2:11" ht="17.25" customHeight="1">
      <c r="B54" s="1729" t="s">
        <v>106</v>
      </c>
      <c r="C54" s="1600">
        <v>1236.6623689999999</v>
      </c>
      <c r="D54" s="1600">
        <v>2133.6667600000001</v>
      </c>
      <c r="E54" s="1600">
        <v>1650.7672729999999</v>
      </c>
      <c r="F54" s="1730">
        <v>0.72534299861112728</v>
      </c>
      <c r="G54" s="1730">
        <v>-0.22632376154184453</v>
      </c>
      <c r="H54" s="1584"/>
    </row>
    <row r="55" spans="2:11" ht="20.25" customHeight="1">
      <c r="B55" s="1595" t="s">
        <v>1635</v>
      </c>
      <c r="C55" s="1596">
        <v>1247291.9652229999</v>
      </c>
      <c r="D55" s="1596">
        <v>1383236.45345702</v>
      </c>
      <c r="E55" s="1596">
        <v>1510574.4841709998</v>
      </c>
      <c r="F55" s="1727">
        <v>0.10899171326716184</v>
      </c>
      <c r="G55" s="1727">
        <v>9.2058035627772483E-2</v>
      </c>
      <c r="H55" s="1584"/>
      <c r="I55" s="1731"/>
    </row>
    <row r="56" spans="2:11">
      <c r="B56" s="1608" t="s">
        <v>1734</v>
      </c>
      <c r="F56" s="1584"/>
      <c r="I56" s="1584"/>
    </row>
    <row r="57" spans="2:11">
      <c r="B57" s="1614" t="s">
        <v>1637</v>
      </c>
      <c r="C57" s="1609"/>
      <c r="D57" s="1610"/>
      <c r="E57" s="1584"/>
      <c r="F57" s="1611"/>
      <c r="G57" s="1612"/>
    </row>
    <row r="58" spans="2:11">
      <c r="B58" s="1614"/>
      <c r="C58" s="1585"/>
      <c r="D58" s="1585"/>
      <c r="E58" s="1585"/>
      <c r="F58" s="1585"/>
      <c r="G58" s="1585"/>
    </row>
    <row r="59" spans="2:11">
      <c r="C59" s="1584"/>
      <c r="D59" s="1584"/>
      <c r="E59" s="1584"/>
      <c r="F59" s="1584"/>
      <c r="G59" s="1584"/>
    </row>
    <row r="60" spans="2:11">
      <c r="C60" s="1584"/>
      <c r="D60" s="1584"/>
      <c r="E60" s="1584"/>
      <c r="F60" s="1584"/>
      <c r="H60" s="1584"/>
    </row>
    <row r="61" spans="2:11">
      <c r="C61" s="1584"/>
      <c r="D61" s="1584"/>
      <c r="E61" s="1584"/>
      <c r="F61" s="1584"/>
    </row>
    <row r="62" spans="2:11">
      <c r="C62" s="1732"/>
      <c r="D62" s="1732"/>
      <c r="E62" s="1732"/>
      <c r="F62" s="1732"/>
      <c r="G62" s="1584"/>
    </row>
    <row r="63" spans="2:11">
      <c r="C63" s="1584"/>
      <c r="D63" s="1584"/>
      <c r="E63" s="1584"/>
      <c r="F63" s="1584"/>
    </row>
    <row r="64" spans="2:11">
      <c r="C64" s="1584"/>
      <c r="D64" s="1584"/>
      <c r="E64" s="1584"/>
      <c r="F64" s="1584"/>
    </row>
    <row r="65" spans="3:6">
      <c r="C65" s="1584"/>
      <c r="D65" s="1584"/>
      <c r="E65" s="1584"/>
      <c r="F65" s="1584"/>
    </row>
    <row r="66" spans="3:6">
      <c r="C66" s="1584"/>
      <c r="D66" s="1584"/>
      <c r="E66" s="1584"/>
      <c r="F66" s="1584"/>
    </row>
    <row r="67" spans="3:6">
      <c r="C67" s="1584"/>
      <c r="D67" s="1584"/>
      <c r="E67" s="1584"/>
      <c r="F67" s="1584"/>
    </row>
    <row r="68" spans="3:6">
      <c r="C68" s="1584"/>
      <c r="D68" s="1584"/>
      <c r="E68" s="1584"/>
      <c r="F68" s="1584"/>
    </row>
    <row r="69" spans="3:6">
      <c r="C69" s="1584"/>
      <c r="D69" s="1584"/>
      <c r="E69" s="1584"/>
      <c r="F69" s="1584"/>
    </row>
    <row r="70" spans="3:6">
      <c r="C70" s="1584"/>
      <c r="D70" s="1584"/>
      <c r="E70" s="1584"/>
      <c r="F70" s="1584"/>
    </row>
    <row r="71" spans="3:6">
      <c r="C71" s="1584"/>
      <c r="D71" s="1584"/>
      <c r="E71" s="1584"/>
      <c r="F71" s="1584"/>
    </row>
    <row r="72" spans="3:6">
      <c r="C72" s="1584"/>
      <c r="D72" s="1584"/>
      <c r="E72" s="1584"/>
      <c r="F72" s="1584"/>
    </row>
    <row r="73" spans="3:6">
      <c r="C73" s="1584"/>
      <c r="D73" s="1584"/>
      <c r="E73" s="1584"/>
      <c r="F73" s="1584"/>
    </row>
    <row r="74" spans="3:6">
      <c r="C74" s="1584"/>
      <c r="D74" s="1584"/>
      <c r="E74" s="1584"/>
      <c r="F74" s="1584"/>
    </row>
    <row r="75" spans="3:6">
      <c r="C75" s="1584"/>
      <c r="D75" s="1584"/>
      <c r="E75" s="1584"/>
      <c r="F75" s="1584"/>
    </row>
    <row r="76" spans="3:6">
      <c r="C76" s="1584"/>
      <c r="D76" s="1584"/>
      <c r="E76" s="1584"/>
      <c r="F76" s="1584"/>
    </row>
  </sheetData>
  <mergeCells count="12">
    <mergeCell ref="C7:F7"/>
    <mergeCell ref="A2:G3"/>
    <mergeCell ref="A4:G4"/>
    <mergeCell ref="A5:G5"/>
    <mergeCell ref="B9:G9"/>
    <mergeCell ref="B10:G10"/>
    <mergeCell ref="B11:G11"/>
    <mergeCell ref="B12:B13"/>
    <mergeCell ref="C12:C13"/>
    <mergeCell ref="D12:D13"/>
    <mergeCell ref="E12:E13"/>
    <mergeCell ref="F12:G12"/>
  </mergeCells>
  <printOptions horizontalCentered="1"/>
  <pageMargins left="0" right="0" top="0.74803149606299213" bottom="0.74803149606299213" header="0.31496062992125984" footer="0.31496062992125984"/>
  <pageSetup scale="85"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021EB-E058-49A0-A906-4FBFCFD9DAA5}">
  <dimension ref="B1:N30"/>
  <sheetViews>
    <sheetView showGridLines="0" zoomScale="90" zoomScaleNormal="90" zoomScalePageLayoutView="85" workbookViewId="0">
      <selection activeCell="D24" sqref="D24"/>
    </sheetView>
  </sheetViews>
  <sheetFormatPr baseColWidth="10" defaultColWidth="9.140625" defaultRowHeight="12.75"/>
  <cols>
    <col min="1" max="2" width="9.140625" style="1733"/>
    <col min="3" max="3" width="30.42578125" style="1733" customWidth="1"/>
    <col min="4" max="4" width="12" style="1733" bestFit="1" customWidth="1"/>
    <col min="5" max="5" width="17.140625" style="1733" customWidth="1"/>
    <col min="6" max="6" width="13" style="1733" bestFit="1" customWidth="1"/>
    <col min="7" max="7" width="10.140625" style="1733" bestFit="1" customWidth="1"/>
    <col min="8" max="8" width="17" style="1733" customWidth="1"/>
    <col min="9" max="10" width="9.140625" style="1733"/>
    <col min="11" max="11" width="11.85546875" style="1733" bestFit="1" customWidth="1"/>
    <col min="12" max="12" width="14.5703125" style="1733" customWidth="1"/>
    <col min="13" max="14" width="19.85546875" style="1733" customWidth="1"/>
    <col min="15" max="16384" width="9.140625" style="1733"/>
  </cols>
  <sheetData>
    <row r="1" spans="2:14" ht="14.25">
      <c r="B1" s="2238" t="s">
        <v>476</v>
      </c>
      <c r="C1" s="2238"/>
      <c r="D1" s="2238"/>
      <c r="E1" s="2238"/>
      <c r="F1" s="2238"/>
      <c r="G1" s="2238"/>
      <c r="H1" s="2238"/>
      <c r="I1" s="203"/>
    </row>
    <row r="2" spans="2:14" ht="14.25">
      <c r="B2" s="2238"/>
      <c r="C2" s="2238"/>
      <c r="D2" s="2238"/>
      <c r="E2" s="2238"/>
      <c r="F2" s="2238"/>
      <c r="G2" s="2238"/>
      <c r="H2" s="2238"/>
      <c r="I2" s="203"/>
    </row>
    <row r="3" spans="2:14" ht="14.25">
      <c r="B3" s="2238" t="s">
        <v>477</v>
      </c>
      <c r="C3" s="2238"/>
      <c r="D3" s="2238"/>
      <c r="E3" s="2238"/>
      <c r="F3" s="2238"/>
      <c r="G3" s="2238"/>
      <c r="H3" s="2238"/>
      <c r="I3" s="203"/>
    </row>
    <row r="4" spans="2:14" ht="15">
      <c r="B4" s="2239" t="s">
        <v>478</v>
      </c>
      <c r="C4" s="2239"/>
      <c r="D4" s="2239"/>
      <c r="E4" s="2239"/>
      <c r="F4" s="2239"/>
      <c r="G4" s="2239"/>
      <c r="H4" s="2239"/>
      <c r="I4" s="204"/>
    </row>
    <row r="5" spans="2:14" ht="15">
      <c r="B5" s="1562"/>
      <c r="C5" s="1562"/>
      <c r="D5" s="1"/>
      <c r="E5" s="1"/>
      <c r="F5" s="1"/>
      <c r="G5" s="1"/>
      <c r="H5" s="1"/>
      <c r="I5" s="1"/>
    </row>
    <row r="6" spans="2:14">
      <c r="B6" s="1562"/>
      <c r="C6" s="1632"/>
      <c r="D6" s="2421"/>
      <c r="E6" s="2421"/>
      <c r="F6" s="2421"/>
      <c r="G6" s="2421"/>
      <c r="H6" s="1632"/>
      <c r="I6" s="1632"/>
    </row>
    <row r="7" spans="2:14">
      <c r="B7" s="1562"/>
      <c r="C7" s="1632"/>
      <c r="D7" s="1631"/>
      <c r="E7" s="1631"/>
      <c r="F7" s="1631"/>
      <c r="G7" s="1631"/>
      <c r="H7" s="1632"/>
      <c r="I7" s="1632"/>
    </row>
    <row r="8" spans="2:14">
      <c r="B8" s="1562"/>
      <c r="C8" s="1562"/>
      <c r="D8" s="1562"/>
      <c r="E8" s="1562"/>
      <c r="F8" s="1562"/>
      <c r="G8" s="1562"/>
      <c r="H8" s="1562"/>
      <c r="I8" s="1562"/>
    </row>
    <row r="10" spans="2:14" ht="15.75">
      <c r="C10" s="2213" t="s">
        <v>1828</v>
      </c>
      <c r="D10" s="2213"/>
      <c r="E10" s="2213"/>
      <c r="F10" s="2213"/>
      <c r="G10" s="2213"/>
      <c r="H10" s="2213"/>
    </row>
    <row r="11" spans="2:14" ht="15.75">
      <c r="C11" s="2213" t="s">
        <v>1600</v>
      </c>
      <c r="D11" s="2213"/>
      <c r="E11" s="2213"/>
      <c r="F11" s="2213"/>
      <c r="G11" s="2213"/>
      <c r="H11" s="2213"/>
    </row>
    <row r="12" spans="2:14" ht="15.75">
      <c r="C12" s="2422" t="s">
        <v>1601</v>
      </c>
      <c r="D12" s="2422"/>
      <c r="E12" s="2422"/>
      <c r="F12" s="2422"/>
      <c r="G12" s="2422"/>
      <c r="H12" s="2422"/>
    </row>
    <row r="13" spans="2:14" ht="31.5" customHeight="1">
      <c r="C13" s="2423" t="s">
        <v>1602</v>
      </c>
      <c r="D13" s="2399" t="s">
        <v>113</v>
      </c>
      <c r="E13" s="2397" t="s">
        <v>1603</v>
      </c>
      <c r="F13" s="2399" t="s">
        <v>1655</v>
      </c>
      <c r="G13" s="2419" t="s">
        <v>1735</v>
      </c>
      <c r="H13" s="2425"/>
      <c r="M13" s="1734">
        <v>289301112.24300808</v>
      </c>
      <c r="N13" s="1734">
        <v>303403700.9355756</v>
      </c>
    </row>
    <row r="14" spans="2:14" ht="15.75">
      <c r="C14" s="2424"/>
      <c r="D14" s="2401"/>
      <c r="E14" s="2398"/>
      <c r="F14" s="2400"/>
      <c r="G14" s="1563" t="s">
        <v>753</v>
      </c>
      <c r="H14" s="1563" t="s">
        <v>754</v>
      </c>
      <c r="M14" s="1734">
        <v>70224702.406004697</v>
      </c>
      <c r="N14" s="1734">
        <v>78912571.276086017</v>
      </c>
    </row>
    <row r="15" spans="2:14" ht="15.75">
      <c r="C15" s="1735" t="s">
        <v>117</v>
      </c>
      <c r="D15" s="1736">
        <v>264089.64866800001</v>
      </c>
      <c r="E15" s="1736">
        <v>284174.00000099995</v>
      </c>
      <c r="F15" s="1736">
        <v>292527.15790699999</v>
      </c>
      <c r="G15" s="1737">
        <v>8353.1579060000367</v>
      </c>
      <c r="H15" s="1738">
        <v>2.9394518520239776E-2</v>
      </c>
      <c r="I15" s="1659"/>
      <c r="M15" s="1739"/>
      <c r="N15" s="1734"/>
    </row>
    <row r="16" spans="2:14" ht="15.75">
      <c r="C16" s="1735" t="s">
        <v>116</v>
      </c>
      <c r="D16" s="1736">
        <v>913748.78451300005</v>
      </c>
      <c r="E16" s="1736">
        <v>999762.41388300003</v>
      </c>
      <c r="F16" s="1736">
        <v>1117022.8425059998</v>
      </c>
      <c r="G16" s="1737">
        <v>117260.42862299981</v>
      </c>
      <c r="H16" s="1738">
        <v>0.11728829469350566</v>
      </c>
      <c r="I16" s="1659"/>
      <c r="M16" s="1739"/>
      <c r="N16" s="1739"/>
    </row>
    <row r="17" spans="3:13" ht="15.75">
      <c r="C17" s="1740" t="s">
        <v>118</v>
      </c>
      <c r="D17" s="1736">
        <v>34983.036884000001</v>
      </c>
      <c r="E17" s="1736">
        <v>64397.371572019998</v>
      </c>
      <c r="F17" s="1736">
        <v>67322.843300000008</v>
      </c>
      <c r="G17" s="1737">
        <v>2925.4717279800097</v>
      </c>
      <c r="H17" s="1741">
        <v>4.5428433747614294E-2</v>
      </c>
      <c r="I17" s="1659"/>
      <c r="L17" s="1739"/>
      <c r="M17" s="1739"/>
    </row>
    <row r="18" spans="3:13" ht="15.75">
      <c r="C18" s="1742" t="s">
        <v>1632</v>
      </c>
      <c r="D18" s="1743">
        <v>1212821.470065</v>
      </c>
      <c r="E18" s="1743">
        <v>1348333.7854560199</v>
      </c>
      <c r="F18" s="1743">
        <v>1476872.843713</v>
      </c>
      <c r="G18" s="1605">
        <v>128539.05825698003</v>
      </c>
      <c r="H18" s="1744">
        <v>9.533177885437838E-2</v>
      </c>
    </row>
    <row r="19" spans="3:13" ht="31.5">
      <c r="C19" s="1745" t="s">
        <v>1633</v>
      </c>
      <c r="D19" s="1746">
        <v>33233.832789</v>
      </c>
      <c r="E19" s="1746">
        <v>32769.001240999998</v>
      </c>
      <c r="F19" s="1746">
        <v>32050.873185</v>
      </c>
      <c r="G19" s="1737">
        <v>-718.12805599999774</v>
      </c>
      <c r="H19" s="1747">
        <v>-2.1914859434333023E-2</v>
      </c>
    </row>
    <row r="20" spans="3:13" ht="31.5">
      <c r="C20" s="1748" t="s">
        <v>1634</v>
      </c>
      <c r="D20" s="1743">
        <v>1246055.3028539999</v>
      </c>
      <c r="E20" s="1743">
        <v>1381102.7866970198</v>
      </c>
      <c r="F20" s="1743">
        <v>1508923.7168979999</v>
      </c>
      <c r="G20" s="1605">
        <v>127820.93020098004</v>
      </c>
      <c r="H20" s="1727">
        <v>9.2549903911692599E-2</v>
      </c>
    </row>
    <row r="21" spans="3:13" ht="15.75">
      <c r="C21" s="1749" t="s">
        <v>106</v>
      </c>
      <c r="D21" s="1750">
        <v>1236.6623689999999</v>
      </c>
      <c r="E21" s="1750">
        <v>2133.6667600000001</v>
      </c>
      <c r="F21" s="1750">
        <v>1650.7672729999999</v>
      </c>
      <c r="G21" s="1751">
        <v>-482.89948700000014</v>
      </c>
      <c r="H21" s="1752">
        <v>-0.22632376154184453</v>
      </c>
    </row>
    <row r="22" spans="3:13" ht="15.75">
      <c r="C22" s="1742" t="s">
        <v>1635</v>
      </c>
      <c r="D22" s="1743">
        <v>1247291.9652229999</v>
      </c>
      <c r="E22" s="1743">
        <v>1383236.4534570198</v>
      </c>
      <c r="F22" s="1743">
        <v>1510574.4841709998</v>
      </c>
      <c r="G22" s="1605">
        <v>127338.03071398009</v>
      </c>
      <c r="H22" s="1753">
        <v>9.2058035627772483E-2</v>
      </c>
    </row>
    <row r="23" spans="3:13">
      <c r="C23" s="1608" t="s">
        <v>1636</v>
      </c>
      <c r="D23" s="1609"/>
    </row>
    <row r="24" spans="3:13">
      <c r="C24" s="1614" t="s">
        <v>1637</v>
      </c>
      <c r="D24" s="1754"/>
      <c r="E24" s="1754"/>
      <c r="F24" s="1754"/>
      <c r="G24" s="1754"/>
      <c r="H24" s="1754"/>
    </row>
    <row r="25" spans="3:13">
      <c r="C25" s="1614"/>
      <c r="D25" s="1755"/>
      <c r="E25" s="1756"/>
      <c r="F25" s="1756"/>
    </row>
    <row r="26" spans="3:13">
      <c r="D26" s="1756"/>
      <c r="E26" s="1756"/>
      <c r="F26" s="1756"/>
      <c r="G26" s="1757"/>
      <c r="H26" s="1757"/>
    </row>
    <row r="27" spans="3:13">
      <c r="D27" s="1756"/>
      <c r="E27" s="1756"/>
      <c r="F27" s="1756"/>
    </row>
    <row r="28" spans="3:13">
      <c r="D28" s="1644"/>
      <c r="E28" s="1644"/>
      <c r="F28" s="1644"/>
    </row>
    <row r="29" spans="3:13">
      <c r="D29" s="1758"/>
      <c r="E29" s="1758"/>
      <c r="F29" s="1758"/>
    </row>
    <row r="30" spans="3:13">
      <c r="E30" s="1759"/>
      <c r="F30" s="1759"/>
    </row>
  </sheetData>
  <mergeCells count="12">
    <mergeCell ref="B1:H2"/>
    <mergeCell ref="B3:H3"/>
    <mergeCell ref="B4:H4"/>
    <mergeCell ref="D6:G6"/>
    <mergeCell ref="C10:H10"/>
    <mergeCell ref="C11:H11"/>
    <mergeCell ref="C12:H12"/>
    <mergeCell ref="C13:C14"/>
    <mergeCell ref="D13:D14"/>
    <mergeCell ref="E13:E14"/>
    <mergeCell ref="F13:F14"/>
    <mergeCell ref="G13:H13"/>
  </mergeCells>
  <pageMargins left="0.7" right="0.7" top="0.75" bottom="0.75" header="0.3" footer="0.3"/>
  <pageSetup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D50D0-C305-408F-849D-A91C40DA1877}">
  <dimension ref="C2:X41"/>
  <sheetViews>
    <sheetView showGridLines="0" topLeftCell="A5" workbookViewId="0">
      <selection activeCell="N34" sqref="N34"/>
    </sheetView>
  </sheetViews>
  <sheetFormatPr baseColWidth="10" defaultColWidth="11.42578125" defaultRowHeight="12.75"/>
  <cols>
    <col min="1" max="2" width="11.42578125" style="1562" customWidth="1"/>
    <col min="3" max="3" width="11.42578125" style="1562"/>
    <col min="4" max="4" width="64.85546875" style="1562" customWidth="1"/>
    <col min="5" max="5" width="13.140625" style="1562" customWidth="1"/>
    <col min="6" max="6" width="11.5703125" style="1562" customWidth="1"/>
    <col min="7" max="7" width="11.42578125" style="1719"/>
    <col min="8" max="9" width="11.42578125" style="1562"/>
    <col min="10" max="10" width="12.85546875" style="1562" bestFit="1" customWidth="1"/>
    <col min="11" max="11" width="11.85546875" style="1562" bestFit="1" customWidth="1"/>
    <col min="12" max="12" width="12.140625" style="1562" bestFit="1" customWidth="1"/>
    <col min="13" max="13" width="11.42578125" style="1562" bestFit="1" customWidth="1"/>
    <col min="14" max="22" width="11.42578125" style="1562"/>
    <col min="23" max="23" width="15.42578125" style="1562" customWidth="1"/>
    <col min="24" max="16384" width="11.42578125" style="1562"/>
  </cols>
  <sheetData>
    <row r="2" spans="3:13" ht="14.25">
      <c r="C2" s="1733"/>
      <c r="D2" s="2238" t="s">
        <v>476</v>
      </c>
      <c r="E2" s="2238"/>
      <c r="F2" s="2238"/>
      <c r="G2" s="203"/>
      <c r="H2" s="203"/>
      <c r="I2" s="203"/>
      <c r="J2" s="203"/>
      <c r="K2" s="203"/>
      <c r="L2" s="1733"/>
      <c r="M2" s="1733"/>
    </row>
    <row r="3" spans="3:13" ht="14.25">
      <c r="C3" s="1733"/>
      <c r="D3" s="2238"/>
      <c r="E3" s="2238"/>
      <c r="F3" s="2238"/>
      <c r="G3" s="203"/>
      <c r="H3" s="203"/>
      <c r="I3" s="203"/>
      <c r="J3" s="203"/>
      <c r="K3" s="203"/>
      <c r="L3" s="1733"/>
      <c r="M3" s="1733"/>
    </row>
    <row r="4" spans="3:13" ht="14.1" customHeight="1">
      <c r="C4" s="1733"/>
      <c r="D4" s="2238" t="s">
        <v>477</v>
      </c>
      <c r="E4" s="2238"/>
      <c r="F4" s="2238"/>
      <c r="G4" s="203"/>
      <c r="H4" s="203"/>
      <c r="I4" s="203"/>
      <c r="J4" s="203"/>
      <c r="K4" s="203"/>
      <c r="L4" s="1733"/>
      <c r="M4" s="1733"/>
    </row>
    <row r="5" spans="3:13" ht="27.6" customHeight="1">
      <c r="C5" s="1733"/>
      <c r="D5" s="2239" t="s">
        <v>478</v>
      </c>
      <c r="E5" s="2239"/>
      <c r="F5" s="2239"/>
      <c r="G5" s="204"/>
      <c r="H5" s="204"/>
      <c r="I5" s="204"/>
      <c r="J5" s="204"/>
      <c r="K5" s="204"/>
      <c r="L5" s="1733"/>
      <c r="M5" s="1733"/>
    </row>
    <row r="6" spans="3:13" ht="15">
      <c r="C6" s="1733"/>
      <c r="F6" s="1"/>
      <c r="G6" s="1"/>
      <c r="H6" s="1"/>
      <c r="I6" s="1"/>
      <c r="J6" s="1"/>
      <c r="K6" s="1"/>
      <c r="L6" s="1733"/>
      <c r="M6" s="1733"/>
    </row>
    <row r="7" spans="3:13">
      <c r="C7" s="1733"/>
      <c r="E7" s="1632"/>
      <c r="F7" s="2421"/>
      <c r="G7" s="2421"/>
      <c r="H7" s="2421"/>
      <c r="I7" s="2421"/>
      <c r="J7" s="1632"/>
      <c r="K7" s="1632"/>
      <c r="L7" s="1733"/>
      <c r="M7" s="1733"/>
    </row>
    <row r="8" spans="3:13" ht="42" customHeight="1">
      <c r="D8" s="2427" t="s">
        <v>1832</v>
      </c>
      <c r="E8" s="2427"/>
      <c r="F8" s="2428"/>
    </row>
    <row r="9" spans="3:13" ht="15.75">
      <c r="C9" s="1719"/>
      <c r="D9" s="771" t="s">
        <v>1602</v>
      </c>
      <c r="E9" s="1551" t="s">
        <v>481</v>
      </c>
      <c r="F9" s="1551" t="s">
        <v>1736</v>
      </c>
    </row>
    <row r="10" spans="3:13" ht="15.75">
      <c r="C10" s="1719"/>
      <c r="D10" s="1760" t="s">
        <v>1737</v>
      </c>
      <c r="E10" s="1761">
        <f>SUM(E11:E13)</f>
        <v>7854.7</v>
      </c>
      <c r="F10" s="1762">
        <f t="shared" ref="F10:F25" si="0">E10/$M$31</f>
        <v>9.0521779513413989E-4</v>
      </c>
      <c r="H10" s="1719"/>
      <c r="I10" s="1719"/>
    </row>
    <row r="11" spans="3:13" ht="15.75">
      <c r="C11" s="1719"/>
      <c r="D11" s="1763" t="str">
        <f>'[184]ingresos extraordinarios'!B6</f>
        <v>Ganancias de Capital</v>
      </c>
      <c r="E11" s="1764">
        <v>5712.7</v>
      </c>
      <c r="F11" s="1765">
        <f t="shared" si="0"/>
        <v>6.5836221603152265E-4</v>
      </c>
      <c r="H11" s="1719"/>
      <c r="I11" s="1719"/>
    </row>
    <row r="12" spans="3:13" ht="15.75">
      <c r="C12" s="1719"/>
      <c r="D12" s="1766" t="s">
        <v>1738</v>
      </c>
      <c r="E12" s="1767">
        <v>701.3</v>
      </c>
      <c r="F12" s="1768">
        <f t="shared" si="0"/>
        <v>8.0821576855586116E-5</v>
      </c>
      <c r="H12" s="1719"/>
      <c r="I12" s="1719"/>
    </row>
    <row r="13" spans="3:13" ht="15.75">
      <c r="C13" s="1719"/>
      <c r="D13" s="1769" t="s">
        <v>1631</v>
      </c>
      <c r="E13" s="1770">
        <v>1440.7</v>
      </c>
      <c r="F13" s="1771">
        <f t="shared" si="0"/>
        <v>1.6603400224703114E-4</v>
      </c>
      <c r="H13" s="1719"/>
      <c r="I13" s="1719"/>
    </row>
    <row r="14" spans="3:13" ht="15.75">
      <c r="C14" s="1719"/>
      <c r="D14" s="1760" t="s">
        <v>1739</v>
      </c>
      <c r="E14" s="1772">
        <f>SUM(E15:E23)</f>
        <v>36714.300000000003</v>
      </c>
      <c r="F14" s="1762">
        <f t="shared" si="0"/>
        <v>4.2311530288735863E-3</v>
      </c>
      <c r="G14" s="1773"/>
      <c r="H14" s="1774"/>
      <c r="I14" s="1719"/>
    </row>
    <row r="15" spans="3:13" ht="15.75">
      <c r="C15" s="1719"/>
      <c r="D15" s="1775" t="str">
        <f>'[184]ingresos ad. recibidos 2023'!B8</f>
        <v>Fondo Patrimonial de empresas Reformadas (FONPER)</v>
      </c>
      <c r="E15" s="1776">
        <v>2500</v>
      </c>
      <c r="F15" s="1768">
        <f t="shared" si="0"/>
        <v>2.8811342098811535E-4</v>
      </c>
      <c r="H15" s="1719"/>
      <c r="I15" s="1719"/>
    </row>
    <row r="16" spans="3:13" ht="15.75">
      <c r="C16" s="1719"/>
      <c r="D16" s="1775" t="s">
        <v>1740</v>
      </c>
      <c r="E16" s="1776">
        <v>1550.1</v>
      </c>
      <c r="F16" s="1768">
        <f t="shared" si="0"/>
        <v>1.7864184554947104E-4</v>
      </c>
      <c r="H16" s="1719"/>
      <c r="I16" s="1719"/>
    </row>
    <row r="17" spans="3:13" ht="15.75">
      <c r="C17" s="1719"/>
      <c r="D17" s="1775" t="s">
        <v>1741</v>
      </c>
      <c r="E17" s="1776">
        <v>9807.4</v>
      </c>
      <c r="F17" s="1768">
        <f t="shared" si="0"/>
        <v>1.130257425999537E-3</v>
      </c>
      <c r="H17" s="1719"/>
      <c r="I17" s="1719"/>
    </row>
    <row r="18" spans="3:13" ht="15.75">
      <c r="C18" s="1719"/>
      <c r="D18" s="1775" t="s">
        <v>1742</v>
      </c>
      <c r="E18" s="1776">
        <v>1035</v>
      </c>
      <c r="F18" s="1768">
        <f t="shared" si="0"/>
        <v>1.1927895628907976E-4</v>
      </c>
      <c r="H18" s="1719"/>
      <c r="I18" s="1719"/>
    </row>
    <row r="19" spans="3:13" ht="15.75">
      <c r="C19" s="1719"/>
      <c r="D19" s="1775" t="s">
        <v>1743</v>
      </c>
      <c r="E19" s="1776">
        <v>9020</v>
      </c>
      <c r="F19" s="1768">
        <f t="shared" si="0"/>
        <v>1.0395132229251204E-3</v>
      </c>
      <c r="H19" s="1719"/>
      <c r="I19" s="1719" t="s">
        <v>1744</v>
      </c>
    </row>
    <row r="20" spans="3:13" ht="15.75">
      <c r="C20" s="1719"/>
      <c r="D20" s="1775" t="s">
        <v>1745</v>
      </c>
      <c r="E20" s="1776">
        <v>3000</v>
      </c>
      <c r="F20" s="1768">
        <f t="shared" si="0"/>
        <v>3.4573610518573845E-4</v>
      </c>
      <c r="H20" s="1719"/>
      <c r="I20" s="1719"/>
    </row>
    <row r="21" spans="3:13" ht="15.75">
      <c r="C21" s="1719"/>
      <c r="D21" s="1775" t="s">
        <v>1746</v>
      </c>
      <c r="E21" s="1776">
        <v>492</v>
      </c>
      <c r="F21" s="1768">
        <f t="shared" si="0"/>
        <v>5.6700721250461105E-5</v>
      </c>
      <c r="H21" s="1719"/>
      <c r="I21" s="1719"/>
    </row>
    <row r="22" spans="3:13" ht="15.75">
      <c r="C22" s="1719"/>
      <c r="D22" s="1775" t="s">
        <v>1747</v>
      </c>
      <c r="E22" s="1776">
        <v>6027.8</v>
      </c>
      <c r="F22" s="1768">
        <f t="shared" si="0"/>
        <v>6.9467603161286475E-4</v>
      </c>
      <c r="H22" s="1719"/>
      <c r="I22" s="1719"/>
    </row>
    <row r="23" spans="3:13" ht="15.75">
      <c r="C23" s="1719"/>
      <c r="D23" s="1777" t="s">
        <v>1631</v>
      </c>
      <c r="E23" s="1778">
        <v>3282</v>
      </c>
      <c r="F23" s="1768">
        <f t="shared" si="0"/>
        <v>3.7823529907319789E-4</v>
      </c>
      <c r="H23" s="1719"/>
      <c r="I23" s="1719"/>
    </row>
    <row r="24" spans="3:13" ht="15.75">
      <c r="C24" s="1719"/>
      <c r="D24" s="771" t="s">
        <v>488</v>
      </c>
      <c r="E24" s="1779">
        <f>E14+E10</f>
        <v>44569</v>
      </c>
      <c r="F24" s="1780">
        <f t="shared" si="0"/>
        <v>5.1363708240077261E-3</v>
      </c>
    </row>
    <row r="25" spans="3:13" ht="12.75" customHeight="1">
      <c r="C25" s="1719"/>
      <c r="D25" s="1781" t="s">
        <v>1748</v>
      </c>
      <c r="E25" s="1782">
        <v>23.3</v>
      </c>
      <c r="F25" s="1765">
        <f t="shared" si="0"/>
        <v>2.6852170836092356E-6</v>
      </c>
      <c r="H25" s="1719"/>
    </row>
    <row r="26" spans="3:13" ht="12.75" customHeight="1">
      <c r="C26" s="1719"/>
      <c r="D26" s="1783"/>
      <c r="E26" s="1784"/>
      <c r="F26" s="1771"/>
      <c r="H26" s="1719"/>
    </row>
    <row r="27" spans="3:13" ht="15.75">
      <c r="C27" s="1719"/>
      <c r="D27" s="771" t="s">
        <v>488</v>
      </c>
      <c r="E27" s="1779">
        <f>+E25+E24+E26</f>
        <v>44592.3</v>
      </c>
      <c r="F27" s="1780">
        <f>E27/$M$31</f>
        <v>5.1390560410913355E-3</v>
      </c>
    </row>
    <row r="28" spans="3:13" ht="15.75">
      <c r="C28" s="1719"/>
      <c r="D28" s="771" t="s">
        <v>1749</v>
      </c>
      <c r="E28" s="1779"/>
      <c r="F28" s="1785"/>
    </row>
    <row r="29" spans="3:13" ht="15.75">
      <c r="C29" s="1719"/>
      <c r="D29" s="1786" t="str">
        <f>+D10</f>
        <v>I. Extraordinarios</v>
      </c>
      <c r="E29" s="1787">
        <f>+E10/E24</f>
        <v>0.17623684623841684</v>
      </c>
      <c r="F29" s="1786"/>
    </row>
    <row r="30" spans="3:13" ht="15.75">
      <c r="C30" s="1719"/>
      <c r="D30" s="1788" t="str">
        <f>+D14</f>
        <v>II. Adicionales</v>
      </c>
      <c r="E30" s="1789">
        <f>+E14/E24</f>
        <v>0.82376315376158327</v>
      </c>
      <c r="F30" s="1788"/>
    </row>
    <row r="31" spans="3:13">
      <c r="C31" s="1719"/>
      <c r="D31" s="2426" t="s">
        <v>1750</v>
      </c>
      <c r="E31" s="2426"/>
      <c r="F31" s="2426"/>
      <c r="M31" s="1648">
        <v>8677138.3000000007</v>
      </c>
    </row>
    <row r="32" spans="3:13">
      <c r="D32" s="1719" t="s">
        <v>1999</v>
      </c>
      <c r="E32" s="1719"/>
      <c r="F32" s="1719"/>
    </row>
    <row r="33" spans="4:24">
      <c r="D33" s="1719"/>
      <c r="E33" s="1719"/>
      <c r="F33" s="1719"/>
    </row>
    <row r="37" spans="4:24">
      <c r="J37" s="1574"/>
    </row>
    <row r="38" spans="4:24">
      <c r="J38" s="1586"/>
      <c r="K38" s="1587"/>
      <c r="L38" s="1790"/>
    </row>
    <row r="41" spans="4:24">
      <c r="D41" s="1791"/>
      <c r="E41" s="1792"/>
      <c r="F41" s="1793"/>
      <c r="G41" s="1794"/>
      <c r="H41" s="1795"/>
      <c r="I41" s="1795"/>
      <c r="J41" s="1795"/>
      <c r="K41" s="1795"/>
      <c r="L41" s="1796"/>
      <c r="M41" s="1793"/>
      <c r="N41" s="1793"/>
      <c r="O41" s="1792"/>
      <c r="P41" s="1793"/>
      <c r="Q41" s="1795"/>
      <c r="R41" s="1795"/>
      <c r="S41" s="1795"/>
      <c r="T41" s="1795"/>
      <c r="U41" s="1795"/>
      <c r="V41" s="1796"/>
      <c r="W41" s="1793"/>
      <c r="X41" s="1793"/>
    </row>
  </sheetData>
  <mergeCells count="6">
    <mergeCell ref="D31:F31"/>
    <mergeCell ref="F7:I7"/>
    <mergeCell ref="D2:F3"/>
    <mergeCell ref="D4:F4"/>
    <mergeCell ref="D5:F5"/>
    <mergeCell ref="D8:F8"/>
  </mergeCells>
  <printOptions horizontalCentered="1"/>
  <pageMargins left="0.51181102362204722" right="0.51181102362204722" top="0.74803149606299213" bottom="0.74803149606299213" header="0.31496062992125984" footer="0.31496062992125984"/>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2FB05-602E-4EB4-AB8E-EACF99F301E7}">
  <dimension ref="B2:H18"/>
  <sheetViews>
    <sheetView workbookViewId="0">
      <selection activeCell="D8" sqref="C8:D8"/>
    </sheetView>
  </sheetViews>
  <sheetFormatPr baseColWidth="10" defaultColWidth="11.42578125" defaultRowHeight="15"/>
  <cols>
    <col min="1" max="1" width="11.42578125" style="582"/>
    <col min="2" max="2" width="31.85546875" style="582" bestFit="1" customWidth="1"/>
    <col min="3" max="4" width="37.140625" style="582" customWidth="1"/>
    <col min="5" max="5" width="17.5703125" style="582" bestFit="1" customWidth="1"/>
    <col min="6" max="6" width="10.140625" style="582" bestFit="1" customWidth="1"/>
    <col min="7" max="7" width="9" style="582" bestFit="1" customWidth="1"/>
    <col min="8" max="8" width="7.5703125" style="582" bestFit="1" customWidth="1"/>
    <col min="9" max="16384" width="11.42578125" style="582"/>
  </cols>
  <sheetData>
    <row r="2" spans="2:8" ht="20.25">
      <c r="B2" s="2429" t="s">
        <v>476</v>
      </c>
      <c r="C2" s="2429"/>
      <c r="D2" s="2429"/>
      <c r="E2" s="2429"/>
      <c r="F2" s="2429"/>
      <c r="G2" s="2429"/>
      <c r="H2" s="2429"/>
    </row>
    <row r="3" spans="2:8" ht="20.25">
      <c r="B3" s="2429" t="s">
        <v>477</v>
      </c>
      <c r="C3" s="2429"/>
      <c r="D3" s="2429"/>
      <c r="E3" s="2429"/>
      <c r="F3" s="2429"/>
      <c r="G3" s="2429"/>
      <c r="H3" s="2429"/>
    </row>
    <row r="4" spans="2:8" ht="20.25">
      <c r="B4" s="2430" t="s">
        <v>478</v>
      </c>
      <c r="C4" s="2430"/>
      <c r="D4" s="2430"/>
      <c r="E4" s="2430"/>
      <c r="F4" s="2430"/>
      <c r="G4" s="2430"/>
      <c r="H4" s="2430"/>
    </row>
    <row r="5" spans="2:8" ht="20.25">
      <c r="B5" s="2430"/>
      <c r="C5" s="2430"/>
      <c r="D5" s="2430"/>
      <c r="E5" s="2430"/>
      <c r="F5" s="2430"/>
      <c r="G5" s="2430"/>
      <c r="H5" s="2430"/>
    </row>
    <row r="6" spans="2:8" ht="20.25">
      <c r="B6" s="2431" t="s">
        <v>1954</v>
      </c>
      <c r="C6" s="2431"/>
      <c r="D6" s="2431"/>
      <c r="E6" s="2431"/>
      <c r="F6" s="2431"/>
      <c r="G6" s="2431"/>
      <c r="H6" s="2431"/>
    </row>
    <row r="7" spans="2:8" ht="15.75" thickBot="1"/>
    <row r="8" spans="2:8" ht="16.5" thickBot="1">
      <c r="C8" s="2053" t="s">
        <v>30</v>
      </c>
      <c r="D8" s="2054" t="s">
        <v>1840</v>
      </c>
    </row>
    <row r="9" spans="2:8" ht="16.5" thickBot="1">
      <c r="C9" s="1457" t="s">
        <v>1841</v>
      </c>
      <c r="D9" s="1458" t="s">
        <v>1842</v>
      </c>
    </row>
    <row r="10" spans="2:8" ht="16.5" thickBot="1">
      <c r="C10" s="1457" t="s">
        <v>1843</v>
      </c>
      <c r="D10" s="1458" t="s">
        <v>1844</v>
      </c>
    </row>
    <row r="11" spans="2:8" ht="16.5" thickBot="1">
      <c r="C11" s="1457" t="s">
        <v>1845</v>
      </c>
      <c r="D11" s="1458" t="s">
        <v>1846</v>
      </c>
    </row>
    <row r="12" spans="2:8" ht="16.5" thickBot="1">
      <c r="C12" s="1457" t="s">
        <v>1847</v>
      </c>
      <c r="D12" s="1458" t="s">
        <v>1848</v>
      </c>
    </row>
    <row r="13" spans="2:8" ht="16.5" thickBot="1">
      <c r="C13" s="1457" t="s">
        <v>1849</v>
      </c>
      <c r="D13" s="1829">
        <v>2.8000000000000001E-2</v>
      </c>
    </row>
    <row r="14" spans="2:8" ht="32.25" thickBot="1">
      <c r="C14" s="1457" t="s">
        <v>1850</v>
      </c>
      <c r="D14" s="1829">
        <v>0.19800000000000001</v>
      </c>
    </row>
    <row r="15" spans="2:8" ht="32.25" thickBot="1">
      <c r="C15" s="1457" t="s">
        <v>1851</v>
      </c>
      <c r="D15" s="1829">
        <v>0.122</v>
      </c>
    </row>
    <row r="16" spans="2:8" ht="16.5" thickBot="1">
      <c r="C16" s="1457" t="s">
        <v>1852</v>
      </c>
      <c r="D16" s="1829">
        <v>4.7500000000000001E-2</v>
      </c>
    </row>
    <row r="17" spans="3:4" ht="16.5" thickBot="1">
      <c r="C17" s="1459" t="s">
        <v>1853</v>
      </c>
      <c r="D17" s="1830">
        <v>4.4999999999999998E-2</v>
      </c>
    </row>
    <row r="18" spans="3:4">
      <c r="C18" s="1823" t="s">
        <v>1854</v>
      </c>
    </row>
  </sheetData>
  <mergeCells count="5">
    <mergeCell ref="B2:H2"/>
    <mergeCell ref="B3:H3"/>
    <mergeCell ref="B4:H4"/>
    <mergeCell ref="B5:H5"/>
    <mergeCell ref="B6:H6"/>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4227F-C376-46C5-BED2-81AF7619D3E4}">
  <dimension ref="B2:L16"/>
  <sheetViews>
    <sheetView showGridLines="0" zoomScale="110" zoomScaleNormal="110" workbookViewId="0">
      <selection activeCell="B9" sqref="B9"/>
    </sheetView>
  </sheetViews>
  <sheetFormatPr baseColWidth="10" defaultColWidth="10.85546875" defaultRowHeight="15"/>
  <cols>
    <col min="1" max="1" width="15.5703125" style="97" customWidth="1"/>
    <col min="2" max="2" width="29.140625" style="97" customWidth="1"/>
    <col min="3" max="3" width="22.85546875" style="97" customWidth="1"/>
    <col min="4" max="4" width="48" style="97" customWidth="1"/>
    <col min="5" max="16384" width="10.85546875" style="97"/>
  </cols>
  <sheetData>
    <row r="2" spans="2:12" s="1" customFormat="1" ht="15" customHeight="1">
      <c r="B2" s="2238" t="s">
        <v>476</v>
      </c>
      <c r="C2" s="2238"/>
      <c r="D2" s="2238"/>
      <c r="E2" s="2238"/>
      <c r="F2" s="2238"/>
      <c r="G2" s="203"/>
      <c r="H2" s="203"/>
      <c r="I2" s="203"/>
      <c r="J2" s="203"/>
      <c r="K2" s="203"/>
      <c r="L2" s="203"/>
    </row>
    <row r="3" spans="2:12" s="1" customFormat="1" ht="15" customHeight="1">
      <c r="B3" s="2238" t="s">
        <v>477</v>
      </c>
      <c r="C3" s="2238"/>
      <c r="D3" s="2238"/>
      <c r="E3" s="2238"/>
      <c r="F3" s="2238"/>
      <c r="G3" s="203"/>
      <c r="H3" s="203"/>
      <c r="I3" s="203"/>
      <c r="J3" s="203"/>
      <c r="K3" s="203"/>
      <c r="L3" s="203"/>
    </row>
    <row r="4" spans="2:12" s="1" customFormat="1" ht="15" customHeight="1">
      <c r="B4" s="2239" t="s">
        <v>478</v>
      </c>
      <c r="C4" s="2239"/>
      <c r="D4" s="2239"/>
      <c r="E4" s="2239"/>
      <c r="F4" s="2239"/>
      <c r="G4" s="204"/>
      <c r="H4" s="204"/>
      <c r="I4" s="204"/>
      <c r="J4" s="204"/>
      <c r="K4" s="204"/>
      <c r="L4" s="204"/>
    </row>
    <row r="5" spans="2:12" s="1" customFormat="1" ht="15" customHeight="1">
      <c r="B5" s="1114"/>
      <c r="C5" s="1114"/>
      <c r="D5" s="1114"/>
      <c r="E5" s="1114"/>
      <c r="F5" s="1114"/>
      <c r="G5" s="204"/>
      <c r="H5" s="204"/>
      <c r="I5" s="204"/>
      <c r="J5" s="204"/>
      <c r="K5" s="204"/>
      <c r="L5" s="204"/>
    </row>
    <row r="6" spans="2:12" s="1" customFormat="1" ht="15" customHeight="1">
      <c r="B6" s="1114"/>
      <c r="C6" s="1114"/>
      <c r="D6" s="1114"/>
      <c r="E6" s="1114"/>
      <c r="F6" s="1114"/>
      <c r="G6" s="204"/>
      <c r="H6" s="204"/>
      <c r="I6" s="204"/>
      <c r="J6" s="204"/>
      <c r="K6" s="204"/>
      <c r="L6" s="204"/>
    </row>
    <row r="7" spans="2:12" s="376" customFormat="1" ht="15.75">
      <c r="B7" s="2428" t="s">
        <v>1955</v>
      </c>
      <c r="C7" s="2428"/>
      <c r="D7" s="2428"/>
    </row>
    <row r="8" spans="2:12" s="376" customFormat="1" ht="16.5" thickBot="1"/>
    <row r="9" spans="2:12" s="376" customFormat="1" ht="24.6" customHeight="1" thickBot="1">
      <c r="B9" s="2053" t="s">
        <v>1393</v>
      </c>
      <c r="C9" s="1447" t="s">
        <v>1394</v>
      </c>
      <c r="D9" s="1447" t="s">
        <v>1395</v>
      </c>
    </row>
    <row r="10" spans="2:12" s="376" customFormat="1" ht="32.25" thickBot="1">
      <c r="B10" s="1457" t="s">
        <v>1396</v>
      </c>
      <c r="C10" s="1458" t="s">
        <v>1397</v>
      </c>
      <c r="D10" s="1458" t="s">
        <v>1398</v>
      </c>
    </row>
    <row r="11" spans="2:12" s="376" customFormat="1" ht="32.25" thickBot="1">
      <c r="B11" s="1457" t="s">
        <v>1399</v>
      </c>
      <c r="C11" s="1458" t="s">
        <v>1400</v>
      </c>
      <c r="D11" s="1458" t="s">
        <v>1401</v>
      </c>
    </row>
    <row r="12" spans="2:12" s="376" customFormat="1" ht="48" thickBot="1">
      <c r="B12" s="1457" t="s">
        <v>1402</v>
      </c>
      <c r="C12" s="1458" t="s">
        <v>1403</v>
      </c>
      <c r="D12" s="1458" t="s">
        <v>1404</v>
      </c>
    </row>
    <row r="13" spans="2:12" s="376" customFormat="1" ht="43.5" customHeight="1" thickBot="1">
      <c r="B13" s="1457" t="s">
        <v>1405</v>
      </c>
      <c r="C13" s="1458" t="s">
        <v>1406</v>
      </c>
      <c r="D13" s="1458" t="s">
        <v>1407</v>
      </c>
    </row>
    <row r="14" spans="2:12" s="376" customFormat="1" ht="69.75" customHeight="1" thickBot="1">
      <c r="B14" s="1457" t="s">
        <v>1408</v>
      </c>
      <c r="C14" s="1458" t="s">
        <v>1409</v>
      </c>
      <c r="D14" s="1458" t="s">
        <v>1410</v>
      </c>
    </row>
    <row r="15" spans="2:12" s="376" customFormat="1" ht="64.5" customHeight="1" thickBot="1">
      <c r="B15" s="1459" t="s">
        <v>1411</v>
      </c>
      <c r="C15" s="1460" t="s">
        <v>1412</v>
      </c>
      <c r="D15" s="1460" t="s">
        <v>1413</v>
      </c>
    </row>
    <row r="16" spans="2:12">
      <c r="B16" s="1461" t="s">
        <v>1414</v>
      </c>
    </row>
  </sheetData>
  <mergeCells count="4">
    <mergeCell ref="B2:F2"/>
    <mergeCell ref="B3:F3"/>
    <mergeCell ref="B4:F4"/>
    <mergeCell ref="B7:D7"/>
  </mergeCell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22482-95E1-48E4-BC63-88B03FE8FA33}">
  <dimension ref="A2:CK268"/>
  <sheetViews>
    <sheetView showGridLines="0" workbookViewId="0">
      <selection activeCell="R62" sqref="R62"/>
    </sheetView>
  </sheetViews>
  <sheetFormatPr baseColWidth="10" defaultColWidth="8.5703125" defaultRowHeight="15"/>
  <cols>
    <col min="1" max="1" width="4.42578125" style="1" customWidth="1"/>
    <col min="2" max="4" width="6.42578125" style="1" customWidth="1"/>
    <col min="5" max="5" width="11.42578125" style="1" customWidth="1"/>
    <col min="6" max="17" width="6.42578125" style="1" customWidth="1"/>
    <col min="18" max="18" width="4.42578125" style="1" customWidth="1"/>
    <col min="19" max="89" width="8.5703125" style="97"/>
    <col min="90" max="16384" width="8.5703125" style="1"/>
  </cols>
  <sheetData>
    <row r="2" spans="1:89" customFormat="1"/>
    <row r="3" spans="1:89" ht="15" customHeight="1">
      <c r="B3" s="2238" t="s">
        <v>476</v>
      </c>
      <c r="C3" s="2238"/>
      <c r="D3" s="2238"/>
      <c r="E3" s="2238"/>
      <c r="F3" s="2238"/>
      <c r="G3" s="2238"/>
      <c r="H3" s="2238"/>
      <c r="I3" s="2238"/>
      <c r="J3" s="2238"/>
      <c r="K3" s="2238"/>
      <c r="L3" s="2238"/>
      <c r="M3" s="2238"/>
      <c r="N3" s="2238"/>
      <c r="O3" s="2238"/>
      <c r="P3" s="2238"/>
      <c r="Q3" s="2238"/>
      <c r="R3" s="2238"/>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row>
    <row r="4" spans="1:89" ht="15" customHeight="1">
      <c r="B4" s="2238" t="s">
        <v>477</v>
      </c>
      <c r="C4" s="2238"/>
      <c r="D4" s="2238"/>
      <c r="E4" s="2238"/>
      <c r="F4" s="2238"/>
      <c r="G4" s="2238"/>
      <c r="H4" s="2238"/>
      <c r="I4" s="2238"/>
      <c r="J4" s="2238"/>
      <c r="K4" s="2238"/>
      <c r="L4" s="2238"/>
      <c r="M4" s="2238"/>
      <c r="N4" s="2238"/>
      <c r="O4" s="2238"/>
      <c r="P4" s="2238"/>
      <c r="Q4" s="2238"/>
      <c r="R4" s="2238"/>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row>
    <row r="5" spans="1:89" ht="15" customHeight="1">
      <c r="B5" s="2239" t="s">
        <v>478</v>
      </c>
      <c r="C5" s="2239"/>
      <c r="D5" s="2239"/>
      <c r="E5" s="2239"/>
      <c r="F5" s="2239"/>
      <c r="G5" s="2239"/>
      <c r="H5" s="2239"/>
      <c r="I5" s="2239"/>
      <c r="J5" s="2239"/>
      <c r="K5" s="2239"/>
      <c r="L5" s="2239"/>
      <c r="M5" s="2239"/>
      <c r="N5" s="2239"/>
      <c r="O5" s="2239"/>
      <c r="P5" s="2239"/>
      <c r="Q5" s="2239"/>
      <c r="R5" s="2239"/>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row>
    <row r="9" spans="1:89" ht="34.35" customHeight="1">
      <c r="B9" s="2439" t="s">
        <v>1833</v>
      </c>
      <c r="C9" s="2435"/>
      <c r="D9" s="2435"/>
      <c r="E9" s="2435"/>
      <c r="F9" s="2435"/>
      <c r="G9" s="2435"/>
      <c r="H9" s="2435"/>
      <c r="I9" s="2435"/>
      <c r="J9" s="2435"/>
      <c r="K9" s="2435"/>
      <c r="L9" s="2435"/>
      <c r="M9" s="2435"/>
      <c r="N9" s="2435"/>
      <c r="O9" s="2435"/>
      <c r="P9" s="2435"/>
      <c r="Q9" s="2435"/>
    </row>
    <row r="10" spans="1:89" ht="5.0999999999999996" customHeight="1">
      <c r="A10" s="473"/>
      <c r="B10" s="473"/>
      <c r="C10" s="473"/>
      <c r="D10" s="473"/>
      <c r="E10" s="473"/>
      <c r="F10" s="473"/>
      <c r="G10" s="473"/>
      <c r="H10" s="1462"/>
      <c r="I10" s="1462"/>
      <c r="J10" s="1462"/>
      <c r="K10" s="1462"/>
      <c r="L10" s="473"/>
      <c r="M10" s="473"/>
      <c r="N10" s="473"/>
      <c r="O10" s="473"/>
      <c r="P10" s="473"/>
      <c r="Q10" s="473"/>
      <c r="R10" s="473"/>
      <c r="S10" s="473"/>
      <c r="T10" s="473"/>
      <c r="U10" s="473"/>
      <c r="V10" s="473"/>
      <c r="W10" s="473"/>
      <c r="X10" s="473"/>
      <c r="Y10" s="473"/>
      <c r="Z10" s="473"/>
      <c r="AA10" s="473"/>
      <c r="AB10" s="473"/>
    </row>
    <row r="11" spans="1:89" s="473" customFormat="1"/>
    <row r="12" spans="1:89" ht="20.100000000000001" customHeight="1" thickBot="1">
      <c r="A12" s="2440" t="s">
        <v>1807</v>
      </c>
      <c r="B12" s="2441"/>
      <c r="C12" s="2441"/>
      <c r="D12" s="2441"/>
      <c r="E12" s="2441"/>
      <c r="F12" s="2441"/>
      <c r="G12" s="2441"/>
      <c r="H12" s="2441"/>
      <c r="I12" s="2441"/>
      <c r="J12" s="2441"/>
      <c r="K12" s="2441"/>
      <c r="L12" s="2441"/>
      <c r="M12" s="2441"/>
      <c r="N12" s="2441"/>
      <c r="O12" s="2441"/>
      <c r="P12" s="2441"/>
      <c r="Q12" s="2441"/>
      <c r="R12" s="2441"/>
    </row>
    <row r="13" spans="1:89">
      <c r="A13" s="1463"/>
      <c r="B13" s="1464"/>
      <c r="C13" s="2432" t="s">
        <v>1415</v>
      </c>
      <c r="D13" s="2433"/>
      <c r="E13" s="2433"/>
      <c r="F13" s="2433"/>
      <c r="G13" s="2433"/>
      <c r="H13" s="2434"/>
      <c r="I13" s="2437" t="s">
        <v>1416</v>
      </c>
      <c r="J13" s="2435"/>
      <c r="K13" s="1464"/>
      <c r="L13" s="2438" t="s">
        <v>1417</v>
      </c>
      <c r="M13" s="2433"/>
      <c r="N13" s="2433"/>
      <c r="O13" s="2433"/>
      <c r="P13" s="2433"/>
      <c r="Q13" s="2434"/>
      <c r="R13" s="1463"/>
    </row>
    <row r="14" spans="1:89">
      <c r="A14" s="1463"/>
      <c r="B14" s="1465"/>
      <c r="C14" s="2435"/>
      <c r="D14" s="2435"/>
      <c r="E14" s="2435"/>
      <c r="F14" s="2435"/>
      <c r="G14" s="2435"/>
      <c r="H14" s="2436"/>
      <c r="I14" s="2435"/>
      <c r="J14" s="2435"/>
      <c r="K14" s="1465"/>
      <c r="L14" s="2435"/>
      <c r="M14" s="2435"/>
      <c r="N14" s="2435"/>
      <c r="O14" s="2435"/>
      <c r="P14" s="2435"/>
      <c r="Q14" s="2436"/>
      <c r="R14" s="1463"/>
    </row>
    <row r="15" spans="1:89">
      <c r="A15" s="1463"/>
      <c r="B15" s="1465"/>
      <c r="C15" s="2443" t="s">
        <v>1418</v>
      </c>
      <c r="D15" s="2435"/>
      <c r="E15" s="2435"/>
      <c r="F15" s="2435"/>
      <c r="G15" s="2435"/>
      <c r="H15" s="2436"/>
      <c r="I15" s="1463"/>
      <c r="J15" s="1463"/>
      <c r="K15" s="1465"/>
      <c r="L15" s="2446" t="s">
        <v>1419</v>
      </c>
      <c r="M15" s="2435"/>
      <c r="N15" s="2435"/>
      <c r="O15" s="2435"/>
      <c r="P15" s="2435"/>
      <c r="Q15" s="2436"/>
      <c r="R15" s="1466"/>
    </row>
    <row r="16" spans="1:89">
      <c r="A16" s="1463"/>
      <c r="B16" s="1465"/>
      <c r="C16" s="2435"/>
      <c r="D16" s="2435"/>
      <c r="E16" s="2435"/>
      <c r="F16" s="2435"/>
      <c r="G16" s="2435"/>
      <c r="H16" s="2436"/>
      <c r="I16" s="2447" t="s">
        <v>1420</v>
      </c>
      <c r="J16" s="2435"/>
      <c r="K16" s="1465"/>
      <c r="L16" s="2435"/>
      <c r="M16" s="2435"/>
      <c r="N16" s="2435"/>
      <c r="O16" s="2435"/>
      <c r="P16" s="2435"/>
      <c r="Q16" s="2436"/>
      <c r="R16" s="2448" t="s">
        <v>1421</v>
      </c>
    </row>
    <row r="17" spans="1:18" ht="15.75" thickBot="1">
      <c r="A17" s="1463"/>
      <c r="B17" s="1467"/>
      <c r="C17" s="2444"/>
      <c r="D17" s="2444"/>
      <c r="E17" s="2444"/>
      <c r="F17" s="2444"/>
      <c r="G17" s="2444"/>
      <c r="H17" s="2445"/>
      <c r="I17" s="1463"/>
      <c r="J17" s="1463"/>
      <c r="K17" s="1467"/>
      <c r="L17" s="2444"/>
      <c r="M17" s="2444"/>
      <c r="N17" s="2444"/>
      <c r="O17" s="2444"/>
      <c r="P17" s="2444"/>
      <c r="Q17" s="2445"/>
      <c r="R17" s="2449"/>
    </row>
    <row r="18" spans="1:18" ht="15.75" thickBot="1">
      <c r="A18" s="1463"/>
      <c r="B18" s="1468"/>
      <c r="C18" s="1468"/>
      <c r="D18" s="1468"/>
      <c r="E18" s="1468"/>
      <c r="F18" s="1468"/>
      <c r="G18" s="1468"/>
      <c r="H18" s="1468"/>
      <c r="I18" s="1463"/>
      <c r="J18" s="1463"/>
      <c r="K18" s="1468"/>
      <c r="L18" s="1468"/>
      <c r="M18" s="1468"/>
      <c r="N18" s="1468"/>
      <c r="O18" s="1468"/>
      <c r="P18" s="1468"/>
      <c r="Q18" s="1468"/>
      <c r="R18" s="2449"/>
    </row>
    <row r="19" spans="1:18">
      <c r="A19" s="1463"/>
      <c r="B19" s="2450" t="s">
        <v>1422</v>
      </c>
      <c r="C19" s="2441"/>
      <c r="D19" s="2441"/>
      <c r="E19" s="2441"/>
      <c r="F19" s="2441"/>
      <c r="G19" s="2441"/>
      <c r="H19" s="2441"/>
      <c r="I19" s="1463"/>
      <c r="J19" s="1463"/>
      <c r="K19" s="2450" t="s">
        <v>1422</v>
      </c>
      <c r="L19" s="2441"/>
      <c r="M19" s="2441"/>
      <c r="N19" s="2441"/>
      <c r="O19" s="2441"/>
      <c r="P19" s="2441"/>
      <c r="Q19" s="2441"/>
      <c r="R19" s="2449"/>
    </row>
    <row r="20" spans="1:18">
      <c r="A20" s="1463"/>
      <c r="B20" s="2442" t="s">
        <v>1423</v>
      </c>
      <c r="C20" s="2441"/>
      <c r="D20" s="2441"/>
      <c r="E20" s="2441"/>
      <c r="F20" s="2441"/>
      <c r="G20" s="2441"/>
      <c r="H20" s="2441"/>
      <c r="I20" s="1463"/>
      <c r="J20" s="1463"/>
      <c r="K20" s="2442" t="s">
        <v>1424</v>
      </c>
      <c r="L20" s="2441"/>
      <c r="M20" s="2441"/>
      <c r="N20" s="2441"/>
      <c r="O20" s="2441"/>
      <c r="P20" s="2441"/>
      <c r="Q20" s="2441"/>
      <c r="R20" s="2449"/>
    </row>
    <row r="21" spans="1:18" ht="15.75" thickBot="1">
      <c r="A21" s="97"/>
      <c r="B21" s="97"/>
      <c r="C21" s="97"/>
      <c r="D21" s="97"/>
      <c r="E21" s="97"/>
      <c r="F21" s="97"/>
      <c r="G21" s="97"/>
      <c r="H21" s="97"/>
      <c r="I21" s="97"/>
      <c r="J21" s="97"/>
      <c r="K21" s="97"/>
      <c r="L21" s="97"/>
      <c r="M21" s="97"/>
      <c r="N21" s="97"/>
      <c r="O21" s="97"/>
      <c r="P21" s="97"/>
      <c r="Q21" s="97"/>
      <c r="R21" s="2449"/>
    </row>
    <row r="22" spans="1:18">
      <c r="A22" s="1469" t="s">
        <v>1420</v>
      </c>
      <c r="B22" s="1463"/>
      <c r="C22" s="1463"/>
      <c r="D22" s="1463"/>
      <c r="E22" s="1464"/>
      <c r="F22" s="2451" t="s">
        <v>1403</v>
      </c>
      <c r="G22" s="2433"/>
      <c r="H22" s="2433"/>
      <c r="I22" s="2433"/>
      <c r="J22" s="2433"/>
      <c r="K22" s="2433"/>
      <c r="L22" s="2433"/>
      <c r="M22" s="2433"/>
      <c r="N22" s="2434"/>
      <c r="O22" s="1463"/>
      <c r="P22" s="1463"/>
      <c r="Q22" s="1463"/>
      <c r="R22" s="2449"/>
    </row>
    <row r="23" spans="1:18">
      <c r="A23" s="1470"/>
      <c r="B23" s="1463"/>
      <c r="C23" s="1463"/>
      <c r="D23" s="1463"/>
      <c r="E23" s="1465"/>
      <c r="F23" s="2435"/>
      <c r="G23" s="2435"/>
      <c r="H23" s="2435"/>
      <c r="I23" s="2435"/>
      <c r="J23" s="2435"/>
      <c r="K23" s="2435"/>
      <c r="L23" s="2435"/>
      <c r="M23" s="2435"/>
      <c r="N23" s="2436"/>
      <c r="O23" s="1463"/>
      <c r="P23" s="1463"/>
      <c r="Q23" s="1463"/>
      <c r="R23" s="2449"/>
    </row>
    <row r="24" spans="1:18" ht="79.5">
      <c r="A24" s="1471" t="s">
        <v>1425</v>
      </c>
      <c r="B24" s="1463"/>
      <c r="C24" s="1463"/>
      <c r="D24" s="1463"/>
      <c r="E24" s="1465"/>
      <c r="F24" s="2452" t="s">
        <v>1426</v>
      </c>
      <c r="G24" s="2453"/>
      <c r="H24" s="2453"/>
      <c r="I24" s="2453"/>
      <c r="J24" s="2453"/>
      <c r="K24" s="2453"/>
      <c r="L24" s="2453"/>
      <c r="M24" s="2453"/>
      <c r="N24" s="2454"/>
      <c r="O24" s="1463"/>
      <c r="P24" s="1463"/>
      <c r="Q24" s="1463"/>
      <c r="R24" s="2449"/>
    </row>
    <row r="25" spans="1:18" ht="7.5" customHeight="1">
      <c r="A25" s="1472"/>
      <c r="B25" s="1463"/>
      <c r="C25" s="1463"/>
      <c r="D25" s="1463"/>
      <c r="E25" s="1465"/>
      <c r="F25" s="2453"/>
      <c r="G25" s="2453"/>
      <c r="H25" s="2453"/>
      <c r="I25" s="2453"/>
      <c r="J25" s="2453"/>
      <c r="K25" s="2453"/>
      <c r="L25" s="2453"/>
      <c r="M25" s="2453"/>
      <c r="N25" s="2454"/>
      <c r="O25" s="1463"/>
      <c r="P25" s="1463"/>
      <c r="Q25" s="1463"/>
      <c r="R25" s="2449"/>
    </row>
    <row r="26" spans="1:18" ht="7.5" customHeight="1" thickBot="1">
      <c r="A26" s="1472"/>
      <c r="B26" s="1463"/>
      <c r="C26" s="1463"/>
      <c r="D26" s="1463"/>
      <c r="E26" s="1467"/>
      <c r="F26" s="2455"/>
      <c r="G26" s="2455"/>
      <c r="H26" s="2455"/>
      <c r="I26" s="2455"/>
      <c r="J26" s="2455"/>
      <c r="K26" s="2455"/>
      <c r="L26" s="2455"/>
      <c r="M26" s="2455"/>
      <c r="N26" s="2456"/>
      <c r="O26" s="1463"/>
      <c r="P26" s="1463"/>
      <c r="Q26" s="1463"/>
      <c r="R26" s="2449"/>
    </row>
    <row r="27" spans="1:18" ht="15.75" thickBot="1">
      <c r="A27" s="1472"/>
      <c r="B27" s="1463"/>
      <c r="C27" s="1463"/>
      <c r="D27" s="1463"/>
      <c r="E27" s="1468"/>
      <c r="F27" s="1468"/>
      <c r="G27" s="1468"/>
      <c r="H27" s="1468"/>
      <c r="I27" s="1468"/>
      <c r="J27" s="1468"/>
      <c r="K27" s="1468"/>
      <c r="L27" s="1468"/>
      <c r="M27" s="1468"/>
      <c r="N27" s="1468"/>
      <c r="O27" s="1463"/>
      <c r="P27" s="1463"/>
      <c r="Q27" s="1463"/>
      <c r="R27" s="2449"/>
    </row>
    <row r="28" spans="1:18">
      <c r="A28" s="1472"/>
      <c r="B28" s="1463"/>
      <c r="C28" s="1463"/>
      <c r="D28" s="1463"/>
      <c r="E28" s="2450" t="s">
        <v>1422</v>
      </c>
      <c r="F28" s="2441"/>
      <c r="G28" s="2441"/>
      <c r="H28" s="2441"/>
      <c r="I28" s="2441"/>
      <c r="J28" s="2441"/>
      <c r="K28" s="2441"/>
      <c r="L28" s="2441"/>
      <c r="M28" s="2441"/>
      <c r="N28" s="2441"/>
      <c r="O28" s="1463"/>
      <c r="P28" s="1463"/>
      <c r="Q28" s="1463"/>
      <c r="R28" s="2449"/>
    </row>
    <row r="29" spans="1:18">
      <c r="A29" s="1472"/>
      <c r="B29" s="1463"/>
      <c r="C29" s="1463"/>
      <c r="D29" s="1463"/>
      <c r="E29" s="2442" t="s">
        <v>1427</v>
      </c>
      <c r="F29" s="2441"/>
      <c r="G29" s="2441"/>
      <c r="H29" s="2441"/>
      <c r="I29" s="2441"/>
      <c r="J29" s="2441"/>
      <c r="K29" s="2441"/>
      <c r="L29" s="2441"/>
      <c r="M29" s="2441"/>
      <c r="N29" s="2441"/>
      <c r="O29" s="1463"/>
      <c r="P29" s="1463"/>
      <c r="Q29" s="1463"/>
      <c r="R29" s="2449"/>
    </row>
    <row r="30" spans="1:18" ht="15.75" thickBot="1">
      <c r="A30" s="1472"/>
      <c r="B30" s="97"/>
      <c r="C30" s="97"/>
      <c r="D30" s="97"/>
      <c r="E30" s="97"/>
      <c r="F30" s="97"/>
      <c r="G30" s="97"/>
      <c r="H30" s="97"/>
      <c r="I30" s="97"/>
      <c r="J30" s="97"/>
      <c r="K30" s="97"/>
      <c r="L30" s="97"/>
      <c r="M30" s="97"/>
      <c r="N30" s="97"/>
      <c r="O30" s="97"/>
      <c r="P30" s="97"/>
      <c r="Q30" s="97"/>
      <c r="R30" s="2449"/>
    </row>
    <row r="31" spans="1:18">
      <c r="A31" s="1472"/>
      <c r="B31" s="1463"/>
      <c r="C31" s="1463"/>
      <c r="D31" s="1463"/>
      <c r="E31" s="1464"/>
      <c r="F31" s="2457" t="s">
        <v>1428</v>
      </c>
      <c r="G31" s="2433"/>
      <c r="H31" s="2433"/>
      <c r="I31" s="2433"/>
      <c r="J31" s="2433"/>
      <c r="K31" s="2433"/>
      <c r="L31" s="2433"/>
      <c r="M31" s="2433"/>
      <c r="N31" s="2434"/>
      <c r="O31" s="1463"/>
      <c r="P31" s="1463"/>
      <c r="Q31" s="1463"/>
      <c r="R31" s="2449"/>
    </row>
    <row r="32" spans="1:18">
      <c r="A32" s="1472"/>
      <c r="B32" s="1463"/>
      <c r="C32" s="1463"/>
      <c r="D32" s="1463"/>
      <c r="E32" s="1465"/>
      <c r="F32" s="2435"/>
      <c r="G32" s="2435"/>
      <c r="H32" s="2435"/>
      <c r="I32" s="2435"/>
      <c r="J32" s="2435"/>
      <c r="K32" s="2435"/>
      <c r="L32" s="2435"/>
      <c r="M32" s="2435"/>
      <c r="N32" s="2436"/>
      <c r="O32" s="1463"/>
      <c r="P32" s="1463"/>
      <c r="Q32" s="1463"/>
      <c r="R32" s="2449"/>
    </row>
    <row r="33" spans="1:18">
      <c r="A33" s="1472"/>
      <c r="B33" s="1463"/>
      <c r="C33" s="1463"/>
      <c r="D33" s="1463"/>
      <c r="E33" s="1465"/>
      <c r="F33" s="2452" t="s">
        <v>1429</v>
      </c>
      <c r="G33" s="2453"/>
      <c r="H33" s="2453"/>
      <c r="I33" s="2453"/>
      <c r="J33" s="2453"/>
      <c r="K33" s="2453"/>
      <c r="L33" s="2453"/>
      <c r="M33" s="2453"/>
      <c r="N33" s="2454"/>
      <c r="O33" s="1463"/>
      <c r="P33" s="1463"/>
      <c r="Q33" s="1463"/>
      <c r="R33" s="2449"/>
    </row>
    <row r="34" spans="1:18">
      <c r="A34" s="1472"/>
      <c r="B34" s="1463"/>
      <c r="C34" s="1463"/>
      <c r="D34" s="1463"/>
      <c r="E34" s="1465"/>
      <c r="F34" s="2453"/>
      <c r="G34" s="2453"/>
      <c r="H34" s="2453"/>
      <c r="I34" s="2453"/>
      <c r="J34" s="2453"/>
      <c r="K34" s="2453"/>
      <c r="L34" s="2453"/>
      <c r="M34" s="2453"/>
      <c r="N34" s="2454"/>
      <c r="O34" s="1463"/>
      <c r="P34" s="1463"/>
      <c r="Q34" s="1463"/>
      <c r="R34" s="2449"/>
    </row>
    <row r="35" spans="1:18" ht="15.75" thickBot="1">
      <c r="A35" s="1472"/>
      <c r="B35" s="1463"/>
      <c r="C35" s="1463"/>
      <c r="D35" s="1463"/>
      <c r="E35" s="1467"/>
      <c r="F35" s="2455"/>
      <c r="G35" s="2455"/>
      <c r="H35" s="2455"/>
      <c r="I35" s="2455"/>
      <c r="J35" s="2455"/>
      <c r="K35" s="2455"/>
      <c r="L35" s="2455"/>
      <c r="M35" s="2455"/>
      <c r="N35" s="2456"/>
      <c r="O35" s="1463"/>
      <c r="P35" s="1463"/>
      <c r="Q35" s="1463"/>
      <c r="R35" s="2449"/>
    </row>
    <row r="36" spans="1:18" ht="15.75" thickBot="1">
      <c r="A36" s="1472"/>
      <c r="B36" s="1463"/>
      <c r="C36" s="1463"/>
      <c r="D36" s="1463"/>
      <c r="E36" s="1468"/>
      <c r="F36" s="1468"/>
      <c r="G36" s="1468"/>
      <c r="H36" s="1468"/>
      <c r="I36" s="1468"/>
      <c r="J36" s="1468"/>
      <c r="K36" s="1468"/>
      <c r="L36" s="1468"/>
      <c r="M36" s="1468"/>
      <c r="N36" s="1468"/>
      <c r="O36" s="1463"/>
      <c r="P36" s="1463"/>
      <c r="Q36" s="1463"/>
      <c r="R36" s="2449"/>
    </row>
    <row r="37" spans="1:18">
      <c r="A37" s="1472"/>
      <c r="B37" s="1463"/>
      <c r="C37" s="1463"/>
      <c r="D37" s="1463"/>
      <c r="E37" s="2450" t="s">
        <v>1422</v>
      </c>
      <c r="F37" s="2441"/>
      <c r="G37" s="2441"/>
      <c r="H37" s="2441"/>
      <c r="I37" s="2441"/>
      <c r="J37" s="2441"/>
      <c r="K37" s="2441"/>
      <c r="L37" s="2441"/>
      <c r="M37" s="2441"/>
      <c r="N37" s="2441"/>
      <c r="O37" s="1463"/>
      <c r="P37" s="1463"/>
      <c r="Q37" s="1463"/>
      <c r="R37" s="2449"/>
    </row>
    <row r="38" spans="1:18">
      <c r="A38" s="1472"/>
      <c r="B38" s="1463"/>
      <c r="C38" s="1463"/>
      <c r="D38" s="1463"/>
      <c r="E38" s="2442" t="s">
        <v>1430</v>
      </c>
      <c r="F38" s="2441"/>
      <c r="G38" s="2441"/>
      <c r="H38" s="2441"/>
      <c r="I38" s="2441"/>
      <c r="J38" s="2441"/>
      <c r="K38" s="2441"/>
      <c r="L38" s="2441"/>
      <c r="M38" s="2441"/>
      <c r="N38" s="2441"/>
      <c r="O38" s="1463"/>
      <c r="P38" s="1463"/>
      <c r="Q38" s="1463"/>
      <c r="R38" s="2449"/>
    </row>
    <row r="39" spans="1:18">
      <c r="A39" s="1472"/>
      <c r="B39" s="97"/>
      <c r="C39" s="97"/>
      <c r="D39" s="97"/>
      <c r="E39" s="97"/>
      <c r="F39" s="97"/>
      <c r="G39" s="97"/>
      <c r="H39" s="97"/>
      <c r="I39" s="97"/>
      <c r="J39" s="97"/>
      <c r="K39" s="97"/>
      <c r="L39" s="97"/>
      <c r="M39" s="97"/>
      <c r="N39" s="97"/>
      <c r="O39" s="97"/>
      <c r="P39" s="97"/>
      <c r="Q39" s="97"/>
      <c r="R39" s="2449"/>
    </row>
    <row r="40" spans="1:18" ht="20.100000000000001" customHeight="1" thickBot="1">
      <c r="A40" s="2458"/>
      <c r="B40" s="2459"/>
      <c r="C40" s="2459"/>
      <c r="D40" s="2459"/>
      <c r="E40" s="2459"/>
      <c r="F40" s="2459"/>
      <c r="G40" s="2459"/>
      <c r="H40" s="2459"/>
      <c r="I40" s="2459"/>
      <c r="J40" s="2459"/>
      <c r="K40" s="2459"/>
      <c r="L40" s="2459"/>
      <c r="M40" s="2459"/>
      <c r="N40" s="2459"/>
      <c r="O40" s="2459"/>
      <c r="P40" s="2459"/>
      <c r="Q40" s="2459"/>
      <c r="R40" s="2460"/>
    </row>
    <row r="41" spans="1:18" ht="16.5">
      <c r="A41" s="1472"/>
      <c r="B41" s="1473"/>
      <c r="C41" s="1473"/>
      <c r="D41" s="1473"/>
      <c r="E41" s="1473"/>
      <c r="F41" s="1474"/>
      <c r="G41" s="1475"/>
      <c r="H41" s="1475"/>
      <c r="I41" s="1475"/>
      <c r="J41" s="1475"/>
      <c r="K41" s="1475"/>
      <c r="L41" s="1475"/>
      <c r="M41" s="1475"/>
      <c r="N41" s="1475"/>
      <c r="O41" s="1475"/>
      <c r="P41" s="1475"/>
      <c r="Q41" s="1476"/>
      <c r="R41" s="1477" t="s">
        <v>1431</v>
      </c>
    </row>
    <row r="42" spans="1:18" ht="4.3499999999999996" customHeight="1">
      <c r="A42" s="1472"/>
      <c r="B42" s="1473"/>
      <c r="C42" s="1473"/>
      <c r="D42" s="1473"/>
      <c r="E42" s="1473"/>
      <c r="F42" s="1478"/>
      <c r="G42" s="1462"/>
      <c r="H42" s="1462"/>
      <c r="I42" s="1462"/>
      <c r="J42" s="1462"/>
      <c r="K42" s="1462"/>
      <c r="L42" s="1462"/>
      <c r="M42" s="1462"/>
      <c r="N42" s="1462"/>
      <c r="O42" s="1462"/>
      <c r="P42" s="1462"/>
      <c r="Q42" s="1479"/>
      <c r="R42" s="1473"/>
    </row>
    <row r="43" spans="1:18">
      <c r="A43" s="1472"/>
      <c r="B43" s="1480"/>
      <c r="C43" s="2461" t="s">
        <v>1432</v>
      </c>
      <c r="D43" s="2462"/>
      <c r="E43" s="1473"/>
      <c r="F43" s="1481"/>
      <c r="G43" s="2464" t="s">
        <v>1433</v>
      </c>
      <c r="H43" s="2435"/>
      <c r="I43" s="2435"/>
      <c r="J43" s="2435"/>
      <c r="K43" s="2435"/>
      <c r="L43" s="2435"/>
      <c r="M43" s="2435"/>
      <c r="N43" s="2435"/>
      <c r="O43" s="2435"/>
      <c r="P43" s="2435"/>
      <c r="Q43" s="2436"/>
      <c r="R43" s="1473"/>
    </row>
    <row r="44" spans="1:18">
      <c r="A44" s="1472"/>
      <c r="B44" s="1482"/>
      <c r="C44" s="2435"/>
      <c r="D44" s="2463"/>
      <c r="E44" s="1473"/>
      <c r="F44" s="1481"/>
      <c r="G44" s="2435"/>
      <c r="H44" s="2435"/>
      <c r="I44" s="2435"/>
      <c r="J44" s="2435"/>
      <c r="K44" s="2435"/>
      <c r="L44" s="2435"/>
      <c r="M44" s="2435"/>
      <c r="N44" s="2435"/>
      <c r="O44" s="2435"/>
      <c r="P44" s="2435"/>
      <c r="Q44" s="2436"/>
      <c r="R44" s="1473"/>
    </row>
    <row r="45" spans="1:18" ht="18">
      <c r="A45" s="1472"/>
      <c r="B45" s="1482"/>
      <c r="C45" s="2465" t="s">
        <v>1434</v>
      </c>
      <c r="D45" s="2463"/>
      <c r="E45" s="1483" t="s">
        <v>1435</v>
      </c>
      <c r="F45" s="1481"/>
      <c r="G45" s="2468" t="s">
        <v>1436</v>
      </c>
      <c r="H45" s="2435"/>
      <c r="I45" s="2435"/>
      <c r="J45" s="2435"/>
      <c r="K45" s="2435"/>
      <c r="L45" s="2435"/>
      <c r="M45" s="2435"/>
      <c r="N45" s="2435"/>
      <c r="O45" s="2435"/>
      <c r="P45" s="2435"/>
      <c r="Q45" s="2436"/>
      <c r="R45" s="1473"/>
    </row>
    <row r="46" spans="1:18">
      <c r="A46" s="1472"/>
      <c r="B46" s="1482"/>
      <c r="C46" s="2435"/>
      <c r="D46" s="2463"/>
      <c r="E46" s="1473"/>
      <c r="F46" s="1481"/>
      <c r="G46" s="2435"/>
      <c r="H46" s="2435"/>
      <c r="I46" s="2435"/>
      <c r="J46" s="2435"/>
      <c r="K46" s="2435"/>
      <c r="L46" s="2435"/>
      <c r="M46" s="2435"/>
      <c r="N46" s="2435"/>
      <c r="O46" s="2435"/>
      <c r="P46" s="2435"/>
      <c r="Q46" s="2436"/>
      <c r="R46" s="1473"/>
    </row>
    <row r="47" spans="1:18" ht="15.75">
      <c r="A47" s="1472"/>
      <c r="B47" s="1482"/>
      <c r="C47" s="2435"/>
      <c r="D47" s="2463"/>
      <c r="E47" s="1484" t="s">
        <v>1420</v>
      </c>
      <c r="F47" s="1481"/>
      <c r="G47" s="1485"/>
      <c r="H47" s="1485"/>
      <c r="I47" s="1485"/>
      <c r="J47" s="1485"/>
      <c r="K47" s="1485"/>
      <c r="L47" s="1485"/>
      <c r="M47" s="1485"/>
      <c r="N47" s="1485"/>
      <c r="O47" s="1485"/>
      <c r="P47" s="1485"/>
      <c r="Q47" s="1486"/>
      <c r="R47" s="1473"/>
    </row>
    <row r="48" spans="1:18">
      <c r="A48" s="1472"/>
      <c r="B48" s="1482"/>
      <c r="C48" s="2435"/>
      <c r="D48" s="2463"/>
      <c r="E48" s="1473"/>
      <c r="F48" s="1481"/>
      <c r="G48" s="2469" t="s">
        <v>1437</v>
      </c>
      <c r="H48" s="2470"/>
      <c r="I48" s="1473"/>
      <c r="J48" s="2469" t="s">
        <v>1438</v>
      </c>
      <c r="K48" s="2470"/>
      <c r="L48" s="1473"/>
      <c r="M48" s="2469" t="s">
        <v>1439</v>
      </c>
      <c r="N48" s="2470"/>
      <c r="O48" s="1473"/>
      <c r="P48" s="2469" t="s">
        <v>1440</v>
      </c>
      <c r="Q48" s="2473"/>
      <c r="R48" s="1473"/>
    </row>
    <row r="49" spans="1:18" ht="15.75" thickBot="1">
      <c r="A49" s="1472"/>
      <c r="B49" s="1487"/>
      <c r="C49" s="2466"/>
      <c r="D49" s="2467"/>
      <c r="E49" s="1473"/>
      <c r="F49" s="1488"/>
      <c r="G49" s="2471"/>
      <c r="H49" s="2472"/>
      <c r="I49" s="1489"/>
      <c r="J49" s="2471"/>
      <c r="K49" s="2472"/>
      <c r="L49" s="1489"/>
      <c r="M49" s="2471"/>
      <c r="N49" s="2472"/>
      <c r="O49" s="1489"/>
      <c r="P49" s="2471"/>
      <c r="Q49" s="2474"/>
      <c r="R49" s="1473"/>
    </row>
    <row r="50" spans="1:18" ht="15.75" thickBot="1">
      <c r="A50" s="1472"/>
      <c r="B50" s="1473"/>
      <c r="C50" s="1473"/>
      <c r="D50" s="1473"/>
      <c r="E50" s="1473"/>
      <c r="F50" s="1473"/>
      <c r="G50" s="1473"/>
      <c r="H50" s="1473"/>
      <c r="I50" s="1473"/>
      <c r="J50" s="1489"/>
      <c r="K50" s="1489"/>
      <c r="L50" s="1489"/>
      <c r="M50" s="1473"/>
      <c r="N50" s="1473"/>
      <c r="O50" s="1473"/>
      <c r="P50" s="1473"/>
      <c r="Q50" s="1473"/>
      <c r="R50" s="1473"/>
    </row>
    <row r="51" spans="1:18">
      <c r="A51" s="1472"/>
      <c r="B51" s="1473"/>
      <c r="C51" s="1473"/>
      <c r="D51" s="1473"/>
      <c r="E51" s="1473"/>
      <c r="F51" s="1473"/>
      <c r="G51" s="1473"/>
      <c r="H51" s="1473"/>
      <c r="I51" s="1473"/>
      <c r="J51" s="2477" t="s">
        <v>1422</v>
      </c>
      <c r="K51" s="2459"/>
      <c r="L51" s="2459"/>
      <c r="M51" s="1473"/>
      <c r="N51" s="1473"/>
      <c r="O51" s="1473"/>
      <c r="P51" s="1473"/>
      <c r="Q51" s="1473"/>
      <c r="R51" s="1473"/>
    </row>
    <row r="52" spans="1:18">
      <c r="A52" s="1472"/>
      <c r="B52" s="1473"/>
      <c r="C52" s="1473"/>
      <c r="D52" s="1473"/>
      <c r="E52" s="1473"/>
      <c r="F52" s="2478" t="s">
        <v>1441</v>
      </c>
      <c r="G52" s="2459"/>
      <c r="H52" s="2459"/>
      <c r="I52" s="2459"/>
      <c r="J52" s="2459"/>
      <c r="K52" s="2459"/>
      <c r="L52" s="2459"/>
      <c r="M52" s="2459"/>
      <c r="N52" s="2459"/>
      <c r="O52" s="2459"/>
      <c r="P52" s="2459"/>
      <c r="Q52" s="2459"/>
      <c r="R52" s="1473"/>
    </row>
    <row r="53" spans="1:18">
      <c r="A53" s="1472"/>
      <c r="B53" s="97"/>
      <c r="C53" s="97"/>
      <c r="D53" s="97"/>
      <c r="E53" s="97"/>
      <c r="F53" s="97"/>
      <c r="G53" s="97"/>
      <c r="H53" s="97"/>
      <c r="I53" s="97"/>
      <c r="J53" s="97"/>
      <c r="K53" s="97"/>
      <c r="L53" s="97"/>
      <c r="M53" s="97"/>
      <c r="N53" s="97"/>
      <c r="O53" s="97"/>
      <c r="P53" s="97"/>
      <c r="Q53" s="97"/>
      <c r="R53" s="97"/>
    </row>
    <row r="54" spans="1:18" ht="20.100000000000001" customHeight="1" thickBot="1">
      <c r="A54" s="2479"/>
      <c r="B54" s="2480"/>
      <c r="C54" s="2480"/>
      <c r="D54" s="2480"/>
      <c r="E54" s="2480"/>
      <c r="F54" s="2480"/>
      <c r="G54" s="2480"/>
      <c r="H54" s="2480"/>
      <c r="I54" s="2480"/>
      <c r="J54" s="2480"/>
      <c r="K54" s="2480"/>
      <c r="L54" s="2480"/>
      <c r="M54" s="2480"/>
      <c r="N54" s="2480"/>
      <c r="O54" s="2480"/>
      <c r="P54" s="2480"/>
      <c r="Q54" s="2480"/>
      <c r="R54" s="2480"/>
    </row>
    <row r="55" spans="1:18">
      <c r="A55" s="1472"/>
      <c r="B55" s="1463"/>
      <c r="C55" s="1464"/>
      <c r="D55" s="2457" t="s">
        <v>1442</v>
      </c>
      <c r="E55" s="2433"/>
      <c r="F55" s="2433"/>
      <c r="G55" s="2433"/>
      <c r="H55" s="2433"/>
      <c r="I55" s="2433"/>
      <c r="J55" s="2433"/>
      <c r="K55" s="2433"/>
      <c r="L55" s="2433"/>
      <c r="M55" s="2433"/>
      <c r="N55" s="2433"/>
      <c r="O55" s="2433"/>
      <c r="P55" s="2433"/>
      <c r="Q55" s="2434"/>
      <c r="R55" s="1463"/>
    </row>
    <row r="56" spans="1:18">
      <c r="A56" s="1470"/>
      <c r="B56" s="1463"/>
      <c r="C56" s="1465"/>
      <c r="D56" s="2435"/>
      <c r="E56" s="2435"/>
      <c r="F56" s="2435"/>
      <c r="G56" s="2435"/>
      <c r="H56" s="2435"/>
      <c r="I56" s="2435"/>
      <c r="J56" s="2435"/>
      <c r="K56" s="2435"/>
      <c r="L56" s="2435"/>
      <c r="M56" s="2435"/>
      <c r="N56" s="2435"/>
      <c r="O56" s="2435"/>
      <c r="P56" s="2435"/>
      <c r="Q56" s="2436"/>
      <c r="R56" s="1463"/>
    </row>
    <row r="57" spans="1:18">
      <c r="A57" s="1490"/>
      <c r="B57" s="1463"/>
      <c r="C57" s="1465"/>
      <c r="D57" s="2481" t="s">
        <v>1443</v>
      </c>
      <c r="E57" s="2435"/>
      <c r="F57" s="2435"/>
      <c r="G57" s="2435"/>
      <c r="H57" s="2435"/>
      <c r="I57" s="2435"/>
      <c r="J57" s="2435"/>
      <c r="K57" s="2435"/>
      <c r="L57" s="2435"/>
      <c r="M57" s="2435"/>
      <c r="N57" s="2435"/>
      <c r="O57" s="2435"/>
      <c r="P57" s="2435"/>
      <c r="Q57" s="2436"/>
      <c r="R57" s="1463"/>
    </row>
    <row r="58" spans="1:18">
      <c r="A58" s="1463"/>
      <c r="B58" s="1463"/>
      <c r="C58" s="1465"/>
      <c r="D58" s="2435"/>
      <c r="E58" s="2435"/>
      <c r="F58" s="2435"/>
      <c r="G58" s="2435"/>
      <c r="H58" s="2435"/>
      <c r="I58" s="2435"/>
      <c r="J58" s="2435"/>
      <c r="K58" s="2435"/>
      <c r="L58" s="2435"/>
      <c r="M58" s="2435"/>
      <c r="N58" s="2435"/>
      <c r="O58" s="2435"/>
      <c r="P58" s="2435"/>
      <c r="Q58" s="2436"/>
      <c r="R58" s="1463"/>
    </row>
    <row r="59" spans="1:18" ht="15.75" thickBot="1">
      <c r="A59" s="1463"/>
      <c r="B59" s="1463"/>
      <c r="C59" s="1467"/>
      <c r="D59" s="2444"/>
      <c r="E59" s="2444"/>
      <c r="F59" s="2444"/>
      <c r="G59" s="2444"/>
      <c r="H59" s="2444"/>
      <c r="I59" s="2444"/>
      <c r="J59" s="2444"/>
      <c r="K59" s="2444"/>
      <c r="L59" s="2444"/>
      <c r="M59" s="2444"/>
      <c r="N59" s="2444"/>
      <c r="O59" s="2444"/>
      <c r="P59" s="2444"/>
      <c r="Q59" s="2445"/>
      <c r="R59" s="1463"/>
    </row>
    <row r="60" spans="1:18" s="97" customFormat="1"/>
    <row r="61" spans="1:18" s="97" customFormat="1">
      <c r="C61" s="2482" t="s">
        <v>1444</v>
      </c>
      <c r="D61" s="2476"/>
      <c r="E61" s="2476"/>
      <c r="F61" s="2476"/>
      <c r="G61" s="2476"/>
      <c r="H61" s="2476"/>
      <c r="I61" s="2476"/>
      <c r="J61" s="2476"/>
      <c r="K61" s="2476"/>
      <c r="L61" s="2476"/>
      <c r="M61" s="2476"/>
      <c r="N61" s="2476"/>
      <c r="O61" s="2476"/>
      <c r="P61" s="2476"/>
      <c r="Q61" s="2476"/>
    </row>
    <row r="62" spans="1:18" s="97" customFormat="1">
      <c r="C62" s="2476"/>
      <c r="D62" s="2476"/>
      <c r="E62" s="2476"/>
      <c r="F62" s="2476"/>
      <c r="G62" s="2476"/>
      <c r="H62" s="2476"/>
      <c r="I62" s="2476"/>
      <c r="J62" s="2476"/>
      <c r="K62" s="2476"/>
      <c r="L62" s="2476"/>
      <c r="M62" s="2476"/>
      <c r="N62" s="2476"/>
      <c r="O62" s="2476"/>
      <c r="P62" s="2476"/>
      <c r="Q62" s="2476"/>
    </row>
    <row r="63" spans="1:18" s="97" customFormat="1">
      <c r="C63" s="2475" t="s">
        <v>1445</v>
      </c>
      <c r="D63" s="2476"/>
      <c r="E63" s="2476"/>
      <c r="F63" s="2476"/>
      <c r="G63" s="2476"/>
      <c r="H63" s="2476"/>
      <c r="I63" s="2476"/>
      <c r="J63" s="2476"/>
      <c r="K63" s="2476"/>
      <c r="L63" s="2476"/>
      <c r="M63" s="2476"/>
      <c r="N63" s="2476"/>
      <c r="O63" s="2476"/>
      <c r="P63" s="2476"/>
      <c r="Q63" s="2476"/>
    </row>
    <row r="64" spans="1:18" s="97" customFormat="1"/>
    <row r="65" s="97" customFormat="1"/>
    <row r="66" s="97" customFormat="1"/>
    <row r="67" s="97" customFormat="1"/>
    <row r="68" s="97" customFormat="1"/>
    <row r="69" s="97" customFormat="1"/>
    <row r="70" s="97" customFormat="1"/>
    <row r="71" s="97" customFormat="1"/>
    <row r="72" s="97" customFormat="1"/>
    <row r="73" s="97" customFormat="1"/>
    <row r="74" s="97" customFormat="1"/>
    <row r="75" s="97" customFormat="1"/>
    <row r="76" s="97" customFormat="1"/>
    <row r="77" s="97" customFormat="1"/>
    <row r="78" s="97" customFormat="1"/>
    <row r="79" s="97" customFormat="1"/>
    <row r="80" s="97" customFormat="1"/>
    <row r="81" s="97" customFormat="1"/>
    <row r="82" s="97" customFormat="1"/>
    <row r="83" s="97" customFormat="1"/>
    <row r="84" s="97" customFormat="1"/>
    <row r="85" s="97" customFormat="1"/>
    <row r="86" s="97" customFormat="1"/>
    <row r="87" s="97" customFormat="1"/>
    <row r="88" s="97" customFormat="1"/>
    <row r="89" s="97" customFormat="1"/>
    <row r="90" s="97" customFormat="1"/>
    <row r="91" s="97" customFormat="1"/>
    <row r="92" s="97" customFormat="1"/>
    <row r="93" s="97" customFormat="1"/>
    <row r="94" s="97" customFormat="1"/>
    <row r="95" s="97" customFormat="1"/>
    <row r="96" s="97" customFormat="1"/>
    <row r="97" s="97" customFormat="1"/>
    <row r="98" s="97" customFormat="1"/>
    <row r="99" s="97" customFormat="1"/>
    <row r="100" s="97" customFormat="1"/>
    <row r="101" s="97" customFormat="1"/>
    <row r="102" s="97" customFormat="1"/>
    <row r="103" s="97" customFormat="1"/>
    <row r="104" s="97" customFormat="1"/>
    <row r="105" s="97" customFormat="1"/>
    <row r="106" s="97" customFormat="1"/>
    <row r="107" s="97" customFormat="1"/>
    <row r="108" s="97" customFormat="1"/>
    <row r="109" s="97" customFormat="1"/>
    <row r="110" s="97" customFormat="1"/>
    <row r="111" s="97" customFormat="1"/>
    <row r="112" s="97" customFormat="1"/>
    <row r="113" s="97" customFormat="1"/>
    <row r="114" s="97" customFormat="1"/>
    <row r="115" s="97" customFormat="1"/>
    <row r="116" s="97" customFormat="1"/>
    <row r="117" s="97" customFormat="1"/>
    <row r="118" s="97" customFormat="1"/>
    <row r="119" s="97" customFormat="1"/>
    <row r="120" s="97" customFormat="1"/>
    <row r="121" s="97" customFormat="1"/>
    <row r="122" s="97" customFormat="1"/>
    <row r="123" s="97" customFormat="1"/>
    <row r="124" s="97" customFormat="1"/>
    <row r="125" s="97" customFormat="1"/>
    <row r="126" s="97" customFormat="1"/>
    <row r="127" s="97" customFormat="1"/>
    <row r="128" s="97" customFormat="1"/>
    <row r="129" s="97" customFormat="1"/>
    <row r="130" s="97" customFormat="1"/>
    <row r="131" s="97" customFormat="1"/>
    <row r="132" s="97" customFormat="1"/>
    <row r="133" s="97" customFormat="1"/>
    <row r="134" s="97" customFormat="1"/>
    <row r="135" s="97" customFormat="1"/>
    <row r="136" s="97" customFormat="1"/>
    <row r="137" s="97" customFormat="1"/>
    <row r="138" s="97" customFormat="1"/>
    <row r="139" s="97" customFormat="1"/>
    <row r="140" s="97" customFormat="1"/>
    <row r="141" s="97" customFormat="1"/>
    <row r="142" s="97" customFormat="1"/>
    <row r="143" s="97" customFormat="1"/>
    <row r="144" s="97" customFormat="1"/>
    <row r="145" s="97" customFormat="1"/>
    <row r="146" s="97" customFormat="1"/>
    <row r="147" s="97" customFormat="1"/>
    <row r="148" s="97" customFormat="1"/>
    <row r="149" s="97" customFormat="1"/>
    <row r="150" s="97" customFormat="1"/>
    <row r="151" s="97" customFormat="1"/>
    <row r="152" s="97" customFormat="1"/>
    <row r="153" s="97" customFormat="1"/>
    <row r="154" s="97" customFormat="1"/>
    <row r="155" s="97" customFormat="1"/>
    <row r="156" s="97" customFormat="1"/>
    <row r="157" s="97" customFormat="1"/>
    <row r="158" s="97" customFormat="1"/>
    <row r="159" s="97" customFormat="1"/>
    <row r="160" s="97" customFormat="1"/>
    <row r="161" s="97" customFormat="1"/>
    <row r="162" s="97" customFormat="1"/>
    <row r="163" s="97" customFormat="1"/>
    <row r="164" s="97" customFormat="1"/>
    <row r="165" s="97" customFormat="1"/>
    <row r="166" s="97" customFormat="1"/>
    <row r="167" s="97" customFormat="1"/>
    <row r="168" s="97" customFormat="1"/>
    <row r="169" s="97" customFormat="1"/>
    <row r="170" s="97" customFormat="1"/>
    <row r="171" s="97" customFormat="1"/>
    <row r="172" s="97" customFormat="1"/>
    <row r="173" s="97" customFormat="1"/>
    <row r="174" s="97" customFormat="1"/>
    <row r="175" s="97" customFormat="1"/>
    <row r="176" s="97" customFormat="1"/>
    <row r="177" s="97" customFormat="1"/>
    <row r="178" s="97" customFormat="1"/>
    <row r="179" s="97" customFormat="1"/>
    <row r="180" s="97" customFormat="1"/>
    <row r="181" s="97" customFormat="1"/>
    <row r="182" s="97" customFormat="1"/>
    <row r="183" s="97" customFormat="1"/>
    <row r="184" s="97" customFormat="1"/>
    <row r="185" s="97" customFormat="1"/>
    <row r="186" s="97" customFormat="1"/>
    <row r="187" s="97" customFormat="1"/>
    <row r="188" s="97" customFormat="1"/>
    <row r="189" s="97" customFormat="1"/>
    <row r="190" s="97" customFormat="1"/>
    <row r="191" s="97" customFormat="1"/>
    <row r="192" s="97" customFormat="1"/>
    <row r="193" s="97" customFormat="1"/>
    <row r="194" s="97" customFormat="1"/>
    <row r="195" s="97" customFormat="1"/>
    <row r="196" s="97" customFormat="1"/>
    <row r="197" s="97" customFormat="1"/>
    <row r="198" s="97" customFormat="1"/>
    <row r="199" s="97" customFormat="1"/>
    <row r="200" s="97" customFormat="1"/>
    <row r="201" s="97" customFormat="1"/>
    <row r="202" s="97" customFormat="1"/>
    <row r="203" s="97" customFormat="1"/>
    <row r="204" s="97" customFormat="1"/>
    <row r="205" s="97" customFormat="1"/>
    <row r="206" s="97" customFormat="1"/>
    <row r="207" s="97" customFormat="1"/>
    <row r="208" s="97" customFormat="1"/>
    <row r="209" s="97" customFormat="1"/>
    <row r="210" s="97" customFormat="1"/>
    <row r="211" s="97" customFormat="1"/>
    <row r="212" s="97" customFormat="1"/>
    <row r="213" s="97" customFormat="1"/>
    <row r="214" s="97" customFormat="1"/>
    <row r="215" s="97" customFormat="1"/>
    <row r="216" s="97" customFormat="1"/>
    <row r="217" s="97" customFormat="1"/>
    <row r="218" s="97" customFormat="1"/>
    <row r="219" s="97" customFormat="1"/>
    <row r="220" s="97" customFormat="1"/>
    <row r="221" s="97" customFormat="1"/>
    <row r="222" s="97" customFormat="1"/>
    <row r="223" s="97" customFormat="1"/>
    <row r="224" s="97" customFormat="1"/>
    <row r="225" s="97" customFormat="1"/>
    <row r="226" s="97" customFormat="1"/>
    <row r="227" s="97" customFormat="1"/>
    <row r="228" s="97" customFormat="1"/>
    <row r="229" s="97" customFormat="1"/>
    <row r="230" s="97" customFormat="1"/>
    <row r="231" s="97" customFormat="1"/>
    <row r="232" s="97" customFormat="1"/>
    <row r="233" s="97" customFormat="1"/>
    <row r="234" s="97" customFormat="1"/>
    <row r="235" s="97" customFormat="1"/>
    <row r="236" s="97" customFormat="1"/>
    <row r="237" s="97" customFormat="1"/>
    <row r="238" s="97" customFormat="1"/>
    <row r="239" s="97" customFormat="1"/>
    <row r="240" s="97" customFormat="1"/>
    <row r="241" s="97" customFormat="1"/>
    <row r="242" s="97" customFormat="1"/>
    <row r="243" s="97" customFormat="1"/>
    <row r="244" s="97" customFormat="1"/>
    <row r="245" s="97" customFormat="1"/>
    <row r="246" s="97" customFormat="1"/>
    <row r="247" s="97" customFormat="1"/>
    <row r="248" s="97" customFormat="1"/>
    <row r="249" s="97" customFormat="1"/>
    <row r="250" s="97" customFormat="1"/>
    <row r="251" s="97" customFormat="1"/>
    <row r="252" s="97" customFormat="1"/>
    <row r="253" s="97" customFormat="1"/>
    <row r="254" s="97" customFormat="1"/>
    <row r="255" s="97" customFormat="1"/>
    <row r="256" s="97" customFormat="1"/>
    <row r="257" s="97" customFormat="1"/>
    <row r="258" s="97" customFormat="1"/>
    <row r="259" s="97" customFormat="1"/>
    <row r="260" s="97" customFormat="1"/>
    <row r="261" s="97" customFormat="1"/>
    <row r="262" s="97" customFormat="1"/>
    <row r="263" s="97" customFormat="1"/>
    <row r="264" s="97" customFormat="1"/>
    <row r="265" s="97" customFormat="1"/>
    <row r="266" s="97" customFormat="1"/>
    <row r="267" s="97" customFormat="1"/>
    <row r="268" s="97" customFormat="1"/>
  </sheetData>
  <mergeCells count="40">
    <mergeCell ref="C63:Q63"/>
    <mergeCell ref="J51:L51"/>
    <mergeCell ref="F52:Q52"/>
    <mergeCell ref="A54:R54"/>
    <mergeCell ref="D55:Q56"/>
    <mergeCell ref="D57:Q59"/>
    <mergeCell ref="C61:Q62"/>
    <mergeCell ref="A40:R40"/>
    <mergeCell ref="C43:D44"/>
    <mergeCell ref="G43:Q44"/>
    <mergeCell ref="C45:D49"/>
    <mergeCell ref="G45:Q46"/>
    <mergeCell ref="G48:H49"/>
    <mergeCell ref="J48:K49"/>
    <mergeCell ref="M48:N49"/>
    <mergeCell ref="P48:Q49"/>
    <mergeCell ref="E38:N38"/>
    <mergeCell ref="C15:H17"/>
    <mergeCell ref="L15:Q17"/>
    <mergeCell ref="I16:J16"/>
    <mergeCell ref="R16:R39"/>
    <mergeCell ref="B19:H19"/>
    <mergeCell ref="K19:Q19"/>
    <mergeCell ref="B20:H20"/>
    <mergeCell ref="K20:Q20"/>
    <mergeCell ref="F22:N23"/>
    <mergeCell ref="F24:N26"/>
    <mergeCell ref="E28:N28"/>
    <mergeCell ref="E29:N29"/>
    <mergeCell ref="F31:N32"/>
    <mergeCell ref="F33:N35"/>
    <mergeCell ref="E37:N37"/>
    <mergeCell ref="C13:H14"/>
    <mergeCell ref="I13:J14"/>
    <mergeCell ref="L13:Q14"/>
    <mergeCell ref="B3:R3"/>
    <mergeCell ref="B4:R4"/>
    <mergeCell ref="B5:R5"/>
    <mergeCell ref="B9:Q9"/>
    <mergeCell ref="A12:R12"/>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3C15D-A62B-4813-BFA5-3E17D5532DE1}">
  <dimension ref="B2:L21"/>
  <sheetViews>
    <sheetView showGridLines="0" workbookViewId="0">
      <selection activeCell="B15" sqref="B15"/>
    </sheetView>
  </sheetViews>
  <sheetFormatPr baseColWidth="10" defaultColWidth="10.85546875" defaultRowHeight="15"/>
  <cols>
    <col min="1" max="1" width="10.85546875" style="97"/>
    <col min="2" max="2" width="44.5703125" style="97" customWidth="1"/>
    <col min="3" max="4" width="25" style="97" customWidth="1"/>
    <col min="5" max="16384" width="10.85546875" style="97"/>
  </cols>
  <sheetData>
    <row r="2" spans="2:12" s="1" customFormat="1" ht="15" customHeight="1">
      <c r="B2" s="2238" t="s">
        <v>476</v>
      </c>
      <c r="C2" s="2238"/>
      <c r="D2" s="2238"/>
      <c r="E2" s="2238"/>
      <c r="F2" s="2238"/>
      <c r="G2" s="203"/>
      <c r="H2" s="203"/>
      <c r="I2" s="203"/>
      <c r="J2" s="203"/>
      <c r="K2" s="203"/>
      <c r="L2" s="203"/>
    </row>
    <row r="3" spans="2:12" s="1" customFormat="1" ht="15" customHeight="1">
      <c r="B3" s="2238" t="s">
        <v>477</v>
      </c>
      <c r="C3" s="2238"/>
      <c r="D3" s="2238"/>
      <c r="E3" s="2238"/>
      <c r="F3" s="2238"/>
      <c r="G3" s="203"/>
      <c r="H3" s="203"/>
      <c r="I3" s="203"/>
      <c r="J3" s="203"/>
      <c r="K3" s="203"/>
      <c r="L3" s="203"/>
    </row>
    <row r="4" spans="2:12" s="1" customFormat="1" ht="15" customHeight="1">
      <c r="B4" s="2239" t="s">
        <v>478</v>
      </c>
      <c r="C4" s="2239"/>
      <c r="D4" s="2239"/>
      <c r="E4" s="2239"/>
      <c r="F4" s="2239"/>
      <c r="G4" s="204"/>
      <c r="H4" s="204"/>
      <c r="I4" s="204"/>
      <c r="J4" s="204"/>
      <c r="K4" s="204"/>
      <c r="L4" s="204"/>
    </row>
    <row r="7" spans="2:12" s="376" customFormat="1" ht="15.75">
      <c r="B7" s="2483" t="s">
        <v>1956</v>
      </c>
      <c r="C7" s="2483"/>
      <c r="D7" s="2483"/>
    </row>
    <row r="8" spans="2:12" s="376" customFormat="1" ht="15.75"/>
    <row r="9" spans="2:12" s="376" customFormat="1" ht="24" customHeight="1">
      <c r="B9" s="1441" t="s">
        <v>1320</v>
      </c>
      <c r="C9" s="1441" t="s">
        <v>1321</v>
      </c>
      <c r="D9" s="1441" t="s">
        <v>1322</v>
      </c>
    </row>
    <row r="10" spans="2:12" s="376" customFormat="1" ht="15.75">
      <c r="B10" s="1442" t="s">
        <v>1323</v>
      </c>
      <c r="C10" s="1443" t="s">
        <v>1324</v>
      </c>
      <c r="D10" s="1443" t="s">
        <v>1325</v>
      </c>
    </row>
    <row r="11" spans="2:12" s="376" customFormat="1" ht="15.75">
      <c r="B11" s="1442" t="s">
        <v>1326</v>
      </c>
      <c r="C11" s="1443" t="s">
        <v>1327</v>
      </c>
      <c r="D11" s="1443" t="s">
        <v>1328</v>
      </c>
    </row>
    <row r="12" spans="2:12" s="376" customFormat="1" ht="15.75">
      <c r="B12" s="1442" t="s">
        <v>1329</v>
      </c>
      <c r="C12" s="1443">
        <v>7.5</v>
      </c>
      <c r="D12" s="1443" t="s">
        <v>1330</v>
      </c>
    </row>
    <row r="13" spans="2:12" s="376" customFormat="1" ht="15.75">
      <c r="B13" s="1442" t="s">
        <v>1331</v>
      </c>
      <c r="C13" s="1444">
        <v>0.15</v>
      </c>
      <c r="D13" s="1443" t="s">
        <v>1332</v>
      </c>
    </row>
    <row r="14" spans="2:12" s="376" customFormat="1" ht="15.75">
      <c r="B14" s="1442" t="s">
        <v>1333</v>
      </c>
      <c r="C14" s="1444">
        <v>0.5</v>
      </c>
      <c r="D14" s="1444">
        <v>0.6</v>
      </c>
    </row>
    <row r="15" spans="2:12" s="376" customFormat="1" ht="15.75">
      <c r="B15" s="1442" t="s">
        <v>1334</v>
      </c>
      <c r="C15" s="1444">
        <v>0.14000000000000001</v>
      </c>
      <c r="D15" s="1444">
        <v>0.08</v>
      </c>
    </row>
    <row r="16" spans="2:12" s="376" customFormat="1" ht="15.75">
      <c r="B16" s="1442" t="s">
        <v>1335</v>
      </c>
      <c r="C16" s="1444">
        <v>0.5</v>
      </c>
      <c r="D16" s="1444">
        <v>0.6</v>
      </c>
    </row>
    <row r="17" spans="2:4" s="376" customFormat="1" ht="31.5">
      <c r="B17" s="1442" t="s">
        <v>1336</v>
      </c>
      <c r="C17" s="1443" t="s">
        <v>1337</v>
      </c>
      <c r="D17" s="1443" t="s">
        <v>1338</v>
      </c>
    </row>
    <row r="18" spans="2:4" s="376" customFormat="1" ht="31.5">
      <c r="B18" s="1442" t="s">
        <v>1339</v>
      </c>
      <c r="C18" s="1443" t="s">
        <v>1340</v>
      </c>
      <c r="D18" s="1443" t="s">
        <v>1341</v>
      </c>
    </row>
    <row r="19" spans="2:4" s="376" customFormat="1" ht="15.75">
      <c r="B19" s="1442" t="s">
        <v>1342</v>
      </c>
      <c r="C19" s="1444">
        <v>0.15</v>
      </c>
      <c r="D19" s="1443" t="s">
        <v>1332</v>
      </c>
    </row>
    <row r="20" spans="2:4" s="376" customFormat="1" ht="15.75">
      <c r="B20" s="1442" t="s">
        <v>1343</v>
      </c>
      <c r="C20" s="1443">
        <v>61</v>
      </c>
      <c r="D20" s="1443" t="s">
        <v>1344</v>
      </c>
    </row>
    <row r="21" spans="2:4">
      <c r="B21" s="1445" t="s">
        <v>1345</v>
      </c>
    </row>
  </sheetData>
  <mergeCells count="4">
    <mergeCell ref="B2:F2"/>
    <mergeCell ref="B3:F3"/>
    <mergeCell ref="B4:F4"/>
    <mergeCell ref="B7:D7"/>
  </mergeCell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CD214-BA69-4072-9E75-3F7D0D0CEEF8}">
  <dimension ref="A2:L20"/>
  <sheetViews>
    <sheetView showGridLines="0" workbookViewId="0">
      <selection activeCell="B8" sqref="B8"/>
    </sheetView>
  </sheetViews>
  <sheetFormatPr baseColWidth="10" defaultColWidth="10.85546875" defaultRowHeight="15"/>
  <cols>
    <col min="1" max="1" width="44.5703125" style="97" customWidth="1"/>
    <col min="2" max="3" width="25" style="97" customWidth="1"/>
    <col min="4" max="4" width="34" style="97" customWidth="1"/>
    <col min="5" max="16384" width="10.85546875" style="97"/>
  </cols>
  <sheetData>
    <row r="2" spans="1:12" s="1" customFormat="1" ht="15" customHeight="1">
      <c r="A2" s="2238" t="s">
        <v>476</v>
      </c>
      <c r="B2" s="2238"/>
      <c r="C2" s="2238"/>
      <c r="D2" s="2238"/>
      <c r="E2" s="2238"/>
      <c r="F2" s="2238"/>
      <c r="G2" s="2238"/>
      <c r="H2" s="203"/>
      <c r="I2" s="203"/>
      <c r="J2" s="203"/>
      <c r="K2" s="203"/>
      <c r="L2" s="203"/>
    </row>
    <row r="3" spans="1:12" s="1" customFormat="1" ht="15" customHeight="1">
      <c r="A3" s="2238" t="s">
        <v>477</v>
      </c>
      <c r="B3" s="2238"/>
      <c r="C3" s="2238"/>
      <c r="D3" s="2238"/>
      <c r="E3" s="2238"/>
      <c r="F3" s="2238"/>
      <c r="G3" s="2238"/>
      <c r="H3" s="203"/>
      <c r="I3" s="203"/>
      <c r="J3" s="203"/>
      <c r="K3" s="203"/>
      <c r="L3" s="203"/>
    </row>
    <row r="4" spans="1:12" s="1" customFormat="1" ht="15" customHeight="1">
      <c r="A4" s="2239" t="s">
        <v>478</v>
      </c>
      <c r="B4" s="2239"/>
      <c r="C4" s="2239"/>
      <c r="D4" s="2239"/>
      <c r="E4" s="2239"/>
      <c r="F4" s="2239"/>
      <c r="G4" s="2239"/>
      <c r="H4" s="204"/>
      <c r="I4" s="204"/>
      <c r="J4" s="204"/>
      <c r="K4" s="204"/>
      <c r="L4" s="204"/>
    </row>
    <row r="6" spans="1:12" s="376" customFormat="1" ht="15.75"/>
    <row r="7" spans="1:12" s="376" customFormat="1" ht="29.45" customHeight="1">
      <c r="B7" s="2484" t="s">
        <v>1957</v>
      </c>
      <c r="C7" s="2484"/>
      <c r="D7" s="2484"/>
    </row>
    <row r="8" spans="1:12" s="376" customFormat="1" ht="16.5" thickBot="1"/>
    <row r="9" spans="1:12" s="376" customFormat="1" ht="28.35" customHeight="1" thickBot="1">
      <c r="B9" s="1446" t="s">
        <v>1346</v>
      </c>
      <c r="C9" s="1447" t="s">
        <v>1347</v>
      </c>
      <c r="D9" s="1447" t="s">
        <v>1348</v>
      </c>
    </row>
    <row r="10" spans="1:12" s="376" customFormat="1" ht="15.75">
      <c r="B10" s="2485" t="s">
        <v>1349</v>
      </c>
      <c r="C10" s="1448" t="s">
        <v>1350</v>
      </c>
      <c r="D10" s="2488" t="s">
        <v>1351</v>
      </c>
    </row>
    <row r="11" spans="1:12" s="376" customFormat="1" ht="15.75">
      <c r="B11" s="2486"/>
      <c r="C11" s="1448" t="s">
        <v>1352</v>
      </c>
      <c r="D11" s="2489"/>
    </row>
    <row r="12" spans="1:12" s="376" customFormat="1" ht="34.35" customHeight="1" thickBot="1">
      <c r="B12" s="2487"/>
      <c r="C12" s="1450" t="s">
        <v>1353</v>
      </c>
      <c r="D12" s="2490"/>
    </row>
    <row r="13" spans="1:12" s="376" customFormat="1" ht="15.75">
      <c r="B13" s="2485" t="s">
        <v>1354</v>
      </c>
      <c r="C13" s="1448" t="s">
        <v>1355</v>
      </c>
      <c r="D13" s="2488" t="s">
        <v>1356</v>
      </c>
    </row>
    <row r="14" spans="1:12" s="376" customFormat="1" ht="15.75">
      <c r="B14" s="2486"/>
      <c r="C14" s="1448" t="s">
        <v>1357</v>
      </c>
      <c r="D14" s="2489"/>
    </row>
    <row r="15" spans="1:12" s="376" customFormat="1" ht="24" customHeight="1" thickBot="1">
      <c r="B15" s="2487"/>
      <c r="C15" s="1450" t="s">
        <v>1358</v>
      </c>
      <c r="D15" s="2490"/>
    </row>
    <row r="16" spans="1:12" s="376" customFormat="1" ht="30" customHeight="1">
      <c r="B16" s="2485" t="s">
        <v>1359</v>
      </c>
      <c r="C16" s="1448" t="s">
        <v>1360</v>
      </c>
      <c r="D16" s="2488" t="s">
        <v>1361</v>
      </c>
    </row>
    <row r="17" spans="2:4" s="376" customFormat="1" ht="42.6" customHeight="1" thickBot="1">
      <c r="B17" s="2487"/>
      <c r="C17" s="1450" t="s">
        <v>1362</v>
      </c>
      <c r="D17" s="2490"/>
    </row>
    <row r="18" spans="2:4" s="376" customFormat="1" ht="62.45" customHeight="1">
      <c r="B18" s="2485" t="s">
        <v>1363</v>
      </c>
      <c r="C18" s="1448" t="s">
        <v>1364</v>
      </c>
      <c r="D18" s="2488" t="s">
        <v>1365</v>
      </c>
    </row>
    <row r="19" spans="2:4" ht="32.25" thickBot="1">
      <c r="B19" s="2491"/>
      <c r="C19" s="1452" t="s">
        <v>1366</v>
      </c>
      <c r="D19" s="2492"/>
    </row>
    <row r="20" spans="2:4">
      <c r="B20" s="1445" t="s">
        <v>1367</v>
      </c>
    </row>
  </sheetData>
  <mergeCells count="12">
    <mergeCell ref="B13:B15"/>
    <mergeCell ref="D13:D15"/>
    <mergeCell ref="B16:B17"/>
    <mergeCell ref="D16:D17"/>
    <mergeCell ref="B18:B19"/>
    <mergeCell ref="D18:D19"/>
    <mergeCell ref="A2:G2"/>
    <mergeCell ref="A3:G3"/>
    <mergeCell ref="A4:G4"/>
    <mergeCell ref="B7:D7"/>
    <mergeCell ref="B10:B12"/>
    <mergeCell ref="D10:D12"/>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96FBE-AB7D-4AF2-8F34-5F891996C086}">
  <dimension ref="A2:L21"/>
  <sheetViews>
    <sheetView showGridLines="0" workbookViewId="0">
      <selection activeCell="C11" sqref="C11"/>
    </sheetView>
  </sheetViews>
  <sheetFormatPr baseColWidth="10" defaultColWidth="10.85546875" defaultRowHeight="15"/>
  <cols>
    <col min="1" max="1" width="44.5703125" style="97" customWidth="1"/>
    <col min="2" max="2" width="25" style="97" customWidth="1"/>
    <col min="3" max="3" width="38.85546875" style="97" customWidth="1"/>
    <col min="4" max="4" width="16.85546875" style="97" customWidth="1"/>
    <col min="5" max="16384" width="10.85546875" style="97"/>
  </cols>
  <sheetData>
    <row r="2" spans="1:12" s="1" customFormat="1" ht="15" customHeight="1">
      <c r="A2" s="2238" t="s">
        <v>476</v>
      </c>
      <c r="B2" s="2238"/>
      <c r="C2" s="2238"/>
      <c r="D2" s="2238"/>
      <c r="E2" s="2238"/>
      <c r="F2" s="2238"/>
      <c r="G2" s="2238"/>
      <c r="H2" s="203"/>
      <c r="I2" s="203"/>
      <c r="J2" s="203"/>
      <c r="K2" s="203"/>
      <c r="L2" s="203"/>
    </row>
    <row r="3" spans="1:12" s="1" customFormat="1" ht="15" customHeight="1">
      <c r="A3" s="2238" t="s">
        <v>477</v>
      </c>
      <c r="B3" s="2238"/>
      <c r="C3" s="2238"/>
      <c r="D3" s="2238"/>
      <c r="E3" s="2238"/>
      <c r="F3" s="2238"/>
      <c r="G3" s="2238"/>
      <c r="H3" s="203"/>
      <c r="I3" s="203"/>
      <c r="J3" s="203"/>
      <c r="K3" s="203"/>
      <c r="L3" s="203"/>
    </row>
    <row r="4" spans="1:12" s="1" customFormat="1" ht="15" customHeight="1">
      <c r="A4" s="2239" t="s">
        <v>478</v>
      </c>
      <c r="B4" s="2239"/>
      <c r="C4" s="2239"/>
      <c r="D4" s="2239"/>
      <c r="E4" s="2239"/>
      <c r="F4" s="2239"/>
      <c r="G4" s="2239"/>
      <c r="H4" s="204"/>
      <c r="I4" s="204"/>
      <c r="J4" s="204"/>
      <c r="K4" s="204"/>
      <c r="L4" s="204"/>
    </row>
    <row r="8" spans="1:12" ht="15.75">
      <c r="A8" s="2428" t="s">
        <v>1959</v>
      </c>
      <c r="B8" s="2428"/>
      <c r="C8" s="2428"/>
      <c r="D8" s="2428"/>
      <c r="E8" s="2428"/>
      <c r="F8" s="2428"/>
      <c r="G8" s="2428"/>
    </row>
    <row r="9" spans="1:12" ht="15.75" thickBot="1">
      <c r="A9" s="1453"/>
      <c r="B9" s="1453"/>
      <c r="C9" s="1453"/>
      <c r="D9" s="1453"/>
      <c r="E9" s="1453"/>
      <c r="F9" s="1453"/>
      <c r="G9" s="1453"/>
    </row>
    <row r="10" spans="1:12" ht="32.25" thickBot="1">
      <c r="B10" s="1446" t="s">
        <v>1368</v>
      </c>
      <c r="C10" s="1447" t="s">
        <v>1369</v>
      </c>
      <c r="D10" s="1447" t="s">
        <v>1370</v>
      </c>
    </row>
    <row r="11" spans="1:12" ht="32.25" thickBot="1">
      <c r="B11" s="1449" t="s">
        <v>1371</v>
      </c>
      <c r="C11" s="1450" t="s">
        <v>1372</v>
      </c>
      <c r="D11" s="1454">
        <v>162477.5</v>
      </c>
      <c r="H11" s="1543"/>
    </row>
    <row r="12" spans="1:12" ht="48" thickBot="1">
      <c r="B12" s="1449" t="s">
        <v>1373</v>
      </c>
      <c r="C12" s="1450" t="s">
        <v>1374</v>
      </c>
      <c r="D12" s="1455" t="s">
        <v>2012</v>
      </c>
      <c r="H12" s="1543"/>
    </row>
    <row r="13" spans="1:12" ht="32.25" thickBot="1">
      <c r="B13" s="1449" t="s">
        <v>1375</v>
      </c>
      <c r="C13" s="1450" t="s">
        <v>1376</v>
      </c>
      <c r="D13" s="1454">
        <v>38258.6</v>
      </c>
      <c r="H13" s="1543"/>
    </row>
    <row r="14" spans="1:12" ht="79.5" thickBot="1">
      <c r="B14" s="1449" t="s">
        <v>1377</v>
      </c>
      <c r="C14" s="1450" t="s">
        <v>1378</v>
      </c>
      <c r="D14" s="1455" t="s">
        <v>1379</v>
      </c>
      <c r="H14" s="1543"/>
    </row>
    <row r="15" spans="1:12" ht="48" thickBot="1">
      <c r="B15" s="1449" t="s">
        <v>1380</v>
      </c>
      <c r="C15" s="1450" t="s">
        <v>292</v>
      </c>
      <c r="D15" s="1454">
        <v>327083.90000000002</v>
      </c>
    </row>
    <row r="16" spans="1:12" ht="48" thickBot="1">
      <c r="B16" s="1449" t="s">
        <v>1381</v>
      </c>
      <c r="C16" s="1450" t="s">
        <v>1382</v>
      </c>
      <c r="D16" s="1454">
        <v>42726.6</v>
      </c>
    </row>
    <row r="17" spans="2:4" ht="32.25" thickBot="1">
      <c r="B17" s="1449" t="s">
        <v>1383</v>
      </c>
      <c r="C17" s="1450" t="s">
        <v>1384</v>
      </c>
      <c r="D17" s="1454">
        <v>364399.5</v>
      </c>
    </row>
    <row r="18" spans="2:4" ht="48" thickBot="1">
      <c r="B18" s="1449" t="s">
        <v>1385</v>
      </c>
      <c r="C18" s="1450" t="s">
        <v>1386</v>
      </c>
      <c r="D18" s="1455" t="s">
        <v>2013</v>
      </c>
    </row>
    <row r="19" spans="2:4" ht="63.75" thickBot="1">
      <c r="B19" s="1449" t="s">
        <v>1387</v>
      </c>
      <c r="C19" s="1450" t="s">
        <v>1388</v>
      </c>
      <c r="D19" s="1454">
        <v>20922.8</v>
      </c>
    </row>
    <row r="20" spans="2:4" ht="16.5" thickBot="1">
      <c r="B20" s="1451" t="s">
        <v>1389</v>
      </c>
      <c r="C20" s="1452" t="s">
        <v>964</v>
      </c>
      <c r="D20" s="1456">
        <v>293732.2</v>
      </c>
    </row>
    <row r="21" spans="2:4" ht="63.6" customHeight="1">
      <c r="B21" s="2493" t="s">
        <v>1390</v>
      </c>
      <c r="C21" s="2493"/>
      <c r="D21" s="2493"/>
    </row>
  </sheetData>
  <mergeCells count="5">
    <mergeCell ref="A2:G2"/>
    <mergeCell ref="A3:G3"/>
    <mergeCell ref="A4:G4"/>
    <mergeCell ref="A8:G8"/>
    <mergeCell ref="B21:D21"/>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F6E9D-B321-4741-9E95-1C87DE2B799F}">
  <dimension ref="A1:M5"/>
  <sheetViews>
    <sheetView showGridLines="0" zoomScale="120" zoomScaleNormal="120" workbookViewId="0">
      <selection activeCell="G6" sqref="G6"/>
    </sheetView>
  </sheetViews>
  <sheetFormatPr baseColWidth="10" defaultColWidth="9.140625" defaultRowHeight="15"/>
  <sheetData>
    <row r="1" spans="1:13" s="97" customFormat="1"/>
    <row r="2" spans="1:13" s="1" customFormat="1" ht="15" customHeight="1">
      <c r="A2" s="2238" t="s">
        <v>476</v>
      </c>
      <c r="B2" s="2238"/>
      <c r="C2" s="2238"/>
      <c r="D2" s="2238"/>
      <c r="E2" s="2238"/>
      <c r="F2" s="2238"/>
      <c r="G2" s="2238"/>
      <c r="H2" s="2238"/>
      <c r="I2" s="2238"/>
      <c r="J2" s="2238"/>
      <c r="K2" s="2238"/>
      <c r="L2" s="2238"/>
      <c r="M2" s="2238"/>
    </row>
    <row r="3" spans="1:13" s="1" customFormat="1" ht="15" customHeight="1">
      <c r="A3" s="2238" t="s">
        <v>477</v>
      </c>
      <c r="B3" s="2238"/>
      <c r="C3" s="2238"/>
      <c r="D3" s="2238"/>
      <c r="E3" s="2238"/>
      <c r="F3" s="2238"/>
      <c r="G3" s="2238"/>
      <c r="H3" s="2238"/>
      <c r="I3" s="2238"/>
      <c r="J3" s="2238"/>
      <c r="K3" s="2238"/>
      <c r="L3" s="2238"/>
      <c r="M3" s="2238"/>
    </row>
    <row r="4" spans="1:13" s="1" customFormat="1" ht="15" customHeight="1">
      <c r="A4" s="2239" t="s">
        <v>478</v>
      </c>
      <c r="B4" s="2239"/>
      <c r="C4" s="2239"/>
      <c r="D4" s="2239"/>
      <c r="E4" s="2239"/>
      <c r="F4" s="2239"/>
      <c r="G4" s="2239"/>
      <c r="H4" s="2239"/>
      <c r="I4" s="2239"/>
      <c r="J4" s="2239"/>
      <c r="K4" s="2239"/>
      <c r="L4" s="2239"/>
      <c r="M4" s="2239"/>
    </row>
    <row r="5" spans="1:13" ht="15.75">
      <c r="E5" s="2052"/>
      <c r="G5" s="2052" t="s">
        <v>1958</v>
      </c>
    </row>
  </sheetData>
  <mergeCells count="3">
    <mergeCell ref="A2:M2"/>
    <mergeCell ref="A3:M3"/>
    <mergeCell ref="A4:M4"/>
  </mergeCell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2157F-CD05-44B2-9ECD-47B623DF2668}">
  <dimension ref="A1:M25"/>
  <sheetViews>
    <sheetView showGridLines="0" zoomScaleNormal="100" workbookViewId="0">
      <selection activeCell="M30" sqref="M30"/>
    </sheetView>
  </sheetViews>
  <sheetFormatPr baseColWidth="10" defaultColWidth="11.5703125" defaultRowHeight="15"/>
  <cols>
    <col min="1" max="16384" width="11.5703125" style="1"/>
  </cols>
  <sheetData>
    <row r="1" spans="1:13" s="97" customFormat="1"/>
    <row r="2" spans="1:13" ht="15" customHeight="1">
      <c r="A2" s="2238" t="s">
        <v>476</v>
      </c>
      <c r="B2" s="2238"/>
      <c r="C2" s="2238"/>
      <c r="D2" s="2238"/>
      <c r="E2" s="2238"/>
      <c r="F2" s="2238"/>
      <c r="G2" s="2238"/>
      <c r="H2" s="2238"/>
      <c r="I2" s="2238"/>
      <c r="J2" s="2238"/>
      <c r="K2" s="2238"/>
      <c r="L2" s="2238"/>
      <c r="M2" s="2238"/>
    </row>
    <row r="3" spans="1:13" ht="15" customHeight="1">
      <c r="A3" s="2238" t="s">
        <v>477</v>
      </c>
      <c r="B3" s="2238"/>
      <c r="C3" s="2238"/>
      <c r="D3" s="2238"/>
      <c r="E3" s="2238"/>
      <c r="F3" s="2238"/>
      <c r="G3" s="2238"/>
      <c r="H3" s="2238"/>
      <c r="I3" s="2238"/>
      <c r="J3" s="2238"/>
      <c r="K3" s="2238"/>
      <c r="L3" s="2238"/>
      <c r="M3" s="2238"/>
    </row>
    <row r="4" spans="1:13" ht="15" customHeight="1">
      <c r="A4" s="2239" t="s">
        <v>478</v>
      </c>
      <c r="B4" s="2239"/>
      <c r="C4" s="2239"/>
      <c r="D4" s="2239"/>
      <c r="E4" s="2239"/>
      <c r="F4" s="2239"/>
      <c r="G4" s="2239"/>
      <c r="H4" s="2239"/>
      <c r="I4" s="2239"/>
      <c r="J4" s="2239"/>
      <c r="K4" s="2239"/>
      <c r="L4" s="2239"/>
      <c r="M4" s="2239"/>
    </row>
    <row r="5" spans="1:13" customFormat="1"/>
    <row r="6" spans="1:13" customFormat="1"/>
    <row r="7" spans="1:13" customFormat="1">
      <c r="B7" s="101" t="s">
        <v>1391</v>
      </c>
      <c r="C7" s="1"/>
      <c r="D7" s="1"/>
      <c r="E7" s="1"/>
      <c r="F7" s="1"/>
      <c r="G7" s="1"/>
      <c r="H7" s="1"/>
      <c r="I7" s="1"/>
      <c r="J7" s="1"/>
    </row>
    <row r="8" spans="1:13" customFormat="1"/>
    <row r="9" spans="1:13" customFormat="1"/>
    <row r="25" spans="2:2">
      <c r="B25" s="265" t="s">
        <v>1392</v>
      </c>
    </row>
  </sheetData>
  <mergeCells count="3">
    <mergeCell ref="A2:M2"/>
    <mergeCell ref="A3:M3"/>
    <mergeCell ref="A4:M4"/>
  </mergeCell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5A71F-948A-4A1E-ADBB-A66D738D2473}">
  <dimension ref="B1:K24"/>
  <sheetViews>
    <sheetView showGridLines="0" tabSelected="1" zoomScaleNormal="100" workbookViewId="0">
      <selection activeCell="E22" sqref="E22"/>
    </sheetView>
  </sheetViews>
  <sheetFormatPr baseColWidth="10" defaultColWidth="9.140625" defaultRowHeight="32.450000000000003" customHeight="1"/>
  <cols>
    <col min="1" max="2" width="9.140625" style="1"/>
    <col min="3" max="3" width="39.85546875" style="1" customWidth="1"/>
    <col min="4" max="5" width="23.42578125" style="1" customWidth="1"/>
    <col min="6" max="6" width="20" style="1" customWidth="1"/>
    <col min="7" max="7" width="46.5703125" style="1" customWidth="1"/>
    <col min="8" max="8" width="15.140625" style="1" bestFit="1" customWidth="1"/>
    <col min="9" max="10" width="9.140625" style="1"/>
    <col min="11" max="11" width="9.140625" style="1" customWidth="1"/>
    <col min="12" max="16384" width="9.140625" style="1"/>
  </cols>
  <sheetData>
    <row r="1" spans="2:11" ht="32.450000000000003" customHeight="1">
      <c r="B1" s="1145"/>
      <c r="C1" s="1145"/>
      <c r="D1" s="1145"/>
      <c r="E1" s="1145"/>
      <c r="F1" s="1145"/>
      <c r="G1" s="1145"/>
      <c r="H1" s="1145"/>
    </row>
    <row r="2" spans="2:11" ht="18.75">
      <c r="B2" s="2498" t="s">
        <v>476</v>
      </c>
      <c r="C2" s="2498"/>
      <c r="D2" s="2498"/>
      <c r="E2" s="2498"/>
      <c r="F2" s="2498"/>
      <c r="G2" s="2498"/>
      <c r="H2" s="2498"/>
    </row>
    <row r="3" spans="2:11" ht="18.75">
      <c r="B3" s="2498" t="s">
        <v>477</v>
      </c>
      <c r="C3" s="2498"/>
      <c r="D3" s="2498"/>
      <c r="E3" s="2498"/>
      <c r="F3" s="2498"/>
      <c r="G3" s="2498"/>
      <c r="H3" s="2498"/>
    </row>
    <row r="4" spans="2:11" ht="18.75">
      <c r="B4" s="2499" t="s">
        <v>478</v>
      </c>
      <c r="C4" s="2499"/>
      <c r="D4" s="2499"/>
      <c r="E4" s="2499"/>
      <c r="F4" s="2499"/>
      <c r="G4" s="2499"/>
      <c r="H4" s="2499"/>
    </row>
    <row r="5" spans="2:11" ht="32.450000000000003" customHeight="1">
      <c r="B5" s="1145"/>
      <c r="C5" s="1145"/>
      <c r="D5" s="1145"/>
      <c r="E5" s="1145"/>
      <c r="F5" s="1145"/>
      <c r="G5" s="1145"/>
      <c r="H5" s="1145"/>
    </row>
    <row r="6" spans="2:11" ht="23.45" customHeight="1">
      <c r="B6" s="2500" t="s">
        <v>1960</v>
      </c>
      <c r="C6" s="2500"/>
      <c r="D6" s="2500"/>
      <c r="E6" s="2500"/>
      <c r="F6" s="2500"/>
      <c r="G6" s="2500"/>
      <c r="H6" s="1146"/>
    </row>
    <row r="7" spans="2:11" ht="23.25" customHeight="1">
      <c r="B7" s="2501" t="s">
        <v>170</v>
      </c>
      <c r="C7" s="2501"/>
      <c r="D7" s="2501"/>
      <c r="E7" s="2501"/>
      <c r="F7" s="2501"/>
      <c r="G7" s="2501"/>
      <c r="H7" s="1146"/>
    </row>
    <row r="8" spans="2:11" ht="32.450000000000003" customHeight="1">
      <c r="B8" s="1147" t="s">
        <v>767</v>
      </c>
      <c r="C8" s="1147" t="s">
        <v>1007</v>
      </c>
      <c r="D8" s="1147" t="s">
        <v>1809</v>
      </c>
      <c r="E8" s="1147" t="s">
        <v>1606</v>
      </c>
      <c r="F8" s="1147" t="s">
        <v>1008</v>
      </c>
      <c r="G8" s="1147" t="s">
        <v>1009</v>
      </c>
      <c r="H8" s="1148"/>
      <c r="I8" s="1148"/>
    </row>
    <row r="9" spans="2:11" ht="39.75" customHeight="1">
      <c r="B9" s="1149">
        <v>1</v>
      </c>
      <c r="C9" s="1150" t="s">
        <v>261</v>
      </c>
      <c r="D9" s="1151">
        <v>12152397949</v>
      </c>
      <c r="E9" s="1151">
        <v>12094055286</v>
      </c>
      <c r="F9" s="1167">
        <f>+E9-D9</f>
        <v>-58342663</v>
      </c>
      <c r="G9" s="1152" t="s">
        <v>1010</v>
      </c>
      <c r="H9" s="1169"/>
      <c r="I9" s="1148"/>
    </row>
    <row r="10" spans="2:11" ht="100.5" customHeight="1">
      <c r="B10" s="1153">
        <v>2</v>
      </c>
      <c r="C10" s="1154" t="s">
        <v>1011</v>
      </c>
      <c r="D10" s="1155">
        <v>64665495</v>
      </c>
      <c r="E10" s="1155">
        <v>215620660</v>
      </c>
      <c r="F10" s="1156">
        <f>+E10-D10</f>
        <v>150955165</v>
      </c>
      <c r="G10" s="1157" t="s">
        <v>1012</v>
      </c>
      <c r="H10" s="1158"/>
      <c r="I10" s="1148"/>
    </row>
    <row r="11" spans="2:11" ht="43.5" customHeight="1">
      <c r="B11" s="2494">
        <v>3</v>
      </c>
      <c r="C11" s="2495" t="s">
        <v>1013</v>
      </c>
      <c r="D11" s="1159">
        <v>448985800</v>
      </c>
      <c r="E11" s="1159">
        <v>437676283</v>
      </c>
      <c r="F11" s="1166">
        <f>+E11-D11</f>
        <v>-11309517</v>
      </c>
      <c r="G11" s="2497" t="s">
        <v>1012</v>
      </c>
      <c r="H11" s="1160"/>
      <c r="I11" s="1160"/>
      <c r="J11" s="1160"/>
    </row>
    <row r="12" spans="2:11" ht="42.75" customHeight="1">
      <c r="B12" s="2494"/>
      <c r="C12" s="2496"/>
      <c r="D12" s="1161">
        <v>782739385</v>
      </c>
      <c r="E12" s="1161">
        <v>658509608</v>
      </c>
      <c r="F12" s="1168">
        <f>+E12-D12</f>
        <v>-124229777</v>
      </c>
      <c r="G12" s="2497"/>
      <c r="H12" s="1148"/>
      <c r="I12" s="1148"/>
    </row>
    <row r="13" spans="2:11" ht="40.5" customHeight="1">
      <c r="B13" s="2508">
        <v>4</v>
      </c>
      <c r="C13" s="2509" t="s">
        <v>260</v>
      </c>
      <c r="D13" s="1155">
        <v>2719788785</v>
      </c>
      <c r="E13" s="1162">
        <v>4550008752</v>
      </c>
      <c r="F13" s="1162">
        <f>+E13-D13</f>
        <v>1830219967</v>
      </c>
      <c r="G13" s="2512" t="s">
        <v>1010</v>
      </c>
      <c r="H13" s="1169"/>
      <c r="I13" s="1160"/>
      <c r="J13" s="1160"/>
      <c r="K13" s="61"/>
    </row>
    <row r="14" spans="2:11" ht="42.75" customHeight="1">
      <c r="B14" s="2508"/>
      <c r="C14" s="2510"/>
      <c r="D14" s="1162">
        <v>13076523268</v>
      </c>
      <c r="E14" s="1162">
        <v>14709938860</v>
      </c>
      <c r="F14" s="1162">
        <f t="shared" ref="F14:F15" si="0">+E14-D14</f>
        <v>1633415592</v>
      </c>
      <c r="G14" s="2512"/>
      <c r="H14" s="1148"/>
      <c r="I14" s="1148"/>
    </row>
    <row r="15" spans="2:11" ht="46.5" customHeight="1">
      <c r="B15" s="2508"/>
      <c r="C15" s="2511"/>
      <c r="D15" s="1165">
        <v>5800001363</v>
      </c>
      <c r="E15" s="1165">
        <v>6420271422</v>
      </c>
      <c r="F15" s="1165">
        <f t="shared" si="0"/>
        <v>620270059</v>
      </c>
      <c r="G15" s="2512"/>
      <c r="H15" s="1148"/>
      <c r="I15" s="1148"/>
    </row>
    <row r="16" spans="2:11" ht="40.5" customHeight="1">
      <c r="B16" s="2494">
        <v>5</v>
      </c>
      <c r="C16" s="2502" t="s">
        <v>1075</v>
      </c>
      <c r="D16" s="1166">
        <v>34100000</v>
      </c>
      <c r="E16" s="1166">
        <v>212500833</v>
      </c>
      <c r="F16" s="1166">
        <f>+E16-D16</f>
        <v>178400833</v>
      </c>
      <c r="G16" s="2513" t="s">
        <v>1010</v>
      </c>
      <c r="H16" s="1160"/>
      <c r="I16" s="1160"/>
      <c r="J16" s="1160"/>
    </row>
    <row r="17" spans="2:10" ht="40.5" customHeight="1">
      <c r="B17" s="2494"/>
      <c r="C17" s="2503"/>
      <c r="D17" s="1168">
        <v>37458560</v>
      </c>
      <c r="E17" s="1168">
        <v>36709972</v>
      </c>
      <c r="F17" s="1168">
        <f>+E17-D17</f>
        <v>-748588</v>
      </c>
      <c r="G17" s="2513"/>
      <c r="H17" s="1148"/>
      <c r="I17" s="1148"/>
    </row>
    <row r="18" spans="2:10" ht="44.25" customHeight="1">
      <c r="B18" s="1153">
        <v>6</v>
      </c>
      <c r="C18" s="1154" t="s">
        <v>1014</v>
      </c>
      <c r="D18" s="1163">
        <v>830917381</v>
      </c>
      <c r="E18" s="1163">
        <v>830589205</v>
      </c>
      <c r="F18" s="1163">
        <f>+E18-D18</f>
        <v>-328176</v>
      </c>
      <c r="G18" s="1164" t="s">
        <v>1010</v>
      </c>
      <c r="H18" s="1169"/>
      <c r="I18" s="1148"/>
    </row>
    <row r="19" spans="2:10" ht="40.5" customHeight="1">
      <c r="B19" s="2495">
        <v>7</v>
      </c>
      <c r="C19" s="2502" t="s">
        <v>2000</v>
      </c>
      <c r="D19" s="1166">
        <v>112471764</v>
      </c>
      <c r="E19" s="1166">
        <v>112471764</v>
      </c>
      <c r="F19" s="1166">
        <f>E19-D19</f>
        <v>0</v>
      </c>
      <c r="G19" s="2504" t="s">
        <v>1012</v>
      </c>
      <c r="H19" s="1160"/>
      <c r="I19" s="1160"/>
      <c r="J19" s="1160"/>
    </row>
    <row r="20" spans="2:10" ht="40.5" customHeight="1">
      <c r="B20" s="2496"/>
      <c r="C20" s="2503"/>
      <c r="D20" s="1170"/>
      <c r="E20" s="1168">
        <v>30000000</v>
      </c>
      <c r="F20" s="1168">
        <f>E20-D20</f>
        <v>30000000</v>
      </c>
      <c r="G20" s="2505"/>
      <c r="H20" s="1160"/>
      <c r="I20" s="1148"/>
    </row>
    <row r="21" spans="2:10" ht="52.5" customHeight="1">
      <c r="B21" s="1153">
        <v>8</v>
      </c>
      <c r="C21" s="1154" t="s">
        <v>264</v>
      </c>
      <c r="D21" s="1155">
        <v>943118492</v>
      </c>
      <c r="E21" s="1155">
        <v>682436527</v>
      </c>
      <c r="F21" s="1155">
        <f>+E21-D21</f>
        <v>-260681965</v>
      </c>
      <c r="G21" s="1164" t="s">
        <v>1010</v>
      </c>
      <c r="H21" s="1148"/>
      <c r="I21" s="1148"/>
    </row>
    <row r="22" spans="2:10" ht="32.450000000000003" customHeight="1">
      <c r="B22" s="2506" t="s">
        <v>1015</v>
      </c>
      <c r="C22" s="2507"/>
      <c r="D22" s="1171">
        <f>SUM(D9:D21)</f>
        <v>37003168242</v>
      </c>
      <c r="E22" s="1171">
        <f>SUM(E9:E21)</f>
        <v>40990789172</v>
      </c>
      <c r="F22" s="1171">
        <f>SUM(F9:F21)</f>
        <v>3987620930</v>
      </c>
      <c r="G22" s="1172"/>
      <c r="H22" s="1148"/>
      <c r="I22" s="1148"/>
    </row>
    <row r="23" spans="2:10" ht="32.450000000000003" customHeight="1">
      <c r="B23" s="201" t="s">
        <v>2003</v>
      </c>
      <c r="C23" s="1148"/>
      <c r="E23" s="1148"/>
      <c r="F23" s="1169"/>
      <c r="G23" s="1148"/>
      <c r="H23" s="1148"/>
      <c r="I23" s="1148"/>
    </row>
    <row r="24" spans="2:10" ht="32.450000000000003" customHeight="1">
      <c r="B24" s="265" t="s">
        <v>1016</v>
      </c>
    </row>
  </sheetData>
  <mergeCells count="18">
    <mergeCell ref="B19:B20"/>
    <mergeCell ref="C19:C20"/>
    <mergeCell ref="G19:G20"/>
    <mergeCell ref="B22:C22"/>
    <mergeCell ref="B13:B15"/>
    <mergeCell ref="C13:C15"/>
    <mergeCell ref="G13:G15"/>
    <mergeCell ref="B16:B17"/>
    <mergeCell ref="C16:C17"/>
    <mergeCell ref="G16:G17"/>
    <mergeCell ref="B11:B12"/>
    <mergeCell ref="C11:C12"/>
    <mergeCell ref="G11:G12"/>
    <mergeCell ref="B2:H2"/>
    <mergeCell ref="B3:H3"/>
    <mergeCell ref="B4:H4"/>
    <mergeCell ref="B6:G6"/>
    <mergeCell ref="B7:G7"/>
  </mergeCell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F353E-4B10-43A4-ACFE-1E47036F9071}">
  <dimension ref="B1:J43"/>
  <sheetViews>
    <sheetView showGridLines="0" zoomScale="85" zoomScaleNormal="85" workbookViewId="0">
      <selection activeCell="B8" sqref="B8:E8"/>
    </sheetView>
  </sheetViews>
  <sheetFormatPr baseColWidth="10" defaultColWidth="33.5703125" defaultRowHeight="12"/>
  <cols>
    <col min="1" max="1" width="33.5703125" style="103"/>
    <col min="2" max="2" width="31.85546875" style="103" bestFit="1" customWidth="1"/>
    <col min="3" max="3" width="18.85546875" style="103" bestFit="1" customWidth="1"/>
    <col min="4" max="4" width="124.42578125" style="103" bestFit="1" customWidth="1"/>
    <col min="5" max="5" width="28.140625" style="103" bestFit="1" customWidth="1"/>
    <col min="6" max="16384" width="33.5703125" style="103"/>
  </cols>
  <sheetData>
    <row r="1" spans="2:10" ht="15">
      <c r="B1" s="1145"/>
      <c r="C1" s="1145"/>
      <c r="D1" s="1145"/>
      <c r="E1" s="1145"/>
      <c r="F1" s="1145"/>
      <c r="G1" s="1145"/>
      <c r="H1" s="1145"/>
      <c r="I1" s="1145"/>
      <c r="J1" s="1145"/>
    </row>
    <row r="2" spans="2:10" ht="15">
      <c r="B2" s="1145"/>
      <c r="C2" s="1145"/>
      <c r="D2" s="1145"/>
      <c r="E2" s="1145"/>
      <c r="F2" s="1145"/>
      <c r="G2" s="1145"/>
      <c r="H2" s="1145"/>
      <c r="I2" s="1145"/>
      <c r="J2" s="1145"/>
    </row>
    <row r="3" spans="2:10" ht="20.25">
      <c r="B3" s="2117" t="s">
        <v>476</v>
      </c>
      <c r="C3" s="2117"/>
      <c r="D3" s="2117"/>
      <c r="E3" s="2117"/>
      <c r="F3" s="1173"/>
      <c r="G3" s="1173"/>
      <c r="H3" s="1173"/>
      <c r="I3" s="1173"/>
      <c r="J3" s="1173"/>
    </row>
    <row r="4" spans="2:10" ht="20.25">
      <c r="B4" s="2117" t="s">
        <v>477</v>
      </c>
      <c r="C4" s="2117"/>
      <c r="D4" s="2117"/>
      <c r="E4" s="2117"/>
      <c r="F4" s="1173"/>
      <c r="G4" s="1173"/>
      <c r="H4" s="1173"/>
      <c r="I4" s="1173"/>
      <c r="J4" s="1173"/>
    </row>
    <row r="5" spans="2:10" ht="20.25">
      <c r="B5" s="2118" t="s">
        <v>478</v>
      </c>
      <c r="C5" s="2118"/>
      <c r="D5" s="2118"/>
      <c r="E5" s="2118"/>
      <c r="F5" s="342"/>
      <c r="G5" s="342"/>
      <c r="H5" s="342"/>
      <c r="I5" s="1173"/>
      <c r="J5" s="1173"/>
    </row>
    <row r="6" spans="2:10" ht="15">
      <c r="B6" s="1145"/>
      <c r="C6" s="1145"/>
      <c r="D6" s="1145"/>
      <c r="E6" s="1145"/>
      <c r="F6" s="1145"/>
      <c r="G6" s="1145"/>
      <c r="H6" s="1145"/>
      <c r="I6" s="1145"/>
      <c r="J6" s="1145"/>
    </row>
    <row r="7" spans="2:10" ht="15" customHeight="1">
      <c r="B7" s="2500" t="s">
        <v>1961</v>
      </c>
      <c r="C7" s="2500"/>
      <c r="D7" s="2500"/>
      <c r="E7" s="2500"/>
      <c r="F7" s="1146"/>
      <c r="G7" s="1146"/>
      <c r="H7" s="1146"/>
      <c r="I7" s="1145"/>
      <c r="J7" s="1145"/>
    </row>
    <row r="8" spans="2:10" ht="15" customHeight="1">
      <c r="B8" s="2501" t="s">
        <v>170</v>
      </c>
      <c r="C8" s="2501"/>
      <c r="D8" s="2501"/>
      <c r="E8" s="2501"/>
      <c r="F8" s="1146"/>
      <c r="G8" s="1146"/>
      <c r="H8" s="1146"/>
      <c r="I8" s="1145"/>
      <c r="J8" s="1145"/>
    </row>
    <row r="9" spans="2:10" ht="15.75">
      <c r="C9" s="1814"/>
      <c r="D9" s="1814"/>
      <c r="E9" s="1814"/>
      <c r="F9" s="1814"/>
      <c r="G9" s="1814"/>
      <c r="H9" s="1814"/>
    </row>
    <row r="10" spans="2:10" ht="12.75" thickBot="1"/>
    <row r="11" spans="2:10" ht="31.5">
      <c r="B11" s="1815" t="s">
        <v>1017</v>
      </c>
      <c r="C11" s="1816" t="s">
        <v>1018</v>
      </c>
      <c r="D11" s="1816" t="s">
        <v>656</v>
      </c>
      <c r="E11" s="1817" t="s">
        <v>1019</v>
      </c>
    </row>
    <row r="12" spans="2:10" ht="42" customHeight="1" thickBot="1">
      <c r="B12" s="1818" t="s">
        <v>261</v>
      </c>
      <c r="C12" s="1175" t="s">
        <v>1020</v>
      </c>
      <c r="D12" s="1176" t="s">
        <v>1021</v>
      </c>
      <c r="E12" s="2097">
        <v>12094055286</v>
      </c>
    </row>
    <row r="13" spans="2:10" ht="42" customHeight="1" thickBot="1">
      <c r="B13" s="1819" t="s">
        <v>1022</v>
      </c>
      <c r="C13" s="1177" t="s">
        <v>1023</v>
      </c>
      <c r="D13" s="1178" t="s">
        <v>1024</v>
      </c>
      <c r="E13" s="2098">
        <v>14085033127</v>
      </c>
    </row>
    <row r="14" spans="2:10" ht="42" customHeight="1" thickBot="1">
      <c r="B14" s="1819" t="s">
        <v>1022</v>
      </c>
      <c r="C14" s="1177" t="s">
        <v>1025</v>
      </c>
      <c r="D14" s="1178" t="s">
        <v>1026</v>
      </c>
      <c r="E14" s="2098">
        <v>592552367</v>
      </c>
    </row>
    <row r="15" spans="2:10" ht="42" customHeight="1" thickBot="1">
      <c r="B15" s="1819" t="s">
        <v>1022</v>
      </c>
      <c r="C15" s="1177" t="s">
        <v>1027</v>
      </c>
      <c r="D15" s="1178" t="s">
        <v>1028</v>
      </c>
      <c r="E15" s="2098">
        <v>19041366</v>
      </c>
    </row>
    <row r="16" spans="2:10" ht="42" customHeight="1" thickBot="1">
      <c r="B16" s="1819" t="s">
        <v>1022</v>
      </c>
      <c r="C16" s="1177" t="s">
        <v>1029</v>
      </c>
      <c r="D16" s="1178" t="s">
        <v>1030</v>
      </c>
      <c r="E16" s="2098">
        <v>13312000</v>
      </c>
    </row>
    <row r="17" spans="2:5" ht="42" customHeight="1" thickBot="1">
      <c r="B17" s="1819" t="s">
        <v>1022</v>
      </c>
      <c r="C17" s="1177" t="s">
        <v>1031</v>
      </c>
      <c r="D17" s="1178" t="s">
        <v>1032</v>
      </c>
      <c r="E17" s="2098">
        <v>1236328114</v>
      </c>
    </row>
    <row r="18" spans="2:5" ht="42" customHeight="1" thickBot="1">
      <c r="B18" s="1819" t="s">
        <v>1022</v>
      </c>
      <c r="C18" s="1177" t="s">
        <v>1033</v>
      </c>
      <c r="D18" s="1178" t="s">
        <v>1034</v>
      </c>
      <c r="E18" s="2098">
        <v>2730124983</v>
      </c>
    </row>
    <row r="19" spans="2:5" ht="42" customHeight="1" thickBot="1">
      <c r="B19" s="1819" t="s">
        <v>1022</v>
      </c>
      <c r="C19" s="1177" t="s">
        <v>1035</v>
      </c>
      <c r="D19" s="1178" t="s">
        <v>1036</v>
      </c>
      <c r="E19" s="2098">
        <v>583555655</v>
      </c>
    </row>
    <row r="20" spans="2:5" ht="42" customHeight="1" thickBot="1">
      <c r="B20" s="1819" t="s">
        <v>1022</v>
      </c>
      <c r="C20" s="1177" t="s">
        <v>1037</v>
      </c>
      <c r="D20" s="1178" t="s">
        <v>1038</v>
      </c>
      <c r="E20" s="2098">
        <v>726500000</v>
      </c>
    </row>
    <row r="21" spans="2:5" ht="42" customHeight="1" thickBot="1">
      <c r="B21" s="1819" t="s">
        <v>1022</v>
      </c>
      <c r="C21" s="1177" t="s">
        <v>1039</v>
      </c>
      <c r="D21" s="1178" t="s">
        <v>1040</v>
      </c>
      <c r="E21" s="2098">
        <v>5693771422</v>
      </c>
    </row>
    <row r="22" spans="2:5" ht="42" customHeight="1" thickBot="1">
      <c r="B22" s="1818" t="s">
        <v>1041</v>
      </c>
      <c r="C22" s="1175" t="s">
        <v>1042</v>
      </c>
      <c r="D22" s="1176" t="s">
        <v>1043</v>
      </c>
      <c r="E22" s="2097">
        <v>32877111</v>
      </c>
    </row>
    <row r="23" spans="2:5" ht="42" customHeight="1" thickBot="1">
      <c r="B23" s="1818" t="s">
        <v>1041</v>
      </c>
      <c r="C23" s="1175" t="s">
        <v>1044</v>
      </c>
      <c r="D23" s="1176" t="s">
        <v>1045</v>
      </c>
      <c r="E23" s="2097">
        <v>404799172</v>
      </c>
    </row>
    <row r="24" spans="2:5" ht="42" customHeight="1" thickBot="1">
      <c r="B24" s="1818" t="s">
        <v>1041</v>
      </c>
      <c r="C24" s="1175" t="s">
        <v>1046</v>
      </c>
      <c r="D24" s="1176" t="s">
        <v>1047</v>
      </c>
      <c r="E24" s="2097">
        <v>658509608</v>
      </c>
    </row>
    <row r="25" spans="2:5" ht="42" customHeight="1" thickBot="1">
      <c r="B25" s="1819" t="s">
        <v>1048</v>
      </c>
      <c r="C25" s="1177" t="s">
        <v>1049</v>
      </c>
      <c r="D25" s="1178" t="s">
        <v>1050</v>
      </c>
      <c r="E25" s="2098">
        <v>600768476</v>
      </c>
    </row>
    <row r="26" spans="2:5" ht="42" customHeight="1" thickBot="1">
      <c r="B26" s="1819" t="s">
        <v>1048</v>
      </c>
      <c r="C26" s="1177" t="s">
        <v>1051</v>
      </c>
      <c r="D26" s="1178" t="s">
        <v>1052</v>
      </c>
      <c r="E26" s="2098">
        <v>81668051</v>
      </c>
    </row>
    <row r="27" spans="2:5" ht="42" customHeight="1" thickBot="1">
      <c r="B27" s="1818" t="s">
        <v>1053</v>
      </c>
      <c r="C27" s="1175" t="s">
        <v>1054</v>
      </c>
      <c r="D27" s="1176" t="s">
        <v>1055</v>
      </c>
      <c r="E27" s="2097">
        <v>288555709</v>
      </c>
    </row>
    <row r="28" spans="2:5" ht="42" customHeight="1" thickBot="1">
      <c r="B28" s="1818" t="s">
        <v>1053</v>
      </c>
      <c r="C28" s="1175" t="s">
        <v>1056</v>
      </c>
      <c r="D28" s="1176" t="s">
        <v>1057</v>
      </c>
      <c r="E28" s="2097">
        <v>63063226</v>
      </c>
    </row>
    <row r="29" spans="2:5" ht="42" customHeight="1" thickBot="1">
      <c r="B29" s="1818" t="s">
        <v>1053</v>
      </c>
      <c r="C29" s="1175" t="s">
        <v>1058</v>
      </c>
      <c r="D29" s="1176" t="s">
        <v>1059</v>
      </c>
      <c r="E29" s="2097">
        <v>102861904</v>
      </c>
    </row>
    <row r="30" spans="2:5" ht="42" customHeight="1" thickBot="1">
      <c r="B30" s="1818" t="s">
        <v>1053</v>
      </c>
      <c r="C30" s="1175" t="s">
        <v>1060</v>
      </c>
      <c r="D30" s="1176" t="s">
        <v>1061</v>
      </c>
      <c r="E30" s="2097">
        <v>291344752</v>
      </c>
    </row>
    <row r="31" spans="2:5" ht="42" customHeight="1" thickBot="1">
      <c r="B31" s="1818" t="s">
        <v>1053</v>
      </c>
      <c r="C31" s="1175" t="s">
        <v>1062</v>
      </c>
      <c r="D31" s="1176" t="s">
        <v>1063</v>
      </c>
      <c r="E31" s="2097">
        <v>84763614</v>
      </c>
    </row>
    <row r="32" spans="2:5" ht="42" customHeight="1" thickBot="1">
      <c r="B32" s="1819" t="s">
        <v>1064</v>
      </c>
      <c r="C32" s="1177" t="s">
        <v>1065</v>
      </c>
      <c r="D32" s="1178" t="s">
        <v>1066</v>
      </c>
      <c r="E32" s="2098">
        <v>18996870</v>
      </c>
    </row>
    <row r="33" spans="2:5" ht="42" customHeight="1" thickBot="1">
      <c r="B33" s="1819" t="s">
        <v>1064</v>
      </c>
      <c r="C33" s="1177" t="s">
        <v>1067</v>
      </c>
      <c r="D33" s="1178" t="s">
        <v>1068</v>
      </c>
      <c r="E33" s="2098">
        <v>164776020</v>
      </c>
    </row>
    <row r="34" spans="2:5" ht="42" customHeight="1" thickBot="1">
      <c r="B34" s="1819" t="s">
        <v>1064</v>
      </c>
      <c r="C34" s="1177" t="s">
        <v>1069</v>
      </c>
      <c r="D34" s="1178" t="s">
        <v>1070</v>
      </c>
      <c r="E34" s="2098">
        <v>14197770</v>
      </c>
    </row>
    <row r="35" spans="2:5" ht="42" customHeight="1" thickBot="1">
      <c r="B35" s="1819" t="s">
        <v>1064</v>
      </c>
      <c r="C35" s="1177" t="s">
        <v>1071</v>
      </c>
      <c r="D35" s="1178" t="s">
        <v>1072</v>
      </c>
      <c r="E35" s="2098">
        <v>7550000</v>
      </c>
    </row>
    <row r="36" spans="2:5" ht="42" customHeight="1" thickBot="1">
      <c r="B36" s="1819" t="s">
        <v>1064</v>
      </c>
      <c r="C36" s="1177" t="s">
        <v>1073</v>
      </c>
      <c r="D36" s="1178" t="s">
        <v>1074</v>
      </c>
      <c r="E36" s="2098">
        <v>10100000</v>
      </c>
    </row>
    <row r="37" spans="2:5" ht="42" customHeight="1" thickBot="1">
      <c r="B37" s="1818" t="s">
        <v>1075</v>
      </c>
      <c r="C37" s="1175" t="s">
        <v>1076</v>
      </c>
      <c r="D37" s="1176" t="s">
        <v>1077</v>
      </c>
      <c r="E37" s="2097">
        <v>212500833</v>
      </c>
    </row>
    <row r="38" spans="2:5" ht="42" customHeight="1" thickBot="1">
      <c r="B38" s="1818" t="s">
        <v>1075</v>
      </c>
      <c r="C38" s="1175" t="s">
        <v>1078</v>
      </c>
      <c r="D38" s="1176" t="s">
        <v>1079</v>
      </c>
      <c r="E38" s="2097">
        <v>36709972</v>
      </c>
    </row>
    <row r="39" spans="2:5" ht="42" customHeight="1" thickBot="1">
      <c r="B39" s="1819" t="s">
        <v>258</v>
      </c>
      <c r="C39" s="1177" t="s">
        <v>1080</v>
      </c>
      <c r="D39" s="1178" t="s">
        <v>1081</v>
      </c>
      <c r="E39" s="2098">
        <v>112471764</v>
      </c>
    </row>
    <row r="40" spans="2:5" ht="42" customHeight="1" thickBot="1">
      <c r="B40" s="1820" t="s">
        <v>258</v>
      </c>
      <c r="C40" s="1821" t="s">
        <v>1082</v>
      </c>
      <c r="D40" s="1822" t="s">
        <v>1083</v>
      </c>
      <c r="E40" s="2099">
        <v>30000000</v>
      </c>
    </row>
    <row r="41" spans="2:5">
      <c r="B41" s="201" t="s">
        <v>2003</v>
      </c>
      <c r="E41" s="1179"/>
    </row>
    <row r="42" spans="2:5">
      <c r="B42" s="265" t="s">
        <v>1084</v>
      </c>
      <c r="E42" s="1179"/>
    </row>
    <row r="43" spans="2:5">
      <c r="E43" s="1179"/>
    </row>
  </sheetData>
  <mergeCells count="5">
    <mergeCell ref="B3:E3"/>
    <mergeCell ref="B4:E4"/>
    <mergeCell ref="B5:E5"/>
    <mergeCell ref="B7:E7"/>
    <mergeCell ref="B8:E8"/>
  </mergeCell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C218A-99CE-410F-AB2E-94615AC9ABAC}">
  <dimension ref="D3:P56"/>
  <sheetViews>
    <sheetView showGridLines="0" topLeftCell="A25" zoomScale="90" zoomScaleNormal="90" workbookViewId="0">
      <selection activeCell="G38" sqref="G38"/>
    </sheetView>
  </sheetViews>
  <sheetFormatPr baseColWidth="10" defaultColWidth="11.42578125" defaultRowHeight="15"/>
  <cols>
    <col min="1" max="3" width="11.42578125" style="1145"/>
    <col min="4" max="4" width="5" style="1145" bestFit="1" customWidth="1"/>
    <col min="5" max="5" width="60.140625" style="1145" bestFit="1" customWidth="1"/>
    <col min="6" max="6" width="102.42578125" style="1145" bestFit="1" customWidth="1"/>
    <col min="7" max="7" width="57.42578125" style="1145" customWidth="1"/>
    <col min="8" max="8" width="51.140625" style="1145" customWidth="1"/>
    <col min="9" max="9" width="18.42578125" style="1145" bestFit="1" customWidth="1"/>
    <col min="10" max="10" width="20.5703125" style="1145" customWidth="1"/>
    <col min="11" max="16384" width="11.42578125" style="1145"/>
  </cols>
  <sheetData>
    <row r="3" spans="4:16" ht="20.25">
      <c r="D3" s="2117" t="s">
        <v>476</v>
      </c>
      <c r="E3" s="2117"/>
      <c r="F3" s="2117"/>
      <c r="G3" s="2117"/>
      <c r="H3" s="1173"/>
      <c r="I3" s="1173"/>
      <c r="J3" s="1173"/>
      <c r="K3" s="1173"/>
      <c r="L3" s="1173"/>
      <c r="M3" s="1173"/>
      <c r="N3" s="1173"/>
      <c r="O3" s="1173"/>
      <c r="P3" s="1173"/>
    </row>
    <row r="4" spans="4:16" ht="20.25">
      <c r="D4" s="2117" t="s">
        <v>477</v>
      </c>
      <c r="E4" s="2117"/>
      <c r="F4" s="2117"/>
      <c r="G4" s="2117"/>
      <c r="H4" s="1173"/>
      <c r="I4" s="1173"/>
      <c r="J4" s="1173"/>
      <c r="K4" s="1173"/>
      <c r="L4" s="1173"/>
      <c r="M4" s="1173"/>
      <c r="N4" s="1173"/>
      <c r="O4" s="1173"/>
      <c r="P4" s="1173"/>
    </row>
    <row r="5" spans="4:16" ht="30.75" customHeight="1">
      <c r="D5" s="2523" t="s">
        <v>478</v>
      </c>
      <c r="E5" s="2523"/>
      <c r="F5" s="2523"/>
      <c r="G5" s="2523"/>
      <c r="H5" s="1037"/>
      <c r="I5" s="1037"/>
      <c r="J5" s="1173"/>
      <c r="K5" s="1173"/>
      <c r="L5" s="1173"/>
      <c r="M5" s="1173"/>
      <c r="N5" s="1173"/>
      <c r="O5" s="1173"/>
      <c r="P5" s="1173"/>
    </row>
    <row r="9" spans="4:16">
      <c r="D9" s="1180"/>
      <c r="E9" s="1180"/>
      <c r="F9" s="1180"/>
      <c r="G9" s="1180"/>
      <c r="H9" s="1180"/>
      <c r="I9" s="1180"/>
      <c r="J9" s="1180"/>
    </row>
    <row r="10" spans="4:16" ht="15" customHeight="1">
      <c r="D10" s="2500" t="s">
        <v>1962</v>
      </c>
      <c r="E10" s="2500"/>
      <c r="F10" s="2500"/>
      <c r="G10" s="2500"/>
      <c r="H10" s="1146"/>
      <c r="I10" s="1146"/>
      <c r="J10" s="1146"/>
    </row>
    <row r="11" spans="4:16" ht="15" customHeight="1">
      <c r="D11" s="2501" t="s">
        <v>170</v>
      </c>
      <c r="E11" s="2501"/>
      <c r="F11" s="2501"/>
      <c r="G11" s="2501"/>
      <c r="H11" s="1146"/>
      <c r="I11" s="1146"/>
      <c r="J11" s="1146"/>
    </row>
    <row r="12" spans="4:16" ht="15.75" thickBot="1">
      <c r="L12" s="1181"/>
    </row>
    <row r="13" spans="4:16" ht="15.75">
      <c r="D13" s="1147" t="s">
        <v>1085</v>
      </c>
      <c r="E13" s="1147" t="s">
        <v>38</v>
      </c>
      <c r="F13" s="1147" t="s">
        <v>1086</v>
      </c>
      <c r="G13" s="1174" t="s">
        <v>1087</v>
      </c>
      <c r="L13" s="1181"/>
    </row>
    <row r="14" spans="4:16" ht="32.25" customHeight="1">
      <c r="D14" s="1182">
        <v>1</v>
      </c>
      <c r="E14" s="1183" t="s">
        <v>267</v>
      </c>
      <c r="F14" s="1184" t="s">
        <v>1088</v>
      </c>
      <c r="G14" s="1184">
        <v>100000000</v>
      </c>
      <c r="L14" s="1181"/>
    </row>
    <row r="15" spans="4:16" ht="32.25" customHeight="1">
      <c r="D15" s="1185">
        <v>2</v>
      </c>
      <c r="E15" s="1186" t="s">
        <v>1089</v>
      </c>
      <c r="F15" s="1187" t="s">
        <v>212</v>
      </c>
      <c r="G15" s="1187">
        <v>2189003027</v>
      </c>
    </row>
    <row r="16" spans="4:16" ht="32.25" customHeight="1">
      <c r="D16" s="1182">
        <v>3</v>
      </c>
      <c r="E16" s="1183" t="s">
        <v>1090</v>
      </c>
      <c r="F16" s="1184" t="s">
        <v>220</v>
      </c>
      <c r="G16" s="1184">
        <v>48859279</v>
      </c>
    </row>
    <row r="17" spans="4:9" ht="32.25" customHeight="1">
      <c r="D17" s="1185">
        <v>4</v>
      </c>
      <c r="E17" s="1186" t="s">
        <v>270</v>
      </c>
      <c r="F17" s="1187" t="s">
        <v>220</v>
      </c>
      <c r="G17" s="1187">
        <v>22966417</v>
      </c>
      <c r="I17" s="1188"/>
    </row>
    <row r="18" spans="4:9" ht="32.25" customHeight="1">
      <c r="D18" s="1182">
        <v>5</v>
      </c>
      <c r="E18" s="1183" t="s">
        <v>271</v>
      </c>
      <c r="F18" s="1184" t="s">
        <v>219</v>
      </c>
      <c r="G18" s="1184">
        <v>1043972450</v>
      </c>
      <c r="I18" s="1188"/>
    </row>
    <row r="19" spans="4:9" ht="32.25" customHeight="1">
      <c r="D19" s="1185">
        <v>6</v>
      </c>
      <c r="E19" s="1186" t="s">
        <v>1091</v>
      </c>
      <c r="F19" s="1187" t="s">
        <v>1092</v>
      </c>
      <c r="G19" s="1187">
        <v>14069241994</v>
      </c>
      <c r="I19" s="1188"/>
    </row>
    <row r="20" spans="4:9" ht="32.25" customHeight="1">
      <c r="D20" s="1182">
        <v>7</v>
      </c>
      <c r="E20" s="1183" t="s">
        <v>273</v>
      </c>
      <c r="F20" s="1184" t="s">
        <v>1088</v>
      </c>
      <c r="G20" s="1184">
        <v>3104875355</v>
      </c>
      <c r="I20" s="1188"/>
    </row>
    <row r="21" spans="4:9" ht="32.25" customHeight="1">
      <c r="D21" s="2514">
        <v>8</v>
      </c>
      <c r="E21" s="2517" t="s">
        <v>1093</v>
      </c>
      <c r="F21" s="1187" t="s">
        <v>212</v>
      </c>
      <c r="G21" s="2520">
        <v>536409693</v>
      </c>
      <c r="I21" s="1188"/>
    </row>
    <row r="22" spans="4:9" ht="32.25" customHeight="1">
      <c r="D22" s="2515"/>
      <c r="E22" s="2518"/>
      <c r="F22" s="2075" t="s">
        <v>217</v>
      </c>
      <c r="G22" s="2521"/>
    </row>
    <row r="23" spans="4:9" ht="32.25" customHeight="1">
      <c r="D23" s="2516"/>
      <c r="E23" s="2519"/>
      <c r="F23" s="2075" t="s">
        <v>1088</v>
      </c>
      <c r="G23" s="2522"/>
    </row>
    <row r="24" spans="4:9" ht="32.25" customHeight="1">
      <c r="D24" s="2524">
        <v>9</v>
      </c>
      <c r="E24" s="2526" t="s">
        <v>275</v>
      </c>
      <c r="F24" s="2071" t="s">
        <v>1088</v>
      </c>
      <c r="G24" s="2528">
        <v>2064456204</v>
      </c>
    </row>
    <row r="25" spans="4:9" ht="32.25" customHeight="1">
      <c r="D25" s="2525"/>
      <c r="E25" s="2527"/>
      <c r="F25" s="2073" t="s">
        <v>217</v>
      </c>
      <c r="G25" s="2529"/>
    </row>
    <row r="26" spans="4:9" ht="32.25" customHeight="1">
      <c r="D26" s="2514">
        <v>10</v>
      </c>
      <c r="E26" s="2517" t="s">
        <v>276</v>
      </c>
      <c r="F26" s="1187" t="s">
        <v>217</v>
      </c>
      <c r="G26" s="2520">
        <v>427203339</v>
      </c>
    </row>
    <row r="27" spans="4:9" ht="32.25" customHeight="1">
      <c r="D27" s="2516"/>
      <c r="E27" s="2530"/>
      <c r="F27" s="2074" t="s">
        <v>1088</v>
      </c>
      <c r="G27" s="2531"/>
    </row>
    <row r="28" spans="4:9" ht="32.25" customHeight="1">
      <c r="D28" s="2524">
        <v>11</v>
      </c>
      <c r="E28" s="2535" t="s">
        <v>1094</v>
      </c>
      <c r="F28" s="2071" t="s">
        <v>217</v>
      </c>
      <c r="G28" s="2538">
        <v>358820000</v>
      </c>
    </row>
    <row r="29" spans="4:9" ht="32.25" customHeight="1">
      <c r="D29" s="2534"/>
      <c r="E29" s="2536"/>
      <c r="F29" s="2072" t="s">
        <v>212</v>
      </c>
      <c r="G29" s="2539"/>
    </row>
    <row r="30" spans="4:9" ht="32.25" customHeight="1">
      <c r="D30" s="2534"/>
      <c r="E30" s="2537"/>
      <c r="F30" s="2072" t="s">
        <v>225</v>
      </c>
      <c r="G30" s="2539"/>
    </row>
    <row r="31" spans="4:9" ht="32.25" customHeight="1">
      <c r="D31" s="2534"/>
      <c r="E31" s="2537"/>
      <c r="F31" s="2072" t="s">
        <v>1095</v>
      </c>
      <c r="G31" s="2539"/>
    </row>
    <row r="32" spans="4:9" ht="32.25" customHeight="1">
      <c r="D32" s="2534"/>
      <c r="E32" s="2527"/>
      <c r="F32" s="2073" t="s">
        <v>1096</v>
      </c>
      <c r="G32" s="2529"/>
    </row>
    <row r="33" spans="4:7" ht="32.25" customHeight="1">
      <c r="D33" s="1185">
        <v>12</v>
      </c>
      <c r="E33" s="1186" t="s">
        <v>278</v>
      </c>
      <c r="F33" s="1187" t="s">
        <v>216</v>
      </c>
      <c r="G33" s="1187">
        <v>1920707616</v>
      </c>
    </row>
    <row r="34" spans="4:7" ht="32.25" customHeight="1">
      <c r="D34" s="2524">
        <v>13</v>
      </c>
      <c r="E34" s="2535" t="s">
        <v>279</v>
      </c>
      <c r="F34" s="2071" t="s">
        <v>217</v>
      </c>
      <c r="G34" s="2538">
        <v>855305535</v>
      </c>
    </row>
    <row r="35" spans="4:7" ht="32.25" customHeight="1">
      <c r="D35" s="2534"/>
      <c r="E35" s="2537"/>
      <c r="F35" s="2072" t="s">
        <v>216</v>
      </c>
      <c r="G35" s="2541"/>
    </row>
    <row r="36" spans="4:7" ht="32.25" customHeight="1">
      <c r="D36" s="2525"/>
      <c r="E36" s="2540"/>
      <c r="F36" s="2073" t="s">
        <v>1088</v>
      </c>
      <c r="G36" s="2529"/>
    </row>
    <row r="37" spans="4:7" ht="32.25" customHeight="1" thickBot="1">
      <c r="D37" s="1185">
        <v>14</v>
      </c>
      <c r="E37" s="1186" t="s">
        <v>1097</v>
      </c>
      <c r="F37" s="1187" t="s">
        <v>990</v>
      </c>
      <c r="G37" s="1187">
        <v>1708000000</v>
      </c>
    </row>
    <row r="38" spans="4:7" ht="16.5" thickBot="1">
      <c r="D38" s="2532" t="s">
        <v>997</v>
      </c>
      <c r="E38" s="2533"/>
      <c r="F38" s="2533"/>
      <c r="G38" s="1189">
        <f>SUM(G14:G37)</f>
        <v>28449820909</v>
      </c>
    </row>
    <row r="41" spans="4:7">
      <c r="G41" s="1190"/>
    </row>
    <row r="42" spans="4:7">
      <c r="D42" s="1145" t="s">
        <v>1098</v>
      </c>
    </row>
    <row r="43" spans="4:7">
      <c r="D43" s="1191" t="s">
        <v>1099</v>
      </c>
    </row>
    <row r="44" spans="4:7">
      <c r="D44" s="1192" t="s">
        <v>1100</v>
      </c>
    </row>
    <row r="45" spans="4:7">
      <c r="D45" s="1145" t="s">
        <v>1101</v>
      </c>
    </row>
    <row r="46" spans="4:7">
      <c r="D46" s="1145" t="s">
        <v>1102</v>
      </c>
    </row>
    <row r="56" spans="5:5">
      <c r="E56" s="1191"/>
    </row>
  </sheetData>
  <mergeCells count="21">
    <mergeCell ref="D38:F38"/>
    <mergeCell ref="D28:D32"/>
    <mergeCell ref="E28:E32"/>
    <mergeCell ref="G28:G32"/>
    <mergeCell ref="D34:D36"/>
    <mergeCell ref="E34:E36"/>
    <mergeCell ref="G34:G36"/>
    <mergeCell ref="D24:D25"/>
    <mergeCell ref="E24:E25"/>
    <mergeCell ref="G24:G25"/>
    <mergeCell ref="D26:D27"/>
    <mergeCell ref="E26:E27"/>
    <mergeCell ref="G26:G27"/>
    <mergeCell ref="D21:D23"/>
    <mergeCell ref="E21:E23"/>
    <mergeCell ref="G21:G23"/>
    <mergeCell ref="D3:G3"/>
    <mergeCell ref="D4:G4"/>
    <mergeCell ref="D5:G5"/>
    <mergeCell ref="D10:G10"/>
    <mergeCell ref="D11:G11"/>
  </mergeCells>
  <pageMargins left="0.7" right="0.7" top="0.75" bottom="0.75" header="0.3" footer="0.3"/>
  <pageSetup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135E5-2583-4438-A158-47DA9048B2BB}">
  <dimension ref="D2:N45"/>
  <sheetViews>
    <sheetView showGridLines="0" zoomScale="70" zoomScaleNormal="70" workbookViewId="0">
      <selection activeCell="H20" sqref="H20"/>
    </sheetView>
  </sheetViews>
  <sheetFormatPr baseColWidth="10" defaultColWidth="11.42578125" defaultRowHeight="15.75"/>
  <cols>
    <col min="1" max="3" width="11.42578125" style="971"/>
    <col min="4" max="4" width="103.42578125" style="971" customWidth="1"/>
    <col min="5" max="5" width="22.5703125" style="971" customWidth="1"/>
    <col min="6" max="6" width="23.85546875" style="971" customWidth="1"/>
    <col min="7" max="7" width="23.140625" style="971" customWidth="1"/>
    <col min="8" max="8" width="17.42578125" style="971" customWidth="1"/>
    <col min="9" max="9" width="16.5703125" style="971" customWidth="1"/>
    <col min="10" max="10" width="14.42578125" style="971" customWidth="1"/>
    <col min="11" max="11" width="10.42578125" style="971" customWidth="1"/>
    <col min="12" max="12" width="23" style="971" customWidth="1"/>
    <col min="13" max="13" width="34.5703125" style="971" customWidth="1"/>
    <col min="14" max="14" width="15" style="971" customWidth="1"/>
    <col min="15" max="15" width="11.85546875" style="971" customWidth="1"/>
    <col min="16" max="16384" width="11.42578125" style="971"/>
  </cols>
  <sheetData>
    <row r="2" spans="4:14" ht="20.25">
      <c r="D2" s="2117" t="s">
        <v>476</v>
      </c>
      <c r="E2" s="2117"/>
      <c r="F2" s="2117"/>
      <c r="G2" s="2117"/>
      <c r="H2" s="2117"/>
      <c r="I2" s="2117"/>
      <c r="J2" s="2117"/>
      <c r="K2" s="2117"/>
    </row>
    <row r="3" spans="4:14" ht="20.25">
      <c r="D3" s="2117" t="s">
        <v>477</v>
      </c>
      <c r="E3" s="2117"/>
      <c r="F3" s="2117"/>
      <c r="G3" s="2117"/>
      <c r="H3" s="2117"/>
      <c r="I3" s="2117"/>
      <c r="J3" s="2117"/>
      <c r="K3" s="2117"/>
    </row>
    <row r="4" spans="4:14" ht="20.25">
      <c r="D4" s="2118" t="s">
        <v>478</v>
      </c>
      <c r="E4" s="2118"/>
      <c r="F4" s="2118"/>
      <c r="G4" s="2118"/>
      <c r="H4" s="2118"/>
      <c r="I4" s="2118"/>
      <c r="J4" s="2118"/>
      <c r="K4" s="2118"/>
    </row>
    <row r="6" spans="4:14" ht="16.5" thickBot="1">
      <c r="D6" s="2119" t="s">
        <v>1963</v>
      </c>
      <c r="E6" s="2120"/>
      <c r="F6" s="2120"/>
      <c r="G6" s="2120"/>
      <c r="H6" s="2120"/>
      <c r="I6" s="2120"/>
      <c r="J6" s="2120"/>
      <c r="K6" s="2120"/>
    </row>
    <row r="7" spans="4:14" ht="18.75" customHeight="1" thickBot="1">
      <c r="D7" s="2120"/>
      <c r="E7" s="2120"/>
      <c r="F7" s="2120"/>
      <c r="G7" s="2120"/>
      <c r="H7" s="2120"/>
      <c r="I7" s="2120"/>
      <c r="J7" s="2120"/>
      <c r="K7" s="2120"/>
      <c r="M7" s="974" t="s">
        <v>1002</v>
      </c>
      <c r="N7" s="975">
        <v>8659730000000</v>
      </c>
    </row>
    <row r="8" spans="4:14" ht="16.350000000000001" customHeight="1" thickBot="1">
      <c r="D8" s="2121" t="s">
        <v>38</v>
      </c>
      <c r="E8" s="2123" t="s">
        <v>955</v>
      </c>
      <c r="F8" s="2123" t="s">
        <v>1003</v>
      </c>
      <c r="G8" s="2123" t="s">
        <v>988</v>
      </c>
      <c r="H8" s="2126" t="s">
        <v>958</v>
      </c>
      <c r="I8" s="2127"/>
      <c r="J8" s="2130" t="s">
        <v>959</v>
      </c>
      <c r="K8" s="2131"/>
      <c r="M8" s="976" t="s">
        <v>1004</v>
      </c>
      <c r="N8" s="975">
        <v>9594604193177.8203</v>
      </c>
    </row>
    <row r="9" spans="4:14" ht="26.25" customHeight="1" thickBot="1">
      <c r="D9" s="2122"/>
      <c r="E9" s="2124"/>
      <c r="F9" s="2124"/>
      <c r="G9" s="2124"/>
      <c r="H9" s="2128"/>
      <c r="I9" s="2129"/>
      <c r="J9" s="2132"/>
      <c r="K9" s="2133"/>
    </row>
    <row r="10" spans="4:14" ht="30.75" customHeight="1" thickBot="1">
      <c r="D10" s="2122"/>
      <c r="E10" s="2125"/>
      <c r="F10" s="2125"/>
      <c r="G10" s="2125"/>
      <c r="H10" s="1115" t="s">
        <v>48</v>
      </c>
      <c r="I10" s="1115" t="s">
        <v>49</v>
      </c>
      <c r="J10" s="1116">
        <v>2026</v>
      </c>
      <c r="K10" s="1116">
        <v>2027</v>
      </c>
      <c r="N10" s="1117"/>
    </row>
    <row r="11" spans="4:14" ht="19.5" thickBot="1">
      <c r="D11" s="2122"/>
      <c r="E11" s="1118">
        <v>1</v>
      </c>
      <c r="F11" s="1118">
        <v>2</v>
      </c>
      <c r="G11" s="1118">
        <v>3</v>
      </c>
      <c r="H11" s="1118" t="s">
        <v>960</v>
      </c>
      <c r="I11" s="1118" t="s">
        <v>961</v>
      </c>
      <c r="J11" s="1118" t="s">
        <v>962</v>
      </c>
      <c r="K11" s="1118" t="s">
        <v>963</v>
      </c>
      <c r="N11" s="1119">
        <v>1000000</v>
      </c>
    </row>
    <row r="12" spans="4:14" ht="18.75">
      <c r="D12" s="1120" t="s">
        <v>137</v>
      </c>
      <c r="E12" s="1121">
        <f>+E13+E19+E20+E21+E22+E27</f>
        <v>1313827264792.0801</v>
      </c>
      <c r="F12" s="1121">
        <f>+F13+F19+F20+F21+F22+F27</f>
        <v>1407548685832</v>
      </c>
      <c r="G12" s="1121">
        <f>+G13+G19+G20+G21+G22+G27</f>
        <v>1580092250634</v>
      </c>
      <c r="H12" s="1121">
        <f>G12-F12</f>
        <v>172543564802</v>
      </c>
      <c r="I12" s="1122">
        <f>IFERROR(G12/F12-1,"0.0%")</f>
        <v>0.1225844381361556</v>
      </c>
      <c r="J12" s="1122">
        <f>F12/$N$7</f>
        <v>0.16253955791138985</v>
      </c>
      <c r="K12" s="1122">
        <f>G12/$N$8</f>
        <v>0.1646855064388705</v>
      </c>
      <c r="L12" s="324"/>
      <c r="M12" s="350"/>
      <c r="N12" s="1119">
        <f>N11*1000000</f>
        <v>1000000000000</v>
      </c>
    </row>
    <row r="13" spans="4:14" ht="18.75">
      <c r="D13" s="1123" t="s">
        <v>138</v>
      </c>
      <c r="E13" s="1124">
        <f>+E14+E15+E16+E17+E18</f>
        <v>514508300281.00012</v>
      </c>
      <c r="F13" s="1124">
        <f>+F14+F15+F16+F17+F18</f>
        <v>542875526448</v>
      </c>
      <c r="G13" s="1124">
        <f>+G14+G15+G16+G17+G18</f>
        <v>591016293388</v>
      </c>
      <c r="H13" s="1124">
        <f>G13-F13</f>
        <v>48140766940</v>
      </c>
      <c r="I13" s="1125">
        <f t="shared" ref="I13:I39" si="0">IFERROR(G13/F13-1,"0.0%")</f>
        <v>8.8677357137430635E-2</v>
      </c>
      <c r="J13" s="1125">
        <f>F13/$N$7</f>
        <v>6.2689659660058683E-2</v>
      </c>
      <c r="K13" s="1125">
        <f>G13/$N$8</f>
        <v>6.1598819658265656E-2</v>
      </c>
      <c r="L13" s="324"/>
      <c r="M13" s="350"/>
      <c r="N13" s="1119"/>
    </row>
    <row r="14" spans="4:14" ht="18.75">
      <c r="D14" s="1126" t="s">
        <v>139</v>
      </c>
      <c r="E14" s="1127">
        <v>360961286953.12012</v>
      </c>
      <c r="F14" s="1128">
        <v>376964195659</v>
      </c>
      <c r="G14" s="1127">
        <v>408318101850</v>
      </c>
      <c r="H14" s="1127">
        <f t="shared" ref="H14:H38" si="1">G14-F14</f>
        <v>31353906191</v>
      </c>
      <c r="I14" s="1129">
        <f t="shared" si="0"/>
        <v>8.317475917358097E-2</v>
      </c>
      <c r="J14" s="1129">
        <f>F14/$N$7</f>
        <v>4.35307100404978E-2</v>
      </c>
      <c r="K14" s="1129">
        <f>G14/$N$8</f>
        <v>4.2557055364548742E-2</v>
      </c>
      <c r="L14" s="991"/>
      <c r="N14" s="1119">
        <v>7411233.7999999998</v>
      </c>
    </row>
    <row r="15" spans="4:14" ht="18.75">
      <c r="D15" s="1126" t="s">
        <v>140</v>
      </c>
      <c r="E15" s="1127">
        <v>153156759457.85999</v>
      </c>
      <c r="F15" s="1128">
        <v>161794237426</v>
      </c>
      <c r="G15" s="1127">
        <v>178532535399</v>
      </c>
      <c r="H15" s="1127">
        <f t="shared" si="1"/>
        <v>16738297973</v>
      </c>
      <c r="I15" s="1129">
        <f t="shared" si="0"/>
        <v>0.10345422827964201</v>
      </c>
      <c r="J15" s="1129">
        <f t="shared" ref="J15:J18" si="2">F15/$N$7</f>
        <v>1.8683519858702292E-2</v>
      </c>
      <c r="K15" s="1129">
        <f>G15/$N$8</f>
        <v>1.8607597750196343E-2</v>
      </c>
      <c r="L15" s="991"/>
      <c r="N15" s="1119">
        <f>N14*1000000</f>
        <v>7411233800000</v>
      </c>
    </row>
    <row r="16" spans="4:14" ht="18.75">
      <c r="D16" s="1130" t="s">
        <v>141</v>
      </c>
      <c r="E16" s="1127">
        <v>390253870.01999998</v>
      </c>
      <c r="F16" s="1128">
        <v>315596345</v>
      </c>
      <c r="G16" s="1127">
        <v>369159121</v>
      </c>
      <c r="H16" s="1127">
        <f t="shared" si="1"/>
        <v>53562776</v>
      </c>
      <c r="I16" s="1129">
        <f t="shared" si="0"/>
        <v>0.16971925324420334</v>
      </c>
      <c r="J16" s="1129">
        <f t="shared" si="2"/>
        <v>3.6444132207355197E-5</v>
      </c>
      <c r="K16" s="1129">
        <f t="shared" ref="K16:K18" si="3">G16/$N$8</f>
        <v>3.8475700880135125E-5</v>
      </c>
      <c r="L16" s="991"/>
      <c r="M16" s="350"/>
      <c r="N16" s="1119"/>
    </row>
    <row r="17" spans="4:13" ht="18.75">
      <c r="D17" s="1130" t="s">
        <v>142</v>
      </c>
      <c r="E17" s="1127">
        <v>0</v>
      </c>
      <c r="F17" s="1128">
        <v>3385145672</v>
      </c>
      <c r="G17" s="1127">
        <v>3380145672</v>
      </c>
      <c r="H17" s="1127">
        <f t="shared" si="1"/>
        <v>-5000000</v>
      </c>
      <c r="I17" s="1129">
        <f t="shared" si="0"/>
        <v>-1.4770413106168778E-3</v>
      </c>
      <c r="J17" s="1129">
        <f>F17/$N$7</f>
        <v>3.9090660701892552E-4</v>
      </c>
      <c r="K17" s="1129">
        <f t="shared" si="3"/>
        <v>3.5229652041336213E-4</v>
      </c>
      <c r="L17" s="991"/>
    </row>
    <row r="18" spans="4:13" ht="18.75">
      <c r="D18" s="1130" t="s">
        <v>1810</v>
      </c>
      <c r="E18" s="1127">
        <v>0</v>
      </c>
      <c r="F18" s="1128">
        <v>416351346</v>
      </c>
      <c r="G18" s="1127">
        <v>416351346</v>
      </c>
      <c r="H18" s="1127">
        <f t="shared" si="1"/>
        <v>0</v>
      </c>
      <c r="I18" s="1129">
        <f t="shared" si="0"/>
        <v>0</v>
      </c>
      <c r="J18" s="1129">
        <f t="shared" si="2"/>
        <v>4.807902163231417E-5</v>
      </c>
      <c r="K18" s="1129">
        <f t="shared" si="3"/>
        <v>4.3394322227074658E-5</v>
      </c>
      <c r="L18" s="991"/>
    </row>
    <row r="19" spans="4:13" ht="18.75">
      <c r="D19" s="1123" t="s">
        <v>144</v>
      </c>
      <c r="E19" s="1124">
        <v>87383514107.170013</v>
      </c>
      <c r="F19" s="1131">
        <v>101897864549</v>
      </c>
      <c r="G19" s="1124">
        <v>114252589452</v>
      </c>
      <c r="H19" s="1124">
        <f t="shared" si="1"/>
        <v>12354724903</v>
      </c>
      <c r="I19" s="1125">
        <f t="shared" si="0"/>
        <v>0.12124616112106001</v>
      </c>
      <c r="J19" s="1125">
        <f>F19/$N$7</f>
        <v>1.1766863926357981E-2</v>
      </c>
      <c r="K19" s="1125">
        <f>G19/$N$8</f>
        <v>1.1908004452464913E-2</v>
      </c>
      <c r="L19" s="324"/>
      <c r="M19" s="350"/>
    </row>
    <row r="20" spans="4:13" ht="18.75">
      <c r="D20" s="1123" t="s">
        <v>145</v>
      </c>
      <c r="E20" s="1124">
        <v>275589928475.21002</v>
      </c>
      <c r="F20" s="1131">
        <v>324257115564</v>
      </c>
      <c r="G20" s="1124">
        <v>351327056267</v>
      </c>
      <c r="H20" s="1124">
        <f t="shared" si="1"/>
        <v>27069940703</v>
      </c>
      <c r="I20" s="1125">
        <f t="shared" si="0"/>
        <v>8.3482950423202418E-2</v>
      </c>
      <c r="J20" s="1125">
        <f>F20/$N$7</f>
        <v>3.7444252368607336E-2</v>
      </c>
      <c r="K20" s="1125">
        <f>G20/$N$8</f>
        <v>3.6617149513766163E-2</v>
      </c>
      <c r="L20" s="324"/>
      <c r="M20" s="350"/>
    </row>
    <row r="21" spans="4:13" ht="18.75">
      <c r="D21" s="1123" t="s">
        <v>146</v>
      </c>
      <c r="E21" s="1124">
        <v>14865665737.549999</v>
      </c>
      <c r="F21" s="1131">
        <v>13786016885</v>
      </c>
      <c r="G21" s="1124">
        <v>33153259240</v>
      </c>
      <c r="H21" s="1124">
        <f t="shared" si="1"/>
        <v>19367242355</v>
      </c>
      <c r="I21" s="1125">
        <f t="shared" si="0"/>
        <v>1.4048468471029296</v>
      </c>
      <c r="J21" s="1125">
        <f t="shared" ref="J21:J22" si="4">F21/$N$7</f>
        <v>1.5919684430115027E-3</v>
      </c>
      <c r="K21" s="1125">
        <f t="shared" ref="K21" si="5">G21/$N$8</f>
        <v>3.4554066611287002E-3</v>
      </c>
      <c r="L21" s="324"/>
      <c r="M21" s="350"/>
    </row>
    <row r="22" spans="4:13" ht="18.75">
      <c r="D22" s="1123" t="s">
        <v>147</v>
      </c>
      <c r="E22" s="1124">
        <f>+E23+E24+E25+E26</f>
        <v>418916231031.69989</v>
      </c>
      <c r="F22" s="1124">
        <f>+F23+F24+F25+F26</f>
        <v>424672198458</v>
      </c>
      <c r="G22" s="1124">
        <f>+G23+G24+G25+G26</f>
        <v>490126573894</v>
      </c>
      <c r="H22" s="1124">
        <f t="shared" si="1"/>
        <v>65454375436</v>
      </c>
      <c r="I22" s="1125">
        <f t="shared" si="0"/>
        <v>0.15412917462849518</v>
      </c>
      <c r="J22" s="1125">
        <f t="shared" si="4"/>
        <v>4.9039889056356263E-2</v>
      </c>
      <c r="K22" s="1125">
        <f>G22/$N$8</f>
        <v>5.1083563639081772E-2</v>
      </c>
      <c r="L22" s="324"/>
      <c r="M22" s="350"/>
    </row>
    <row r="23" spans="4:13" ht="18.75">
      <c r="D23" s="1126" t="s">
        <v>148</v>
      </c>
      <c r="E23" s="1127">
        <v>66379806374.839989</v>
      </c>
      <c r="F23" s="1128">
        <v>65883131456</v>
      </c>
      <c r="G23" s="1127">
        <v>66419376759</v>
      </c>
      <c r="H23" s="1127">
        <f t="shared" si="1"/>
        <v>536245303</v>
      </c>
      <c r="I23" s="1129">
        <f t="shared" si="0"/>
        <v>8.1393414543164955E-3</v>
      </c>
      <c r="J23" s="1129">
        <f>F23/$N$7</f>
        <v>7.6079891008149214E-3</v>
      </c>
      <c r="K23" s="1129">
        <f>G23/$N$8</f>
        <v>6.9225760043574343E-3</v>
      </c>
      <c r="L23" s="991"/>
      <c r="M23" s="350"/>
    </row>
    <row r="24" spans="4:13" ht="18.75">
      <c r="D24" s="1126" t="s">
        <v>149</v>
      </c>
      <c r="E24" s="1127">
        <v>337179579373.14996</v>
      </c>
      <c r="F24" s="1128">
        <v>342169100277</v>
      </c>
      <c r="G24" s="1127">
        <v>403420124050</v>
      </c>
      <c r="H24" s="1127">
        <f t="shared" si="1"/>
        <v>61251023773</v>
      </c>
      <c r="I24" s="1129">
        <f t="shared" si="0"/>
        <v>0.17900805105842332</v>
      </c>
      <c r="J24" s="1129">
        <f t="shared" ref="J24:J26" si="6">F24/$N$7</f>
        <v>3.9512675369439927E-2</v>
      </c>
      <c r="K24" s="1129">
        <f t="shared" ref="K24:K26" si="7">G24/$N$8</f>
        <v>4.2046562414408843E-2</v>
      </c>
      <c r="L24" s="991"/>
      <c r="M24" s="350"/>
    </row>
    <row r="25" spans="4:13" ht="18.75">
      <c r="D25" s="1126" t="s">
        <v>150</v>
      </c>
      <c r="E25" s="1127">
        <v>1025490264.8499999</v>
      </c>
      <c r="F25" s="1128">
        <v>955120864</v>
      </c>
      <c r="G25" s="1127">
        <v>2697831352</v>
      </c>
      <c r="H25" s="1127">
        <f t="shared" si="1"/>
        <v>1742710488</v>
      </c>
      <c r="I25" s="1129">
        <f t="shared" si="0"/>
        <v>1.8245968166809932</v>
      </c>
      <c r="J25" s="1129">
        <f t="shared" si="6"/>
        <v>1.1029453158470299E-4</v>
      </c>
      <c r="K25" s="1129">
        <f t="shared" si="7"/>
        <v>2.8118214130378355E-4</v>
      </c>
      <c r="L25" s="991"/>
      <c r="M25" s="350"/>
    </row>
    <row r="26" spans="4:13" ht="18.75">
      <c r="D26" s="1126" t="s">
        <v>151</v>
      </c>
      <c r="E26" s="1127">
        <v>14331355018.860003</v>
      </c>
      <c r="F26" s="1128">
        <v>15664845861</v>
      </c>
      <c r="G26" s="1127">
        <v>17589241733</v>
      </c>
      <c r="H26" s="1127">
        <f t="shared" si="1"/>
        <v>1924395872</v>
      </c>
      <c r="I26" s="1129">
        <f t="shared" si="0"/>
        <v>0.12284805666623733</v>
      </c>
      <c r="J26" s="1129">
        <f t="shared" si="6"/>
        <v>1.8089300545167113E-3</v>
      </c>
      <c r="K26" s="1129">
        <f t="shared" si="7"/>
        <v>1.833243079011713E-3</v>
      </c>
      <c r="L26" s="991"/>
      <c r="M26" s="350"/>
    </row>
    <row r="27" spans="4:13" ht="18.75">
      <c r="D27" s="1123" t="s">
        <v>152</v>
      </c>
      <c r="E27" s="1124">
        <v>2563625159.4499998</v>
      </c>
      <c r="F27" s="1131">
        <v>59963928</v>
      </c>
      <c r="G27" s="1124">
        <v>216478393</v>
      </c>
      <c r="H27" s="1124">
        <f t="shared" si="1"/>
        <v>156514465</v>
      </c>
      <c r="I27" s="1125">
        <f t="shared" si="0"/>
        <v>2.6101436350200409</v>
      </c>
      <c r="J27" s="1125">
        <f>F27/$N$7</f>
        <v>6.9244569980819263E-6</v>
      </c>
      <c r="K27" s="1125">
        <f>G27/$N$8</f>
        <v>2.2562514163317494E-5</v>
      </c>
      <c r="L27" s="1132"/>
      <c r="M27" s="350"/>
    </row>
    <row r="28" spans="4:13" ht="18.75">
      <c r="D28" s="1133" t="s">
        <v>153</v>
      </c>
      <c r="E28" s="1121">
        <f>+E29+E30+E31+E32+E33+E38</f>
        <v>207751730848.23999</v>
      </c>
      <c r="F28" s="1121">
        <f>+F29+F30+F31+F32+F33+F38</f>
        <v>215284720455</v>
      </c>
      <c r="G28" s="1121">
        <f>+G29+G30+G31+G32+G33+G38</f>
        <v>257763750785</v>
      </c>
      <c r="H28" s="1121">
        <f>G28-F28</f>
        <v>42479030330</v>
      </c>
      <c r="I28" s="1122">
        <f t="shared" si="0"/>
        <v>0.19731558394028803</v>
      </c>
      <c r="J28" s="1122">
        <f>F28/$N$7</f>
        <v>2.4860442583660231E-2</v>
      </c>
      <c r="K28" s="1122">
        <f t="shared" ref="K28:K33" si="8">G28/$N$8</f>
        <v>2.6865490810791468E-2</v>
      </c>
      <c r="L28" s="324"/>
      <c r="M28" s="350"/>
    </row>
    <row r="29" spans="4:13" ht="18.75">
      <c r="D29" s="1134" t="s">
        <v>154</v>
      </c>
      <c r="E29" s="1124">
        <v>68992393671.089996</v>
      </c>
      <c r="F29" s="1131">
        <v>65675086633</v>
      </c>
      <c r="G29" s="1124">
        <v>65753675369</v>
      </c>
      <c r="H29" s="1124">
        <f t="shared" si="1"/>
        <v>78588736</v>
      </c>
      <c r="I29" s="1125">
        <f t="shared" si="0"/>
        <v>1.1966293465155431E-3</v>
      </c>
      <c r="J29" s="1125">
        <f>F29/$N$7</f>
        <v>7.5839647001696361E-3</v>
      </c>
      <c r="K29" s="1125">
        <f t="shared" si="8"/>
        <v>6.8531931119945226E-3</v>
      </c>
      <c r="L29" s="324"/>
      <c r="M29" s="350"/>
    </row>
    <row r="30" spans="4:13" ht="18.75">
      <c r="D30" s="1123" t="s">
        <v>155</v>
      </c>
      <c r="E30" s="1124">
        <v>50134896981.060005</v>
      </c>
      <c r="F30" s="1131">
        <v>71387716208</v>
      </c>
      <c r="G30" s="1124">
        <v>75962559922</v>
      </c>
      <c r="H30" s="1124">
        <f t="shared" si="1"/>
        <v>4574843714</v>
      </c>
      <c r="I30" s="1125">
        <f t="shared" si="0"/>
        <v>6.4084466586246114E-2</v>
      </c>
      <c r="J30" s="1125">
        <f t="shared" ref="J30:J33" si="9">F30/$N$7</f>
        <v>8.2436422622876229E-3</v>
      </c>
      <c r="K30" s="1125">
        <f t="shared" si="8"/>
        <v>7.9172166347427526E-3</v>
      </c>
      <c r="L30" s="324"/>
      <c r="M30" s="350"/>
    </row>
    <row r="31" spans="4:13" ht="18.75">
      <c r="D31" s="1123" t="s">
        <v>156</v>
      </c>
      <c r="E31" s="1124">
        <v>121475413.59</v>
      </c>
      <c r="F31" s="1131">
        <v>16448771</v>
      </c>
      <c r="G31" s="1124">
        <v>13663750</v>
      </c>
      <c r="H31" s="1124">
        <f t="shared" si="1"/>
        <v>-2785021</v>
      </c>
      <c r="I31" s="1125">
        <f t="shared" si="0"/>
        <v>-0.16931483817240811</v>
      </c>
      <c r="J31" s="1125">
        <f t="shared" si="9"/>
        <v>1.8994554102726066E-6</v>
      </c>
      <c r="K31" s="1125">
        <f t="shared" si="8"/>
        <v>1.4241077302298222E-6</v>
      </c>
      <c r="L31" s="1132"/>
      <c r="M31" s="1135"/>
    </row>
    <row r="32" spans="4:13" ht="18.75">
      <c r="D32" s="1134" t="s">
        <v>157</v>
      </c>
      <c r="E32" s="1124">
        <v>2618401777.9099994</v>
      </c>
      <c r="F32" s="1131">
        <v>2770222220</v>
      </c>
      <c r="G32" s="1124">
        <v>1659851837</v>
      </c>
      <c r="H32" s="1124">
        <f t="shared" si="1"/>
        <v>-1110370383</v>
      </c>
      <c r="I32" s="1125">
        <f t="shared" si="0"/>
        <v>-0.40082357833372662</v>
      </c>
      <c r="J32" s="1125">
        <f t="shared" si="9"/>
        <v>3.1989706607480836E-4</v>
      </c>
      <c r="K32" s="1125">
        <f t="shared" si="8"/>
        <v>1.7299846909580978E-4</v>
      </c>
      <c r="L32" s="324"/>
      <c r="M32" s="350"/>
    </row>
    <row r="33" spans="4:13" ht="18.75">
      <c r="D33" s="1123" t="s">
        <v>158</v>
      </c>
      <c r="E33" s="1124">
        <f>+E34+E35+E36+E37</f>
        <v>85884563004.590012</v>
      </c>
      <c r="F33" s="1124">
        <f>+F34+F35+F36+F37</f>
        <v>72988962348</v>
      </c>
      <c r="G33" s="1124">
        <f>+G34+G35+G36+G37</f>
        <v>111927715632</v>
      </c>
      <c r="H33" s="1124">
        <f t="shared" si="1"/>
        <v>38938753284</v>
      </c>
      <c r="I33" s="1125">
        <f t="shared" si="0"/>
        <v>0.53348824303524256</v>
      </c>
      <c r="J33" s="1125">
        <f t="shared" si="9"/>
        <v>8.4285494291392454E-3</v>
      </c>
      <c r="K33" s="1125">
        <f t="shared" si="8"/>
        <v>1.1665693902369153E-2</v>
      </c>
      <c r="L33" s="324"/>
      <c r="M33" s="350"/>
    </row>
    <row r="34" spans="4:13" ht="18" customHeight="1">
      <c r="D34" s="1126" t="s">
        <v>159</v>
      </c>
      <c r="E34" s="1127">
        <v>3206487662.6300001</v>
      </c>
      <c r="F34" s="1128">
        <v>174800000</v>
      </c>
      <c r="G34" s="1127">
        <v>105010000</v>
      </c>
      <c r="H34" s="1127">
        <f t="shared" si="1"/>
        <v>-69790000</v>
      </c>
      <c r="I34" s="1129">
        <f t="shared" si="0"/>
        <v>-0.39925629290617848</v>
      </c>
      <c r="J34" s="1129">
        <f>F34/$N$7</f>
        <v>2.0185386842314947E-5</v>
      </c>
      <c r="K34" s="1129">
        <f>G34/$N$8</f>
        <v>1.0944693276108947E-5</v>
      </c>
      <c r="L34" s="991"/>
    </row>
    <row r="35" spans="4:13" ht="17.45" customHeight="1">
      <c r="D35" s="1126" t="s">
        <v>160</v>
      </c>
      <c r="E35" s="1127">
        <v>82503785448.630005</v>
      </c>
      <c r="F35" s="1128">
        <v>72814162348</v>
      </c>
      <c r="G35" s="1127">
        <v>111822705632</v>
      </c>
      <c r="H35" s="1127">
        <f t="shared" si="1"/>
        <v>39008543284</v>
      </c>
      <c r="I35" s="1129">
        <f t="shared" si="0"/>
        <v>0.53572741931118917</v>
      </c>
      <c r="J35" s="1129">
        <f t="shared" ref="J35:J37" si="10">F35/$N$7</f>
        <v>8.4083640422969314E-3</v>
      </c>
      <c r="K35" s="1129">
        <f t="shared" ref="K35:K37" si="11">G35/$N$8</f>
        <v>1.1654749209093044E-2</v>
      </c>
      <c r="L35" s="991"/>
    </row>
    <row r="36" spans="4:13" ht="16.350000000000001" customHeight="1">
      <c r="D36" s="1126" t="s">
        <v>161</v>
      </c>
      <c r="E36" s="1127">
        <v>0</v>
      </c>
      <c r="F36" s="1128">
        <v>0</v>
      </c>
      <c r="G36" s="1127">
        <v>0</v>
      </c>
      <c r="H36" s="1127">
        <f t="shared" si="1"/>
        <v>0</v>
      </c>
      <c r="I36" s="1129" t="str">
        <f t="shared" si="0"/>
        <v>0.0%</v>
      </c>
      <c r="J36" s="1129">
        <f t="shared" si="10"/>
        <v>0</v>
      </c>
      <c r="K36" s="1129">
        <f t="shared" si="11"/>
        <v>0</v>
      </c>
      <c r="L36" s="991"/>
    </row>
    <row r="37" spans="4:13" ht="18" customHeight="1">
      <c r="D37" s="1126" t="s">
        <v>162</v>
      </c>
      <c r="E37" s="1127">
        <v>174289893.32999998</v>
      </c>
      <c r="F37" s="1128">
        <v>0</v>
      </c>
      <c r="G37" s="1127">
        <v>0</v>
      </c>
      <c r="H37" s="1127">
        <f t="shared" si="1"/>
        <v>0</v>
      </c>
      <c r="I37" s="1129" t="str">
        <f t="shared" si="0"/>
        <v>0.0%</v>
      </c>
      <c r="J37" s="1129">
        <f t="shared" si="10"/>
        <v>0</v>
      </c>
      <c r="K37" s="1129">
        <f t="shared" si="11"/>
        <v>0</v>
      </c>
      <c r="L37" s="991"/>
    </row>
    <row r="38" spans="4:13" ht="18.600000000000001" customHeight="1" thickBot="1">
      <c r="D38" s="1123" t="s">
        <v>163</v>
      </c>
      <c r="E38" s="1124">
        <v>0</v>
      </c>
      <c r="F38" s="1131">
        <v>2446284275</v>
      </c>
      <c r="G38" s="1124">
        <v>2446284275</v>
      </c>
      <c r="H38" s="1124">
        <f t="shared" si="1"/>
        <v>0</v>
      </c>
      <c r="I38" s="1125">
        <f t="shared" si="0"/>
        <v>0</v>
      </c>
      <c r="J38" s="1125">
        <f>F38/$N$7</f>
        <v>2.8248967057864391E-4</v>
      </c>
      <c r="K38" s="1125">
        <f>G38/$N$8</f>
        <v>2.549645848589996E-4</v>
      </c>
      <c r="L38" s="324"/>
      <c r="M38" s="350"/>
    </row>
    <row r="39" spans="4:13" ht="19.5" thickBot="1">
      <c r="D39" s="1136" t="s">
        <v>997</v>
      </c>
      <c r="E39" s="1137">
        <f>+E12+E28</f>
        <v>1521578995640.3201</v>
      </c>
      <c r="F39" s="1137">
        <f>+F12+F28</f>
        <v>1622833406287</v>
      </c>
      <c r="G39" s="1137">
        <f>+G12+G28</f>
        <v>1837856001419</v>
      </c>
      <c r="H39" s="1137">
        <f>G39-F39</f>
        <v>215022595132</v>
      </c>
      <c r="I39" s="1138">
        <f t="shared" si="0"/>
        <v>0.13249825539638471</v>
      </c>
      <c r="J39" s="1138">
        <f>F39/$N$7</f>
        <v>0.18740000049505007</v>
      </c>
      <c r="K39" s="1138">
        <f>G39/$N$8</f>
        <v>0.19155099724966199</v>
      </c>
      <c r="L39" s="1139"/>
    </row>
    <row r="40" spans="4:13" ht="16.5" thickBot="1">
      <c r="D40" s="2116" t="s">
        <v>1005</v>
      </c>
      <c r="E40" s="2116"/>
      <c r="F40" s="2116"/>
      <c r="G40" s="2116"/>
      <c r="H40" s="2116"/>
      <c r="I40" s="2116"/>
      <c r="J40" s="2116"/>
      <c r="K40" s="2116"/>
    </row>
    <row r="41" spans="4:13" ht="16.5" thickBot="1">
      <c r="D41" s="1140" t="s">
        <v>1006</v>
      </c>
      <c r="E41" s="1141"/>
      <c r="F41" s="1141"/>
      <c r="G41" s="1142"/>
      <c r="H41" s="1141"/>
      <c r="I41" s="1141"/>
      <c r="J41" s="1141"/>
      <c r="K41" s="1141"/>
    </row>
    <row r="44" spans="4:13">
      <c r="E44" s="1143"/>
      <c r="F44" s="1143"/>
      <c r="G44" s="1143"/>
      <c r="H44" s="1143"/>
      <c r="I44" s="1143"/>
      <c r="J44" s="1143"/>
      <c r="K44" s="1143"/>
    </row>
    <row r="45" spans="4:13">
      <c r="E45" s="1144"/>
      <c r="F45" s="1144"/>
      <c r="G45" s="1144"/>
      <c r="H45" s="1144"/>
      <c r="I45" s="1144"/>
      <c r="J45" s="1144"/>
      <c r="K45" s="1144"/>
    </row>
  </sheetData>
  <mergeCells count="11">
    <mergeCell ref="D40:K40"/>
    <mergeCell ref="D2:K2"/>
    <mergeCell ref="D3:K3"/>
    <mergeCell ref="D4:K4"/>
    <mergeCell ref="D6:K7"/>
    <mergeCell ref="D8:D11"/>
    <mergeCell ref="E8:E10"/>
    <mergeCell ref="F8:F10"/>
    <mergeCell ref="G8:G10"/>
    <mergeCell ref="H8:I9"/>
    <mergeCell ref="J8:K9"/>
  </mergeCells>
  <pageMargins left="0.7" right="0.7" top="0.75" bottom="0.75" header="0.3" footer="0.3"/>
  <pageSetup orientation="portrait" r:id="rId1"/>
  <headerFooter>
    <oddHeader>&amp;L&amp;G&amp;C&amp;"Avenir Next LT Pro,Negrita"&amp;14Ministerio de Hacienda&amp;"Avenir Next LT Pro,Normal"
Dirección de Presupuesto&amp;R&amp;G</oddHeader>
  </headerFooter>
  <drawing r:id="rId2"/>
  <legacyDrawingHF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9F6EB-EC6A-4A8E-B1C0-D7E9CE890A0A}">
  <dimension ref="C1:O40"/>
  <sheetViews>
    <sheetView showGridLines="0" topLeftCell="A2" zoomScaleNormal="100" workbookViewId="0">
      <selection activeCell="O10" sqref="O9:O10"/>
    </sheetView>
  </sheetViews>
  <sheetFormatPr baseColWidth="10" defaultColWidth="11.42578125" defaultRowHeight="15"/>
  <cols>
    <col min="1" max="16384" width="11.42578125" style="1"/>
  </cols>
  <sheetData>
    <row r="1" spans="3:15" s="111" customFormat="1" ht="32.25" customHeight="1">
      <c r="C1" s="1173"/>
      <c r="D1" s="2498" t="s">
        <v>476</v>
      </c>
      <c r="E1" s="2498"/>
      <c r="F1" s="2498"/>
      <c r="G1" s="2498"/>
      <c r="H1" s="2498"/>
      <c r="I1" s="2498"/>
      <c r="J1" s="2498"/>
      <c r="K1" s="2498"/>
      <c r="L1" s="2498"/>
      <c r="M1" s="2498"/>
      <c r="N1" s="2498"/>
      <c r="O1" s="2498"/>
    </row>
    <row r="2" spans="3:15" s="111" customFormat="1" ht="26.25" customHeight="1">
      <c r="C2" s="1173"/>
      <c r="D2" s="2498" t="s">
        <v>477</v>
      </c>
      <c r="E2" s="2498"/>
      <c r="F2" s="2498"/>
      <c r="G2" s="2498"/>
      <c r="H2" s="2498"/>
      <c r="I2" s="2498"/>
      <c r="J2" s="2498"/>
      <c r="K2" s="2498"/>
      <c r="L2" s="2498"/>
      <c r="M2" s="2498"/>
      <c r="N2" s="2498"/>
      <c r="O2" s="2498"/>
    </row>
    <row r="3" spans="3:15" s="111" customFormat="1" ht="20.25">
      <c r="C3" s="1173"/>
      <c r="D3" s="2499" t="s">
        <v>478</v>
      </c>
      <c r="E3" s="2499"/>
      <c r="F3" s="2499"/>
      <c r="G3" s="2499"/>
      <c r="H3" s="2499"/>
      <c r="I3" s="2499"/>
      <c r="J3" s="2499"/>
      <c r="K3" s="2499"/>
      <c r="L3" s="2499"/>
      <c r="M3" s="2499"/>
      <c r="N3" s="2499"/>
      <c r="O3" s="2499"/>
    </row>
    <row r="5" spans="3:15" ht="19.350000000000001" customHeight="1">
      <c r="D5" s="2542" t="s">
        <v>1103</v>
      </c>
      <c r="E5" s="2210"/>
      <c r="F5" s="2210"/>
      <c r="G5" s="2210"/>
      <c r="H5" s="2210"/>
      <c r="I5" s="2210"/>
      <c r="J5" s="2210"/>
      <c r="K5" s="2210"/>
      <c r="L5" s="2210"/>
      <c r="M5" s="2210"/>
      <c r="N5" s="2210"/>
    </row>
    <row r="6" spans="3:15" ht="19.350000000000001" customHeight="1">
      <c r="D6" s="2210"/>
      <c r="E6" s="2210"/>
      <c r="F6" s="2210"/>
      <c r="G6" s="2210"/>
      <c r="H6" s="2210"/>
      <c r="I6" s="2210"/>
      <c r="J6" s="2210"/>
      <c r="K6" s="2210"/>
      <c r="L6" s="2210"/>
      <c r="M6" s="2210"/>
      <c r="N6" s="2210"/>
    </row>
    <row r="39" spans="5:5">
      <c r="E39" s="1193"/>
    </row>
    <row r="40" spans="5:5">
      <c r="E40" s="1193" t="s">
        <v>1104</v>
      </c>
    </row>
  </sheetData>
  <mergeCells count="4">
    <mergeCell ref="D1:O1"/>
    <mergeCell ref="D2:O2"/>
    <mergeCell ref="D3:O3"/>
    <mergeCell ref="D5:N6"/>
  </mergeCell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DBDCA-6916-4B83-8C5A-88DEAE5BB7E6}">
  <dimension ref="B1:N41"/>
  <sheetViews>
    <sheetView showGridLines="0" workbookViewId="0">
      <selection activeCell="B4" sqref="B4:F4"/>
    </sheetView>
  </sheetViews>
  <sheetFormatPr baseColWidth="10" defaultColWidth="11.42578125" defaultRowHeight="15"/>
  <cols>
    <col min="1" max="16384" width="11.42578125" style="113"/>
  </cols>
  <sheetData>
    <row r="1" spans="2:14" s="111" customFormat="1" ht="32.25" customHeight="1">
      <c r="B1" s="2117" t="s">
        <v>476</v>
      </c>
      <c r="C1" s="2117"/>
      <c r="D1" s="2117"/>
      <c r="E1" s="2117"/>
      <c r="F1" s="2117"/>
      <c r="G1" s="2117"/>
      <c r="H1" s="2117"/>
      <c r="I1" s="2117"/>
      <c r="J1" s="2117"/>
      <c r="K1" s="2117"/>
      <c r="L1" s="2117"/>
      <c r="M1" s="2117"/>
      <c r="N1" s="110"/>
    </row>
    <row r="2" spans="2:14" s="111" customFormat="1" ht="26.25" customHeight="1">
      <c r="B2" s="2117" t="s">
        <v>477</v>
      </c>
      <c r="C2" s="2117"/>
      <c r="D2" s="2117"/>
      <c r="E2" s="2117"/>
      <c r="F2" s="2117"/>
      <c r="G2" s="2117"/>
      <c r="H2" s="2117"/>
      <c r="I2" s="2117"/>
      <c r="J2" s="2117"/>
      <c r="K2" s="2117"/>
      <c r="L2" s="2117"/>
      <c r="M2" s="2117"/>
      <c r="N2" s="110"/>
    </row>
    <row r="3" spans="2:14" s="111" customFormat="1" ht="20.25">
      <c r="B3" s="2118" t="s">
        <v>478</v>
      </c>
      <c r="C3" s="2118"/>
      <c r="D3" s="2118"/>
      <c r="E3" s="2118"/>
      <c r="F3" s="2118"/>
      <c r="G3" s="2118"/>
      <c r="H3" s="2118"/>
      <c r="I3" s="2118"/>
      <c r="J3" s="2118"/>
      <c r="K3" s="2118"/>
      <c r="L3" s="2118"/>
      <c r="M3" s="2118"/>
      <c r="N3" s="112"/>
    </row>
    <row r="5" spans="2:14">
      <c r="D5" s="2543" t="s">
        <v>2001</v>
      </c>
      <c r="E5" s="2283"/>
      <c r="F5" s="2283"/>
      <c r="G5" s="2283"/>
      <c r="H5" s="2283"/>
      <c r="I5" s="2283"/>
      <c r="J5" s="2283"/>
      <c r="K5" s="2283"/>
      <c r="L5" s="2283"/>
      <c r="M5" s="2283"/>
      <c r="N5" s="2283"/>
    </row>
    <row r="6" spans="2:14">
      <c r="D6" s="2283"/>
      <c r="E6" s="2283"/>
      <c r="F6" s="2283"/>
      <c r="G6" s="2283"/>
      <c r="H6" s="2283"/>
      <c r="I6" s="2283"/>
      <c r="J6" s="2283"/>
      <c r="K6" s="2283"/>
      <c r="L6" s="2283"/>
      <c r="M6" s="2283"/>
      <c r="N6" s="2283"/>
    </row>
    <row r="38" spans="5:5">
      <c r="E38" s="1"/>
    </row>
    <row r="39" spans="5:5">
      <c r="E39" s="1193"/>
    </row>
    <row r="40" spans="5:5">
      <c r="E40" s="1193" t="s">
        <v>1104</v>
      </c>
    </row>
    <row r="41" spans="5:5">
      <c r="E41" s="1"/>
    </row>
  </sheetData>
  <mergeCells count="4">
    <mergeCell ref="B1:M1"/>
    <mergeCell ref="B2:M2"/>
    <mergeCell ref="B3:M3"/>
    <mergeCell ref="D5:N6"/>
  </mergeCell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BC4FC-A1DA-467B-A38F-A0930031C3AF}">
  <dimension ref="A2:N57"/>
  <sheetViews>
    <sheetView showGridLines="0" zoomScaleNormal="100" workbookViewId="0">
      <selection activeCell="F23" sqref="F23"/>
    </sheetView>
  </sheetViews>
  <sheetFormatPr baseColWidth="10" defaultColWidth="11.42578125" defaultRowHeight="15.75"/>
  <cols>
    <col min="1" max="2" width="11.42578125" style="1077"/>
    <col min="3" max="3" width="98.140625" style="1077" customWidth="1"/>
    <col min="4" max="4" width="19.5703125" style="1077" customWidth="1"/>
    <col min="5" max="5" width="24.140625" style="1077" customWidth="1"/>
    <col min="6" max="6" width="19.140625" style="1077" customWidth="1"/>
    <col min="7" max="7" width="14.5703125" style="1077" bestFit="1" customWidth="1"/>
    <col min="8" max="10" width="11.42578125" style="1077"/>
    <col min="11" max="11" width="17.5703125" style="1077" bestFit="1" customWidth="1"/>
    <col min="12" max="12" width="32.42578125" style="1077" bestFit="1" customWidth="1"/>
    <col min="13" max="13" width="17.42578125" style="1077" customWidth="1"/>
    <col min="14" max="14" width="13" style="1077" bestFit="1" customWidth="1"/>
    <col min="15" max="16384" width="11.42578125" style="1077"/>
  </cols>
  <sheetData>
    <row r="2" spans="1:14" s="955" customFormat="1" ht="28.5" customHeight="1">
      <c r="A2" s="2548" t="s">
        <v>476</v>
      </c>
      <c r="B2" s="2548"/>
      <c r="C2" s="2548"/>
      <c r="D2" s="2548"/>
      <c r="E2" s="2548"/>
      <c r="F2" s="2548"/>
      <c r="G2" s="2548"/>
      <c r="H2" s="2548"/>
      <c r="I2" s="2548"/>
      <c r="J2" s="2548"/>
      <c r="K2" s="2548"/>
    </row>
    <row r="3" spans="1:14" s="955" customFormat="1" ht="21" customHeight="1">
      <c r="A3" s="2549" t="s">
        <v>477</v>
      </c>
      <c r="B3" s="2549"/>
      <c r="C3" s="2549"/>
      <c r="D3" s="2549"/>
      <c r="E3" s="2549"/>
      <c r="F3" s="2549"/>
      <c r="G3" s="2549"/>
      <c r="H3" s="2549"/>
      <c r="I3" s="2549"/>
      <c r="J3" s="2549"/>
      <c r="K3" s="2549"/>
    </row>
    <row r="4" spans="1:14" s="1105" customFormat="1" ht="28.5" customHeight="1">
      <c r="A4" s="2550" t="s">
        <v>478</v>
      </c>
      <c r="B4" s="2550"/>
      <c r="C4" s="2550"/>
      <c r="D4" s="2550"/>
      <c r="E4" s="2550"/>
      <c r="F4" s="2550"/>
      <c r="G4" s="2550"/>
      <c r="H4" s="2550"/>
      <c r="I4" s="2550"/>
      <c r="J4" s="2550"/>
      <c r="K4" s="2550"/>
      <c r="N4" s="1106"/>
    </row>
    <row r="6" spans="1:14" ht="16.5" thickBot="1"/>
    <row r="7" spans="1:14">
      <c r="C7" s="2551" t="s">
        <v>1964</v>
      </c>
      <c r="D7" s="2552"/>
      <c r="E7" s="2552"/>
      <c r="F7" s="2552"/>
      <c r="G7" s="2552"/>
      <c r="H7" s="2552"/>
      <c r="I7" s="2552"/>
      <c r="J7" s="2552"/>
      <c r="L7" s="974" t="s">
        <v>954</v>
      </c>
      <c r="M7" s="1078">
        <v>9594604193177.8203</v>
      </c>
    </row>
    <row r="8" spans="1:14" ht="16.5" thickBot="1">
      <c r="C8" s="2553" t="s">
        <v>968</v>
      </c>
      <c r="D8" s="2553"/>
      <c r="E8" s="2553"/>
      <c r="F8" s="2553"/>
      <c r="G8" s="2553"/>
      <c r="H8" s="2553"/>
      <c r="I8" s="2553"/>
      <c r="J8" s="2553"/>
      <c r="L8" s="976" t="s">
        <v>953</v>
      </c>
      <c r="M8" s="1079">
        <v>8659730022875.3242</v>
      </c>
    </row>
    <row r="9" spans="1:14">
      <c r="C9" s="2554" t="s">
        <v>38</v>
      </c>
      <c r="D9" s="2557" t="s">
        <v>955</v>
      </c>
      <c r="E9" s="2557" t="s">
        <v>987</v>
      </c>
      <c r="F9" s="2557" t="s">
        <v>988</v>
      </c>
      <c r="G9" s="2560" t="s">
        <v>958</v>
      </c>
      <c r="H9" s="2561"/>
      <c r="I9" s="2544" t="s">
        <v>959</v>
      </c>
      <c r="J9" s="2545"/>
    </row>
    <row r="10" spans="1:14" ht="16.5" thickBot="1">
      <c r="C10" s="2555"/>
      <c r="D10" s="2558"/>
      <c r="E10" s="2558"/>
      <c r="F10" s="2558"/>
      <c r="G10" s="2562"/>
      <c r="H10" s="2563"/>
      <c r="I10" s="2546"/>
      <c r="J10" s="2547"/>
      <c r="L10" s="1081"/>
    </row>
    <row r="11" spans="1:14" ht="16.5" thickBot="1">
      <c r="C11" s="2555"/>
      <c r="D11" s="2559"/>
      <c r="E11" s="2559"/>
      <c r="F11" s="2559"/>
      <c r="G11" s="1080" t="s">
        <v>989</v>
      </c>
      <c r="H11" s="1080" t="s">
        <v>49</v>
      </c>
      <c r="I11" s="1082">
        <v>2026</v>
      </c>
      <c r="J11" s="1083">
        <v>2027</v>
      </c>
      <c r="L11" s="1081"/>
    </row>
    <row r="12" spans="1:14" ht="16.5" thickBot="1">
      <c r="C12" s="2556"/>
      <c r="D12" s="1084">
        <v>1</v>
      </c>
      <c r="E12" s="1084">
        <v>2</v>
      </c>
      <c r="F12" s="1084">
        <v>3</v>
      </c>
      <c r="G12" s="1084" t="s">
        <v>960</v>
      </c>
      <c r="H12" s="1084" t="s">
        <v>961</v>
      </c>
      <c r="I12" s="1084" t="s">
        <v>962</v>
      </c>
      <c r="J12" s="1085" t="s">
        <v>963</v>
      </c>
    </row>
    <row r="13" spans="1:14">
      <c r="C13" s="1086" t="s">
        <v>208</v>
      </c>
      <c r="D13" s="1087">
        <f>SUM(D14:D15)</f>
        <v>9934866302</v>
      </c>
      <c r="E13" s="1087">
        <f>SUM(E14:E15)</f>
        <v>8907795183</v>
      </c>
      <c r="F13" s="1087">
        <f>SUM(F14:F15)</f>
        <v>8910143298</v>
      </c>
      <c r="G13" s="1087">
        <f>F13-E13</f>
        <v>2348115</v>
      </c>
      <c r="H13" s="1088">
        <f>IFERROR(G13/E13,"0.0%")</f>
        <v>2.6360226652732635E-4</v>
      </c>
      <c r="I13" s="1088">
        <f>E13/$M$8</f>
        <v>1.0286458306978847E-3</v>
      </c>
      <c r="J13" s="1089">
        <f>F13/$M$7</f>
        <v>9.2866189356049708E-4</v>
      </c>
    </row>
    <row r="14" spans="1:14">
      <c r="C14" s="1090" t="s">
        <v>209</v>
      </c>
      <c r="D14" s="1091">
        <v>3288491124</v>
      </c>
      <c r="E14" s="1091">
        <v>3010779124</v>
      </c>
      <c r="F14" s="1091">
        <v>3010779124</v>
      </c>
      <c r="G14" s="1091">
        <f t="shared" ref="G14:G48" si="0">F14-E14</f>
        <v>0</v>
      </c>
      <c r="H14" s="1092">
        <f t="shared" ref="H14:H51" si="1">IFERROR(G14/E14,"0.0%")</f>
        <v>0</v>
      </c>
      <c r="I14" s="1092">
        <f>E14/$M$8</f>
        <v>3.4767586472636005E-4</v>
      </c>
      <c r="J14" s="1093">
        <f t="shared" ref="J14:J51" si="2">F14/$M$7</f>
        <v>3.1379920040274244E-4</v>
      </c>
    </row>
    <row r="15" spans="1:14">
      <c r="C15" s="1090" t="s">
        <v>210</v>
      </c>
      <c r="D15" s="1091">
        <v>6646375178</v>
      </c>
      <c r="E15" s="1091">
        <v>5897016059</v>
      </c>
      <c r="F15" s="1091">
        <v>5899364174</v>
      </c>
      <c r="G15" s="1091">
        <f t="shared" si="0"/>
        <v>2348115</v>
      </c>
      <c r="H15" s="1092">
        <f t="shared" si="1"/>
        <v>3.9818697736396989E-4</v>
      </c>
      <c r="I15" s="1092">
        <f t="shared" ref="I15:I51" si="3">E15/$M$8</f>
        <v>6.8096996597152468E-4</v>
      </c>
      <c r="J15" s="1093">
        <f>F15/$M$7</f>
        <v>6.1486269315775459E-4</v>
      </c>
    </row>
    <row r="16" spans="1:14">
      <c r="C16" s="1086" t="s">
        <v>211</v>
      </c>
      <c r="D16" s="1087">
        <f>SUM(D17:D39)</f>
        <v>1012138519020.6998</v>
      </c>
      <c r="E16" s="1087">
        <f>SUM(E17:E39)</f>
        <v>1069716331147</v>
      </c>
      <c r="F16" s="1087">
        <f>SUM(F17:F39)</f>
        <v>1165117950425</v>
      </c>
      <c r="G16" s="1087">
        <f t="shared" si="0"/>
        <v>95401619278</v>
      </c>
      <c r="H16" s="1088">
        <f t="shared" si="1"/>
        <v>8.9184035524358038E-2</v>
      </c>
      <c r="I16" s="1088">
        <f t="shared" si="3"/>
        <v>0.1235276767660498</v>
      </c>
      <c r="J16" s="1089">
        <f t="shared" si="2"/>
        <v>0.1214347071506555</v>
      </c>
    </row>
    <row r="17" spans="3:12">
      <c r="C17" s="1090" t="s">
        <v>212</v>
      </c>
      <c r="D17" s="1091">
        <v>122728669743.62001</v>
      </c>
      <c r="E17" s="1091">
        <v>130289851958</v>
      </c>
      <c r="F17" s="1091">
        <v>128730102333</v>
      </c>
      <c r="G17" s="1091">
        <f>F17-E17</f>
        <v>-1559749625</v>
      </c>
      <c r="H17" s="1092">
        <f t="shared" si="1"/>
        <v>-1.1971382280047398E-2</v>
      </c>
      <c r="I17" s="1092">
        <f t="shared" si="3"/>
        <v>1.5045486592980337E-2</v>
      </c>
      <c r="J17" s="1093">
        <f t="shared" si="2"/>
        <v>1.3416926820653288E-2</v>
      </c>
    </row>
    <row r="18" spans="3:12">
      <c r="C18" s="1090" t="s">
        <v>990</v>
      </c>
      <c r="D18" s="1091">
        <v>81167149781.529984</v>
      </c>
      <c r="E18" s="1091">
        <v>81924855519</v>
      </c>
      <c r="F18" s="1091">
        <v>93204692866</v>
      </c>
      <c r="G18" s="1091">
        <f t="shared" si="0"/>
        <v>11279837347</v>
      </c>
      <c r="H18" s="1092">
        <f t="shared" si="1"/>
        <v>0.13768516618725049</v>
      </c>
      <c r="I18" s="1092">
        <f t="shared" si="3"/>
        <v>9.4604399100883477E-3</v>
      </c>
      <c r="J18" s="1093">
        <f>F18/$M$7</f>
        <v>9.714282214192075E-3</v>
      </c>
    </row>
    <row r="19" spans="3:12">
      <c r="C19" s="1090" t="s">
        <v>213</v>
      </c>
      <c r="D19" s="1091">
        <v>64771260204.289993</v>
      </c>
      <c r="E19" s="1091">
        <v>68686619634</v>
      </c>
      <c r="F19" s="1091">
        <v>70575607514</v>
      </c>
      <c r="G19" s="1091">
        <f t="shared" si="0"/>
        <v>1888987880</v>
      </c>
      <c r="H19" s="1092">
        <f t="shared" si="1"/>
        <v>2.7501540912415898E-2</v>
      </c>
      <c r="I19" s="1092">
        <f t="shared" si="3"/>
        <v>7.931727600347719E-3</v>
      </c>
      <c r="J19" s="1093">
        <f t="shared" si="2"/>
        <v>7.3557601848945808E-3</v>
      </c>
    </row>
    <row r="20" spans="3:12">
      <c r="C20" s="1090" t="s">
        <v>214</v>
      </c>
      <c r="D20" s="1091">
        <v>14077957559.300001</v>
      </c>
      <c r="E20" s="1091">
        <v>15186213375</v>
      </c>
      <c r="F20" s="1091">
        <v>16157569111</v>
      </c>
      <c r="G20" s="1091">
        <f t="shared" si="0"/>
        <v>971355736</v>
      </c>
      <c r="H20" s="1092">
        <f t="shared" si="1"/>
        <v>6.3962998017601608E-2</v>
      </c>
      <c r="I20" s="1092">
        <f t="shared" si="3"/>
        <v>1.7536589864677631E-3</v>
      </c>
      <c r="J20" s="1093">
        <f t="shared" si="2"/>
        <v>1.6840266451521504E-3</v>
      </c>
    </row>
    <row r="21" spans="3:12">
      <c r="C21" s="1090" t="s">
        <v>991</v>
      </c>
      <c r="D21" s="1091">
        <v>25759232070.470005</v>
      </c>
      <c r="E21" s="1091">
        <v>26273533371</v>
      </c>
      <c r="F21" s="1091">
        <v>27426015074</v>
      </c>
      <c r="G21" s="1091">
        <f>F21-E21</f>
        <v>1152481703</v>
      </c>
      <c r="H21" s="1092">
        <f t="shared" si="1"/>
        <v>4.3864739725950889E-2</v>
      </c>
      <c r="I21" s="1092">
        <f t="shared" si="3"/>
        <v>3.0339898936336926E-3</v>
      </c>
      <c r="J21" s="1093">
        <f t="shared" si="2"/>
        <v>2.858483218463674E-3</v>
      </c>
      <c r="K21" s="1094"/>
    </row>
    <row r="22" spans="3:12">
      <c r="C22" s="1090" t="s">
        <v>216</v>
      </c>
      <c r="D22" s="1091">
        <v>304888568966.53992</v>
      </c>
      <c r="E22" s="1091">
        <v>332030596342</v>
      </c>
      <c r="F22" s="1091">
        <v>365570480000</v>
      </c>
      <c r="G22" s="1091">
        <f>F22-E22</f>
        <v>33539883658</v>
      </c>
      <c r="H22" s="1092">
        <f>IFERROR(G22/E22,"0.0%")</f>
        <v>0.10101443670405923</v>
      </c>
      <c r="I22" s="1092">
        <f>E22/$M$8</f>
        <v>3.834191082919633E-2</v>
      </c>
      <c r="J22" s="1093">
        <f>F22/$M$7</f>
        <v>3.8101673882486621E-2</v>
      </c>
      <c r="K22" s="643"/>
      <c r="L22" s="350"/>
    </row>
    <row r="23" spans="3:12">
      <c r="C23" s="1090" t="s">
        <v>217</v>
      </c>
      <c r="D23" s="1091">
        <v>165883812871.99994</v>
      </c>
      <c r="E23" s="1091">
        <v>180686724982</v>
      </c>
      <c r="F23" s="1091">
        <v>198727021703</v>
      </c>
      <c r="G23" s="1091">
        <f>F23-E23</f>
        <v>18040296721</v>
      </c>
      <c r="H23" s="1092">
        <f t="shared" si="1"/>
        <v>9.9842955938224981E-2</v>
      </c>
      <c r="I23" s="1092">
        <f t="shared" si="3"/>
        <v>2.0865168371843292E-2</v>
      </c>
      <c r="J23" s="1093">
        <f>F23/$M$7</f>
        <v>2.0712373090315025E-2</v>
      </c>
      <c r="L23" s="1094"/>
    </row>
    <row r="24" spans="3:12">
      <c r="C24" s="1090" t="s">
        <v>218</v>
      </c>
      <c r="D24" s="1091">
        <v>7388768537.1400003</v>
      </c>
      <c r="E24" s="1091">
        <v>8634933410</v>
      </c>
      <c r="F24" s="1091">
        <v>8385130263</v>
      </c>
      <c r="G24" s="1091">
        <f t="shared" si="0"/>
        <v>-249803147</v>
      </c>
      <c r="H24" s="1092">
        <f t="shared" si="1"/>
        <v>-2.8929365767975272E-2</v>
      </c>
      <c r="I24" s="1092">
        <f t="shared" si="3"/>
        <v>9.9713656051518681E-4</v>
      </c>
      <c r="J24" s="1093">
        <f t="shared" si="2"/>
        <v>8.7394227986623886E-4</v>
      </c>
    </row>
    <row r="25" spans="3:12">
      <c r="C25" s="1090" t="s">
        <v>219</v>
      </c>
      <c r="D25" s="1091">
        <v>2629456504.4900002</v>
      </c>
      <c r="E25" s="1091">
        <v>2899510003</v>
      </c>
      <c r="F25" s="1091">
        <v>3462045076</v>
      </c>
      <c r="G25" s="1091">
        <f t="shared" si="0"/>
        <v>562535073</v>
      </c>
      <c r="H25" s="1092">
        <f t="shared" si="1"/>
        <v>0.19401039224488581</v>
      </c>
      <c r="I25" s="1092">
        <f t="shared" si="3"/>
        <v>3.3482683586448162E-4</v>
      </c>
      <c r="J25" s="1093">
        <f t="shared" si="2"/>
        <v>3.608325060935462E-4</v>
      </c>
    </row>
    <row r="26" spans="3:12">
      <c r="C26" s="1090" t="s">
        <v>220</v>
      </c>
      <c r="D26" s="1091">
        <v>21924430676.080009</v>
      </c>
      <c r="E26" s="1091">
        <v>18697509949</v>
      </c>
      <c r="F26" s="1091">
        <v>20982053426</v>
      </c>
      <c r="G26" s="1091">
        <f t="shared" si="0"/>
        <v>2284543477</v>
      </c>
      <c r="H26" s="1092">
        <f t="shared" si="1"/>
        <v>0.12218437017717348</v>
      </c>
      <c r="I26" s="1092">
        <f t="shared" si="3"/>
        <v>2.1591331253525375E-3</v>
      </c>
      <c r="J26" s="1093">
        <f t="shared" si="2"/>
        <v>2.1868597186029989E-3</v>
      </c>
    </row>
    <row r="27" spans="3:12">
      <c r="C27" s="1090" t="s">
        <v>221</v>
      </c>
      <c r="D27" s="1091">
        <v>78502651484.109985</v>
      </c>
      <c r="E27" s="1091">
        <v>73881683104</v>
      </c>
      <c r="F27" s="1091">
        <v>83744765409</v>
      </c>
      <c r="G27" s="1091">
        <f t="shared" si="0"/>
        <v>9863082305</v>
      </c>
      <c r="H27" s="1092">
        <f t="shared" si="1"/>
        <v>0.13349834344077099</v>
      </c>
      <c r="I27" s="1092">
        <f t="shared" si="3"/>
        <v>8.5316381583301105E-3</v>
      </c>
      <c r="J27" s="1093">
        <f t="shared" si="2"/>
        <v>8.7283189303990431E-3</v>
      </c>
    </row>
    <row r="28" spans="3:12">
      <c r="C28" s="1090" t="s">
        <v>992</v>
      </c>
      <c r="D28" s="1091">
        <v>23311372099.570004</v>
      </c>
      <c r="E28" s="1091">
        <v>21390709235</v>
      </c>
      <c r="F28" s="1091">
        <v>14274068838</v>
      </c>
      <c r="G28" s="1091">
        <f t="shared" si="0"/>
        <v>-7116640397</v>
      </c>
      <c r="H28" s="1092">
        <f t="shared" si="1"/>
        <v>-0.33269772959914667</v>
      </c>
      <c r="I28" s="1092">
        <f t="shared" si="3"/>
        <v>2.4701358100650763E-3</v>
      </c>
      <c r="J28" s="1093">
        <f t="shared" si="2"/>
        <v>1.4877183623842954E-3</v>
      </c>
    </row>
    <row r="29" spans="3:12">
      <c r="C29" s="1090" t="s">
        <v>223</v>
      </c>
      <c r="D29" s="1091">
        <v>7192601986.3999977</v>
      </c>
      <c r="E29" s="1091">
        <v>10990734117</v>
      </c>
      <c r="F29" s="1091">
        <v>10735890668</v>
      </c>
      <c r="G29" s="1091">
        <f t="shared" si="0"/>
        <v>-254843449</v>
      </c>
      <c r="H29" s="1092">
        <f t="shared" si="1"/>
        <v>-2.3187118011145313E-2</v>
      </c>
      <c r="I29" s="1092">
        <f t="shared" si="3"/>
        <v>1.2691774556443623E-3</v>
      </c>
      <c r="J29" s="1093">
        <f t="shared" si="2"/>
        <v>1.118950865699461E-3</v>
      </c>
    </row>
    <row r="30" spans="3:12">
      <c r="C30" s="1090" t="s">
        <v>224</v>
      </c>
      <c r="D30" s="1091">
        <v>13148825439.91</v>
      </c>
      <c r="E30" s="1091">
        <v>9308306981</v>
      </c>
      <c r="F30" s="1091">
        <v>11059824389</v>
      </c>
      <c r="G30" s="1091">
        <f t="shared" si="0"/>
        <v>1751517408</v>
      </c>
      <c r="H30" s="1092">
        <f t="shared" si="1"/>
        <v>0.18816712980944605</v>
      </c>
      <c r="I30" s="1092">
        <f t="shared" si="3"/>
        <v>1.0748957480673661E-3</v>
      </c>
      <c r="J30" s="1093">
        <f t="shared" si="2"/>
        <v>1.1527129380557474E-3</v>
      </c>
    </row>
    <row r="31" spans="3:12">
      <c r="C31" s="1090" t="s">
        <v>225</v>
      </c>
      <c r="D31" s="1091">
        <v>1214917967.22</v>
      </c>
      <c r="E31" s="1091">
        <v>1258285151</v>
      </c>
      <c r="F31" s="1091">
        <v>1433552167</v>
      </c>
      <c r="G31" s="1091">
        <f t="shared" si="0"/>
        <v>175267016</v>
      </c>
      <c r="H31" s="1092">
        <f t="shared" si="1"/>
        <v>0.13929037933946023</v>
      </c>
      <c r="I31" s="1092">
        <f t="shared" si="3"/>
        <v>1.453030461314782E-4</v>
      </c>
      <c r="J31" s="1093">
        <f t="shared" si="2"/>
        <v>1.4941232990302173E-4</v>
      </c>
      <c r="K31" s="1095"/>
      <c r="L31" s="1095"/>
    </row>
    <row r="32" spans="3:12">
      <c r="C32" s="1090" t="s">
        <v>226</v>
      </c>
      <c r="D32" s="1091">
        <v>4303317771.4500017</v>
      </c>
      <c r="E32" s="1091">
        <v>4419749461</v>
      </c>
      <c r="F32" s="1091">
        <v>4639756988</v>
      </c>
      <c r="G32" s="1091">
        <f t="shared" si="0"/>
        <v>220007527</v>
      </c>
      <c r="H32" s="1092">
        <f t="shared" si="1"/>
        <v>4.9778280181117261E-2</v>
      </c>
      <c r="I32" s="1092">
        <f t="shared" si="3"/>
        <v>5.1037959027878488E-4</v>
      </c>
      <c r="J32" s="1093">
        <f t="shared" si="2"/>
        <v>4.8357982201069517E-4</v>
      </c>
    </row>
    <row r="33" spans="3:10">
      <c r="C33" s="1090" t="s">
        <v>227</v>
      </c>
      <c r="D33" s="1091">
        <v>737939362.90999997</v>
      </c>
      <c r="E33" s="1091">
        <v>758355375</v>
      </c>
      <c r="F33" s="1091">
        <v>854075954</v>
      </c>
      <c r="G33" s="1091">
        <f t="shared" si="0"/>
        <v>95720579</v>
      </c>
      <c r="H33" s="1092">
        <f t="shared" si="1"/>
        <v>0.12622127060153032</v>
      </c>
      <c r="I33" s="1092">
        <f t="shared" si="3"/>
        <v>8.7572634827731067E-5</v>
      </c>
      <c r="J33" s="1093">
        <f t="shared" si="2"/>
        <v>8.9016277983336195E-5</v>
      </c>
    </row>
    <row r="34" spans="3:10" ht="15.6" customHeight="1">
      <c r="C34" s="1090" t="s">
        <v>228</v>
      </c>
      <c r="D34" s="1091">
        <v>14315072096.889997</v>
      </c>
      <c r="E34" s="1091">
        <v>16250725153</v>
      </c>
      <c r="F34" s="1091">
        <v>23505660108</v>
      </c>
      <c r="G34" s="1091">
        <f t="shared" si="0"/>
        <v>7254934955</v>
      </c>
      <c r="H34" s="1092">
        <f t="shared" si="1"/>
        <v>0.44643761350309263</v>
      </c>
      <c r="I34" s="1092">
        <f t="shared" si="3"/>
        <v>1.8765856568360093E-3</v>
      </c>
      <c r="J34" s="1093">
        <f t="shared" si="2"/>
        <v>2.4498832504954758E-3</v>
      </c>
    </row>
    <row r="35" spans="3:10">
      <c r="C35" s="1090" t="s">
        <v>229</v>
      </c>
      <c r="D35" s="1091">
        <v>23871880680.069992</v>
      </c>
      <c r="E35" s="1091">
        <v>23276233658</v>
      </c>
      <c r="F35" s="1091">
        <v>25732620000</v>
      </c>
      <c r="G35" s="1091">
        <f t="shared" si="0"/>
        <v>2456386342</v>
      </c>
      <c r="H35" s="1092">
        <f t="shared" si="1"/>
        <v>0.10553195066229043</v>
      </c>
      <c r="I35" s="1092">
        <f t="shared" si="3"/>
        <v>2.687870591405747E-3</v>
      </c>
      <c r="J35" s="1093">
        <f t="shared" si="2"/>
        <v>2.6819886971780459E-3</v>
      </c>
    </row>
    <row r="36" spans="3:10">
      <c r="C36" s="1090" t="s">
        <v>231</v>
      </c>
      <c r="D36" s="1091">
        <v>2695064074.7200007</v>
      </c>
      <c r="E36" s="1091">
        <v>2886533263</v>
      </c>
      <c r="F36" s="1091">
        <v>3532962293</v>
      </c>
      <c r="G36" s="1091">
        <f t="shared" si="0"/>
        <v>646429030</v>
      </c>
      <c r="H36" s="1092">
        <f t="shared" si="1"/>
        <v>0.22394650298543953</v>
      </c>
      <c r="I36" s="1092">
        <f t="shared" si="3"/>
        <v>3.3332832032580769E-4</v>
      </c>
      <c r="J36" s="1093">
        <f t="shared" si="2"/>
        <v>3.6822387061178507E-4</v>
      </c>
    </row>
    <row r="37" spans="3:10">
      <c r="C37" s="1090" t="s">
        <v>232</v>
      </c>
      <c r="D37" s="1091">
        <v>6388822055.000001</v>
      </c>
      <c r="E37" s="1091">
        <v>10596192158</v>
      </c>
      <c r="F37" s="1091">
        <v>12651197923</v>
      </c>
      <c r="G37" s="1091">
        <f t="shared" si="0"/>
        <v>2055005765</v>
      </c>
      <c r="H37" s="1092">
        <f t="shared" si="1"/>
        <v>0.19393813686631711</v>
      </c>
      <c r="I37" s="1092">
        <f t="shared" si="3"/>
        <v>1.2236169176186055E-3</v>
      </c>
      <c r="J37" s="1093">
        <f t="shared" si="2"/>
        <v>1.318574239049439E-3</v>
      </c>
    </row>
    <row r="38" spans="3:10" ht="24" customHeight="1">
      <c r="C38" s="1090" t="s">
        <v>993</v>
      </c>
      <c r="D38" s="1091">
        <v>25236747086.990002</v>
      </c>
      <c r="E38" s="1091">
        <v>25212748733</v>
      </c>
      <c r="F38" s="1091">
        <v>33795877188</v>
      </c>
      <c r="G38" s="1091">
        <f t="shared" si="0"/>
        <v>8583128455</v>
      </c>
      <c r="H38" s="1092">
        <f t="shared" si="1"/>
        <v>0.34042811221792219</v>
      </c>
      <c r="I38" s="1092">
        <f t="shared" si="3"/>
        <v>2.9114936223645126E-3</v>
      </c>
      <c r="J38" s="1093">
        <f t="shared" si="2"/>
        <v>3.5223836760280673E-3</v>
      </c>
    </row>
    <row r="39" spans="3:10" ht="20.25" customHeight="1">
      <c r="C39" s="1090" t="s">
        <v>1811</v>
      </c>
      <c r="D39" s="1096">
        <v>0</v>
      </c>
      <c r="E39" s="1091">
        <v>4175726215</v>
      </c>
      <c r="F39" s="1091">
        <v>5936981134</v>
      </c>
      <c r="G39" s="1091">
        <f>F39-E39</f>
        <v>1761254919</v>
      </c>
      <c r="H39" s="1097">
        <f t="shared" si="1"/>
        <v>0.42178409893666841</v>
      </c>
      <c r="I39" s="1092">
        <f>E39/$M$8</f>
        <v>4.8220050786450697E-4</v>
      </c>
      <c r="J39" s="1093">
        <f t="shared" si="2"/>
        <v>6.1878333013689626E-4</v>
      </c>
    </row>
    <row r="40" spans="3:10">
      <c r="C40" s="1086" t="s">
        <v>235</v>
      </c>
      <c r="D40" s="1087">
        <f>D41</f>
        <v>12921593862.99</v>
      </c>
      <c r="E40" s="1087">
        <f>E41</f>
        <v>12921593863</v>
      </c>
      <c r="F40" s="1087">
        <f>F41</f>
        <v>16521593863</v>
      </c>
      <c r="G40" s="1087">
        <f t="shared" si="0"/>
        <v>3600000000</v>
      </c>
      <c r="H40" s="1088">
        <f t="shared" si="1"/>
        <v>0.27860340126525146</v>
      </c>
      <c r="I40" s="1088">
        <f t="shared" si="3"/>
        <v>1.4921474259436084E-3</v>
      </c>
      <c r="J40" s="1089">
        <f t="shared" si="2"/>
        <v>1.7219672151507375E-3</v>
      </c>
    </row>
    <row r="41" spans="3:10">
      <c r="C41" s="1090" t="s">
        <v>236</v>
      </c>
      <c r="D41" s="1091">
        <v>12921593862.99</v>
      </c>
      <c r="E41" s="1091">
        <v>12921593863</v>
      </c>
      <c r="F41" s="1091">
        <v>16521593863</v>
      </c>
      <c r="G41" s="1091">
        <f t="shared" si="0"/>
        <v>3600000000</v>
      </c>
      <c r="H41" s="1098">
        <f t="shared" si="1"/>
        <v>0.27860340126525146</v>
      </c>
      <c r="I41" s="1098">
        <f t="shared" si="3"/>
        <v>1.4921474259436084E-3</v>
      </c>
      <c r="J41" s="1099">
        <f t="shared" si="2"/>
        <v>1.7219672151507375E-3</v>
      </c>
    </row>
    <row r="42" spans="3:10">
      <c r="C42" s="1086" t="s">
        <v>237</v>
      </c>
      <c r="D42" s="1087">
        <f>SUM(D43:D48)</f>
        <v>16103685170.5</v>
      </c>
      <c r="E42" s="1087">
        <f>SUM(E43:E48)</f>
        <v>16665181182</v>
      </c>
      <c r="F42" s="1087">
        <f>SUM(F43:F48)</f>
        <v>17048498391</v>
      </c>
      <c r="G42" s="1087">
        <f t="shared" si="0"/>
        <v>383317209</v>
      </c>
      <c r="H42" s="1088">
        <f t="shared" si="1"/>
        <v>2.3001082605331617E-2</v>
      </c>
      <c r="I42" s="1088">
        <f t="shared" si="3"/>
        <v>1.9244458127421614E-3</v>
      </c>
      <c r="J42" s="1089">
        <f t="shared" si="2"/>
        <v>1.7768839701717161E-3</v>
      </c>
    </row>
    <row r="43" spans="3:10">
      <c r="C43" s="1090" t="s">
        <v>238</v>
      </c>
      <c r="D43" s="1091">
        <v>10150891737</v>
      </c>
      <c r="E43" s="1091">
        <v>10870891737</v>
      </c>
      <c r="F43" s="1091">
        <v>11001755196</v>
      </c>
      <c r="G43" s="1091">
        <f t="shared" si="0"/>
        <v>130863459</v>
      </c>
      <c r="H43" s="1098">
        <f t="shared" si="1"/>
        <v>1.2037969116608451E-2</v>
      </c>
      <c r="I43" s="1098">
        <f t="shared" si="3"/>
        <v>1.2553384122003489E-3</v>
      </c>
      <c r="J43" s="1099">
        <f t="shared" si="2"/>
        <v>1.1466606620232156E-3</v>
      </c>
    </row>
    <row r="44" spans="3:10">
      <c r="C44" s="1090" t="s">
        <v>239</v>
      </c>
      <c r="D44" s="1091">
        <v>1546992820.5</v>
      </c>
      <c r="E44" s="1091">
        <v>1524248087</v>
      </c>
      <c r="F44" s="1091">
        <v>1524248087</v>
      </c>
      <c r="G44" s="1091">
        <f t="shared" si="0"/>
        <v>0</v>
      </c>
      <c r="H44" s="1098">
        <f t="shared" si="1"/>
        <v>0</v>
      </c>
      <c r="I44" s="1098">
        <f t="shared" si="3"/>
        <v>1.7601565903019894E-4</v>
      </c>
      <c r="J44" s="1099">
        <f t="shared" si="2"/>
        <v>1.588651346434704E-4</v>
      </c>
    </row>
    <row r="45" spans="3:10">
      <c r="C45" s="1090" t="s">
        <v>240</v>
      </c>
      <c r="D45" s="1091">
        <v>2000371768</v>
      </c>
      <c r="E45" s="1091">
        <v>1975371875</v>
      </c>
      <c r="F45" s="1091">
        <v>2227825625</v>
      </c>
      <c r="G45" s="1091">
        <f t="shared" si="0"/>
        <v>252453750</v>
      </c>
      <c r="H45" s="1098">
        <f t="shared" si="1"/>
        <v>0.12780061982000224</v>
      </c>
      <c r="I45" s="1098">
        <f t="shared" si="3"/>
        <v>2.2811009925042785E-4</v>
      </c>
      <c r="J45" s="1099">
        <f t="shared" si="2"/>
        <v>2.3219567791906212E-4</v>
      </c>
    </row>
    <row r="46" spans="3:10">
      <c r="C46" s="1090" t="s">
        <v>241</v>
      </c>
      <c r="D46" s="1091">
        <v>397816151.75000006</v>
      </c>
      <c r="E46" s="1091">
        <v>400000000</v>
      </c>
      <c r="F46" s="1091">
        <v>400000000</v>
      </c>
      <c r="G46" s="1091">
        <f t="shared" si="0"/>
        <v>0</v>
      </c>
      <c r="H46" s="1098">
        <f t="shared" si="1"/>
        <v>0</v>
      </c>
      <c r="I46" s="1098">
        <f t="shared" si="3"/>
        <v>4.6190816450786586E-5</v>
      </c>
      <c r="J46" s="1099">
        <f t="shared" si="2"/>
        <v>4.1690099137640021E-5</v>
      </c>
    </row>
    <row r="47" spans="3:10">
      <c r="C47" s="1090" t="s">
        <v>994</v>
      </c>
      <c r="D47" s="1091">
        <v>1193399380.99</v>
      </c>
      <c r="E47" s="1091">
        <v>1008000000</v>
      </c>
      <c r="F47" s="1091">
        <v>1008000000</v>
      </c>
      <c r="G47" s="1091">
        <f t="shared" si="0"/>
        <v>0</v>
      </c>
      <c r="H47" s="1098">
        <f t="shared" si="1"/>
        <v>0</v>
      </c>
      <c r="I47" s="1098">
        <f t="shared" si="3"/>
        <v>1.1640085745598219E-4</v>
      </c>
      <c r="J47" s="1099">
        <f t="shared" si="2"/>
        <v>1.0505904982685286E-4</v>
      </c>
    </row>
    <row r="48" spans="3:10">
      <c r="C48" s="1100" t="s">
        <v>995</v>
      </c>
      <c r="D48" s="1091">
        <v>814213312.25999999</v>
      </c>
      <c r="E48" s="1091">
        <v>886669483</v>
      </c>
      <c r="F48" s="1091">
        <v>886669483</v>
      </c>
      <c r="G48" s="1091">
        <f t="shared" si="0"/>
        <v>0</v>
      </c>
      <c r="H48" s="1098">
        <f t="shared" si="1"/>
        <v>0</v>
      </c>
      <c r="I48" s="1098">
        <f t="shared" si="3"/>
        <v>1.0238996835441709E-4</v>
      </c>
      <c r="J48" s="1099">
        <f t="shared" si="2"/>
        <v>9.2413346621475064E-5</v>
      </c>
    </row>
    <row r="49" spans="3:11">
      <c r="C49" s="1086" t="s">
        <v>243</v>
      </c>
      <c r="D49" s="1087">
        <f>SUM(D50:D51)</f>
        <v>470480331284.12988</v>
      </c>
      <c r="E49" s="1087">
        <f>SUM(E50:E51)</f>
        <v>514622504912</v>
      </c>
      <c r="F49" s="1087">
        <f>SUM(F50:F51)</f>
        <v>630257815442</v>
      </c>
      <c r="G49" s="1087">
        <f>F49-E49</f>
        <v>115635310530</v>
      </c>
      <c r="H49" s="1088">
        <f t="shared" si="1"/>
        <v>0.22469928817002191</v>
      </c>
      <c r="I49" s="1088">
        <f t="shared" si="3"/>
        <v>5.9427084164585524E-2</v>
      </c>
      <c r="J49" s="1089">
        <f t="shared" si="2"/>
        <v>6.5688777020123518E-2</v>
      </c>
    </row>
    <row r="50" spans="3:11">
      <c r="C50" s="1090" t="s">
        <v>996</v>
      </c>
      <c r="D50" s="1091">
        <v>310597733975.20996</v>
      </c>
      <c r="E50" s="1091">
        <v>362550018434</v>
      </c>
      <c r="F50" s="1091">
        <v>395882902925</v>
      </c>
      <c r="G50" s="1091">
        <f>F50-E50</f>
        <v>33332884491</v>
      </c>
      <c r="H50" s="1098">
        <f t="shared" si="1"/>
        <v>9.1940098734453787E-2</v>
      </c>
      <c r="I50" s="1098">
        <f t="shared" si="3"/>
        <v>4.1866203389285463E-2</v>
      </c>
      <c r="J50" s="1099">
        <f t="shared" si="2"/>
        <v>4.1260993674599927E-2</v>
      </c>
      <c r="K50" s="350"/>
    </row>
    <row r="51" spans="3:11" ht="16.5" thickBot="1">
      <c r="C51" s="1090" t="s">
        <v>245</v>
      </c>
      <c r="D51" s="1091">
        <v>159882597308.91995</v>
      </c>
      <c r="E51" s="1091">
        <v>152072486478</v>
      </c>
      <c r="F51" s="1091">
        <v>234374912517</v>
      </c>
      <c r="G51" s="1091">
        <f>F51-E51</f>
        <v>82302426039</v>
      </c>
      <c r="H51" s="1098">
        <f t="shared" si="1"/>
        <v>0.54120523669418996</v>
      </c>
      <c r="I51" s="1098">
        <f t="shared" si="3"/>
        <v>1.7560880775300058E-2</v>
      </c>
      <c r="J51" s="1099">
        <f t="shared" si="2"/>
        <v>2.4427783345523594E-2</v>
      </c>
    </row>
    <row r="52" spans="3:11" ht="16.5" thickBot="1">
      <c r="C52" s="1101" t="s">
        <v>997</v>
      </c>
      <c r="D52" s="1102">
        <f>(SUM(D13,D16,D40,D42,D49))</f>
        <v>1521578995640.3198</v>
      </c>
      <c r="E52" s="1102">
        <f>(SUM(E13,E16,E40,E42,E49))</f>
        <v>1622833406287</v>
      </c>
      <c r="F52" s="1102">
        <f>(SUM(F13,F16,F40,F42,F49))</f>
        <v>1837856001419</v>
      </c>
      <c r="G52" s="1102">
        <f>(SUM(G13,G16,G40,G42,G49))</f>
        <v>215022595132</v>
      </c>
      <c r="H52" s="1103">
        <f>IFERROR(G52/E52,"0.0%")</f>
        <v>0.1324982553963848</v>
      </c>
      <c r="I52" s="1103">
        <f>E52/$M$8</f>
        <v>0.18740000000001897</v>
      </c>
      <c r="J52" s="1104">
        <f>F52/$M$7</f>
        <v>0.19155099724966199</v>
      </c>
      <c r="K52" s="1094"/>
    </row>
    <row r="54" spans="3:11">
      <c r="C54" s="329" t="s">
        <v>1000</v>
      </c>
    </row>
    <row r="55" spans="3:11">
      <c r="C55" s="354" t="s">
        <v>998</v>
      </c>
    </row>
    <row r="56" spans="3:11">
      <c r="C56" s="354" t="s">
        <v>999</v>
      </c>
    </row>
    <row r="57" spans="3:11">
      <c r="C57" s="355" t="s">
        <v>1001</v>
      </c>
    </row>
  </sheetData>
  <mergeCells count="11">
    <mergeCell ref="I9:J10"/>
    <mergeCell ref="A2:K2"/>
    <mergeCell ref="A3:K3"/>
    <mergeCell ref="A4:K4"/>
    <mergeCell ref="C7:J7"/>
    <mergeCell ref="C8:J8"/>
    <mergeCell ref="C9:C12"/>
    <mergeCell ref="D9:D11"/>
    <mergeCell ref="E9:E11"/>
    <mergeCell ref="F9:F11"/>
    <mergeCell ref="G9:H10"/>
  </mergeCells>
  <pageMargins left="0.7" right="0.7" top="0.75" bottom="0.75" header="0.3" footer="0.3"/>
  <pageSetup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915D4-DB1D-4FBA-9A23-4C2A7B96B0FD}">
  <dimension ref="C2:O46"/>
  <sheetViews>
    <sheetView showGridLines="0" topLeftCell="B1" zoomScaleNormal="100" workbookViewId="0">
      <selection activeCell="C7" sqref="C7:J7"/>
    </sheetView>
  </sheetViews>
  <sheetFormatPr baseColWidth="10" defaultColWidth="11.42578125" defaultRowHeight="15.75"/>
  <cols>
    <col min="1" max="2" width="11.42578125" style="971"/>
    <col min="3" max="3" width="64.5703125" style="971" customWidth="1"/>
    <col min="4" max="4" width="17.85546875" style="971" customWidth="1"/>
    <col min="5" max="5" width="20.5703125" style="971" customWidth="1"/>
    <col min="6" max="6" width="17.85546875" style="971" customWidth="1"/>
    <col min="7" max="7" width="13.140625" style="971" customWidth="1"/>
    <col min="8" max="8" width="10.5703125" style="971" customWidth="1"/>
    <col min="9" max="10" width="11.42578125" style="971" customWidth="1"/>
    <col min="11" max="11" width="12.5703125" style="971" customWidth="1"/>
    <col min="12" max="12" width="34.5703125" style="971" customWidth="1"/>
    <col min="13" max="13" width="19.42578125" style="971" customWidth="1"/>
    <col min="14" max="14" width="49.42578125" style="971" customWidth="1"/>
    <col min="15" max="16384" width="11.42578125" style="971"/>
  </cols>
  <sheetData>
    <row r="2" spans="3:13" ht="18.75">
      <c r="C2" s="2566" t="s">
        <v>476</v>
      </c>
      <c r="D2" s="2567"/>
      <c r="E2" s="2567"/>
      <c r="F2" s="2567"/>
      <c r="G2" s="2567"/>
      <c r="H2" s="2567"/>
      <c r="I2" s="2567"/>
      <c r="J2" s="2567"/>
    </row>
    <row r="3" spans="3:13" ht="18.75">
      <c r="C3" s="2566" t="s">
        <v>477</v>
      </c>
      <c r="D3" s="2567"/>
      <c r="E3" s="2567"/>
      <c r="F3" s="2567"/>
      <c r="G3" s="2567"/>
      <c r="H3" s="2567"/>
      <c r="I3" s="2567"/>
      <c r="J3" s="2567"/>
    </row>
    <row r="4" spans="3:13" ht="18.75">
      <c r="C4" s="2567" t="s">
        <v>478</v>
      </c>
      <c r="D4" s="2567"/>
      <c r="E4" s="2567"/>
      <c r="F4" s="2567"/>
      <c r="G4" s="2567"/>
      <c r="H4" s="2567"/>
      <c r="I4" s="2567"/>
      <c r="J4" s="2567"/>
    </row>
    <row r="6" spans="3:13" s="972" customFormat="1" ht="28.5" customHeight="1" thickBot="1">
      <c r="C6" s="2568" t="s">
        <v>1965</v>
      </c>
      <c r="D6" s="2569"/>
      <c r="E6" s="2569"/>
      <c r="F6" s="2569"/>
      <c r="G6" s="2569"/>
      <c r="H6" s="2569"/>
      <c r="I6" s="2569"/>
      <c r="J6" s="2569"/>
    </row>
    <row r="7" spans="3:13" ht="15.75" customHeight="1">
      <c r="C7" s="2570" t="s">
        <v>952</v>
      </c>
      <c r="D7" s="2570"/>
      <c r="E7" s="2570"/>
      <c r="F7" s="2570"/>
      <c r="G7" s="2570"/>
      <c r="H7" s="2570"/>
      <c r="I7" s="2570"/>
      <c r="J7" s="2570"/>
      <c r="L7" s="974" t="s">
        <v>953</v>
      </c>
      <c r="M7" s="975">
        <v>8659730000000</v>
      </c>
    </row>
    <row r="8" spans="3:13" ht="15.75" customHeight="1" thickBot="1">
      <c r="C8" s="973"/>
      <c r="D8" s="973"/>
      <c r="E8" s="973"/>
      <c r="F8" s="973"/>
      <c r="G8" s="973"/>
      <c r="H8" s="973"/>
      <c r="I8" s="973"/>
      <c r="J8" s="973"/>
      <c r="L8" s="976" t="s">
        <v>954</v>
      </c>
      <c r="M8" s="977">
        <v>9594604200000</v>
      </c>
    </row>
    <row r="9" spans="3:13" ht="16.350000000000001" customHeight="1" thickBot="1">
      <c r="C9" s="2571" t="s">
        <v>38</v>
      </c>
      <c r="D9" s="2564" t="s">
        <v>955</v>
      </c>
      <c r="E9" s="2564" t="s">
        <v>956</v>
      </c>
      <c r="F9" s="2564" t="s">
        <v>957</v>
      </c>
      <c r="G9" s="2564" t="s">
        <v>958</v>
      </c>
      <c r="H9" s="2564"/>
      <c r="I9" s="2564" t="s">
        <v>959</v>
      </c>
      <c r="J9" s="2564"/>
    </row>
    <row r="10" spans="3:13" ht="16.5" thickBot="1">
      <c r="C10" s="2571"/>
      <c r="D10" s="2564"/>
      <c r="E10" s="2564"/>
      <c r="F10" s="2564"/>
      <c r="G10" s="2564"/>
      <c r="H10" s="2564"/>
      <c r="I10" s="2564"/>
      <c r="J10" s="2564"/>
    </row>
    <row r="11" spans="3:13" ht="16.5" thickBot="1">
      <c r="C11" s="2571"/>
      <c r="D11" s="2564"/>
      <c r="E11" s="2564"/>
      <c r="F11" s="2564"/>
      <c r="G11" s="979" t="s">
        <v>48</v>
      </c>
      <c r="H11" s="979" t="s">
        <v>49</v>
      </c>
      <c r="I11" s="979">
        <v>2026</v>
      </c>
      <c r="J11" s="979">
        <v>2027</v>
      </c>
    </row>
    <row r="12" spans="3:13" ht="16.5" thickBot="1">
      <c r="C12" s="2571"/>
      <c r="D12" s="978">
        <v>1</v>
      </c>
      <c r="E12" s="978">
        <v>2</v>
      </c>
      <c r="F12" s="978">
        <v>3</v>
      </c>
      <c r="G12" s="978" t="s">
        <v>960</v>
      </c>
      <c r="H12" s="978" t="s">
        <v>961</v>
      </c>
      <c r="I12" s="978" t="s">
        <v>962</v>
      </c>
      <c r="J12" s="978" t="s">
        <v>963</v>
      </c>
    </row>
    <row r="13" spans="3:13" ht="16.5" thickBot="1">
      <c r="C13" s="980" t="s">
        <v>964</v>
      </c>
      <c r="D13" s="981">
        <f>SUM(D14:D17)</f>
        <v>254566554482.99014</v>
      </c>
      <c r="E13" s="981">
        <f>SUM(E14:E17)</f>
        <v>256969074361</v>
      </c>
      <c r="F13" s="981">
        <f>SUM(F14:F17)</f>
        <v>286758602296</v>
      </c>
      <c r="G13" s="982">
        <f>F13-E13</f>
        <v>29789527935</v>
      </c>
      <c r="H13" s="983">
        <f>IFERROR(G13/E13,"0.0%")</f>
        <v>0.11592650986924026</v>
      </c>
      <c r="I13" s="983">
        <f>E13/$M$7</f>
        <v>2.9674028446729863E-2</v>
      </c>
      <c r="J13" s="983">
        <f t="shared" ref="J13:J41" si="0">F13/$M$8</f>
        <v>2.988748637447702E-2</v>
      </c>
      <c r="K13" s="984"/>
      <c r="L13" s="985"/>
      <c r="M13" s="985"/>
    </row>
    <row r="14" spans="3:13" ht="16.5" thickBot="1">
      <c r="C14" s="986" t="s">
        <v>288</v>
      </c>
      <c r="D14" s="987">
        <v>105375276268.95</v>
      </c>
      <c r="E14" s="987">
        <v>102151484178</v>
      </c>
      <c r="F14" s="987">
        <v>113266926696</v>
      </c>
      <c r="G14" s="988">
        <f t="shared" ref="G14:G40" si="1">F14-E14</f>
        <v>11115442518</v>
      </c>
      <c r="H14" s="989">
        <f t="shared" ref="H14:H41" si="2">IFERROR(G14/E14,"0.0%")</f>
        <v>0.10881332373625847</v>
      </c>
      <c r="I14" s="989">
        <f t="shared" ref="I14:I41" si="3">E14/$M$7</f>
        <v>1.1796151170763984E-2</v>
      </c>
      <c r="J14" s="989">
        <f t="shared" si="0"/>
        <v>1.1805273499036052E-2</v>
      </c>
      <c r="K14" s="985"/>
      <c r="L14" s="985"/>
      <c r="M14" s="985"/>
    </row>
    <row r="15" spans="3:13" ht="16.5" thickBot="1">
      <c r="C15" s="986" t="s">
        <v>289</v>
      </c>
      <c r="D15" s="987">
        <v>13910127926.929989</v>
      </c>
      <c r="E15" s="987">
        <v>15009549215</v>
      </c>
      <c r="F15" s="987">
        <v>15975858469</v>
      </c>
      <c r="G15" s="988">
        <f>F15-E15</f>
        <v>966309254</v>
      </c>
      <c r="H15" s="989">
        <f t="shared" si="2"/>
        <v>6.4379631936867604E-2</v>
      </c>
      <c r="I15" s="989">
        <f t="shared" si="3"/>
        <v>1.7332583365763136E-3</v>
      </c>
      <c r="J15" s="989">
        <f t="shared" si="0"/>
        <v>1.6650878072698404E-3</v>
      </c>
      <c r="K15" s="985"/>
      <c r="L15"/>
      <c r="M15" s="985"/>
    </row>
    <row r="16" spans="3:13" ht="16.5" thickBot="1">
      <c r="C16" s="986" t="s">
        <v>290</v>
      </c>
      <c r="D16" s="987">
        <v>54650012769.19001</v>
      </c>
      <c r="E16" s="987">
        <v>55750231755</v>
      </c>
      <c r="F16" s="987">
        <v>56831101708</v>
      </c>
      <c r="G16" s="988">
        <f t="shared" si="1"/>
        <v>1080869953</v>
      </c>
      <c r="H16" s="989">
        <f t="shared" si="2"/>
        <v>1.9387721251993922E-2</v>
      </c>
      <c r="I16" s="989">
        <f t="shared" si="3"/>
        <v>6.4378718222161662E-3</v>
      </c>
      <c r="J16" s="989">
        <f t="shared" si="0"/>
        <v>5.9232356565578808E-3</v>
      </c>
      <c r="K16" s="985"/>
      <c r="L16" s="985"/>
      <c r="M16" s="985"/>
    </row>
    <row r="17" spans="3:15" ht="16.5" thickBot="1">
      <c r="C17" s="986" t="s">
        <v>291</v>
      </c>
      <c r="D17" s="987">
        <v>80631137517.920135</v>
      </c>
      <c r="E17" s="987">
        <v>84057809213</v>
      </c>
      <c r="F17" s="987">
        <v>100684715423</v>
      </c>
      <c r="G17" s="988">
        <f t="shared" si="1"/>
        <v>16626906210</v>
      </c>
      <c r="H17" s="989">
        <f t="shared" si="2"/>
        <v>0.19780323048710338</v>
      </c>
      <c r="I17" s="989">
        <f t="shared" si="3"/>
        <v>9.7067471171733994E-3</v>
      </c>
      <c r="J17" s="989">
        <f t="shared" si="0"/>
        <v>1.0493889411613248E-2</v>
      </c>
      <c r="K17" s="985"/>
      <c r="L17" s="985"/>
      <c r="M17" s="985"/>
    </row>
    <row r="18" spans="3:15" ht="16.5" thickBot="1">
      <c r="C18" s="980" t="s">
        <v>292</v>
      </c>
      <c r="D18" s="981">
        <f>SUM(D19:D27)</f>
        <v>264955497170.82999</v>
      </c>
      <c r="E18" s="981">
        <f>SUM(E19:E27)</f>
        <v>249200443837</v>
      </c>
      <c r="F18" s="981">
        <f>SUM(F19:F27)</f>
        <v>307296781873</v>
      </c>
      <c r="G18" s="982">
        <f t="shared" si="1"/>
        <v>58096338036</v>
      </c>
      <c r="H18" s="983">
        <f t="shared" si="2"/>
        <v>0.23313095731884148</v>
      </c>
      <c r="I18" s="983">
        <f t="shared" si="3"/>
        <v>2.8776929977839955E-2</v>
      </c>
      <c r="J18" s="983">
        <f t="shared" si="0"/>
        <v>3.2028083229634421E-2</v>
      </c>
      <c r="K18" s="984"/>
      <c r="L18" s="985"/>
      <c r="M18" s="985"/>
    </row>
    <row r="19" spans="3:15" ht="16.5" thickBot="1">
      <c r="C19" s="986" t="s">
        <v>293</v>
      </c>
      <c r="D19" s="987">
        <v>24945992043.210007</v>
      </c>
      <c r="E19" s="987">
        <v>22840302147</v>
      </c>
      <c r="F19" s="987">
        <v>41213146436</v>
      </c>
      <c r="G19" s="988">
        <f t="shared" si="1"/>
        <v>18372844289</v>
      </c>
      <c r="H19" s="989">
        <f t="shared" si="2"/>
        <v>0.80440460773034095</v>
      </c>
      <c r="I19" s="989">
        <f t="shared" si="3"/>
        <v>2.6375305173486933E-3</v>
      </c>
      <c r="J19" s="989">
        <f t="shared" si="0"/>
        <v>4.2954503986730374E-3</v>
      </c>
      <c r="K19" s="990"/>
      <c r="L19" s="985"/>
      <c r="M19" s="985"/>
      <c r="O19" s="991"/>
    </row>
    <row r="20" spans="3:15" ht="16.5" thickBot="1">
      <c r="C20" s="986" t="s">
        <v>294</v>
      </c>
      <c r="D20" s="987">
        <v>21413996301.289993</v>
      </c>
      <c r="E20" s="987">
        <v>19229327493</v>
      </c>
      <c r="F20" s="987">
        <v>21037612184</v>
      </c>
      <c r="G20" s="988">
        <f t="shared" si="1"/>
        <v>1808284691</v>
      </c>
      <c r="H20" s="989">
        <f t="shared" si="2"/>
        <v>9.4037853984142966E-2</v>
      </c>
      <c r="I20" s="989">
        <f t="shared" si="3"/>
        <v>2.2205458476188059E-3</v>
      </c>
      <c r="J20" s="989">
        <f t="shared" si="0"/>
        <v>2.1926503423663896E-3</v>
      </c>
      <c r="K20" s="985"/>
      <c r="L20" s="985"/>
      <c r="M20" s="985"/>
      <c r="O20" s="991"/>
    </row>
    <row r="21" spans="3:15" ht="16.5" thickBot="1">
      <c r="C21" s="986" t="s">
        <v>295</v>
      </c>
      <c r="D21" s="987">
        <v>5616470656.369998</v>
      </c>
      <c r="E21" s="987">
        <v>6975321990</v>
      </c>
      <c r="F21" s="987">
        <v>9458421797</v>
      </c>
      <c r="G21" s="988">
        <f t="shared" si="1"/>
        <v>2483099807</v>
      </c>
      <c r="H21" s="989">
        <f t="shared" si="2"/>
        <v>0.35598353890470369</v>
      </c>
      <c r="I21" s="989">
        <f t="shared" si="3"/>
        <v>8.0548954644082439E-4</v>
      </c>
      <c r="J21" s="989">
        <f t="shared" si="0"/>
        <v>9.8580635530541214E-4</v>
      </c>
      <c r="K21" s="985"/>
      <c r="L21" s="985"/>
      <c r="M21" s="985"/>
      <c r="O21" s="991"/>
    </row>
    <row r="22" spans="3:15" ht="16.5" thickBot="1">
      <c r="C22" s="986" t="s">
        <v>296</v>
      </c>
      <c r="D22" s="987">
        <v>110664758348.59001</v>
      </c>
      <c r="E22" s="987">
        <v>95599385504</v>
      </c>
      <c r="F22" s="987">
        <v>121493522867</v>
      </c>
      <c r="G22" s="988">
        <f t="shared" si="1"/>
        <v>25894137363</v>
      </c>
      <c r="H22" s="989">
        <f t="shared" si="2"/>
        <v>0.27086091847229032</v>
      </c>
      <c r="I22" s="989">
        <f>E22/$M$7</f>
        <v>1.1039534200719884E-2</v>
      </c>
      <c r="J22" s="989">
        <f t="shared" si="0"/>
        <v>1.266269252326219E-2</v>
      </c>
      <c r="K22" s="985"/>
      <c r="L22" s="985"/>
      <c r="M22" s="985"/>
      <c r="O22" s="991"/>
    </row>
    <row r="23" spans="3:15" ht="16.5" thickBot="1">
      <c r="C23" s="986" t="s">
        <v>297</v>
      </c>
      <c r="D23" s="987">
        <v>984482269.12000036</v>
      </c>
      <c r="E23" s="987">
        <v>984650259</v>
      </c>
      <c r="F23" s="987">
        <v>979231854</v>
      </c>
      <c r="G23" s="988">
        <f t="shared" si="1"/>
        <v>-5418405</v>
      </c>
      <c r="H23" s="989">
        <f t="shared" si="2"/>
        <v>-5.5028726702442271E-3</v>
      </c>
      <c r="I23" s="989">
        <f t="shared" si="3"/>
        <v>1.1370449875458011E-4</v>
      </c>
      <c r="J23" s="989">
        <f t="shared" si="0"/>
        <v>1.0206068260741803E-4</v>
      </c>
      <c r="K23" s="985"/>
      <c r="L23" s="985"/>
      <c r="M23" s="985"/>
      <c r="O23" s="991"/>
    </row>
    <row r="24" spans="3:15" ht="16.5" thickBot="1">
      <c r="C24" s="986" t="s">
        <v>298</v>
      </c>
      <c r="D24" s="987">
        <v>92064270135.339966</v>
      </c>
      <c r="E24" s="987">
        <v>89860675127</v>
      </c>
      <c r="F24" s="987">
        <v>99494304718</v>
      </c>
      <c r="G24" s="988">
        <f>F24-E24</f>
        <v>9633629591</v>
      </c>
      <c r="H24" s="989">
        <f t="shared" si="2"/>
        <v>0.10720628993032605</v>
      </c>
      <c r="I24" s="989">
        <f t="shared" si="3"/>
        <v>1.0376844904748762E-2</v>
      </c>
      <c r="J24" s="989">
        <f t="shared" si="0"/>
        <v>1.0369818560936573E-2</v>
      </c>
      <c r="K24" s="985"/>
      <c r="L24" s="985"/>
      <c r="M24" s="985"/>
      <c r="O24" s="991"/>
    </row>
    <row r="25" spans="3:15" ht="16.5" thickBot="1">
      <c r="C25" s="986" t="s">
        <v>299</v>
      </c>
      <c r="D25" s="987">
        <v>2819132798.3899994</v>
      </c>
      <c r="E25" s="987">
        <v>4386380395</v>
      </c>
      <c r="F25" s="987">
        <v>4720903551</v>
      </c>
      <c r="G25" s="988">
        <f t="shared" si="1"/>
        <v>334523156</v>
      </c>
      <c r="H25" s="989">
        <f t="shared" si="2"/>
        <v>7.6264055069487427E-2</v>
      </c>
      <c r="I25" s="989">
        <f t="shared" si="3"/>
        <v>5.0652623060996123E-4</v>
      </c>
      <c r="J25" s="989">
        <f t="shared" si="0"/>
        <v>4.920373423012072E-4</v>
      </c>
      <c r="K25" s="985"/>
      <c r="L25" s="985"/>
      <c r="M25" s="985"/>
      <c r="O25" s="991"/>
    </row>
    <row r="26" spans="3:15" ht="16.5" thickBot="1">
      <c r="C26" s="986" t="s">
        <v>300</v>
      </c>
      <c r="D26" s="987">
        <v>74851509.960000008</v>
      </c>
      <c r="E26" s="987">
        <v>149703020</v>
      </c>
      <c r="F26" s="987">
        <v>0</v>
      </c>
      <c r="G26" s="988">
        <f t="shared" si="1"/>
        <v>-149703020</v>
      </c>
      <c r="H26" s="989">
        <f t="shared" si="2"/>
        <v>-1</v>
      </c>
      <c r="I26" s="989">
        <f t="shared" si="3"/>
        <v>1.7287261843036676E-5</v>
      </c>
      <c r="J26" s="989">
        <f t="shared" si="0"/>
        <v>0</v>
      </c>
      <c r="K26" s="985"/>
      <c r="L26" s="985"/>
      <c r="M26" s="985"/>
      <c r="O26" s="991"/>
    </row>
    <row r="27" spans="3:15" ht="16.5" thickBot="1">
      <c r="C27" s="986" t="s">
        <v>301</v>
      </c>
      <c r="D27" s="987">
        <v>6371543108.5600042</v>
      </c>
      <c r="E27" s="987">
        <v>9174697902</v>
      </c>
      <c r="F27" s="987">
        <v>8899638466</v>
      </c>
      <c r="G27" s="988">
        <f t="shared" si="1"/>
        <v>-275059436</v>
      </c>
      <c r="H27" s="989">
        <f t="shared" si="2"/>
        <v>-2.9980217216747766E-2</v>
      </c>
      <c r="I27" s="989">
        <f t="shared" si="3"/>
        <v>1.0594669697554081E-3</v>
      </c>
      <c r="J27" s="989">
        <f t="shared" si="0"/>
        <v>9.2756702418219609E-4</v>
      </c>
      <c r="K27" s="985"/>
      <c r="L27" s="985"/>
      <c r="M27" s="985"/>
      <c r="O27" s="991"/>
    </row>
    <row r="28" spans="3:15" ht="16.5" thickBot="1">
      <c r="C28" s="980" t="s">
        <v>302</v>
      </c>
      <c r="D28" s="981">
        <f>SUM(D29:D31)</f>
        <v>12796184837.600002</v>
      </c>
      <c r="E28" s="981">
        <f>SUM(E29:E31)</f>
        <v>15653220062</v>
      </c>
      <c r="F28" s="981">
        <f>SUM(F29:F31)</f>
        <v>19460361516</v>
      </c>
      <c r="G28" s="982">
        <f t="shared" si="1"/>
        <v>3807141454</v>
      </c>
      <c r="H28" s="983">
        <f t="shared" si="2"/>
        <v>0.24321778132042465</v>
      </c>
      <c r="I28" s="983">
        <f t="shared" si="3"/>
        <v>1.8075875416439081E-3</v>
      </c>
      <c r="J28" s="983">
        <f t="shared" si="0"/>
        <v>2.0282610006987054E-3</v>
      </c>
      <c r="K28" s="984"/>
      <c r="L28" s="985"/>
      <c r="M28" s="985"/>
    </row>
    <row r="29" spans="3:15" ht="16.5" thickBot="1">
      <c r="C29" s="986" t="s">
        <v>303</v>
      </c>
      <c r="D29" s="987">
        <v>652874601.74999976</v>
      </c>
      <c r="E29" s="987">
        <v>1159849100</v>
      </c>
      <c r="F29" s="987">
        <v>4405412714</v>
      </c>
      <c r="G29" s="988">
        <f t="shared" si="1"/>
        <v>3245563614</v>
      </c>
      <c r="H29" s="989">
        <f t="shared" si="2"/>
        <v>2.7982636827497647</v>
      </c>
      <c r="I29" s="989">
        <f t="shared" si="3"/>
        <v>1.3393594257557685E-4</v>
      </c>
      <c r="J29" s="989">
        <f t="shared" si="0"/>
        <v>4.5915523164572023E-4</v>
      </c>
      <c r="K29" s="985"/>
      <c r="L29" s="985"/>
      <c r="M29" s="985"/>
    </row>
    <row r="30" spans="3:15" ht="16.5" thickBot="1">
      <c r="C30" s="986" t="s">
        <v>304</v>
      </c>
      <c r="D30" s="987">
        <v>8087647888.7300043</v>
      </c>
      <c r="E30" s="987">
        <v>8167588808</v>
      </c>
      <c r="F30" s="987">
        <v>9857477640</v>
      </c>
      <c r="G30" s="988">
        <f t="shared" si="1"/>
        <v>1689888832</v>
      </c>
      <c r="H30" s="989">
        <f t="shared" si="2"/>
        <v>0.20690180073031902</v>
      </c>
      <c r="I30" s="989">
        <f t="shared" si="3"/>
        <v>9.4316899118101832E-4</v>
      </c>
      <c r="J30" s="989">
        <f t="shared" si="0"/>
        <v>1.0273980494161499E-3</v>
      </c>
      <c r="K30" s="985"/>
      <c r="L30" s="985"/>
      <c r="M30" s="985"/>
    </row>
    <row r="31" spans="3:15" ht="16.5" thickBot="1">
      <c r="C31" s="986" t="s">
        <v>305</v>
      </c>
      <c r="D31" s="987">
        <v>4055662347.1199989</v>
      </c>
      <c r="E31" s="987">
        <v>6325782154</v>
      </c>
      <c r="F31" s="987">
        <v>5197471162</v>
      </c>
      <c r="G31" s="988">
        <f t="shared" si="1"/>
        <v>-1128310992</v>
      </c>
      <c r="H31" s="989">
        <f t="shared" si="2"/>
        <v>-0.17836703265010981</v>
      </c>
      <c r="I31" s="989">
        <f t="shared" si="3"/>
        <v>7.3048260788731293E-4</v>
      </c>
      <c r="J31" s="989">
        <f t="shared" si="0"/>
        <v>5.4170771963683504E-4</v>
      </c>
      <c r="K31" s="985"/>
      <c r="L31" s="1555"/>
      <c r="M31" s="985"/>
    </row>
    <row r="32" spans="3:15" ht="16.5" thickBot="1">
      <c r="C32" s="980" t="s">
        <v>306</v>
      </c>
      <c r="D32" s="981">
        <f>SUM(D33:D38)</f>
        <v>678663025173.69055</v>
      </c>
      <c r="E32" s="981">
        <f>SUM(E33:E38)</f>
        <v>738460649593</v>
      </c>
      <c r="F32" s="981">
        <f>SUM(F33:F38)</f>
        <v>828457352809</v>
      </c>
      <c r="G32" s="982">
        <f t="shared" si="1"/>
        <v>89996703216</v>
      </c>
      <c r="H32" s="983">
        <f>IFERROR(G32/E32,"0.0%")</f>
        <v>0.12187068229783315</v>
      </c>
      <c r="I32" s="983">
        <f t="shared" si="3"/>
        <v>8.5275251028958179E-2</v>
      </c>
      <c r="J32" s="983">
        <f t="shared" si="0"/>
        <v>8.6346172863389192E-2</v>
      </c>
      <c r="K32" s="984"/>
      <c r="L32" s="643"/>
      <c r="M32" s="985"/>
    </row>
    <row r="33" spans="3:13" ht="16.5" thickBot="1">
      <c r="C33" s="986" t="s">
        <v>307</v>
      </c>
      <c r="D33" s="987">
        <v>41676912876.409981</v>
      </c>
      <c r="E33" s="987">
        <v>31370841423</v>
      </c>
      <c r="F33" s="987">
        <v>35932891977</v>
      </c>
      <c r="G33" s="988">
        <f t="shared" si="1"/>
        <v>4562050554</v>
      </c>
      <c r="H33" s="989">
        <f t="shared" si="2"/>
        <v>0.14542327674562355</v>
      </c>
      <c r="I33" s="989">
        <f t="shared" si="3"/>
        <v>3.622611954760714E-3</v>
      </c>
      <c r="J33" s="989">
        <f t="shared" si="0"/>
        <v>3.7451145693951607E-3</v>
      </c>
      <c r="K33" s="350"/>
      <c r="L33" s="985"/>
      <c r="M33" s="985"/>
    </row>
    <row r="34" spans="3:13" ht="16.5" thickBot="1">
      <c r="C34" s="986" t="s">
        <v>308</v>
      </c>
      <c r="D34" s="987">
        <v>146423965797.74002</v>
      </c>
      <c r="E34" s="987">
        <v>168782842806</v>
      </c>
      <c r="F34" s="987">
        <v>183248198100</v>
      </c>
      <c r="G34" s="988">
        <f t="shared" si="1"/>
        <v>14465355294</v>
      </c>
      <c r="H34" s="989">
        <f t="shared" si="2"/>
        <v>8.5703943917016287E-2</v>
      </c>
      <c r="I34" s="989">
        <f t="shared" si="3"/>
        <v>1.9490543331720504E-2</v>
      </c>
      <c r="J34" s="989">
        <f t="shared" si="0"/>
        <v>1.9099088850376963E-2</v>
      </c>
      <c r="K34" s="985"/>
      <c r="L34" s="985"/>
      <c r="M34" s="985"/>
    </row>
    <row r="35" spans="3:13" ht="16.5" thickBot="1">
      <c r="C35" s="986" t="s">
        <v>309</v>
      </c>
      <c r="D35" s="987">
        <v>17655355122.57</v>
      </c>
      <c r="E35" s="987">
        <v>16923613014</v>
      </c>
      <c r="F35" s="987">
        <v>18110950138</v>
      </c>
      <c r="G35" s="988">
        <f t="shared" si="1"/>
        <v>1187337124</v>
      </c>
      <c r="H35" s="989">
        <f t="shared" si="2"/>
        <v>7.0158607563159212E-2</v>
      </c>
      <c r="I35" s="989">
        <f t="shared" si="3"/>
        <v>1.9542887611969425E-3</v>
      </c>
      <c r="J35" s="989">
        <f t="shared" si="0"/>
        <v>1.8876182654830097E-3</v>
      </c>
      <c r="K35" s="985"/>
      <c r="L35" s="985"/>
      <c r="M35" s="985"/>
    </row>
    <row r="36" spans="3:13" ht="16.5" thickBot="1">
      <c r="C36" s="986" t="s">
        <v>310</v>
      </c>
      <c r="D36" s="987">
        <v>305867219429.72046</v>
      </c>
      <c r="E36" s="987">
        <v>328145067506</v>
      </c>
      <c r="F36" s="987">
        <v>360513507048</v>
      </c>
      <c r="G36" s="988">
        <f t="shared" si="1"/>
        <v>32368439542</v>
      </c>
      <c r="H36" s="989">
        <f t="shared" si="2"/>
        <v>9.864064021443246E-2</v>
      </c>
      <c r="I36" s="989">
        <f t="shared" si="3"/>
        <v>3.7893221556099324E-2</v>
      </c>
      <c r="J36" s="989">
        <f t="shared" si="0"/>
        <v>3.7574609596506339E-2</v>
      </c>
      <c r="K36" s="985"/>
      <c r="L36" s="985"/>
      <c r="M36" s="985"/>
    </row>
    <row r="37" spans="3:13" ht="16.5" thickBot="1">
      <c r="C37" s="986" t="s">
        <v>311</v>
      </c>
      <c r="D37" s="987">
        <v>166099795821.58005</v>
      </c>
      <c r="E37" s="987">
        <v>191985997254</v>
      </c>
      <c r="F37" s="987">
        <v>229482122375</v>
      </c>
      <c r="G37" s="988">
        <f t="shared" si="1"/>
        <v>37496125121</v>
      </c>
      <c r="H37" s="989">
        <f t="shared" si="2"/>
        <v>0.19530656223532872</v>
      </c>
      <c r="I37" s="989">
        <f t="shared" si="3"/>
        <v>2.2169974959265475E-2</v>
      </c>
      <c r="J37" s="989">
        <f t="shared" si="0"/>
        <v>2.3917831063317858E-2</v>
      </c>
      <c r="K37" s="985"/>
      <c r="L37" s="985"/>
      <c r="M37" s="985"/>
    </row>
    <row r="38" spans="3:13" ht="16.5" thickBot="1">
      <c r="C38" s="986" t="s">
        <v>965</v>
      </c>
      <c r="D38" s="987">
        <v>939776125.66999984</v>
      </c>
      <c r="E38" s="987">
        <v>1252287590</v>
      </c>
      <c r="F38" s="987">
        <v>1169683171</v>
      </c>
      <c r="G38" s="988">
        <f t="shared" si="1"/>
        <v>-82604419</v>
      </c>
      <c r="H38" s="989">
        <f t="shared" si="2"/>
        <v>-6.5962818492835182E-2</v>
      </c>
      <c r="I38" s="989">
        <f t="shared" si="3"/>
        <v>1.4461046591521907E-4</v>
      </c>
      <c r="J38" s="989">
        <f t="shared" si="0"/>
        <v>1.219105183098642E-4</v>
      </c>
      <c r="K38" s="985"/>
      <c r="L38" s="985"/>
      <c r="M38" s="985"/>
    </row>
    <row r="39" spans="3:13" ht="16.5" thickBot="1">
      <c r="C39" s="980" t="s">
        <v>313</v>
      </c>
      <c r="D39" s="981">
        <f>D40</f>
        <v>310597733975.21002</v>
      </c>
      <c r="E39" s="981">
        <f>E40</f>
        <v>362550018434</v>
      </c>
      <c r="F39" s="981">
        <f>F40</f>
        <v>395882902925</v>
      </c>
      <c r="G39" s="982">
        <f t="shared" si="1"/>
        <v>33332884491</v>
      </c>
      <c r="H39" s="983">
        <f t="shared" si="2"/>
        <v>9.1940098734453787E-2</v>
      </c>
      <c r="I39" s="983">
        <f t="shared" si="3"/>
        <v>4.1866203499878171E-2</v>
      </c>
      <c r="J39" s="983">
        <f t="shared" si="0"/>
        <v>4.1260993645261576E-2</v>
      </c>
      <c r="K39" s="984"/>
      <c r="L39" s="985"/>
      <c r="M39" s="985"/>
    </row>
    <row r="40" spans="3:13" ht="16.5" thickBot="1">
      <c r="C40" s="986" t="s">
        <v>314</v>
      </c>
      <c r="D40" s="987">
        <v>310597733975.21002</v>
      </c>
      <c r="E40" s="987">
        <v>362550018434</v>
      </c>
      <c r="F40" s="987">
        <v>395882902925</v>
      </c>
      <c r="G40" s="988">
        <f t="shared" si="1"/>
        <v>33332884491</v>
      </c>
      <c r="H40" s="989">
        <f t="shared" si="2"/>
        <v>9.1940098734453787E-2</v>
      </c>
      <c r="I40" s="989">
        <f t="shared" si="3"/>
        <v>4.1866203499878171E-2</v>
      </c>
      <c r="J40" s="989">
        <f t="shared" si="0"/>
        <v>4.1260993645261576E-2</v>
      </c>
      <c r="K40" s="992"/>
      <c r="L40" s="985"/>
      <c r="M40" s="985"/>
    </row>
    <row r="41" spans="3:13" ht="16.5" thickBot="1">
      <c r="C41" s="993" t="s">
        <v>195</v>
      </c>
      <c r="D41" s="994">
        <f>D13+D18+D28+D32+D39</f>
        <v>1521578995640.3206</v>
      </c>
      <c r="E41" s="994">
        <f>E13+E18+E28+E32+E39</f>
        <v>1622833406287</v>
      </c>
      <c r="F41" s="994">
        <f>F13+F18+F28+F32+F39</f>
        <v>1837856001419</v>
      </c>
      <c r="G41" s="994">
        <f>F41-E41</f>
        <v>215022595132</v>
      </c>
      <c r="H41" s="995">
        <f t="shared" si="2"/>
        <v>0.1324982553963848</v>
      </c>
      <c r="I41" s="995">
        <f t="shared" si="3"/>
        <v>0.18740000049505007</v>
      </c>
      <c r="J41" s="995">
        <f t="shared" si="0"/>
        <v>0.19155099711346091</v>
      </c>
      <c r="K41" s="985"/>
      <c r="L41" s="985"/>
      <c r="M41" s="985"/>
    </row>
    <row r="42" spans="3:13" ht="42" customHeight="1">
      <c r="C42" s="2565" t="s">
        <v>966</v>
      </c>
      <c r="D42" s="2565"/>
      <c r="E42" s="2565"/>
      <c r="F42" s="2565"/>
      <c r="G42" s="2565"/>
      <c r="H42" s="2565"/>
      <c r="I42" s="2565"/>
      <c r="J42" s="2565"/>
    </row>
    <row r="43" spans="3:13">
      <c r="C43" s="996" t="s">
        <v>763</v>
      </c>
      <c r="D43" s="997"/>
      <c r="E43" s="998"/>
      <c r="F43" s="998"/>
      <c r="G43" s="999"/>
      <c r="H43" s="999"/>
      <c r="I43" s="999"/>
      <c r="J43" s="999"/>
    </row>
    <row r="44" spans="3:13">
      <c r="C44" s="999"/>
      <c r="D44" s="999"/>
      <c r="E44" s="999"/>
      <c r="F44" s="999"/>
      <c r="G44" s="999"/>
      <c r="H44" s="999"/>
      <c r="I44" s="999"/>
      <c r="J44" s="999"/>
    </row>
    <row r="46" spans="3:13">
      <c r="D46" s="1000"/>
      <c r="E46" s="1000"/>
      <c r="F46" s="1000"/>
      <c r="H46" s="1000"/>
      <c r="I46" s="1000"/>
      <c r="J46" s="1000"/>
    </row>
  </sheetData>
  <mergeCells count="12">
    <mergeCell ref="I9:J10"/>
    <mergeCell ref="C42:J42"/>
    <mergeCell ref="C2:J2"/>
    <mergeCell ref="C3:J3"/>
    <mergeCell ref="C4:J4"/>
    <mergeCell ref="C6:J6"/>
    <mergeCell ref="C7:J7"/>
    <mergeCell ref="C9:C12"/>
    <mergeCell ref="D9:D11"/>
    <mergeCell ref="E9:E11"/>
    <mergeCell ref="F9:F11"/>
    <mergeCell ref="G9:H10"/>
  </mergeCells>
  <pageMargins left="0.7" right="0.7" top="0.75" bottom="0.75" header="0.3" footer="0.3"/>
  <pageSetup orientation="portrait" r:id="rId1"/>
  <headerFooter>
    <oddHeader>&amp;L&amp;G&amp;C&amp;"Avenir Next LT Pro,Negrita"&amp;14Ministerio de Hacienda&amp;"Avenir Next LT Pro,Normal"
Dirección de Presupuesto&amp;R&amp;G</oddHeader>
  </headerFooter>
  <drawing r:id="rId2"/>
  <legacyDrawingHF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804B0-F4CD-4138-8D50-2A62FBE8027B}">
  <dimension ref="A1:O58"/>
  <sheetViews>
    <sheetView showGridLines="0" zoomScale="50" zoomScaleNormal="50" workbookViewId="0">
      <selection activeCell="B8" sqref="B8:K8"/>
    </sheetView>
  </sheetViews>
  <sheetFormatPr baseColWidth="10" defaultColWidth="11.5703125" defaultRowHeight="20.25"/>
  <cols>
    <col min="1" max="2" width="11.5703125" style="342"/>
    <col min="3" max="3" width="109.42578125" style="342" bestFit="1" customWidth="1"/>
    <col min="4" max="4" width="110.42578125" style="342" customWidth="1"/>
    <col min="5" max="5" width="30.5703125" style="342" bestFit="1" customWidth="1"/>
    <col min="6" max="6" width="85.5703125" style="342" bestFit="1" customWidth="1"/>
    <col min="7" max="7" width="20" style="342" bestFit="1" customWidth="1"/>
    <col min="8" max="8" width="19.42578125" style="342" bestFit="1" customWidth="1"/>
    <col min="9" max="9" width="17.5703125" style="342" bestFit="1" customWidth="1"/>
    <col min="10" max="10" width="18.42578125" style="342" bestFit="1" customWidth="1"/>
    <col min="11" max="11" width="29.140625" style="342" customWidth="1"/>
    <col min="12" max="16384" width="11.5703125" style="342"/>
  </cols>
  <sheetData>
    <row r="1" spans="1:15" s="1" customFormat="1" ht="28.5" customHeight="1">
      <c r="A1" s="2548" t="s">
        <v>476</v>
      </c>
      <c r="B1" s="2548"/>
      <c r="C1" s="2548"/>
      <c r="D1" s="2548"/>
      <c r="E1" s="2548"/>
      <c r="F1" s="2548"/>
      <c r="G1" s="2548"/>
      <c r="H1" s="2548"/>
      <c r="I1" s="2548"/>
      <c r="J1" s="2548"/>
      <c r="K1" s="2548"/>
    </row>
    <row r="2" spans="1:15" s="1" customFormat="1" ht="21" customHeight="1">
      <c r="A2" s="2549" t="s">
        <v>477</v>
      </c>
      <c r="B2" s="2549"/>
      <c r="C2" s="2549"/>
      <c r="D2" s="2549"/>
      <c r="E2" s="2549"/>
      <c r="F2" s="2549"/>
      <c r="G2" s="2549"/>
      <c r="H2" s="2549"/>
      <c r="I2" s="2549"/>
      <c r="J2" s="2549"/>
      <c r="K2" s="2549"/>
    </row>
    <row r="3" spans="1:15" s="1074" customFormat="1" ht="28.5" customHeight="1">
      <c r="A3" s="2550" t="s">
        <v>478</v>
      </c>
      <c r="B3" s="2550"/>
      <c r="C3" s="2550"/>
      <c r="D3" s="2550"/>
      <c r="E3" s="2550"/>
      <c r="F3" s="2550"/>
      <c r="G3" s="2550"/>
      <c r="H3" s="2550"/>
      <c r="I3" s="2550"/>
      <c r="J3" s="2550"/>
      <c r="K3" s="2550"/>
      <c r="O3" s="1075"/>
    </row>
    <row r="7" spans="1:15">
      <c r="B7" s="2210" t="s">
        <v>1966</v>
      </c>
      <c r="C7" s="2210"/>
      <c r="D7" s="2210"/>
      <c r="E7" s="2210"/>
      <c r="F7" s="2210"/>
      <c r="G7" s="2210"/>
      <c r="H7" s="2210"/>
      <c r="I7" s="2210"/>
      <c r="J7" s="2210"/>
      <c r="K7" s="2210"/>
    </row>
    <row r="8" spans="1:15">
      <c r="B8" s="2590" t="s">
        <v>120</v>
      </c>
      <c r="C8" s="2590"/>
      <c r="D8" s="2590"/>
      <c r="E8" s="2590"/>
      <c r="F8" s="2590"/>
      <c r="G8" s="2590"/>
      <c r="H8" s="2590"/>
      <c r="I8" s="2590"/>
      <c r="J8" s="2590"/>
      <c r="K8" s="2590"/>
    </row>
    <row r="10" spans="1:15" ht="69" customHeight="1">
      <c r="B10" s="1511" t="s">
        <v>767</v>
      </c>
      <c r="C10" s="1511" t="s">
        <v>768</v>
      </c>
      <c r="D10" s="1511" t="s">
        <v>769</v>
      </c>
      <c r="E10" s="1511" t="s">
        <v>770</v>
      </c>
      <c r="F10" s="1511" t="s">
        <v>771</v>
      </c>
      <c r="G10" s="1511">
        <v>2027</v>
      </c>
      <c r="H10" s="1511">
        <v>2028</v>
      </c>
      <c r="I10" s="1511">
        <v>2029</v>
      </c>
      <c r="J10" s="1511">
        <v>2030</v>
      </c>
      <c r="K10" s="1511" t="s">
        <v>772</v>
      </c>
    </row>
    <row r="11" spans="1:15" ht="40.5">
      <c r="B11" s="1109">
        <v>1</v>
      </c>
      <c r="C11" s="2581" t="s">
        <v>773</v>
      </c>
      <c r="D11" s="1110" t="s">
        <v>774</v>
      </c>
      <c r="E11" s="1069" t="s">
        <v>775</v>
      </c>
      <c r="F11" s="1069" t="s">
        <v>776</v>
      </c>
      <c r="G11" s="596">
        <v>18390325.98</v>
      </c>
      <c r="H11" s="596">
        <v>1604673.99</v>
      </c>
      <c r="I11" s="596">
        <v>0</v>
      </c>
      <c r="J11" s="596">
        <v>0</v>
      </c>
      <c r="K11" s="2588">
        <f>SUM(G11:J12)</f>
        <v>26071835.979999997</v>
      </c>
    </row>
    <row r="12" spans="1:15" ht="40.5">
      <c r="B12" s="1109">
        <v>2</v>
      </c>
      <c r="C12" s="2582"/>
      <c r="D12" s="1110" t="s">
        <v>777</v>
      </c>
      <c r="E12" s="1069" t="s">
        <v>778</v>
      </c>
      <c r="F12" s="1069" t="s">
        <v>779</v>
      </c>
      <c r="G12" s="596">
        <v>6076836.0099999998</v>
      </c>
      <c r="H12" s="596">
        <v>0</v>
      </c>
      <c r="I12" s="596">
        <v>0</v>
      </c>
      <c r="J12" s="596">
        <v>0</v>
      </c>
      <c r="K12" s="2589"/>
    </row>
    <row r="13" spans="1:15" ht="60.75">
      <c r="B13" s="1111">
        <v>3</v>
      </c>
      <c r="C13" s="2583" t="s">
        <v>2010</v>
      </c>
      <c r="D13" s="1112" t="s">
        <v>780</v>
      </c>
      <c r="E13" s="1107" t="s">
        <v>781</v>
      </c>
      <c r="F13" s="1107" t="s">
        <v>782</v>
      </c>
      <c r="G13" s="1108">
        <v>11212086.733662946</v>
      </c>
      <c r="H13" s="1108">
        <v>18686811.222771578</v>
      </c>
      <c r="I13" s="1108">
        <v>0</v>
      </c>
      <c r="J13" s="1108">
        <v>0</v>
      </c>
      <c r="K13" s="2574">
        <f>SUM(G13:J23)</f>
        <v>324376768.10905588</v>
      </c>
    </row>
    <row r="14" spans="1:15" ht="40.5">
      <c r="B14" s="1111">
        <v>4</v>
      </c>
      <c r="C14" s="2584"/>
      <c r="D14" s="1112" t="s">
        <v>783</v>
      </c>
      <c r="E14" s="1107" t="s">
        <v>784</v>
      </c>
      <c r="F14" s="1107" t="s">
        <v>782</v>
      </c>
      <c r="G14" s="1108">
        <v>10246919.5354752</v>
      </c>
      <c r="H14" s="1108">
        <v>17078199.225792002</v>
      </c>
      <c r="I14" s="1108">
        <v>0</v>
      </c>
      <c r="J14" s="1108">
        <v>0</v>
      </c>
      <c r="K14" s="2586"/>
    </row>
    <row r="15" spans="1:15" ht="40.5">
      <c r="B15" s="1111">
        <v>5</v>
      </c>
      <c r="C15" s="2584"/>
      <c r="D15" s="1112" t="s">
        <v>785</v>
      </c>
      <c r="E15" s="1107" t="s">
        <v>786</v>
      </c>
      <c r="F15" s="1107" t="s">
        <v>787</v>
      </c>
      <c r="G15" s="1108">
        <v>8452462.6289524995</v>
      </c>
      <c r="H15" s="1108">
        <v>8452462.6289524995</v>
      </c>
      <c r="I15" s="1108">
        <v>10142955.154742999</v>
      </c>
      <c r="J15" s="1108">
        <v>0</v>
      </c>
      <c r="K15" s="2586"/>
    </row>
    <row r="16" spans="1:15" ht="40.700000000000003" customHeight="1">
      <c r="B16" s="1111">
        <v>6</v>
      </c>
      <c r="C16" s="2584"/>
      <c r="D16" s="1112" t="s">
        <v>788</v>
      </c>
      <c r="E16" s="1107" t="s">
        <v>789</v>
      </c>
      <c r="F16" s="1107" t="s">
        <v>790</v>
      </c>
      <c r="G16" s="1108">
        <v>1058355.31</v>
      </c>
      <c r="H16" s="1108"/>
      <c r="I16" s="1108"/>
      <c r="J16" s="1108"/>
      <c r="K16" s="2586"/>
    </row>
    <row r="17" spans="2:11" ht="60.75">
      <c r="B17" s="1111">
        <v>7</v>
      </c>
      <c r="C17" s="2584"/>
      <c r="D17" s="1112" t="s">
        <v>791</v>
      </c>
      <c r="E17" s="1107" t="s">
        <v>792</v>
      </c>
      <c r="F17" s="1107" t="s">
        <v>793</v>
      </c>
      <c r="G17" s="1108">
        <v>5836768</v>
      </c>
      <c r="H17" s="1108">
        <v>0</v>
      </c>
      <c r="I17" s="1108">
        <v>0</v>
      </c>
      <c r="J17" s="1108">
        <v>0</v>
      </c>
      <c r="K17" s="2586"/>
    </row>
    <row r="18" spans="2:11" ht="60.75">
      <c r="B18" s="1111">
        <v>8</v>
      </c>
      <c r="C18" s="2584"/>
      <c r="D18" s="1112" t="s">
        <v>794</v>
      </c>
      <c r="E18" s="1107" t="s">
        <v>795</v>
      </c>
      <c r="F18" s="1107" t="s">
        <v>796</v>
      </c>
      <c r="G18" s="1108">
        <v>27320226.849172909</v>
      </c>
      <c r="H18" s="1108">
        <v>0</v>
      </c>
      <c r="I18" s="1108">
        <v>0</v>
      </c>
      <c r="J18" s="1108">
        <v>0</v>
      </c>
      <c r="K18" s="2586"/>
    </row>
    <row r="19" spans="2:11" ht="60.75">
      <c r="B19" s="1111">
        <v>9</v>
      </c>
      <c r="C19" s="2584"/>
      <c r="D19" s="1112" t="s">
        <v>797</v>
      </c>
      <c r="E19" s="1107" t="s">
        <v>798</v>
      </c>
      <c r="F19" s="1107" t="s">
        <v>796</v>
      </c>
      <c r="G19" s="1108">
        <v>2099934.1836724998</v>
      </c>
      <c r="H19" s="1108">
        <v>3899877.7696775002</v>
      </c>
      <c r="I19" s="1108">
        <v>0</v>
      </c>
      <c r="J19" s="1108">
        <v>0</v>
      </c>
      <c r="K19" s="2586"/>
    </row>
    <row r="20" spans="2:11">
      <c r="B20" s="1111">
        <v>10</v>
      </c>
      <c r="C20" s="2584"/>
      <c r="D20" s="1112" t="s">
        <v>799</v>
      </c>
      <c r="E20" s="1107" t="s">
        <v>800</v>
      </c>
      <c r="F20" s="1107" t="s">
        <v>801</v>
      </c>
      <c r="G20" s="1108">
        <v>34785349.999999821</v>
      </c>
      <c r="H20" s="1108">
        <v>34785349.999999821</v>
      </c>
      <c r="I20" s="1108">
        <v>41742419.999999784</v>
      </c>
      <c r="J20" s="1108">
        <v>0</v>
      </c>
      <c r="K20" s="2586"/>
    </row>
    <row r="21" spans="2:11">
      <c r="B21" s="1111">
        <v>11</v>
      </c>
      <c r="C21" s="2584"/>
      <c r="D21" s="1112" t="s">
        <v>802</v>
      </c>
      <c r="E21" s="1107" t="s">
        <v>798</v>
      </c>
      <c r="F21" s="1107" t="s">
        <v>796</v>
      </c>
      <c r="G21" s="1108">
        <v>11359446.15231894</v>
      </c>
      <c r="H21" s="1108">
        <v>18932410.253864899</v>
      </c>
      <c r="I21" s="1108">
        <v>0</v>
      </c>
      <c r="J21" s="1108">
        <v>0</v>
      </c>
      <c r="K21" s="2586"/>
    </row>
    <row r="22" spans="2:11" ht="40.5">
      <c r="B22" s="1111">
        <v>12</v>
      </c>
      <c r="C22" s="2584"/>
      <c r="D22" s="1112" t="s">
        <v>803</v>
      </c>
      <c r="E22" s="1107" t="s">
        <v>786</v>
      </c>
      <c r="F22" s="1107" t="s">
        <v>804</v>
      </c>
      <c r="G22" s="1108">
        <v>33915716.25</v>
      </c>
      <c r="H22" s="1108">
        <v>0</v>
      </c>
      <c r="I22" s="1108">
        <v>0</v>
      </c>
      <c r="J22" s="1108">
        <v>0</v>
      </c>
      <c r="K22" s="2586"/>
    </row>
    <row r="23" spans="2:11" ht="40.5">
      <c r="B23" s="1111">
        <v>13</v>
      </c>
      <c r="C23" s="2585"/>
      <c r="D23" s="1112" t="s">
        <v>805</v>
      </c>
      <c r="E23" s="1107" t="s">
        <v>778</v>
      </c>
      <c r="F23" s="1107" t="s">
        <v>779</v>
      </c>
      <c r="G23" s="1108">
        <v>24369016.210000001</v>
      </c>
      <c r="H23" s="1108">
        <v>0</v>
      </c>
      <c r="I23" s="1108">
        <v>0</v>
      </c>
      <c r="J23" s="1108">
        <v>0</v>
      </c>
      <c r="K23" s="2587"/>
    </row>
    <row r="24" spans="2:11" ht="40.5">
      <c r="B24" s="1109">
        <v>14</v>
      </c>
      <c r="C24" s="2577" t="s">
        <v>806</v>
      </c>
      <c r="D24" s="1110" t="s">
        <v>807</v>
      </c>
      <c r="E24" s="1069" t="s">
        <v>808</v>
      </c>
      <c r="F24" s="1069" t="s">
        <v>809</v>
      </c>
      <c r="G24" s="596">
        <v>21612615.68</v>
      </c>
      <c r="H24" s="596">
        <v>0</v>
      </c>
      <c r="I24" s="596">
        <v>0</v>
      </c>
      <c r="J24" s="596">
        <v>0</v>
      </c>
      <c r="K24" s="2578">
        <f>SUM(G24:J25)</f>
        <v>114193435.38000001</v>
      </c>
    </row>
    <row r="25" spans="2:11" ht="40.5">
      <c r="B25" s="1109">
        <v>15</v>
      </c>
      <c r="C25" s="2577"/>
      <c r="D25" s="1110" t="s">
        <v>810</v>
      </c>
      <c r="E25" s="1069" t="s">
        <v>808</v>
      </c>
      <c r="F25" s="1069" t="s">
        <v>811</v>
      </c>
      <c r="G25" s="596">
        <v>92538810</v>
      </c>
      <c r="H25" s="596">
        <v>42009.7</v>
      </c>
      <c r="I25" s="596">
        <v>0</v>
      </c>
      <c r="J25" s="596">
        <v>0</v>
      </c>
      <c r="K25" s="2580"/>
    </row>
    <row r="26" spans="2:11" ht="40.5">
      <c r="B26" s="1111">
        <v>16</v>
      </c>
      <c r="C26" s="2573" t="s">
        <v>812</v>
      </c>
      <c r="D26" s="1112" t="s">
        <v>813</v>
      </c>
      <c r="E26" s="1107" t="s">
        <v>775</v>
      </c>
      <c r="F26" s="1107" t="s">
        <v>814</v>
      </c>
      <c r="G26" s="1108">
        <v>19994032.5</v>
      </c>
      <c r="H26" s="1108">
        <v>0</v>
      </c>
      <c r="I26" s="1108">
        <v>0</v>
      </c>
      <c r="J26" s="1108">
        <v>0</v>
      </c>
      <c r="K26" s="2574">
        <f>SUM(G26:J27)</f>
        <v>30756307.399999999</v>
      </c>
    </row>
    <row r="27" spans="2:11">
      <c r="B27" s="1111">
        <v>17</v>
      </c>
      <c r="C27" s="2573"/>
      <c r="D27" s="1112" t="s">
        <v>815</v>
      </c>
      <c r="E27" s="1107" t="s">
        <v>786</v>
      </c>
      <c r="F27" s="1107" t="s">
        <v>816</v>
      </c>
      <c r="G27" s="1108">
        <v>10762274.9</v>
      </c>
      <c r="H27" s="1108"/>
      <c r="I27" s="1108"/>
      <c r="J27" s="1108"/>
      <c r="K27" s="2575"/>
    </row>
    <row r="28" spans="2:11" ht="40.5">
      <c r="B28" s="1109">
        <v>18</v>
      </c>
      <c r="C28" s="2577" t="s">
        <v>817</v>
      </c>
      <c r="D28" s="1110" t="s">
        <v>818</v>
      </c>
      <c r="E28" s="1069" t="s">
        <v>784</v>
      </c>
      <c r="F28" s="1069" t="s">
        <v>819</v>
      </c>
      <c r="G28" s="596">
        <v>650600</v>
      </c>
      <c r="H28" s="596">
        <v>0</v>
      </c>
      <c r="I28" s="596">
        <v>0</v>
      </c>
      <c r="J28" s="596">
        <v>0</v>
      </c>
      <c r="K28" s="2578">
        <f>SUM(G28:J30)</f>
        <v>26281499.818300001</v>
      </c>
    </row>
    <row r="29" spans="2:11" ht="40.5">
      <c r="B29" s="1109">
        <v>19</v>
      </c>
      <c r="C29" s="2577"/>
      <c r="D29" s="1110" t="s">
        <v>820</v>
      </c>
      <c r="E29" s="1069" t="s">
        <v>821</v>
      </c>
      <c r="F29" s="1069" t="s">
        <v>822</v>
      </c>
      <c r="G29" s="596">
        <v>8612260.3191</v>
      </c>
      <c r="H29" s="596">
        <v>8058640.9391999999</v>
      </c>
      <c r="I29" s="596">
        <v>0</v>
      </c>
      <c r="J29" s="596">
        <v>0</v>
      </c>
      <c r="K29" s="2579"/>
    </row>
    <row r="30" spans="2:11" ht="40.5">
      <c r="B30" s="1109">
        <v>20</v>
      </c>
      <c r="C30" s="2577"/>
      <c r="D30" s="1110" t="s">
        <v>823</v>
      </c>
      <c r="E30" s="1069" t="s">
        <v>784</v>
      </c>
      <c r="F30" s="1069" t="s">
        <v>782</v>
      </c>
      <c r="G30" s="596">
        <v>8959998.5600000005</v>
      </c>
      <c r="H30" s="596">
        <v>0</v>
      </c>
      <c r="I30" s="596">
        <v>0</v>
      </c>
      <c r="J30" s="596">
        <v>0</v>
      </c>
      <c r="K30" s="2580"/>
    </row>
    <row r="31" spans="2:11" ht="60.75">
      <c r="B31" s="1111">
        <v>21</v>
      </c>
      <c r="C31" s="2573" t="s">
        <v>824</v>
      </c>
      <c r="D31" s="1112" t="s">
        <v>825</v>
      </c>
      <c r="E31" s="1107" t="s">
        <v>792</v>
      </c>
      <c r="F31" s="1107" t="s">
        <v>782</v>
      </c>
      <c r="G31" s="1108">
        <v>82123661.200000003</v>
      </c>
      <c r="H31" s="1108">
        <v>32445682.18</v>
      </c>
      <c r="I31" s="1108">
        <v>0</v>
      </c>
      <c r="J31" s="1108">
        <v>0</v>
      </c>
      <c r="K31" s="2574">
        <f>SUM(G31:J32)</f>
        <v>154557408.38</v>
      </c>
    </row>
    <row r="32" spans="2:11">
      <c r="B32" s="1111">
        <v>22</v>
      </c>
      <c r="C32" s="2573"/>
      <c r="D32" s="1112" t="s">
        <v>826</v>
      </c>
      <c r="E32" s="1107" t="s">
        <v>827</v>
      </c>
      <c r="F32" s="1107" t="s">
        <v>828</v>
      </c>
      <c r="G32" s="1108">
        <v>39988065</v>
      </c>
      <c r="H32" s="1108">
        <v>0</v>
      </c>
      <c r="I32" s="1108">
        <v>0</v>
      </c>
      <c r="J32" s="1108">
        <v>0</v>
      </c>
      <c r="K32" s="2575"/>
    </row>
    <row r="33" spans="2:11" ht="40.5">
      <c r="B33" s="1109">
        <v>23</v>
      </c>
      <c r="C33" s="1069" t="s">
        <v>829</v>
      </c>
      <c r="D33" s="1110" t="s">
        <v>830</v>
      </c>
      <c r="E33" s="1069" t="s">
        <v>831</v>
      </c>
      <c r="F33" s="1069" t="s">
        <v>832</v>
      </c>
      <c r="G33" s="596">
        <v>465483</v>
      </c>
      <c r="H33" s="596">
        <v>0</v>
      </c>
      <c r="I33" s="596">
        <v>0</v>
      </c>
      <c r="J33" s="596">
        <v>0</v>
      </c>
      <c r="K33" s="2089">
        <f>SUM(G33:J33)</f>
        <v>465483</v>
      </c>
    </row>
    <row r="34" spans="2:11" ht="60.75">
      <c r="B34" s="1111">
        <v>24</v>
      </c>
      <c r="C34" s="1107" t="s">
        <v>833</v>
      </c>
      <c r="D34" s="1112" t="s">
        <v>834</v>
      </c>
      <c r="E34" s="1107" t="s">
        <v>784</v>
      </c>
      <c r="F34" s="1107" t="s">
        <v>782</v>
      </c>
      <c r="G34" s="1108">
        <v>31239072.439850003</v>
      </c>
      <c r="H34" s="1108">
        <v>31239072.439850003</v>
      </c>
      <c r="I34" s="1108">
        <v>37486886.927820005</v>
      </c>
      <c r="J34" s="1108">
        <v>0</v>
      </c>
      <c r="K34" s="1512">
        <f>SUM(G34:J34)</f>
        <v>99965031.807520002</v>
      </c>
    </row>
    <row r="35" spans="2:11" ht="40.5">
      <c r="B35" s="1109">
        <v>25</v>
      </c>
      <c r="C35" s="1069" t="s">
        <v>835</v>
      </c>
      <c r="D35" s="1110" t="s">
        <v>836</v>
      </c>
      <c r="E35" s="1069" t="s">
        <v>808</v>
      </c>
      <c r="F35" s="1069" t="s">
        <v>837</v>
      </c>
      <c r="G35" s="596">
        <v>254329395</v>
      </c>
      <c r="H35" s="596"/>
      <c r="I35" s="596"/>
      <c r="J35" s="596"/>
      <c r="K35" s="2089">
        <f>SUM(G35:J35)</f>
        <v>254329395</v>
      </c>
    </row>
    <row r="36" spans="2:11" ht="60.75">
      <c r="B36" s="1111">
        <v>26</v>
      </c>
      <c r="C36" s="2573" t="s">
        <v>838</v>
      </c>
      <c r="D36" s="1112" t="s">
        <v>839</v>
      </c>
      <c r="E36" s="1107" t="s">
        <v>784</v>
      </c>
      <c r="F36" s="1107" t="s">
        <v>782</v>
      </c>
      <c r="G36" s="1108">
        <v>8413599.4000000004</v>
      </c>
      <c r="H36" s="1108">
        <v>8413599.4000000004</v>
      </c>
      <c r="I36" s="1108">
        <v>10096319.279999999</v>
      </c>
      <c r="J36" s="1108">
        <v>0</v>
      </c>
      <c r="K36" s="2574">
        <f>SUM(G36:J40)</f>
        <v>733947127.12681806</v>
      </c>
    </row>
    <row r="37" spans="2:11" ht="40.5">
      <c r="B37" s="1111">
        <v>27</v>
      </c>
      <c r="C37" s="2573"/>
      <c r="D37" s="1112" t="s">
        <v>840</v>
      </c>
      <c r="E37" s="1107" t="s">
        <v>784</v>
      </c>
      <c r="F37" s="1107" t="s">
        <v>782</v>
      </c>
      <c r="G37" s="1108">
        <v>44624373.536249995</v>
      </c>
      <c r="H37" s="1108">
        <v>59499164.715000004</v>
      </c>
      <c r="I37" s="1108">
        <v>74373955.893749997</v>
      </c>
      <c r="J37" s="1108">
        <v>89248747.07249999</v>
      </c>
      <c r="K37" s="2576"/>
    </row>
    <row r="38" spans="2:11" ht="40.5">
      <c r="B38" s="1111">
        <v>28</v>
      </c>
      <c r="C38" s="2573"/>
      <c r="D38" s="1112" t="s">
        <v>841</v>
      </c>
      <c r="E38" s="1107" t="s">
        <v>784</v>
      </c>
      <c r="F38" s="1107" t="s">
        <v>782</v>
      </c>
      <c r="G38" s="1108">
        <v>55326328.241662003</v>
      </c>
      <c r="H38" s="1108">
        <v>55326328.241662003</v>
      </c>
      <c r="I38" s="1108">
        <v>66391593.889994398</v>
      </c>
      <c r="J38" s="1108">
        <v>0</v>
      </c>
      <c r="K38" s="2576"/>
    </row>
    <row r="39" spans="2:11" ht="60.75">
      <c r="B39" s="1111">
        <v>29</v>
      </c>
      <c r="C39" s="2573"/>
      <c r="D39" s="1112" t="s">
        <v>842</v>
      </c>
      <c r="E39" s="1107" t="s">
        <v>784</v>
      </c>
      <c r="F39" s="1107" t="s">
        <v>782</v>
      </c>
      <c r="G39" s="1108">
        <v>30683149.874999966</v>
      </c>
      <c r="H39" s="1108">
        <v>30683149.874999966</v>
      </c>
      <c r="I39" s="1108">
        <v>36819779.849999957</v>
      </c>
      <c r="J39" s="1108">
        <v>0</v>
      </c>
      <c r="K39" s="2576"/>
    </row>
    <row r="40" spans="2:11" ht="40.5">
      <c r="B40" s="1111">
        <v>30</v>
      </c>
      <c r="C40" s="2573"/>
      <c r="D40" s="1112" t="s">
        <v>843</v>
      </c>
      <c r="E40" s="1107" t="s">
        <v>784</v>
      </c>
      <c r="F40" s="1107" t="s">
        <v>782</v>
      </c>
      <c r="G40" s="1108">
        <v>51264699.329999946</v>
      </c>
      <c r="H40" s="1108">
        <v>51264699.329999946</v>
      </c>
      <c r="I40" s="1108">
        <v>61517639.195999935</v>
      </c>
      <c r="J40" s="1108">
        <v>0</v>
      </c>
      <c r="K40" s="2575"/>
    </row>
    <row r="41" spans="2:11" ht="40.5">
      <c r="B41" s="1109">
        <v>31</v>
      </c>
      <c r="C41" s="1069" t="s">
        <v>844</v>
      </c>
      <c r="D41" s="1110" t="s">
        <v>845</v>
      </c>
      <c r="E41" s="1069" t="s">
        <v>784</v>
      </c>
      <c r="F41" s="1069" t="s">
        <v>846</v>
      </c>
      <c r="G41" s="596">
        <v>7695340.9949999992</v>
      </c>
      <c r="H41" s="596"/>
      <c r="I41" s="596"/>
      <c r="J41" s="596"/>
      <c r="K41" s="2089">
        <f>SUM(G41:J41)</f>
        <v>7695340.9949999992</v>
      </c>
    </row>
    <row r="42" spans="2:11" ht="60.75">
      <c r="B42" s="1111">
        <v>32</v>
      </c>
      <c r="C42" s="2573" t="s">
        <v>847</v>
      </c>
      <c r="D42" s="1112" t="s">
        <v>848</v>
      </c>
      <c r="E42" s="1107" t="s">
        <v>784</v>
      </c>
      <c r="F42" s="1107" t="s">
        <v>782</v>
      </c>
      <c r="G42" s="1108">
        <v>6109204.3144199941</v>
      </c>
      <c r="H42" s="1108">
        <v>10182007.190699989</v>
      </c>
      <c r="I42" s="1108">
        <v>0</v>
      </c>
      <c r="J42" s="1108">
        <v>0</v>
      </c>
      <c r="K42" s="2574">
        <f>SUM(G42:J44)</f>
        <v>47683699.821938992</v>
      </c>
    </row>
    <row r="43" spans="2:11" ht="40.5">
      <c r="B43" s="1111">
        <v>33</v>
      </c>
      <c r="C43" s="2573"/>
      <c r="D43" s="1112" t="s">
        <v>849</v>
      </c>
      <c r="E43" s="1107" t="s">
        <v>784</v>
      </c>
      <c r="F43" s="1107" t="s">
        <v>782</v>
      </c>
      <c r="G43" s="1108">
        <v>3743589.1347480002</v>
      </c>
      <c r="H43" s="1108">
        <v>3743589.1347480002</v>
      </c>
      <c r="I43" s="1108">
        <v>3743589.1347480002</v>
      </c>
      <c r="J43" s="1108">
        <v>3743589.1347480002</v>
      </c>
      <c r="K43" s="2576"/>
    </row>
    <row r="44" spans="2:11" ht="40.5">
      <c r="B44" s="1111">
        <v>34</v>
      </c>
      <c r="C44" s="2573"/>
      <c r="D44" s="1112" t="s">
        <v>850</v>
      </c>
      <c r="E44" s="1107" t="s">
        <v>784</v>
      </c>
      <c r="F44" s="1107" t="s">
        <v>782</v>
      </c>
      <c r="G44" s="1108">
        <v>5472710.5926089995</v>
      </c>
      <c r="H44" s="1108">
        <v>5472710.5926089995</v>
      </c>
      <c r="I44" s="1108">
        <v>5472710.5926089995</v>
      </c>
      <c r="J44" s="1108"/>
      <c r="K44" s="2575"/>
    </row>
    <row r="45" spans="2:11" ht="40.5">
      <c r="B45" s="1109">
        <v>35</v>
      </c>
      <c r="C45" s="2577" t="s">
        <v>851</v>
      </c>
      <c r="D45" s="1110" t="s">
        <v>852</v>
      </c>
      <c r="E45" s="1069" t="s">
        <v>800</v>
      </c>
      <c r="F45" s="1069" t="s">
        <v>853</v>
      </c>
      <c r="G45" s="596">
        <v>344245356</v>
      </c>
      <c r="H45" s="596">
        <v>0</v>
      </c>
      <c r="I45" s="596">
        <v>0</v>
      </c>
      <c r="J45" s="596">
        <v>0</v>
      </c>
      <c r="K45" s="2578">
        <f>SUM(G45:J54)</f>
        <v>690891998.71575904</v>
      </c>
    </row>
    <row r="46" spans="2:11" ht="40.5">
      <c r="B46" s="1109">
        <v>36</v>
      </c>
      <c r="C46" s="2577"/>
      <c r="D46" s="1110" t="s">
        <v>854</v>
      </c>
      <c r="E46" s="1069" t="s">
        <v>786</v>
      </c>
      <c r="F46" s="1069" t="s">
        <v>855</v>
      </c>
      <c r="G46" s="596">
        <v>1110470.120725</v>
      </c>
      <c r="H46" s="596">
        <v>1110470.120725</v>
      </c>
      <c r="I46" s="596">
        <v>1332564.14487</v>
      </c>
      <c r="J46" s="596"/>
      <c r="K46" s="2579"/>
    </row>
    <row r="47" spans="2:11" ht="40.5">
      <c r="B47" s="1109">
        <v>37</v>
      </c>
      <c r="C47" s="2577"/>
      <c r="D47" s="1110" t="s">
        <v>856</v>
      </c>
      <c r="E47" s="1069" t="s">
        <v>789</v>
      </c>
      <c r="F47" s="1069" t="s">
        <v>857</v>
      </c>
      <c r="G47" s="596">
        <v>12036414.15</v>
      </c>
      <c r="H47" s="596">
        <v>0</v>
      </c>
      <c r="I47" s="596">
        <v>0</v>
      </c>
      <c r="J47" s="596">
        <v>0</v>
      </c>
      <c r="K47" s="2579"/>
    </row>
    <row r="48" spans="2:11" ht="40.5">
      <c r="B48" s="1109">
        <v>38</v>
      </c>
      <c r="C48" s="2577"/>
      <c r="D48" s="1110" t="s">
        <v>858</v>
      </c>
      <c r="E48" s="1069" t="s">
        <v>781</v>
      </c>
      <c r="F48" s="1069" t="s">
        <v>859</v>
      </c>
      <c r="G48" s="596">
        <v>66605000</v>
      </c>
      <c r="H48" s="596">
        <v>19670142.100000001</v>
      </c>
      <c r="I48" s="596">
        <v>0</v>
      </c>
      <c r="J48" s="596">
        <v>0</v>
      </c>
      <c r="K48" s="2579"/>
    </row>
    <row r="49" spans="2:11" ht="40.5">
      <c r="B49" s="1109">
        <v>39</v>
      </c>
      <c r="C49" s="2577"/>
      <c r="D49" s="1110" t="s">
        <v>860</v>
      </c>
      <c r="E49" s="1069" t="s">
        <v>778</v>
      </c>
      <c r="F49" s="1069" t="s">
        <v>861</v>
      </c>
      <c r="G49" s="596">
        <v>15035723.714953272</v>
      </c>
      <c r="H49" s="596"/>
      <c r="I49" s="596">
        <v>0</v>
      </c>
      <c r="J49" s="596">
        <v>0</v>
      </c>
      <c r="K49" s="2579"/>
    </row>
    <row r="50" spans="2:11" ht="40.5">
      <c r="B50" s="1109">
        <v>40</v>
      </c>
      <c r="C50" s="2577"/>
      <c r="D50" s="1110" t="s">
        <v>862</v>
      </c>
      <c r="E50" s="1069" t="s">
        <v>778</v>
      </c>
      <c r="F50" s="1069" t="s">
        <v>828</v>
      </c>
      <c r="G50" s="596">
        <v>72171473.831775695</v>
      </c>
      <c r="H50" s="596">
        <v>0</v>
      </c>
      <c r="I50" s="596">
        <v>0</v>
      </c>
      <c r="J50" s="596">
        <v>0</v>
      </c>
      <c r="K50" s="2579"/>
    </row>
    <row r="51" spans="2:11" ht="40.5">
      <c r="B51" s="1109">
        <v>41</v>
      </c>
      <c r="C51" s="2577"/>
      <c r="D51" s="1110" t="s">
        <v>863</v>
      </c>
      <c r="E51" s="1069" t="s">
        <v>778</v>
      </c>
      <c r="F51" s="1069" t="s">
        <v>779</v>
      </c>
      <c r="G51" s="596">
        <v>36085736.915887848</v>
      </c>
      <c r="H51" s="596">
        <v>0</v>
      </c>
      <c r="I51" s="596">
        <v>0</v>
      </c>
      <c r="J51" s="596">
        <v>0</v>
      </c>
      <c r="K51" s="2579"/>
    </row>
    <row r="52" spans="2:11" ht="40.5">
      <c r="B52" s="1109">
        <v>42</v>
      </c>
      <c r="C52" s="2577"/>
      <c r="D52" s="1110" t="s">
        <v>864</v>
      </c>
      <c r="E52" s="1069" t="s">
        <v>778</v>
      </c>
      <c r="F52" s="1069" t="s">
        <v>782</v>
      </c>
      <c r="G52" s="596">
        <v>48114315.887850463</v>
      </c>
      <c r="H52" s="596">
        <v>0</v>
      </c>
      <c r="I52" s="596">
        <v>0</v>
      </c>
      <c r="J52" s="596">
        <v>0</v>
      </c>
      <c r="K52" s="2579"/>
    </row>
    <row r="53" spans="2:11" ht="40.5">
      <c r="B53" s="1109">
        <v>43</v>
      </c>
      <c r="C53" s="2577"/>
      <c r="D53" s="1110" t="s">
        <v>865</v>
      </c>
      <c r="E53" s="1069" t="s">
        <v>778</v>
      </c>
      <c r="F53" s="1069" t="s">
        <v>866</v>
      </c>
      <c r="G53" s="596">
        <v>43302884.299065419</v>
      </c>
      <c r="H53" s="596">
        <v>0</v>
      </c>
      <c r="I53" s="596">
        <v>0</v>
      </c>
      <c r="J53" s="596">
        <v>0</v>
      </c>
      <c r="K53" s="2579"/>
    </row>
    <row r="54" spans="2:11" ht="40.5">
      <c r="B54" s="1109">
        <v>44</v>
      </c>
      <c r="C54" s="2577"/>
      <c r="D54" s="1110" t="s">
        <v>867</v>
      </c>
      <c r="E54" s="1069" t="s">
        <v>778</v>
      </c>
      <c r="F54" s="1069" t="s">
        <v>868</v>
      </c>
      <c r="G54" s="596">
        <v>30071447.429906543</v>
      </c>
      <c r="H54" s="596">
        <v>0</v>
      </c>
      <c r="I54" s="596">
        <v>0</v>
      </c>
      <c r="J54" s="596">
        <v>0</v>
      </c>
      <c r="K54" s="2580"/>
    </row>
    <row r="55" spans="2:11" ht="40.5">
      <c r="B55" s="1111">
        <v>45</v>
      </c>
      <c r="C55" s="1107" t="s">
        <v>869</v>
      </c>
      <c r="D55" s="1112" t="s">
        <v>870</v>
      </c>
      <c r="E55" s="1107" t="s">
        <v>784</v>
      </c>
      <c r="F55" s="1107" t="s">
        <v>782</v>
      </c>
      <c r="G55" s="1108">
        <v>2255737.2050669999</v>
      </c>
      <c r="H55" s="1108">
        <v>2255737.2050669999</v>
      </c>
      <c r="I55" s="1108">
        <v>2255737.2050669999</v>
      </c>
      <c r="J55" s="1108"/>
      <c r="K55" s="1512">
        <f>SUM(G55:J55)</f>
        <v>6767211.6152010001</v>
      </c>
    </row>
    <row r="56" spans="2:11">
      <c r="B56" s="1113"/>
      <c r="C56" s="1113" t="s">
        <v>488</v>
      </c>
      <c r="D56" s="1113"/>
      <c r="E56" s="1113"/>
      <c r="F56" s="1113"/>
      <c r="G56" s="597">
        <f>SUM(G11:G55)</f>
        <v>1650767267.4171247</v>
      </c>
      <c r="H56" s="597">
        <f>SUM(H11:H55)</f>
        <v>422846788.25561911</v>
      </c>
      <c r="I56" s="597">
        <f>SUM(I11:I55)</f>
        <v>351376151.26960099</v>
      </c>
      <c r="J56" s="597">
        <f>SUM(J11:J55)</f>
        <v>92992336.207247987</v>
      </c>
      <c r="K56" s="597">
        <f>SUM(K11:K55)</f>
        <v>2517982543.1495929</v>
      </c>
    </row>
    <row r="58" spans="2:11">
      <c r="C58" s="2572" t="s">
        <v>1808</v>
      </c>
      <c r="D58" s="2572"/>
      <c r="E58" s="2572"/>
      <c r="F58" s="2572"/>
      <c r="G58" s="2572"/>
      <c r="H58" s="2572"/>
      <c r="I58" s="2572"/>
    </row>
  </sheetData>
  <mergeCells count="24">
    <mergeCell ref="B7:K7"/>
    <mergeCell ref="B8:K8"/>
    <mergeCell ref="A1:K1"/>
    <mergeCell ref="A2:K2"/>
    <mergeCell ref="A3:K3"/>
    <mergeCell ref="C11:C12"/>
    <mergeCell ref="C13:C23"/>
    <mergeCell ref="K13:K23"/>
    <mergeCell ref="K11:K12"/>
    <mergeCell ref="C24:C25"/>
    <mergeCell ref="K24:K25"/>
    <mergeCell ref="C26:C27"/>
    <mergeCell ref="K26:K27"/>
    <mergeCell ref="C28:C30"/>
    <mergeCell ref="K28:K30"/>
    <mergeCell ref="C45:C54"/>
    <mergeCell ref="K45:K54"/>
    <mergeCell ref="C58:I58"/>
    <mergeCell ref="C31:C32"/>
    <mergeCell ref="K31:K32"/>
    <mergeCell ref="C36:C40"/>
    <mergeCell ref="K36:K40"/>
    <mergeCell ref="C42:C44"/>
    <mergeCell ref="K42:K44"/>
  </mergeCells>
  <pageMargins left="0.7" right="0.7" top="0.75" bottom="0.75" header="0.3" footer="0.3"/>
  <pageSetup orientation="portrait" r:id="rId1"/>
  <ignoredErrors>
    <ignoredError sqref="G56:K56" formulaRange="1"/>
  </ignoredErrors>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0B138-295C-4227-9C13-E3200D8AFEB0}">
  <dimension ref="A1:L68"/>
  <sheetViews>
    <sheetView showGridLines="0" zoomScale="74" zoomScaleNormal="80" workbookViewId="0">
      <selection activeCell="B7" sqref="B7:H7"/>
    </sheetView>
  </sheetViews>
  <sheetFormatPr baseColWidth="10" defaultColWidth="11.42578125" defaultRowHeight="18.75"/>
  <cols>
    <col min="1" max="1" width="11.42578125" style="1194"/>
    <col min="2" max="2" width="77.5703125" style="1194" customWidth="1"/>
    <col min="3" max="4" width="26.42578125" style="1194" customWidth="1"/>
    <col min="5" max="5" width="23.5703125" style="1194" customWidth="1"/>
    <col min="6" max="6" width="15.140625" style="1194" customWidth="1"/>
    <col min="7" max="8" width="14.5703125" style="1194" customWidth="1"/>
    <col min="9" max="9" width="15.85546875" style="1194" bestFit="1" customWidth="1"/>
    <col min="10" max="10" width="21" style="1194" bestFit="1" customWidth="1"/>
    <col min="11" max="11" width="32.42578125" style="1194" bestFit="1" customWidth="1"/>
    <col min="12" max="12" width="17.140625" style="1194" bestFit="1" customWidth="1"/>
    <col min="13" max="16384" width="11.42578125" style="1194"/>
  </cols>
  <sheetData>
    <row r="1" spans="1:12" ht="18.75" customHeight="1">
      <c r="A1" s="2117" t="s">
        <v>476</v>
      </c>
      <c r="B1" s="2117"/>
      <c r="C1" s="2117"/>
      <c r="D1" s="2117"/>
      <c r="E1" s="2117"/>
      <c r="F1" s="2117"/>
      <c r="G1" s="2117"/>
      <c r="H1" s="2117"/>
      <c r="I1" s="110"/>
      <c r="J1" s="110"/>
      <c r="K1" s="110"/>
      <c r="L1" s="110"/>
    </row>
    <row r="2" spans="1:12" ht="18.75" customHeight="1">
      <c r="A2" s="2117" t="s">
        <v>477</v>
      </c>
      <c r="B2" s="2117"/>
      <c r="C2" s="2117"/>
      <c r="D2" s="2117"/>
      <c r="E2" s="2117"/>
      <c r="F2" s="2117"/>
      <c r="G2" s="2117"/>
      <c r="H2" s="2117"/>
      <c r="I2" s="110"/>
      <c r="J2" s="110"/>
      <c r="K2" s="110"/>
      <c r="L2" s="110"/>
    </row>
    <row r="3" spans="1:12" ht="18.75" customHeight="1">
      <c r="A3" s="2118" t="s">
        <v>478</v>
      </c>
      <c r="B3" s="2118"/>
      <c r="C3" s="2118"/>
      <c r="D3" s="2118"/>
      <c r="E3" s="2118"/>
      <c r="F3" s="2118"/>
      <c r="G3" s="2118"/>
      <c r="H3" s="2118"/>
      <c r="I3" s="112"/>
      <c r="J3" s="112"/>
      <c r="K3" s="112"/>
      <c r="L3" s="112"/>
    </row>
    <row r="6" spans="1:12" ht="19.5" thickBot="1">
      <c r="B6" s="2593" t="s">
        <v>1967</v>
      </c>
      <c r="C6" s="2593"/>
      <c r="D6" s="2593"/>
      <c r="E6" s="2593"/>
      <c r="F6" s="2593"/>
      <c r="G6" s="2593"/>
      <c r="H6" s="2593"/>
    </row>
    <row r="7" spans="1:12" ht="19.5" thickBot="1">
      <c r="B7" s="2594" t="s">
        <v>1105</v>
      </c>
      <c r="C7" s="2594"/>
      <c r="D7" s="2594"/>
      <c r="E7" s="2594"/>
      <c r="F7" s="2594"/>
      <c r="G7" s="2594"/>
      <c r="H7" s="2594"/>
      <c r="K7" s="1195" t="s">
        <v>954</v>
      </c>
      <c r="L7" s="1196">
        <v>9594604193177.8203</v>
      </c>
    </row>
    <row r="8" spans="1:12" ht="19.5" thickBot="1">
      <c r="B8" s="2595" t="s">
        <v>968</v>
      </c>
      <c r="C8" s="2595"/>
      <c r="D8" s="2595"/>
      <c r="E8" s="2595"/>
      <c r="F8" s="2595"/>
      <c r="G8" s="2595"/>
      <c r="H8" s="2595"/>
    </row>
    <row r="9" spans="1:12" ht="30" customHeight="1" thickBot="1">
      <c r="A9" s="1197"/>
      <c r="B9" s="2596" t="s">
        <v>38</v>
      </c>
      <c r="C9" s="2598" t="s">
        <v>955</v>
      </c>
      <c r="D9" s="2598" t="s">
        <v>1106</v>
      </c>
      <c r="E9" s="2598" t="s">
        <v>971</v>
      </c>
      <c r="F9" s="2600" t="s">
        <v>958</v>
      </c>
      <c r="G9" s="2601"/>
      <c r="H9" s="2591" t="s">
        <v>1107</v>
      </c>
      <c r="I9" s="1199"/>
    </row>
    <row r="10" spans="1:12" ht="44.1" customHeight="1" thickBot="1">
      <c r="A10" s="1197"/>
      <c r="B10" s="2597"/>
      <c r="C10" s="2599"/>
      <c r="D10" s="2599"/>
      <c r="E10" s="2599"/>
      <c r="F10" s="1198" t="s">
        <v>48</v>
      </c>
      <c r="G10" s="1201" t="s">
        <v>49</v>
      </c>
      <c r="H10" s="2592"/>
      <c r="I10" s="1199"/>
      <c r="J10" s="1202"/>
    </row>
    <row r="11" spans="1:12" ht="21" customHeight="1" thickBot="1">
      <c r="A11" s="1197"/>
      <c r="B11" s="1203"/>
      <c r="C11" s="1200">
        <v>1</v>
      </c>
      <c r="D11" s="1204">
        <v>2</v>
      </c>
      <c r="E11" s="1204">
        <v>3</v>
      </c>
      <c r="F11" s="1204" t="s">
        <v>960</v>
      </c>
      <c r="G11" s="1205" t="s">
        <v>961</v>
      </c>
      <c r="H11" s="1201" t="s">
        <v>1108</v>
      </c>
      <c r="I11" s="1199"/>
    </row>
    <row r="12" spans="1:12">
      <c r="B12" s="1206" t="s">
        <v>1109</v>
      </c>
      <c r="C12" s="1207">
        <f>SUM(C13:C19)</f>
        <v>1211190807665.8503</v>
      </c>
      <c r="D12" s="1207">
        <f>SUM(D13:D19)</f>
        <v>1240428372056</v>
      </c>
      <c r="E12" s="1207">
        <f>SUM(E13:E19)</f>
        <v>1509640188425</v>
      </c>
      <c r="F12" s="1208">
        <f>E12-D12</f>
        <v>269211816369</v>
      </c>
      <c r="G12" s="1209">
        <f>IFERROR(E12/D12-1,"0.0%")</f>
        <v>0.21703132759111554</v>
      </c>
      <c r="H12" s="1210">
        <f>E12/$L$7</f>
        <v>0.15734262279400954</v>
      </c>
    </row>
    <row r="13" spans="1:12">
      <c r="B13" s="1211" t="s">
        <v>1110</v>
      </c>
      <c r="C13" s="1212">
        <v>1082460529021.5905</v>
      </c>
      <c r="D13" s="1212">
        <v>1159747493169</v>
      </c>
      <c r="E13" s="1212">
        <v>1388014705374</v>
      </c>
      <c r="F13" s="1212">
        <f t="shared" ref="F13:F63" si="0">E13-D13</f>
        <v>228267212205</v>
      </c>
      <c r="G13" s="1213">
        <f t="shared" ref="G13:G63" si="1">IFERROR(E13/D13-1,"0.0%")</f>
        <v>0.19682492400243246</v>
      </c>
      <c r="H13" s="1214">
        <f t="shared" ref="H13:H63" si="2">E13/$L$7</f>
        <v>0.14466617667886067</v>
      </c>
    </row>
    <row r="14" spans="1:12">
      <c r="B14" s="1211" t="s">
        <v>1111</v>
      </c>
      <c r="C14" s="1212">
        <v>7372264993.9800005</v>
      </c>
      <c r="D14" s="1212">
        <v>4445524135</v>
      </c>
      <c r="E14" s="1212">
        <v>8669138803</v>
      </c>
      <c r="F14" s="1212">
        <f t="shared" si="0"/>
        <v>4223614668</v>
      </c>
      <c r="G14" s="1213">
        <f t="shared" si="1"/>
        <v>0.95008249640286802</v>
      </c>
      <c r="H14" s="1214">
        <f t="shared" si="2"/>
        <v>9.0354314033757991E-4</v>
      </c>
    </row>
    <row r="15" spans="1:12">
      <c r="B15" s="1211" t="s">
        <v>1112</v>
      </c>
      <c r="C15" s="1212">
        <v>41662987024.279999</v>
      </c>
      <c r="D15" s="1212">
        <v>42094309583</v>
      </c>
      <c r="E15" s="1212">
        <v>44627431868</v>
      </c>
      <c r="F15" s="1212">
        <f t="shared" si="0"/>
        <v>2533122285</v>
      </c>
      <c r="G15" s="1213">
        <f t="shared" si="1"/>
        <v>6.0177309239513255E-2</v>
      </c>
      <c r="H15" s="1214">
        <f t="shared" si="2"/>
        <v>4.651305147087989E-3</v>
      </c>
    </row>
    <row r="16" spans="1:12">
      <c r="B16" s="1211" t="s">
        <v>1113</v>
      </c>
      <c r="C16" s="1212">
        <v>11534199077.419998</v>
      </c>
      <c r="D16" s="1212">
        <v>21158472346</v>
      </c>
      <c r="E16" s="1212">
        <v>21328944090</v>
      </c>
      <c r="F16" s="1212">
        <f t="shared" si="0"/>
        <v>170471744</v>
      </c>
      <c r="G16" s="1213">
        <f t="shared" si="1"/>
        <v>8.0569022759446884E-3</v>
      </c>
      <c r="H16" s="1214">
        <f t="shared" si="2"/>
        <v>2.223014484033203E-3</v>
      </c>
    </row>
    <row r="17" spans="2:9">
      <c r="B17" s="1211" t="s">
        <v>1114</v>
      </c>
      <c r="C17" s="1212">
        <v>54535991113.099998</v>
      </c>
      <c r="D17" s="1212">
        <v>1343331371</v>
      </c>
      <c r="E17" s="1212">
        <v>33441354390</v>
      </c>
      <c r="F17" s="1212">
        <f t="shared" si="0"/>
        <v>32098023019</v>
      </c>
      <c r="G17" s="1213">
        <f t="shared" si="1"/>
        <v>23.894344844418882</v>
      </c>
      <c r="H17" s="1214">
        <f t="shared" si="2"/>
        <v>3.4854334495401334E-3</v>
      </c>
    </row>
    <row r="18" spans="2:9">
      <c r="B18" s="1211" t="s">
        <v>1115</v>
      </c>
      <c r="C18" s="1212">
        <v>1252878942.77</v>
      </c>
      <c r="D18" s="1212">
        <v>358342268</v>
      </c>
      <c r="E18" s="1212">
        <v>191811716</v>
      </c>
      <c r="F18" s="1212">
        <f t="shared" si="0"/>
        <v>-166530552</v>
      </c>
      <c r="G18" s="1213">
        <f t="shared" si="1"/>
        <v>-0.46472483675858189</v>
      </c>
      <c r="H18" s="1214">
        <f t="shared" si="2"/>
        <v>1.9991623639502133E-5</v>
      </c>
    </row>
    <row r="19" spans="2:9" ht="19.5" thickBot="1">
      <c r="B19" s="1211" t="s">
        <v>1116</v>
      </c>
      <c r="C19" s="1212">
        <v>12371957492.709999</v>
      </c>
      <c r="D19" s="1212">
        <v>11280899184</v>
      </c>
      <c r="E19" s="1212">
        <v>13366802184</v>
      </c>
      <c r="F19" s="1212">
        <f t="shared" si="0"/>
        <v>2085903000</v>
      </c>
      <c r="G19" s="1213">
        <f t="shared" si="1"/>
        <v>0.18490573898209206</v>
      </c>
      <c r="H19" s="1214">
        <f t="shared" si="2"/>
        <v>1.393158270510458E-3</v>
      </c>
    </row>
    <row r="20" spans="2:9">
      <c r="B20" s="1215" t="s">
        <v>1117</v>
      </c>
      <c r="C20" s="1216">
        <f>SUM(C21,C22,C29,C30,C31,C36)</f>
        <v>1259828622620.3516</v>
      </c>
      <c r="D20" s="1216">
        <f>SUM(D21,D22,D29,D30,D31,D36)</f>
        <v>1308196684792</v>
      </c>
      <c r="E20" s="1216">
        <f>SUM(E21,E22,E29,E30,E31,E36)</f>
        <v>1580092250634</v>
      </c>
      <c r="F20" s="1208">
        <f t="shared" si="0"/>
        <v>271895565842</v>
      </c>
      <c r="G20" s="1209">
        <f t="shared" si="1"/>
        <v>0.2078399746787547</v>
      </c>
      <c r="H20" s="1210">
        <f t="shared" si="2"/>
        <v>0.1646855064388705</v>
      </c>
      <c r="I20" s="1217"/>
    </row>
    <row r="21" spans="2:9">
      <c r="B21" s="1211" t="s">
        <v>1118</v>
      </c>
      <c r="C21" s="1212">
        <v>483370624027.37152</v>
      </c>
      <c r="D21" s="1212">
        <v>516919627204</v>
      </c>
      <c r="E21" s="1212">
        <v>591016293388</v>
      </c>
      <c r="F21" s="1212">
        <f t="shared" si="0"/>
        <v>74096666184</v>
      </c>
      <c r="G21" s="1213">
        <f t="shared" si="1"/>
        <v>0.14334272154606742</v>
      </c>
      <c r="H21" s="1214">
        <f t="shared" si="2"/>
        <v>6.1598819658265656E-2</v>
      </c>
    </row>
    <row r="22" spans="2:9">
      <c r="B22" s="1211" t="s">
        <v>1119</v>
      </c>
      <c r="C22" s="1212">
        <v>78692539891.12999</v>
      </c>
      <c r="D22" s="1212">
        <v>90986168678</v>
      </c>
      <c r="E22" s="1212">
        <v>114252589452</v>
      </c>
      <c r="F22" s="1212">
        <f t="shared" si="0"/>
        <v>23266420774</v>
      </c>
      <c r="G22" s="1213">
        <f t="shared" si="1"/>
        <v>0.25571382015589483</v>
      </c>
      <c r="H22" s="1214">
        <f t="shared" si="2"/>
        <v>1.1908004452464913E-2</v>
      </c>
    </row>
    <row r="23" spans="2:9">
      <c r="B23" s="1218" t="s">
        <v>1120</v>
      </c>
      <c r="C23" s="1219">
        <v>43203485441.949997</v>
      </c>
      <c r="D23" s="1219">
        <v>47850279338</v>
      </c>
      <c r="E23" s="1219">
        <v>52139830087</v>
      </c>
      <c r="F23" s="1219">
        <f t="shared" si="0"/>
        <v>4289550749</v>
      </c>
      <c r="G23" s="1220">
        <f t="shared" si="1"/>
        <v>8.964526034842768E-2</v>
      </c>
      <c r="H23" s="1214">
        <f t="shared" si="2"/>
        <v>5.4342867133668404E-3</v>
      </c>
    </row>
    <row r="24" spans="2:9">
      <c r="B24" s="1218" t="s">
        <v>1121</v>
      </c>
      <c r="C24" s="1219">
        <v>21359823738.18</v>
      </c>
      <c r="D24" s="1219">
        <v>24324008572</v>
      </c>
      <c r="E24" s="1219">
        <v>30565063814</v>
      </c>
      <c r="F24" s="1219">
        <f t="shared" si="0"/>
        <v>6241055242</v>
      </c>
      <c r="G24" s="1220">
        <f t="shared" si="1"/>
        <v>0.25658004615177776</v>
      </c>
      <c r="H24" s="1214">
        <f t="shared" si="2"/>
        <v>3.1856513513848841E-3</v>
      </c>
    </row>
    <row r="25" spans="2:9">
      <c r="B25" s="1218" t="s">
        <v>1122</v>
      </c>
      <c r="C25" s="1219">
        <v>614639843.88</v>
      </c>
      <c r="D25" s="1219">
        <v>37500000</v>
      </c>
      <c r="E25" s="1219">
        <v>37500000</v>
      </c>
      <c r="F25" s="1219">
        <f t="shared" si="0"/>
        <v>0</v>
      </c>
      <c r="G25" s="1220">
        <f t="shared" si="1"/>
        <v>0</v>
      </c>
      <c r="H25" s="1214">
        <f t="shared" si="2"/>
        <v>3.9084467941537524E-6</v>
      </c>
    </row>
    <row r="26" spans="2:9">
      <c r="B26" s="1218" t="s">
        <v>1123</v>
      </c>
      <c r="C26" s="1219">
        <v>0</v>
      </c>
      <c r="D26" s="1219">
        <v>4604954332</v>
      </c>
      <c r="E26" s="1219">
        <v>14538000000</v>
      </c>
      <c r="F26" s="1219">
        <f t="shared" si="0"/>
        <v>9933045668</v>
      </c>
      <c r="G26" s="1220">
        <f t="shared" si="1"/>
        <v>2.1570345657881762</v>
      </c>
      <c r="H26" s="1214">
        <f t="shared" si="2"/>
        <v>1.5152266531575267E-3</v>
      </c>
    </row>
    <row r="27" spans="2:9">
      <c r="B27" s="1218" t="s">
        <v>1124</v>
      </c>
      <c r="C27" s="1219">
        <v>9760120792.2299995</v>
      </c>
      <c r="D27" s="1219">
        <v>9180949578</v>
      </c>
      <c r="E27" s="1219">
        <v>11768971551</v>
      </c>
      <c r="F27" s="1219">
        <f t="shared" si="0"/>
        <v>2588021973</v>
      </c>
      <c r="G27" s="1220">
        <f t="shared" si="1"/>
        <v>0.28189044619105519</v>
      </c>
      <c r="H27" s="1214">
        <f t="shared" si="2"/>
        <v>1.2266239767731377E-3</v>
      </c>
    </row>
    <row r="28" spans="2:9">
      <c r="B28" s="1218" t="s">
        <v>1125</v>
      </c>
      <c r="C28" s="1219">
        <v>3754470074.8899999</v>
      </c>
      <c r="D28" s="1219">
        <v>4988476858</v>
      </c>
      <c r="E28" s="1219">
        <v>5203224000</v>
      </c>
      <c r="F28" s="1219">
        <f t="shared" si="0"/>
        <v>214747142</v>
      </c>
      <c r="G28" s="1220">
        <f t="shared" si="1"/>
        <v>4.3048639517212717E-2</v>
      </c>
      <c r="H28" s="1214">
        <f t="shared" si="2"/>
        <v>5.4230731098836972E-4</v>
      </c>
    </row>
    <row r="29" spans="2:9">
      <c r="B29" s="1211" t="s">
        <v>1126</v>
      </c>
      <c r="C29" s="1212">
        <v>258861497150.89993</v>
      </c>
      <c r="D29" s="1212">
        <v>298486441612</v>
      </c>
      <c r="E29" s="1212">
        <v>351327056267</v>
      </c>
      <c r="F29" s="1212">
        <f t="shared" si="0"/>
        <v>52840614655</v>
      </c>
      <c r="G29" s="1213">
        <f t="shared" si="1"/>
        <v>0.17702852554920079</v>
      </c>
      <c r="H29" s="1214">
        <f t="shared" si="2"/>
        <v>3.6617149513766163E-2</v>
      </c>
    </row>
    <row r="30" spans="2:9">
      <c r="B30" s="1211" t="s">
        <v>1127</v>
      </c>
      <c r="C30" s="1212">
        <v>20841638786.880001</v>
      </c>
      <c r="D30" s="1212">
        <v>13500000000</v>
      </c>
      <c r="E30" s="1212">
        <v>33153259240</v>
      </c>
      <c r="F30" s="1212">
        <f t="shared" si="0"/>
        <v>19653259240</v>
      </c>
      <c r="G30" s="1213">
        <f t="shared" si="1"/>
        <v>1.4557969807407409</v>
      </c>
      <c r="H30" s="1214">
        <f t="shared" si="2"/>
        <v>3.4554066611287002E-3</v>
      </c>
    </row>
    <row r="31" spans="2:9">
      <c r="B31" s="1211" t="s">
        <v>1128</v>
      </c>
      <c r="C31" s="1212">
        <v>417795923828.22003</v>
      </c>
      <c r="D31" s="1212">
        <v>388252040903</v>
      </c>
      <c r="E31" s="1212">
        <v>490126573894</v>
      </c>
      <c r="F31" s="1212">
        <f t="shared" si="0"/>
        <v>101874532991</v>
      </c>
      <c r="G31" s="1213">
        <f t="shared" si="1"/>
        <v>0.26239278164271673</v>
      </c>
      <c r="H31" s="1214">
        <f t="shared" si="2"/>
        <v>5.1083563639081772E-2</v>
      </c>
    </row>
    <row r="32" spans="2:9">
      <c r="B32" s="1218" t="s">
        <v>1129</v>
      </c>
      <c r="C32" s="1219">
        <v>73057180519.050003</v>
      </c>
      <c r="D32" s="1219">
        <v>67391798679</v>
      </c>
      <c r="E32" s="1219">
        <v>66419376759</v>
      </c>
      <c r="F32" s="1219">
        <f t="shared" si="0"/>
        <v>-972421920</v>
      </c>
      <c r="G32" s="1220">
        <f t="shared" si="1"/>
        <v>-1.4429380711914686E-2</v>
      </c>
      <c r="H32" s="1214">
        <f t="shared" si="2"/>
        <v>6.9225760043574343E-3</v>
      </c>
    </row>
    <row r="33" spans="2:11">
      <c r="B33" s="1218" t="s">
        <v>1130</v>
      </c>
      <c r="C33" s="1219">
        <v>325093312670.07001</v>
      </c>
      <c r="D33" s="1219">
        <v>304264086448</v>
      </c>
      <c r="E33" s="1219">
        <v>403420124050</v>
      </c>
      <c r="F33" s="1219">
        <f t="shared" si="0"/>
        <v>99156037602</v>
      </c>
      <c r="G33" s="1220">
        <f t="shared" si="1"/>
        <v>0.32588807558445176</v>
      </c>
      <c r="H33" s="1214">
        <f t="shared" si="2"/>
        <v>4.2046562414408843E-2</v>
      </c>
    </row>
    <row r="34" spans="2:11">
      <c r="B34" s="1218" t="s">
        <v>1131</v>
      </c>
      <c r="C34" s="1219">
        <v>1184517637.4000003</v>
      </c>
      <c r="D34" s="1219">
        <v>966938373</v>
      </c>
      <c r="E34" s="1219">
        <v>2697831352</v>
      </c>
      <c r="F34" s="1219">
        <f t="shared" si="0"/>
        <v>1730892979</v>
      </c>
      <c r="G34" s="1220">
        <f t="shared" si="1"/>
        <v>1.7900757973124723</v>
      </c>
      <c r="H34" s="1214">
        <f t="shared" si="2"/>
        <v>2.8118214130378355E-4</v>
      </c>
    </row>
    <row r="35" spans="2:11">
      <c r="B35" s="1218" t="s">
        <v>1132</v>
      </c>
      <c r="C35" s="1219">
        <v>18460913001.699997</v>
      </c>
      <c r="D35" s="1219">
        <v>15629217403</v>
      </c>
      <c r="E35" s="1219">
        <v>17589241733</v>
      </c>
      <c r="F35" s="1219">
        <f t="shared" si="0"/>
        <v>1960024330</v>
      </c>
      <c r="G35" s="1220">
        <f t="shared" si="1"/>
        <v>0.12540770785002819</v>
      </c>
      <c r="H35" s="1214">
        <f t="shared" si="2"/>
        <v>1.833243079011713E-3</v>
      </c>
    </row>
    <row r="36" spans="2:11">
      <c r="B36" s="1211" t="s">
        <v>1133</v>
      </c>
      <c r="C36" s="1212">
        <v>266398935.85000002</v>
      </c>
      <c r="D36" s="1212">
        <v>52406395</v>
      </c>
      <c r="E36" s="1212">
        <v>216478393</v>
      </c>
      <c r="F36" s="1212">
        <f t="shared" si="0"/>
        <v>164071998</v>
      </c>
      <c r="G36" s="1213">
        <f t="shared" si="1"/>
        <v>3.1307629154800667</v>
      </c>
      <c r="H36" s="1214">
        <f t="shared" si="2"/>
        <v>2.2562514163317494E-5</v>
      </c>
    </row>
    <row r="37" spans="2:11" ht="19.5" thickBot="1">
      <c r="B37" s="1221" t="s">
        <v>1134</v>
      </c>
      <c r="C37" s="1222">
        <f>C12-C20</f>
        <v>-48637814954.501221</v>
      </c>
      <c r="D37" s="1222">
        <f>D12-D20</f>
        <v>-67768312736</v>
      </c>
      <c r="E37" s="1222">
        <f>E12-E20</f>
        <v>-70452062209</v>
      </c>
      <c r="F37" s="1222">
        <f>E37-D37</f>
        <v>-2683749473</v>
      </c>
      <c r="G37" s="1223">
        <f>IFERROR(E37/D37-1,"0.0%")</f>
        <v>3.9601834023150095E-2</v>
      </c>
      <c r="H37" s="1224">
        <f t="shared" si="2"/>
        <v>-7.3428836448609803E-3</v>
      </c>
      <c r="I37" s="1225"/>
      <c r="J37" s="1226"/>
    </row>
    <row r="38" spans="2:11">
      <c r="B38" s="1215" t="s">
        <v>1135</v>
      </c>
      <c r="C38" s="1216">
        <f>SUM(C39:C41)</f>
        <v>3675284936.8799992</v>
      </c>
      <c r="D38" s="1216">
        <f>SUM(D39:D41)</f>
        <v>936359438</v>
      </c>
      <c r="E38" s="1216">
        <f>SUM(E39:E41)</f>
        <v>934295746</v>
      </c>
      <c r="F38" s="1208">
        <f t="shared" si="0"/>
        <v>-2063692</v>
      </c>
      <c r="G38" s="1209">
        <f t="shared" si="1"/>
        <v>-2.2039527944609505E-3</v>
      </c>
      <c r="H38" s="1210">
        <f t="shared" si="2"/>
        <v>9.7377205686538358E-5</v>
      </c>
    </row>
    <row r="39" spans="2:11">
      <c r="B39" s="1211" t="s">
        <v>1136</v>
      </c>
      <c r="C39" s="1212">
        <v>131022101.06</v>
      </c>
      <c r="D39" s="1212">
        <v>0</v>
      </c>
      <c r="E39" s="1212">
        <v>0</v>
      </c>
      <c r="F39" s="1212">
        <f t="shared" si="0"/>
        <v>0</v>
      </c>
      <c r="G39" s="1213" t="str">
        <f t="shared" si="1"/>
        <v>0.0%</v>
      </c>
      <c r="H39" s="1214">
        <f t="shared" si="2"/>
        <v>0</v>
      </c>
    </row>
    <row r="40" spans="2:11">
      <c r="B40" s="1211" t="s">
        <v>1137</v>
      </c>
      <c r="C40" s="1212">
        <v>2905568637.2899995</v>
      </c>
      <c r="D40" s="1212">
        <v>936359438</v>
      </c>
      <c r="E40" s="1212">
        <v>934295746</v>
      </c>
      <c r="F40" s="1212">
        <f t="shared" si="0"/>
        <v>-2063692</v>
      </c>
      <c r="G40" s="1213">
        <f t="shared" si="1"/>
        <v>-2.2039527944609505E-3</v>
      </c>
      <c r="H40" s="1214">
        <f t="shared" si="2"/>
        <v>9.7377205686538358E-5</v>
      </c>
      <c r="I40" s="1227"/>
    </row>
    <row r="41" spans="2:11" ht="19.5" thickBot="1">
      <c r="B41" s="1211" t="s">
        <v>1138</v>
      </c>
      <c r="C41" s="1212">
        <v>638694198.52999997</v>
      </c>
      <c r="D41" s="1212">
        <v>0</v>
      </c>
      <c r="E41" s="1212">
        <v>0</v>
      </c>
      <c r="F41" s="1212">
        <f t="shared" si="0"/>
        <v>0</v>
      </c>
      <c r="G41" s="1213" t="str">
        <f t="shared" si="1"/>
        <v>0.0%</v>
      </c>
      <c r="H41" s="1214">
        <f t="shared" si="2"/>
        <v>0</v>
      </c>
      <c r="K41" s="1217"/>
    </row>
    <row r="42" spans="2:11">
      <c r="B42" s="1215" t="s">
        <v>1139</v>
      </c>
      <c r="C42" s="1216">
        <f>SUM(C43:C48)</f>
        <v>186661572061.02991</v>
      </c>
      <c r="D42" s="1216">
        <f>SUM(D43:D48)</f>
        <v>176037926167</v>
      </c>
      <c r="E42" s="1216">
        <f>SUM(E43:E48)</f>
        <v>257763750785</v>
      </c>
      <c r="F42" s="1208">
        <f t="shared" si="0"/>
        <v>81725824618</v>
      </c>
      <c r="G42" s="1209">
        <f t="shared" si="1"/>
        <v>0.46425123493257958</v>
      </c>
      <c r="H42" s="1210">
        <f t="shared" si="2"/>
        <v>2.6865490810791468E-2</v>
      </c>
    </row>
    <row r="43" spans="2:11">
      <c r="B43" s="1211" t="s">
        <v>1140</v>
      </c>
      <c r="C43" s="1212">
        <v>55700297703.000031</v>
      </c>
      <c r="D43" s="1212">
        <v>53162528542</v>
      </c>
      <c r="E43" s="1212">
        <v>65753675369</v>
      </c>
      <c r="F43" s="1212">
        <f t="shared" si="0"/>
        <v>12591146827</v>
      </c>
      <c r="G43" s="1213">
        <f t="shared" si="1"/>
        <v>0.23684251242964516</v>
      </c>
      <c r="H43" s="1214">
        <f t="shared" si="2"/>
        <v>6.8531931119945226E-3</v>
      </c>
    </row>
    <row r="44" spans="2:11">
      <c r="B44" s="1211" t="s">
        <v>1141</v>
      </c>
      <c r="C44" s="1212">
        <v>52860659596.599876</v>
      </c>
      <c r="D44" s="1212">
        <v>60255319620</v>
      </c>
      <c r="E44" s="1212">
        <v>75962559922</v>
      </c>
      <c r="F44" s="1212">
        <f t="shared" si="0"/>
        <v>15707240302</v>
      </c>
      <c r="G44" s="1213">
        <f t="shared" si="1"/>
        <v>0.26067806794582893</v>
      </c>
      <c r="H44" s="1214">
        <f t="shared" si="2"/>
        <v>7.9172166347427526E-3</v>
      </c>
    </row>
    <row r="45" spans="2:11">
      <c r="B45" s="1211" t="s">
        <v>1142</v>
      </c>
      <c r="C45" s="1212">
        <v>68652289.209999993</v>
      </c>
      <c r="D45" s="1212">
        <v>10094704</v>
      </c>
      <c r="E45" s="1212">
        <v>13663750</v>
      </c>
      <c r="F45" s="1212">
        <f t="shared" si="0"/>
        <v>3569046</v>
      </c>
      <c r="G45" s="1213">
        <f t="shared" si="1"/>
        <v>0.35355628060020372</v>
      </c>
      <c r="H45" s="1214">
        <f t="shared" si="2"/>
        <v>1.4241077302298222E-6</v>
      </c>
    </row>
    <row r="46" spans="2:11">
      <c r="B46" s="1211" t="s">
        <v>1143</v>
      </c>
      <c r="C46" s="1212">
        <v>1805441630.0300002</v>
      </c>
      <c r="D46" s="1212">
        <v>1045835769</v>
      </c>
      <c r="E46" s="1212">
        <v>1659851837</v>
      </c>
      <c r="F46" s="1212">
        <f t="shared" si="0"/>
        <v>614016068</v>
      </c>
      <c r="G46" s="1213">
        <f t="shared" si="1"/>
        <v>0.5871056299662667</v>
      </c>
      <c r="H46" s="1214">
        <f t="shared" si="2"/>
        <v>1.7299846909580978E-4</v>
      </c>
    </row>
    <row r="47" spans="2:11">
      <c r="B47" s="1211" t="s">
        <v>1144</v>
      </c>
      <c r="C47" s="1212">
        <v>76226520842.190002</v>
      </c>
      <c r="D47" s="1212">
        <v>60117023257</v>
      </c>
      <c r="E47" s="1212">
        <v>111927715632</v>
      </c>
      <c r="F47" s="1212">
        <f t="shared" si="0"/>
        <v>51810692375</v>
      </c>
      <c r="G47" s="1213">
        <f t="shared" si="1"/>
        <v>0.86183063578363694</v>
      </c>
      <c r="H47" s="1214">
        <f t="shared" si="2"/>
        <v>1.1665693902369153E-2</v>
      </c>
    </row>
    <row r="48" spans="2:11">
      <c r="B48" s="1211" t="s">
        <v>1145</v>
      </c>
      <c r="C48" s="1212">
        <v>0</v>
      </c>
      <c r="D48" s="1212">
        <v>1447124275</v>
      </c>
      <c r="E48" s="1212">
        <v>2446284275</v>
      </c>
      <c r="F48" s="1212">
        <f t="shared" si="0"/>
        <v>999160000</v>
      </c>
      <c r="G48" s="1213">
        <f t="shared" si="1"/>
        <v>0.69044519345099098</v>
      </c>
      <c r="H48" s="1214">
        <f t="shared" si="2"/>
        <v>2.549645848589996E-4</v>
      </c>
    </row>
    <row r="49" spans="2:8" ht="19.5" thickBot="1">
      <c r="B49" s="1228" t="s">
        <v>1146</v>
      </c>
      <c r="C49" s="1229">
        <f>C38-C42</f>
        <v>-182986287124.1499</v>
      </c>
      <c r="D49" s="1229">
        <f>D38-D42</f>
        <v>-175101566729</v>
      </c>
      <c r="E49" s="1229">
        <f>E38-E42</f>
        <v>-256829455039</v>
      </c>
      <c r="F49" s="1229">
        <f t="shared" si="0"/>
        <v>-81727888310</v>
      </c>
      <c r="G49" s="1230">
        <f t="shared" si="1"/>
        <v>0.46674561419823313</v>
      </c>
      <c r="H49" s="1231">
        <f t="shared" si="2"/>
        <v>-2.6768113605104928E-2</v>
      </c>
    </row>
    <row r="50" spans="2:8" ht="19.5" thickBot="1">
      <c r="B50" s="1228" t="s">
        <v>1147</v>
      </c>
      <c r="C50" s="1229">
        <f>C12+C38</f>
        <v>1214866092602.7302</v>
      </c>
      <c r="D50" s="1229">
        <f>D12+D38</f>
        <v>1241364731494</v>
      </c>
      <c r="E50" s="1229">
        <f>E12+E38</f>
        <v>1510574484171</v>
      </c>
      <c r="F50" s="1229">
        <f t="shared" si="0"/>
        <v>269209752677</v>
      </c>
      <c r="G50" s="1230">
        <f>IFERROR(E50/D50-1,"0.0%")</f>
        <v>0.21686595876862258</v>
      </c>
      <c r="H50" s="1231">
        <f t="shared" si="2"/>
        <v>0.15743999999969607</v>
      </c>
    </row>
    <row r="51" spans="2:8" ht="19.5" thickBot="1">
      <c r="B51" s="1228" t="s">
        <v>1148</v>
      </c>
      <c r="C51" s="1229">
        <f>C20+C42</f>
        <v>1446490194681.3813</v>
      </c>
      <c r="D51" s="1229">
        <f>D20+D42</f>
        <v>1484234610959</v>
      </c>
      <c r="E51" s="1229">
        <f>E20+E42</f>
        <v>1837856001419</v>
      </c>
      <c r="F51" s="1229">
        <f t="shared" si="0"/>
        <v>353621390460</v>
      </c>
      <c r="G51" s="1230">
        <f t="shared" si="1"/>
        <v>0.23825168059618052</v>
      </c>
      <c r="H51" s="1231">
        <f t="shared" si="2"/>
        <v>0.19155099724966199</v>
      </c>
    </row>
    <row r="52" spans="2:8" ht="19.5" thickBot="1">
      <c r="B52" s="1228" t="s">
        <v>1149</v>
      </c>
      <c r="C52" s="1229">
        <f>(C50-(C51-C29))</f>
        <v>27237395072.248779</v>
      </c>
      <c r="D52" s="1229">
        <f>(D50-(D51-D29))</f>
        <v>55616562147</v>
      </c>
      <c r="E52" s="1229">
        <f>(E50-(E51-E29))</f>
        <v>24045539019</v>
      </c>
      <c r="F52" s="1229">
        <f t="shared" si="0"/>
        <v>-31571023128</v>
      </c>
      <c r="G52" s="1230">
        <f t="shared" si="1"/>
        <v>-0.56765506369406116</v>
      </c>
      <c r="H52" s="1231">
        <f t="shared" si="2"/>
        <v>2.5061522638002535E-3</v>
      </c>
    </row>
    <row r="53" spans="2:8" ht="19.5" thickBot="1">
      <c r="B53" s="1228" t="s">
        <v>1150</v>
      </c>
      <c r="C53" s="1229">
        <f>C50-C51</f>
        <v>-231624102078.65112</v>
      </c>
      <c r="D53" s="1229">
        <f>D50-D51</f>
        <v>-242869879465</v>
      </c>
      <c r="E53" s="1229">
        <f>E50-E51</f>
        <v>-327281517248</v>
      </c>
      <c r="F53" s="1229">
        <f t="shared" si="0"/>
        <v>-84411637783</v>
      </c>
      <c r="G53" s="1230">
        <f t="shared" si="1"/>
        <v>0.34755910436050819</v>
      </c>
      <c r="H53" s="1231">
        <f t="shared" si="2"/>
        <v>-3.4110997249965906E-2</v>
      </c>
    </row>
    <row r="54" spans="2:8">
      <c r="B54" s="1215" t="s">
        <v>1151</v>
      </c>
      <c r="C54" s="1216">
        <f>SUM(C55:C57)</f>
        <v>328750263532.65015</v>
      </c>
      <c r="D54" s="1216">
        <f>SUM(D55:D57)</f>
        <v>350990390000</v>
      </c>
      <c r="E54" s="1216">
        <f>SUM(E55:E57)</f>
        <v>464126040736</v>
      </c>
      <c r="F54" s="1208">
        <f t="shared" si="0"/>
        <v>113135650736</v>
      </c>
      <c r="G54" s="1209">
        <f t="shared" si="1"/>
        <v>0.3223326163887279</v>
      </c>
      <c r="H54" s="1210">
        <f t="shared" si="2"/>
        <v>4.8373651626610482E-2</v>
      </c>
    </row>
    <row r="55" spans="2:8">
      <c r="B55" s="1211" t="s">
        <v>1152</v>
      </c>
      <c r="C55" s="1232">
        <v>9100217500</v>
      </c>
      <c r="D55" s="1212">
        <v>0</v>
      </c>
      <c r="E55" s="1212">
        <v>0</v>
      </c>
      <c r="F55" s="1233">
        <f t="shared" si="0"/>
        <v>0</v>
      </c>
      <c r="G55" s="1213" t="str">
        <f t="shared" si="1"/>
        <v>0.0%</v>
      </c>
      <c r="H55" s="1234">
        <f t="shared" si="2"/>
        <v>0</v>
      </c>
    </row>
    <row r="56" spans="2:8">
      <c r="B56" s="1211" t="s">
        <v>1153</v>
      </c>
      <c r="C56" s="1232">
        <v>314904839311.37012</v>
      </c>
      <c r="D56" s="1233">
        <v>350990390000</v>
      </c>
      <c r="E56" s="1233">
        <v>464126040736</v>
      </c>
      <c r="F56" s="1233">
        <f t="shared" si="0"/>
        <v>113135650736</v>
      </c>
      <c r="G56" s="1213">
        <f t="shared" si="1"/>
        <v>0.3223326163887279</v>
      </c>
      <c r="H56" s="1234">
        <f t="shared" si="2"/>
        <v>4.8373651626610482E-2</v>
      </c>
    </row>
    <row r="57" spans="2:8" ht="19.5" thickBot="1">
      <c r="B57" s="1211" t="s">
        <v>1154</v>
      </c>
      <c r="C57" s="1232">
        <v>4745206721.2799997</v>
      </c>
      <c r="D57" s="1212">
        <v>0</v>
      </c>
      <c r="E57" s="1212">
        <v>0</v>
      </c>
      <c r="F57" s="1233">
        <f t="shared" si="0"/>
        <v>0</v>
      </c>
      <c r="G57" s="1213" t="str">
        <f t="shared" si="1"/>
        <v>0.0%</v>
      </c>
      <c r="H57" s="1234">
        <f t="shared" si="2"/>
        <v>0</v>
      </c>
    </row>
    <row r="58" spans="2:8">
      <c r="B58" s="1215" t="s">
        <v>1155</v>
      </c>
      <c r="C58" s="1216">
        <f>SUM(C59:C62)</f>
        <v>98297778240.040009</v>
      </c>
      <c r="D58" s="1216">
        <f>SUM(D59:D62)</f>
        <v>108120510535</v>
      </c>
      <c r="E58" s="1216">
        <f>SUM(E59:E62)</f>
        <v>136844523488</v>
      </c>
      <c r="F58" s="1208">
        <f t="shared" si="0"/>
        <v>28724012953</v>
      </c>
      <c r="G58" s="1209">
        <f t="shared" si="1"/>
        <v>0.26566664188754152</v>
      </c>
      <c r="H58" s="1210">
        <f t="shared" si="2"/>
        <v>1.4262654376644571E-2</v>
      </c>
    </row>
    <row r="59" spans="2:8">
      <c r="B59" s="1211" t="s">
        <v>1156</v>
      </c>
      <c r="C59" s="1232">
        <v>4085648611.3199997</v>
      </c>
      <c r="D59" s="1212">
        <v>5117721882</v>
      </c>
      <c r="E59" s="1212">
        <v>5117721882</v>
      </c>
      <c r="F59" s="1212">
        <f t="shared" si="0"/>
        <v>0</v>
      </c>
      <c r="G59" s="1213">
        <f t="shared" si="1"/>
        <v>0</v>
      </c>
      <c r="H59" s="1234">
        <f t="shared" si="2"/>
        <v>5.3339583154862421E-4</v>
      </c>
    </row>
    <row r="60" spans="2:8">
      <c r="B60" s="1211" t="s">
        <v>1157</v>
      </c>
      <c r="C60" s="1232">
        <v>91614074118.100006</v>
      </c>
      <c r="D60" s="1212">
        <v>103002788653</v>
      </c>
      <c r="E60" s="1212">
        <v>131726801606</v>
      </c>
      <c r="F60" s="1212">
        <f t="shared" si="0"/>
        <v>28724012953</v>
      </c>
      <c r="G60" s="1213">
        <f t="shared" si="1"/>
        <v>0.27886636205323168</v>
      </c>
      <c r="H60" s="1234">
        <f t="shared" si="2"/>
        <v>1.3729258545095947E-2</v>
      </c>
    </row>
    <row r="61" spans="2:8">
      <c r="B61" s="1211" t="s">
        <v>1158</v>
      </c>
      <c r="C61" s="1232">
        <v>2598055510.6199999</v>
      </c>
      <c r="D61" s="1212">
        <v>0</v>
      </c>
      <c r="E61" s="1212">
        <v>0</v>
      </c>
      <c r="F61" s="1212">
        <f t="shared" si="0"/>
        <v>0</v>
      </c>
      <c r="G61" s="1213" t="str">
        <f t="shared" si="1"/>
        <v>0.0%</v>
      </c>
      <c r="H61" s="1234">
        <f t="shared" si="2"/>
        <v>0</v>
      </c>
    </row>
    <row r="62" spans="2:8" ht="19.5" thickBot="1">
      <c r="B62" s="1211" t="s">
        <v>1159</v>
      </c>
      <c r="C62" s="1232">
        <v>0</v>
      </c>
      <c r="D62" s="1212">
        <v>0</v>
      </c>
      <c r="E62" s="1212">
        <v>0</v>
      </c>
      <c r="F62" s="1212">
        <f t="shared" si="0"/>
        <v>0</v>
      </c>
      <c r="G62" s="1213" t="str">
        <f t="shared" si="1"/>
        <v>0.0%</v>
      </c>
      <c r="H62" s="1234">
        <f t="shared" si="2"/>
        <v>0</v>
      </c>
    </row>
    <row r="63" spans="2:8" ht="19.5" thickBot="1">
      <c r="B63" s="1235" t="s">
        <v>1160</v>
      </c>
      <c r="C63" s="1236">
        <f>C54-C58</f>
        <v>230452485292.61014</v>
      </c>
      <c r="D63" s="1236">
        <f>D54-D58</f>
        <v>242869879465</v>
      </c>
      <c r="E63" s="1236">
        <f>E54-E58</f>
        <v>327281517248</v>
      </c>
      <c r="F63" s="1236">
        <f t="shared" si="0"/>
        <v>84411637783</v>
      </c>
      <c r="G63" s="1237">
        <f t="shared" si="1"/>
        <v>0.34755910436050819</v>
      </c>
      <c r="H63" s="1238">
        <f t="shared" si="2"/>
        <v>3.4110997249965906E-2</v>
      </c>
    </row>
    <row r="64" spans="2:8">
      <c r="B64" s="1239" t="s">
        <v>1161</v>
      </c>
      <c r="C64" s="1240"/>
      <c r="D64" s="1240"/>
      <c r="E64" s="1239"/>
      <c r="F64" s="1239"/>
      <c r="G64" s="1239"/>
      <c r="H64" s="1239"/>
    </row>
    <row r="65" spans="2:5">
      <c r="B65" s="1240" t="s">
        <v>1162</v>
      </c>
    </row>
    <row r="68" spans="2:5">
      <c r="E68" s="1217"/>
    </row>
  </sheetData>
  <mergeCells count="12">
    <mergeCell ref="H9:H10"/>
    <mergeCell ref="A1:H1"/>
    <mergeCell ref="A2:H2"/>
    <mergeCell ref="A3:H3"/>
    <mergeCell ref="B6:H6"/>
    <mergeCell ref="B7:H7"/>
    <mergeCell ref="B8:H8"/>
    <mergeCell ref="B9:B10"/>
    <mergeCell ref="C9:C10"/>
    <mergeCell ref="D9:D10"/>
    <mergeCell ref="E9:E10"/>
    <mergeCell ref="F9:G9"/>
  </mergeCells>
  <pageMargins left="0.7" right="0.7" top="0.75" bottom="0.75" header="0.3" footer="0.3"/>
  <pageSetup orientation="portrait" r:id="rId1"/>
  <headerFooter>
    <oddHeader>&amp;L&amp;G&amp;C&amp;"Avenir Next LT Pro,Negrita"&amp;14Ministerio de Hacienda&amp;"Avenir Next LT Pro,Normal"
Dirección de Presupuesto&amp;R&amp;G</oddHeader>
  </headerFooter>
  <drawing r:id="rId2"/>
  <legacyDrawingHF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7AD97-B28A-4DEB-A1D5-BA9091D7F153}">
  <dimension ref="A2:N28"/>
  <sheetViews>
    <sheetView showGridLines="0" zoomScale="110" zoomScaleNormal="110" workbookViewId="0">
      <selection activeCell="N21" sqref="N21"/>
    </sheetView>
  </sheetViews>
  <sheetFormatPr baseColWidth="10" defaultColWidth="9.140625" defaultRowHeight="15"/>
  <cols>
    <col min="1" max="1" width="2" customWidth="1"/>
    <col min="2" max="2" width="24.5703125" bestFit="1" customWidth="1"/>
    <col min="3" max="3" width="19.140625" customWidth="1"/>
    <col min="4" max="4" width="28.42578125" customWidth="1"/>
    <col min="5" max="6" width="19.42578125" customWidth="1"/>
    <col min="7" max="7" width="18.42578125" customWidth="1"/>
  </cols>
  <sheetData>
    <row r="2" spans="1:14" ht="15.75">
      <c r="A2" s="2211" t="s">
        <v>476</v>
      </c>
      <c r="B2" s="2211"/>
      <c r="C2" s="2211"/>
      <c r="D2" s="2211"/>
      <c r="E2" s="2211"/>
      <c r="F2" s="2211"/>
      <c r="G2" s="2211"/>
      <c r="H2" s="2211"/>
      <c r="I2" s="2211"/>
      <c r="J2" s="2211"/>
      <c r="K2" s="2211"/>
      <c r="L2" s="2211"/>
      <c r="M2" s="2211"/>
      <c r="N2" s="2211"/>
    </row>
    <row r="3" spans="1:14" ht="15.75">
      <c r="A3" s="2211" t="s">
        <v>477</v>
      </c>
      <c r="B3" s="2211"/>
      <c r="C3" s="2211"/>
      <c r="D3" s="2211"/>
      <c r="E3" s="2211"/>
      <c r="F3" s="2211"/>
      <c r="G3" s="2211"/>
      <c r="H3" s="2211"/>
      <c r="I3" s="2211"/>
      <c r="J3" s="2211"/>
      <c r="K3" s="2211"/>
      <c r="L3" s="2211"/>
      <c r="M3" s="2211"/>
      <c r="N3" s="2211"/>
    </row>
    <row r="4" spans="1:14" ht="15.75">
      <c r="A4" s="2212" t="s">
        <v>478</v>
      </c>
      <c r="B4" s="2212"/>
      <c r="C4" s="2212"/>
      <c r="D4" s="2212"/>
      <c r="E4" s="2212"/>
      <c r="F4" s="2212"/>
      <c r="G4" s="2212"/>
      <c r="H4" s="2212"/>
      <c r="I4" s="2212"/>
      <c r="J4" s="2212"/>
      <c r="K4" s="2212"/>
      <c r="L4" s="2212"/>
      <c r="M4" s="2212"/>
      <c r="N4" s="2212"/>
    </row>
    <row r="5" spans="1:14" ht="15.75">
      <c r="A5" s="210"/>
      <c r="B5" s="210"/>
      <c r="C5" s="210"/>
      <c r="D5" s="210"/>
      <c r="E5" s="210"/>
      <c r="F5" s="210"/>
      <c r="G5" s="210"/>
    </row>
    <row r="6" spans="1:14" ht="15" customHeight="1">
      <c r="D6" s="2602" t="s">
        <v>1968</v>
      </c>
      <c r="E6" s="2602"/>
      <c r="F6" s="2602"/>
      <c r="G6" s="2602"/>
    </row>
    <row r="7" spans="1:14" ht="18.75">
      <c r="B7" s="1831"/>
      <c r="D7" s="2199" t="s">
        <v>1855</v>
      </c>
      <c r="E7" s="2199"/>
      <c r="F7" s="2199"/>
      <c r="G7" s="2199"/>
    </row>
    <row r="8" spans="1:14" ht="18.75">
      <c r="B8" s="1831"/>
      <c r="D8" s="2199" t="s">
        <v>2020</v>
      </c>
      <c r="E8" s="2199"/>
      <c r="F8" s="2199"/>
      <c r="G8" s="2199"/>
    </row>
    <row r="9" spans="1:14" ht="9.75" customHeight="1"/>
    <row r="10" spans="1:14" ht="51" customHeight="1">
      <c r="D10" s="914" t="s">
        <v>913</v>
      </c>
      <c r="E10" s="915" t="s">
        <v>914</v>
      </c>
      <c r="F10" s="915" t="s">
        <v>915</v>
      </c>
      <c r="G10" s="907" t="s">
        <v>916</v>
      </c>
    </row>
    <row r="11" spans="1:14" ht="15.75">
      <c r="D11" s="908" t="s">
        <v>917</v>
      </c>
      <c r="E11" s="1832">
        <v>67913.552517125456</v>
      </c>
      <c r="F11" s="909">
        <v>1</v>
      </c>
      <c r="G11" s="910">
        <v>7.7239642042888954E-2</v>
      </c>
    </row>
    <row r="12" spans="1:14" ht="15.75">
      <c r="D12" s="916" t="s">
        <v>918</v>
      </c>
      <c r="E12" s="1833">
        <v>19903.856253661157</v>
      </c>
      <c r="F12" s="917">
        <v>0.293076352450302</v>
      </c>
      <c r="G12" s="918">
        <v>0.1083714596961044</v>
      </c>
    </row>
    <row r="13" spans="1:14" ht="15.75">
      <c r="D13" s="911" t="s">
        <v>919</v>
      </c>
      <c r="E13" s="1834">
        <v>47.157682000000058</v>
      </c>
      <c r="F13" s="912">
        <v>6.9437807701354631E-4</v>
      </c>
      <c r="G13" s="913">
        <v>8.1571080826236819E-2</v>
      </c>
    </row>
    <row r="14" spans="1:14" ht="15.75">
      <c r="D14" s="911" t="s">
        <v>920</v>
      </c>
      <c r="E14" s="1834">
        <v>17599.657783174694</v>
      </c>
      <c r="F14" s="912">
        <v>0.25914794810265102</v>
      </c>
      <c r="G14" s="913">
        <v>0.1097342841636937</v>
      </c>
    </row>
    <row r="15" spans="1:14" ht="15.75">
      <c r="D15" s="911" t="s">
        <v>921</v>
      </c>
      <c r="E15" s="1834">
        <v>2257.0407884864608</v>
      </c>
      <c r="F15" s="912">
        <v>3.3234026270637408E-2</v>
      </c>
      <c r="G15" s="913">
        <v>9.8304561206812538E-2</v>
      </c>
    </row>
    <row r="16" spans="1:14" ht="15.75">
      <c r="D16" s="916" t="s">
        <v>922</v>
      </c>
      <c r="E16" s="1833">
        <v>48009.696263464313</v>
      </c>
      <c r="F16" s="917">
        <v>0.70692364754969805</v>
      </c>
      <c r="G16" s="918">
        <v>6.4333015429707388E-2</v>
      </c>
    </row>
    <row r="17" spans="2:7" ht="15.75">
      <c r="D17" s="911" t="s">
        <v>919</v>
      </c>
      <c r="E17" s="1834">
        <v>47.735475608336252</v>
      </c>
      <c r="F17" s="912">
        <v>7.0288585766882115E-4</v>
      </c>
      <c r="G17" s="913">
        <v>4.8389999999999989E-2</v>
      </c>
    </row>
    <row r="18" spans="2:7" ht="15.75">
      <c r="D18" s="911" t="s">
        <v>486</v>
      </c>
      <c r="E18" s="1834">
        <v>2001.5026858381348</v>
      </c>
      <c r="F18" s="912">
        <v>2.9471329530779952E-2</v>
      </c>
      <c r="G18" s="913">
        <v>3.6176435239628588E-2</v>
      </c>
    </row>
    <row r="19" spans="2:7" ht="15.75">
      <c r="D19" s="911" t="s">
        <v>485</v>
      </c>
      <c r="E19" s="1834">
        <v>8029.7683386745948</v>
      </c>
      <c r="F19" s="912">
        <v>0.11823513924779247</v>
      </c>
      <c r="G19" s="913">
        <v>5.0381702786672172E-2</v>
      </c>
    </row>
    <row r="20" spans="2:7" ht="15.75">
      <c r="D20" s="911" t="s">
        <v>920</v>
      </c>
      <c r="E20" s="1834">
        <v>37924.714719323376</v>
      </c>
      <c r="F20" s="912">
        <v>0.55842631277107868</v>
      </c>
      <c r="G20" s="913">
        <v>6.880310098463889E-2</v>
      </c>
    </row>
    <row r="21" spans="2:7" ht="15.75">
      <c r="D21" s="2112" t="s">
        <v>923</v>
      </c>
      <c r="E21" s="2113">
        <v>5.9750440198563277</v>
      </c>
      <c r="F21" s="2114">
        <v>8.7980142378056686E-5</v>
      </c>
      <c r="G21" s="2115">
        <v>0</v>
      </c>
    </row>
    <row r="22" spans="2:7" ht="3.75" customHeight="1">
      <c r="D22" s="1828"/>
      <c r="E22" s="1835"/>
      <c r="F22" s="1836"/>
      <c r="G22" s="1837"/>
    </row>
    <row r="23" spans="2:7">
      <c r="D23" s="103" t="s">
        <v>924</v>
      </c>
      <c r="E23" s="103"/>
      <c r="F23" s="103"/>
    </row>
    <row r="24" spans="2:7">
      <c r="D24" s="919" t="s">
        <v>908</v>
      </c>
      <c r="E24" s="103"/>
      <c r="F24" s="103"/>
    </row>
    <row r="25" spans="2:7">
      <c r="C25" s="1838"/>
      <c r="E25" s="600"/>
    </row>
    <row r="26" spans="2:7">
      <c r="C26" s="1838"/>
      <c r="E26" s="132"/>
    </row>
    <row r="27" spans="2:7">
      <c r="B27" s="1838"/>
      <c r="C27" s="1838"/>
      <c r="D27" s="1838"/>
    </row>
    <row r="28" spans="2:7">
      <c r="E28" s="131"/>
    </row>
  </sheetData>
  <mergeCells count="6">
    <mergeCell ref="D8:G8"/>
    <mergeCell ref="A2:N2"/>
    <mergeCell ref="A3:N3"/>
    <mergeCell ref="A4:N4"/>
    <mergeCell ref="D6:G6"/>
    <mergeCell ref="D7:G7"/>
  </mergeCells>
  <phoneticPr fontId="189" type="noConversion"/>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301D3-D85F-4667-A793-B705D03D1612}">
  <dimension ref="A1:N26"/>
  <sheetViews>
    <sheetView showGridLines="0" workbookViewId="0">
      <selection activeCell="B8" sqref="B8:D8"/>
    </sheetView>
  </sheetViews>
  <sheetFormatPr baseColWidth="10" defaultColWidth="9.140625" defaultRowHeight="15"/>
  <cols>
    <col min="1" max="1" width="28.42578125" customWidth="1"/>
    <col min="2" max="2" width="15.42578125" style="1548" customWidth="1"/>
    <col min="3" max="3" width="18" style="1548" bestFit="1" customWidth="1"/>
    <col min="4" max="4" width="25.42578125" style="1548" customWidth="1"/>
    <col min="5" max="5" width="17" bestFit="1" customWidth="1"/>
    <col min="6" max="6" width="18" bestFit="1" customWidth="1"/>
    <col min="7" max="7" width="14.42578125" bestFit="1" customWidth="1"/>
    <col min="8" max="8" width="10.5703125" bestFit="1" customWidth="1"/>
    <col min="10" max="10" width="11.5703125" bestFit="1" customWidth="1"/>
  </cols>
  <sheetData>
    <row r="1" spans="1:14">
      <c r="B1"/>
      <c r="C1"/>
      <c r="D1"/>
    </row>
    <row r="2" spans="1:14" ht="15.75">
      <c r="A2" s="2211" t="s">
        <v>476</v>
      </c>
      <c r="B2" s="2211"/>
      <c r="C2" s="2211"/>
      <c r="D2" s="2211"/>
      <c r="E2" s="2211"/>
      <c r="F2" s="2211"/>
      <c r="G2" s="2211"/>
      <c r="H2" s="2211"/>
      <c r="I2" s="2211"/>
      <c r="J2" s="2211"/>
      <c r="K2" s="2211"/>
      <c r="L2" s="2211"/>
      <c r="M2" s="2211"/>
      <c r="N2" s="2211"/>
    </row>
    <row r="3" spans="1:14" ht="15.75">
      <c r="A3" s="2211" t="s">
        <v>477</v>
      </c>
      <c r="B3" s="2211"/>
      <c r="C3" s="2211"/>
      <c r="D3" s="2211"/>
      <c r="E3" s="2211"/>
      <c r="F3" s="2211"/>
      <c r="G3" s="2211"/>
      <c r="H3" s="2211"/>
      <c r="I3" s="2211"/>
      <c r="J3" s="2211"/>
      <c r="K3" s="2211"/>
      <c r="L3" s="2211"/>
      <c r="M3" s="2211"/>
      <c r="N3" s="2211"/>
    </row>
    <row r="4" spans="1:14" ht="15.75">
      <c r="A4" s="2212" t="s">
        <v>478</v>
      </c>
      <c r="B4" s="2212"/>
      <c r="C4" s="2212"/>
      <c r="D4" s="2212"/>
      <c r="E4" s="2212"/>
      <c r="F4" s="2212"/>
      <c r="G4" s="2212"/>
      <c r="H4" s="2212"/>
      <c r="I4" s="2212"/>
      <c r="J4" s="2212"/>
      <c r="K4" s="2212"/>
      <c r="L4" s="2212"/>
      <c r="M4" s="2212"/>
      <c r="N4" s="2212"/>
    </row>
    <row r="5" spans="1:14" ht="15.75">
      <c r="A5" s="210"/>
      <c r="B5" s="210"/>
      <c r="C5" s="210"/>
      <c r="D5" s="210"/>
      <c r="E5" s="210"/>
      <c r="F5" s="210"/>
      <c r="G5" s="210"/>
    </row>
    <row r="6" spans="1:14">
      <c r="B6"/>
      <c r="C6"/>
      <c r="D6"/>
    </row>
    <row r="7" spans="1:14" ht="15.75">
      <c r="B7" s="2362" t="s">
        <v>1969</v>
      </c>
      <c r="C7" s="2362"/>
      <c r="D7" s="2362"/>
      <c r="E7" s="210"/>
      <c r="F7" s="210"/>
    </row>
    <row r="8" spans="1:14" ht="15.75">
      <c r="B8" s="2155" t="s">
        <v>1856</v>
      </c>
      <c r="C8" s="2155"/>
      <c r="D8" s="2155"/>
      <c r="E8" s="210"/>
      <c r="F8" s="210"/>
    </row>
    <row r="9" spans="1:14" ht="4.5" customHeight="1">
      <c r="B9" s="348"/>
      <c r="C9" s="432"/>
      <c r="D9" s="432"/>
      <c r="E9" s="210"/>
      <c r="F9" s="210"/>
    </row>
    <row r="10" spans="1:14" ht="15.75">
      <c r="B10" s="2604" t="s">
        <v>925</v>
      </c>
      <c r="C10" s="2604"/>
      <c r="D10" s="2604"/>
      <c r="E10" s="210"/>
      <c r="F10" s="210"/>
    </row>
    <row r="11" spans="1:14" ht="15.75">
      <c r="B11" s="432"/>
      <c r="C11" s="432"/>
      <c r="D11" s="432"/>
      <c r="E11" s="210"/>
      <c r="F11" s="210"/>
    </row>
    <row r="12" spans="1:14" ht="18.75">
      <c r="B12" s="771" t="s">
        <v>31</v>
      </c>
      <c r="C12" s="771" t="s">
        <v>931</v>
      </c>
      <c r="D12" s="771" t="s">
        <v>943</v>
      </c>
      <c r="E12" s="210"/>
      <c r="F12" s="210"/>
    </row>
    <row r="13" spans="1:14" ht="15.75">
      <c r="B13" s="1839">
        <v>2026</v>
      </c>
      <c r="C13" s="926">
        <v>66980.202066682323</v>
      </c>
      <c r="D13" s="927">
        <v>0.46184738442426337</v>
      </c>
      <c r="E13" s="643"/>
      <c r="F13" s="968"/>
      <c r="G13" s="1838"/>
      <c r="H13" s="130"/>
      <c r="I13" s="1840"/>
      <c r="J13" s="130"/>
      <c r="K13" s="127"/>
      <c r="L13" s="130"/>
    </row>
    <row r="14" spans="1:14" ht="15.75">
      <c r="B14" s="1839">
        <f>+B13+1</f>
        <v>2027</v>
      </c>
      <c r="C14" s="926">
        <v>71793.759180469642</v>
      </c>
      <c r="D14" s="927">
        <v>0.46840416994547407</v>
      </c>
      <c r="E14" s="643"/>
      <c r="F14" s="968"/>
      <c r="G14" s="1838"/>
      <c r="H14" s="130"/>
      <c r="I14" s="1838"/>
      <c r="J14" s="130"/>
      <c r="K14" s="127"/>
      <c r="L14" s="130"/>
    </row>
    <row r="15" spans="1:14" ht="15.75">
      <c r="B15" s="1839">
        <f>+B14+1</f>
        <v>2028</v>
      </c>
      <c r="C15" s="926">
        <v>76463.021575333551</v>
      </c>
      <c r="D15" s="927">
        <v>0.47511239869671457</v>
      </c>
      <c r="E15" s="643"/>
      <c r="F15" s="968"/>
      <c r="G15" s="1838"/>
      <c r="H15" s="130"/>
      <c r="I15" s="1838"/>
      <c r="J15" s="130"/>
      <c r="K15" s="127"/>
      <c r="L15" s="130"/>
    </row>
    <row r="16" spans="1:14" ht="15.75">
      <c r="B16" s="1839">
        <v>2029</v>
      </c>
      <c r="C16" s="926">
        <v>81472.127056376936</v>
      </c>
      <c r="D16" s="927">
        <v>0.48213037866619562</v>
      </c>
      <c r="E16" s="643"/>
      <c r="F16" s="968"/>
      <c r="G16" s="1838"/>
      <c r="H16" s="130"/>
      <c r="I16" s="1840"/>
      <c r="J16" s="1841"/>
      <c r="K16" s="127"/>
      <c r="L16" s="130"/>
    </row>
    <row r="17" spans="2:12" ht="15.75">
      <c r="B17" s="1842">
        <v>2030</v>
      </c>
      <c r="C17" s="930">
        <v>85642.07394983164</v>
      </c>
      <c r="D17" s="931">
        <v>0.48267356552558593</v>
      </c>
      <c r="E17" s="643"/>
      <c r="F17" s="968"/>
      <c r="G17" s="1838"/>
      <c r="H17" s="130"/>
      <c r="I17" s="1838"/>
      <c r="J17" s="130"/>
      <c r="K17" s="127"/>
      <c r="L17" s="130"/>
    </row>
    <row r="18" spans="2:12" ht="15.75">
      <c r="B18" s="1826"/>
      <c r="C18" s="1843"/>
      <c r="D18" s="1844"/>
      <c r="E18" s="210"/>
      <c r="F18" s="210"/>
      <c r="J18" s="130"/>
    </row>
    <row r="19" spans="2:12" ht="15.75">
      <c r="B19" s="1845" t="s">
        <v>694</v>
      </c>
      <c r="C19" s="210"/>
      <c r="D19" s="210"/>
      <c r="E19" s="210"/>
      <c r="F19" s="210"/>
      <c r="G19" s="1846"/>
    </row>
    <row r="20" spans="2:12" ht="15.75">
      <c r="B20" s="2603" t="s">
        <v>1857</v>
      </c>
      <c r="C20" s="2603"/>
      <c r="D20" s="2603"/>
      <c r="E20" s="210"/>
      <c r="F20" s="210"/>
    </row>
    <row r="21" spans="2:12" ht="15.75">
      <c r="B21" s="2603"/>
      <c r="C21" s="2603"/>
      <c r="D21" s="2603"/>
      <c r="E21" s="210"/>
      <c r="F21" s="210"/>
    </row>
    <row r="22" spans="2:12" ht="15.75">
      <c r="B22" s="2603"/>
      <c r="C22" s="2603"/>
      <c r="D22" s="2603"/>
      <c r="E22" s="210"/>
      <c r="F22" s="210"/>
    </row>
    <row r="23" spans="2:12" ht="15.75">
      <c r="B23" s="1847" t="s">
        <v>908</v>
      </c>
      <c r="C23" s="432"/>
      <c r="D23" s="432"/>
      <c r="E23" s="210"/>
      <c r="F23" s="210"/>
    </row>
    <row r="24" spans="2:12" ht="15.75">
      <c r="B24" s="432"/>
      <c r="C24" s="432"/>
      <c r="D24" s="432"/>
      <c r="E24" s="210"/>
      <c r="F24" s="210"/>
    </row>
    <row r="25" spans="2:12" ht="15.75">
      <c r="B25" s="432"/>
      <c r="C25" s="432"/>
      <c r="D25" s="432"/>
      <c r="E25" s="210"/>
      <c r="F25" s="210"/>
    </row>
    <row r="26" spans="2:12" ht="15.75">
      <c r="B26" s="432"/>
      <c r="C26" s="432"/>
      <c r="D26" s="432"/>
      <c r="E26" s="210"/>
      <c r="F26" s="210"/>
    </row>
  </sheetData>
  <mergeCells count="7">
    <mergeCell ref="B20:D22"/>
    <mergeCell ref="A2:N2"/>
    <mergeCell ref="A3:N3"/>
    <mergeCell ref="A4:N4"/>
    <mergeCell ref="B7:D7"/>
    <mergeCell ref="B8:D8"/>
    <mergeCell ref="B10:D10"/>
  </mergeCells>
  <pageMargins left="0.7" right="0.7" top="0.75" bottom="0.75" header="0.3" footer="0.3"/>
  <pageSetup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3EF44-6D38-4AB3-91D6-094EB982F705}">
  <dimension ref="A2:AI26"/>
  <sheetViews>
    <sheetView showGridLines="0" zoomScale="85" zoomScaleNormal="85" workbookViewId="0">
      <selection activeCell="M14" sqref="M14"/>
    </sheetView>
  </sheetViews>
  <sheetFormatPr baseColWidth="10" defaultColWidth="9.140625" defaultRowHeight="15"/>
  <cols>
    <col min="1" max="1" width="55.42578125" customWidth="1"/>
    <col min="2" max="2" width="8.5703125" bestFit="1" customWidth="1"/>
    <col min="3" max="10" width="10" customWidth="1"/>
    <col min="11" max="11" width="10.42578125" customWidth="1"/>
    <col min="12" max="12" width="11.42578125" customWidth="1"/>
    <col min="13" max="13" width="10.42578125" customWidth="1"/>
    <col min="14" max="14" width="10.85546875" customWidth="1"/>
    <col min="15" max="15" width="10.42578125" customWidth="1"/>
    <col min="16" max="16" width="13" customWidth="1"/>
    <col min="17" max="17" width="12.140625" bestFit="1" customWidth="1"/>
    <col min="18" max="18" width="10.42578125" bestFit="1" customWidth="1"/>
    <col min="19" max="20" width="10.5703125" bestFit="1" customWidth="1"/>
    <col min="22" max="22" width="10.42578125" bestFit="1" customWidth="1"/>
  </cols>
  <sheetData>
    <row r="2" spans="1:35" ht="15.75">
      <c r="A2" s="2211" t="s">
        <v>476</v>
      </c>
      <c r="B2" s="2211"/>
      <c r="C2" s="2211"/>
      <c r="D2" s="2211"/>
      <c r="E2" s="2211"/>
      <c r="F2" s="2211"/>
      <c r="G2" s="2211"/>
      <c r="H2" s="2211"/>
      <c r="I2" s="2211"/>
      <c r="J2" s="2211"/>
      <c r="K2" s="2211"/>
      <c r="L2" s="2211"/>
      <c r="M2" s="2211"/>
      <c r="N2" s="2211"/>
    </row>
    <row r="3" spans="1:35" ht="15.75">
      <c r="A3" s="2211" t="s">
        <v>477</v>
      </c>
      <c r="B3" s="2211"/>
      <c r="C3" s="2211"/>
      <c r="D3" s="2211"/>
      <c r="E3" s="2211"/>
      <c r="F3" s="2211"/>
      <c r="G3" s="2211"/>
      <c r="H3" s="2211"/>
      <c r="I3" s="2211"/>
      <c r="J3" s="2211"/>
      <c r="K3" s="2211"/>
      <c r="L3" s="2211"/>
      <c r="M3" s="2211"/>
      <c r="N3" s="2211"/>
    </row>
    <row r="4" spans="1:35" ht="15.75">
      <c r="A4" s="2212" t="s">
        <v>478</v>
      </c>
      <c r="B4" s="2212"/>
      <c r="C4" s="2212"/>
      <c r="D4" s="2212"/>
      <c r="E4" s="2212"/>
      <c r="F4" s="2212"/>
      <c r="G4" s="2212"/>
      <c r="H4" s="2212"/>
      <c r="I4" s="2212"/>
      <c r="J4" s="2212"/>
      <c r="K4" s="2212"/>
      <c r="L4" s="2212"/>
      <c r="M4" s="2212"/>
      <c r="N4" s="2212"/>
    </row>
    <row r="5" spans="1:35" ht="15.75">
      <c r="A5" s="210"/>
      <c r="B5" s="210"/>
      <c r="C5" s="210"/>
      <c r="D5" s="210"/>
      <c r="E5" s="210"/>
      <c r="F5" s="210"/>
      <c r="G5" s="210"/>
    </row>
    <row r="7" spans="1:35" ht="15.75">
      <c r="A7" s="2362" t="s">
        <v>1970</v>
      </c>
      <c r="B7" s="2362"/>
      <c r="C7" s="2362"/>
      <c r="D7" s="2362"/>
      <c r="E7" s="2362"/>
      <c r="F7" s="2362"/>
      <c r="G7" s="2362"/>
      <c r="H7" s="2362"/>
      <c r="I7" s="2362"/>
      <c r="J7" s="2362"/>
      <c r="K7" s="2362"/>
      <c r="L7" s="2362"/>
      <c r="M7" s="2362"/>
      <c r="N7" s="2362"/>
      <c r="O7" s="2362"/>
      <c r="P7" s="2362"/>
    </row>
    <row r="8" spans="1:35" ht="15.75">
      <c r="A8" s="2362" t="s">
        <v>935</v>
      </c>
      <c r="B8" s="2362"/>
      <c r="C8" s="2362"/>
      <c r="D8" s="2362"/>
      <c r="E8" s="2362"/>
      <c r="F8" s="2362"/>
      <c r="G8" s="2362"/>
      <c r="H8" s="2362"/>
      <c r="I8" s="2362"/>
      <c r="J8" s="2362"/>
      <c r="K8" s="2362"/>
      <c r="L8" s="2362"/>
      <c r="M8" s="2362"/>
      <c r="N8" s="2362"/>
      <c r="O8" s="2362"/>
      <c r="P8" s="2362"/>
    </row>
    <row r="9" spans="1:35" ht="15.75">
      <c r="A9" s="2605" t="s">
        <v>950</v>
      </c>
      <c r="B9" s="2605"/>
      <c r="C9" s="2605"/>
      <c r="D9" s="2605"/>
      <c r="E9" s="2605"/>
      <c r="F9" s="2605"/>
      <c r="G9" s="2605"/>
      <c r="H9" s="2605"/>
      <c r="I9" s="2605"/>
      <c r="J9" s="2605"/>
      <c r="K9" s="2605"/>
      <c r="L9" s="2605"/>
      <c r="M9" s="2605"/>
      <c r="N9" s="2605"/>
      <c r="O9" s="2605"/>
      <c r="P9" s="2605"/>
    </row>
    <row r="10" spans="1:35" ht="15.75">
      <c r="A10" s="970"/>
      <c r="B10" s="970">
        <v>2026</v>
      </c>
      <c r="C10" s="970">
        <v>2027</v>
      </c>
      <c r="D10" s="970">
        <v>2028</v>
      </c>
      <c r="E10" s="970">
        <v>2029</v>
      </c>
      <c r="F10" s="970">
        <v>2030</v>
      </c>
      <c r="G10" s="970">
        <v>2031</v>
      </c>
      <c r="H10" s="970">
        <v>2032</v>
      </c>
      <c r="I10" s="970">
        <v>2033</v>
      </c>
      <c r="J10" s="970">
        <v>2034</v>
      </c>
      <c r="K10" s="970">
        <v>2035</v>
      </c>
      <c r="L10" s="970">
        <v>2036</v>
      </c>
      <c r="M10" s="970">
        <v>2037</v>
      </c>
      <c r="N10" s="970">
        <v>2038</v>
      </c>
      <c r="O10" s="970">
        <v>2039</v>
      </c>
      <c r="P10" s="970" t="s">
        <v>937</v>
      </c>
    </row>
    <row r="11" spans="1:35" ht="16.5" thickBot="1">
      <c r="A11" s="966" t="s">
        <v>938</v>
      </c>
      <c r="B11" s="937">
        <f t="shared" ref="B11:P11" si="0">B15+B18</f>
        <v>692.30939022074222</v>
      </c>
      <c r="C11" s="937">
        <f t="shared" si="0"/>
        <v>2671.7573065649494</v>
      </c>
      <c r="D11" s="937">
        <f t="shared" si="0"/>
        <v>5081.3177475206576</v>
      </c>
      <c r="E11" s="937">
        <f t="shared" si="0"/>
        <v>4394.5935184801783</v>
      </c>
      <c r="F11" s="937">
        <f t="shared" si="0"/>
        <v>3374.4915018650549</v>
      </c>
      <c r="G11" s="937">
        <f t="shared" si="0"/>
        <v>4028.3569484953482</v>
      </c>
      <c r="H11" s="937">
        <f t="shared" si="0"/>
        <v>4335.220997032161</v>
      </c>
      <c r="I11" s="937">
        <f t="shared" si="0"/>
        <v>3317.4854586545962</v>
      </c>
      <c r="J11" s="937">
        <f t="shared" si="0"/>
        <v>4584.6770606016607</v>
      </c>
      <c r="K11" s="937">
        <f t="shared" si="0"/>
        <v>4613.2276413894451</v>
      </c>
      <c r="L11" s="937">
        <f t="shared" si="0"/>
        <v>2885.1874046771204</v>
      </c>
      <c r="M11" s="937">
        <f t="shared" si="0"/>
        <v>4380.5703853584409</v>
      </c>
      <c r="N11" s="937">
        <f t="shared" si="0"/>
        <v>2374.9093985036252</v>
      </c>
      <c r="O11" s="937">
        <f t="shared" si="0"/>
        <v>437.63872447262776</v>
      </c>
      <c r="P11" s="937">
        <f t="shared" si="0"/>
        <v>17266.128896583083</v>
      </c>
      <c r="Q11" s="657"/>
      <c r="R11" s="657"/>
      <c r="S11" s="657"/>
      <c r="T11" s="657"/>
      <c r="U11" s="657"/>
      <c r="V11" s="657"/>
      <c r="W11" s="657"/>
      <c r="X11" s="657"/>
      <c r="Y11" s="657"/>
      <c r="Z11" s="657"/>
      <c r="AA11" s="657"/>
      <c r="AB11" s="657"/>
      <c r="AC11" s="657"/>
      <c r="AD11" s="657"/>
      <c r="AE11" s="657"/>
      <c r="AF11" s="657"/>
      <c r="AG11" s="657"/>
      <c r="AH11" s="657"/>
      <c r="AI11" s="657"/>
    </row>
    <row r="12" spans="1:35" ht="16.5" thickTop="1">
      <c r="A12" s="210"/>
      <c r="B12" s="669"/>
      <c r="C12" s="669"/>
      <c r="D12" s="669"/>
      <c r="E12" s="669"/>
      <c r="F12" s="669"/>
      <c r="G12" s="669"/>
      <c r="H12" s="669"/>
      <c r="I12" s="669"/>
      <c r="J12" s="669"/>
      <c r="K12" s="669"/>
      <c r="L12" s="669"/>
      <c r="M12" s="669"/>
      <c r="N12" s="669"/>
      <c r="O12" s="669"/>
      <c r="P12" s="669"/>
      <c r="Q12" s="657"/>
      <c r="R12" s="657"/>
      <c r="S12" s="657"/>
      <c r="T12" s="657"/>
      <c r="U12" s="657"/>
      <c r="V12" s="657"/>
      <c r="W12" s="657"/>
      <c r="X12" s="657"/>
      <c r="Y12" s="657"/>
      <c r="Z12" s="657"/>
      <c r="AA12" s="657"/>
      <c r="AB12" s="657"/>
      <c r="AC12" s="657"/>
      <c r="AD12" s="657"/>
      <c r="AE12" s="657"/>
      <c r="AF12" s="657"/>
      <c r="AG12" s="657"/>
      <c r="AH12" s="657"/>
      <c r="AI12" s="657"/>
    </row>
    <row r="13" spans="1:35" ht="15.75">
      <c r="A13" s="949" t="s">
        <v>472</v>
      </c>
      <c r="B13" s="950">
        <f t="shared" ref="B13:P13" si="1">+B16+B19</f>
        <v>692.30939022074222</v>
      </c>
      <c r="C13" s="950">
        <f t="shared" si="1"/>
        <v>2671.7573065649494</v>
      </c>
      <c r="D13" s="950">
        <f t="shared" si="1"/>
        <v>5081.3177475206576</v>
      </c>
      <c r="E13" s="950">
        <f t="shared" si="1"/>
        <v>4394.5935184801783</v>
      </c>
      <c r="F13" s="950">
        <f>+F16+F19</f>
        <v>3374.4915018650549</v>
      </c>
      <c r="G13" s="950">
        <f t="shared" si="1"/>
        <v>4028.3569484953482</v>
      </c>
      <c r="H13" s="950">
        <f t="shared" si="1"/>
        <v>4335.220997032161</v>
      </c>
      <c r="I13" s="950">
        <f t="shared" si="1"/>
        <v>3317.4854586545962</v>
      </c>
      <c r="J13" s="950">
        <f t="shared" si="1"/>
        <v>4584.6770606016607</v>
      </c>
      <c r="K13" s="950">
        <f t="shared" si="1"/>
        <v>4613.2276413894451</v>
      </c>
      <c r="L13" s="950">
        <f t="shared" si="1"/>
        <v>2885.1874046771204</v>
      </c>
      <c r="M13" s="950">
        <f t="shared" si="1"/>
        <v>4380.5703853584409</v>
      </c>
      <c r="N13" s="950">
        <f t="shared" si="1"/>
        <v>2374.9093985036252</v>
      </c>
      <c r="O13" s="950">
        <f t="shared" si="1"/>
        <v>437.63872447262776</v>
      </c>
      <c r="P13" s="950">
        <f t="shared" si="1"/>
        <v>17266.128896583083</v>
      </c>
      <c r="Q13" s="657"/>
      <c r="R13" s="657"/>
      <c r="S13" s="657"/>
      <c r="T13" s="657"/>
      <c r="U13" s="657"/>
      <c r="V13" s="657"/>
      <c r="W13" s="657"/>
      <c r="X13" s="657"/>
      <c r="Y13" s="657"/>
      <c r="Z13" s="657"/>
      <c r="AA13" s="657"/>
      <c r="AB13" s="657"/>
      <c r="AC13" s="657"/>
      <c r="AD13" s="657"/>
      <c r="AE13" s="657"/>
      <c r="AF13" s="657"/>
      <c r="AG13" s="657"/>
      <c r="AH13" s="657"/>
      <c r="AI13" s="657"/>
    </row>
    <row r="14" spans="1:35" ht="15.75">
      <c r="A14" s="210"/>
      <c r="B14" s="669"/>
      <c r="C14" s="669"/>
      <c r="D14" s="669"/>
      <c r="E14" s="669"/>
      <c r="F14" s="669"/>
      <c r="G14" s="669"/>
      <c r="H14" s="669"/>
      <c r="I14" s="669"/>
      <c r="J14" s="669"/>
      <c r="K14" s="669"/>
      <c r="L14" s="669"/>
      <c r="M14" s="669"/>
      <c r="N14" s="669"/>
      <c r="O14" s="669"/>
      <c r="P14" s="669"/>
      <c r="R14" s="657"/>
      <c r="S14" s="657"/>
      <c r="T14" s="657"/>
      <c r="U14" s="657"/>
      <c r="V14" s="657"/>
      <c r="W14" s="657"/>
      <c r="X14" s="657"/>
      <c r="Y14" s="657"/>
      <c r="Z14" s="657"/>
      <c r="AA14" s="657"/>
      <c r="AB14" s="657"/>
      <c r="AC14" s="657"/>
      <c r="AD14" s="657"/>
      <c r="AE14" s="657"/>
      <c r="AF14" s="657"/>
      <c r="AG14" s="657"/>
      <c r="AH14" s="657"/>
      <c r="AI14" s="657"/>
    </row>
    <row r="15" spans="1:35" ht="15.75">
      <c r="A15" s="938" t="s">
        <v>939</v>
      </c>
      <c r="B15" s="951">
        <f t="shared" ref="B15:P15" si="2">SUM(B16:B16)</f>
        <v>249.13180086080862</v>
      </c>
      <c r="C15" s="951">
        <f t="shared" si="2"/>
        <v>2416.4537921879528</v>
      </c>
      <c r="D15" s="951">
        <f t="shared" si="2"/>
        <v>2096.8123711765707</v>
      </c>
      <c r="E15" s="951">
        <f t="shared" si="2"/>
        <v>2602.6589445619979</v>
      </c>
      <c r="F15" s="951">
        <f>SUM(F16:F16)</f>
        <v>2806.481276044859</v>
      </c>
      <c r="G15" s="951">
        <f t="shared" si="2"/>
        <v>2019.5258165538626</v>
      </c>
      <c r="H15" s="951">
        <f t="shared" si="2"/>
        <v>3618.7787303086843</v>
      </c>
      <c r="I15" s="951">
        <f t="shared" si="2"/>
        <v>3317.4854586545962</v>
      </c>
      <c r="J15" s="951">
        <f t="shared" si="2"/>
        <v>1857.7916750030242</v>
      </c>
      <c r="K15" s="951">
        <f t="shared" si="2"/>
        <v>3228.2297717686524</v>
      </c>
      <c r="L15" s="951">
        <f t="shared" si="2"/>
        <v>2885.1874046771204</v>
      </c>
      <c r="M15" s="951">
        <f t="shared" si="2"/>
        <v>4380.5703853584409</v>
      </c>
      <c r="N15" s="951">
        <f t="shared" si="2"/>
        <v>2090.8588375037671</v>
      </c>
      <c r="O15" s="951">
        <f t="shared" si="2"/>
        <v>437.63872447262776</v>
      </c>
      <c r="P15" s="951">
        <f t="shared" si="2"/>
        <v>13016.976787507665</v>
      </c>
      <c r="Q15" s="657"/>
      <c r="R15" s="657"/>
      <c r="S15" s="657"/>
      <c r="T15" s="657"/>
      <c r="U15" s="657"/>
      <c r="V15" s="657"/>
      <c r="W15" s="657"/>
      <c r="X15" s="657"/>
      <c r="Y15" s="657"/>
      <c r="Z15" s="657"/>
      <c r="AA15" s="657"/>
      <c r="AB15" s="657"/>
      <c r="AC15" s="657"/>
      <c r="AD15" s="657"/>
      <c r="AE15" s="657"/>
      <c r="AF15" s="657"/>
      <c r="AG15" s="657"/>
      <c r="AH15" s="657"/>
      <c r="AI15" s="657"/>
    </row>
    <row r="16" spans="1:35" ht="15.75">
      <c r="A16" s="939" t="s">
        <v>472</v>
      </c>
      <c r="B16" s="669">
        <v>249.13180086080862</v>
      </c>
      <c r="C16" s="669">
        <v>2416.4537921879528</v>
      </c>
      <c r="D16" s="669">
        <v>2096.8123711765707</v>
      </c>
      <c r="E16" s="669">
        <v>2602.6589445619979</v>
      </c>
      <c r="F16" s="669">
        <v>2806.481276044859</v>
      </c>
      <c r="G16" s="669">
        <v>2019.5258165538626</v>
      </c>
      <c r="H16" s="669">
        <v>3618.7787303086843</v>
      </c>
      <c r="I16" s="669">
        <v>3317.4854586545962</v>
      </c>
      <c r="J16" s="669">
        <v>1857.7916750030242</v>
      </c>
      <c r="K16" s="669">
        <v>3228.2297717686524</v>
      </c>
      <c r="L16" s="669">
        <v>2885.1874046771204</v>
      </c>
      <c r="M16" s="669">
        <v>4380.5703853584409</v>
      </c>
      <c r="N16" s="669">
        <v>2090.8588375037671</v>
      </c>
      <c r="O16" s="669">
        <v>437.63872447262776</v>
      </c>
      <c r="P16" s="669">
        <v>13016.976787507665</v>
      </c>
      <c r="Q16" s="657"/>
      <c r="R16" s="657"/>
      <c r="S16" s="657"/>
      <c r="T16" s="657"/>
      <c r="U16" s="657"/>
      <c r="V16" s="657"/>
      <c r="W16" s="657"/>
      <c r="X16" s="657"/>
      <c r="Y16" s="657"/>
      <c r="Z16" s="657"/>
      <c r="AA16" s="657"/>
      <c r="AB16" s="657"/>
      <c r="AC16" s="657"/>
      <c r="AD16" s="657"/>
      <c r="AE16" s="657"/>
      <c r="AF16" s="657"/>
      <c r="AG16" s="657"/>
      <c r="AH16" s="657"/>
      <c r="AI16" s="657"/>
    </row>
    <row r="17" spans="1:35" ht="9.75" customHeight="1">
      <c r="A17" s="939"/>
      <c r="B17" s="669"/>
      <c r="C17" s="669"/>
      <c r="D17" s="669"/>
      <c r="E17" s="669"/>
      <c r="F17" s="669"/>
      <c r="G17" s="669"/>
      <c r="H17" s="669"/>
      <c r="I17" s="669"/>
      <c r="J17" s="669"/>
      <c r="K17" s="669"/>
      <c r="L17" s="669"/>
      <c r="M17" s="669"/>
      <c r="N17" s="669"/>
      <c r="O17" s="669"/>
      <c r="P17" s="669"/>
      <c r="Q17" s="657"/>
      <c r="R17" s="657"/>
      <c r="S17" s="657"/>
      <c r="T17" s="657"/>
      <c r="U17" s="657"/>
      <c r="V17" s="657"/>
      <c r="W17" s="657"/>
      <c r="X17" s="657"/>
      <c r="Y17" s="657"/>
      <c r="Z17" s="657"/>
      <c r="AA17" s="657"/>
      <c r="AB17" s="657"/>
      <c r="AC17" s="657"/>
      <c r="AD17" s="657"/>
      <c r="AE17" s="657"/>
      <c r="AF17" s="657"/>
      <c r="AG17" s="657"/>
      <c r="AH17" s="657"/>
      <c r="AI17" s="657"/>
    </row>
    <row r="18" spans="1:35" ht="15.75">
      <c r="A18" s="938" t="s">
        <v>940</v>
      </c>
      <c r="B18" s="952">
        <f t="shared" ref="B18:P18" si="3">SUM(B19:B19)</f>
        <v>443.17758935993356</v>
      </c>
      <c r="C18" s="952">
        <f t="shared" si="3"/>
        <v>255.30351437699679</v>
      </c>
      <c r="D18" s="952">
        <f t="shared" si="3"/>
        <v>2984.5053763440865</v>
      </c>
      <c r="E18" s="952">
        <f t="shared" si="3"/>
        <v>1791.9345739181806</v>
      </c>
      <c r="F18" s="952">
        <f t="shared" si="3"/>
        <v>568.01022582019596</v>
      </c>
      <c r="G18" s="952">
        <f t="shared" si="3"/>
        <v>2008.8311319414856</v>
      </c>
      <c r="H18" s="952">
        <f t="shared" si="3"/>
        <v>716.44226672347679</v>
      </c>
      <c r="I18" s="952">
        <f t="shared" si="3"/>
        <v>0</v>
      </c>
      <c r="J18" s="952">
        <f t="shared" si="3"/>
        <v>2726.8853855986367</v>
      </c>
      <c r="K18" s="952">
        <f t="shared" si="3"/>
        <v>1384.9978696207927</v>
      </c>
      <c r="L18" s="952">
        <f t="shared" si="3"/>
        <v>0</v>
      </c>
      <c r="M18" s="952">
        <f t="shared" si="3"/>
        <v>0</v>
      </c>
      <c r="N18" s="952">
        <f t="shared" si="3"/>
        <v>284.05056099985796</v>
      </c>
      <c r="O18" s="952">
        <f t="shared" si="3"/>
        <v>0</v>
      </c>
      <c r="P18" s="952">
        <f t="shared" si="3"/>
        <v>4249.1521090754159</v>
      </c>
      <c r="Q18" s="657"/>
      <c r="R18" s="657"/>
      <c r="S18" s="657"/>
      <c r="T18" s="657"/>
      <c r="U18" s="657"/>
      <c r="V18" s="657"/>
      <c r="W18" s="657"/>
      <c r="X18" s="657"/>
      <c r="Y18" s="657"/>
      <c r="Z18" s="657"/>
      <c r="AA18" s="657"/>
      <c r="AB18" s="657"/>
      <c r="AC18" s="657"/>
      <c r="AD18" s="657"/>
      <c r="AE18" s="657"/>
      <c r="AF18" s="657"/>
      <c r="AG18" s="657"/>
      <c r="AH18" s="657"/>
      <c r="AI18" s="657"/>
    </row>
    <row r="19" spans="1:35" ht="15.75">
      <c r="A19" s="939" t="s">
        <v>472</v>
      </c>
      <c r="B19" s="669">
        <v>443.17758935993356</v>
      </c>
      <c r="C19" s="669">
        <v>255.30351437699679</v>
      </c>
      <c r="D19" s="669">
        <v>2984.5053763440865</v>
      </c>
      <c r="E19" s="669">
        <v>1791.9345739181806</v>
      </c>
      <c r="F19" s="669">
        <v>568.01022582019596</v>
      </c>
      <c r="G19" s="669">
        <v>2008.8311319414856</v>
      </c>
      <c r="H19" s="669">
        <v>716.44226672347679</v>
      </c>
      <c r="I19" s="669"/>
      <c r="J19" s="669">
        <v>2726.8853855986367</v>
      </c>
      <c r="K19" s="669">
        <v>1384.9978696207927</v>
      </c>
      <c r="L19" s="669"/>
      <c r="M19" s="669"/>
      <c r="N19" s="669">
        <v>284.05056099985796</v>
      </c>
      <c r="O19" s="669"/>
      <c r="P19" s="669">
        <v>4249.1521090754159</v>
      </c>
      <c r="Q19" s="657"/>
      <c r="R19" s="657"/>
      <c r="S19" s="657"/>
      <c r="T19" s="657"/>
      <c r="U19" s="657"/>
      <c r="V19" s="657"/>
      <c r="W19" s="657"/>
      <c r="X19" s="657"/>
      <c r="Y19" s="657"/>
      <c r="Z19" s="657"/>
      <c r="AA19" s="657"/>
      <c r="AB19" s="657"/>
      <c r="AC19" s="657"/>
      <c r="AD19" s="657"/>
      <c r="AE19" s="657"/>
      <c r="AF19" s="657"/>
      <c r="AG19" s="657"/>
      <c r="AH19" s="657"/>
      <c r="AI19" s="657"/>
    </row>
    <row r="20" spans="1:35" ht="8.25" customHeight="1" thickBot="1">
      <c r="A20" s="595"/>
      <c r="B20" s="967"/>
      <c r="C20" s="967"/>
      <c r="D20" s="967"/>
      <c r="E20" s="967"/>
      <c r="F20" s="967"/>
      <c r="G20" s="967"/>
      <c r="H20" s="967"/>
      <c r="I20" s="967"/>
      <c r="J20" s="967"/>
      <c r="K20" s="967"/>
      <c r="L20" s="967"/>
      <c r="M20" s="967"/>
      <c r="N20" s="967"/>
      <c r="O20" s="967"/>
      <c r="P20" s="967"/>
    </row>
    <row r="21" spans="1:35" ht="15.75">
      <c r="A21" s="210"/>
      <c r="B21" s="968"/>
      <c r="C21" s="968"/>
      <c r="D21" s="968"/>
      <c r="E21" s="968"/>
      <c r="F21" s="968"/>
      <c r="G21" s="968"/>
      <c r="H21" s="968"/>
      <c r="I21" s="968"/>
      <c r="J21" s="968"/>
      <c r="K21" s="968"/>
      <c r="L21" s="968"/>
      <c r="M21" s="968"/>
      <c r="N21" s="968"/>
      <c r="O21" s="968"/>
      <c r="P21" s="968"/>
      <c r="Q21" s="657"/>
    </row>
    <row r="22" spans="1:35" ht="15.75">
      <c r="A22" s="941" t="s">
        <v>24</v>
      </c>
      <c r="B22" s="969"/>
      <c r="C22" s="969"/>
      <c r="D22" s="969"/>
      <c r="E22" s="969"/>
      <c r="F22" s="969"/>
      <c r="G22" s="969"/>
      <c r="H22" s="969"/>
      <c r="I22" s="969"/>
      <c r="J22" s="969"/>
      <c r="K22" s="969"/>
      <c r="L22" s="969"/>
      <c r="M22" s="969"/>
      <c r="N22" s="969"/>
      <c r="O22" s="969"/>
      <c r="P22" s="969"/>
    </row>
    <row r="23" spans="1:35" ht="15.75">
      <c r="A23" s="2364" t="s">
        <v>951</v>
      </c>
      <c r="B23" s="2364"/>
      <c r="C23" s="2364"/>
      <c r="D23" s="2364"/>
      <c r="E23" s="2364"/>
      <c r="F23" s="2364"/>
      <c r="G23" s="2364"/>
      <c r="H23" s="2364"/>
      <c r="I23" s="2364"/>
      <c r="J23" s="2364"/>
      <c r="K23" s="2364"/>
      <c r="L23" s="2364"/>
      <c r="M23" s="2364"/>
      <c r="N23" s="2364"/>
      <c r="O23" s="2364"/>
      <c r="P23" s="2364"/>
      <c r="Q23" s="922"/>
    </row>
    <row r="24" spans="1:35" ht="15" customHeight="1">
      <c r="A24" s="2364" t="s">
        <v>942</v>
      </c>
      <c r="B24" s="2364"/>
      <c r="C24" s="2364"/>
      <c r="D24" s="2364"/>
      <c r="E24" s="2364"/>
      <c r="F24" s="2364"/>
      <c r="G24" s="2364"/>
      <c r="H24" s="2364"/>
      <c r="I24" s="2364"/>
      <c r="J24" s="2364"/>
      <c r="K24" s="2364"/>
      <c r="L24" s="2364"/>
      <c r="M24" s="2364"/>
      <c r="N24" s="2364"/>
      <c r="O24" s="2364"/>
      <c r="P24" s="2364"/>
    </row>
    <row r="25" spans="1:35" ht="15.75">
      <c r="A25" s="1847" t="s">
        <v>908</v>
      </c>
      <c r="B25" s="348"/>
      <c r="C25" s="348"/>
      <c r="D25" s="348"/>
      <c r="E25" s="348"/>
      <c r="F25" s="348"/>
      <c r="G25" s="348"/>
      <c r="H25" s="348"/>
      <c r="I25" s="348"/>
      <c r="J25" s="348"/>
      <c r="K25" s="348"/>
      <c r="L25" s="348"/>
      <c r="M25" s="348"/>
      <c r="N25" s="348"/>
      <c r="O25" s="348"/>
      <c r="P25" s="348"/>
    </row>
    <row r="26" spans="1:35" ht="15.75">
      <c r="A26" s="943"/>
      <c r="B26" s="1848"/>
      <c r="C26" s="1848"/>
      <c r="D26" s="1848"/>
      <c r="E26" s="1848"/>
      <c r="F26" s="1848"/>
      <c r="G26" s="1848"/>
      <c r="H26" s="1848"/>
      <c r="I26" s="1848"/>
      <c r="J26" s="1848"/>
      <c r="K26" s="1848"/>
      <c r="L26" s="1848"/>
      <c r="M26" s="1848"/>
      <c r="N26" s="1848"/>
      <c r="O26" s="1848"/>
      <c r="P26" s="1848"/>
    </row>
  </sheetData>
  <mergeCells count="8">
    <mergeCell ref="A23:P23"/>
    <mergeCell ref="A24:P24"/>
    <mergeCell ref="A2:N2"/>
    <mergeCell ref="A3:N3"/>
    <mergeCell ref="A4:N4"/>
    <mergeCell ref="A7:P7"/>
    <mergeCell ref="A8:P8"/>
    <mergeCell ref="A9:P9"/>
  </mergeCells>
  <pageMargins left="0.7" right="0.7" top="0.75" bottom="0.75" header="0.3" footer="0.3"/>
  <pageSetup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ED896-1A19-43E0-A47D-550384EB0FF2}">
  <dimension ref="A2:N24"/>
  <sheetViews>
    <sheetView showGridLines="0" workbookViewId="0">
      <selection activeCell="N15" sqref="N15"/>
    </sheetView>
  </sheetViews>
  <sheetFormatPr baseColWidth="10" defaultColWidth="11.5703125" defaultRowHeight="15"/>
  <cols>
    <col min="1" max="1" width="2" customWidth="1"/>
    <col min="2" max="2" width="24.140625" customWidth="1"/>
  </cols>
  <sheetData>
    <row r="2" spans="1:14" ht="15.75">
      <c r="A2" s="2211" t="s">
        <v>476</v>
      </c>
      <c r="B2" s="2211"/>
      <c r="C2" s="2211"/>
      <c r="D2" s="2211"/>
      <c r="E2" s="2211"/>
      <c r="F2" s="2211"/>
      <c r="G2" s="2211"/>
      <c r="H2" s="2211"/>
      <c r="I2" s="2211"/>
      <c r="J2" s="2211"/>
      <c r="K2" s="2211"/>
      <c r="L2" s="2211"/>
      <c r="M2" s="2211"/>
      <c r="N2" s="2211"/>
    </row>
    <row r="3" spans="1:14" ht="15.75">
      <c r="A3" s="2211" t="s">
        <v>477</v>
      </c>
      <c r="B3" s="2211"/>
      <c r="C3" s="2211"/>
      <c r="D3" s="2211"/>
      <c r="E3" s="2211"/>
      <c r="F3" s="2211"/>
      <c r="G3" s="2211"/>
      <c r="H3" s="2211"/>
      <c r="I3" s="2211"/>
      <c r="J3" s="2211"/>
      <c r="K3" s="2211"/>
      <c r="L3" s="2211"/>
      <c r="M3" s="2211"/>
      <c r="N3" s="2211"/>
    </row>
    <row r="4" spans="1:14" ht="15.75">
      <c r="A4" s="2212" t="s">
        <v>478</v>
      </c>
      <c r="B4" s="2212"/>
      <c r="C4" s="2212"/>
      <c r="D4" s="2212"/>
      <c r="E4" s="2212"/>
      <c r="F4" s="2212"/>
      <c r="G4" s="2212"/>
      <c r="H4" s="2212"/>
      <c r="I4" s="2212"/>
      <c r="J4" s="2212"/>
      <c r="K4" s="2212"/>
      <c r="L4" s="2212"/>
      <c r="M4" s="2212"/>
      <c r="N4" s="2212"/>
    </row>
    <row r="5" spans="1:14" ht="15.75">
      <c r="A5" s="210"/>
      <c r="B5" s="210"/>
      <c r="C5" s="210"/>
      <c r="D5" s="210"/>
      <c r="E5" s="210"/>
      <c r="F5" s="210"/>
      <c r="G5" s="210"/>
    </row>
    <row r="24" spans="3:3">
      <c r="C24" s="103" t="s">
        <v>908</v>
      </c>
    </row>
  </sheetData>
  <mergeCells count="3">
    <mergeCell ref="A2:N2"/>
    <mergeCell ref="A3:N3"/>
    <mergeCell ref="A4:N4"/>
  </mergeCells>
  <pageMargins left="0.7" right="0.7" top="0.75" bottom="0.75" header="0.3" footer="0.3"/>
  <pageSetup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842B7-D524-42CD-AE4B-FF9EE35E927D}">
  <dimension ref="A2:N48"/>
  <sheetViews>
    <sheetView showGridLines="0" zoomScale="90" zoomScaleNormal="90" workbookViewId="0">
      <selection activeCell="C30" sqref="C30"/>
    </sheetView>
  </sheetViews>
  <sheetFormatPr baseColWidth="10" defaultColWidth="9.140625" defaultRowHeight="15"/>
  <cols>
    <col min="1" max="1" width="25.42578125" customWidth="1"/>
    <col min="2" max="2" width="57" customWidth="1"/>
    <col min="3" max="3" width="15.42578125" bestFit="1" customWidth="1"/>
    <col min="4" max="4" width="12" customWidth="1"/>
    <col min="5" max="5" width="9.85546875" bestFit="1" customWidth="1"/>
    <col min="7" max="7" width="9.42578125" bestFit="1" customWidth="1"/>
  </cols>
  <sheetData>
    <row r="2" spans="1:14" ht="15.75">
      <c r="A2" s="2211" t="s">
        <v>476</v>
      </c>
      <c r="B2" s="2211"/>
      <c r="C2" s="2211"/>
      <c r="D2" s="2211"/>
      <c r="E2" s="2211"/>
      <c r="F2" s="2211"/>
      <c r="G2" s="2211"/>
      <c r="H2" s="2211"/>
      <c r="I2" s="2211"/>
      <c r="J2" s="2211"/>
      <c r="K2" s="2211"/>
      <c r="L2" s="2211"/>
      <c r="M2" s="2211"/>
      <c r="N2" s="2211"/>
    </row>
    <row r="3" spans="1:14" ht="15.75">
      <c r="A3" s="2211" t="s">
        <v>477</v>
      </c>
      <c r="B3" s="2211"/>
      <c r="C3" s="2211"/>
      <c r="D3" s="2211"/>
      <c r="E3" s="2211"/>
      <c r="F3" s="2211"/>
      <c r="G3" s="2211"/>
      <c r="H3" s="2211"/>
      <c r="I3" s="2211"/>
      <c r="J3" s="2211"/>
      <c r="K3" s="2211"/>
      <c r="L3" s="2211"/>
      <c r="M3" s="2211"/>
      <c r="N3" s="2211"/>
    </row>
    <row r="4" spans="1:14" ht="15.75">
      <c r="A4" s="2212" t="s">
        <v>478</v>
      </c>
      <c r="B4" s="2212"/>
      <c r="C4" s="2212"/>
      <c r="D4" s="2212"/>
      <c r="E4" s="2212"/>
      <c r="F4" s="2212"/>
      <c r="G4" s="2212"/>
      <c r="H4" s="2212"/>
      <c r="I4" s="2212"/>
      <c r="J4" s="2212"/>
      <c r="K4" s="2212"/>
      <c r="L4" s="2212"/>
      <c r="M4" s="2212"/>
      <c r="N4" s="2212"/>
    </row>
    <row r="5" spans="1:14" ht="15.75">
      <c r="A5" s="210"/>
      <c r="B5" s="210"/>
      <c r="C5" s="210"/>
      <c r="D5" s="210"/>
      <c r="E5" s="210"/>
      <c r="F5" s="210"/>
      <c r="G5" s="210"/>
    </row>
    <row r="13" spans="1:14" ht="15.75">
      <c r="B13" s="620"/>
      <c r="C13" s="2606">
        <v>2027</v>
      </c>
      <c r="D13" s="2607"/>
      <c r="E13" s="2608"/>
      <c r="F13" s="210"/>
      <c r="G13" s="210"/>
    </row>
    <row r="14" spans="1:14" ht="15.75">
      <c r="B14" s="621" t="s">
        <v>38</v>
      </c>
      <c r="C14" s="621" t="s">
        <v>871</v>
      </c>
      <c r="D14" s="622" t="s">
        <v>872</v>
      </c>
      <c r="E14" s="623" t="s">
        <v>253</v>
      </c>
      <c r="F14" s="210"/>
      <c r="G14" s="210"/>
    </row>
    <row r="15" spans="1:14" ht="15.75">
      <c r="B15" s="660" t="s">
        <v>873</v>
      </c>
      <c r="C15" s="1849">
        <f>+-C16+C17</f>
        <v>464125.97369899962</v>
      </c>
      <c r="D15" s="661">
        <f>C15/$C$36</f>
        <v>7414.1529344888113</v>
      </c>
      <c r="E15" s="662">
        <f>C15/$C$35</f>
        <v>4.8373644605266747E-2</v>
      </c>
      <c r="F15" s="1850"/>
      <c r="G15" s="1850"/>
      <c r="H15" s="598"/>
      <c r="I15" s="598"/>
    </row>
    <row r="16" spans="1:14" ht="15.75">
      <c r="B16" s="601" t="s">
        <v>874</v>
      </c>
      <c r="C16" s="602">
        <v>-327281.47209299961</v>
      </c>
      <c r="D16" s="603">
        <f t="shared" ref="D16:D30" si="0">C16/$C$36</f>
        <v>-5228.138531837054</v>
      </c>
      <c r="E16" s="604">
        <f t="shared" ref="E16:E30" si="1">C16/$C$35</f>
        <v>-3.4110992519420409E-2</v>
      </c>
      <c r="F16" s="1850"/>
      <c r="G16" s="1850"/>
      <c r="H16" s="598"/>
      <c r="I16" s="598"/>
    </row>
    <row r="17" spans="2:9" ht="15.75">
      <c r="B17" s="601" t="s">
        <v>875</v>
      </c>
      <c r="C17" s="602">
        <f>+C18+C21+C22</f>
        <v>136844.50160600001</v>
      </c>
      <c r="D17" s="603">
        <f t="shared" si="0"/>
        <v>2186.0144026517573</v>
      </c>
      <c r="E17" s="604">
        <f t="shared" si="1"/>
        <v>1.4262652085846336E-2</v>
      </c>
      <c r="F17" s="1850"/>
      <c r="G17" s="1850"/>
      <c r="H17" s="598"/>
      <c r="I17" s="598"/>
    </row>
    <row r="18" spans="2:9" ht="15.75">
      <c r="B18" s="605" t="s">
        <v>876</v>
      </c>
      <c r="C18" s="606">
        <f>+SUM(C19:C20)</f>
        <v>110226.80160599999</v>
      </c>
      <c r="D18" s="607">
        <f t="shared" si="0"/>
        <v>1760.811527252396</v>
      </c>
      <c r="E18" s="608">
        <f t="shared" si="1"/>
        <v>1.1488415708279034E-2</v>
      </c>
      <c r="F18" s="1850"/>
      <c r="G18" s="1850"/>
      <c r="H18" s="598"/>
      <c r="I18" s="598"/>
    </row>
    <row r="19" spans="2:9" ht="15.75">
      <c r="B19" s="609" t="s">
        <v>877</v>
      </c>
      <c r="C19" s="606">
        <v>94244.801605999994</v>
      </c>
      <c r="D19" s="607">
        <f>C19/$C$36</f>
        <v>1505.5080128753991</v>
      </c>
      <c r="E19" s="608">
        <f t="shared" si="1"/>
        <v>9.8226877984190324E-3</v>
      </c>
      <c r="F19" s="1850"/>
      <c r="G19" s="1850"/>
      <c r="H19" s="598"/>
      <c r="I19" s="598"/>
    </row>
    <row r="20" spans="2:9" ht="15.75">
      <c r="B20" s="609" t="s">
        <v>878</v>
      </c>
      <c r="C20" s="606">
        <v>15982</v>
      </c>
      <c r="D20" s="607">
        <f t="shared" si="0"/>
        <v>255.30351437699679</v>
      </c>
      <c r="E20" s="608">
        <f t="shared" si="1"/>
        <v>1.6657279098600025E-3</v>
      </c>
      <c r="F20" s="1850"/>
      <c r="G20" s="1850"/>
      <c r="H20" s="598"/>
      <c r="I20" s="598"/>
    </row>
    <row r="21" spans="2:9" ht="15.75">
      <c r="B21" s="605" t="s">
        <v>879</v>
      </c>
      <c r="C21" s="606">
        <v>21500</v>
      </c>
      <c r="D21" s="607">
        <f t="shared" si="0"/>
        <v>343.45047923322682</v>
      </c>
      <c r="E21" s="608">
        <f t="shared" si="1"/>
        <v>2.2408428270548151E-3</v>
      </c>
      <c r="F21" s="1850"/>
      <c r="G21" s="1850"/>
      <c r="H21" s="598"/>
      <c r="I21" s="598"/>
    </row>
    <row r="22" spans="2:9" ht="15.75">
      <c r="B22" s="605" t="s">
        <v>880</v>
      </c>
      <c r="C22" s="606">
        <v>5117.7</v>
      </c>
      <c r="D22" s="607">
        <f t="shared" si="0"/>
        <v>81.752396166134176</v>
      </c>
      <c r="E22" s="608">
        <f t="shared" si="1"/>
        <v>5.3339355051248494E-4</v>
      </c>
      <c r="F22" s="1850"/>
      <c r="G22" s="1850"/>
      <c r="H22" s="598"/>
      <c r="I22" s="598"/>
    </row>
    <row r="23" spans="2:9" ht="15.75">
      <c r="B23" s="624" t="s">
        <v>881</v>
      </c>
      <c r="C23" s="625">
        <f>+C24+C30</f>
        <v>464125.97369899962</v>
      </c>
      <c r="D23" s="626">
        <f t="shared" si="0"/>
        <v>7414.1529344888113</v>
      </c>
      <c r="E23" s="627">
        <f t="shared" si="1"/>
        <v>4.8373644605266747E-2</v>
      </c>
      <c r="F23" s="1850"/>
      <c r="G23" s="1850"/>
      <c r="H23" s="598"/>
      <c r="I23" s="598"/>
    </row>
    <row r="24" spans="2:9" ht="15.75">
      <c r="B24" s="660" t="s">
        <v>882</v>
      </c>
      <c r="C24" s="1849">
        <f>+C25+C26+C27</f>
        <v>316536.90000000002</v>
      </c>
      <c r="D24" s="661">
        <f t="shared" si="0"/>
        <v>5056.5</v>
      </c>
      <c r="E24" s="662">
        <f t="shared" si="1"/>
        <v>3.2991136830844994E-2</v>
      </c>
      <c r="F24" s="1850"/>
      <c r="G24" s="350"/>
      <c r="H24" s="598"/>
      <c r="I24" s="598"/>
    </row>
    <row r="25" spans="2:9" ht="31.5">
      <c r="B25" s="2055" t="s">
        <v>883</v>
      </c>
      <c r="C25" s="611">
        <v>41096.9</v>
      </c>
      <c r="D25" s="612">
        <f t="shared" si="0"/>
        <v>656.5</v>
      </c>
      <c r="E25" s="613">
        <f t="shared" si="1"/>
        <v>4.2833345850785591E-3</v>
      </c>
      <c r="F25" s="1850"/>
      <c r="G25" s="1850"/>
      <c r="H25" s="598"/>
      <c r="I25" s="598"/>
    </row>
    <row r="26" spans="2:9" ht="15.75">
      <c r="B26" s="2056" t="s">
        <v>884</v>
      </c>
      <c r="C26" s="611">
        <v>200320</v>
      </c>
      <c r="D26" s="612">
        <f t="shared" si="0"/>
        <v>3200</v>
      </c>
      <c r="E26" s="613">
        <f t="shared" si="1"/>
        <v>2.0878401633284676E-2</v>
      </c>
      <c r="F26" s="1850"/>
      <c r="G26" s="1850"/>
      <c r="H26" s="598"/>
      <c r="I26" s="598"/>
    </row>
    <row r="27" spans="2:9" ht="15.75">
      <c r="B27" s="2056" t="s">
        <v>885</v>
      </c>
      <c r="C27" s="611">
        <f>+C28+C29</f>
        <v>75120</v>
      </c>
      <c r="D27" s="612">
        <f t="shared" si="0"/>
        <v>1200</v>
      </c>
      <c r="E27" s="613">
        <f t="shared" si="1"/>
        <v>7.8294006124817531E-3</v>
      </c>
      <c r="F27" s="1850"/>
      <c r="G27" s="1850"/>
      <c r="H27" s="598"/>
      <c r="I27" s="598"/>
    </row>
    <row r="28" spans="2:9" ht="15.75">
      <c r="B28" s="609" t="s">
        <v>486</v>
      </c>
      <c r="C28" s="615">
        <v>25040</v>
      </c>
      <c r="D28" s="616">
        <f t="shared" si="0"/>
        <v>400</v>
      </c>
      <c r="E28" s="617">
        <f t="shared" si="1"/>
        <v>2.6098002041605845E-3</v>
      </c>
      <c r="F28" s="1850"/>
      <c r="G28" s="1850"/>
      <c r="H28" s="598"/>
      <c r="I28" s="598"/>
    </row>
    <row r="29" spans="2:9" ht="15.75">
      <c r="B29" s="609" t="s">
        <v>485</v>
      </c>
      <c r="C29" s="615">
        <v>50080</v>
      </c>
      <c r="D29" s="616">
        <f t="shared" si="0"/>
        <v>800</v>
      </c>
      <c r="E29" s="617">
        <f t="shared" si="1"/>
        <v>5.219600408321169E-3</v>
      </c>
      <c r="F29" s="1850"/>
      <c r="G29" s="1850"/>
      <c r="H29" s="598"/>
      <c r="I29" s="598"/>
    </row>
    <row r="30" spans="2:9" ht="15.75">
      <c r="B30" s="663" t="s">
        <v>886</v>
      </c>
      <c r="C30" s="1851">
        <v>147589.07369899959</v>
      </c>
      <c r="D30" s="664">
        <f t="shared" si="0"/>
        <v>2357.6529344888113</v>
      </c>
      <c r="E30" s="665">
        <f t="shared" si="1"/>
        <v>1.5382507774421753E-2</v>
      </c>
      <c r="F30" s="350"/>
      <c r="G30" s="350"/>
      <c r="H30" s="598"/>
      <c r="I30" s="598"/>
    </row>
    <row r="31" spans="2:9" ht="7.5" customHeight="1">
      <c r="B31" s="210"/>
      <c r="C31" s="210"/>
      <c r="D31" s="210"/>
      <c r="E31" s="210"/>
      <c r="F31" s="210"/>
      <c r="G31" s="210"/>
    </row>
    <row r="32" spans="2:9" ht="15.75">
      <c r="B32" s="210" t="s">
        <v>887</v>
      </c>
      <c r="C32" s="210"/>
      <c r="D32" s="210"/>
      <c r="E32" s="210"/>
      <c r="F32" s="210"/>
      <c r="G32" s="210"/>
    </row>
    <row r="33" spans="2:7" ht="15.75">
      <c r="B33" s="210"/>
      <c r="C33" s="210"/>
      <c r="D33" s="210"/>
      <c r="E33" s="210"/>
      <c r="F33" s="210"/>
      <c r="G33" s="210"/>
    </row>
    <row r="34" spans="2:7">
      <c r="B34" s="1"/>
      <c r="C34" s="1"/>
    </row>
    <row r="35" spans="2:7">
      <c r="B35" s="618" t="s">
        <v>888</v>
      </c>
      <c r="C35" s="619">
        <v>9594604.1999999993</v>
      </c>
    </row>
    <row r="36" spans="2:7">
      <c r="B36" s="618" t="s">
        <v>889</v>
      </c>
      <c r="C36" s="57">
        <v>62.6</v>
      </c>
    </row>
    <row r="37" spans="2:7">
      <c r="B37" s="1"/>
      <c r="C37" s="1"/>
    </row>
    <row r="38" spans="2:7">
      <c r="C38" s="599"/>
      <c r="D38" s="599"/>
      <c r="E38" s="599"/>
    </row>
    <row r="39" spans="2:7">
      <c r="C39" s="127"/>
      <c r="D39" s="599"/>
      <c r="E39" s="599"/>
    </row>
    <row r="40" spans="2:7">
      <c r="C40" s="599"/>
      <c r="D40" s="599"/>
      <c r="E40" s="599"/>
    </row>
    <row r="41" spans="2:7">
      <c r="C41" s="599"/>
      <c r="D41" s="599"/>
      <c r="E41" s="599"/>
    </row>
    <row r="42" spans="2:7">
      <c r="C42" s="599"/>
      <c r="D42" s="599"/>
      <c r="E42" s="599"/>
    </row>
    <row r="43" spans="2:7">
      <c r="C43" s="599"/>
      <c r="D43" s="599"/>
      <c r="E43" s="599"/>
    </row>
    <row r="44" spans="2:7">
      <c r="C44" s="599"/>
      <c r="D44" s="599"/>
      <c r="E44" s="599"/>
    </row>
    <row r="45" spans="2:7">
      <c r="C45" s="599"/>
      <c r="D45" s="599"/>
      <c r="E45" s="599"/>
    </row>
    <row r="46" spans="2:7">
      <c r="C46" s="599"/>
      <c r="D46" s="599"/>
      <c r="E46" s="599"/>
    </row>
    <row r="47" spans="2:7">
      <c r="C47" s="599"/>
      <c r="D47" s="599"/>
      <c r="E47" s="599"/>
    </row>
    <row r="48" spans="2:7">
      <c r="C48" s="599"/>
      <c r="D48" s="599"/>
      <c r="E48" s="599"/>
    </row>
  </sheetData>
  <mergeCells count="4">
    <mergeCell ref="A2:N2"/>
    <mergeCell ref="A3:N3"/>
    <mergeCell ref="A4:N4"/>
    <mergeCell ref="C13:E13"/>
  </mergeCells>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35191-97F3-49CE-BF9F-ABEFA19A55DE}">
  <dimension ref="A1:N41"/>
  <sheetViews>
    <sheetView showGridLines="0" zoomScale="115" zoomScaleNormal="115" workbookViewId="0">
      <selection activeCell="J17" sqref="J17"/>
    </sheetView>
  </sheetViews>
  <sheetFormatPr baseColWidth="10" defaultColWidth="9.140625" defaultRowHeight="15"/>
  <cols>
    <col min="1" max="1" width="15.140625" customWidth="1"/>
    <col min="2" max="2" width="17.42578125" customWidth="1"/>
    <col min="3" max="3" width="15.85546875" customWidth="1"/>
    <col min="4" max="5" width="15.85546875" style="130" customWidth="1"/>
    <col min="6" max="6" width="19.5703125" style="130" bestFit="1" customWidth="1"/>
    <col min="8" max="8" width="11.140625" bestFit="1" customWidth="1"/>
  </cols>
  <sheetData>
    <row r="1" spans="1:14">
      <c r="D1"/>
      <c r="E1"/>
      <c r="F1"/>
    </row>
    <row r="2" spans="1:14" ht="15.75">
      <c r="A2" s="2211" t="s">
        <v>476</v>
      </c>
      <c r="B2" s="2211"/>
      <c r="C2" s="2211"/>
      <c r="D2" s="2211"/>
      <c r="E2" s="2211"/>
      <c r="F2" s="2211"/>
      <c r="G2" s="2211"/>
      <c r="H2" s="2211"/>
      <c r="I2" s="2211"/>
      <c r="J2" s="2211"/>
      <c r="K2" s="2211"/>
      <c r="L2" s="2211"/>
      <c r="M2" s="2211"/>
      <c r="N2" s="2211"/>
    </row>
    <row r="3" spans="1:14" ht="15.75">
      <c r="A3" s="2211" t="s">
        <v>477</v>
      </c>
      <c r="B3" s="2211"/>
      <c r="C3" s="2211"/>
      <c r="D3" s="2211"/>
      <c r="E3" s="2211"/>
      <c r="F3" s="2211"/>
      <c r="G3" s="2211"/>
      <c r="H3" s="2211"/>
      <c r="I3" s="2211"/>
      <c r="J3" s="2211"/>
      <c r="K3" s="2211"/>
      <c r="L3" s="2211"/>
      <c r="M3" s="2211"/>
      <c r="N3" s="2211"/>
    </row>
    <row r="4" spans="1:14" ht="15.75">
      <c r="A4" s="2212" t="s">
        <v>478</v>
      </c>
      <c r="B4" s="2212"/>
      <c r="C4" s="2212"/>
      <c r="D4" s="2212"/>
      <c r="E4" s="2212"/>
      <c r="F4" s="2212"/>
      <c r="G4" s="2212"/>
      <c r="H4" s="2212"/>
      <c r="I4" s="2212"/>
      <c r="J4" s="2212"/>
      <c r="K4" s="2212"/>
      <c r="L4" s="2212"/>
      <c r="M4" s="2212"/>
      <c r="N4" s="2212"/>
    </row>
    <row r="5" spans="1:14" ht="15.75">
      <c r="A5" s="210"/>
      <c r="B5" s="210"/>
      <c r="C5" s="210"/>
      <c r="D5" s="210"/>
      <c r="E5" s="210"/>
      <c r="F5" s="210"/>
      <c r="G5" s="210"/>
    </row>
    <row r="6" spans="1:14">
      <c r="D6"/>
      <c r="E6"/>
      <c r="F6"/>
    </row>
    <row r="7" spans="1:14" ht="15.75">
      <c r="A7" s="210"/>
      <c r="B7" s="210"/>
      <c r="C7" s="210"/>
      <c r="D7" s="643"/>
      <c r="E7" s="643"/>
      <c r="F7" s="643"/>
      <c r="G7" s="210"/>
    </row>
    <row r="8" spans="1:14" ht="15.75">
      <c r="A8" s="210"/>
      <c r="B8" s="210"/>
      <c r="C8" s="210"/>
      <c r="D8" s="643"/>
      <c r="E8" s="643"/>
      <c r="F8" s="643"/>
      <c r="G8" s="210"/>
    </row>
    <row r="9" spans="1:14" ht="32.25" customHeight="1">
      <c r="A9" s="210"/>
      <c r="B9" s="210"/>
      <c r="C9" s="210"/>
      <c r="D9" s="643"/>
      <c r="E9" s="643"/>
      <c r="F9" s="643"/>
      <c r="G9" s="210"/>
    </row>
    <row r="10" spans="1:14" ht="15.75">
      <c r="A10" s="210"/>
      <c r="B10" s="621"/>
      <c r="C10" s="623"/>
      <c r="D10" s="2609">
        <v>2027</v>
      </c>
      <c r="E10" s="2610"/>
      <c r="F10" s="628"/>
      <c r="G10" s="210"/>
    </row>
    <row r="11" spans="1:14" ht="15.75">
      <c r="A11" s="210"/>
      <c r="B11" s="621" t="s">
        <v>470</v>
      </c>
      <c r="C11" s="623" t="s">
        <v>890</v>
      </c>
      <c r="D11" s="629" t="s">
        <v>891</v>
      </c>
      <c r="E11" s="630" t="s">
        <v>892</v>
      </c>
      <c r="F11" s="631"/>
      <c r="G11" s="210"/>
    </row>
    <row r="12" spans="1:14" ht="15.75">
      <c r="A12" s="210"/>
      <c r="B12" s="2611" t="s">
        <v>472</v>
      </c>
      <c r="C12" s="632" t="s">
        <v>484</v>
      </c>
      <c r="D12" s="633">
        <f>+E12/$D$36</f>
        <v>1505.5080128753991</v>
      </c>
      <c r="E12" s="634">
        <v>94244.801605999994</v>
      </c>
      <c r="F12" s="635"/>
      <c r="G12" s="210"/>
      <c r="H12" s="130"/>
    </row>
    <row r="13" spans="1:14" ht="15.75">
      <c r="A13" s="210"/>
      <c r="B13" s="2612"/>
      <c r="C13" s="636" t="s">
        <v>487</v>
      </c>
      <c r="D13" s="607">
        <f t="shared" ref="D13:D21" si="0">+E13/$D$36</f>
        <v>255.30351437699679</v>
      </c>
      <c r="E13" s="667">
        <v>15982</v>
      </c>
      <c r="F13" s="635"/>
      <c r="G13" s="210"/>
      <c r="H13" s="130"/>
    </row>
    <row r="14" spans="1:14" ht="15.75">
      <c r="A14" s="210"/>
      <c r="B14" s="2613" t="s">
        <v>893</v>
      </c>
      <c r="C14" s="2614"/>
      <c r="D14" s="648">
        <f t="shared" si="0"/>
        <v>1760.811527252396</v>
      </c>
      <c r="E14" s="649">
        <f>SUM(E12:E13)</f>
        <v>110226.80160599999</v>
      </c>
      <c r="F14" s="638"/>
      <c r="G14" s="210"/>
    </row>
    <row r="15" spans="1:14" ht="15.75">
      <c r="A15" s="210"/>
      <c r="B15" s="2612" t="s">
        <v>894</v>
      </c>
      <c r="C15" s="636" t="s">
        <v>484</v>
      </c>
      <c r="D15" s="633">
        <f t="shared" si="0"/>
        <v>3492.1099590575077</v>
      </c>
      <c r="E15" s="634">
        <v>218606.08343699999</v>
      </c>
      <c r="F15" s="635"/>
      <c r="G15" s="210"/>
      <c r="H15" s="1838"/>
    </row>
    <row r="16" spans="1:14" ht="15.75">
      <c r="A16" s="210"/>
      <c r="B16" s="2612"/>
      <c r="C16" s="636" t="s">
        <v>487</v>
      </c>
      <c r="D16" s="607">
        <f t="shared" si="0"/>
        <v>2803.6722836261979</v>
      </c>
      <c r="E16" s="667">
        <v>175509.88495499999</v>
      </c>
      <c r="F16" s="635"/>
      <c r="G16" s="210"/>
      <c r="H16" s="657"/>
    </row>
    <row r="17" spans="1:7" ht="15.75">
      <c r="A17" s="210"/>
      <c r="B17" s="2613" t="s">
        <v>895</v>
      </c>
      <c r="C17" s="2614"/>
      <c r="D17" s="648">
        <f t="shared" si="0"/>
        <v>6295.7822426837056</v>
      </c>
      <c r="E17" s="649">
        <f>SUM(E15:E16)</f>
        <v>394115.96839199995</v>
      </c>
      <c r="F17" s="638"/>
      <c r="G17" s="210"/>
    </row>
    <row r="18" spans="1:7" ht="15.75">
      <c r="A18" s="210"/>
      <c r="B18" s="2612" t="s">
        <v>896</v>
      </c>
      <c r="C18" s="636" t="s">
        <v>484</v>
      </c>
      <c r="D18" s="633">
        <f t="shared" si="0"/>
        <v>27.056363115015973</v>
      </c>
      <c r="E18" s="634">
        <v>1693.728331</v>
      </c>
      <c r="F18" s="639"/>
      <c r="G18" s="210"/>
    </row>
    <row r="19" spans="1:7" ht="15.75">
      <c r="A19" s="210"/>
      <c r="B19" s="2612"/>
      <c r="C19" s="636" t="s">
        <v>487</v>
      </c>
      <c r="D19" s="607">
        <f t="shared" si="0"/>
        <v>1.1694281629392971</v>
      </c>
      <c r="E19" s="637">
        <v>73.206203000000002</v>
      </c>
      <c r="F19" s="639"/>
      <c r="G19" s="210"/>
    </row>
    <row r="20" spans="1:7" ht="15.75">
      <c r="A20" s="210"/>
      <c r="B20" s="2613" t="s">
        <v>897</v>
      </c>
      <c r="C20" s="2614"/>
      <c r="D20" s="648">
        <f t="shared" si="0"/>
        <v>28.22579127795527</v>
      </c>
      <c r="E20" s="649">
        <f>SUM(E18:E19)</f>
        <v>1766.934534</v>
      </c>
      <c r="F20" s="638"/>
      <c r="G20" s="210"/>
    </row>
    <row r="21" spans="1:7" ht="15.75">
      <c r="A21" s="210"/>
      <c r="B21" s="2615" t="s">
        <v>898</v>
      </c>
      <c r="C21" s="2616"/>
      <c r="D21" s="640">
        <f t="shared" si="0"/>
        <v>8084.8195612140562</v>
      </c>
      <c r="E21" s="641">
        <f>SUM(E20,E17,E14)</f>
        <v>506109.70453199995</v>
      </c>
      <c r="F21" s="642"/>
      <c r="G21" s="210"/>
    </row>
    <row r="22" spans="1:7" ht="15.75">
      <c r="A22" s="210"/>
      <c r="B22" s="210"/>
      <c r="C22" s="210"/>
      <c r="D22" s="643"/>
      <c r="E22" s="643"/>
      <c r="F22" s="643"/>
      <c r="G22" s="210"/>
    </row>
    <row r="23" spans="1:7" ht="15.75">
      <c r="A23" s="210"/>
      <c r="B23" s="210"/>
      <c r="C23" s="643"/>
      <c r="D23" s="643"/>
      <c r="E23" s="643"/>
      <c r="F23" s="643"/>
      <c r="G23" s="210"/>
    </row>
    <row r="24" spans="1:7" ht="15.75">
      <c r="A24" s="210"/>
      <c r="B24" s="210"/>
      <c r="C24" s="210"/>
      <c r="D24" s="643"/>
      <c r="E24" s="643"/>
      <c r="F24" s="643"/>
      <c r="G24" s="210"/>
    </row>
    <row r="25" spans="1:7" ht="15.75">
      <c r="A25" s="210"/>
      <c r="B25" s="210"/>
      <c r="C25" s="210"/>
      <c r="D25" s="643"/>
      <c r="E25" s="643"/>
      <c r="F25" s="643"/>
      <c r="G25" s="669"/>
    </row>
    <row r="26" spans="1:7" ht="15.75" hidden="1">
      <c r="A26" s="210"/>
      <c r="B26" s="2199" t="s">
        <v>899</v>
      </c>
      <c r="C26" s="210"/>
      <c r="D26" s="643">
        <f>+E12/D12</f>
        <v>62.600000000000009</v>
      </c>
      <c r="E26" s="643">
        <v>22154.462769453123</v>
      </c>
      <c r="F26" s="643"/>
      <c r="G26" s="210"/>
    </row>
    <row r="27" spans="1:7" ht="15.75" hidden="1">
      <c r="A27" s="210"/>
      <c r="B27" s="2199"/>
      <c r="C27" s="210"/>
      <c r="D27" s="643">
        <f t="shared" ref="D27:D35" si="1">+E13/D13</f>
        <v>62.6</v>
      </c>
      <c r="E27" s="643">
        <v>-8458.84</v>
      </c>
      <c r="F27" s="643"/>
      <c r="G27" s="210"/>
    </row>
    <row r="28" spans="1:7" ht="15.75" hidden="1">
      <c r="A28" s="210"/>
      <c r="B28" s="2199"/>
      <c r="C28" s="210"/>
      <c r="D28" s="643">
        <f t="shared" si="1"/>
        <v>62.6</v>
      </c>
      <c r="E28" s="643">
        <v>13695.622769453126</v>
      </c>
      <c r="F28" s="643"/>
      <c r="G28" s="210"/>
    </row>
    <row r="29" spans="1:7" ht="15.75" hidden="1">
      <c r="A29" s="210"/>
      <c r="B29" s="210"/>
      <c r="C29" s="210"/>
      <c r="D29" s="643">
        <f t="shared" si="1"/>
        <v>62.6</v>
      </c>
      <c r="E29" s="643"/>
      <c r="F29" s="643"/>
      <c r="G29" s="210"/>
    </row>
    <row r="30" spans="1:7" ht="15.75" hidden="1">
      <c r="A30" s="210"/>
      <c r="B30" s="210" t="s">
        <v>900</v>
      </c>
      <c r="C30" s="644" t="s">
        <v>901</v>
      </c>
      <c r="D30" s="643">
        <f t="shared" si="1"/>
        <v>62.6</v>
      </c>
      <c r="E30" s="643">
        <v>71699.340674705629</v>
      </c>
      <c r="F30" s="645">
        <v>33406.437804842615</v>
      </c>
      <c r="G30" s="210"/>
    </row>
    <row r="31" spans="1:7" ht="15.75" hidden="1">
      <c r="A31" s="210"/>
      <c r="B31" s="210"/>
      <c r="C31" s="210"/>
      <c r="D31" s="643">
        <f t="shared" si="1"/>
        <v>62.599999999999994</v>
      </c>
      <c r="E31" s="643"/>
      <c r="F31" s="643"/>
      <c r="G31" s="210"/>
    </row>
    <row r="32" spans="1:7" ht="15.75" hidden="1">
      <c r="A32" s="210"/>
      <c r="B32" s="210"/>
      <c r="C32" s="210"/>
      <c r="D32" s="643">
        <f t="shared" si="1"/>
        <v>62.6</v>
      </c>
      <c r="E32" s="643"/>
      <c r="F32" s="643"/>
      <c r="G32" s="210"/>
    </row>
    <row r="33" spans="1:7" ht="15.75" hidden="1">
      <c r="A33" s="210"/>
      <c r="B33" s="210"/>
      <c r="C33" s="210"/>
      <c r="D33" s="643">
        <f t="shared" si="1"/>
        <v>62.6</v>
      </c>
      <c r="E33" s="643"/>
      <c r="F33" s="643"/>
      <c r="G33" s="210"/>
    </row>
    <row r="34" spans="1:7" ht="15.75" hidden="1">
      <c r="A34" s="210"/>
      <c r="B34" s="210"/>
      <c r="C34" s="210"/>
      <c r="D34" s="643">
        <f t="shared" si="1"/>
        <v>62.6</v>
      </c>
      <c r="E34" s="643"/>
      <c r="F34" s="643"/>
      <c r="G34" s="210"/>
    </row>
    <row r="35" spans="1:7" ht="15.75" hidden="1">
      <c r="A35" s="210"/>
      <c r="B35" s="210"/>
      <c r="C35" s="210"/>
      <c r="D35" s="643">
        <f t="shared" si="1"/>
        <v>62.6</v>
      </c>
      <c r="E35" s="643"/>
      <c r="F35" s="643"/>
      <c r="G35" s="210"/>
    </row>
    <row r="36" spans="1:7" ht="15.75">
      <c r="A36" s="210"/>
      <c r="B36" s="210"/>
      <c r="C36" s="210"/>
      <c r="D36" s="646">
        <v>62.6</v>
      </c>
      <c r="E36" s="643"/>
      <c r="F36" s="643"/>
      <c r="G36" s="210"/>
    </row>
    <row r="37" spans="1:7" ht="15.75">
      <c r="A37" s="210"/>
      <c r="B37" s="210"/>
      <c r="C37" s="210"/>
      <c r="D37" s="1852"/>
      <c r="E37" s="1852"/>
      <c r="F37" s="643"/>
      <c r="G37" s="210"/>
    </row>
    <row r="38" spans="1:7" ht="15.75">
      <c r="A38" s="210"/>
      <c r="B38" s="210"/>
      <c r="C38" s="210"/>
      <c r="D38" s="643"/>
      <c r="E38" s="643"/>
      <c r="F38" s="643"/>
      <c r="G38" s="210"/>
    </row>
    <row r="39" spans="1:7" ht="15.75">
      <c r="A39" s="210"/>
      <c r="B39" s="210"/>
      <c r="C39" s="210"/>
      <c r="D39" s="647"/>
      <c r="E39" s="647"/>
      <c r="F39" s="643"/>
      <c r="G39" s="210"/>
    </row>
    <row r="40" spans="1:7" ht="15.75">
      <c r="A40" s="210"/>
      <c r="B40" s="210"/>
      <c r="C40" s="210"/>
      <c r="D40" s="643"/>
      <c r="E40" s="643"/>
      <c r="F40" s="643"/>
      <c r="G40" s="210"/>
    </row>
    <row r="41" spans="1:7" ht="15.75">
      <c r="A41" s="210"/>
      <c r="B41" s="210"/>
      <c r="C41" s="210"/>
      <c r="D41" s="643"/>
      <c r="E41" s="643"/>
      <c r="F41" s="643"/>
      <c r="G41" s="210"/>
    </row>
  </sheetData>
  <mergeCells count="12">
    <mergeCell ref="B26:B28"/>
    <mergeCell ref="A2:N2"/>
    <mergeCell ref="A3:N3"/>
    <mergeCell ref="A4:N4"/>
    <mergeCell ref="D10:E10"/>
    <mergeCell ref="B12:B13"/>
    <mergeCell ref="B14:C14"/>
    <mergeCell ref="B15:B16"/>
    <mergeCell ref="B17:C17"/>
    <mergeCell ref="B18:B19"/>
    <mergeCell ref="B20:C20"/>
    <mergeCell ref="B21:C21"/>
  </mergeCell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46C81-44B9-4296-A069-7D7E505D4C17}">
  <dimension ref="A1:N27"/>
  <sheetViews>
    <sheetView showGridLines="0" zoomScale="115" zoomScaleNormal="115" workbookViewId="0">
      <selection activeCell="D27" sqref="D27"/>
    </sheetView>
  </sheetViews>
  <sheetFormatPr baseColWidth="10" defaultColWidth="9.140625" defaultRowHeight="15"/>
  <cols>
    <col min="1" max="1" width="12" customWidth="1"/>
    <col min="2" max="3" width="16.140625" customWidth="1"/>
    <col min="4" max="5" width="16.140625" style="130" customWidth="1"/>
    <col min="6" max="6" width="12.42578125" bestFit="1" customWidth="1"/>
  </cols>
  <sheetData>
    <row r="1" spans="1:14">
      <c r="D1"/>
      <c r="E1"/>
    </row>
    <row r="2" spans="1:14" ht="15.75">
      <c r="A2" s="2211" t="s">
        <v>476</v>
      </c>
      <c r="B2" s="2211"/>
      <c r="C2" s="2211"/>
      <c r="D2" s="2211"/>
      <c r="E2" s="2211"/>
      <c r="F2" s="2211"/>
      <c r="G2" s="2211"/>
      <c r="H2" s="2211"/>
      <c r="I2" s="2211"/>
      <c r="J2" s="2211"/>
      <c r="K2" s="2211"/>
      <c r="L2" s="2211"/>
      <c r="M2" s="2211"/>
      <c r="N2" s="2211"/>
    </row>
    <row r="3" spans="1:14" ht="15.75">
      <c r="A3" s="2211" t="s">
        <v>477</v>
      </c>
      <c r="B3" s="2211"/>
      <c r="C3" s="2211"/>
      <c r="D3" s="2211"/>
      <c r="E3" s="2211"/>
      <c r="F3" s="2211"/>
      <c r="G3" s="2211"/>
      <c r="H3" s="2211"/>
      <c r="I3" s="2211"/>
      <c r="J3" s="2211"/>
      <c r="K3" s="2211"/>
      <c r="L3" s="2211"/>
      <c r="M3" s="2211"/>
      <c r="N3" s="2211"/>
    </row>
    <row r="4" spans="1:14" ht="15.75">
      <c r="A4" s="2212" t="s">
        <v>478</v>
      </c>
      <c r="B4" s="2212"/>
      <c r="C4" s="2212"/>
      <c r="D4" s="2212"/>
      <c r="E4" s="2212"/>
      <c r="F4" s="2212"/>
      <c r="G4" s="2212"/>
      <c r="H4" s="2212"/>
      <c r="I4" s="2212"/>
      <c r="J4" s="2212"/>
      <c r="K4" s="2212"/>
      <c r="L4" s="2212"/>
      <c r="M4" s="2212"/>
      <c r="N4" s="2212"/>
    </row>
    <row r="5" spans="1:14" ht="15.75">
      <c r="A5" s="210"/>
      <c r="B5" s="210"/>
      <c r="C5" s="210"/>
      <c r="D5" s="210"/>
      <c r="E5" s="210"/>
      <c r="F5" s="210"/>
      <c r="G5" s="210"/>
    </row>
    <row r="7" spans="1:14" ht="15.75">
      <c r="B7" s="210"/>
      <c r="C7" s="210"/>
      <c r="D7" s="643"/>
      <c r="E7" s="643"/>
      <c r="F7" s="210"/>
    </row>
    <row r="8" spans="1:14" ht="15.75">
      <c r="B8" s="210"/>
      <c r="C8" s="210"/>
      <c r="D8" s="643"/>
      <c r="E8" s="643"/>
      <c r="F8" s="210"/>
    </row>
    <row r="9" spans="1:14" ht="33" customHeight="1">
      <c r="B9" s="210"/>
      <c r="C9" s="210"/>
      <c r="D9" s="643"/>
      <c r="E9" s="643"/>
      <c r="F9" s="210"/>
    </row>
    <row r="10" spans="1:14" ht="15.75">
      <c r="B10" s="210"/>
      <c r="C10" s="210"/>
      <c r="D10" s="643"/>
      <c r="E10" s="643"/>
      <c r="F10" s="210"/>
    </row>
    <row r="11" spans="1:14" ht="15.75">
      <c r="B11" s="621"/>
      <c r="C11" s="622"/>
      <c r="D11" s="2622">
        <v>2027</v>
      </c>
      <c r="E11" s="2610"/>
      <c r="F11" s="210"/>
    </row>
    <row r="12" spans="1:14" ht="15.75">
      <c r="B12" s="652" t="s">
        <v>1858</v>
      </c>
      <c r="C12" s="653" t="s">
        <v>470</v>
      </c>
      <c r="D12" s="654" t="s">
        <v>891</v>
      </c>
      <c r="E12" s="655" t="s">
        <v>892</v>
      </c>
      <c r="F12" s="210"/>
    </row>
    <row r="13" spans="1:14" ht="15.75">
      <c r="B13" s="2623" t="s">
        <v>903</v>
      </c>
      <c r="C13" s="376" t="s">
        <v>472</v>
      </c>
      <c r="D13" s="606">
        <f>+E13/$D$24</f>
        <v>1600.5080128753991</v>
      </c>
      <c r="E13" s="650">
        <v>100191.80160599999</v>
      </c>
      <c r="F13" s="210"/>
    </row>
    <row r="14" spans="1:14" ht="15.75">
      <c r="B14" s="2623"/>
      <c r="C14" s="376" t="s">
        <v>894</v>
      </c>
      <c r="D14" s="606">
        <f t="shared" ref="D14:D21" si="0">+E14/$D$24</f>
        <v>2940.3587559904154</v>
      </c>
      <c r="E14" s="650">
        <v>184066.458125</v>
      </c>
      <c r="F14" s="643"/>
    </row>
    <row r="15" spans="1:14" ht="15.75">
      <c r="B15" s="2623"/>
      <c r="C15" s="376" t="s">
        <v>896</v>
      </c>
      <c r="D15" s="606">
        <f t="shared" si="0"/>
        <v>27.146592683706071</v>
      </c>
      <c r="E15" s="650">
        <v>1699.376702</v>
      </c>
      <c r="F15" s="210"/>
    </row>
    <row r="16" spans="1:14" ht="15.75">
      <c r="B16" s="2618" t="s">
        <v>904</v>
      </c>
      <c r="C16" s="2619"/>
      <c r="D16" s="1853">
        <f t="shared" si="0"/>
        <v>4568.0133615495206</v>
      </c>
      <c r="E16" s="1854">
        <f>SUM(E13:E15)</f>
        <v>285957.63643299998</v>
      </c>
      <c r="F16" s="350"/>
      <c r="G16" s="127"/>
    </row>
    <row r="17" spans="2:6" ht="15.75">
      <c r="B17" s="2617" t="s">
        <v>905</v>
      </c>
      <c r="C17" s="376" t="s">
        <v>472</v>
      </c>
      <c r="D17" s="606">
        <f t="shared" si="0"/>
        <v>160.30351437699679</v>
      </c>
      <c r="E17" s="650">
        <v>10035</v>
      </c>
      <c r="F17" s="431"/>
    </row>
    <row r="18" spans="2:6" ht="15.75">
      <c r="B18" s="2617"/>
      <c r="C18" s="376" t="s">
        <v>894</v>
      </c>
      <c r="D18" s="606">
        <f t="shared" si="0"/>
        <v>3355.4234866773163</v>
      </c>
      <c r="E18" s="650">
        <v>210049.510266</v>
      </c>
      <c r="F18" s="431"/>
    </row>
    <row r="19" spans="2:6" ht="15.75">
      <c r="B19" s="2617"/>
      <c r="C19" s="376" t="s">
        <v>896</v>
      </c>
      <c r="D19" s="606">
        <f t="shared" si="0"/>
        <v>1.0791985782747602</v>
      </c>
      <c r="E19" s="650">
        <v>67.557830999999993</v>
      </c>
      <c r="F19" s="431"/>
    </row>
    <row r="20" spans="2:6" ht="15.75">
      <c r="B20" s="2618" t="s">
        <v>906</v>
      </c>
      <c r="C20" s="2619"/>
      <c r="D20" s="1853">
        <f t="shared" si="0"/>
        <v>3516.8061996325878</v>
      </c>
      <c r="E20" s="1854">
        <f>SUM(E17:E19)</f>
        <v>220152.06809700001</v>
      </c>
      <c r="F20" s="350"/>
    </row>
    <row r="21" spans="2:6" ht="15.75">
      <c r="B21" s="2620" t="s">
        <v>898</v>
      </c>
      <c r="C21" s="2621"/>
      <c r="D21" s="656">
        <f t="shared" si="0"/>
        <v>8084.8195611821084</v>
      </c>
      <c r="E21" s="1855">
        <f>SUM(E20,E16)</f>
        <v>506109.70452999999</v>
      </c>
      <c r="F21" s="210"/>
    </row>
    <row r="22" spans="2:6" ht="15.75">
      <c r="B22" s="210"/>
      <c r="C22" s="210"/>
      <c r="D22" s="643"/>
      <c r="E22" s="643"/>
      <c r="F22" s="210"/>
    </row>
    <row r="23" spans="2:6" ht="31.5">
      <c r="B23" s="380" t="s">
        <v>907</v>
      </c>
      <c r="C23" s="210"/>
      <c r="D23" s="643"/>
      <c r="E23" s="643"/>
      <c r="F23" s="210"/>
    </row>
    <row r="24" spans="2:6" ht="15.75">
      <c r="B24" s="210"/>
      <c r="C24" s="210"/>
      <c r="D24" s="651">
        <v>62.6</v>
      </c>
      <c r="E24" s="643"/>
      <c r="F24" s="210"/>
    </row>
    <row r="25" spans="2:6" ht="15.75">
      <c r="B25" s="210"/>
      <c r="C25" s="210"/>
      <c r="D25" s="643"/>
      <c r="E25" s="350"/>
      <c r="F25" s="210"/>
    </row>
    <row r="26" spans="2:6" ht="15.75">
      <c r="B26" s="210"/>
      <c r="C26" s="210"/>
      <c r="D26" s="643"/>
      <c r="E26" s="643"/>
      <c r="F26" s="210"/>
    </row>
    <row r="27" spans="2:6" ht="15.75">
      <c r="B27" s="210"/>
      <c r="C27" s="210"/>
      <c r="D27" s="643"/>
      <c r="E27" s="643"/>
      <c r="F27" s="210"/>
    </row>
  </sheetData>
  <mergeCells count="9">
    <mergeCell ref="B17:B19"/>
    <mergeCell ref="B20:C20"/>
    <mergeCell ref="B21:C21"/>
    <mergeCell ref="A2:N2"/>
    <mergeCell ref="A3:N3"/>
    <mergeCell ref="A4:N4"/>
    <mergeCell ref="D11:E11"/>
    <mergeCell ref="B13:B15"/>
    <mergeCell ref="B16:C16"/>
  </mergeCell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3FA5-3775-44ED-A086-CE6D6A99B9F6}">
  <dimension ref="A2:N28"/>
  <sheetViews>
    <sheetView showGridLines="0" zoomScale="120" zoomScaleNormal="120" workbookViewId="0">
      <selection activeCell="D27" sqref="D27"/>
    </sheetView>
  </sheetViews>
  <sheetFormatPr baseColWidth="10" defaultColWidth="9.140625" defaultRowHeight="15"/>
  <cols>
    <col min="1" max="1" width="2" customWidth="1"/>
  </cols>
  <sheetData>
    <row r="2" spans="1:14" ht="15.75">
      <c r="A2" s="2211" t="s">
        <v>476</v>
      </c>
      <c r="B2" s="2211"/>
      <c r="C2" s="2211"/>
      <c r="D2" s="2211"/>
      <c r="E2" s="2211"/>
      <c r="F2" s="2211"/>
      <c r="G2" s="2211"/>
      <c r="H2" s="2211"/>
      <c r="I2" s="2211"/>
      <c r="J2" s="2211"/>
      <c r="K2" s="2211"/>
      <c r="L2" s="2211"/>
      <c r="M2" s="2211"/>
      <c r="N2" s="2211"/>
    </row>
    <row r="3" spans="1:14" ht="15.75">
      <c r="A3" s="2211" t="s">
        <v>477</v>
      </c>
      <c r="B3" s="2211"/>
      <c r="C3" s="2211"/>
      <c r="D3" s="2211"/>
      <c r="E3" s="2211"/>
      <c r="F3" s="2211"/>
      <c r="G3" s="2211"/>
      <c r="H3" s="2211"/>
      <c r="I3" s="2211"/>
      <c r="J3" s="2211"/>
      <c r="K3" s="2211"/>
      <c r="L3" s="2211"/>
      <c r="M3" s="2211"/>
      <c r="N3" s="2211"/>
    </row>
    <row r="4" spans="1:14" ht="15.75">
      <c r="A4" s="2212" t="s">
        <v>478</v>
      </c>
      <c r="B4" s="2212"/>
      <c r="C4" s="2212"/>
      <c r="D4" s="2212"/>
      <c r="E4" s="2212"/>
      <c r="F4" s="2212"/>
      <c r="G4" s="2212"/>
      <c r="H4" s="2212"/>
      <c r="I4" s="2212"/>
      <c r="J4" s="2212"/>
      <c r="K4" s="2212"/>
      <c r="L4" s="2212"/>
      <c r="M4" s="2212"/>
      <c r="N4" s="2212"/>
    </row>
    <row r="5" spans="1:14" ht="15.75">
      <c r="A5" s="210"/>
      <c r="B5" s="210"/>
      <c r="C5" s="210"/>
      <c r="D5" s="210"/>
      <c r="E5" s="210"/>
      <c r="F5" s="210"/>
      <c r="G5" s="210"/>
    </row>
    <row r="6" spans="1:14">
      <c r="D6" s="130"/>
      <c r="E6" s="130"/>
    </row>
    <row r="25" spans="4:11">
      <c r="D25" s="103"/>
      <c r="E25" s="103"/>
      <c r="F25" s="103"/>
      <c r="G25" s="103"/>
      <c r="H25" s="103"/>
      <c r="I25" s="103"/>
      <c r="J25" s="103"/>
      <c r="K25" s="103"/>
    </row>
    <row r="26" spans="4:11">
      <c r="D26" s="103" t="s">
        <v>908</v>
      </c>
      <c r="E26" s="103"/>
      <c r="F26" s="103"/>
      <c r="G26" s="103"/>
      <c r="H26" s="103"/>
      <c r="I26" s="103"/>
      <c r="J26" s="103"/>
      <c r="K26" s="103"/>
    </row>
    <row r="27" spans="4:11">
      <c r="D27" s="103"/>
      <c r="E27" s="103"/>
      <c r="F27" s="103"/>
      <c r="G27" s="103"/>
      <c r="H27" s="103"/>
      <c r="I27" s="103"/>
      <c r="J27" s="103"/>
      <c r="K27" s="103"/>
    </row>
    <row r="28" spans="4:11">
      <c r="D28" s="103"/>
      <c r="E28" s="103"/>
      <c r="F28" s="103"/>
      <c r="G28" s="103"/>
      <c r="H28" s="103"/>
      <c r="I28" s="103"/>
      <c r="J28" s="103"/>
      <c r="K28" s="103"/>
    </row>
  </sheetData>
  <mergeCells count="3">
    <mergeCell ref="A2:N2"/>
    <mergeCell ref="A3:N3"/>
    <mergeCell ref="A4:N4"/>
  </mergeCell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70191-EFFE-4221-9A51-BE7E025E9E37}">
  <dimension ref="A2:N24"/>
  <sheetViews>
    <sheetView showGridLines="0" workbookViewId="0">
      <selection activeCell="D27" sqref="D27"/>
    </sheetView>
  </sheetViews>
  <sheetFormatPr baseColWidth="10" defaultColWidth="9.140625" defaultRowHeight="15"/>
  <cols>
    <col min="1" max="1" width="2" customWidth="1"/>
    <col min="2" max="2" width="24.140625" customWidth="1"/>
  </cols>
  <sheetData>
    <row r="2" spans="1:14" ht="15.75">
      <c r="A2" s="2211" t="s">
        <v>476</v>
      </c>
      <c r="B2" s="2211"/>
      <c r="C2" s="2211"/>
      <c r="D2" s="2211"/>
      <c r="E2" s="2211"/>
      <c r="F2" s="2211"/>
      <c r="G2" s="2211"/>
      <c r="H2" s="2211"/>
      <c r="I2" s="2211"/>
      <c r="J2" s="2211"/>
      <c r="K2" s="2211"/>
      <c r="L2" s="2211"/>
      <c r="M2" s="2211"/>
      <c r="N2" s="2211"/>
    </row>
    <row r="3" spans="1:14" ht="15.75">
      <c r="A3" s="2211" t="s">
        <v>477</v>
      </c>
      <c r="B3" s="2211"/>
      <c r="C3" s="2211"/>
      <c r="D3" s="2211"/>
      <c r="E3" s="2211"/>
      <c r="F3" s="2211"/>
      <c r="G3" s="2211"/>
      <c r="H3" s="2211"/>
      <c r="I3" s="2211"/>
      <c r="J3" s="2211"/>
      <c r="K3" s="2211"/>
      <c r="L3" s="2211"/>
      <c r="M3" s="2211"/>
      <c r="N3" s="2211"/>
    </row>
    <row r="4" spans="1:14" ht="15.75">
      <c r="A4" s="2212" t="s">
        <v>478</v>
      </c>
      <c r="B4" s="2212"/>
      <c r="C4" s="2212"/>
      <c r="D4" s="2212"/>
      <c r="E4" s="2212"/>
      <c r="F4" s="2212"/>
      <c r="G4" s="2212"/>
      <c r="H4" s="2212"/>
      <c r="I4" s="2212"/>
      <c r="J4" s="2212"/>
      <c r="K4" s="2212"/>
      <c r="L4" s="2212"/>
      <c r="M4" s="2212"/>
      <c r="N4" s="2212"/>
    </row>
    <row r="5" spans="1:14" ht="15.75">
      <c r="A5" s="210"/>
      <c r="B5" s="210"/>
      <c r="C5" s="210"/>
      <c r="D5" s="210"/>
      <c r="E5" s="210"/>
      <c r="F5" s="210"/>
      <c r="G5" s="210"/>
    </row>
    <row r="24" spans="3:3">
      <c r="C24" s="103" t="s">
        <v>908</v>
      </c>
    </row>
  </sheetData>
  <mergeCells count="3">
    <mergeCell ref="A2:N2"/>
    <mergeCell ref="A3:N3"/>
    <mergeCell ref="A4:N4"/>
  </mergeCell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A86CF-9550-4FC5-B4F9-506970DF826F}">
  <dimension ref="A2:N24"/>
  <sheetViews>
    <sheetView showGridLines="0" workbookViewId="0"/>
  </sheetViews>
  <sheetFormatPr baseColWidth="10" defaultColWidth="11.5703125" defaultRowHeight="15"/>
  <cols>
    <col min="1" max="1" width="2" customWidth="1"/>
    <col min="2" max="2" width="24.140625" customWidth="1"/>
  </cols>
  <sheetData>
    <row r="2" spans="1:14" ht="15.75">
      <c r="A2" s="2211" t="s">
        <v>476</v>
      </c>
      <c r="B2" s="2211"/>
      <c r="C2" s="2211"/>
      <c r="D2" s="2211"/>
      <c r="E2" s="2211"/>
      <c r="F2" s="2211"/>
      <c r="G2" s="2211"/>
      <c r="H2" s="2211"/>
      <c r="I2" s="2211"/>
      <c r="J2" s="2211"/>
      <c r="K2" s="2211"/>
      <c r="L2" s="2211"/>
      <c r="M2" s="2211"/>
      <c r="N2" s="2211"/>
    </row>
    <row r="3" spans="1:14" ht="15.75">
      <c r="A3" s="2211" t="s">
        <v>477</v>
      </c>
      <c r="B3" s="2211"/>
      <c r="C3" s="2211"/>
      <c r="D3" s="2211"/>
      <c r="E3" s="2211"/>
      <c r="F3" s="2211"/>
      <c r="G3" s="2211"/>
      <c r="H3" s="2211"/>
      <c r="I3" s="2211"/>
      <c r="J3" s="2211"/>
      <c r="K3" s="2211"/>
      <c r="L3" s="2211"/>
      <c r="M3" s="2211"/>
      <c r="N3" s="2211"/>
    </row>
    <row r="4" spans="1:14" ht="15.75">
      <c r="A4" s="2212" t="s">
        <v>478</v>
      </c>
      <c r="B4" s="2212"/>
      <c r="C4" s="2212"/>
      <c r="D4" s="2212"/>
      <c r="E4" s="2212"/>
      <c r="F4" s="2212"/>
      <c r="G4" s="2212"/>
      <c r="H4" s="2212"/>
      <c r="I4" s="2212"/>
      <c r="J4" s="2212"/>
      <c r="K4" s="2212"/>
      <c r="L4" s="2212"/>
      <c r="M4" s="2212"/>
      <c r="N4" s="2212"/>
    </row>
    <row r="5" spans="1:14" ht="15.75">
      <c r="A5" s="210"/>
      <c r="B5" s="210"/>
      <c r="C5" s="210"/>
      <c r="D5" s="210"/>
      <c r="E5" s="210"/>
      <c r="F5" s="210"/>
      <c r="G5" s="210"/>
    </row>
    <row r="24" spans="3:3">
      <c r="C24" s="103" t="s">
        <v>908</v>
      </c>
    </row>
  </sheetData>
  <mergeCells count="3">
    <mergeCell ref="A2:N2"/>
    <mergeCell ref="A3:N3"/>
    <mergeCell ref="A4:N4"/>
  </mergeCells>
  <pageMargins left="0.7" right="0.7" top="0.75" bottom="0.75" header="0.3" footer="0.3"/>
  <pageSetup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89F8-A134-4020-BA26-6B701D86E527}">
  <dimension ref="A2:O55"/>
  <sheetViews>
    <sheetView showGridLines="0" zoomScale="90" zoomScaleNormal="90" workbookViewId="0">
      <selection activeCell="M18" sqref="M18"/>
    </sheetView>
  </sheetViews>
  <sheetFormatPr baseColWidth="10" defaultColWidth="9.140625" defaultRowHeight="15"/>
  <cols>
    <col min="1" max="1" width="16.42578125" customWidth="1"/>
    <col min="2" max="2" width="48.42578125" customWidth="1"/>
    <col min="3" max="3" width="15.5703125" bestFit="1" customWidth="1"/>
    <col min="4" max="4" width="12.140625" customWidth="1"/>
    <col min="5" max="5" width="10" bestFit="1" customWidth="1"/>
    <col min="6" max="6" width="15.5703125" customWidth="1"/>
    <col min="7" max="7" width="12" customWidth="1"/>
    <col min="8" max="8" width="10" bestFit="1" customWidth="1"/>
    <col min="9" max="9" width="18.140625" customWidth="1"/>
    <col min="10" max="10" width="12" customWidth="1"/>
    <col min="11" max="11" width="10" bestFit="1" customWidth="1"/>
    <col min="12" max="12" width="18" customWidth="1"/>
    <col min="13" max="15" width="12.140625" bestFit="1" customWidth="1"/>
  </cols>
  <sheetData>
    <row r="2" spans="1:15" ht="15.75">
      <c r="A2" s="2211" t="s">
        <v>476</v>
      </c>
      <c r="B2" s="2211"/>
      <c r="C2" s="2211"/>
      <c r="D2" s="2211"/>
      <c r="E2" s="2211"/>
      <c r="F2" s="2211"/>
      <c r="G2" s="2211"/>
      <c r="H2" s="2211"/>
      <c r="I2" s="2211"/>
      <c r="J2" s="2211"/>
      <c r="K2" s="2211"/>
      <c r="L2" s="2211"/>
      <c r="M2" s="2211"/>
      <c r="N2" s="2211"/>
    </row>
    <row r="3" spans="1:15" ht="15.75">
      <c r="A3" s="2211" t="s">
        <v>477</v>
      </c>
      <c r="B3" s="2211"/>
      <c r="C3" s="2211"/>
      <c r="D3" s="2211"/>
      <c r="E3" s="2211"/>
      <c r="F3" s="2211"/>
      <c r="G3" s="2211"/>
      <c r="H3" s="2211"/>
      <c r="I3" s="2211"/>
      <c r="J3" s="2211"/>
      <c r="K3" s="2211"/>
      <c r="L3" s="2211"/>
      <c r="M3" s="2211"/>
      <c r="N3" s="2211"/>
    </row>
    <row r="4" spans="1:15" ht="15.75">
      <c r="A4" s="2212" t="s">
        <v>478</v>
      </c>
      <c r="B4" s="2212"/>
      <c r="C4" s="2212"/>
      <c r="D4" s="2212"/>
      <c r="E4" s="2212"/>
      <c r="F4" s="2212"/>
      <c r="G4" s="2212"/>
      <c r="H4" s="2212"/>
      <c r="I4" s="2212"/>
      <c r="J4" s="2212"/>
      <c r="K4" s="2212"/>
      <c r="L4" s="2212"/>
      <c r="M4" s="2212"/>
      <c r="N4" s="2212"/>
    </row>
    <row r="5" spans="1:15" ht="15.75">
      <c r="A5" s="210"/>
      <c r="B5" s="210"/>
      <c r="C5" s="210"/>
      <c r="D5" s="210"/>
      <c r="E5" s="210"/>
      <c r="F5" s="210"/>
      <c r="G5" s="210"/>
    </row>
    <row r="9" spans="1:15" ht="15.75">
      <c r="A9" s="210"/>
      <c r="B9" s="210"/>
      <c r="C9" s="210"/>
      <c r="D9" s="210"/>
      <c r="E9" s="210"/>
      <c r="F9" s="210"/>
      <c r="G9" s="210"/>
      <c r="H9" s="210"/>
      <c r="I9" s="210"/>
      <c r="J9" s="210"/>
      <c r="K9" s="210"/>
      <c r="L9" s="210"/>
    </row>
    <row r="10" spans="1:15" ht="15.75">
      <c r="A10" s="210"/>
      <c r="B10" s="210"/>
      <c r="C10" s="210"/>
      <c r="D10" s="210"/>
      <c r="E10" s="210"/>
      <c r="F10" s="210"/>
      <c r="G10" s="210"/>
      <c r="H10" s="210"/>
      <c r="I10" s="210"/>
      <c r="J10" s="210"/>
      <c r="K10" s="210"/>
      <c r="L10" s="210"/>
    </row>
    <row r="11" spans="1:15" ht="15.75">
      <c r="A11" s="210"/>
      <c r="B11" s="210"/>
      <c r="C11" s="210"/>
      <c r="D11" s="210"/>
      <c r="E11" s="210"/>
      <c r="F11" s="210"/>
      <c r="G11" s="210"/>
      <c r="H11" s="210"/>
      <c r="I11" s="210"/>
      <c r="J11" s="210"/>
      <c r="K11" s="210"/>
      <c r="L11" s="210"/>
    </row>
    <row r="12" spans="1:15" ht="15.75">
      <c r="A12" s="210"/>
      <c r="B12" s="620"/>
      <c r="C12" s="2607">
        <v>2028</v>
      </c>
      <c r="D12" s="2607"/>
      <c r="E12" s="2607"/>
      <c r="F12" s="2607">
        <v>2029</v>
      </c>
      <c r="G12" s="2607"/>
      <c r="H12" s="2608"/>
      <c r="I12" s="2607">
        <v>2030</v>
      </c>
      <c r="J12" s="2607"/>
      <c r="K12" s="2608"/>
      <c r="L12" s="210"/>
    </row>
    <row r="13" spans="1:15" ht="15.75">
      <c r="A13" s="210"/>
      <c r="B13" s="621" t="s">
        <v>38</v>
      </c>
      <c r="C13" s="622" t="s">
        <v>871</v>
      </c>
      <c r="D13" s="622" t="s">
        <v>872</v>
      </c>
      <c r="E13" s="623" t="s">
        <v>253</v>
      </c>
      <c r="F13" s="622" t="s">
        <v>871</v>
      </c>
      <c r="G13" s="622" t="s">
        <v>872</v>
      </c>
      <c r="H13" s="623" t="s">
        <v>253</v>
      </c>
      <c r="I13" s="622" t="s">
        <v>871</v>
      </c>
      <c r="J13" s="622" t="s">
        <v>872</v>
      </c>
      <c r="K13" s="623" t="s">
        <v>253</v>
      </c>
      <c r="L13" s="210"/>
    </row>
    <row r="14" spans="1:15" ht="15.75">
      <c r="A14" s="210"/>
      <c r="B14" s="660" t="s">
        <v>873</v>
      </c>
      <c r="C14" s="661">
        <f>-C15+C16</f>
        <v>590057.42508749245</v>
      </c>
      <c r="D14" s="661">
        <f>C14/$C$35</f>
        <v>9063.8621365206218</v>
      </c>
      <c r="E14" s="662">
        <f>C14/$C$34</f>
        <v>5.6317656820914663E-2</v>
      </c>
      <c r="F14" s="661">
        <f>-F15+F16</f>
        <v>697975.79204987944</v>
      </c>
      <c r="G14" s="661">
        <f>F14/$F$35</f>
        <v>10308.311801061578</v>
      </c>
      <c r="H14" s="662">
        <f>F14/$F$34</f>
        <v>6.1005363584420463E-2</v>
      </c>
      <c r="I14" s="661">
        <f>-I15+I16</f>
        <v>578449.42391176592</v>
      </c>
      <c r="J14" s="661">
        <f>I14/$I$35</f>
        <v>8215.4441686090886</v>
      </c>
      <c r="K14" s="662">
        <f>I14/$I$34</f>
        <v>4.6298872595658083E-2</v>
      </c>
      <c r="L14" s="669"/>
      <c r="M14" s="657"/>
    </row>
    <row r="15" spans="1:15" ht="15.75">
      <c r="A15" s="210"/>
      <c r="B15" s="601" t="s">
        <v>874</v>
      </c>
      <c r="C15" s="603">
        <v>-339464.77154977014</v>
      </c>
      <c r="D15" s="603">
        <f t="shared" ref="D15:D29" si="0">C15/$C$35</f>
        <v>-5214.5126198121379</v>
      </c>
      <c r="E15" s="604">
        <f t="shared" ref="E15:E29" si="1">C15/$C$34</f>
        <v>-3.2399999888308148E-2</v>
      </c>
      <c r="F15" s="603">
        <v>-346669.80507388664</v>
      </c>
      <c r="G15" s="603">
        <f t="shared" ref="G15:G29" si="2">F15/$F$35</f>
        <v>-5119.9203230525281</v>
      </c>
      <c r="H15" s="604">
        <f t="shared" ref="H15:H29" si="3">F15/$F$34</f>
        <v>-3.0300073072965939E-2</v>
      </c>
      <c r="I15" s="603">
        <v>-333704.78180902451</v>
      </c>
      <c r="J15" s="603">
        <f t="shared" ref="J15:J29" si="4">I15/$I$35</f>
        <v>-4739.451524059431</v>
      </c>
      <c r="K15" s="604">
        <f t="shared" ref="K15:K29" si="5">I15/$I$34</f>
        <v>-2.6709604226167579E-2</v>
      </c>
      <c r="L15" s="669"/>
      <c r="M15" s="657"/>
    </row>
    <row r="16" spans="1:15" ht="15.75">
      <c r="A16" s="210"/>
      <c r="B16" s="601" t="s">
        <v>875</v>
      </c>
      <c r="C16" s="603">
        <f>+C17+C20+C21</f>
        <v>250592.65353772236</v>
      </c>
      <c r="D16" s="603">
        <f t="shared" si="0"/>
        <v>3849.3495167084852</v>
      </c>
      <c r="E16" s="604">
        <f t="shared" si="1"/>
        <v>2.3917656932606519E-2</v>
      </c>
      <c r="F16" s="603">
        <f>+F17+F20+F21</f>
        <v>351305.98697599286</v>
      </c>
      <c r="G16" s="603">
        <f t="shared" si="2"/>
        <v>5188.3914780090518</v>
      </c>
      <c r="H16" s="604">
        <f t="shared" si="3"/>
        <v>3.0705290511454531E-2</v>
      </c>
      <c r="I16" s="603">
        <f>+I17+I20+I21</f>
        <v>244744.64210274137</v>
      </c>
      <c r="J16" s="603">
        <f t="shared" si="4"/>
        <v>3475.9926445496576</v>
      </c>
      <c r="K16" s="604">
        <f t="shared" si="5"/>
        <v>1.9589268369490501E-2</v>
      </c>
      <c r="L16" s="669"/>
      <c r="M16" s="657"/>
      <c r="N16" s="131"/>
      <c r="O16" s="131"/>
    </row>
    <row r="17" spans="1:14" ht="15.75">
      <c r="A17" s="210"/>
      <c r="B17" s="605" t="s">
        <v>876</v>
      </c>
      <c r="C17" s="607">
        <f>+SUM(C18:C19)</f>
        <v>225474.95353772235</v>
      </c>
      <c r="D17" s="607">
        <f t="shared" si="0"/>
        <v>3463.5169514243066</v>
      </c>
      <c r="E17" s="608">
        <f t="shared" si="1"/>
        <v>2.1520313981586218E-2</v>
      </c>
      <c r="F17" s="607">
        <f>+SUM(F18:F19)</f>
        <v>326188.28697599284</v>
      </c>
      <c r="G17" s="607">
        <f t="shared" si="2"/>
        <v>4817.4315016392393</v>
      </c>
      <c r="H17" s="608">
        <f t="shared" si="3"/>
        <v>2.8509921505311557E-2</v>
      </c>
      <c r="I17" s="607">
        <f>+SUM(I18:I19)</f>
        <v>219626.94210274136</v>
      </c>
      <c r="J17" s="607">
        <f t="shared" si="4"/>
        <v>3119.2578057483506</v>
      </c>
      <c r="K17" s="608">
        <f t="shared" si="5"/>
        <v>1.7578857183786996E-2</v>
      </c>
      <c r="L17" s="669"/>
      <c r="M17" s="657"/>
    </row>
    <row r="18" spans="1:14" ht="15.75">
      <c r="A18" s="210"/>
      <c r="B18" s="609" t="s">
        <v>877</v>
      </c>
      <c r="C18" s="607">
        <v>143000.25353772234</v>
      </c>
      <c r="D18" s="607">
        <f t="shared" si="0"/>
        <v>2196.624478306027</v>
      </c>
      <c r="E18" s="608">
        <f t="shared" si="1"/>
        <v>1.364856853186296E-2</v>
      </c>
      <c r="F18" s="607">
        <v>185768.79697599285</v>
      </c>
      <c r="G18" s="607">
        <f t="shared" si="2"/>
        <v>2743.5946976221071</v>
      </c>
      <c r="H18" s="608">
        <f t="shared" si="3"/>
        <v>1.623679951546364E-2</v>
      </c>
      <c r="I18" s="607">
        <v>209626.94210274136</v>
      </c>
      <c r="J18" s="607">
        <f t="shared" si="4"/>
        <v>2977.2325252484216</v>
      </c>
      <c r="K18" s="608">
        <f t="shared" si="5"/>
        <v>1.6778460974857239E-2</v>
      </c>
      <c r="L18" s="669"/>
      <c r="M18" s="657"/>
    </row>
    <row r="19" spans="1:14" ht="15.75">
      <c r="A19" s="210"/>
      <c r="B19" s="609" t="s">
        <v>878</v>
      </c>
      <c r="C19" s="607">
        <v>82474.7</v>
      </c>
      <c r="D19" s="607">
        <f t="shared" si="0"/>
        <v>1266.8924731182797</v>
      </c>
      <c r="E19" s="608">
        <f t="shared" si="1"/>
        <v>7.8717454497232581E-3</v>
      </c>
      <c r="F19" s="607">
        <v>140419.49</v>
      </c>
      <c r="G19" s="607">
        <f t="shared" si="2"/>
        <v>2073.8368040171317</v>
      </c>
      <c r="H19" s="608">
        <f t="shared" si="3"/>
        <v>1.2273121989847919E-2</v>
      </c>
      <c r="I19" s="607">
        <v>10000</v>
      </c>
      <c r="J19" s="607">
        <f t="shared" si="4"/>
        <v>142.02528049992898</v>
      </c>
      <c r="K19" s="608">
        <f t="shared" si="5"/>
        <v>8.0039620892975955E-4</v>
      </c>
      <c r="L19" s="669"/>
      <c r="M19" s="657"/>
    </row>
    <row r="20" spans="1:14" ht="15.75">
      <c r="A20" s="210"/>
      <c r="B20" s="605" t="s">
        <v>879</v>
      </c>
      <c r="C20" s="607">
        <v>20000</v>
      </c>
      <c r="D20" s="607">
        <f>C20/$C$35</f>
        <v>307.21966205837174</v>
      </c>
      <c r="E20" s="608">
        <f t="shared" si="1"/>
        <v>1.9088873193168954E-3</v>
      </c>
      <c r="F20" s="607">
        <v>20000</v>
      </c>
      <c r="G20" s="607">
        <f t="shared" si="2"/>
        <v>295.37734455767247</v>
      </c>
      <c r="H20" s="608">
        <f t="shared" si="3"/>
        <v>1.7480653134188022E-3</v>
      </c>
      <c r="I20" s="607">
        <v>20000</v>
      </c>
      <c r="J20" s="607">
        <f t="shared" si="4"/>
        <v>284.05056099985796</v>
      </c>
      <c r="K20" s="608">
        <f t="shared" si="5"/>
        <v>1.6007924178595191E-3</v>
      </c>
      <c r="L20" s="669"/>
      <c r="M20" s="657"/>
    </row>
    <row r="21" spans="1:14" ht="15.75">
      <c r="A21" s="210"/>
      <c r="B21" s="605" t="s">
        <v>880</v>
      </c>
      <c r="C21" s="607">
        <v>5117.7</v>
      </c>
      <c r="D21" s="607">
        <f t="shared" si="0"/>
        <v>78.612903225806463</v>
      </c>
      <c r="E21" s="608">
        <f t="shared" si="1"/>
        <v>4.8845563170340372E-4</v>
      </c>
      <c r="F21" s="607">
        <v>5117.7</v>
      </c>
      <c r="G21" s="607">
        <f t="shared" si="2"/>
        <v>75.582631812140008</v>
      </c>
      <c r="H21" s="608">
        <f t="shared" si="3"/>
        <v>4.473036927241702E-4</v>
      </c>
      <c r="I21" s="607">
        <v>5117.7</v>
      </c>
      <c r="J21" s="607">
        <f t="shared" si="4"/>
        <v>72.684277801448658</v>
      </c>
      <c r="K21" s="608">
        <f t="shared" si="5"/>
        <v>4.09618767843983E-4</v>
      </c>
      <c r="L21" s="669"/>
      <c r="M21" s="657"/>
    </row>
    <row r="22" spans="1:14" ht="15.75">
      <c r="A22" s="210"/>
      <c r="B22" s="624" t="s">
        <v>881</v>
      </c>
      <c r="C22" s="626">
        <f>+C23+C29</f>
        <v>590057.42508749245</v>
      </c>
      <c r="D22" s="626">
        <f t="shared" si="0"/>
        <v>9063.8621365206218</v>
      </c>
      <c r="E22" s="627">
        <f t="shared" si="1"/>
        <v>5.6317656820914663E-2</v>
      </c>
      <c r="F22" s="626">
        <f>+F23+F29</f>
        <v>697975.79204987944</v>
      </c>
      <c r="G22" s="626">
        <f t="shared" si="2"/>
        <v>10308.311801061578</v>
      </c>
      <c r="H22" s="627">
        <f t="shared" si="3"/>
        <v>6.1005363584420463E-2</v>
      </c>
      <c r="I22" s="626">
        <f>+I23+I29</f>
        <v>578449.42391176592</v>
      </c>
      <c r="J22" s="626">
        <f t="shared" si="4"/>
        <v>8215.4441686090886</v>
      </c>
      <c r="K22" s="627">
        <f t="shared" si="5"/>
        <v>4.6298872595658083E-2</v>
      </c>
      <c r="L22" s="210"/>
    </row>
    <row r="23" spans="1:14" ht="15.75">
      <c r="A23" s="210"/>
      <c r="B23" s="660" t="s">
        <v>882</v>
      </c>
      <c r="C23" s="661">
        <f>+C24+C25+C26</f>
        <v>397110</v>
      </c>
      <c r="D23" s="661">
        <f t="shared" si="0"/>
        <v>6100.0000000000009</v>
      </c>
      <c r="E23" s="662">
        <f t="shared" si="1"/>
        <v>3.7901912168696615E-2</v>
      </c>
      <c r="F23" s="661">
        <f>+F24+F25+F26</f>
        <v>501053.99999999994</v>
      </c>
      <c r="G23" s="661">
        <f t="shared" si="2"/>
        <v>7400</v>
      </c>
      <c r="H23" s="662">
        <f t="shared" si="3"/>
        <v>4.3793755877487225E-2</v>
      </c>
      <c r="I23" s="661">
        <f>+I24+I25+I26</f>
        <v>401337</v>
      </c>
      <c r="J23" s="661">
        <f t="shared" si="4"/>
        <v>5700</v>
      </c>
      <c r="K23" s="662">
        <f t="shared" si="5"/>
        <v>3.2122861330324291E-2</v>
      </c>
      <c r="L23" s="210"/>
      <c r="M23" s="598"/>
      <c r="N23" s="600"/>
    </row>
    <row r="24" spans="1:14" ht="31.5">
      <c r="A24" s="210"/>
      <c r="B24" s="610" t="s">
        <v>883</v>
      </c>
      <c r="C24" s="612">
        <v>45569.999999999993</v>
      </c>
      <c r="D24" s="612">
        <f t="shared" si="0"/>
        <v>700</v>
      </c>
      <c r="E24" s="613">
        <f t="shared" si="1"/>
        <v>4.349399757063545E-3</v>
      </c>
      <c r="F24" s="612">
        <v>54167.999999999993</v>
      </c>
      <c r="G24" s="612">
        <f t="shared" si="2"/>
        <v>800</v>
      </c>
      <c r="H24" s="613">
        <f t="shared" si="3"/>
        <v>4.7344600948634836E-3</v>
      </c>
      <c r="I24" s="612">
        <v>49287</v>
      </c>
      <c r="J24" s="612">
        <f t="shared" si="4"/>
        <v>700</v>
      </c>
      <c r="K24" s="613">
        <f t="shared" si="5"/>
        <v>3.9449127949521059E-3</v>
      </c>
      <c r="L24" s="210"/>
    </row>
    <row r="25" spans="1:14" ht="15.75">
      <c r="A25" s="210"/>
      <c r="B25" s="614" t="s">
        <v>884</v>
      </c>
      <c r="C25" s="612">
        <v>273420</v>
      </c>
      <c r="D25" s="612">
        <f t="shared" si="0"/>
        <v>4200</v>
      </c>
      <c r="E25" s="613">
        <f t="shared" si="1"/>
        <v>2.6096398542381275E-2</v>
      </c>
      <c r="F25" s="612">
        <v>365633.99999999994</v>
      </c>
      <c r="G25" s="612">
        <f t="shared" si="2"/>
        <v>5400</v>
      </c>
      <c r="H25" s="613">
        <f t="shared" si="3"/>
        <v>3.1957605640328512E-2</v>
      </c>
      <c r="I25" s="612">
        <v>267558</v>
      </c>
      <c r="J25" s="612">
        <f t="shared" si="4"/>
        <v>3800</v>
      </c>
      <c r="K25" s="613">
        <f t="shared" si="5"/>
        <v>2.1415240886882861E-2</v>
      </c>
      <c r="L25" s="210"/>
    </row>
    <row r="26" spans="1:14" ht="15.75">
      <c r="A26" s="210"/>
      <c r="B26" s="614" t="s">
        <v>885</v>
      </c>
      <c r="C26" s="612">
        <f>+SUM(C27:C28)</f>
        <v>78119.999999999985</v>
      </c>
      <c r="D26" s="612">
        <f t="shared" si="0"/>
        <v>1199.9999999999998</v>
      </c>
      <c r="E26" s="613">
        <f t="shared" si="1"/>
        <v>7.4561138692517915E-3</v>
      </c>
      <c r="F26" s="612">
        <f>+SUM(F27:F28)</f>
        <v>81251.999999999985</v>
      </c>
      <c r="G26" s="612">
        <f t="shared" si="2"/>
        <v>1200</v>
      </c>
      <c r="H26" s="613">
        <f t="shared" si="3"/>
        <v>7.101690142295225E-3</v>
      </c>
      <c r="I26" s="612">
        <f>+SUM(I27:I28)</f>
        <v>84492</v>
      </c>
      <c r="J26" s="612">
        <f t="shared" si="4"/>
        <v>1200</v>
      </c>
      <c r="K26" s="613">
        <f t="shared" si="5"/>
        <v>6.7627076484893245E-3</v>
      </c>
      <c r="L26" s="210"/>
    </row>
    <row r="27" spans="1:14" ht="15.75">
      <c r="A27" s="210"/>
      <c r="B27" s="609" t="s">
        <v>486</v>
      </c>
      <c r="C27" s="616">
        <v>26039.999999999996</v>
      </c>
      <c r="D27" s="616">
        <f t="shared" si="0"/>
        <v>400</v>
      </c>
      <c r="E27" s="617">
        <f t="shared" si="1"/>
        <v>2.4853712897505973E-3</v>
      </c>
      <c r="F27" s="616">
        <v>20312.999999999996</v>
      </c>
      <c r="G27" s="616">
        <f t="shared" si="2"/>
        <v>300</v>
      </c>
      <c r="H27" s="617">
        <f t="shared" si="3"/>
        <v>1.7754225355738062E-3</v>
      </c>
      <c r="I27" s="616">
        <v>21123</v>
      </c>
      <c r="J27" s="616">
        <f t="shared" si="4"/>
        <v>300</v>
      </c>
      <c r="K27" s="617">
        <f t="shared" si="5"/>
        <v>1.6906769121223311E-3</v>
      </c>
      <c r="L27" s="210"/>
    </row>
    <row r="28" spans="1:14" ht="15.75">
      <c r="A28" s="210"/>
      <c r="B28" s="609" t="s">
        <v>485</v>
      </c>
      <c r="C28" s="616">
        <v>52079.999999999993</v>
      </c>
      <c r="D28" s="616">
        <f t="shared" si="0"/>
        <v>800</v>
      </c>
      <c r="E28" s="617">
        <f t="shared" si="1"/>
        <v>4.9707425795011946E-3</v>
      </c>
      <c r="F28" s="616">
        <v>60938.999999999993</v>
      </c>
      <c r="G28" s="616">
        <f t="shared" si="2"/>
        <v>900</v>
      </c>
      <c r="H28" s="617">
        <f t="shared" si="3"/>
        <v>5.3262676067214187E-3</v>
      </c>
      <c r="I28" s="616">
        <v>63369</v>
      </c>
      <c r="J28" s="616">
        <f t="shared" si="4"/>
        <v>900</v>
      </c>
      <c r="K28" s="617">
        <f t="shared" si="5"/>
        <v>5.0720307363669934E-3</v>
      </c>
      <c r="L28" s="210"/>
      <c r="M28" s="598"/>
    </row>
    <row r="29" spans="1:14" ht="15.75">
      <c r="A29" s="210"/>
      <c r="B29" s="663" t="s">
        <v>886</v>
      </c>
      <c r="C29" s="664">
        <v>192947.42508749251</v>
      </c>
      <c r="D29" s="664">
        <f t="shared" si="0"/>
        <v>2963.8621365206222</v>
      </c>
      <c r="E29" s="665">
        <f t="shared" si="1"/>
        <v>1.8415744652218052E-2</v>
      </c>
      <c r="F29" s="664">
        <v>196921.79204987953</v>
      </c>
      <c r="G29" s="664">
        <f t="shared" si="2"/>
        <v>2908.3118010615794</v>
      </c>
      <c r="H29" s="665">
        <f t="shared" si="3"/>
        <v>1.7211607706933245E-2</v>
      </c>
      <c r="I29" s="664">
        <v>177112.42391176586</v>
      </c>
      <c r="J29" s="664">
        <f t="shared" si="4"/>
        <v>2515.4441686090877</v>
      </c>
      <c r="K29" s="665">
        <f t="shared" si="5"/>
        <v>1.4176011265333788E-2</v>
      </c>
      <c r="L29" s="210"/>
      <c r="M29" s="598"/>
      <c r="N29" s="600"/>
    </row>
    <row r="30" spans="1:14" ht="7.5" customHeight="1">
      <c r="A30" s="210"/>
      <c r="B30" s="210"/>
      <c r="C30" s="210"/>
      <c r="D30" s="210"/>
      <c r="E30" s="210"/>
      <c r="F30" s="210"/>
      <c r="G30" s="210"/>
      <c r="H30" s="210"/>
      <c r="I30" s="210"/>
      <c r="J30" s="210"/>
      <c r="K30" s="210"/>
      <c r="L30" s="210"/>
    </row>
    <row r="31" spans="1:14" ht="15.75">
      <c r="A31" s="210"/>
      <c r="B31" s="210" t="s">
        <v>887</v>
      </c>
      <c r="C31" s="210"/>
      <c r="D31" s="210"/>
      <c r="E31" s="210"/>
      <c r="F31" s="210"/>
      <c r="G31" s="210"/>
      <c r="H31" s="210"/>
      <c r="I31" s="210"/>
      <c r="J31" s="210"/>
      <c r="K31" s="210"/>
      <c r="L31" s="210"/>
    </row>
    <row r="32" spans="1:14" ht="15.75">
      <c r="A32" s="210"/>
      <c r="B32" s="210"/>
      <c r="C32" s="210"/>
      <c r="D32" s="210"/>
      <c r="E32" s="210"/>
      <c r="F32" s="210"/>
      <c r="G32" s="210"/>
      <c r="H32" s="210"/>
      <c r="I32" s="210"/>
      <c r="J32" s="210"/>
      <c r="K32" s="210"/>
      <c r="L32" s="210"/>
    </row>
    <row r="33" spans="1:12" ht="15.75">
      <c r="A33" s="210"/>
      <c r="B33" s="210"/>
      <c r="C33" s="210"/>
      <c r="D33" s="210"/>
      <c r="E33" s="210"/>
      <c r="F33" s="210"/>
      <c r="G33" s="210"/>
      <c r="H33" s="210"/>
      <c r="I33" s="210"/>
      <c r="J33" s="210"/>
      <c r="K33" s="210"/>
      <c r="L33" s="210"/>
    </row>
    <row r="34" spans="1:12" ht="15.75">
      <c r="A34" s="210"/>
      <c r="B34" s="658" t="s">
        <v>888</v>
      </c>
      <c r="C34" s="643">
        <v>10477307.800000001</v>
      </c>
      <c r="D34" s="643"/>
      <c r="E34" s="643"/>
      <c r="F34" s="643">
        <v>11441220.1</v>
      </c>
      <c r="G34" s="643"/>
      <c r="H34" s="643"/>
      <c r="I34" s="643">
        <v>12493812.300000001</v>
      </c>
      <c r="J34" s="210"/>
      <c r="K34" s="210"/>
      <c r="L34" s="210"/>
    </row>
    <row r="35" spans="1:12" ht="15.75">
      <c r="A35" s="210"/>
      <c r="B35" s="658" t="s">
        <v>889</v>
      </c>
      <c r="C35" s="643">
        <v>65.099999999999994</v>
      </c>
      <c r="D35" s="643"/>
      <c r="E35" s="643"/>
      <c r="F35" s="643">
        <v>67.709999999999994</v>
      </c>
      <c r="G35" s="643"/>
      <c r="H35" s="643"/>
      <c r="I35" s="643">
        <v>70.41</v>
      </c>
      <c r="J35" s="210"/>
      <c r="K35" s="210"/>
      <c r="L35" s="210"/>
    </row>
    <row r="36" spans="1:12" ht="15.75">
      <c r="A36" s="210"/>
      <c r="B36" s="210"/>
      <c r="C36" s="210"/>
      <c r="D36" s="210"/>
      <c r="E36" s="210"/>
      <c r="F36" s="210"/>
      <c r="G36" s="210"/>
      <c r="H36" s="210"/>
      <c r="I36" s="210"/>
      <c r="J36" s="210"/>
      <c r="K36" s="210"/>
      <c r="L36" s="210"/>
    </row>
    <row r="37" spans="1:12" ht="15.75">
      <c r="A37" s="210"/>
      <c r="B37" s="210"/>
      <c r="C37" s="659"/>
      <c r="D37" s="659"/>
      <c r="E37" s="659"/>
      <c r="F37" s="659"/>
      <c r="G37" s="659"/>
      <c r="H37" s="659"/>
      <c r="I37" s="659"/>
      <c r="J37" s="659"/>
      <c r="K37" s="659"/>
      <c r="L37" s="210"/>
    </row>
    <row r="38" spans="1:12">
      <c r="C38" s="599"/>
      <c r="D38" s="599"/>
      <c r="E38" s="599"/>
      <c r="F38" s="599"/>
      <c r="G38" s="599"/>
      <c r="H38" s="599"/>
      <c r="I38" s="599"/>
      <c r="J38" s="599"/>
      <c r="K38" s="599"/>
    </row>
    <row r="39" spans="1:12">
      <c r="C39" s="599"/>
      <c r="D39" s="599"/>
      <c r="E39" s="599"/>
      <c r="F39" s="599"/>
      <c r="G39" s="599"/>
      <c r="H39" s="599"/>
      <c r="I39" s="599"/>
      <c r="J39" s="599"/>
      <c r="K39" s="599"/>
    </row>
    <row r="40" spans="1:12">
      <c r="C40" s="599"/>
      <c r="D40" s="599"/>
      <c r="E40" s="599"/>
      <c r="F40" s="599"/>
      <c r="G40" s="599"/>
      <c r="H40" s="599"/>
      <c r="I40" s="599"/>
      <c r="J40" s="599"/>
      <c r="K40" s="599"/>
    </row>
    <row r="41" spans="1:12">
      <c r="C41" s="599"/>
      <c r="D41" s="599"/>
      <c r="E41" s="599"/>
      <c r="F41" s="599"/>
      <c r="G41" s="599"/>
      <c r="H41" s="599"/>
      <c r="I41" s="599"/>
      <c r="J41" s="599"/>
      <c r="K41" s="599"/>
    </row>
    <row r="42" spans="1:12">
      <c r="C42" s="599"/>
      <c r="D42" s="599"/>
      <c r="E42" s="599"/>
      <c r="F42" s="599"/>
      <c r="G42" s="599"/>
      <c r="H42" s="599"/>
      <c r="I42" s="599"/>
      <c r="J42" s="599"/>
      <c r="K42" s="599"/>
    </row>
    <row r="43" spans="1:12">
      <c r="C43" s="599"/>
      <c r="D43" s="599"/>
      <c r="E43" s="599"/>
      <c r="F43" s="599"/>
      <c r="G43" s="599"/>
      <c r="H43" s="599"/>
      <c r="I43" s="599"/>
      <c r="J43" s="599"/>
      <c r="K43" s="599"/>
    </row>
    <row r="44" spans="1:12">
      <c r="C44" s="599"/>
      <c r="D44" s="599"/>
      <c r="E44" s="599"/>
      <c r="F44" s="599"/>
      <c r="G44" s="599"/>
      <c r="H44" s="599"/>
      <c r="I44" s="599"/>
      <c r="J44" s="599"/>
      <c r="K44" s="599"/>
    </row>
    <row r="45" spans="1:12">
      <c r="C45" s="599"/>
      <c r="D45" s="599"/>
      <c r="E45" s="599"/>
      <c r="F45" s="599"/>
      <c r="G45" s="599"/>
      <c r="H45" s="599"/>
      <c r="I45" s="599"/>
      <c r="J45" s="599"/>
      <c r="K45" s="599"/>
    </row>
    <row r="46" spans="1:12">
      <c r="C46" s="599"/>
      <c r="D46" s="599"/>
      <c r="E46" s="599"/>
      <c r="F46" s="599"/>
      <c r="G46" s="599"/>
      <c r="H46" s="599"/>
      <c r="I46" s="599"/>
      <c r="J46" s="599"/>
      <c r="K46" s="599"/>
    </row>
    <row r="47" spans="1:12">
      <c r="C47" s="599"/>
      <c r="D47" s="599"/>
      <c r="E47" s="599"/>
      <c r="F47" s="599"/>
      <c r="G47" s="599"/>
      <c r="H47" s="599"/>
      <c r="I47" s="599"/>
      <c r="J47" s="599"/>
      <c r="K47" s="599"/>
    </row>
    <row r="48" spans="1:12">
      <c r="C48" s="599"/>
      <c r="D48" s="599"/>
      <c r="E48" s="599"/>
      <c r="F48" s="599"/>
      <c r="G48" s="599"/>
      <c r="H48" s="599"/>
      <c r="I48" s="599"/>
      <c r="J48" s="599"/>
      <c r="K48" s="599"/>
    </row>
    <row r="49" spans="3:11">
      <c r="C49" s="599"/>
      <c r="D49" s="599"/>
      <c r="E49" s="599"/>
      <c r="F49" s="599"/>
      <c r="G49" s="599"/>
      <c r="H49" s="599"/>
      <c r="I49" s="599"/>
      <c r="J49" s="599"/>
      <c r="K49" s="599"/>
    </row>
    <row r="50" spans="3:11">
      <c r="C50" s="599"/>
      <c r="D50" s="599"/>
      <c r="E50" s="599"/>
      <c r="F50" s="599"/>
      <c r="G50" s="599"/>
      <c r="H50" s="599"/>
      <c r="I50" s="599"/>
      <c r="J50" s="599"/>
      <c r="K50" s="599"/>
    </row>
    <row r="51" spans="3:11">
      <c r="C51" s="599"/>
      <c r="D51" s="599"/>
      <c r="E51" s="599"/>
      <c r="F51" s="599"/>
      <c r="G51" s="599"/>
      <c r="H51" s="599"/>
      <c r="I51" s="599"/>
      <c r="J51" s="599"/>
      <c r="K51" s="599"/>
    </row>
    <row r="52" spans="3:11">
      <c r="C52" s="599"/>
      <c r="D52" s="599"/>
      <c r="E52" s="599"/>
      <c r="F52" s="599"/>
      <c r="G52" s="599"/>
      <c r="H52" s="599"/>
      <c r="I52" s="599"/>
      <c r="J52" s="599"/>
      <c r="K52" s="599"/>
    </row>
    <row r="53" spans="3:11">
      <c r="C53" s="599"/>
      <c r="D53" s="599"/>
      <c r="E53" s="599"/>
      <c r="F53" s="599"/>
      <c r="G53" s="599"/>
      <c r="H53" s="599"/>
      <c r="I53" s="599"/>
      <c r="J53" s="599"/>
      <c r="K53" s="599"/>
    </row>
    <row r="54" spans="3:11">
      <c r="C54" s="599"/>
      <c r="D54" s="599"/>
      <c r="E54" s="599"/>
      <c r="F54" s="599"/>
      <c r="G54" s="599"/>
      <c r="H54" s="599"/>
      <c r="I54" s="599"/>
      <c r="J54" s="599"/>
      <c r="K54" s="599"/>
    </row>
    <row r="55" spans="3:11">
      <c r="C55" s="599"/>
    </row>
  </sheetData>
  <mergeCells count="6">
    <mergeCell ref="A2:N2"/>
    <mergeCell ref="A3:N3"/>
    <mergeCell ref="A4:N4"/>
    <mergeCell ref="C12:E12"/>
    <mergeCell ref="F12:H12"/>
    <mergeCell ref="I12:K12"/>
  </mergeCells>
  <pageMargins left="0.7" right="0.7" top="0.75" bottom="0.75" header="0.3" footer="0.3"/>
  <pageSetup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94CAA-5B54-4A39-A181-0DFF3715C820}">
  <dimension ref="A1:N37"/>
  <sheetViews>
    <sheetView showGridLines="0" zoomScaleNormal="100" workbookViewId="0">
      <selection activeCell="D39" sqref="D39"/>
    </sheetView>
  </sheetViews>
  <sheetFormatPr baseColWidth="10" defaultColWidth="9.140625" defaultRowHeight="15"/>
  <cols>
    <col min="1" max="1" width="8.5703125" customWidth="1"/>
    <col min="2" max="3" width="15.85546875" customWidth="1"/>
    <col min="4" max="7" width="15.85546875" style="130" customWidth="1"/>
    <col min="8" max="8" width="17" style="130" customWidth="1"/>
    <col min="9" max="10" width="15.85546875" style="130" customWidth="1"/>
  </cols>
  <sheetData>
    <row r="1" spans="1:14">
      <c r="D1"/>
      <c r="E1"/>
      <c r="F1"/>
      <c r="G1"/>
      <c r="H1"/>
      <c r="I1"/>
      <c r="J1"/>
    </row>
    <row r="2" spans="1:14" ht="15.75" customHeight="1">
      <c r="A2" s="2211" t="s">
        <v>476</v>
      </c>
      <c r="B2" s="2211"/>
      <c r="C2" s="2211"/>
      <c r="D2" s="2211"/>
      <c r="E2" s="2211"/>
      <c r="F2" s="2211"/>
      <c r="G2" s="2211"/>
      <c r="H2" s="2211"/>
      <c r="I2" s="2211"/>
      <c r="J2" s="2211"/>
      <c r="K2" s="418"/>
      <c r="L2" s="418"/>
      <c r="M2" s="418"/>
      <c r="N2" s="418"/>
    </row>
    <row r="3" spans="1:14" ht="15.75" customHeight="1">
      <c r="A3" s="2211" t="s">
        <v>477</v>
      </c>
      <c r="B3" s="2211"/>
      <c r="C3" s="2211"/>
      <c r="D3" s="2211"/>
      <c r="E3" s="2211"/>
      <c r="F3" s="2211"/>
      <c r="G3" s="2211"/>
      <c r="H3" s="2211"/>
      <c r="I3" s="2211"/>
      <c r="J3" s="2211"/>
      <c r="K3" s="418"/>
      <c r="L3" s="418"/>
      <c r="M3" s="418"/>
      <c r="N3" s="418"/>
    </row>
    <row r="4" spans="1:14" ht="15.75" customHeight="1">
      <c r="A4" s="2212" t="s">
        <v>478</v>
      </c>
      <c r="B4" s="2212"/>
      <c r="C4" s="2212"/>
      <c r="D4" s="2212"/>
      <c r="E4" s="2212"/>
      <c r="F4" s="2212"/>
      <c r="G4" s="2212"/>
      <c r="H4" s="2212"/>
      <c r="I4" s="2212"/>
      <c r="J4" s="2212"/>
      <c r="K4" s="419"/>
      <c r="L4" s="419"/>
      <c r="M4" s="419"/>
      <c r="N4" s="419"/>
    </row>
    <row r="5" spans="1:14" ht="15.75">
      <c r="A5" s="1827"/>
      <c r="B5" s="1827"/>
      <c r="C5" s="1827"/>
      <c r="D5" s="1827"/>
      <c r="E5" s="1827"/>
      <c r="F5" s="1827"/>
      <c r="G5" s="1827"/>
      <c r="H5" s="1827"/>
      <c r="I5" s="1827"/>
      <c r="J5" s="1827"/>
      <c r="K5" s="1827"/>
      <c r="L5" s="1827"/>
      <c r="M5" s="1827"/>
      <c r="N5" s="1827"/>
    </row>
    <row r="6" spans="1:14" ht="15.75">
      <c r="A6" s="1827"/>
      <c r="B6" s="1827"/>
      <c r="C6" s="1827"/>
      <c r="D6" s="1827"/>
      <c r="E6" s="1827"/>
      <c r="F6" s="1827"/>
      <c r="G6" s="1827"/>
      <c r="H6" s="1827"/>
      <c r="I6" s="1827"/>
      <c r="J6" s="1827"/>
      <c r="K6" s="1827"/>
      <c r="L6" s="1827"/>
      <c r="M6" s="1827"/>
      <c r="N6" s="1827"/>
    </row>
    <row r="7" spans="1:14" ht="15.75">
      <c r="A7" s="210"/>
      <c r="B7" s="210"/>
      <c r="C7" s="210"/>
      <c r="D7" s="210"/>
      <c r="E7" s="210"/>
      <c r="F7" s="210"/>
      <c r="G7" s="210"/>
      <c r="H7"/>
      <c r="I7"/>
      <c r="J7"/>
    </row>
    <row r="8" spans="1:14">
      <c r="D8"/>
      <c r="E8"/>
      <c r="F8"/>
      <c r="G8"/>
      <c r="H8"/>
      <c r="I8"/>
      <c r="J8"/>
    </row>
    <row r="9" spans="1:14" ht="24" customHeight="1">
      <c r="D9"/>
      <c r="E9"/>
      <c r="F9"/>
      <c r="G9"/>
      <c r="H9"/>
      <c r="I9"/>
      <c r="J9"/>
    </row>
    <row r="11" spans="1:14" ht="15.75">
      <c r="A11" s="210"/>
      <c r="B11" s="621"/>
      <c r="C11" s="623"/>
      <c r="D11" s="2609">
        <v>2028</v>
      </c>
      <c r="E11" s="2610"/>
      <c r="F11" s="2622">
        <v>2029</v>
      </c>
      <c r="G11" s="2610"/>
      <c r="H11" s="2622">
        <v>2030</v>
      </c>
      <c r="I11" s="2610"/>
      <c r="J11" s="628"/>
      <c r="K11" s="210"/>
    </row>
    <row r="12" spans="1:14" ht="15.75">
      <c r="A12" s="210"/>
      <c r="B12" s="621" t="s">
        <v>470</v>
      </c>
      <c r="C12" s="623" t="s">
        <v>890</v>
      </c>
      <c r="D12" s="629" t="s">
        <v>891</v>
      </c>
      <c r="E12" s="630" t="s">
        <v>892</v>
      </c>
      <c r="F12" s="629" t="s">
        <v>891</v>
      </c>
      <c r="G12" s="630" t="s">
        <v>892</v>
      </c>
      <c r="H12" s="629" t="s">
        <v>891</v>
      </c>
      <c r="I12" s="630" t="s">
        <v>892</v>
      </c>
      <c r="J12" s="631"/>
      <c r="K12" s="210"/>
    </row>
    <row r="13" spans="1:14" ht="15.75">
      <c r="A13" s="210"/>
      <c r="B13" s="2611" t="s">
        <v>472</v>
      </c>
      <c r="C13" s="632" t="s">
        <v>484</v>
      </c>
      <c r="D13" s="633">
        <f>+E13/65.1</f>
        <v>2196.624478306027</v>
      </c>
      <c r="E13" s="634">
        <v>143000.25353772234</v>
      </c>
      <c r="F13" s="666">
        <f>+G13/67.71</f>
        <v>2743.5946976221071</v>
      </c>
      <c r="G13" s="667">
        <v>185768.79697599285</v>
      </c>
      <c r="H13" s="666">
        <f>+I13/70.41</f>
        <v>2977.2325252484216</v>
      </c>
      <c r="I13" s="667">
        <v>209626.94210274136</v>
      </c>
      <c r="J13" s="635"/>
      <c r="K13" s="210"/>
    </row>
    <row r="14" spans="1:14" ht="15.75">
      <c r="A14" s="210"/>
      <c r="B14" s="2612"/>
      <c r="C14" s="636" t="s">
        <v>487</v>
      </c>
      <c r="D14" s="607">
        <f t="shared" ref="D14:D21" si="0">+E14/65.1</f>
        <v>1266.8924731182797</v>
      </c>
      <c r="E14" s="667">
        <v>82474.7</v>
      </c>
      <c r="F14" s="666">
        <f t="shared" ref="F14:F21" si="1">+G14/67.71</f>
        <v>2073.8368040171317</v>
      </c>
      <c r="G14" s="667">
        <v>140419.49</v>
      </c>
      <c r="H14" s="666">
        <f t="shared" ref="H14:H21" si="2">+I14/70.41</f>
        <v>142.02528049992898</v>
      </c>
      <c r="I14" s="667">
        <v>10000</v>
      </c>
      <c r="J14" s="635"/>
      <c r="K14" s="210"/>
    </row>
    <row r="15" spans="1:14" ht="15.75">
      <c r="A15" s="210"/>
      <c r="B15" s="2613" t="s">
        <v>893</v>
      </c>
      <c r="C15" s="2614"/>
      <c r="D15" s="648">
        <f t="shared" si="0"/>
        <v>3463.5169514243066</v>
      </c>
      <c r="E15" s="649">
        <f t="shared" ref="E15:I15" si="3">SUM(E13:E14)</f>
        <v>225474.95353772235</v>
      </c>
      <c r="F15" s="668">
        <f t="shared" si="1"/>
        <v>4817.4315016392393</v>
      </c>
      <c r="G15" s="649">
        <f t="shared" si="3"/>
        <v>326188.28697599284</v>
      </c>
      <c r="H15" s="668">
        <f t="shared" si="2"/>
        <v>3119.2578057483506</v>
      </c>
      <c r="I15" s="649">
        <f t="shared" si="3"/>
        <v>219626.94210274136</v>
      </c>
      <c r="J15" s="638"/>
      <c r="K15" s="210"/>
    </row>
    <row r="16" spans="1:14" ht="15.75">
      <c r="A16" s="210"/>
      <c r="B16" s="2612" t="s">
        <v>894</v>
      </c>
      <c r="C16" s="636" t="s">
        <v>484</v>
      </c>
      <c r="D16" s="633">
        <f t="shared" si="0"/>
        <v>3654.9181720473093</v>
      </c>
      <c r="E16" s="634">
        <v>237935.17300027981</v>
      </c>
      <c r="F16" s="666">
        <f t="shared" si="1"/>
        <v>3956.8302304920771</v>
      </c>
      <c r="G16" s="667">
        <v>267916.97490661853</v>
      </c>
      <c r="H16" s="666">
        <f t="shared" si="2"/>
        <v>4325.462937896843</v>
      </c>
      <c r="I16" s="667">
        <v>304555.84545731673</v>
      </c>
      <c r="J16" s="635"/>
      <c r="K16" s="210"/>
    </row>
    <row r="17" spans="1:11" ht="15.75">
      <c r="A17" s="210"/>
      <c r="B17" s="2612"/>
      <c r="C17" s="636" t="s">
        <v>487</v>
      </c>
      <c r="D17" s="607">
        <f t="shared" si="0"/>
        <v>3173.9649100332936</v>
      </c>
      <c r="E17" s="667">
        <v>206625.1156431674</v>
      </c>
      <c r="F17" s="666">
        <f t="shared" si="1"/>
        <v>3337.7954497270953</v>
      </c>
      <c r="G17" s="667">
        <v>226002.1299010216</v>
      </c>
      <c r="H17" s="666">
        <f t="shared" si="2"/>
        <v>3434.5380134070519</v>
      </c>
      <c r="I17" s="667">
        <v>241825.82152399051</v>
      </c>
      <c r="J17" s="635"/>
      <c r="K17" s="210"/>
    </row>
    <row r="18" spans="1:11" ht="15.75">
      <c r="A18" s="210"/>
      <c r="B18" s="2613" t="s">
        <v>895</v>
      </c>
      <c r="C18" s="2614"/>
      <c r="D18" s="648">
        <f t="shared" si="0"/>
        <v>6828.8830820806033</v>
      </c>
      <c r="E18" s="649">
        <f t="shared" ref="E18:I18" si="4">SUM(E16:E17)</f>
        <v>444560.28864344722</v>
      </c>
      <c r="F18" s="668">
        <f t="shared" si="1"/>
        <v>7294.6256802191729</v>
      </c>
      <c r="G18" s="649">
        <f t="shared" si="4"/>
        <v>493919.10480764013</v>
      </c>
      <c r="H18" s="668">
        <f t="shared" si="2"/>
        <v>7760.0009513038949</v>
      </c>
      <c r="I18" s="649">
        <f t="shared" si="4"/>
        <v>546381.66698130721</v>
      </c>
      <c r="J18" s="638"/>
      <c r="K18" s="210"/>
    </row>
    <row r="19" spans="1:11" ht="15.75">
      <c r="A19" s="210"/>
      <c r="B19" s="2612" t="s">
        <v>896</v>
      </c>
      <c r="C19" s="636" t="s">
        <v>484</v>
      </c>
      <c r="D19" s="633">
        <f t="shared" si="0"/>
        <v>21.396376244837008</v>
      </c>
      <c r="E19" s="634">
        <v>1392.9040935388891</v>
      </c>
      <c r="F19" s="666">
        <f t="shared" si="1"/>
        <v>19.471536364975826</v>
      </c>
      <c r="G19" s="667">
        <v>1318.417727272513</v>
      </c>
      <c r="H19" s="666">
        <f t="shared" si="2"/>
        <v>16.459790632033979</v>
      </c>
      <c r="I19" s="667">
        <v>1158.9338584015125</v>
      </c>
      <c r="J19" s="639"/>
      <c r="K19" s="210"/>
    </row>
    <row r="20" spans="1:11" ht="15.75">
      <c r="A20" s="210"/>
      <c r="B20" s="2612"/>
      <c r="C20" s="636" t="s">
        <v>487</v>
      </c>
      <c r="D20" s="607">
        <f t="shared" si="0"/>
        <v>1.8304365503819993</v>
      </c>
      <c r="E20" s="667">
        <v>119.16141942986815</v>
      </c>
      <c r="F20" s="666">
        <f t="shared" si="1"/>
        <v>2.2091627110687497</v>
      </c>
      <c r="G20" s="667">
        <v>149.58240716646503</v>
      </c>
      <c r="H20" s="666">
        <f t="shared" si="2"/>
        <v>1.2559504861954425</v>
      </c>
      <c r="I20" s="667">
        <v>88.431473733021107</v>
      </c>
      <c r="J20" s="639"/>
      <c r="K20" s="210"/>
    </row>
    <row r="21" spans="1:11" ht="15.75">
      <c r="A21" s="210"/>
      <c r="B21" s="2613" t="s">
        <v>897</v>
      </c>
      <c r="C21" s="2614"/>
      <c r="D21" s="648">
        <f t="shared" si="0"/>
        <v>23.226812795219008</v>
      </c>
      <c r="E21" s="649">
        <f t="shared" ref="E21:I21" si="5">SUM(E19:E20)</f>
        <v>1512.0655129687573</v>
      </c>
      <c r="F21" s="668">
        <f t="shared" si="1"/>
        <v>21.680699076044576</v>
      </c>
      <c r="G21" s="649">
        <f t="shared" si="5"/>
        <v>1468.000134438978</v>
      </c>
      <c r="H21" s="668">
        <f t="shared" si="2"/>
        <v>17.715741118229424</v>
      </c>
      <c r="I21" s="649">
        <f t="shared" si="5"/>
        <v>1247.3653321345337</v>
      </c>
      <c r="J21" s="638"/>
      <c r="K21" s="210"/>
    </row>
    <row r="22" spans="1:11" ht="15.75">
      <c r="A22" s="210"/>
      <c r="B22" s="2615" t="s">
        <v>898</v>
      </c>
      <c r="C22" s="2616"/>
      <c r="D22" s="640">
        <f>+D15+D18+D21</f>
        <v>10315.626846300129</v>
      </c>
      <c r="E22" s="641">
        <f t="shared" ref="E22:I22" si="6">+E15+E18+E21</f>
        <v>671547.30769413838</v>
      </c>
      <c r="F22" s="625">
        <f t="shared" si="6"/>
        <v>12133.737880934457</v>
      </c>
      <c r="G22" s="641">
        <f t="shared" si="6"/>
        <v>821575.39191807201</v>
      </c>
      <c r="H22" s="625">
        <f t="shared" si="6"/>
        <v>10896.974498170473</v>
      </c>
      <c r="I22" s="641">
        <f t="shared" si="6"/>
        <v>767255.97441618307</v>
      </c>
      <c r="J22" s="642"/>
      <c r="K22" s="210"/>
    </row>
    <row r="23" spans="1:11" ht="15.75">
      <c r="A23" s="210"/>
      <c r="B23" s="210"/>
      <c r="C23" s="210"/>
      <c r="D23" s="643"/>
      <c r="E23" s="643"/>
      <c r="F23" s="643"/>
      <c r="G23" s="643"/>
      <c r="H23" s="643"/>
      <c r="I23" s="643"/>
      <c r="J23" s="643"/>
      <c r="K23" s="210"/>
    </row>
    <row r="24" spans="1:11" ht="15.75">
      <c r="A24" s="210"/>
      <c r="B24" s="210"/>
      <c r="C24" s="643"/>
      <c r="D24" s="643"/>
      <c r="E24" s="643"/>
      <c r="F24" s="643"/>
      <c r="G24" s="643"/>
      <c r="H24" s="643"/>
      <c r="I24" s="643"/>
      <c r="J24" s="643"/>
      <c r="K24" s="210"/>
    </row>
    <row r="25" spans="1:11" ht="15.75">
      <c r="A25" s="210"/>
      <c r="B25" s="210"/>
      <c r="C25" s="210"/>
      <c r="D25" s="643"/>
      <c r="E25" s="643"/>
      <c r="F25" s="643"/>
      <c r="G25" s="643"/>
      <c r="H25" s="643"/>
      <c r="I25" s="643"/>
      <c r="J25" s="643"/>
      <c r="K25" s="210"/>
    </row>
    <row r="26" spans="1:11" ht="15.75">
      <c r="A26" s="210"/>
      <c r="B26" s="210"/>
      <c r="C26" s="210"/>
      <c r="D26" s="643"/>
      <c r="E26" s="643"/>
      <c r="F26" s="643"/>
      <c r="G26" s="643"/>
      <c r="H26" s="643"/>
      <c r="I26" s="643"/>
      <c r="J26" s="643"/>
      <c r="K26" s="210"/>
    </row>
    <row r="27" spans="1:11" ht="15.75" hidden="1">
      <c r="A27" s="210"/>
      <c r="B27" s="2199" t="s">
        <v>899</v>
      </c>
      <c r="C27" s="643"/>
      <c r="D27" s="643">
        <f>+E13/D13</f>
        <v>65.099999999999994</v>
      </c>
      <c r="E27" s="643">
        <v>-27414.034384504979</v>
      </c>
      <c r="F27" s="643">
        <f>+G13/F13</f>
        <v>67.709999999999994</v>
      </c>
      <c r="G27" s="643">
        <v>30722.870722150459</v>
      </c>
      <c r="H27" s="643">
        <f>+I13/H13</f>
        <v>70.41</v>
      </c>
      <c r="I27" s="643">
        <v>10401.777424119151</v>
      </c>
      <c r="J27" s="643"/>
      <c r="K27" s="210"/>
    </row>
    <row r="28" spans="1:11" ht="15.75" hidden="1">
      <c r="A28" s="210"/>
      <c r="B28" s="2199"/>
      <c r="C28" s="643"/>
      <c r="D28" s="643">
        <f t="shared" ref="D28:F31" si="7">+E14/D14</f>
        <v>65.099999999999994</v>
      </c>
      <c r="E28" s="643">
        <v>65968.299999999988</v>
      </c>
      <c r="F28" s="643">
        <f t="shared" si="7"/>
        <v>67.709999999999994</v>
      </c>
      <c r="G28" s="643">
        <v>57944.789999999994</v>
      </c>
      <c r="H28" s="643">
        <f t="shared" ref="H28:H31" si="8">+I14/H14</f>
        <v>70.41</v>
      </c>
      <c r="I28" s="643">
        <v>-133338.82</v>
      </c>
      <c r="J28" s="643"/>
      <c r="K28" s="210"/>
    </row>
    <row r="29" spans="1:11" ht="15.75" hidden="1">
      <c r="A29" s="210"/>
      <c r="B29" s="2199"/>
      <c r="C29" s="643"/>
      <c r="D29" s="643">
        <f t="shared" si="7"/>
        <v>65.099999999999994</v>
      </c>
      <c r="E29" s="643">
        <v>38554.265615495038</v>
      </c>
      <c r="F29" s="643">
        <f t="shared" si="7"/>
        <v>67.709999999999994</v>
      </c>
      <c r="G29" s="643">
        <v>88667.660722150467</v>
      </c>
      <c r="H29" s="643">
        <f t="shared" si="8"/>
        <v>70.41</v>
      </c>
      <c r="I29" s="643">
        <v>-122937.04257588086</v>
      </c>
      <c r="J29" s="643"/>
      <c r="K29" s="210"/>
    </row>
    <row r="30" spans="1:11" ht="15.75" hidden="1">
      <c r="A30" s="210"/>
      <c r="B30" s="210"/>
      <c r="C30" s="643"/>
      <c r="D30" s="643">
        <f t="shared" si="7"/>
        <v>65.099999999999994</v>
      </c>
      <c r="E30" s="643"/>
      <c r="F30" s="643">
        <f t="shared" si="7"/>
        <v>67.709999999999994</v>
      </c>
      <c r="G30" s="643"/>
      <c r="H30" s="643">
        <f t="shared" si="8"/>
        <v>70.41</v>
      </c>
      <c r="I30" s="643"/>
      <c r="J30" s="643"/>
      <c r="K30" s="210"/>
    </row>
    <row r="31" spans="1:11" ht="15.75" hidden="1">
      <c r="A31" s="210"/>
      <c r="B31" s="210" t="s">
        <v>909</v>
      </c>
      <c r="C31" s="210"/>
      <c r="D31" s="643">
        <f t="shared" si="7"/>
        <v>65.099999999999994</v>
      </c>
      <c r="E31" s="643">
        <v>93753.31789746799</v>
      </c>
      <c r="F31" s="643">
        <f t="shared" si="7"/>
        <v>67.709999999999994</v>
      </c>
      <c r="G31" s="643">
        <v>108939.46406466281</v>
      </c>
      <c r="H31" s="643">
        <f t="shared" si="8"/>
        <v>70.41</v>
      </c>
      <c r="I31" s="643">
        <v>125518.64220747649</v>
      </c>
      <c r="J31" s="643"/>
      <c r="K31" s="210"/>
    </row>
    <row r="32" spans="1:11" ht="15.75" hidden="1">
      <c r="A32" s="210"/>
      <c r="B32" s="210"/>
      <c r="C32" s="643" t="s">
        <v>910</v>
      </c>
      <c r="D32" s="643"/>
      <c r="E32" s="643">
        <v>43066.772700000001</v>
      </c>
      <c r="F32" s="643"/>
      <c r="G32" s="643">
        <v>48256.2486739663</v>
      </c>
      <c r="H32" s="643"/>
      <c r="I32" s="643">
        <v>54004.476191095884</v>
      </c>
      <c r="J32" s="643"/>
      <c r="K32" s="210"/>
    </row>
    <row r="33" spans="1:11" ht="15.75" hidden="1">
      <c r="A33" s="210"/>
      <c r="B33" s="210"/>
      <c r="C33" s="210"/>
      <c r="D33" s="643"/>
      <c r="E33" s="1856">
        <f>+E31-E32</f>
        <v>50686.545197467989</v>
      </c>
      <c r="F33" s="643"/>
      <c r="G33" s="643">
        <f t="shared" ref="G33:I33" si="9">+G31-G32</f>
        <v>60683.21539069651</v>
      </c>
      <c r="H33" s="643"/>
      <c r="I33" s="1857">
        <f t="shared" si="9"/>
        <v>71514.166016380594</v>
      </c>
      <c r="J33" s="643"/>
      <c r="K33" s="210"/>
    </row>
    <row r="34" spans="1:11" ht="15.75">
      <c r="A34" s="210"/>
      <c r="B34" s="210"/>
      <c r="C34" s="210"/>
      <c r="D34" s="643"/>
      <c r="E34" s="643"/>
      <c r="F34" s="643"/>
      <c r="G34" s="643"/>
      <c r="H34" s="643"/>
      <c r="I34" s="643"/>
      <c r="J34" s="643"/>
      <c r="K34" s="210"/>
    </row>
    <row r="35" spans="1:11" ht="15.75">
      <c r="A35" s="210"/>
      <c r="B35" s="210"/>
      <c r="C35" s="210"/>
      <c r="D35" s="643"/>
      <c r="E35" s="643"/>
      <c r="F35" s="643"/>
      <c r="G35" s="643"/>
      <c r="H35" s="643"/>
      <c r="I35" s="643"/>
      <c r="J35" s="643"/>
      <c r="K35" s="210"/>
    </row>
    <row r="36" spans="1:11" ht="15.75">
      <c r="A36" s="210"/>
      <c r="B36" s="210"/>
      <c r="C36" s="210"/>
      <c r="D36" s="643"/>
      <c r="E36" s="643"/>
      <c r="F36" s="643"/>
      <c r="G36" s="643"/>
      <c r="H36" s="643"/>
      <c r="I36" s="643"/>
      <c r="J36" s="643"/>
      <c r="K36" s="210"/>
    </row>
    <row r="37" spans="1:11" ht="15.75">
      <c r="A37" s="210"/>
      <c r="B37" s="210"/>
      <c r="C37" s="210"/>
      <c r="D37" s="643"/>
      <c r="E37" s="643"/>
      <c r="F37" s="643"/>
      <c r="G37" s="643"/>
      <c r="H37" s="643"/>
      <c r="I37" s="643"/>
      <c r="J37" s="643"/>
      <c r="K37" s="210"/>
    </row>
  </sheetData>
  <mergeCells count="14">
    <mergeCell ref="B22:C22"/>
    <mergeCell ref="B27:B29"/>
    <mergeCell ref="B13:B14"/>
    <mergeCell ref="B15:C15"/>
    <mergeCell ref="B16:B17"/>
    <mergeCell ref="B18:C18"/>
    <mergeCell ref="B19:B20"/>
    <mergeCell ref="B21:C21"/>
    <mergeCell ref="A2:J2"/>
    <mergeCell ref="A3:J3"/>
    <mergeCell ref="A4:J4"/>
    <mergeCell ref="D11:E11"/>
    <mergeCell ref="F11:G11"/>
    <mergeCell ref="H11:I11"/>
  </mergeCell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70102-24B5-4C50-83AC-E2772AFE14EE}">
  <dimension ref="A1:P31"/>
  <sheetViews>
    <sheetView showGridLines="0" zoomScaleNormal="100" workbookViewId="0">
      <selection activeCell="L32" sqref="L32"/>
    </sheetView>
  </sheetViews>
  <sheetFormatPr baseColWidth="10" defaultColWidth="9.140625" defaultRowHeight="15"/>
  <cols>
    <col min="1" max="1" width="17.85546875" customWidth="1"/>
    <col min="2" max="3" width="16.140625" customWidth="1"/>
    <col min="4" max="9" width="16.140625" style="130" customWidth="1"/>
    <col min="10" max="10" width="10.85546875" bestFit="1" customWidth="1"/>
    <col min="12" max="12" width="9.85546875" bestFit="1" customWidth="1"/>
    <col min="13" max="13" width="12.85546875" customWidth="1"/>
  </cols>
  <sheetData>
    <row r="1" spans="1:15">
      <c r="D1"/>
      <c r="E1"/>
      <c r="F1"/>
      <c r="G1"/>
      <c r="H1"/>
      <c r="I1"/>
    </row>
    <row r="2" spans="1:15" ht="15.75">
      <c r="A2" s="2211" t="s">
        <v>476</v>
      </c>
      <c r="B2" s="2211"/>
      <c r="C2" s="2211"/>
      <c r="D2" s="2211"/>
      <c r="E2" s="2211"/>
      <c r="F2" s="2211"/>
      <c r="G2" s="2211"/>
      <c r="H2" s="2211"/>
      <c r="I2" s="2211"/>
      <c r="J2" s="2211"/>
      <c r="K2" s="418"/>
    </row>
    <row r="3" spans="1:15" ht="15.75">
      <c r="A3" s="2211" t="s">
        <v>477</v>
      </c>
      <c r="B3" s="2211"/>
      <c r="C3" s="2211"/>
      <c r="D3" s="2211"/>
      <c r="E3" s="2211"/>
      <c r="F3" s="2211"/>
      <c r="G3" s="2211"/>
      <c r="H3" s="2211"/>
      <c r="I3" s="2211"/>
      <c r="J3" s="2211"/>
      <c r="K3" s="418"/>
    </row>
    <row r="4" spans="1:15" ht="15.75">
      <c r="A4" s="2212" t="s">
        <v>478</v>
      </c>
      <c r="B4" s="2212"/>
      <c r="C4" s="2212"/>
      <c r="D4" s="2212"/>
      <c r="E4" s="2212"/>
      <c r="F4" s="2212"/>
      <c r="G4" s="2212"/>
      <c r="H4" s="2212"/>
      <c r="I4" s="2212"/>
      <c r="J4" s="2212"/>
      <c r="K4" s="419"/>
    </row>
    <row r="5" spans="1:15" ht="15.75">
      <c r="A5" s="1827"/>
      <c r="B5" s="1827"/>
      <c r="C5" s="1827"/>
      <c r="D5" s="1827"/>
      <c r="E5" s="1827"/>
      <c r="F5" s="1827"/>
      <c r="G5" s="1827"/>
      <c r="H5" s="1827"/>
      <c r="I5" s="1827"/>
      <c r="J5" s="1827"/>
      <c r="K5" s="1827"/>
    </row>
    <row r="9" spans="1:15" ht="31.5" customHeight="1"/>
    <row r="11" spans="1:15" ht="15.75">
      <c r="B11" s="621"/>
      <c r="C11" s="622"/>
      <c r="D11" s="2622">
        <v>2028</v>
      </c>
      <c r="E11" s="2610"/>
      <c r="F11" s="2622">
        <v>2029</v>
      </c>
      <c r="G11" s="2610"/>
      <c r="H11" s="2622">
        <v>2030</v>
      </c>
      <c r="I11" s="2610"/>
    </row>
    <row r="12" spans="1:15" ht="15.75">
      <c r="B12" s="652" t="s">
        <v>902</v>
      </c>
      <c r="C12" s="653" t="s">
        <v>470</v>
      </c>
      <c r="D12" s="654" t="s">
        <v>891</v>
      </c>
      <c r="E12" s="655" t="s">
        <v>892</v>
      </c>
      <c r="F12" s="654" t="s">
        <v>891</v>
      </c>
      <c r="G12" s="655" t="s">
        <v>892</v>
      </c>
      <c r="H12" s="654" t="s">
        <v>891</v>
      </c>
      <c r="I12" s="655" t="s">
        <v>892</v>
      </c>
    </row>
    <row r="13" spans="1:15" ht="15.75">
      <c r="B13" s="2623" t="s">
        <v>903</v>
      </c>
      <c r="C13" s="376" t="s">
        <v>472</v>
      </c>
      <c r="D13" s="606">
        <f>+E13/65.1</f>
        <v>2196.624478306027</v>
      </c>
      <c r="E13" s="650">
        <v>143000.25353772234</v>
      </c>
      <c r="F13" s="606">
        <f>+G13/67.71</f>
        <v>3232.5946976221071</v>
      </c>
      <c r="G13" s="650">
        <v>218878.98697599286</v>
      </c>
      <c r="H13" s="606">
        <f>+I13/70.41</f>
        <v>2977.2325252484216</v>
      </c>
      <c r="I13" s="650">
        <v>209626.94210274136</v>
      </c>
    </row>
    <row r="14" spans="1:15" ht="15.75">
      <c r="B14" s="2623"/>
      <c r="C14" s="376" t="s">
        <v>894</v>
      </c>
      <c r="D14" s="606">
        <f t="shared" ref="D14:D19" si="0">+E14/65.1</f>
        <v>3121.6039283837144</v>
      </c>
      <c r="E14" s="650">
        <v>203216.41573777978</v>
      </c>
      <c r="F14" s="606">
        <f t="shared" ref="F14:F21" si="1">+G14/67.71</f>
        <v>3430.7325091806024</v>
      </c>
      <c r="G14" s="650">
        <v>232294.89819661857</v>
      </c>
      <c r="H14" s="606">
        <f t="shared" ref="H14:H21" si="2">+I14/70.41</f>
        <v>3805.5278319104732</v>
      </c>
      <c r="I14" s="650">
        <v>267947.21464481641</v>
      </c>
    </row>
    <row r="15" spans="1:15" ht="15.75">
      <c r="B15" s="2623"/>
      <c r="C15" s="376" t="s">
        <v>896</v>
      </c>
      <c r="D15" s="606">
        <f t="shared" si="0"/>
        <v>21.434320031703368</v>
      </c>
      <c r="E15" s="650">
        <v>1395.3742340638892</v>
      </c>
      <c r="F15" s="606">
        <f t="shared" si="1"/>
        <v>19.745847039931522</v>
      </c>
      <c r="G15" s="650">
        <v>1336.9913030737632</v>
      </c>
      <c r="H15" s="606">
        <f t="shared" si="2"/>
        <v>16.481452381075307</v>
      </c>
      <c r="I15" s="650">
        <v>1160.4590621515124</v>
      </c>
    </row>
    <row r="16" spans="1:15" ht="15.75">
      <c r="B16" s="2618" t="s">
        <v>904</v>
      </c>
      <c r="C16" s="2619"/>
      <c r="D16" s="1853">
        <f t="shared" si="0"/>
        <v>5339.6627267214444</v>
      </c>
      <c r="E16" s="1854">
        <f t="shared" ref="E16:I16" si="3">SUM(E13:E15)</f>
        <v>347612.04350956599</v>
      </c>
      <c r="F16" s="1853">
        <f t="shared" si="1"/>
        <v>6683.0730538426415</v>
      </c>
      <c r="G16" s="1854">
        <f t="shared" si="3"/>
        <v>452510.87647568522</v>
      </c>
      <c r="H16" s="1853">
        <f t="shared" si="2"/>
        <v>6799.2418095399707</v>
      </c>
      <c r="I16" s="1854">
        <f t="shared" si="3"/>
        <v>478734.6158097093</v>
      </c>
      <c r="L16" s="657"/>
      <c r="M16" s="657"/>
      <c r="N16" s="127"/>
      <c r="O16" s="127"/>
    </row>
    <row r="17" spans="2:16" ht="15.75">
      <c r="B17" s="2617" t="s">
        <v>905</v>
      </c>
      <c r="C17" s="376" t="s">
        <v>472</v>
      </c>
      <c r="D17" s="606">
        <f t="shared" si="0"/>
        <v>1266.8924731182797</v>
      </c>
      <c r="E17" s="650">
        <v>82474.7</v>
      </c>
      <c r="F17" s="606">
        <f t="shared" si="1"/>
        <v>1584.8368040171322</v>
      </c>
      <c r="G17" s="650">
        <v>107309.3</v>
      </c>
      <c r="H17" s="606">
        <f t="shared" si="2"/>
        <v>142.02528049992898</v>
      </c>
      <c r="I17" s="650">
        <v>10000</v>
      </c>
      <c r="K17" s="599"/>
      <c r="L17" s="599"/>
    </row>
    <row r="18" spans="2:16" ht="15.75">
      <c r="B18" s="2617"/>
      <c r="C18" s="376" t="s">
        <v>894</v>
      </c>
      <c r="D18" s="606">
        <f t="shared" si="0"/>
        <v>3707.279153696888</v>
      </c>
      <c r="E18" s="650">
        <v>241343.87290566738</v>
      </c>
      <c r="F18" s="606">
        <f t="shared" si="1"/>
        <v>3863.8931710385705</v>
      </c>
      <c r="G18" s="650">
        <v>261624.2066110216</v>
      </c>
      <c r="H18" s="606">
        <f t="shared" si="2"/>
        <v>3954.4731193934172</v>
      </c>
      <c r="I18" s="650">
        <v>278434.4523364905</v>
      </c>
    </row>
    <row r="19" spans="2:16" ht="15.75">
      <c r="B19" s="2617"/>
      <c r="C19" s="376" t="s">
        <v>896</v>
      </c>
      <c r="D19" s="606">
        <f t="shared" si="0"/>
        <v>1.7924927635156398</v>
      </c>
      <c r="E19" s="650">
        <v>116.69127890486814</v>
      </c>
      <c r="F19" s="606">
        <f t="shared" si="1"/>
        <v>1.9348520361130563</v>
      </c>
      <c r="G19" s="650">
        <v>131.00883136521503</v>
      </c>
      <c r="H19" s="606">
        <f t="shared" si="2"/>
        <v>1.2342887371541134</v>
      </c>
      <c r="I19" s="650">
        <v>86.906269983021119</v>
      </c>
    </row>
    <row r="20" spans="2:16" ht="15.75">
      <c r="B20" s="2618" t="s">
        <v>906</v>
      </c>
      <c r="C20" s="2619"/>
      <c r="D20" s="1853">
        <f>+E20/65.1</f>
        <v>4975.9641195786826</v>
      </c>
      <c r="E20" s="1854">
        <f t="shared" ref="E20:I20" si="4">SUM(E17:E19)</f>
        <v>323935.26418457221</v>
      </c>
      <c r="F20" s="1853">
        <f t="shared" si="1"/>
        <v>5450.6648270918158</v>
      </c>
      <c r="G20" s="1854">
        <f t="shared" si="4"/>
        <v>369064.51544238679</v>
      </c>
      <c r="H20" s="1853">
        <f t="shared" si="2"/>
        <v>4097.7326886305009</v>
      </c>
      <c r="I20" s="1854">
        <f t="shared" si="4"/>
        <v>288521.35860647354</v>
      </c>
      <c r="L20" s="131"/>
      <c r="M20" s="131"/>
      <c r="N20" s="127"/>
      <c r="O20" s="127"/>
      <c r="P20" s="127"/>
    </row>
    <row r="21" spans="2:16" ht="15.75">
      <c r="B21" s="2620" t="s">
        <v>898</v>
      </c>
      <c r="C21" s="2621"/>
      <c r="D21" s="656">
        <f>+E21/65.1</f>
        <v>10315.626846300127</v>
      </c>
      <c r="E21" s="1855">
        <f>SUM(E20,E16)</f>
        <v>671547.30769413826</v>
      </c>
      <c r="F21" s="656">
        <f t="shared" si="1"/>
        <v>12133.737880934457</v>
      </c>
      <c r="G21" s="1855">
        <f t="shared" ref="G21:I21" si="5">SUM(G20,G16)</f>
        <v>821575.39191807201</v>
      </c>
      <c r="H21" s="656">
        <f t="shared" si="2"/>
        <v>10896.974498170472</v>
      </c>
      <c r="I21" s="1855">
        <f t="shared" si="5"/>
        <v>767255.97441618284</v>
      </c>
      <c r="L21" s="131"/>
      <c r="M21" s="131"/>
    </row>
    <row r="22" spans="2:16" ht="15.75">
      <c r="B22" s="210"/>
      <c r="C22" s="210"/>
      <c r="D22" s="643"/>
      <c r="E22" s="643"/>
      <c r="F22" s="643"/>
      <c r="G22" s="643"/>
      <c r="H22" s="643"/>
      <c r="I22" s="643"/>
    </row>
    <row r="23" spans="2:16" ht="15.75">
      <c r="B23" s="210"/>
      <c r="C23" s="210"/>
      <c r="D23" s="643"/>
      <c r="E23" s="643"/>
      <c r="F23" s="643"/>
      <c r="G23" s="643"/>
      <c r="H23" s="643"/>
      <c r="I23" s="643"/>
    </row>
    <row r="24" spans="2:16" ht="15.75" hidden="1">
      <c r="B24" s="210"/>
      <c r="C24" s="643" t="s">
        <v>899</v>
      </c>
      <c r="D24" s="643">
        <f>+E13/D13</f>
        <v>65.099999999999994</v>
      </c>
      <c r="E24" s="643">
        <f>+('Tabla 52'!E13+'Tabla 52'!E17)-'Tabla 51'!E15</f>
        <v>0</v>
      </c>
      <c r="F24" s="643">
        <f>+G13/F13</f>
        <v>67.709999999999994</v>
      </c>
      <c r="G24" s="643">
        <f>+('Tabla 52'!G13+'Tabla 52'!G17)-'Tabla 51'!G15</f>
        <v>0</v>
      </c>
      <c r="H24" s="643">
        <f t="shared" ref="H24:H25" si="6">+I13/H13</f>
        <v>70.41</v>
      </c>
      <c r="I24" s="643">
        <f>+('Tabla 52'!I13+'Tabla 52'!I17)-'Tabla 51'!I15</f>
        <v>0</v>
      </c>
    </row>
    <row r="25" spans="2:16" ht="15.75" hidden="1">
      <c r="B25" s="210"/>
      <c r="C25" s="643" t="s">
        <v>900</v>
      </c>
      <c r="D25" s="643">
        <f>+E14/D14</f>
        <v>65.099999999999994</v>
      </c>
      <c r="E25" s="643">
        <f>+(E14+E15+E18+E19)-'Tabla 51'!E21-'Tabla 51'!E18</f>
        <v>0</v>
      </c>
      <c r="F25" s="643">
        <f>+G14/F14</f>
        <v>67.709999999999994</v>
      </c>
      <c r="G25" s="643">
        <f>+(G14+G15+G18+G19)-'Tabla 51'!G21-'Tabla 51'!G18</f>
        <v>0</v>
      </c>
      <c r="H25" s="643">
        <f t="shared" si="6"/>
        <v>70.41</v>
      </c>
      <c r="I25" s="643">
        <f>+(I14+I15+I18+I19)-'Tabla 51'!I21-'Tabla 51'!I18</f>
        <v>0</v>
      </c>
    </row>
    <row r="26" spans="2:16" ht="15.75">
      <c r="B26" s="919" t="s">
        <v>908</v>
      </c>
      <c r="C26" s="210"/>
      <c r="D26" s="643"/>
      <c r="E26" s="643"/>
      <c r="F26" s="643"/>
      <c r="G26" s="643"/>
      <c r="H26" s="643"/>
      <c r="I26" s="643"/>
    </row>
    <row r="27" spans="2:16" ht="15.75">
      <c r="B27" s="210"/>
      <c r="C27" s="210"/>
      <c r="D27" s="643"/>
      <c r="E27" s="643"/>
      <c r="F27" s="643"/>
      <c r="G27" s="643"/>
      <c r="H27" s="643"/>
      <c r="I27" s="643"/>
    </row>
    <row r="28" spans="2:16">
      <c r="D28" s="1841"/>
    </row>
    <row r="29" spans="2:16">
      <c r="D29" s="1841"/>
      <c r="E29" s="1841"/>
      <c r="F29" s="127"/>
    </row>
    <row r="30" spans="2:16">
      <c r="D30" s="1841"/>
      <c r="E30" s="1858"/>
      <c r="F30" s="127"/>
    </row>
    <row r="31" spans="2:16">
      <c r="D31" s="1841"/>
      <c r="E31" s="1841"/>
      <c r="F31" s="127"/>
      <c r="M31" s="657"/>
    </row>
  </sheetData>
  <mergeCells count="11">
    <mergeCell ref="B13:B15"/>
    <mergeCell ref="B16:C16"/>
    <mergeCell ref="B17:B19"/>
    <mergeCell ref="B20:C20"/>
    <mergeCell ref="B21:C21"/>
    <mergeCell ref="A2:J2"/>
    <mergeCell ref="A3:J3"/>
    <mergeCell ref="A4:J4"/>
    <mergeCell ref="D11:E11"/>
    <mergeCell ref="F11:G11"/>
    <mergeCell ref="H11:I11"/>
  </mergeCell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98C6B-F092-4125-90FA-E9B0C6FE7792}">
  <dimension ref="A2:N28"/>
  <sheetViews>
    <sheetView showGridLines="0" zoomScale="115" zoomScaleNormal="115" workbookViewId="0">
      <selection activeCell="O14" sqref="O14"/>
    </sheetView>
  </sheetViews>
  <sheetFormatPr baseColWidth="10" defaultColWidth="9.140625" defaultRowHeight="15"/>
  <cols>
    <col min="1" max="1" width="2" customWidth="1"/>
    <col min="3" max="3" width="16.140625" customWidth="1"/>
  </cols>
  <sheetData>
    <row r="2" spans="1:14" ht="15.75">
      <c r="A2" s="2211" t="s">
        <v>476</v>
      </c>
      <c r="B2" s="2211"/>
      <c r="C2" s="2211"/>
      <c r="D2" s="2211"/>
      <c r="E2" s="2211"/>
      <c r="F2" s="2211"/>
      <c r="G2" s="2211"/>
      <c r="H2" s="2211"/>
      <c r="I2" s="2211"/>
      <c r="J2" s="2211"/>
      <c r="K2" s="2211"/>
      <c r="L2" s="2211"/>
      <c r="M2" s="2211"/>
      <c r="N2" s="2211"/>
    </row>
    <row r="3" spans="1:14" ht="15.75">
      <c r="A3" s="2211" t="s">
        <v>477</v>
      </c>
      <c r="B3" s="2211"/>
      <c r="C3" s="2211"/>
      <c r="D3" s="2211"/>
      <c r="E3" s="2211"/>
      <c r="F3" s="2211"/>
      <c r="G3" s="2211"/>
      <c r="H3" s="2211"/>
      <c r="I3" s="2211"/>
      <c r="J3" s="2211"/>
      <c r="K3" s="2211"/>
      <c r="L3" s="2211"/>
      <c r="M3" s="2211"/>
      <c r="N3" s="2211"/>
    </row>
    <row r="4" spans="1:14" ht="15.75">
      <c r="A4" s="2212" t="s">
        <v>478</v>
      </c>
      <c r="B4" s="2212"/>
      <c r="C4" s="2212"/>
      <c r="D4" s="2212"/>
      <c r="E4" s="2212"/>
      <c r="F4" s="2212"/>
      <c r="G4" s="2212"/>
      <c r="H4" s="2212"/>
      <c r="I4" s="2212"/>
      <c r="J4" s="2212"/>
      <c r="K4" s="2212"/>
      <c r="L4" s="2212"/>
      <c r="M4" s="2212"/>
      <c r="N4" s="2212"/>
    </row>
    <row r="5" spans="1:14" ht="15.75">
      <c r="A5" s="210"/>
      <c r="B5" s="210"/>
      <c r="C5" s="210"/>
      <c r="D5" s="210"/>
      <c r="E5" s="210"/>
      <c r="F5" s="210"/>
      <c r="G5" s="210"/>
    </row>
    <row r="7" spans="1:14" ht="30" customHeight="1"/>
    <row r="8" spans="1:14" ht="33.75" customHeight="1"/>
    <row r="28" spans="4:4">
      <c r="D28" t="s">
        <v>1859</v>
      </c>
    </row>
  </sheetData>
  <mergeCells count="3">
    <mergeCell ref="A2:N2"/>
    <mergeCell ref="A3:N3"/>
    <mergeCell ref="A4:N4"/>
  </mergeCell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C938E-81D7-49DB-9AEB-0E6C270CA4B4}">
  <dimension ref="A2:N23"/>
  <sheetViews>
    <sheetView showGridLines="0" workbookViewId="0">
      <selection activeCell="M35" sqref="M35"/>
    </sheetView>
  </sheetViews>
  <sheetFormatPr baseColWidth="10" defaultColWidth="9.140625" defaultRowHeight="15"/>
  <cols>
    <col min="1" max="2" width="24.42578125" customWidth="1"/>
  </cols>
  <sheetData>
    <row r="2" spans="1:14" ht="15.75">
      <c r="A2" s="2211" t="s">
        <v>476</v>
      </c>
      <c r="B2" s="2211"/>
      <c r="C2" s="2211"/>
      <c r="D2" s="2211"/>
      <c r="E2" s="2211"/>
      <c r="F2" s="2211"/>
      <c r="G2" s="2211"/>
      <c r="H2" s="2211"/>
      <c r="I2" s="2211"/>
      <c r="J2" s="2211"/>
      <c r="K2" s="2211"/>
      <c r="L2" s="2211"/>
      <c r="M2" s="2211"/>
      <c r="N2" s="2211"/>
    </row>
    <row r="3" spans="1:14" ht="15.75">
      <c r="A3" s="2211" t="s">
        <v>477</v>
      </c>
      <c r="B3" s="2211"/>
      <c r="C3" s="2211"/>
      <c r="D3" s="2211"/>
      <c r="E3" s="2211"/>
      <c r="F3" s="2211"/>
      <c r="G3" s="2211"/>
      <c r="H3" s="2211"/>
      <c r="I3" s="2211"/>
      <c r="J3" s="2211"/>
      <c r="K3" s="2211"/>
      <c r="L3" s="2211"/>
      <c r="M3" s="2211"/>
      <c r="N3" s="2211"/>
    </row>
    <row r="4" spans="1:14" ht="15.75">
      <c r="A4" s="2212" t="s">
        <v>478</v>
      </c>
      <c r="B4" s="2212"/>
      <c r="C4" s="2212"/>
      <c r="D4" s="2212"/>
      <c r="E4" s="2212"/>
      <c r="F4" s="2212"/>
      <c r="G4" s="2212"/>
      <c r="H4" s="2212"/>
      <c r="I4" s="2212"/>
      <c r="J4" s="2212"/>
      <c r="K4" s="2212"/>
      <c r="L4" s="2212"/>
      <c r="M4" s="2212"/>
      <c r="N4" s="2212"/>
    </row>
    <row r="5" spans="1:14" ht="15.75">
      <c r="A5" s="210"/>
      <c r="B5" s="210"/>
      <c r="C5" s="210"/>
      <c r="D5" s="210"/>
      <c r="E5" s="210"/>
      <c r="F5" s="210"/>
      <c r="G5" s="210"/>
    </row>
    <row r="23" spans="2:2" ht="15.75">
      <c r="B23" s="210" t="s">
        <v>1859</v>
      </c>
    </row>
  </sheetData>
  <mergeCells count="3">
    <mergeCell ref="A2:N2"/>
    <mergeCell ref="A3:N3"/>
    <mergeCell ref="A4:N4"/>
  </mergeCells>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04BEC-6425-405C-AEEB-0348712D33A5}">
  <dimension ref="B2:N54"/>
  <sheetViews>
    <sheetView showGridLines="0" workbookViewId="0">
      <selection activeCell="B9" sqref="B9:I9"/>
    </sheetView>
  </sheetViews>
  <sheetFormatPr baseColWidth="10" defaultColWidth="11.42578125" defaultRowHeight="15.75"/>
  <cols>
    <col min="1" max="1" width="11.42578125" style="971"/>
    <col min="2" max="2" width="87.140625" style="971" customWidth="1"/>
    <col min="3" max="3" width="17.5703125" style="971" bestFit="1" customWidth="1"/>
    <col min="4" max="4" width="22.42578125" style="971" customWidth="1"/>
    <col min="5" max="5" width="15.5703125" style="971" customWidth="1"/>
    <col min="6" max="6" width="12.140625" style="971" bestFit="1" customWidth="1"/>
    <col min="7" max="7" width="16.42578125" style="971" bestFit="1" customWidth="1"/>
    <col min="8" max="9" width="12.42578125" style="971" bestFit="1" customWidth="1"/>
    <col min="10" max="10" width="11.42578125" style="971" bestFit="1"/>
    <col min="11" max="11" width="18" style="971" bestFit="1" customWidth="1"/>
    <col min="12" max="12" width="34.5703125" style="971" customWidth="1"/>
    <col min="13" max="13" width="13.85546875" style="971" customWidth="1"/>
    <col min="14" max="16384" width="11.42578125" style="971"/>
  </cols>
  <sheetData>
    <row r="2" spans="2:14" ht="18.75">
      <c r="B2" s="2633" t="s">
        <v>1812</v>
      </c>
      <c r="C2" s="2633"/>
      <c r="D2" s="2633"/>
      <c r="E2" s="2633"/>
      <c r="F2" s="2633"/>
      <c r="G2" s="2633"/>
      <c r="H2" s="2633"/>
      <c r="I2" s="2633"/>
      <c r="J2" s="2633"/>
      <c r="K2" s="166"/>
    </row>
    <row r="3" spans="2:14" ht="18.75">
      <c r="B3" s="2633" t="s">
        <v>1813</v>
      </c>
      <c r="C3" s="2633"/>
      <c r="D3" s="2633"/>
      <c r="E3" s="2633"/>
      <c r="F3" s="2633"/>
      <c r="G3" s="2633"/>
      <c r="H3" s="2633"/>
      <c r="I3" s="2633"/>
      <c r="J3" s="2633"/>
      <c r="K3" s="166"/>
    </row>
    <row r="4" spans="2:14" ht="18.75">
      <c r="B4" s="2634" t="s">
        <v>1163</v>
      </c>
      <c r="C4" s="2634"/>
      <c r="D4" s="2634"/>
      <c r="E4" s="2634"/>
      <c r="F4" s="2634"/>
      <c r="G4" s="2634"/>
      <c r="H4" s="2634"/>
      <c r="I4" s="2634"/>
      <c r="J4" s="2634"/>
      <c r="K4" s="166"/>
    </row>
    <row r="5" spans="2:14">
      <c r="K5" s="166"/>
    </row>
    <row r="7" spans="2:14">
      <c r="B7" s="1241"/>
    </row>
    <row r="8" spans="2:14">
      <c r="B8" s="2120" t="s">
        <v>1971</v>
      </c>
      <c r="C8" s="2120"/>
      <c r="D8" s="2120"/>
      <c r="E8" s="2120"/>
      <c r="F8" s="2120"/>
      <c r="G8" s="2120"/>
      <c r="H8" s="2120"/>
      <c r="I8" s="2120"/>
    </row>
    <row r="9" spans="2:14">
      <c r="B9" s="2120" t="s">
        <v>555</v>
      </c>
      <c r="C9" s="2120"/>
      <c r="D9" s="2120"/>
      <c r="E9" s="2120"/>
      <c r="F9" s="2120"/>
      <c r="G9" s="2120"/>
      <c r="H9" s="2120"/>
      <c r="I9" s="2120"/>
      <c r="N9" s="1242"/>
    </row>
    <row r="10" spans="2:14">
      <c r="B10" s="2632" t="s">
        <v>170</v>
      </c>
      <c r="C10" s="2632"/>
      <c r="D10" s="2632"/>
      <c r="E10" s="2632"/>
      <c r="F10" s="2632"/>
      <c r="G10" s="2632"/>
      <c r="H10" s="2632"/>
      <c r="I10" s="2632"/>
    </row>
    <row r="11" spans="2:14">
      <c r="B11" s="1243"/>
      <c r="C11" s="1243"/>
      <c r="D11" s="1243"/>
      <c r="E11" s="1243"/>
      <c r="F11" s="1243"/>
      <c r="G11" s="1243"/>
      <c r="H11" s="1243"/>
      <c r="I11" s="1243"/>
    </row>
    <row r="12" spans="2:14" ht="16.5" thickBot="1">
      <c r="B12" s="2627" t="s">
        <v>38</v>
      </c>
      <c r="C12" s="2124" t="s">
        <v>955</v>
      </c>
      <c r="D12" s="2124" t="s">
        <v>1106</v>
      </c>
      <c r="E12" s="2124" t="s">
        <v>971</v>
      </c>
      <c r="F12" s="2630" t="s">
        <v>958</v>
      </c>
      <c r="G12" s="2631"/>
      <c r="H12" s="2630" t="s">
        <v>2002</v>
      </c>
      <c r="I12" s="2631"/>
      <c r="L12" s="1242"/>
      <c r="M12" s="1242"/>
    </row>
    <row r="13" spans="2:14" ht="16.5" thickBot="1">
      <c r="B13" s="2628"/>
      <c r="C13" s="2124"/>
      <c r="D13" s="2124"/>
      <c r="E13" s="2124"/>
      <c r="F13" s="2128"/>
      <c r="G13" s="2129"/>
      <c r="H13" s="2128"/>
      <c r="I13" s="2129"/>
      <c r="L13" s="1244" t="s">
        <v>953</v>
      </c>
      <c r="M13" s="1078">
        <v>8659730022875.3242</v>
      </c>
    </row>
    <row r="14" spans="2:14" ht="19.5" thickBot="1">
      <c r="B14" s="2628"/>
      <c r="C14" s="2125"/>
      <c r="D14" s="2125"/>
      <c r="E14" s="2125"/>
      <c r="F14" s="1115" t="s">
        <v>48</v>
      </c>
      <c r="G14" s="1115" t="s">
        <v>49</v>
      </c>
      <c r="H14" s="1116">
        <v>2026</v>
      </c>
      <c r="I14" s="1116">
        <v>2027</v>
      </c>
      <c r="L14" s="1245" t="s">
        <v>954</v>
      </c>
      <c r="M14" s="1246">
        <v>9594604193177.8203</v>
      </c>
    </row>
    <row r="15" spans="2:14" ht="19.5" thickBot="1">
      <c r="B15" s="2629"/>
      <c r="C15" s="1247">
        <v>1</v>
      </c>
      <c r="D15" s="1247">
        <v>2</v>
      </c>
      <c r="E15" s="1247">
        <v>3</v>
      </c>
      <c r="F15" s="1247" t="s">
        <v>960</v>
      </c>
      <c r="G15" s="1247" t="s">
        <v>961</v>
      </c>
      <c r="H15" s="1247" t="s">
        <v>962</v>
      </c>
      <c r="I15" s="1247" t="s">
        <v>963</v>
      </c>
      <c r="M15" s="1491"/>
    </row>
    <row r="16" spans="2:14" ht="18.75">
      <c r="B16" s="2624" t="s">
        <v>1164</v>
      </c>
      <c r="C16" s="2624"/>
      <c r="D16" s="2624"/>
      <c r="E16" s="2624"/>
      <c r="F16" s="2624"/>
      <c r="G16" s="2624"/>
      <c r="H16" s="2624"/>
      <c r="I16" s="2624"/>
      <c r="M16" s="1491"/>
    </row>
    <row r="17" spans="2:12" ht="18.75">
      <c r="B17" s="1248" t="s">
        <v>1165</v>
      </c>
      <c r="C17" s="1249">
        <f>SUM(C18:C23)</f>
        <v>147622611393.44006</v>
      </c>
      <c r="D17" s="1249">
        <f>SUM(D18:D23)</f>
        <v>199399845735</v>
      </c>
      <c r="E17" s="1492">
        <f>SUM(E18:E23)</f>
        <v>212427618604</v>
      </c>
      <c r="F17" s="1249">
        <f t="shared" ref="F17:F26" si="0">E17-D17</f>
        <v>13027772869</v>
      </c>
      <c r="G17" s="1250">
        <f t="shared" ref="G17:G26" si="1">IFERROR((F17/D17),0)</f>
        <v>6.533491949795063E-2</v>
      </c>
      <c r="H17" s="1251">
        <f>D17/$M$13</f>
        <v>2.3026104186651363E-2</v>
      </c>
      <c r="I17" s="1125">
        <f t="shared" ref="I17:I26" si="2">E17/$M$14</f>
        <v>2.2140321197933861E-2</v>
      </c>
    </row>
    <row r="18" spans="2:12" ht="18.75">
      <c r="B18" s="1252" t="s">
        <v>56</v>
      </c>
      <c r="C18" s="1253">
        <v>3609925126.4100003</v>
      </c>
      <c r="D18" s="1253">
        <v>3144159066</v>
      </c>
      <c r="E18" s="1493">
        <v>2325158948</v>
      </c>
      <c r="F18" s="1253">
        <f t="shared" si="0"/>
        <v>-819000118</v>
      </c>
      <c r="G18" s="1254">
        <f t="shared" si="1"/>
        <v>-0.26048304198614614</v>
      </c>
      <c r="H18" s="1255">
        <f t="shared" ref="H18:H26" si="3">D18/$M$13</f>
        <v>3.6307818577420642E-4</v>
      </c>
      <c r="I18" s="1129">
        <f t="shared" si="2"/>
        <v>2.4234026763222697E-4</v>
      </c>
      <c r="K18" s="1010"/>
      <c r="L18" s="984"/>
    </row>
    <row r="19" spans="2:12" ht="18.75">
      <c r="B19" s="1252" t="s">
        <v>69</v>
      </c>
      <c r="C19" s="1253">
        <v>17685813211.110001</v>
      </c>
      <c r="D19" s="1253">
        <v>38940718002</v>
      </c>
      <c r="E19" s="1493">
        <v>42207097074</v>
      </c>
      <c r="F19" s="1253">
        <f t="shared" si="0"/>
        <v>3266379072</v>
      </c>
      <c r="G19" s="1254">
        <f t="shared" si="1"/>
        <v>8.3880812671000018E-2</v>
      </c>
      <c r="H19" s="1255">
        <f t="shared" si="3"/>
        <v>4.4967588942305568E-3</v>
      </c>
      <c r="I19" s="1129">
        <f t="shared" si="2"/>
        <v>4.3990451533176406E-3</v>
      </c>
      <c r="J19" s="984"/>
      <c r="K19" s="984"/>
    </row>
    <row r="20" spans="2:12" ht="18.75">
      <c r="B20" s="1252" t="s">
        <v>72</v>
      </c>
      <c r="C20" s="1253">
        <v>126621762.76000001</v>
      </c>
      <c r="D20" s="1253">
        <v>2055047698</v>
      </c>
      <c r="E20" s="1256">
        <v>1810113556</v>
      </c>
      <c r="F20" s="1253">
        <f t="shared" si="0"/>
        <v>-244934142</v>
      </c>
      <c r="G20" s="1254">
        <f t="shared" si="1"/>
        <v>-0.11918659709863337</v>
      </c>
      <c r="H20" s="1255">
        <f t="shared" si="3"/>
        <v>2.3731082753982374E-4</v>
      </c>
      <c r="I20" s="1129">
        <f t="shared" si="2"/>
        <v>1.8865953400006529E-4</v>
      </c>
      <c r="K20" s="984"/>
      <c r="L20" s="1494"/>
    </row>
    <row r="21" spans="2:12" ht="18.75">
      <c r="B21" s="1252" t="s">
        <v>85</v>
      </c>
      <c r="C21" s="1253">
        <v>125848812837.98009</v>
      </c>
      <c r="D21" s="1253">
        <v>154753933795</v>
      </c>
      <c r="E21" s="1493">
        <v>165341065207</v>
      </c>
      <c r="F21" s="1253">
        <f t="shared" si="0"/>
        <v>10587131412</v>
      </c>
      <c r="G21" s="1254">
        <f t="shared" si="1"/>
        <v>6.8412680391211247E-2</v>
      </c>
      <c r="H21" s="1255">
        <f t="shared" si="3"/>
        <v>1.787052637740506E-2</v>
      </c>
      <c r="I21" s="1129">
        <f t="shared" si="2"/>
        <v>1.7232713500007085E-2</v>
      </c>
      <c r="J21" s="984"/>
      <c r="K21" s="984"/>
    </row>
    <row r="22" spans="2:12" ht="18.75">
      <c r="B22" s="1252" t="s">
        <v>88</v>
      </c>
      <c r="C22" s="1253">
        <v>13267565</v>
      </c>
      <c r="D22" s="1253">
        <v>15000000</v>
      </c>
      <c r="E22" s="1493">
        <v>28829506</v>
      </c>
      <c r="F22" s="1253">
        <f t="shared" si="0"/>
        <v>13829506</v>
      </c>
      <c r="G22" s="1254">
        <f t="shared" si="1"/>
        <v>0.92196706666666661</v>
      </c>
      <c r="H22" s="1255">
        <f t="shared" si="3"/>
        <v>1.7321556169044968E-6</v>
      </c>
      <c r="I22" s="1129">
        <f t="shared" si="2"/>
        <v>3.0047624080729698E-6</v>
      </c>
      <c r="L22" s="984"/>
    </row>
    <row r="23" spans="2:12" ht="18.75">
      <c r="B23" s="1252" t="s">
        <v>89</v>
      </c>
      <c r="C23" s="1253">
        <v>338170890.18000013</v>
      </c>
      <c r="D23" s="1253">
        <v>490987174</v>
      </c>
      <c r="E23" s="1493">
        <v>715354313</v>
      </c>
      <c r="F23" s="1253">
        <f t="shared" si="0"/>
        <v>224367139</v>
      </c>
      <c r="G23" s="1254">
        <f t="shared" si="1"/>
        <v>0.45697148699855855</v>
      </c>
      <c r="H23" s="1255">
        <f t="shared" si="3"/>
        <v>5.6697746084811034E-5</v>
      </c>
      <c r="I23" s="1129">
        <f t="shared" si="2"/>
        <v>7.4557980568770927E-5</v>
      </c>
      <c r="K23" s="984"/>
      <c r="L23" s="984"/>
    </row>
    <row r="24" spans="2:12" ht="18.75">
      <c r="B24" s="1248" t="s">
        <v>1166</v>
      </c>
      <c r="C24" s="1249">
        <f>SUM(C25)</f>
        <v>9088936462.5199966</v>
      </c>
      <c r="D24" s="1249">
        <f>SUM(D25)</f>
        <v>7104204024</v>
      </c>
      <c r="E24" s="1492">
        <f>SUM(E25)</f>
        <v>12082320947</v>
      </c>
      <c r="F24" s="1249">
        <f t="shared" si="0"/>
        <v>4978116923</v>
      </c>
      <c r="G24" s="1250">
        <f t="shared" si="1"/>
        <v>0.70072831610445319</v>
      </c>
      <c r="H24" s="1251">
        <f t="shared" si="3"/>
        <v>8.2037246025380857E-4</v>
      </c>
      <c r="I24" s="1125">
        <f t="shared" si="2"/>
        <v>1.2592828952330368E-3</v>
      </c>
      <c r="J24" s="984"/>
    </row>
    <row r="25" spans="2:12" ht="18.75">
      <c r="B25" s="1252" t="s">
        <v>101</v>
      </c>
      <c r="C25" s="1253">
        <v>9088936462.5199966</v>
      </c>
      <c r="D25" s="1253">
        <v>7104204024</v>
      </c>
      <c r="E25" s="1493">
        <v>12082320947</v>
      </c>
      <c r="F25" s="1253">
        <f t="shared" si="0"/>
        <v>4978116923</v>
      </c>
      <c r="G25" s="1254">
        <f t="shared" si="1"/>
        <v>0.70072831610445319</v>
      </c>
      <c r="H25" s="1255">
        <f t="shared" si="3"/>
        <v>8.2037246025380857E-4</v>
      </c>
      <c r="I25" s="1129">
        <f t="shared" si="2"/>
        <v>1.2592828952330368E-3</v>
      </c>
    </row>
    <row r="26" spans="2:12" ht="37.5">
      <c r="B26" s="1257" t="s">
        <v>1167</v>
      </c>
      <c r="C26" s="1258">
        <f>C17+C24</f>
        <v>156711547855.96005</v>
      </c>
      <c r="D26" s="1258">
        <f>D17+D24</f>
        <v>206504049759</v>
      </c>
      <c r="E26" s="1259">
        <f>E17+E24</f>
        <v>224509939551</v>
      </c>
      <c r="F26" s="1258">
        <f t="shared" si="0"/>
        <v>18005889792</v>
      </c>
      <c r="G26" s="1260">
        <f t="shared" si="1"/>
        <v>8.7193882216904342E-2</v>
      </c>
      <c r="H26" s="1261">
        <f t="shared" si="3"/>
        <v>2.384647664690517E-2</v>
      </c>
      <c r="I26" s="1262">
        <f t="shared" si="2"/>
        <v>2.3399604093166899E-2</v>
      </c>
      <c r="K26" s="984"/>
      <c r="L26" s="984"/>
    </row>
    <row r="27" spans="2:12" ht="18.75">
      <c r="B27" s="2625" t="s">
        <v>1168</v>
      </c>
      <c r="C27" s="2625"/>
      <c r="D27" s="2625"/>
      <c r="E27" s="2625"/>
      <c r="F27" s="2625"/>
      <c r="G27" s="2625"/>
      <c r="H27" s="2625"/>
      <c r="I27" s="2625"/>
    </row>
    <row r="28" spans="2:12" ht="18.75">
      <c r="B28" s="1248" t="s">
        <v>1165</v>
      </c>
      <c r="C28" s="1249">
        <f>SUM(C29:C33)</f>
        <v>23530550625.800003</v>
      </c>
      <c r="D28" s="1249">
        <f>SUM(D29:D33)</f>
        <v>105198449531</v>
      </c>
      <c r="E28" s="1249">
        <f>SUM(E29:E33)</f>
        <v>116874385077</v>
      </c>
      <c r="F28" s="1249">
        <f t="shared" ref="F28:F39" si="4">E28-D28</f>
        <v>11675935546</v>
      </c>
      <c r="G28" s="1250">
        <f t="shared" ref="G28:G39" si="5">IFERROR((F28/D28),0)</f>
        <v>0.11098961627337789</v>
      </c>
      <c r="H28" s="1251">
        <f t="shared" ref="H28:H39" si="6">D28/$M$13</f>
        <v>1.2148005682984393E-2</v>
      </c>
      <c r="I28" s="1125">
        <f t="shared" ref="I28:I39" si="7">E28/$M$14</f>
        <v>1.2181261751277114E-2</v>
      </c>
      <c r="L28" s="1263"/>
    </row>
    <row r="29" spans="2:12" ht="18.75">
      <c r="B29" s="1252" t="s">
        <v>65</v>
      </c>
      <c r="C29" s="1253">
        <v>2055578195.9700003</v>
      </c>
      <c r="D29" s="1253">
        <v>6798367988</v>
      </c>
      <c r="E29" s="1253">
        <v>7622164456</v>
      </c>
      <c r="F29" s="1253">
        <f t="shared" si="4"/>
        <v>823796468</v>
      </c>
      <c r="G29" s="1254">
        <f t="shared" si="5"/>
        <v>0.12117562177483</v>
      </c>
      <c r="H29" s="1255">
        <f t="shared" si="6"/>
        <v>7.8505541974652822E-4</v>
      </c>
      <c r="I29" s="1129">
        <f t="shared" si="7"/>
        <v>7.944219795350901E-4</v>
      </c>
      <c r="L29" s="984"/>
    </row>
    <row r="30" spans="2:12" ht="18.75">
      <c r="B30" s="1252" t="s">
        <v>69</v>
      </c>
      <c r="C30" s="1253">
        <v>808982834.48999965</v>
      </c>
      <c r="D30" s="1253">
        <v>46159829568</v>
      </c>
      <c r="E30" s="1253">
        <v>54650489738</v>
      </c>
      <c r="F30" s="1253">
        <f t="shared" si="4"/>
        <v>8490660170</v>
      </c>
      <c r="G30" s="1254">
        <f t="shared" si="5"/>
        <v>0.18394045752469793</v>
      </c>
      <c r="H30" s="1255">
        <f t="shared" si="6"/>
        <v>5.3304005374376984E-3</v>
      </c>
      <c r="I30" s="1129">
        <f t="shared" si="7"/>
        <v>5.6959608377444969E-3</v>
      </c>
      <c r="K30" s="1264"/>
      <c r="L30" s="1265"/>
    </row>
    <row r="31" spans="2:12" ht="18.75">
      <c r="B31" s="1252" t="s">
        <v>72</v>
      </c>
      <c r="C31" s="1253">
        <v>0</v>
      </c>
      <c r="D31" s="1253">
        <v>2700000</v>
      </c>
      <c r="E31" s="1253">
        <v>11100000</v>
      </c>
      <c r="F31" s="1253">
        <f t="shared" si="4"/>
        <v>8400000</v>
      </c>
      <c r="G31" s="1254">
        <f t="shared" si="5"/>
        <v>3.1111111111111112</v>
      </c>
      <c r="H31" s="1255">
        <f t="shared" si="6"/>
        <v>3.1178801104280941E-7</v>
      </c>
      <c r="I31" s="1129">
        <f t="shared" si="7"/>
        <v>1.1569002510695108E-6</v>
      </c>
    </row>
    <row r="32" spans="2:12" ht="18.75">
      <c r="B32" s="1252" t="s">
        <v>85</v>
      </c>
      <c r="C32" s="1253">
        <v>20641461290.480003</v>
      </c>
      <c r="D32" s="1253">
        <v>52207266226</v>
      </c>
      <c r="E32" s="1253">
        <v>54571007366</v>
      </c>
      <c r="F32" s="1253">
        <f t="shared" si="4"/>
        <v>2363741140</v>
      </c>
      <c r="G32" s="1254">
        <f t="shared" si="5"/>
        <v>4.5276094897740912E-2</v>
      </c>
      <c r="H32" s="1255">
        <f t="shared" si="6"/>
        <v>6.0287406291062891E-3</v>
      </c>
      <c r="I32" s="1129">
        <f t="shared" si="7"/>
        <v>5.68767676782356E-3</v>
      </c>
      <c r="K32" s="984"/>
    </row>
    <row r="33" spans="2:11" ht="18.75">
      <c r="B33" s="1252" t="s">
        <v>89</v>
      </c>
      <c r="C33" s="1253">
        <v>24528304.860000003</v>
      </c>
      <c r="D33" s="1253">
        <v>30285749</v>
      </c>
      <c r="E33" s="1253">
        <v>19623517</v>
      </c>
      <c r="F33" s="1253">
        <f t="shared" si="4"/>
        <v>-10662232</v>
      </c>
      <c r="G33" s="1254">
        <f t="shared" si="5"/>
        <v>-0.35205442665459585</v>
      </c>
      <c r="H33" s="1255">
        <f t="shared" si="6"/>
        <v>3.4973086828339835E-6</v>
      </c>
      <c r="I33" s="1129">
        <f t="shared" si="7"/>
        <v>2.0452659228979108E-6</v>
      </c>
      <c r="K33" s="1266"/>
    </row>
    <row r="34" spans="2:11" ht="18.75">
      <c r="B34" s="1248" t="s">
        <v>1166</v>
      </c>
      <c r="C34" s="1249">
        <f>SUM(C35:C37)</f>
        <v>231260.22</v>
      </c>
      <c r="D34" s="1249">
        <f>SUM(D35:D37)</f>
        <v>38331100</v>
      </c>
      <c r="E34" s="1249">
        <f>SUM(E35:E37)</f>
        <v>36975900</v>
      </c>
      <c r="F34" s="1249">
        <f t="shared" si="4"/>
        <v>-1355200</v>
      </c>
      <c r="G34" s="1250">
        <f t="shared" si="5"/>
        <v>-3.535510329732254E-2</v>
      </c>
      <c r="H34" s="1251">
        <f t="shared" si="6"/>
        <v>4.4263620111418637E-6</v>
      </c>
      <c r="I34" s="1125">
        <f t="shared" si="7"/>
        <v>3.8538223417586593E-6</v>
      </c>
      <c r="K34" s="1266"/>
    </row>
    <row r="35" spans="2:11" ht="18.75">
      <c r="B35" s="1252" t="s">
        <v>99</v>
      </c>
      <c r="C35" s="1253">
        <v>0</v>
      </c>
      <c r="D35" s="1253">
        <v>37414000</v>
      </c>
      <c r="E35" s="1253">
        <v>36180000</v>
      </c>
      <c r="F35" s="1253">
        <f t="shared" si="4"/>
        <v>-1234000</v>
      </c>
      <c r="G35" s="1254">
        <f t="shared" si="5"/>
        <v>-3.2982306088629926E-2</v>
      </c>
      <c r="H35" s="1255">
        <f t="shared" si="6"/>
        <v>4.320458016724323E-6</v>
      </c>
      <c r="I35" s="1129">
        <f t="shared" si="7"/>
        <v>3.7708694669995401E-6</v>
      </c>
      <c r="K35" s="984"/>
    </row>
    <row r="36" spans="2:11" ht="18.75">
      <c r="B36" s="1252" t="s">
        <v>101</v>
      </c>
      <c r="C36" s="1253">
        <v>0</v>
      </c>
      <c r="D36" s="1253">
        <v>0</v>
      </c>
      <c r="E36" s="1253">
        <v>0</v>
      </c>
      <c r="F36" s="1253">
        <f t="shared" si="4"/>
        <v>0</v>
      </c>
      <c r="G36" s="1254">
        <f t="shared" si="5"/>
        <v>0</v>
      </c>
      <c r="H36" s="1255">
        <f t="shared" si="6"/>
        <v>0</v>
      </c>
      <c r="I36" s="1129">
        <f t="shared" si="7"/>
        <v>0</v>
      </c>
    </row>
    <row r="37" spans="2:11" ht="18.75">
      <c r="B37" s="1252" t="s">
        <v>103</v>
      </c>
      <c r="C37" s="1253">
        <v>231260.22</v>
      </c>
      <c r="D37" s="1253">
        <v>917100</v>
      </c>
      <c r="E37" s="1253">
        <v>795900</v>
      </c>
      <c r="F37" s="1253">
        <f t="shared" si="4"/>
        <v>-121200</v>
      </c>
      <c r="G37" s="1254">
        <f t="shared" si="5"/>
        <v>-0.13215570821066405</v>
      </c>
      <c r="H37" s="1255">
        <f t="shared" si="6"/>
        <v>1.0590399441754093E-7</v>
      </c>
      <c r="I37" s="1129">
        <f t="shared" si="7"/>
        <v>8.2952874759119233E-8</v>
      </c>
      <c r="K37" s="984"/>
    </row>
    <row r="38" spans="2:11" ht="19.5" thickBot="1">
      <c r="B38" s="1267" t="s">
        <v>1169</v>
      </c>
      <c r="C38" s="1268">
        <f>C28+C34</f>
        <v>23530781886.020004</v>
      </c>
      <c r="D38" s="1268">
        <f>D28+D34</f>
        <v>105236780631</v>
      </c>
      <c r="E38" s="1268">
        <f>E28+E34</f>
        <v>116911360977</v>
      </c>
      <c r="F38" s="1268">
        <f t="shared" si="4"/>
        <v>11674580346</v>
      </c>
      <c r="G38" s="1269">
        <f t="shared" si="5"/>
        <v>0.11093631215245456</v>
      </c>
      <c r="H38" s="1270">
        <f t="shared" si="6"/>
        <v>1.2152432044995535E-2</v>
      </c>
      <c r="I38" s="1271">
        <f t="shared" si="7"/>
        <v>1.2185115573618873E-2</v>
      </c>
    </row>
    <row r="39" spans="2:11" ht="19.5" thickBot="1">
      <c r="B39" s="1272" t="s">
        <v>997</v>
      </c>
      <c r="C39" s="1273">
        <f>C26+C38</f>
        <v>180242329741.98004</v>
      </c>
      <c r="D39" s="1274">
        <f>D26+D38</f>
        <v>311740830390</v>
      </c>
      <c r="E39" s="1274">
        <f>E26+E38</f>
        <v>341421300528</v>
      </c>
      <c r="F39" s="1274">
        <f t="shared" si="4"/>
        <v>29680470138</v>
      </c>
      <c r="G39" s="1275">
        <f t="shared" si="5"/>
        <v>9.5208799247979703E-2</v>
      </c>
      <c r="H39" s="1276">
        <f t="shared" si="6"/>
        <v>3.5998908691900706E-2</v>
      </c>
      <c r="I39" s="1276">
        <f t="shared" si="7"/>
        <v>3.5584719666785773E-2</v>
      </c>
    </row>
    <row r="40" spans="2:11">
      <c r="C40" s="1491"/>
      <c r="D40" s="1491"/>
      <c r="K40" s="1277"/>
    </row>
    <row r="41" spans="2:11">
      <c r="B41" s="2626" t="s">
        <v>1170</v>
      </c>
      <c r="C41" s="2626"/>
      <c r="D41" s="2626"/>
      <c r="E41" s="2626"/>
      <c r="F41" s="2626"/>
      <c r="G41" s="2626"/>
      <c r="H41" s="2626"/>
      <c r="I41" s="2626"/>
      <c r="K41" s="1278"/>
    </row>
    <row r="42" spans="2:11">
      <c r="B42" s="999" t="s">
        <v>998</v>
      </c>
      <c r="C42" s="1279"/>
      <c r="D42" s="1280"/>
      <c r="E42" s="1280"/>
      <c r="F42" s="1281"/>
      <c r="G42" s="1281"/>
      <c r="H42" s="1281"/>
      <c r="I42" s="1281"/>
      <c r="K42" s="1278"/>
    </row>
    <row r="43" spans="2:11">
      <c r="B43" s="999" t="s">
        <v>999</v>
      </c>
      <c r="K43" s="1278"/>
    </row>
    <row r="44" spans="2:11">
      <c r="B44" s="999" t="s">
        <v>1171</v>
      </c>
      <c r="K44" s="1278"/>
    </row>
    <row r="45" spans="2:11">
      <c r="E45" s="1000"/>
      <c r="F45" s="1000"/>
      <c r="G45" s="1266"/>
      <c r="K45" s="1278"/>
    </row>
    <row r="49" spans="3:9">
      <c r="C49" s="1282"/>
      <c r="D49" s="1282"/>
      <c r="E49" s="1282"/>
      <c r="F49" s="1282"/>
      <c r="G49" s="1282"/>
      <c r="H49" s="1282"/>
      <c r="I49" s="1282"/>
    </row>
    <row r="50" spans="3:9">
      <c r="C50" s="1282"/>
      <c r="D50" s="1282"/>
      <c r="E50" s="1282"/>
      <c r="F50" s="1282"/>
      <c r="G50" s="1282"/>
      <c r="H50" s="1282"/>
      <c r="I50" s="1282"/>
    </row>
    <row r="51" spans="3:9">
      <c r="C51" s="1282"/>
      <c r="D51" s="1282"/>
      <c r="E51" s="1282"/>
      <c r="F51" s="1282"/>
      <c r="G51" s="1282"/>
      <c r="H51" s="1282"/>
      <c r="I51" s="1282"/>
    </row>
    <row r="54" spans="3:9">
      <c r="C54" s="1144"/>
      <c r="D54" s="1144"/>
      <c r="E54" s="1144"/>
      <c r="F54" s="1144"/>
      <c r="G54" s="1144"/>
      <c r="H54" s="1144"/>
      <c r="I54" s="1144"/>
    </row>
  </sheetData>
  <mergeCells count="15">
    <mergeCell ref="B10:I10"/>
    <mergeCell ref="B2:J2"/>
    <mergeCell ref="B3:J3"/>
    <mergeCell ref="B4:J4"/>
    <mergeCell ref="B8:I8"/>
    <mergeCell ref="B9:I9"/>
    <mergeCell ref="B16:I16"/>
    <mergeCell ref="B27:I27"/>
    <mergeCell ref="B41:I41"/>
    <mergeCell ref="B12:B15"/>
    <mergeCell ref="C12:C14"/>
    <mergeCell ref="D12:D14"/>
    <mergeCell ref="E12:E14"/>
    <mergeCell ref="F12:G13"/>
    <mergeCell ref="H12:I13"/>
  </mergeCells>
  <pageMargins left="0.7" right="0.7" top="0.75" bottom="0.75" header="0.3" footer="0.3"/>
  <pageSetup orientation="portrait" r:id="rId1"/>
  <headerFooter>
    <oddHeader>&amp;L&amp;G&amp;C&amp;"Avenir Next LT Pro,Negrita"&amp;14Ministerio de Hacienda&amp;"Avenir Next LT Pro,Normal"
Dirección de Presupuesto&amp;R&amp;G</oddHeader>
  </headerFooter>
  <drawing r:id="rId2"/>
  <legacyDrawingHF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9D753-6A03-486A-87F6-877D2C6656AD}">
  <dimension ref="A1:N59"/>
  <sheetViews>
    <sheetView showGridLines="0" workbookViewId="0">
      <selection activeCell="B35" sqref="B35"/>
    </sheetView>
  </sheetViews>
  <sheetFormatPr baseColWidth="10" defaultColWidth="11.42578125" defaultRowHeight="15"/>
  <cols>
    <col min="1" max="1" width="11.42578125" style="1495"/>
    <col min="2" max="2" width="74.42578125" style="1495" customWidth="1"/>
    <col min="3" max="3" width="16" style="1495" customWidth="1"/>
    <col min="4" max="4" width="19.85546875" style="1495" customWidth="1"/>
    <col min="5" max="5" width="18.42578125" style="1495" customWidth="1"/>
    <col min="6" max="6" width="12.5703125" style="1495" customWidth="1"/>
    <col min="7" max="10" width="11.42578125" style="1495" bestFit="1"/>
    <col min="11" max="11" width="11.5703125" style="1495" bestFit="1" customWidth="1"/>
    <col min="12" max="12" width="33.5703125" style="1495" customWidth="1"/>
    <col min="13" max="13" width="20.42578125" style="1495" customWidth="1"/>
    <col min="14" max="16384" width="11.42578125" style="1495"/>
  </cols>
  <sheetData>
    <row r="1" spans="1:14" ht="15.75">
      <c r="A1" s="971"/>
      <c r="B1" s="971"/>
      <c r="C1" s="971"/>
      <c r="D1" s="971"/>
      <c r="E1" s="971"/>
      <c r="F1" s="971"/>
      <c r="G1" s="971"/>
      <c r="H1" s="971"/>
      <c r="I1" s="971"/>
    </row>
    <row r="2" spans="1:14" ht="18.75">
      <c r="A2" s="2633" t="s">
        <v>1812</v>
      </c>
      <c r="B2" s="2633"/>
      <c r="C2" s="2633"/>
      <c r="D2" s="2633"/>
      <c r="E2" s="2633"/>
      <c r="F2" s="2633"/>
      <c r="G2" s="2633"/>
      <c r="H2" s="2633"/>
      <c r="I2" s="2633"/>
    </row>
    <row r="3" spans="1:14" ht="18.75">
      <c r="A3" s="2633" t="s">
        <v>1813</v>
      </c>
      <c r="B3" s="2633"/>
      <c r="C3" s="2633"/>
      <c r="D3" s="2633"/>
      <c r="E3" s="2633"/>
      <c r="F3" s="2633"/>
      <c r="G3" s="2633"/>
      <c r="H3" s="2633"/>
      <c r="I3" s="2633"/>
      <c r="J3" s="166"/>
      <c r="K3" s="166"/>
    </row>
    <row r="4" spans="1:14" ht="18.75">
      <c r="A4" s="2634" t="s">
        <v>1163</v>
      </c>
      <c r="B4" s="2634"/>
      <c r="C4" s="2634"/>
      <c r="D4" s="2634"/>
      <c r="E4" s="2634"/>
      <c r="F4" s="2634"/>
      <c r="G4" s="2634"/>
      <c r="H4" s="2634"/>
      <c r="I4" s="2634"/>
      <c r="J4" s="166"/>
      <c r="K4" s="166"/>
    </row>
    <row r="5" spans="1:14" ht="15.75">
      <c r="A5" s="971"/>
      <c r="B5" s="971"/>
      <c r="C5" s="971"/>
      <c r="D5" s="971"/>
      <c r="E5" s="971"/>
      <c r="F5" s="971"/>
      <c r="G5" s="971"/>
      <c r="H5" s="971"/>
      <c r="I5" s="971"/>
      <c r="J5" s="166"/>
      <c r="K5" s="166"/>
    </row>
    <row r="7" spans="1:14" ht="15.75">
      <c r="B7" s="1283"/>
    </row>
    <row r="8" spans="1:14" ht="15.75">
      <c r="B8" s="2639" t="s">
        <v>1972</v>
      </c>
      <c r="C8" s="2639"/>
      <c r="D8" s="2639"/>
      <c r="E8" s="2639"/>
      <c r="F8" s="2639"/>
      <c r="G8" s="2639"/>
      <c r="H8" s="2639"/>
      <c r="I8" s="2639"/>
    </row>
    <row r="9" spans="1:14" ht="15.75">
      <c r="B9" s="2640" t="s">
        <v>1172</v>
      </c>
      <c r="C9" s="2640"/>
      <c r="D9" s="2640"/>
      <c r="E9" s="2640"/>
      <c r="F9" s="2640"/>
      <c r="G9" s="2640"/>
      <c r="H9" s="2640"/>
      <c r="I9" s="2640"/>
    </row>
    <row r="10" spans="1:14" ht="15.75">
      <c r="B10" s="1284"/>
      <c r="C10" s="1284"/>
      <c r="D10" s="1284"/>
      <c r="E10" s="1284"/>
      <c r="F10" s="1284"/>
      <c r="G10" s="1284"/>
      <c r="H10" s="1284"/>
      <c r="I10" s="1284"/>
    </row>
    <row r="11" spans="1:14" ht="15.75">
      <c r="B11" s="2641" t="s">
        <v>38</v>
      </c>
      <c r="C11" s="2644" t="s">
        <v>955</v>
      </c>
      <c r="D11" s="2644" t="s">
        <v>1106</v>
      </c>
      <c r="E11" s="2644" t="s">
        <v>971</v>
      </c>
      <c r="F11" s="2646" t="s">
        <v>958</v>
      </c>
      <c r="G11" s="2647"/>
      <c r="H11" s="2635" t="s">
        <v>959</v>
      </c>
      <c r="I11" s="2636"/>
      <c r="N11" s="971"/>
    </row>
    <row r="12" spans="1:14" ht="15.75" thickBot="1">
      <c r="B12" s="2642"/>
      <c r="C12" s="2644"/>
      <c r="D12" s="2644"/>
      <c r="E12" s="2644"/>
      <c r="F12" s="2648"/>
      <c r="G12" s="2649"/>
      <c r="H12" s="2637"/>
      <c r="I12" s="2638"/>
    </row>
    <row r="13" spans="1:14" ht="16.5" thickBot="1">
      <c r="B13" s="2642"/>
      <c r="C13" s="2645"/>
      <c r="D13" s="2645"/>
      <c r="E13" s="2645"/>
      <c r="F13" s="1285" t="s">
        <v>48</v>
      </c>
      <c r="G13" s="1285" t="s">
        <v>49</v>
      </c>
      <c r="H13" s="1286">
        <v>2026</v>
      </c>
      <c r="I13" s="1286">
        <v>2027</v>
      </c>
      <c r="L13" s="1244" t="s">
        <v>953</v>
      </c>
      <c r="M13" s="1078">
        <v>8659730022875.3242</v>
      </c>
    </row>
    <row r="14" spans="1:14" ht="16.5" thickBot="1">
      <c r="B14" s="2643"/>
      <c r="C14" s="1287">
        <v>1</v>
      </c>
      <c r="D14" s="1287">
        <v>2</v>
      </c>
      <c r="E14" s="1287">
        <v>3</v>
      </c>
      <c r="F14" s="1287" t="s">
        <v>960</v>
      </c>
      <c r="G14" s="1287" t="s">
        <v>961</v>
      </c>
      <c r="H14" s="1288" t="s">
        <v>962</v>
      </c>
      <c r="I14" s="1287" t="s">
        <v>963</v>
      </c>
      <c r="L14" s="1245" t="s">
        <v>954</v>
      </c>
      <c r="M14" s="1246">
        <v>9594604193177.8203</v>
      </c>
    </row>
    <row r="15" spans="1:14" ht="15.75">
      <c r="B15" s="1289" t="s">
        <v>1164</v>
      </c>
      <c r="C15" s="1290"/>
      <c r="D15" s="1290"/>
      <c r="E15" s="1290"/>
      <c r="F15" s="1290"/>
      <c r="G15" s="1290"/>
      <c r="H15" s="1291"/>
      <c r="I15" s="1292"/>
    </row>
    <row r="16" spans="1:14" ht="15.75">
      <c r="B16" s="1293" t="s">
        <v>137</v>
      </c>
      <c r="C16" s="1294">
        <f>SUM(C17:C22)</f>
        <v>133047163925.41977</v>
      </c>
      <c r="D16" s="1294">
        <f>SUM(D17:D22)</f>
        <v>186801662570</v>
      </c>
      <c r="E16" s="1294">
        <f>SUM(E17:E22)</f>
        <v>197590220350</v>
      </c>
      <c r="F16" s="1295">
        <f t="shared" ref="F16:F31" si="0">E16-D16</f>
        <v>10788557780</v>
      </c>
      <c r="G16" s="1296">
        <f t="shared" ref="G16:G31" si="1">IFERROR((F16/D16),0)</f>
        <v>5.7754077943268915E-2</v>
      </c>
      <c r="H16" s="1297">
        <f t="shared" ref="H16:H31" si="2">D16/$M$13</f>
        <v>2.1571303271181601E-2</v>
      </c>
      <c r="I16" s="1496">
        <f t="shared" ref="I16:I31" si="3">E16/$M$14</f>
        <v>2.0593889687549095E-2</v>
      </c>
    </row>
    <row r="17" spans="2:13" ht="15.75">
      <c r="B17" s="1298" t="s">
        <v>138</v>
      </c>
      <c r="C17" s="1299">
        <v>130569729109.41977</v>
      </c>
      <c r="D17" s="1299">
        <v>181479902116</v>
      </c>
      <c r="E17" s="1299">
        <v>191419161203</v>
      </c>
      <c r="F17" s="1300">
        <f t="shared" si="0"/>
        <v>9939259087</v>
      </c>
      <c r="G17" s="1301">
        <f t="shared" si="1"/>
        <v>5.4767822613475584E-2</v>
      </c>
      <c r="H17" s="1302">
        <f t="shared" si="2"/>
        <v>2.0956762120367178E-2</v>
      </c>
      <c r="I17" s="1497">
        <f t="shared" si="3"/>
        <v>1.9950709518492416E-2</v>
      </c>
      <c r="J17" s="198"/>
    </row>
    <row r="18" spans="2:13" ht="15.75">
      <c r="B18" s="1298" t="s">
        <v>1173</v>
      </c>
      <c r="C18" s="1299">
        <v>0</v>
      </c>
      <c r="D18" s="1299">
        <v>3638185318</v>
      </c>
      <c r="E18" s="1299">
        <v>3776423821</v>
      </c>
      <c r="F18" s="1300">
        <f t="shared" si="0"/>
        <v>138238503</v>
      </c>
      <c r="G18" s="1301">
        <f t="shared" si="1"/>
        <v>3.7996553478477864E-2</v>
      </c>
      <c r="H18" s="1302">
        <f t="shared" si="2"/>
        <v>4.2012687559421155E-4</v>
      </c>
      <c r="I18" s="1497">
        <f t="shared" si="3"/>
        <v>3.9359870870808836E-4</v>
      </c>
      <c r="L18" s="1498"/>
    </row>
    <row r="19" spans="2:13" ht="15.75">
      <c r="B19" s="1298" t="s">
        <v>145</v>
      </c>
      <c r="C19" s="1299">
        <v>0</v>
      </c>
      <c r="D19" s="1299">
        <v>73168665</v>
      </c>
      <c r="E19" s="1299">
        <v>97467480</v>
      </c>
      <c r="F19" s="1300">
        <f t="shared" si="0"/>
        <v>24298815</v>
      </c>
      <c r="G19" s="1301">
        <f t="shared" si="1"/>
        <v>0.33209318497200951</v>
      </c>
      <c r="H19" s="1302">
        <f t="shared" si="2"/>
        <v>8.4493009374102317E-6</v>
      </c>
      <c r="I19" s="1497">
        <f t="shared" si="3"/>
        <v>1.0158572259739866E-5</v>
      </c>
    </row>
    <row r="20" spans="2:13" ht="15.75">
      <c r="B20" s="1298" t="s">
        <v>146</v>
      </c>
      <c r="C20" s="1299">
        <v>0</v>
      </c>
      <c r="D20" s="1299">
        <v>0</v>
      </c>
      <c r="E20" s="1299">
        <v>382375000</v>
      </c>
      <c r="F20" s="1300">
        <f t="shared" si="0"/>
        <v>382375000</v>
      </c>
      <c r="G20" s="1301">
        <f t="shared" si="1"/>
        <v>0</v>
      </c>
      <c r="H20" s="1302">
        <f t="shared" si="2"/>
        <v>0</v>
      </c>
      <c r="I20" s="1497">
        <f t="shared" si="3"/>
        <v>3.9853129144387763E-5</v>
      </c>
    </row>
    <row r="21" spans="2:13" ht="15.75">
      <c r="B21" s="1298" t="s">
        <v>1174</v>
      </c>
      <c r="C21" s="1299">
        <v>2462710274.9299998</v>
      </c>
      <c r="D21" s="1299">
        <v>1606406471</v>
      </c>
      <c r="E21" s="1299">
        <v>1584387730</v>
      </c>
      <c r="F21" s="1300">
        <f t="shared" si="0"/>
        <v>-22018741</v>
      </c>
      <c r="G21" s="1301">
        <f t="shared" si="1"/>
        <v>-1.3706830367966067E-2</v>
      </c>
      <c r="H21" s="1302">
        <f t="shared" si="2"/>
        <v>1.8550306611829205E-4</v>
      </c>
      <c r="I21" s="1497">
        <f t="shared" si="3"/>
        <v>1.6513320384040108E-4</v>
      </c>
    </row>
    <row r="22" spans="2:13" ht="15.75">
      <c r="B22" s="1298" t="s">
        <v>152</v>
      </c>
      <c r="C22" s="1299">
        <v>14724541.07</v>
      </c>
      <c r="D22" s="1299">
        <v>4000000</v>
      </c>
      <c r="E22" s="1299">
        <v>330405116</v>
      </c>
      <c r="F22" s="1300">
        <f t="shared" si="0"/>
        <v>326405116</v>
      </c>
      <c r="G22" s="1301">
        <f t="shared" si="1"/>
        <v>81.601279000000005</v>
      </c>
      <c r="H22" s="1302">
        <f t="shared" si="2"/>
        <v>4.6190816450786581E-7</v>
      </c>
      <c r="I22" s="1497">
        <f t="shared" si="3"/>
        <v>3.4436555104058633E-5</v>
      </c>
    </row>
    <row r="23" spans="2:13" ht="15.75">
      <c r="B23" s="1293" t="s">
        <v>153</v>
      </c>
      <c r="C23" s="1295">
        <f>SUM(C24:C30)</f>
        <v>12184687735.039997</v>
      </c>
      <c r="D23" s="1295">
        <f>SUM(D24:D30)</f>
        <v>18319078585</v>
      </c>
      <c r="E23" s="1295">
        <f>SUM(E24:E30)</f>
        <v>25338410597</v>
      </c>
      <c r="F23" s="1295">
        <f t="shared" si="0"/>
        <v>7019332012</v>
      </c>
      <c r="G23" s="1303">
        <f t="shared" si="1"/>
        <v>0.38317058248483954</v>
      </c>
      <c r="H23" s="1304">
        <f t="shared" si="2"/>
        <v>2.1154329911681753E-3</v>
      </c>
      <c r="I23" s="1305">
        <f t="shared" si="3"/>
        <v>2.6409021244478965E-3</v>
      </c>
      <c r="J23" s="1498"/>
    </row>
    <row r="24" spans="2:13" ht="15.75">
      <c r="B24" s="1298" t="s">
        <v>154</v>
      </c>
      <c r="C24" s="1300">
        <v>4510112286.0500011</v>
      </c>
      <c r="D24" s="1300">
        <v>5008621631</v>
      </c>
      <c r="E24" s="1499">
        <v>7703663611</v>
      </c>
      <c r="F24" s="1300">
        <f t="shared" si="0"/>
        <v>2695041980</v>
      </c>
      <c r="G24" s="1306">
        <f t="shared" si="1"/>
        <v>0.5380805695761689</v>
      </c>
      <c r="H24" s="1307">
        <f t="shared" si="2"/>
        <v>5.7838080607240086E-4</v>
      </c>
      <c r="I24" s="1308">
        <f t="shared" si="3"/>
        <v>8.0291624916404983E-4</v>
      </c>
    </row>
    <row r="25" spans="2:13" ht="15.75">
      <c r="B25" s="1298" t="s">
        <v>155</v>
      </c>
      <c r="C25" s="1300">
        <v>6703716799.7699966</v>
      </c>
      <c r="D25" s="1300">
        <v>9321939721</v>
      </c>
      <c r="E25" s="1499">
        <v>14095430290</v>
      </c>
      <c r="F25" s="1300">
        <f t="shared" si="0"/>
        <v>4773490569</v>
      </c>
      <c r="G25" s="1306">
        <f t="shared" si="1"/>
        <v>0.51207052521982299</v>
      </c>
      <c r="H25" s="1307">
        <f t="shared" si="2"/>
        <v>1.0764700165450192E-3</v>
      </c>
      <c r="I25" s="1308">
        <f t="shared" si="3"/>
        <v>1.4690997154444851E-3</v>
      </c>
    </row>
    <row r="26" spans="2:13" ht="15.75">
      <c r="B26" s="1298" t="s">
        <v>156</v>
      </c>
      <c r="C26" s="1300">
        <v>8511614.7200000007</v>
      </c>
      <c r="D26" s="1300">
        <v>271341366</v>
      </c>
      <c r="E26" s="1499">
        <v>18781654</v>
      </c>
      <c r="F26" s="1300">
        <f t="shared" si="0"/>
        <v>-252559712</v>
      </c>
      <c r="G26" s="1306">
        <f t="shared" si="1"/>
        <v>-0.93078219411632213</v>
      </c>
      <c r="H26" s="1307">
        <f t="shared" si="2"/>
        <v>3.1333698081029261E-5</v>
      </c>
      <c r="I26" s="1308">
        <f t="shared" si="3"/>
        <v>1.9575225430721334E-6</v>
      </c>
      <c r="K26" s="1500"/>
    </row>
    <row r="27" spans="2:13" ht="15.75">
      <c r="B27" s="1298" t="s">
        <v>157</v>
      </c>
      <c r="C27" s="1300">
        <v>10311129</v>
      </c>
      <c r="D27" s="1300">
        <v>750663350</v>
      </c>
      <c r="E27" s="1499">
        <v>482006544</v>
      </c>
      <c r="F27" s="1300">
        <f t="shared" si="0"/>
        <v>-268656806</v>
      </c>
      <c r="G27" s="1306">
        <f t="shared" si="1"/>
        <v>-0.35789253065305504</v>
      </c>
      <c r="H27" s="1307">
        <f t="shared" si="2"/>
        <v>8.6684382540456423E-5</v>
      </c>
      <c r="I27" s="1308">
        <f t="shared" si="3"/>
        <v>5.0237251510878117E-5</v>
      </c>
    </row>
    <row r="28" spans="2:13" ht="15.75">
      <c r="B28" s="1298" t="s">
        <v>1175</v>
      </c>
      <c r="C28" s="1300">
        <v>952035905.5</v>
      </c>
      <c r="D28" s="1300">
        <v>2966512517</v>
      </c>
      <c r="E28" s="1499">
        <v>3038528498</v>
      </c>
      <c r="F28" s="1300">
        <f t="shared" si="0"/>
        <v>72015981</v>
      </c>
      <c r="G28" s="1306">
        <f t="shared" si="1"/>
        <v>2.4276311186048501E-2</v>
      </c>
      <c r="H28" s="1307">
        <f t="shared" si="2"/>
        <v>3.4256408792926978E-4</v>
      </c>
      <c r="I28" s="1308">
        <f t="shared" si="3"/>
        <v>3.1669138578541107E-4</v>
      </c>
    </row>
    <row r="29" spans="2:13" ht="15.75">
      <c r="B29" s="1298" t="s">
        <v>1176</v>
      </c>
      <c r="C29" s="1300">
        <v>0</v>
      </c>
      <c r="D29" s="1300">
        <v>0</v>
      </c>
      <c r="E29" s="1499">
        <v>0</v>
      </c>
      <c r="F29" s="1300">
        <f t="shared" si="0"/>
        <v>0</v>
      </c>
      <c r="G29" s="1306">
        <f t="shared" si="1"/>
        <v>0</v>
      </c>
      <c r="H29" s="1307">
        <f t="shared" si="2"/>
        <v>0</v>
      </c>
      <c r="I29" s="1308">
        <f t="shared" si="3"/>
        <v>0</v>
      </c>
    </row>
    <row r="30" spans="2:13" ht="15.75">
      <c r="B30" s="1298" t="s">
        <v>163</v>
      </c>
      <c r="C30" s="1300">
        <v>0</v>
      </c>
      <c r="D30" s="1300">
        <v>0</v>
      </c>
      <c r="E30" s="1499">
        <v>0</v>
      </c>
      <c r="F30" s="1300">
        <f t="shared" si="0"/>
        <v>0</v>
      </c>
      <c r="G30" s="1306">
        <f t="shared" si="1"/>
        <v>0</v>
      </c>
      <c r="H30" s="1307">
        <f t="shared" si="2"/>
        <v>0</v>
      </c>
      <c r="I30" s="1308">
        <f t="shared" si="3"/>
        <v>0</v>
      </c>
    </row>
    <row r="31" spans="2:13" ht="15.75">
      <c r="B31" s="1309" t="s">
        <v>1177</v>
      </c>
      <c r="C31" s="1310">
        <f>C16+C23</f>
        <v>145231851660.45978</v>
      </c>
      <c r="D31" s="1310">
        <f>D16+D23</f>
        <v>205120741155</v>
      </c>
      <c r="E31" s="1310">
        <f>E16+E23</f>
        <v>222928630947</v>
      </c>
      <c r="F31" s="1310">
        <f t="shared" si="0"/>
        <v>17807889792</v>
      </c>
      <c r="G31" s="1311">
        <f t="shared" si="1"/>
        <v>8.6816621721074141E-2</v>
      </c>
      <c r="H31" s="1312">
        <f t="shared" si="2"/>
        <v>2.3686736262349777E-2</v>
      </c>
      <c r="I31" s="1313">
        <f t="shared" si="3"/>
        <v>2.3234791811996988E-2</v>
      </c>
    </row>
    <row r="32" spans="2:13" ht="15.75">
      <c r="B32" s="1314" t="s">
        <v>1168</v>
      </c>
      <c r="C32" s="1315"/>
      <c r="D32" s="1316"/>
      <c r="E32" s="1316"/>
      <c r="F32" s="1316"/>
      <c r="G32" s="1317"/>
      <c r="H32" s="1318"/>
      <c r="I32" s="1319"/>
      <c r="M32" s="1299"/>
    </row>
    <row r="33" spans="2:12" ht="15.75">
      <c r="B33" s="1293" t="s">
        <v>137</v>
      </c>
      <c r="C33" s="1320">
        <f>SUM(C34:C38)</f>
        <v>23532684739.439999</v>
      </c>
      <c r="D33" s="1320">
        <f>SUM(D34:D38)</f>
        <v>103669346793</v>
      </c>
      <c r="E33" s="1320">
        <f>SUM(E34:E38)</f>
        <v>114217559281</v>
      </c>
      <c r="F33" s="1320">
        <f t="shared" ref="F33:F47" si="4">E33-D33</f>
        <v>10548212488</v>
      </c>
      <c r="G33" s="1321">
        <f t="shared" ref="G33:G47" si="5">IFERROR((F33/D33),0)</f>
        <v>0.1017486153265918</v>
      </c>
      <c r="H33" s="1322">
        <f t="shared" ref="H33:H47" si="6">D33/$M$13</f>
        <v>1.1971429423221009E-2</v>
      </c>
      <c r="I33" s="1323">
        <f t="shared" ref="I33:I47" si="7">E33/$M$14</f>
        <v>1.1904353424210416E-2</v>
      </c>
    </row>
    <row r="34" spans="2:12" ht="15.75">
      <c r="B34" s="1298" t="s">
        <v>138</v>
      </c>
      <c r="C34" s="1324">
        <v>3593069684.5399995</v>
      </c>
      <c r="D34" s="1324">
        <v>77374181734</v>
      </c>
      <c r="E34" s="1324">
        <v>86483943638</v>
      </c>
      <c r="F34" s="1300">
        <f t="shared" si="4"/>
        <v>9109761904</v>
      </c>
      <c r="G34" s="1325">
        <f t="shared" si="5"/>
        <v>0.11773645549258145</v>
      </c>
      <c r="H34" s="1326">
        <f t="shared" si="6"/>
        <v>8.9349415662624953E-3</v>
      </c>
      <c r="I34" s="1327">
        <f t="shared" si="7"/>
        <v>9.01381046020573E-3</v>
      </c>
    </row>
    <row r="35" spans="2:12" ht="15.75">
      <c r="B35" s="1298" t="s">
        <v>1173</v>
      </c>
      <c r="C35" s="1324">
        <v>0</v>
      </c>
      <c r="D35" s="1324">
        <v>0</v>
      </c>
      <c r="E35" s="1324">
        <v>0</v>
      </c>
      <c r="F35" s="1300">
        <f t="shared" si="4"/>
        <v>0</v>
      </c>
      <c r="G35" s="1325">
        <f t="shared" si="5"/>
        <v>0</v>
      </c>
      <c r="H35" s="1326">
        <f t="shared" si="6"/>
        <v>0</v>
      </c>
      <c r="I35" s="1327">
        <f t="shared" si="7"/>
        <v>0</v>
      </c>
    </row>
    <row r="36" spans="2:12" ht="15.75">
      <c r="B36" s="1298" t="s">
        <v>146</v>
      </c>
      <c r="C36" s="1324">
        <v>0</v>
      </c>
      <c r="D36" s="1324">
        <v>36000000</v>
      </c>
      <c r="E36" s="1324">
        <v>36000000</v>
      </c>
      <c r="F36" s="1300">
        <f t="shared" si="4"/>
        <v>0</v>
      </c>
      <c r="G36" s="1325">
        <f t="shared" si="5"/>
        <v>0</v>
      </c>
      <c r="H36" s="1326">
        <f t="shared" si="6"/>
        <v>4.1571734805707928E-6</v>
      </c>
      <c r="I36" s="1327">
        <f t="shared" si="7"/>
        <v>3.7521089223876023E-6</v>
      </c>
      <c r="L36" s="1501"/>
    </row>
    <row r="37" spans="2:12" ht="15.75">
      <c r="B37" s="1298" t="s">
        <v>1174</v>
      </c>
      <c r="C37" s="1324">
        <v>19939615054.899998</v>
      </c>
      <c r="D37" s="1324">
        <v>26259115059</v>
      </c>
      <c r="E37" s="1324">
        <v>27697265643</v>
      </c>
      <c r="F37" s="1300">
        <f t="shared" si="4"/>
        <v>1438150584</v>
      </c>
      <c r="G37" s="1325">
        <f t="shared" si="5"/>
        <v>5.4767671369301954E-2</v>
      </c>
      <c r="H37" s="1326">
        <f t="shared" si="6"/>
        <v>3.0323249096258871E-3</v>
      </c>
      <c r="I37" s="1327">
        <f t="shared" si="7"/>
        <v>2.8867543762455526E-3</v>
      </c>
    </row>
    <row r="38" spans="2:12" ht="15.75">
      <c r="B38" s="1298" t="s">
        <v>152</v>
      </c>
      <c r="C38" s="1324">
        <v>0</v>
      </c>
      <c r="D38" s="1324">
        <v>50000</v>
      </c>
      <c r="E38" s="1324">
        <v>350000</v>
      </c>
      <c r="F38" s="1300">
        <f t="shared" si="4"/>
        <v>300000</v>
      </c>
      <c r="G38" s="1325">
        <f t="shared" si="5"/>
        <v>6</v>
      </c>
      <c r="H38" s="1326">
        <f t="shared" si="6"/>
        <v>5.7738520563483226E-9</v>
      </c>
      <c r="I38" s="1327">
        <f t="shared" si="7"/>
        <v>3.6478836745435024E-8</v>
      </c>
    </row>
    <row r="39" spans="2:12" ht="15.75">
      <c r="B39" s="1293" t="s">
        <v>153</v>
      </c>
      <c r="C39" s="1320">
        <f>SUM(C40:C45)</f>
        <v>159436833.95000005</v>
      </c>
      <c r="D39" s="1320">
        <f>SUM(D40:D45)</f>
        <v>1030233838</v>
      </c>
      <c r="E39" s="1320">
        <f>SUM(E40:E45)</f>
        <v>1730911371</v>
      </c>
      <c r="F39" s="1295">
        <f t="shared" si="4"/>
        <v>700677533</v>
      </c>
      <c r="G39" s="1321">
        <f t="shared" si="5"/>
        <v>0.68011504491080399</v>
      </c>
      <c r="H39" s="1322">
        <f t="shared" si="6"/>
        <v>1.1896835528111849E-4</v>
      </c>
      <c r="I39" s="1323">
        <f t="shared" si="7"/>
        <v>1.8040466663864603E-4</v>
      </c>
    </row>
    <row r="40" spans="2:12" ht="15.75">
      <c r="B40" s="1298" t="s">
        <v>154</v>
      </c>
      <c r="C40" s="1324">
        <v>0</v>
      </c>
      <c r="D40" s="1324">
        <v>0</v>
      </c>
      <c r="E40" s="1324">
        <v>0</v>
      </c>
      <c r="F40" s="1300">
        <f t="shared" si="4"/>
        <v>0</v>
      </c>
      <c r="G40" s="1325">
        <f t="shared" si="5"/>
        <v>0</v>
      </c>
      <c r="H40" s="1326">
        <f t="shared" si="6"/>
        <v>0</v>
      </c>
      <c r="I40" s="1327">
        <f t="shared" si="7"/>
        <v>0</v>
      </c>
    </row>
    <row r="41" spans="2:12" ht="15.75">
      <c r="B41" s="1298" t="s">
        <v>155</v>
      </c>
      <c r="C41" s="1324">
        <v>159436833.95000005</v>
      </c>
      <c r="D41" s="1324">
        <v>1027183838</v>
      </c>
      <c r="E41" s="1324">
        <v>1729157371</v>
      </c>
      <c r="F41" s="1300">
        <f t="shared" si="4"/>
        <v>701973533</v>
      </c>
      <c r="G41" s="1325">
        <f t="shared" si="5"/>
        <v>0.68339620137208579</v>
      </c>
      <c r="H41" s="1326">
        <f t="shared" si="6"/>
        <v>1.1861615030568125E-4</v>
      </c>
      <c r="I41" s="1327">
        <f t="shared" si="7"/>
        <v>1.8022185555392748E-4</v>
      </c>
    </row>
    <row r="42" spans="2:12" ht="15.75">
      <c r="B42" s="1298" t="s">
        <v>156</v>
      </c>
      <c r="C42" s="1324">
        <v>0</v>
      </c>
      <c r="D42" s="1324">
        <v>50000</v>
      </c>
      <c r="E42" s="1324">
        <v>54000</v>
      </c>
      <c r="F42" s="1300">
        <f t="shared" si="4"/>
        <v>4000</v>
      </c>
      <c r="G42" s="1325">
        <f t="shared" si="5"/>
        <v>0.08</v>
      </c>
      <c r="H42" s="1326">
        <f t="shared" si="6"/>
        <v>5.7738520563483226E-9</v>
      </c>
      <c r="I42" s="1327">
        <f t="shared" si="7"/>
        <v>5.6281633835814028E-9</v>
      </c>
    </row>
    <row r="43" spans="2:12" ht="15.75">
      <c r="B43" s="1298" t="s">
        <v>157</v>
      </c>
      <c r="C43" s="1324">
        <v>0</v>
      </c>
      <c r="D43" s="1324">
        <v>0</v>
      </c>
      <c r="E43" s="1324">
        <v>0</v>
      </c>
      <c r="F43" s="1300">
        <f t="shared" si="4"/>
        <v>0</v>
      </c>
      <c r="G43" s="1325">
        <f t="shared" si="5"/>
        <v>0</v>
      </c>
      <c r="H43" s="1326">
        <f t="shared" si="6"/>
        <v>0</v>
      </c>
      <c r="I43" s="1327">
        <f t="shared" si="7"/>
        <v>0</v>
      </c>
      <c r="J43" s="1500"/>
    </row>
    <row r="44" spans="2:12" ht="15.75">
      <c r="B44" s="1298" t="s">
        <v>1175</v>
      </c>
      <c r="C44" s="1324">
        <v>0</v>
      </c>
      <c r="D44" s="1324">
        <v>3000000</v>
      </c>
      <c r="E44" s="1324">
        <v>1700000</v>
      </c>
      <c r="F44" s="1300">
        <f t="shared" si="4"/>
        <v>-1300000</v>
      </c>
      <c r="G44" s="1325">
        <f t="shared" si="5"/>
        <v>-0.43333333333333335</v>
      </c>
      <c r="H44" s="1326">
        <f t="shared" si="6"/>
        <v>3.464311233808994E-7</v>
      </c>
      <c r="I44" s="1327">
        <f t="shared" si="7"/>
        <v>1.7718292133497009E-7</v>
      </c>
    </row>
    <row r="45" spans="2:12" ht="15.75">
      <c r="B45" s="1298" t="s">
        <v>1176</v>
      </c>
      <c r="C45" s="1324">
        <v>0</v>
      </c>
      <c r="D45" s="1324">
        <v>0</v>
      </c>
      <c r="E45" s="1324">
        <v>0</v>
      </c>
      <c r="F45" s="1300">
        <f t="shared" si="4"/>
        <v>0</v>
      </c>
      <c r="G45" s="1325">
        <f t="shared" si="5"/>
        <v>0</v>
      </c>
      <c r="H45" s="1326">
        <f t="shared" si="6"/>
        <v>0</v>
      </c>
      <c r="I45" s="1327">
        <f t="shared" si="7"/>
        <v>0</v>
      </c>
    </row>
    <row r="46" spans="2:12" ht="16.5" thickBot="1">
      <c r="B46" s="1328" t="s">
        <v>1178</v>
      </c>
      <c r="C46" s="1329">
        <f>C33+C39</f>
        <v>23692121573.389999</v>
      </c>
      <c r="D46" s="1329">
        <f>D33+D39</f>
        <v>104699580631</v>
      </c>
      <c r="E46" s="1329">
        <f>E33+E39</f>
        <v>115948470652</v>
      </c>
      <c r="F46" s="1329">
        <f t="shared" si="4"/>
        <v>11248890021</v>
      </c>
      <c r="G46" s="1330">
        <f t="shared" si="5"/>
        <v>0.10743968555753097</v>
      </c>
      <c r="H46" s="1331">
        <f t="shared" si="6"/>
        <v>1.2090397778502128E-2</v>
      </c>
      <c r="I46" s="1332">
        <f t="shared" si="7"/>
        <v>1.2084758090849062E-2</v>
      </c>
    </row>
    <row r="47" spans="2:12" ht="16.5" thickBot="1">
      <c r="B47" s="1333" t="s">
        <v>997</v>
      </c>
      <c r="C47" s="1334">
        <f>C31+C46</f>
        <v>168923973233.84979</v>
      </c>
      <c r="D47" s="1334">
        <f>D31+D46</f>
        <v>309820321786</v>
      </c>
      <c r="E47" s="1334">
        <f>E31+E46</f>
        <v>338877101599</v>
      </c>
      <c r="F47" s="1334">
        <f t="shared" si="4"/>
        <v>29056779813</v>
      </c>
      <c r="G47" s="1335">
        <f t="shared" si="5"/>
        <v>9.3785906765244995E-2</v>
      </c>
      <c r="H47" s="1336">
        <f t="shared" si="6"/>
        <v>3.5777134040851907E-2</v>
      </c>
      <c r="I47" s="1335">
        <f t="shared" si="7"/>
        <v>3.5319549902846054E-2</v>
      </c>
    </row>
    <row r="48" spans="2:12" ht="22.5" customHeight="1">
      <c r="B48" s="1491"/>
      <c r="C48" s="1491"/>
      <c r="D48" s="1491"/>
      <c r="E48" s="1491"/>
      <c r="F48" s="1491"/>
      <c r="G48" s="1491"/>
      <c r="H48" s="1491"/>
      <c r="I48" s="1491"/>
    </row>
    <row r="49" spans="2:9">
      <c r="B49" s="2626" t="s">
        <v>1170</v>
      </c>
      <c r="C49" s="2626"/>
      <c r="D49" s="2626"/>
      <c r="E49" s="2626"/>
      <c r="F49" s="2626"/>
      <c r="G49" s="2626"/>
      <c r="H49" s="2626"/>
      <c r="I49" s="2626"/>
    </row>
    <row r="50" spans="2:9">
      <c r="B50" s="999" t="s">
        <v>998</v>
      </c>
      <c r="C50" s="1279"/>
      <c r="D50" s="1280"/>
      <c r="E50" s="1280"/>
      <c r="F50" s="1281"/>
      <c r="G50" s="1281"/>
      <c r="H50" s="1281"/>
      <c r="I50" s="1281"/>
    </row>
    <row r="51" spans="2:9" ht="15.75">
      <c r="B51" s="999" t="s">
        <v>999</v>
      </c>
      <c r="C51" s="971"/>
      <c r="D51" s="971"/>
      <c r="E51" s="971"/>
      <c r="F51" s="971"/>
      <c r="G51" s="971"/>
      <c r="H51" s="971"/>
      <c r="I51" s="971"/>
    </row>
    <row r="52" spans="2:9" ht="15.75">
      <c r="B52" s="999" t="s">
        <v>1171</v>
      </c>
      <c r="C52" s="971"/>
      <c r="D52" s="971"/>
      <c r="E52" s="971"/>
      <c r="F52" s="971"/>
      <c r="G52" s="971"/>
      <c r="H52" s="971"/>
      <c r="I52" s="971"/>
    </row>
    <row r="59" spans="2:9" ht="15.75">
      <c r="B59" s="971"/>
      <c r="C59" s="971"/>
      <c r="D59" s="971"/>
      <c r="E59" s="971"/>
      <c r="F59" s="971"/>
      <c r="G59" s="971"/>
      <c r="H59" s="971"/>
      <c r="I59" s="971"/>
    </row>
  </sheetData>
  <mergeCells count="12">
    <mergeCell ref="H11:I12"/>
    <mergeCell ref="B49:I49"/>
    <mergeCell ref="A2:I2"/>
    <mergeCell ref="A3:I3"/>
    <mergeCell ref="A4:I4"/>
    <mergeCell ref="B8:I8"/>
    <mergeCell ref="B9:I9"/>
    <mergeCell ref="B11:B14"/>
    <mergeCell ref="C11:C13"/>
    <mergeCell ref="D11:D13"/>
    <mergeCell ref="E11:E13"/>
    <mergeCell ref="F11:G12"/>
  </mergeCells>
  <pageMargins left="0.7" right="0.7" top="0.75" bottom="0.75" header="0.3" footer="0.3"/>
  <pageSetup orientation="portrait" r:id="rId1"/>
  <headerFooter>
    <oddHeader>&amp;L&amp;G&amp;C&amp;"Avenir Next LT Pro,Negrita"&amp;14Ministerio de Hacienda&amp;"Avenir Next LT Pro,Normal"
Dirección de Presupuesto&amp;R&amp;G</oddHeader>
  </headerFooter>
  <drawing r:id="rId2"/>
  <legacyDrawingHF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06A70-99C7-44F2-99F5-73EA223B3529}">
  <dimension ref="A1:L19"/>
  <sheetViews>
    <sheetView showGridLines="0" workbookViewId="0">
      <selection activeCell="C10" sqref="C10:D10"/>
    </sheetView>
  </sheetViews>
  <sheetFormatPr baseColWidth="10" defaultColWidth="11.42578125" defaultRowHeight="15"/>
  <cols>
    <col min="1" max="1" width="11.42578125" style="1337"/>
    <col min="2" max="2" width="15.5703125" style="1337" customWidth="1"/>
    <col min="3" max="3" width="101" style="1337" bestFit="1" customWidth="1"/>
    <col min="4" max="4" width="16.140625" style="1337" customWidth="1"/>
    <col min="5" max="16384" width="11.42578125" style="1337"/>
  </cols>
  <sheetData>
    <row r="1" spans="1:12" ht="15.75">
      <c r="A1" s="971"/>
      <c r="B1" s="971"/>
      <c r="C1" s="971"/>
      <c r="D1" s="971"/>
      <c r="E1" s="971"/>
      <c r="F1" s="971"/>
      <c r="G1" s="971"/>
      <c r="H1" s="971"/>
    </row>
    <row r="2" spans="1:12" ht="18.75">
      <c r="A2" s="971"/>
      <c r="B2" s="971"/>
      <c r="C2" s="2633" t="s">
        <v>1812</v>
      </c>
      <c r="D2" s="2633"/>
      <c r="E2" s="2633"/>
      <c r="F2" s="1338"/>
      <c r="G2" s="1338"/>
      <c r="H2" s="1338"/>
    </row>
    <row r="3" spans="1:12" ht="18.75">
      <c r="A3" s="971"/>
      <c r="B3" s="971"/>
      <c r="C3" s="2633" t="s">
        <v>1813</v>
      </c>
      <c r="D3" s="2633"/>
      <c r="E3" s="2633"/>
      <c r="F3" s="1338"/>
      <c r="G3" s="1338"/>
      <c r="H3" s="1338"/>
    </row>
    <row r="4" spans="1:12" ht="18.75">
      <c r="A4" s="971"/>
      <c r="B4" s="971"/>
      <c r="C4" s="2634" t="s">
        <v>1163</v>
      </c>
      <c r="D4" s="2634"/>
      <c r="E4" s="2634"/>
      <c r="F4" s="1339"/>
      <c r="G4" s="1339"/>
      <c r="H4" s="1339"/>
    </row>
    <row r="5" spans="1:12" ht="15.75">
      <c r="A5" s="971"/>
      <c r="B5" s="971"/>
      <c r="C5" s="971"/>
      <c r="D5" s="971"/>
      <c r="E5" s="971"/>
      <c r="F5" s="971"/>
      <c r="G5" s="971"/>
      <c r="H5" s="971"/>
      <c r="I5" s="1340"/>
      <c r="J5" s="1340"/>
      <c r="K5" s="1340"/>
      <c r="L5" s="1340"/>
    </row>
    <row r="6" spans="1:12">
      <c r="C6" s="166"/>
      <c r="D6" s="166"/>
      <c r="E6" s="1341"/>
      <c r="F6" s="1341"/>
      <c r="G6" s="1341"/>
      <c r="H6" s="1341"/>
      <c r="I6" s="1341"/>
      <c r="J6" s="1341"/>
      <c r="K6" s="1341"/>
      <c r="L6" s="1341"/>
    </row>
    <row r="7" spans="1:12">
      <c r="C7" s="166"/>
      <c r="D7" s="166"/>
      <c r="E7" s="1342"/>
      <c r="F7" s="1342"/>
      <c r="G7" s="1342"/>
      <c r="H7" s="1342"/>
      <c r="I7" s="1342"/>
      <c r="J7" s="1342"/>
      <c r="K7" s="1342"/>
      <c r="L7" s="1342"/>
    </row>
    <row r="9" spans="1:12" ht="15.75">
      <c r="C9" s="2650" t="s">
        <v>1973</v>
      </c>
      <c r="D9" s="2650"/>
    </row>
    <row r="10" spans="1:12" ht="15.75">
      <c r="C10" s="2640"/>
      <c r="D10" s="2640"/>
    </row>
    <row r="11" spans="1:12" ht="16.5" thickBot="1">
      <c r="C11" s="1556"/>
      <c r="D11" s="1556"/>
    </row>
    <row r="12" spans="1:12" ht="32.25" thickBot="1">
      <c r="B12" s="1343"/>
      <c r="C12" s="1344" t="s">
        <v>1179</v>
      </c>
      <c r="D12" s="1345" t="s">
        <v>971</v>
      </c>
      <c r="E12" s="1346"/>
    </row>
    <row r="13" spans="1:12" ht="15.75">
      <c r="B13" s="1343"/>
      <c r="C13" s="1298" t="s">
        <v>1180</v>
      </c>
      <c r="D13" s="1812">
        <v>9550847</v>
      </c>
    </row>
    <row r="14" spans="1:12" ht="15.75">
      <c r="B14" s="1343"/>
      <c r="C14" s="1298" t="s">
        <v>1181</v>
      </c>
      <c r="D14" s="1812">
        <v>8699217</v>
      </c>
    </row>
    <row r="15" spans="1:12" ht="15.75">
      <c r="B15" s="1343"/>
      <c r="C15" s="1298" t="s">
        <v>1182</v>
      </c>
      <c r="D15" s="1812">
        <v>3876955</v>
      </c>
    </row>
    <row r="16" spans="1:12" ht="15.75">
      <c r="C16" s="1298" t="s">
        <v>1183</v>
      </c>
      <c r="D16" s="1812">
        <v>3444293</v>
      </c>
    </row>
    <row r="17" spans="3:4" ht="16.5" thickBot="1">
      <c r="C17" s="1298" t="s">
        <v>1184</v>
      </c>
      <c r="D17" s="1812">
        <v>3117721</v>
      </c>
    </row>
    <row r="18" spans="3:4" ht="16.5" thickBot="1">
      <c r="C18" s="1347" t="s">
        <v>488</v>
      </c>
      <c r="D18" s="1813">
        <f>SUM(D13:D17)</f>
        <v>28689033</v>
      </c>
    </row>
    <row r="19" spans="3:4">
      <c r="C19" s="1348" t="s">
        <v>1171</v>
      </c>
    </row>
  </sheetData>
  <mergeCells count="5">
    <mergeCell ref="C2:E2"/>
    <mergeCell ref="C3:E3"/>
    <mergeCell ref="C4:E4"/>
    <mergeCell ref="C10:D10"/>
    <mergeCell ref="C9:D9"/>
  </mergeCells>
  <pageMargins left="0.7" right="0.7" top="0.75" bottom="0.75" header="0.3" footer="0.3"/>
  <pageSetup orientation="portrait" r:id="rId1"/>
  <headerFooter>
    <oddHeader>&amp;L&amp;G&amp;C&amp;"Avenir Next LT Pro,Negrita"&amp;14Ministerio de Hacienda&amp;"Avenir Next LT Pro,Normal"
Dirección de Presupuesto&amp;R&amp;G</oddHeader>
  </headerFooter>
  <drawing r:id="rId2"/>
  <legacyDrawingHF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970D5-18A3-4DF8-B001-59C7C06C51D0}">
  <dimension ref="A1:P102"/>
  <sheetViews>
    <sheetView showGridLines="0" topLeftCell="B1" zoomScale="80" zoomScaleNormal="80" workbookViewId="0">
      <selection activeCell="H22" sqref="H22"/>
    </sheetView>
  </sheetViews>
  <sheetFormatPr baseColWidth="10" defaultColWidth="11.42578125" defaultRowHeight="15"/>
  <cols>
    <col min="1" max="1" width="11.42578125" style="1495"/>
    <col min="2" max="2" width="165.140625" style="1495" bestFit="1" customWidth="1"/>
    <col min="3" max="3" width="20.42578125" style="1495" bestFit="1" customWidth="1"/>
    <col min="4" max="4" width="19.5703125" style="1495" customWidth="1"/>
    <col min="5" max="5" width="20.85546875" style="1495" customWidth="1"/>
    <col min="6" max="6" width="18" style="1495" bestFit="1" customWidth="1"/>
    <col min="7" max="7" width="11.42578125" style="1495"/>
    <col min="8" max="10" width="11.42578125" style="1495" bestFit="1"/>
    <col min="11" max="11" width="11.85546875" style="1495" bestFit="1" customWidth="1"/>
    <col min="12" max="12" width="30.140625" style="1495" customWidth="1"/>
    <col min="13" max="13" width="20.42578125" style="1495" customWidth="1"/>
    <col min="14" max="15" width="11.42578125" style="1495" bestFit="1"/>
    <col min="16" max="16" width="18" style="1495" bestFit="1" customWidth="1"/>
    <col min="17" max="16384" width="11.42578125" style="1495"/>
  </cols>
  <sheetData>
    <row r="1" spans="1:16" ht="15.75">
      <c r="B1" s="971"/>
      <c r="C1" s="971"/>
      <c r="D1" s="971"/>
      <c r="E1" s="971"/>
      <c r="F1" s="971"/>
    </row>
    <row r="2" spans="1:16" ht="18.75">
      <c r="A2" s="2633" t="s">
        <v>476</v>
      </c>
      <c r="B2" s="2633"/>
      <c r="C2" s="2633"/>
      <c r="D2" s="2633"/>
      <c r="E2" s="2633"/>
      <c r="F2" s="2633"/>
    </row>
    <row r="3" spans="1:16" ht="18.75">
      <c r="A3" s="2633" t="s">
        <v>477</v>
      </c>
      <c r="B3" s="2633"/>
      <c r="C3" s="2633"/>
      <c r="D3" s="2633"/>
      <c r="E3" s="2633"/>
      <c r="F3" s="2633"/>
      <c r="G3" s="1349"/>
      <c r="H3" s="1349"/>
      <c r="I3" s="1349"/>
    </row>
    <row r="4" spans="1:16" ht="18.75">
      <c r="A4" s="2634" t="s">
        <v>478</v>
      </c>
      <c r="B4" s="2634"/>
      <c r="C4" s="2634"/>
      <c r="D4" s="2634"/>
      <c r="E4" s="2634"/>
      <c r="F4" s="2634"/>
      <c r="G4" s="166"/>
      <c r="H4" s="166"/>
      <c r="I4" s="166"/>
    </row>
    <row r="5" spans="1:16" ht="15.75">
      <c r="B5" s="971"/>
      <c r="C5" s="971"/>
      <c r="D5" s="971"/>
      <c r="E5" s="971"/>
      <c r="F5" s="971"/>
      <c r="G5" s="166"/>
      <c r="H5" s="166"/>
      <c r="I5" s="166"/>
    </row>
    <row r="6" spans="1:16">
      <c r="B6" s="1491"/>
    </row>
    <row r="7" spans="1:16">
      <c r="B7" s="2650" t="s">
        <v>1974</v>
      </c>
      <c r="C7" s="2650"/>
      <c r="D7" s="2650"/>
      <c r="E7" s="2650"/>
      <c r="F7" s="2650"/>
      <c r="G7" s="2650"/>
      <c r="H7" s="2650"/>
      <c r="I7" s="2650"/>
    </row>
    <row r="8" spans="1:16">
      <c r="B8" s="2650"/>
      <c r="C8" s="2650"/>
      <c r="D8" s="2650"/>
      <c r="E8" s="2650"/>
      <c r="F8" s="2650"/>
      <c r="G8" s="2650"/>
      <c r="H8" s="2650"/>
      <c r="I8" s="2650"/>
    </row>
    <row r="9" spans="1:16" ht="15.75">
      <c r="B9" s="2640" t="s">
        <v>1172</v>
      </c>
      <c r="C9" s="2640"/>
      <c r="D9" s="2640"/>
      <c r="E9" s="2640"/>
      <c r="F9" s="2640"/>
      <c r="G9" s="2640"/>
      <c r="H9" s="2640"/>
      <c r="I9" s="2640"/>
    </row>
    <row r="10" spans="1:16" ht="16.5" thickBot="1">
      <c r="B10" s="1284"/>
      <c r="C10" s="1284"/>
      <c r="D10" s="1284"/>
      <c r="E10" s="1284"/>
      <c r="F10" s="1284"/>
      <c r="G10" s="1284"/>
      <c r="H10" s="1284"/>
      <c r="I10" s="1284"/>
    </row>
    <row r="11" spans="1:16">
      <c r="B11" s="2654" t="s">
        <v>38</v>
      </c>
      <c r="C11" s="2655" t="s">
        <v>955</v>
      </c>
      <c r="D11" s="2655" t="s">
        <v>1106</v>
      </c>
      <c r="E11" s="2655" t="s">
        <v>971</v>
      </c>
      <c r="F11" s="2651" t="s">
        <v>958</v>
      </c>
      <c r="G11" s="2656"/>
      <c r="H11" s="2651" t="s">
        <v>1185</v>
      </c>
      <c r="I11" s="2652"/>
    </row>
    <row r="12" spans="1:16" ht="15.75" thickBot="1">
      <c r="B12" s="2654"/>
      <c r="C12" s="2644"/>
      <c r="D12" s="2644"/>
      <c r="E12" s="2644"/>
      <c r="F12" s="2648"/>
      <c r="G12" s="2649"/>
      <c r="H12" s="2648"/>
      <c r="I12" s="2653"/>
    </row>
    <row r="13" spans="1:16" ht="16.5" thickBot="1">
      <c r="B13" s="2654"/>
      <c r="C13" s="2645"/>
      <c r="D13" s="2645"/>
      <c r="E13" s="2645"/>
      <c r="F13" s="1285" t="s">
        <v>48</v>
      </c>
      <c r="G13" s="1285" t="s">
        <v>49</v>
      </c>
      <c r="H13" s="1285">
        <v>2026</v>
      </c>
      <c r="I13" s="1350">
        <v>2027</v>
      </c>
    </row>
    <row r="14" spans="1:16" ht="16.5" thickBot="1">
      <c r="B14" s="2654"/>
      <c r="C14" s="1351">
        <v>1</v>
      </c>
      <c r="D14" s="1351">
        <v>2</v>
      </c>
      <c r="E14" s="1351">
        <v>3</v>
      </c>
      <c r="F14" s="1351" t="s">
        <v>1186</v>
      </c>
      <c r="G14" s="1351" t="s">
        <v>961</v>
      </c>
      <c r="H14" s="1351" t="s">
        <v>962</v>
      </c>
      <c r="I14" s="1352" t="s">
        <v>963</v>
      </c>
    </row>
    <row r="15" spans="1:16" ht="16.5" thickBot="1">
      <c r="B15" s="1292" t="s">
        <v>1164</v>
      </c>
      <c r="C15" s="1353">
        <f>SUM(C16:C77)</f>
        <v>145231851660.46002</v>
      </c>
      <c r="D15" s="1353">
        <f>SUM(D16:D77)</f>
        <v>205120741155</v>
      </c>
      <c r="E15" s="1353">
        <f>SUM(E16:E77)</f>
        <v>222928630948</v>
      </c>
      <c r="F15" s="1353">
        <f t="shared" ref="F15:F24" si="0">E15-D15</f>
        <v>17807889793</v>
      </c>
      <c r="G15" s="1354">
        <f t="shared" ref="G15:G46" si="1">IFERROR((F15/D15),0)</f>
        <v>8.6816621725949325E-2</v>
      </c>
      <c r="H15" s="1354">
        <f t="shared" ref="H15:H46" si="2">D15/$M$16</f>
        <v>2.3686736262349777E-2</v>
      </c>
      <c r="I15" s="1354">
        <f t="shared" ref="I15:I24" si="3">E15/$M$17</f>
        <v>2.3234791812101214E-2</v>
      </c>
      <c r="O15" s="1355"/>
      <c r="P15" s="1502"/>
    </row>
    <row r="16" spans="1:16" ht="15.75">
      <c r="B16" s="1356" t="s">
        <v>1187</v>
      </c>
      <c r="C16" s="1357">
        <v>555055762.76999998</v>
      </c>
      <c r="D16" s="1357">
        <v>539297407</v>
      </c>
      <c r="E16" s="1355">
        <v>544858699</v>
      </c>
      <c r="F16" s="1357">
        <f t="shared" si="0"/>
        <v>5561292</v>
      </c>
      <c r="G16" s="1327">
        <f t="shared" si="1"/>
        <v>1.031210595084504E-2</v>
      </c>
      <c r="H16" s="1327">
        <f t="shared" si="2"/>
        <v>6.2276468847805372E-5</v>
      </c>
      <c r="I16" s="1327">
        <f t="shared" si="3"/>
        <v>5.6788032943288911E-5</v>
      </c>
      <c r="L16" s="1244" t="s">
        <v>953</v>
      </c>
      <c r="M16" s="1078">
        <v>8659730022875.3242</v>
      </c>
      <c r="N16" s="971"/>
      <c r="O16" s="1355"/>
      <c r="P16" s="1502"/>
    </row>
    <row r="17" spans="2:16" ht="16.5" thickBot="1">
      <c r="B17" s="1356" t="s">
        <v>1188</v>
      </c>
      <c r="C17" s="1357">
        <v>0</v>
      </c>
      <c r="D17" s="1357"/>
      <c r="E17" s="1355"/>
      <c r="F17" s="1357">
        <f t="shared" si="0"/>
        <v>0</v>
      </c>
      <c r="G17" s="1327">
        <f t="shared" si="1"/>
        <v>0</v>
      </c>
      <c r="H17" s="1327">
        <f t="shared" si="2"/>
        <v>0</v>
      </c>
      <c r="I17" s="1327">
        <f t="shared" si="3"/>
        <v>0</v>
      </c>
      <c r="L17" s="1245" t="s">
        <v>954</v>
      </c>
      <c r="M17" s="1246">
        <v>9594604193177.8203</v>
      </c>
      <c r="O17" s="1355"/>
      <c r="P17" s="1502"/>
    </row>
    <row r="18" spans="2:16" ht="15.75">
      <c r="B18" s="1356" t="s">
        <v>1189</v>
      </c>
      <c r="C18" s="1357">
        <v>0</v>
      </c>
      <c r="D18" s="1357">
        <v>2309856116</v>
      </c>
      <c r="E18" s="1355">
        <v>2309856114</v>
      </c>
      <c r="F18" s="1357">
        <f t="shared" si="0"/>
        <v>-2</v>
      </c>
      <c r="G18" s="1327">
        <f t="shared" si="1"/>
        <v>-8.6585479768472296E-10</v>
      </c>
      <c r="H18" s="1327">
        <f t="shared" si="2"/>
        <v>2.6673534970470702E-4</v>
      </c>
      <c r="I18" s="1327">
        <f t="shared" si="3"/>
        <v>2.4074532596585983E-4</v>
      </c>
      <c r="O18" s="1355"/>
      <c r="P18" s="1502"/>
    </row>
    <row r="19" spans="2:16" ht="15.75">
      <c r="B19" s="1356" t="s">
        <v>1190</v>
      </c>
      <c r="C19" s="1357">
        <v>289705882.22000003</v>
      </c>
      <c r="D19" s="1357">
        <v>250514883</v>
      </c>
      <c r="E19" s="1355">
        <v>277514883</v>
      </c>
      <c r="F19" s="1357">
        <f t="shared" si="0"/>
        <v>27000000</v>
      </c>
      <c r="G19" s="1327">
        <f t="shared" si="1"/>
        <v>0.10777802770304869</v>
      </c>
      <c r="H19" s="1327">
        <f t="shared" si="2"/>
        <v>2.8928717447108191E-5</v>
      </c>
      <c r="I19" s="1327">
        <f t="shared" si="3"/>
        <v>2.8924057461101432E-5</v>
      </c>
      <c r="O19" s="1355"/>
      <c r="P19" s="1502"/>
    </row>
    <row r="20" spans="2:16" ht="15.75">
      <c r="B20" s="1356" t="s">
        <v>1191</v>
      </c>
      <c r="C20" s="1357">
        <v>1589162025.1000004</v>
      </c>
      <c r="D20" s="1357">
        <v>502576700</v>
      </c>
      <c r="E20" s="1355">
        <v>502576700</v>
      </c>
      <c r="F20" s="1357">
        <f t="shared" si="0"/>
        <v>0</v>
      </c>
      <c r="G20" s="1327">
        <f t="shared" si="1"/>
        <v>0</v>
      </c>
      <c r="H20" s="1327">
        <f t="shared" si="2"/>
        <v>5.8036070255355086E-5</v>
      </c>
      <c r="I20" s="1327">
        <f t="shared" si="3"/>
        <v>5.2381181118169919E-5</v>
      </c>
      <c r="O20" s="1355"/>
      <c r="P20" s="1502"/>
    </row>
    <row r="21" spans="2:16" ht="15.75">
      <c r="B21" s="1356" t="s">
        <v>1192</v>
      </c>
      <c r="C21" s="1357">
        <v>84356985.359999985</v>
      </c>
      <c r="D21" s="1357">
        <v>71925496</v>
      </c>
      <c r="E21" s="1355">
        <v>71925496</v>
      </c>
      <c r="F21" s="1357">
        <f t="shared" si="0"/>
        <v>0</v>
      </c>
      <c r="G21" s="1327">
        <f t="shared" si="1"/>
        <v>0</v>
      </c>
      <c r="H21" s="1327">
        <f>D21/$M$16</f>
        <v>8.3057434596694611E-6</v>
      </c>
      <c r="I21" s="1327">
        <f t="shared" si="3"/>
        <v>7.4964526469098274E-6</v>
      </c>
      <c r="O21" s="1355"/>
      <c r="P21" s="1502"/>
    </row>
    <row r="22" spans="2:16" ht="15.75">
      <c r="B22" s="1356" t="s">
        <v>1193</v>
      </c>
      <c r="C22" s="1357">
        <v>6887085869.6000004</v>
      </c>
      <c r="D22" s="1357">
        <v>6712400193</v>
      </c>
      <c r="E22" s="1355">
        <v>9195000000</v>
      </c>
      <c r="F22" s="1357">
        <f t="shared" si="0"/>
        <v>2482599807</v>
      </c>
      <c r="G22" s="1327">
        <f t="shared" si="1"/>
        <v>0.36985277033824193</v>
      </c>
      <c r="H22" s="1327">
        <f t="shared" si="2"/>
        <v>7.7512811314771855E-4</v>
      </c>
      <c r="I22" s="1327">
        <f t="shared" si="3"/>
        <v>9.5835115392649999E-4</v>
      </c>
      <c r="O22" s="1355"/>
      <c r="P22" s="1502"/>
    </row>
    <row r="23" spans="2:16" ht="15.75">
      <c r="B23" s="1356" t="s">
        <v>1194</v>
      </c>
      <c r="C23" s="1357">
        <v>205309983.36999997</v>
      </c>
      <c r="D23" s="1357">
        <v>221085554</v>
      </c>
      <c r="E23" s="1355">
        <v>224744665</v>
      </c>
      <c r="F23" s="1357">
        <f t="shared" si="0"/>
        <v>3659111</v>
      </c>
      <c r="G23" s="1327">
        <f t="shared" si="1"/>
        <v>1.6550656222432333E-2</v>
      </c>
      <c r="H23" s="1327">
        <f t="shared" si="2"/>
        <v>2.5530305611836162E-5</v>
      </c>
      <c r="I23" s="1327">
        <f t="shared" si="3"/>
        <v>2.3424068411264241E-5</v>
      </c>
      <c r="O23" s="1355"/>
      <c r="P23" s="1502"/>
    </row>
    <row r="24" spans="2:16" ht="15.75">
      <c r="B24" s="1356" t="s">
        <v>1195</v>
      </c>
      <c r="C24" s="1357">
        <v>222374000.36000007</v>
      </c>
      <c r="D24" s="1357">
        <v>211329997</v>
      </c>
      <c r="E24" s="1355">
        <v>214299999</v>
      </c>
      <c r="F24" s="1357">
        <f t="shared" si="0"/>
        <v>2970002</v>
      </c>
      <c r="G24" s="1327">
        <f t="shared" si="1"/>
        <v>1.405385909317928E-2</v>
      </c>
      <c r="H24" s="1327">
        <f t="shared" si="2"/>
        <v>2.4403762754930699E-5</v>
      </c>
      <c r="I24" s="1327">
        <f t="shared" si="3"/>
        <v>2.2335470508765394E-5</v>
      </c>
      <c r="O24" s="1355"/>
      <c r="P24" s="1502"/>
    </row>
    <row r="25" spans="2:16" ht="15.75">
      <c r="B25" s="1356" t="s">
        <v>1196</v>
      </c>
      <c r="C25" s="1357">
        <v>1789824081.53</v>
      </c>
      <c r="D25" s="1357">
        <v>1273047745</v>
      </c>
      <c r="E25" s="1355">
        <v>1298947745</v>
      </c>
      <c r="F25" s="1357">
        <f>E25-D25</f>
        <v>25900000</v>
      </c>
      <c r="G25" s="1327">
        <f>IFERROR((F25/D25),0)</f>
        <v>2.0344877167195328E-2</v>
      </c>
      <c r="H25" s="1327">
        <f t="shared" si="2"/>
        <v>1.4700778680595692E-4</v>
      </c>
      <c r="I25" s="1327">
        <f t="shared" ref="I25:I40" si="4">E25/$M$17</f>
        <v>1.3538315065915989E-4</v>
      </c>
      <c r="O25" s="1355"/>
      <c r="P25" s="1502"/>
    </row>
    <row r="26" spans="2:16" ht="15.75">
      <c r="B26" s="1356" t="s">
        <v>1197</v>
      </c>
      <c r="C26" s="1357">
        <v>687454947.1099999</v>
      </c>
      <c r="D26" s="1357"/>
      <c r="E26" s="1355"/>
      <c r="F26" s="1357">
        <f t="shared" ref="F26:F40" si="5">E26-D26</f>
        <v>0</v>
      </c>
      <c r="G26" s="1327">
        <f t="shared" si="1"/>
        <v>0</v>
      </c>
      <c r="H26" s="1327">
        <f t="shared" si="2"/>
        <v>0</v>
      </c>
      <c r="I26" s="1327">
        <f t="shared" si="4"/>
        <v>0</v>
      </c>
      <c r="O26" s="1355"/>
      <c r="P26" s="1502"/>
    </row>
    <row r="27" spans="2:16" ht="15.75">
      <c r="B27" s="1356" t="s">
        <v>1198</v>
      </c>
      <c r="C27" s="1357">
        <v>0</v>
      </c>
      <c r="D27" s="1357">
        <v>16411439756</v>
      </c>
      <c r="E27" s="1355">
        <v>16427372319</v>
      </c>
      <c r="F27" s="1357">
        <f t="shared" si="5"/>
        <v>15932563</v>
      </c>
      <c r="G27" s="1327">
        <f t="shared" si="1"/>
        <v>9.7082055181508837E-4</v>
      </c>
      <c r="H27" s="1327">
        <f t="shared" si="2"/>
        <v>1.8951445036563444E-3</v>
      </c>
      <c r="I27" s="1327">
        <f t="shared" si="4"/>
        <v>1.7121469513750836E-3</v>
      </c>
      <c r="O27" s="1355"/>
      <c r="P27" s="1502"/>
    </row>
    <row r="28" spans="2:16" ht="15.75">
      <c r="B28" s="1356" t="s">
        <v>1199</v>
      </c>
      <c r="C28" s="1357">
        <v>155305048.05999997</v>
      </c>
      <c r="D28" s="1357">
        <v>194200000</v>
      </c>
      <c r="E28" s="1355">
        <v>332200000</v>
      </c>
      <c r="F28" s="1357">
        <f>E28-D28</f>
        <v>138000000</v>
      </c>
      <c r="G28" s="1327">
        <f>IFERROR((F28/D28),0)</f>
        <v>0.71060762100926878</v>
      </c>
      <c r="H28" s="1327">
        <f>D28/$M$16</f>
        <v>2.2425641386856887E-5</v>
      </c>
      <c r="I28" s="1327">
        <f>E28/$M$17</f>
        <v>3.4623627333810039E-5</v>
      </c>
      <c r="O28" s="1355"/>
      <c r="P28" s="1502"/>
    </row>
    <row r="29" spans="2:16" ht="15.75">
      <c r="B29" s="1356" t="s">
        <v>1200</v>
      </c>
      <c r="C29" s="1357">
        <v>3525430624.4200001</v>
      </c>
      <c r="D29" s="1357">
        <v>5721571441</v>
      </c>
      <c r="E29" s="1355">
        <v>4792038986</v>
      </c>
      <c r="F29" s="1357">
        <f t="shared" si="5"/>
        <v>-929532455</v>
      </c>
      <c r="G29" s="1327">
        <f t="shared" si="1"/>
        <v>-0.16246104144380638</v>
      </c>
      <c r="H29" s="1327">
        <f t="shared" si="2"/>
        <v>6.6071014060323371E-4</v>
      </c>
      <c r="I29" s="1327">
        <f>E29/$M$17</f>
        <v>4.9945145099443997E-4</v>
      </c>
      <c r="O29" s="1355"/>
      <c r="P29" s="1502"/>
    </row>
    <row r="30" spans="2:16" ht="15.75">
      <c r="B30" s="1356" t="s">
        <v>1201</v>
      </c>
      <c r="C30" s="1357">
        <v>315191726.75000006</v>
      </c>
      <c r="D30" s="1357">
        <v>346967148</v>
      </c>
      <c r="E30" s="1355">
        <v>347677148</v>
      </c>
      <c r="F30" s="1357">
        <f t="shared" si="5"/>
        <v>710000</v>
      </c>
      <c r="G30" s="1327">
        <f t="shared" si="1"/>
        <v>2.046303242519087E-3</v>
      </c>
      <c r="H30" s="1327">
        <f t="shared" si="2"/>
        <v>4.0066739619302258E-5</v>
      </c>
      <c r="I30" s="1327">
        <f t="shared" si="4"/>
        <v>3.6236736920029857E-5</v>
      </c>
      <c r="O30" s="1355"/>
      <c r="P30" s="1502"/>
    </row>
    <row r="31" spans="2:16" ht="15.75">
      <c r="B31" s="1356" t="s">
        <v>1202</v>
      </c>
      <c r="C31" s="1357">
        <v>74962213.329999998</v>
      </c>
      <c r="D31" s="1357">
        <v>83800000</v>
      </c>
      <c r="E31" s="1355">
        <v>106000000</v>
      </c>
      <c r="F31" s="1357">
        <f t="shared" si="5"/>
        <v>22200000</v>
      </c>
      <c r="G31" s="1327">
        <f t="shared" si="1"/>
        <v>0.2649164677804296</v>
      </c>
      <c r="H31" s="1327">
        <f t="shared" si="2"/>
        <v>9.6769760464397892E-6</v>
      </c>
      <c r="I31" s="1327">
        <f t="shared" si="4"/>
        <v>1.1047876271474606E-5</v>
      </c>
      <c r="O31" s="1355"/>
      <c r="P31" s="1502"/>
    </row>
    <row r="32" spans="2:16" ht="15.75">
      <c r="B32" s="1356" t="s">
        <v>1203</v>
      </c>
      <c r="C32" s="1357">
        <v>137247590.34999999</v>
      </c>
      <c r="D32" s="1357">
        <v>176260745</v>
      </c>
      <c r="E32" s="1355">
        <v>175026829</v>
      </c>
      <c r="F32" s="1357">
        <f t="shared" si="5"/>
        <v>-1233916</v>
      </c>
      <c r="G32" s="1327">
        <f t="shared" si="1"/>
        <v>-7.000515060798137E-3</v>
      </c>
      <c r="H32" s="1327">
        <f t="shared" si="2"/>
        <v>2.0354069299434747E-5</v>
      </c>
      <c r="I32" s="1327">
        <f t="shared" si="4"/>
        <v>1.824221463189192E-5</v>
      </c>
      <c r="O32" s="1355"/>
      <c r="P32" s="1502"/>
    </row>
    <row r="33" spans="2:16" ht="15.75">
      <c r="B33" s="1356" t="s">
        <v>1204</v>
      </c>
      <c r="C33" s="1357">
        <v>624492306.76999998</v>
      </c>
      <c r="D33" s="1357">
        <v>1018743702</v>
      </c>
      <c r="E33" s="1355">
        <v>1018743702</v>
      </c>
      <c r="F33" s="1357">
        <f t="shared" si="5"/>
        <v>0</v>
      </c>
      <c r="G33" s="1327">
        <f t="shared" si="1"/>
        <v>0</v>
      </c>
      <c r="H33" s="1327">
        <f t="shared" si="2"/>
        <v>1.1764150837369205E-4</v>
      </c>
      <c r="I33" s="1327">
        <f t="shared" si="4"/>
        <v>1.0617881483056602E-4</v>
      </c>
      <c r="O33" s="1355"/>
      <c r="P33" s="1502"/>
    </row>
    <row r="34" spans="2:16" ht="15.75">
      <c r="B34" s="1356" t="s">
        <v>1205</v>
      </c>
      <c r="C34" s="1357">
        <v>423022144.86000001</v>
      </c>
      <c r="D34" s="1357">
        <v>387278008</v>
      </c>
      <c r="E34" s="1355">
        <v>446422391</v>
      </c>
      <c r="F34" s="1357">
        <f t="shared" si="5"/>
        <v>59144383</v>
      </c>
      <c r="G34" s="1327">
        <f t="shared" si="1"/>
        <v>0.15271815537741559</v>
      </c>
      <c r="H34" s="1327">
        <f t="shared" si="2"/>
        <v>4.4721718457385647E-5</v>
      </c>
      <c r="I34" s="1327">
        <f t="shared" si="4"/>
        <v>4.6528484345130747E-5</v>
      </c>
      <c r="O34" s="1355"/>
      <c r="P34" s="1502"/>
    </row>
    <row r="35" spans="2:16" ht="15.75">
      <c r="B35" s="1356" t="s">
        <v>1206</v>
      </c>
      <c r="C35" s="1357">
        <v>34582494.770000003</v>
      </c>
      <c r="D35" s="1357">
        <v>34500000</v>
      </c>
      <c r="E35" s="1355">
        <v>39500000</v>
      </c>
      <c r="F35" s="1357">
        <f t="shared" si="5"/>
        <v>5000000</v>
      </c>
      <c r="G35" s="1327">
        <f t="shared" si="1"/>
        <v>0.14492753623188406</v>
      </c>
      <c r="H35" s="1327">
        <f t="shared" si="2"/>
        <v>3.9839579188803429E-6</v>
      </c>
      <c r="I35" s="1327">
        <f t="shared" si="4"/>
        <v>4.1168972898419526E-6</v>
      </c>
      <c r="O35" s="1355"/>
      <c r="P35" s="1502"/>
    </row>
    <row r="36" spans="2:16" ht="15.75">
      <c r="B36" s="1356" t="s">
        <v>1207</v>
      </c>
      <c r="C36" s="1357">
        <v>50828352.969999999</v>
      </c>
      <c r="D36" s="1357">
        <v>813299072</v>
      </c>
      <c r="E36" s="1355">
        <v>877146129</v>
      </c>
      <c r="F36" s="1357">
        <f t="shared" si="5"/>
        <v>63847057</v>
      </c>
      <c r="G36" s="1327">
        <f t="shared" si="1"/>
        <v>7.8503786857880495E-2</v>
      </c>
      <c r="H36" s="1327">
        <f t="shared" si="2"/>
        <v>9.3917370385867649E-5</v>
      </c>
      <c r="I36" s="1327">
        <f t="shared" si="4"/>
        <v>9.1420772690517963E-5</v>
      </c>
      <c r="O36" s="1355"/>
      <c r="P36" s="1502"/>
    </row>
    <row r="37" spans="2:16" ht="15.75">
      <c r="B37" s="1356" t="s">
        <v>1208</v>
      </c>
      <c r="C37" s="1357">
        <v>854214647.12</v>
      </c>
      <c r="D37" s="1357">
        <v>1955333649</v>
      </c>
      <c r="E37" s="1355">
        <v>1985204475</v>
      </c>
      <c r="F37" s="1357">
        <f t="shared" si="5"/>
        <v>29870826</v>
      </c>
      <c r="G37" s="1327">
        <f t="shared" si="1"/>
        <v>1.5276587714468366E-2</v>
      </c>
      <c r="H37" s="1327">
        <f t="shared" si="2"/>
        <v>2.2579614420251441E-4</v>
      </c>
      <c r="I37" s="1327">
        <f t="shared" si="4"/>
        <v>2.0690842842809154E-4</v>
      </c>
      <c r="O37" s="1355"/>
      <c r="P37" s="1502"/>
    </row>
    <row r="38" spans="2:16" ht="15.75">
      <c r="B38" s="1356" t="s">
        <v>1209</v>
      </c>
      <c r="C38" s="1357">
        <v>400687101.60999995</v>
      </c>
      <c r="D38" s="1357">
        <v>351267950</v>
      </c>
      <c r="E38" s="1355">
        <v>351267950</v>
      </c>
      <c r="F38" s="1357">
        <f t="shared" si="5"/>
        <v>0</v>
      </c>
      <c r="G38" s="1327">
        <f t="shared" si="1"/>
        <v>0</v>
      </c>
      <c r="H38" s="1327">
        <f t="shared" si="2"/>
        <v>4.0563383508735197E-5</v>
      </c>
      <c r="I38" s="1327">
        <f t="shared" si="4"/>
        <v>3.6610989148438948E-5</v>
      </c>
      <c r="O38" s="1355"/>
      <c r="P38" s="1502"/>
    </row>
    <row r="39" spans="2:16" ht="15.75">
      <c r="B39" s="1356" t="s">
        <v>1210</v>
      </c>
      <c r="C39" s="1357">
        <v>0</v>
      </c>
      <c r="D39" s="1357">
        <v>2159175281</v>
      </c>
      <c r="E39" s="1355">
        <v>2333696398</v>
      </c>
      <c r="F39" s="1357">
        <f t="shared" si="5"/>
        <v>174521117</v>
      </c>
      <c r="G39" s="1327">
        <f t="shared" si="1"/>
        <v>8.0827674592112E-2</v>
      </c>
      <c r="H39" s="1327">
        <f t="shared" si="2"/>
        <v>2.4933517272436638E-4</v>
      </c>
      <c r="I39" s="1327">
        <f t="shared" si="4"/>
        <v>2.4323008547443356E-4</v>
      </c>
      <c r="O39" s="1355"/>
      <c r="P39" s="1502"/>
    </row>
    <row r="40" spans="2:16" ht="15.75">
      <c r="B40" s="1356" t="s">
        <v>1211</v>
      </c>
      <c r="C40" s="1357">
        <v>333668409.94999993</v>
      </c>
      <c r="D40" s="1357">
        <v>326979786</v>
      </c>
      <c r="E40" s="1355">
        <v>350000000</v>
      </c>
      <c r="F40" s="1357">
        <f t="shared" si="5"/>
        <v>23020214</v>
      </c>
      <c r="G40" s="1327">
        <f t="shared" si="1"/>
        <v>7.0402559991888922E-2</v>
      </c>
      <c r="H40" s="1327">
        <f t="shared" si="2"/>
        <v>3.7758658195608693E-5</v>
      </c>
      <c r="I40" s="1327">
        <f t="shared" si="4"/>
        <v>3.6478836745435024E-5</v>
      </c>
      <c r="O40" s="1355"/>
      <c r="P40" s="1502"/>
    </row>
    <row r="41" spans="2:16" ht="15.75">
      <c r="B41" s="1356" t="s">
        <v>1212</v>
      </c>
      <c r="C41" s="1357">
        <v>505722907.49999994</v>
      </c>
      <c r="D41" s="1357">
        <v>495445489</v>
      </c>
      <c r="E41" s="1355">
        <v>645445489</v>
      </c>
      <c r="F41" s="1357">
        <f t="shared" ref="F41:F88" si="6">E41-D41</f>
        <v>150000000</v>
      </c>
      <c r="G41" s="1327">
        <f t="shared" si="1"/>
        <v>0.30275782771331278</v>
      </c>
      <c r="H41" s="1327">
        <f t="shared" si="2"/>
        <v>5.7212579109423007E-5</v>
      </c>
      <c r="I41" s="1327">
        <f t="shared" ref="I41:I88" si="7">E41/$M$17</f>
        <v>6.7271716060881352E-5</v>
      </c>
      <c r="O41" s="1355"/>
      <c r="P41" s="1502"/>
    </row>
    <row r="42" spans="2:16" ht="15.75">
      <c r="B42" s="1356" t="s">
        <v>1213</v>
      </c>
      <c r="C42" s="1357">
        <v>31219175.5</v>
      </c>
      <c r="D42" s="1357">
        <v>32303900</v>
      </c>
      <c r="E42" s="1355">
        <v>32303900</v>
      </c>
      <c r="F42" s="1357">
        <f t="shared" si="6"/>
        <v>0</v>
      </c>
      <c r="G42" s="1327">
        <f t="shared" si="1"/>
        <v>0</v>
      </c>
      <c r="H42" s="1327">
        <f t="shared" si="2"/>
        <v>3.7303587888614117E-6</v>
      </c>
      <c r="I42" s="1327">
        <f t="shared" si="7"/>
        <v>3.3668819838310239E-6</v>
      </c>
      <c r="O42" s="1355"/>
      <c r="P42" s="1502"/>
    </row>
    <row r="43" spans="2:16" ht="15.75">
      <c r="B43" s="1356" t="s">
        <v>1214</v>
      </c>
      <c r="C43" s="1357">
        <v>292991767.80000001</v>
      </c>
      <c r="D43" s="1357">
        <v>286978631</v>
      </c>
      <c r="E43" s="1355">
        <v>331978631</v>
      </c>
      <c r="F43" s="1357">
        <f t="shared" si="6"/>
        <v>45000000</v>
      </c>
      <c r="G43" s="1327">
        <f t="shared" si="1"/>
        <v>0.15680610031204728</v>
      </c>
      <c r="H43" s="1327">
        <f t="shared" si="2"/>
        <v>3.3139443174547531E-5</v>
      </c>
      <c r="I43" s="1327">
        <f t="shared" si="7"/>
        <v>3.4600555094920036E-5</v>
      </c>
      <c r="O43" s="1355"/>
      <c r="P43" s="1502"/>
    </row>
    <row r="44" spans="2:16" ht="15.75">
      <c r="B44" s="1356" t="s">
        <v>1096</v>
      </c>
      <c r="C44" s="1357">
        <v>2073585586.7400002</v>
      </c>
      <c r="D44" s="1357">
        <v>2241703924</v>
      </c>
      <c r="E44" s="1355">
        <v>2293448053</v>
      </c>
      <c r="F44" s="1357">
        <f t="shared" si="6"/>
        <v>51744129</v>
      </c>
      <c r="G44" s="1327">
        <f t="shared" si="1"/>
        <v>2.3082499185561493E-2</v>
      </c>
      <c r="H44" s="1327">
        <f t="shared" si="2"/>
        <v>2.5886533622623007E-4</v>
      </c>
      <c r="I44" s="1327">
        <f t="shared" si="7"/>
        <v>2.3903519174149374E-4</v>
      </c>
      <c r="O44" s="1355"/>
      <c r="P44" s="1502"/>
    </row>
    <row r="45" spans="2:16" ht="15.75">
      <c r="B45" s="1356" t="s">
        <v>1215</v>
      </c>
      <c r="C45" s="1357">
        <v>189922160.73000002</v>
      </c>
      <c r="D45" s="1357">
        <v>202587449</v>
      </c>
      <c r="E45" s="1355">
        <v>199671257</v>
      </c>
      <c r="F45" s="1357">
        <f t="shared" si="6"/>
        <v>-2916192</v>
      </c>
      <c r="G45" s="1327">
        <f t="shared" si="1"/>
        <v>-1.4394731827636568E-2</v>
      </c>
      <c r="H45" s="1327">
        <f t="shared" si="2"/>
        <v>2.3394199179980221E-5</v>
      </c>
      <c r="I45" s="1327">
        <f t="shared" si="7"/>
        <v>2.0810786248167998E-5</v>
      </c>
      <c r="O45" s="1355"/>
      <c r="P45" s="1502"/>
    </row>
    <row r="46" spans="2:16" ht="15.75">
      <c r="B46" s="1356" t="s">
        <v>1216</v>
      </c>
      <c r="C46" s="1357">
        <v>0</v>
      </c>
      <c r="D46" s="1357">
        <v>8001811443</v>
      </c>
      <c r="E46" s="1355">
        <v>8770271422</v>
      </c>
      <c r="F46" s="1357">
        <f t="shared" si="6"/>
        <v>768459979</v>
      </c>
      <c r="G46" s="1327">
        <f t="shared" si="1"/>
        <v>9.6035751963669466E-2</v>
      </c>
      <c r="H46" s="1327">
        <f t="shared" si="2"/>
        <v>9.2402550909354182E-4</v>
      </c>
      <c r="I46" s="1327">
        <f t="shared" si="7"/>
        <v>9.1408371261797786E-4</v>
      </c>
      <c r="O46" s="1355"/>
      <c r="P46" s="1502"/>
    </row>
    <row r="47" spans="2:16" ht="15.75">
      <c r="B47" s="1356" t="s">
        <v>1217</v>
      </c>
      <c r="C47" s="1357">
        <v>0</v>
      </c>
      <c r="D47" s="1357">
        <v>20000000</v>
      </c>
      <c r="E47" s="1355">
        <v>20000000</v>
      </c>
      <c r="F47" s="1357">
        <f t="shared" si="6"/>
        <v>0</v>
      </c>
      <c r="G47" s="1327">
        <f t="shared" ref="G47:G78" si="8">IFERROR((F47/D47),0)</f>
        <v>0</v>
      </c>
      <c r="H47" s="1327">
        <f t="shared" ref="H47:H78" si="9">D47/$M$16</f>
        <v>2.3095408225393293E-6</v>
      </c>
      <c r="I47" s="1327">
        <f t="shared" si="7"/>
        <v>2.0845049568820013E-6</v>
      </c>
      <c r="O47" s="1355"/>
      <c r="P47" s="1502"/>
    </row>
    <row r="48" spans="2:16" ht="15.75">
      <c r="B48" s="1356" t="s">
        <v>1218</v>
      </c>
      <c r="C48" s="1357">
        <v>3470662238.4399996</v>
      </c>
      <c r="D48" s="1357">
        <v>10633259499</v>
      </c>
      <c r="E48" s="1355">
        <v>11677239626</v>
      </c>
      <c r="F48" s="1357">
        <f t="shared" si="6"/>
        <v>1043980127</v>
      </c>
      <c r="G48" s="1327">
        <f t="shared" si="8"/>
        <v>9.818063098132615E-2</v>
      </c>
      <c r="H48" s="1327">
        <f t="shared" si="9"/>
        <v>1.2278973444797298E-3</v>
      </c>
      <c r="I48" s="1327">
        <f t="shared" si="7"/>
        <v>1.2170631941547962E-3</v>
      </c>
      <c r="O48" s="1355"/>
      <c r="P48" s="1502"/>
    </row>
    <row r="49" spans="2:16" ht="15.75">
      <c r="B49" s="1356" t="s">
        <v>1219</v>
      </c>
      <c r="C49" s="1357">
        <v>0</v>
      </c>
      <c r="D49" s="1357">
        <v>6900954671</v>
      </c>
      <c r="E49" s="1355">
        <v>6900954671</v>
      </c>
      <c r="F49" s="1357">
        <f t="shared" si="6"/>
        <v>0</v>
      </c>
      <c r="G49" s="1327">
        <f t="shared" si="8"/>
        <v>0</v>
      </c>
      <c r="H49" s="1327">
        <f t="shared" si="9"/>
        <v>7.969018263583983E-4</v>
      </c>
      <c r="I49" s="1327">
        <f t="shared" si="7"/>
        <v>7.1925371094587497E-4</v>
      </c>
      <c r="O49" s="1355"/>
      <c r="P49" s="1502"/>
    </row>
    <row r="50" spans="2:16" ht="15.75">
      <c r="B50" s="1356" t="s">
        <v>1220</v>
      </c>
      <c r="C50" s="1357">
        <v>378416097.12</v>
      </c>
      <c r="D50" s="1357">
        <v>372455651</v>
      </c>
      <c r="E50" s="1355">
        <v>391285157</v>
      </c>
      <c r="F50" s="1357">
        <f t="shared" si="6"/>
        <v>18829506</v>
      </c>
      <c r="G50" s="1327">
        <f t="shared" si="8"/>
        <v>5.0555028362289499E-2</v>
      </c>
      <c r="H50" s="1327">
        <f t="shared" si="9"/>
        <v>4.3010076528498067E-5</v>
      </c>
      <c r="I50" s="1327">
        <f t="shared" si="7"/>
        <v>4.0781792466042604E-5</v>
      </c>
      <c r="O50" s="1355"/>
      <c r="P50" s="1502"/>
    </row>
    <row r="51" spans="2:16" ht="15.75">
      <c r="B51" s="1356" t="s">
        <v>1221</v>
      </c>
      <c r="C51" s="1357">
        <v>7414468511.420001</v>
      </c>
      <c r="D51" s="1357">
        <v>8244393752</v>
      </c>
      <c r="E51" s="1355">
        <v>8719301132</v>
      </c>
      <c r="F51" s="1357">
        <f t="shared" si="6"/>
        <v>474907380</v>
      </c>
      <c r="G51" s="1327">
        <f t="shared" si="8"/>
        <v>5.7603675210780983E-2</v>
      </c>
      <c r="H51" s="1327">
        <f t="shared" si="9"/>
        <v>9.5203819636660927E-4</v>
      </c>
      <c r="I51" s="1327">
        <f t="shared" si="7"/>
        <v>9.0877132151004217E-4</v>
      </c>
      <c r="O51" s="1355"/>
      <c r="P51" s="1502"/>
    </row>
    <row r="52" spans="2:16" ht="15.75">
      <c r="B52" s="1356" t="s">
        <v>1222</v>
      </c>
      <c r="C52" s="1357">
        <v>283358556.42000002</v>
      </c>
      <c r="D52" s="1357">
        <v>276225000</v>
      </c>
      <c r="E52" s="1355">
        <v>286225000</v>
      </c>
      <c r="F52" s="1357">
        <f t="shared" si="6"/>
        <v>10000000</v>
      </c>
      <c r="G52" s="1327">
        <f t="shared" si="8"/>
        <v>3.6202371255317223E-2</v>
      </c>
      <c r="H52" s="1327">
        <f t="shared" si="9"/>
        <v>3.189764568529631E-5</v>
      </c>
      <c r="I52" s="1327">
        <f t="shared" si="7"/>
        <v>2.9831871564177538E-5</v>
      </c>
      <c r="O52" s="1355"/>
      <c r="P52" s="1502"/>
    </row>
    <row r="53" spans="2:16" ht="15.75">
      <c r="B53" s="1356" t="s">
        <v>1223</v>
      </c>
      <c r="C53" s="1357">
        <v>86903115.36999999</v>
      </c>
      <c r="D53" s="1357">
        <v>102701379</v>
      </c>
      <c r="E53" s="1355">
        <v>102701379</v>
      </c>
      <c r="F53" s="1357">
        <f t="shared" si="6"/>
        <v>0</v>
      </c>
      <c r="G53" s="1327">
        <f t="shared" si="8"/>
        <v>0</v>
      </c>
      <c r="H53" s="1327">
        <f t="shared" si="9"/>
        <v>1.185965136657917E-5</v>
      </c>
      <c r="I53" s="1327">
        <f t="shared" si="7"/>
        <v>1.0704076680205853E-5</v>
      </c>
      <c r="O53" s="1355"/>
      <c r="P53" s="1502"/>
    </row>
    <row r="54" spans="2:16" ht="15.75">
      <c r="B54" s="1356" t="s">
        <v>1224</v>
      </c>
      <c r="C54" s="1357">
        <v>210488809.94</v>
      </c>
      <c r="D54" s="1357">
        <v>195360446</v>
      </c>
      <c r="E54" s="1355">
        <v>216860446</v>
      </c>
      <c r="F54" s="1357">
        <f t="shared" si="6"/>
        <v>21500000</v>
      </c>
      <c r="G54" s="1327">
        <f t="shared" si="8"/>
        <v>0.11005298380614877</v>
      </c>
      <c r="H54" s="1327">
        <f t="shared" si="9"/>
        <v>2.2559646257324509E-5</v>
      </c>
      <c r="I54" s="1327">
        <f t="shared" si="7"/>
        <v>2.2602333731932079E-5</v>
      </c>
      <c r="O54" s="1355"/>
      <c r="P54" s="1502"/>
    </row>
    <row r="55" spans="2:16" ht="15.75">
      <c r="B55" s="1356" t="s">
        <v>1225</v>
      </c>
      <c r="C55" s="1357">
        <v>401054659.86000013</v>
      </c>
      <c r="D55" s="1357">
        <v>371707511</v>
      </c>
      <c r="E55" s="1355">
        <v>372657511</v>
      </c>
      <c r="F55" s="1357">
        <f t="shared" si="6"/>
        <v>950000</v>
      </c>
      <c r="G55" s="1327">
        <f t="shared" si="8"/>
        <v>2.5557729448195091E-3</v>
      </c>
      <c r="H55" s="1327">
        <f t="shared" si="9"/>
        <v>4.292368353494934E-5</v>
      </c>
      <c r="I55" s="1327">
        <f t="shared" si="7"/>
        <v>3.8840321444940443E-5</v>
      </c>
      <c r="O55" s="1355"/>
      <c r="P55" s="1502"/>
    </row>
    <row r="56" spans="2:16" ht="15.75">
      <c r="B56" s="1356" t="s">
        <v>1226</v>
      </c>
      <c r="C56" s="1358">
        <v>163852375.98000002</v>
      </c>
      <c r="D56" s="1358">
        <v>162648963</v>
      </c>
      <c r="E56" s="1355">
        <v>162648963</v>
      </c>
      <c r="F56" s="1357">
        <f t="shared" si="6"/>
        <v>0</v>
      </c>
      <c r="G56" s="1327">
        <f t="shared" si="8"/>
        <v>0</v>
      </c>
      <c r="H56" s="1327">
        <f t="shared" si="9"/>
        <v>1.8782220989609445E-5</v>
      </c>
      <c r="I56" s="1327">
        <f t="shared" si="7"/>
        <v>1.6952128480260861E-5</v>
      </c>
      <c r="O56" s="1355"/>
      <c r="P56" s="1502"/>
    </row>
    <row r="57" spans="2:16" ht="15.75">
      <c r="B57" s="1356" t="s">
        <v>1227</v>
      </c>
      <c r="C57" s="1357">
        <v>427496381.1500001</v>
      </c>
      <c r="D57" s="1357">
        <v>447091686</v>
      </c>
      <c r="E57" s="1355">
        <v>509869859</v>
      </c>
      <c r="F57" s="1357">
        <f t="shared" si="6"/>
        <v>62778173</v>
      </c>
      <c r="G57" s="1327">
        <f t="shared" si="8"/>
        <v>0.14041453904378798</v>
      </c>
      <c r="H57" s="1327">
        <f t="shared" si="9"/>
        <v>5.1628825011746773E-5</v>
      </c>
      <c r="I57" s="1327">
        <f t="shared" si="7"/>
        <v>5.3141312422511349E-5</v>
      </c>
      <c r="O57" s="1355"/>
      <c r="P57" s="1502"/>
    </row>
    <row r="58" spans="2:16" ht="15.75">
      <c r="B58" s="1356" t="s">
        <v>1228</v>
      </c>
      <c r="C58" s="1357">
        <v>110944663.17</v>
      </c>
      <c r="D58" s="1357">
        <v>105500000</v>
      </c>
      <c r="E58" s="1355">
        <v>106000000</v>
      </c>
      <c r="F58" s="1357">
        <f t="shared" si="6"/>
        <v>500000</v>
      </c>
      <c r="G58" s="1327">
        <f t="shared" si="8"/>
        <v>4.7393364928909956E-3</v>
      </c>
      <c r="H58" s="1327">
        <f t="shared" si="9"/>
        <v>1.2182827838894961E-5</v>
      </c>
      <c r="I58" s="1327">
        <f t="shared" si="7"/>
        <v>1.1047876271474606E-5</v>
      </c>
      <c r="O58" s="1355"/>
      <c r="P58" s="1502"/>
    </row>
    <row r="59" spans="2:16" ht="15.75">
      <c r="B59" s="1356" t="s">
        <v>1229</v>
      </c>
      <c r="C59" s="1357">
        <v>275803103.11000001</v>
      </c>
      <c r="D59" s="1357">
        <v>255843180</v>
      </c>
      <c r="E59" s="1355">
        <v>261943180</v>
      </c>
      <c r="F59" s="1357">
        <f t="shared" si="6"/>
        <v>6100000</v>
      </c>
      <c r="G59" s="1327">
        <f t="shared" si="8"/>
        <v>2.3842730535166112E-2</v>
      </c>
      <c r="H59" s="1327">
        <f t="shared" si="9"/>
        <v>2.9544013418913882E-5</v>
      </c>
      <c r="I59" s="1327">
        <f t="shared" si="7"/>
        <v>2.7301092856571714E-5</v>
      </c>
      <c r="O59" s="1355"/>
      <c r="P59" s="1502"/>
    </row>
    <row r="60" spans="2:16" ht="15.75">
      <c r="B60" s="1356" t="s">
        <v>1230</v>
      </c>
      <c r="C60" s="1357">
        <v>275793664.75999999</v>
      </c>
      <c r="D60" s="1357">
        <v>250078057</v>
      </c>
      <c r="E60" s="1355">
        <v>281648900</v>
      </c>
      <c r="F60" s="1357">
        <f t="shared" si="6"/>
        <v>31570843</v>
      </c>
      <c r="G60" s="1327">
        <f t="shared" si="8"/>
        <v>0.12624395510238628</v>
      </c>
      <c r="H60" s="1327">
        <f t="shared" si="9"/>
        <v>2.8878274073140861E-5</v>
      </c>
      <c r="I60" s="1327">
        <f t="shared" si="7"/>
        <v>2.9354926407518153E-5</v>
      </c>
      <c r="O60" s="1355"/>
      <c r="P60" s="1502"/>
    </row>
    <row r="61" spans="2:16" ht="15.75">
      <c r="B61" s="1356" t="s">
        <v>1231</v>
      </c>
      <c r="C61" s="1357">
        <v>355384305.63999999</v>
      </c>
      <c r="D61" s="1357">
        <v>349357729</v>
      </c>
      <c r="E61" s="1355">
        <v>383937729</v>
      </c>
      <c r="F61" s="1357">
        <f t="shared" si="6"/>
        <v>34580000</v>
      </c>
      <c r="G61" s="1327">
        <f t="shared" si="8"/>
        <v>9.8981637243239579E-2</v>
      </c>
      <c r="H61" s="1327">
        <f t="shared" si="9"/>
        <v>4.0342796839756601E-5</v>
      </c>
      <c r="I61" s="1327">
        <f t="shared" si="7"/>
        <v>4.001600496172592E-5</v>
      </c>
      <c r="O61" s="1355"/>
      <c r="P61" s="1502"/>
    </row>
    <row r="62" spans="2:16" ht="15.75">
      <c r="B62" s="1356" t="s">
        <v>1232</v>
      </c>
      <c r="C62" s="1357">
        <v>72406021.460000008</v>
      </c>
      <c r="D62" s="1357">
        <v>84192870</v>
      </c>
      <c r="E62" s="1355">
        <v>95052870</v>
      </c>
      <c r="F62" s="1357">
        <f t="shared" si="6"/>
        <v>10860000</v>
      </c>
      <c r="G62" s="1327">
        <f t="shared" si="8"/>
        <v>0.12898954507667929</v>
      </c>
      <c r="H62" s="1327">
        <f t="shared" si="9"/>
        <v>9.7223435115873403E-6</v>
      </c>
      <c r="I62" s="1327">
        <f t="shared" si="7"/>
        <v>9.9069089340430229E-6</v>
      </c>
      <c r="O62" s="1355"/>
      <c r="P62" s="1502"/>
    </row>
    <row r="63" spans="2:16" ht="15.75">
      <c r="B63" s="1356" t="s">
        <v>1233</v>
      </c>
      <c r="C63" s="1357">
        <v>52807093.879999995</v>
      </c>
      <c r="D63" s="1357">
        <v>50000000</v>
      </c>
      <c r="E63" s="1355">
        <v>50000000</v>
      </c>
      <c r="F63" s="1357">
        <f t="shared" si="6"/>
        <v>0</v>
      </c>
      <c r="G63" s="1327">
        <f t="shared" si="8"/>
        <v>0</v>
      </c>
      <c r="H63" s="1327">
        <f t="shared" si="9"/>
        <v>5.7738520563483233E-6</v>
      </c>
      <c r="I63" s="1327">
        <f t="shared" si="7"/>
        <v>5.2112623922050027E-6</v>
      </c>
      <c r="O63" s="1355"/>
      <c r="P63" s="1502"/>
    </row>
    <row r="64" spans="2:16" ht="15.75">
      <c r="B64" s="1356" t="s">
        <v>1234</v>
      </c>
      <c r="C64" s="1357">
        <v>86668860.760000005</v>
      </c>
      <c r="D64" s="1357">
        <v>80000000</v>
      </c>
      <c r="E64" s="1355">
        <v>80000000</v>
      </c>
      <c r="F64" s="1357">
        <f t="shared" si="6"/>
        <v>0</v>
      </c>
      <c r="G64" s="1327">
        <f t="shared" si="8"/>
        <v>0</v>
      </c>
      <c r="H64" s="1327">
        <f t="shared" si="9"/>
        <v>9.2381632901573173E-6</v>
      </c>
      <c r="I64" s="1327">
        <f t="shared" si="7"/>
        <v>8.3380198275280053E-6</v>
      </c>
      <c r="O64" s="1355"/>
      <c r="P64" s="1502"/>
    </row>
    <row r="65" spans="2:16" ht="15.75">
      <c r="B65" s="1356" t="s">
        <v>1095</v>
      </c>
      <c r="C65" s="1357">
        <v>92987839797.480011</v>
      </c>
      <c r="D65" s="1357">
        <v>102121197800</v>
      </c>
      <c r="E65" s="1355">
        <v>111322159355</v>
      </c>
      <c r="F65" s="1357">
        <f t="shared" si="6"/>
        <v>9200961555</v>
      </c>
      <c r="G65" s="1327">
        <f t="shared" si="8"/>
        <v>9.0098449227159372E-2</v>
      </c>
      <c r="H65" s="1327">
        <f t="shared" si="9"/>
        <v>1.1792653758285676E-2</v>
      </c>
      <c r="I65" s="1327">
        <f t="shared" si="7"/>
        <v>1.1602579649315277E-2</v>
      </c>
      <c r="O65" s="1355"/>
      <c r="P65" s="1502"/>
    </row>
    <row r="66" spans="2:16" ht="15.75">
      <c r="B66" s="1356" t="s">
        <v>1235</v>
      </c>
      <c r="C66" s="1357">
        <v>93954326.090000004</v>
      </c>
      <c r="D66" s="1357">
        <v>90434062</v>
      </c>
      <c r="E66" s="1355">
        <v>90996690</v>
      </c>
      <c r="F66" s="1357">
        <f t="shared" si="6"/>
        <v>562628</v>
      </c>
      <c r="G66" s="1327">
        <f t="shared" si="8"/>
        <v>6.2214168816170177E-3</v>
      </c>
      <c r="H66" s="1327">
        <f t="shared" si="9"/>
        <v>1.0443057896852634E-5</v>
      </c>
      <c r="I66" s="1327">
        <f t="shared" si="7"/>
        <v>9.4841525682427407E-6</v>
      </c>
      <c r="O66" s="1355"/>
      <c r="P66" s="1502"/>
    </row>
    <row r="67" spans="2:16" ht="15.75">
      <c r="B67" s="1356" t="s">
        <v>1236</v>
      </c>
      <c r="C67" s="1357">
        <v>3321542968.0300002</v>
      </c>
      <c r="D67" s="1357">
        <v>4431281406</v>
      </c>
      <c r="E67" s="1355">
        <v>4579304788</v>
      </c>
      <c r="F67" s="1357">
        <f t="shared" si="6"/>
        <v>148023382</v>
      </c>
      <c r="G67" s="1327">
        <f t="shared" si="8"/>
        <v>3.3404193604038512E-2</v>
      </c>
      <c r="H67" s="1327">
        <f t="shared" si="9"/>
        <v>5.1171126516582374E-4</v>
      </c>
      <c r="I67" s="1327">
        <f t="shared" si="7"/>
        <v>4.7727917648297406E-4</v>
      </c>
      <c r="O67" s="1355"/>
      <c r="P67" s="1502"/>
    </row>
    <row r="68" spans="2:16" ht="15.75">
      <c r="B68" s="1356" t="s">
        <v>1237</v>
      </c>
      <c r="C68" s="1357">
        <v>398669955.57999998</v>
      </c>
      <c r="D68" s="1357">
        <v>277317150</v>
      </c>
      <c r="E68" s="1355">
        <v>352317150</v>
      </c>
      <c r="F68" s="1357">
        <f t="shared" si="6"/>
        <v>75000000</v>
      </c>
      <c r="G68" s="1327">
        <f t="shared" si="8"/>
        <v>0.27044847388630672</v>
      </c>
      <c r="H68" s="1327">
        <f t="shared" si="9"/>
        <v>3.2023763935763127E-5</v>
      </c>
      <c r="I68" s="1327">
        <f t="shared" si="7"/>
        <v>3.6720342278476979E-5</v>
      </c>
      <c r="O68" s="1355"/>
      <c r="P68" s="1502"/>
    </row>
    <row r="69" spans="2:16" ht="15.75">
      <c r="B69" s="1356" t="s">
        <v>1238</v>
      </c>
      <c r="C69" s="1357">
        <v>328936151.43000001</v>
      </c>
      <c r="D69" s="1357">
        <v>354000000</v>
      </c>
      <c r="E69" s="1355">
        <v>350000000</v>
      </c>
      <c r="F69" s="1357">
        <f t="shared" si="6"/>
        <v>-4000000</v>
      </c>
      <c r="G69" s="1327">
        <f t="shared" si="8"/>
        <v>-1.1299435028248588E-2</v>
      </c>
      <c r="H69" s="1327">
        <f t="shared" si="9"/>
        <v>4.0878872558946128E-5</v>
      </c>
      <c r="I69" s="1327">
        <f t="shared" si="7"/>
        <v>3.6478836745435024E-5</v>
      </c>
      <c r="O69" s="1355"/>
      <c r="P69" s="1502"/>
    </row>
    <row r="70" spans="2:16" ht="15.75">
      <c r="B70" s="1356" t="s">
        <v>1239</v>
      </c>
      <c r="C70" s="1357">
        <v>0</v>
      </c>
      <c r="D70" s="1357">
        <v>5000000</v>
      </c>
      <c r="E70" s="1355">
        <v>20000000</v>
      </c>
      <c r="F70" s="1357">
        <f t="shared" si="6"/>
        <v>15000000</v>
      </c>
      <c r="G70" s="1327">
        <f t="shared" si="8"/>
        <v>3</v>
      </c>
      <c r="H70" s="1327">
        <f t="shared" si="9"/>
        <v>5.7738520563483233E-7</v>
      </c>
      <c r="I70" s="1327">
        <f t="shared" si="7"/>
        <v>2.0845049568820013E-6</v>
      </c>
      <c r="O70" s="1355"/>
      <c r="P70" s="1502"/>
    </row>
    <row r="71" spans="2:16" ht="15.75">
      <c r="B71" s="1356" t="s">
        <v>1240</v>
      </c>
      <c r="C71" s="1357">
        <v>159861918.22</v>
      </c>
      <c r="D71" s="1357">
        <v>162500000</v>
      </c>
      <c r="E71" s="1355">
        <v>468875000</v>
      </c>
      <c r="F71" s="1357">
        <f t="shared" si="6"/>
        <v>306375000</v>
      </c>
      <c r="G71" s="1327">
        <f t="shared" si="8"/>
        <v>1.8853846153846154</v>
      </c>
      <c r="H71" s="1327">
        <f t="shared" si="9"/>
        <v>1.876501918313205E-5</v>
      </c>
      <c r="I71" s="1327">
        <f t="shared" si="7"/>
        <v>4.8868613082902412E-5</v>
      </c>
      <c r="O71" s="1355"/>
      <c r="P71" s="1502"/>
    </row>
    <row r="72" spans="2:16" ht="15.75">
      <c r="B72" s="1356" t="s">
        <v>1092</v>
      </c>
      <c r="C72" s="1357">
        <v>11068701552.499998</v>
      </c>
      <c r="D72" s="1357">
        <v>12027715656</v>
      </c>
      <c r="E72" s="1355">
        <v>14069241994</v>
      </c>
      <c r="F72" s="1357">
        <f t="shared" si="6"/>
        <v>2041526338</v>
      </c>
      <c r="G72" s="1327">
        <f t="shared" si="8"/>
        <v>0.16973516803929339</v>
      </c>
      <c r="H72" s="1327">
        <f t="shared" si="9"/>
        <v>1.3889250154713703E-3</v>
      </c>
      <c r="I72" s="1327">
        <f t="shared" si="7"/>
        <v>1.4663702338032704E-3</v>
      </c>
      <c r="O72" s="1355"/>
      <c r="P72" s="1502"/>
    </row>
    <row r="73" spans="2:16" ht="15.75">
      <c r="B73" s="1356" t="s">
        <v>1241</v>
      </c>
      <c r="C73" s="1357">
        <v>59724586.449999988</v>
      </c>
      <c r="D73" s="1357">
        <v>53500000</v>
      </c>
      <c r="E73" s="1355">
        <v>53500000</v>
      </c>
      <c r="F73" s="1357">
        <f t="shared" si="6"/>
        <v>0</v>
      </c>
      <c r="G73" s="1327">
        <f t="shared" si="8"/>
        <v>0</v>
      </c>
      <c r="H73" s="1327">
        <f t="shared" si="9"/>
        <v>6.1780217002927053E-6</v>
      </c>
      <c r="I73" s="1327">
        <f t="shared" si="7"/>
        <v>5.576050759659353E-6</v>
      </c>
      <c r="O73" s="1355"/>
      <c r="P73" s="1502"/>
    </row>
    <row r="74" spans="2:16" ht="15.75">
      <c r="B74" s="1356" t="s">
        <v>1242</v>
      </c>
      <c r="C74" s="1357">
        <v>49535513.389999993</v>
      </c>
      <c r="D74" s="1357">
        <v>66000000</v>
      </c>
      <c r="E74" s="1355">
        <v>68609000</v>
      </c>
      <c r="F74" s="1357">
        <f t="shared" si="6"/>
        <v>2609000</v>
      </c>
      <c r="G74" s="1327">
        <f t="shared" si="8"/>
        <v>3.9530303030303034E-2</v>
      </c>
      <c r="H74" s="1327">
        <f t="shared" si="9"/>
        <v>7.6214847143797859E-6</v>
      </c>
      <c r="I74" s="1327">
        <f t="shared" si="7"/>
        <v>7.1507900293358608E-6</v>
      </c>
      <c r="O74" s="1355"/>
      <c r="P74" s="1502"/>
    </row>
    <row r="75" spans="2:16" ht="15.75">
      <c r="B75" s="1356" t="s">
        <v>1243</v>
      </c>
      <c r="C75" s="1357">
        <v>116936794.05999999</v>
      </c>
      <c r="D75" s="1357">
        <v>185561245</v>
      </c>
      <c r="E75" s="1355">
        <v>189379191</v>
      </c>
      <c r="F75" s="1357">
        <f t="shared" si="6"/>
        <v>3817946</v>
      </c>
      <c r="G75" s="1327">
        <f t="shared" si="8"/>
        <v>2.0575126018366606E-2</v>
      </c>
      <c r="H75" s="1327">
        <f t="shared" si="9"/>
        <v>2.1428063520436099E-5</v>
      </c>
      <c r="I75" s="1327">
        <f t="shared" si="7"/>
        <v>1.9738093118490162E-5</v>
      </c>
    </row>
    <row r="76" spans="2:16" ht="15.75">
      <c r="B76" s="1356" t="s">
        <v>1244</v>
      </c>
      <c r="C76" s="1357">
        <v>246235842.09999999</v>
      </c>
      <c r="D76" s="1357">
        <v>306985449</v>
      </c>
      <c r="E76" s="1355">
        <v>316985449</v>
      </c>
      <c r="F76" s="1357">
        <f t="shared" si="6"/>
        <v>10000000</v>
      </c>
      <c r="G76" s="1327">
        <f t="shared" si="8"/>
        <v>3.2574833864519745E-2</v>
      </c>
      <c r="H76" s="1327">
        <f t="shared" si="9"/>
        <v>3.5449771319553264E-5</v>
      </c>
      <c r="I76" s="1327">
        <f t="shared" si="7"/>
        <v>3.3037886984998337E-5</v>
      </c>
    </row>
    <row r="77" spans="2:16" ht="15.75">
      <c r="B77" s="1356" t="s">
        <v>1245</v>
      </c>
      <c r="C77" s="1357"/>
      <c r="D77" s="1357">
        <v>2803796528</v>
      </c>
      <c r="E77" s="1355">
        <v>3933796528</v>
      </c>
      <c r="F77" s="1357">
        <f t="shared" si="6"/>
        <v>1130000000</v>
      </c>
      <c r="G77" s="1327">
        <f t="shared" si="8"/>
        <v>0.40302496586870729</v>
      </c>
      <c r="H77" s="1327">
        <f t="shared" si="9"/>
        <v>3.2377412697550176E-4</v>
      </c>
      <c r="I77" s="1327">
        <f t="shared" si="7"/>
        <v>4.1000091809906031E-4</v>
      </c>
    </row>
    <row r="78" spans="2:16" ht="15.75">
      <c r="B78" s="1359" t="s">
        <v>1168</v>
      </c>
      <c r="C78" s="1360">
        <f>SUM(C79:C87)</f>
        <v>23692121573.390018</v>
      </c>
      <c r="D78" s="1360">
        <f>SUM(D79:D87)</f>
        <v>104699580631</v>
      </c>
      <c r="E78" s="2078">
        <f>SUM(E79:E87)</f>
        <v>115948470652</v>
      </c>
      <c r="F78" s="2079">
        <f t="shared" si="6"/>
        <v>11248890021</v>
      </c>
      <c r="G78" s="2080">
        <f t="shared" si="8"/>
        <v>0.10743968555753097</v>
      </c>
      <c r="H78" s="2080">
        <f t="shared" si="9"/>
        <v>1.2090397778502128E-2</v>
      </c>
      <c r="I78" s="2080">
        <f t="shared" si="7"/>
        <v>1.2084758090849062E-2</v>
      </c>
    </row>
    <row r="79" spans="2:16" ht="15.75">
      <c r="B79" s="1356" t="s">
        <v>1246</v>
      </c>
      <c r="C79" s="1357">
        <v>0</v>
      </c>
      <c r="D79" s="1357">
        <v>0</v>
      </c>
      <c r="E79" s="1357">
        <v>0</v>
      </c>
      <c r="F79" s="1357">
        <f t="shared" si="6"/>
        <v>0</v>
      </c>
      <c r="G79" s="1327">
        <f t="shared" ref="G79:G88" si="10">IFERROR((F79/D79),0)</f>
        <v>0</v>
      </c>
      <c r="H79" s="1327">
        <f t="shared" ref="H79:H88" si="11">D79/$M$16</f>
        <v>0</v>
      </c>
      <c r="I79" s="1327">
        <f t="shared" si="7"/>
        <v>0</v>
      </c>
    </row>
    <row r="80" spans="2:16" ht="15.75">
      <c r="B80" s="1356" t="s">
        <v>1247</v>
      </c>
      <c r="C80" s="1357">
        <v>409697436.74000001</v>
      </c>
      <c r="D80" s="1357">
        <v>447329259</v>
      </c>
      <c r="E80" s="1357">
        <v>456500576</v>
      </c>
      <c r="F80" s="1357">
        <f t="shared" si="6"/>
        <v>9171317</v>
      </c>
      <c r="G80" s="1327">
        <f t="shared" si="10"/>
        <v>2.0502385693487578E-2</v>
      </c>
      <c r="H80" s="1327">
        <f t="shared" si="11"/>
        <v>5.1656259238838432E-5</v>
      </c>
      <c r="I80" s="1327">
        <f t="shared" si="7"/>
        <v>4.7578885674574435E-5</v>
      </c>
    </row>
    <row r="81" spans="2:9" ht="15.75">
      <c r="B81" s="1356" t="s">
        <v>1248</v>
      </c>
      <c r="C81" s="1357">
        <v>0</v>
      </c>
      <c r="D81" s="1357">
        <v>789960000</v>
      </c>
      <c r="E81" s="1357">
        <v>894300000</v>
      </c>
      <c r="F81" s="1357">
        <f t="shared" si="6"/>
        <v>104340000</v>
      </c>
      <c r="G81" s="1327">
        <f t="shared" si="10"/>
        <v>0.13208263709554915</v>
      </c>
      <c r="H81" s="1327">
        <f t="shared" si="11"/>
        <v>9.1222243408658425E-5</v>
      </c>
      <c r="I81" s="1327">
        <f t="shared" si="7"/>
        <v>9.3208639146978689E-5</v>
      </c>
    </row>
    <row r="82" spans="2:9" ht="15.75">
      <c r="B82" s="1356" t="s">
        <v>1249</v>
      </c>
      <c r="C82" s="1357">
        <v>0</v>
      </c>
      <c r="D82" s="1357">
        <v>1358263707</v>
      </c>
      <c r="E82" s="1357">
        <v>1476618153</v>
      </c>
      <c r="F82" s="1357">
        <f t="shared" si="6"/>
        <v>118354446</v>
      </c>
      <c r="G82" s="1327">
        <f t="shared" si="10"/>
        <v>8.7136573987837543E-2</v>
      </c>
      <c r="H82" s="1327">
        <f t="shared" si="11"/>
        <v>1.5684827395450493E-4</v>
      </c>
      <c r="I82" s="1327">
        <f t="shared" si="7"/>
        <v>1.5390089296752227E-4</v>
      </c>
    </row>
    <row r="83" spans="2:9" ht="15.75">
      <c r="B83" s="1356" t="s">
        <v>1250</v>
      </c>
      <c r="C83" s="1357">
        <v>383178628.08000004</v>
      </c>
      <c r="D83" s="1357">
        <v>345288000</v>
      </c>
      <c r="E83" s="1357">
        <v>382664884</v>
      </c>
      <c r="F83" s="1357">
        <f t="shared" si="6"/>
        <v>37376884</v>
      </c>
      <c r="G83" s="1327">
        <f t="shared" si="10"/>
        <v>0.10824843029586896</v>
      </c>
      <c r="H83" s="1327">
        <f t="shared" si="11"/>
        <v>3.9872836576647996E-5</v>
      </c>
      <c r="I83" s="1327">
        <f t="shared" si="7"/>
        <v>3.9883342376133796E-5</v>
      </c>
    </row>
    <row r="84" spans="2:9" ht="15.75">
      <c r="B84" s="1356" t="s">
        <v>1251</v>
      </c>
      <c r="C84" s="1357">
        <v>0</v>
      </c>
      <c r="D84" s="1357">
        <v>70786613739</v>
      </c>
      <c r="E84" s="1357">
        <v>79825168315</v>
      </c>
      <c r="F84" s="1357">
        <f t="shared" si="6"/>
        <v>9038554576</v>
      </c>
      <c r="G84" s="1327">
        <f t="shared" si="10"/>
        <v>0.12768734226115683</v>
      </c>
      <c r="H84" s="1327">
        <f t="shared" si="11"/>
        <v>8.174228705977192E-3</v>
      </c>
      <c r="I84" s="1327">
        <f t="shared" si="7"/>
        <v>8.3197979518278772E-3</v>
      </c>
    </row>
    <row r="85" spans="2:9" ht="15.75">
      <c r="B85" s="1356" t="s">
        <v>1252</v>
      </c>
      <c r="C85" s="1357">
        <v>580538009.64999998</v>
      </c>
      <c r="D85" s="1357">
        <v>632217337</v>
      </c>
      <c r="E85" s="1357">
        <v>564000000</v>
      </c>
      <c r="F85" s="1357">
        <f t="shared" si="6"/>
        <v>-68217337</v>
      </c>
      <c r="G85" s="1327">
        <f t="shared" si="10"/>
        <v>-0.10790171829786439</v>
      </c>
      <c r="H85" s="1327">
        <f t="shared" si="11"/>
        <v>7.3006587425930217E-5</v>
      </c>
      <c r="I85" s="1327">
        <f t="shared" si="7"/>
        <v>5.8783039784072435E-5</v>
      </c>
    </row>
    <row r="86" spans="2:9" ht="15.75">
      <c r="B86" s="1356" t="s">
        <v>1253</v>
      </c>
      <c r="C86" s="1357">
        <v>1378964490.9900002</v>
      </c>
      <c r="D86" s="1357">
        <v>3105004030</v>
      </c>
      <c r="E86" s="1357">
        <v>3431996666</v>
      </c>
      <c r="F86" s="1357">
        <f t="shared" si="6"/>
        <v>326992636</v>
      </c>
      <c r="G86" s="1327">
        <f t="shared" si="10"/>
        <v>0.10531150131872775</v>
      </c>
      <c r="H86" s="1327">
        <f t="shared" si="11"/>
        <v>3.5855667807170659E-4</v>
      </c>
      <c r="I86" s="1327">
        <f t="shared" si="7"/>
        <v>3.577007031139751E-4</v>
      </c>
    </row>
    <row r="87" spans="2:9" ht="15.75">
      <c r="B87" s="1356" t="s">
        <v>1254</v>
      </c>
      <c r="C87" s="1357">
        <v>20939743007.930019</v>
      </c>
      <c r="D87" s="1357">
        <v>27234904559</v>
      </c>
      <c r="E87" s="1357">
        <v>28917222058</v>
      </c>
      <c r="F87" s="1357">
        <f t="shared" si="6"/>
        <v>1682317499</v>
      </c>
      <c r="G87" s="1327">
        <f t="shared" si="10"/>
        <v>6.1770640515942776E-2</v>
      </c>
      <c r="H87" s="1327">
        <f t="shared" si="11"/>
        <v>3.1450061938486495E-3</v>
      </c>
      <c r="I87" s="1327">
        <f t="shared" si="7"/>
        <v>3.0139046359579274E-3</v>
      </c>
    </row>
    <row r="88" spans="2:9" ht="15.75">
      <c r="B88" s="1361" t="s">
        <v>997</v>
      </c>
      <c r="C88" s="1362">
        <f>C15+C78</f>
        <v>168923973233.85004</v>
      </c>
      <c r="D88" s="1362">
        <f>D15+D78</f>
        <v>309820321786</v>
      </c>
      <c r="E88" s="1363">
        <f>E15+E78</f>
        <v>338877101600</v>
      </c>
      <c r="F88" s="2076">
        <f t="shared" si="6"/>
        <v>29056779814</v>
      </c>
      <c r="G88" s="2077">
        <f t="shared" si="10"/>
        <v>9.3785906768472677E-2</v>
      </c>
      <c r="H88" s="2077">
        <f t="shared" si="11"/>
        <v>3.5777134040851907E-2</v>
      </c>
      <c r="I88" s="2077">
        <f t="shared" si="7"/>
        <v>3.5319549902950276E-2</v>
      </c>
    </row>
    <row r="89" spans="2:9" ht="15" customHeight="1">
      <c r="B89" s="1491"/>
      <c r="C89" s="1491"/>
      <c r="D89" s="1491"/>
      <c r="E89" s="1491"/>
      <c r="F89" s="1491"/>
      <c r="G89" s="1491"/>
      <c r="H89" s="1491"/>
      <c r="I89" s="1491"/>
    </row>
    <row r="90" spans="2:9">
      <c r="B90" s="2626" t="s">
        <v>1170</v>
      </c>
      <c r="C90" s="2626"/>
      <c r="D90" s="2626"/>
      <c r="E90" s="2626"/>
      <c r="F90" s="2626"/>
      <c r="G90" s="2626"/>
      <c r="H90" s="2626"/>
      <c r="I90" s="2626"/>
    </row>
    <row r="91" spans="2:9">
      <c r="B91" s="999" t="s">
        <v>998</v>
      </c>
      <c r="C91" s="1279"/>
      <c r="D91" s="1280"/>
      <c r="E91" s="1280"/>
      <c r="F91" s="1281"/>
      <c r="G91" s="1281"/>
      <c r="H91" s="1281"/>
      <c r="I91" s="1281"/>
    </row>
    <row r="92" spans="2:9" ht="15.75">
      <c r="B92" s="999" t="s">
        <v>999</v>
      </c>
      <c r="C92" s="971"/>
      <c r="D92" s="971"/>
      <c r="E92" s="971"/>
      <c r="F92" s="971"/>
      <c r="G92" s="971"/>
      <c r="H92" s="971"/>
      <c r="I92" s="971"/>
    </row>
    <row r="93" spans="2:9" ht="15.75">
      <c r="B93" s="999" t="s">
        <v>2014</v>
      </c>
      <c r="C93" s="971"/>
      <c r="D93" s="971"/>
      <c r="E93" s="971"/>
      <c r="F93" s="971"/>
      <c r="G93" s="971"/>
      <c r="H93" s="971"/>
      <c r="I93" s="971"/>
    </row>
    <row r="94" spans="2:9">
      <c r="B94" s="999" t="s">
        <v>1171</v>
      </c>
    </row>
    <row r="100" spans="2:8">
      <c r="B100" s="1491"/>
      <c r="C100" s="1491"/>
      <c r="D100" s="1491"/>
      <c r="E100" s="1491"/>
    </row>
    <row r="101" spans="2:8">
      <c r="B101" s="1364"/>
      <c r="C101" s="1364"/>
      <c r="D101" s="1364"/>
      <c r="E101" s="1364"/>
      <c r="F101" s="1364"/>
      <c r="G101" s="1364"/>
      <c r="H101" s="1364"/>
    </row>
    <row r="102" spans="2:8">
      <c r="B102" s="1491"/>
      <c r="C102" s="1491"/>
      <c r="D102" s="1491"/>
      <c r="E102" s="1491"/>
      <c r="F102" s="1491"/>
    </row>
  </sheetData>
  <mergeCells count="12">
    <mergeCell ref="H11:I12"/>
    <mergeCell ref="B90:I90"/>
    <mergeCell ref="A2:F2"/>
    <mergeCell ref="A3:F3"/>
    <mergeCell ref="A4:F4"/>
    <mergeCell ref="B7:I8"/>
    <mergeCell ref="B9:I9"/>
    <mergeCell ref="B11:B14"/>
    <mergeCell ref="C11:C13"/>
    <mergeCell ref="D11:D13"/>
    <mergeCell ref="E11:E13"/>
    <mergeCell ref="F11:G12"/>
  </mergeCells>
  <pageMargins left="0.7" right="0.7" top="0.75" bottom="0.75" header="0.3" footer="0.3"/>
  <pageSetup orientation="portrait" r:id="rId1"/>
  <headerFooter>
    <oddHeader>&amp;L&amp;G&amp;C&amp;"Avenir Next LT Pro,Negrita"&amp;14Ministerio de Hacienda&amp;"Avenir Next LT Pro,Normal"
Dirección de Presupuesto&amp;R&amp;G</oddHeader>
  </headerFooter>
  <drawing r:id="rId2"/>
  <legacyDrawingHF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68EB6-DC3E-4CDF-90BB-0DC80C3E40FE}">
  <dimension ref="B2:P62"/>
  <sheetViews>
    <sheetView showGridLines="0" workbookViewId="0">
      <selection activeCell="D10" sqref="D10:K10"/>
    </sheetView>
  </sheetViews>
  <sheetFormatPr baseColWidth="10" defaultColWidth="11.42578125" defaultRowHeight="15"/>
  <cols>
    <col min="1" max="3" width="11.42578125" style="1495"/>
    <col min="4" max="4" width="77.42578125" style="1495" bestFit="1" customWidth="1"/>
    <col min="5" max="5" width="18.42578125" style="1495" customWidth="1"/>
    <col min="6" max="6" width="21" style="1495" customWidth="1"/>
    <col min="7" max="7" width="25.42578125" style="1495" customWidth="1"/>
    <col min="8" max="8" width="13.140625" style="1495" customWidth="1"/>
    <col min="9" max="9" width="11.42578125" style="1495" bestFit="1" customWidth="1"/>
    <col min="10" max="10" width="11.5703125" style="1495" customWidth="1"/>
    <col min="11" max="13" width="11.42578125" style="1495" bestFit="1"/>
    <col min="14" max="14" width="31.5703125" style="1495" customWidth="1"/>
    <col min="15" max="15" width="20.42578125" style="1495" customWidth="1"/>
    <col min="16" max="16384" width="11.42578125" style="1495"/>
  </cols>
  <sheetData>
    <row r="2" spans="2:16" ht="18.75">
      <c r="C2" s="2633" t="s">
        <v>476</v>
      </c>
      <c r="D2" s="2633"/>
      <c r="E2" s="2633"/>
      <c r="F2" s="2633"/>
      <c r="G2" s="2633"/>
      <c r="H2" s="2633"/>
      <c r="I2" s="2633"/>
      <c r="J2" s="2633"/>
      <c r="K2" s="2633"/>
    </row>
    <row r="3" spans="2:16" ht="18.75">
      <c r="C3" s="2633" t="s">
        <v>477</v>
      </c>
      <c r="D3" s="2633"/>
      <c r="E3" s="2633"/>
      <c r="F3" s="2633"/>
      <c r="G3" s="2633"/>
      <c r="H3" s="2633"/>
      <c r="I3" s="2633"/>
      <c r="J3" s="2633"/>
      <c r="K3" s="2633"/>
    </row>
    <row r="4" spans="2:16" ht="18.75">
      <c r="C4" s="2634" t="s">
        <v>478</v>
      </c>
      <c r="D4" s="2634"/>
      <c r="E4" s="2634"/>
      <c r="F4" s="2634"/>
      <c r="G4" s="2634"/>
      <c r="H4" s="2634"/>
      <c r="I4" s="2634"/>
      <c r="J4" s="2634"/>
      <c r="K4" s="2634"/>
    </row>
    <row r="5" spans="2:16">
      <c r="D5" s="166"/>
      <c r="E5" s="166"/>
      <c r="F5" s="166"/>
      <c r="G5" s="166"/>
      <c r="H5" s="166"/>
      <c r="I5" s="166"/>
      <c r="J5" s="166"/>
      <c r="K5" s="166"/>
    </row>
    <row r="6" spans="2:16">
      <c r="D6" s="2662"/>
      <c r="E6" s="2662"/>
      <c r="F6" s="2662"/>
      <c r="G6" s="2662"/>
      <c r="H6" s="2662"/>
      <c r="I6" s="2662"/>
      <c r="J6" s="2662"/>
      <c r="K6" s="2662"/>
    </row>
    <row r="7" spans="2:16">
      <c r="D7" s="2662"/>
      <c r="E7" s="2662"/>
      <c r="F7" s="2662"/>
      <c r="G7" s="2662"/>
      <c r="H7" s="2662"/>
      <c r="I7" s="2662"/>
      <c r="J7" s="2662"/>
      <c r="K7" s="2662"/>
    </row>
    <row r="8" spans="2:16">
      <c r="D8" s="2639" t="s">
        <v>1975</v>
      </c>
      <c r="E8" s="2639"/>
      <c r="F8" s="2639"/>
      <c r="G8" s="2639"/>
      <c r="H8" s="2639"/>
      <c r="I8" s="2639"/>
      <c r="J8" s="2639"/>
      <c r="K8" s="2639"/>
    </row>
    <row r="9" spans="2:16">
      <c r="D9" s="2639"/>
      <c r="E9" s="2639"/>
      <c r="F9" s="2639"/>
      <c r="G9" s="2639"/>
      <c r="H9" s="2639"/>
      <c r="I9" s="2639"/>
      <c r="J9" s="2639"/>
      <c r="K9" s="2639"/>
    </row>
    <row r="10" spans="2:16" ht="16.5" thickBot="1">
      <c r="D10" s="2657" t="s">
        <v>170</v>
      </c>
      <c r="E10" s="2657"/>
      <c r="F10" s="2657"/>
      <c r="G10" s="2657"/>
      <c r="H10" s="2657"/>
      <c r="I10" s="2657"/>
      <c r="J10" s="2657"/>
      <c r="K10" s="2657"/>
    </row>
    <row r="11" spans="2:16" ht="16.5" thickBot="1">
      <c r="D11" s="1284"/>
      <c r="E11" s="1284"/>
      <c r="F11" s="1284"/>
      <c r="G11" s="1284"/>
      <c r="H11" s="1284"/>
      <c r="I11" s="1284"/>
      <c r="J11" s="1284"/>
      <c r="K11" s="1284"/>
    </row>
    <row r="12" spans="2:16">
      <c r="B12" s="1365"/>
      <c r="D12" s="2658" t="s">
        <v>38</v>
      </c>
      <c r="E12" s="2655" t="s">
        <v>955</v>
      </c>
      <c r="F12" s="2655" t="s">
        <v>1106</v>
      </c>
      <c r="G12" s="2655" t="s">
        <v>971</v>
      </c>
      <c r="H12" s="2651" t="s">
        <v>958</v>
      </c>
      <c r="I12" s="2656"/>
      <c r="J12" s="2660" t="s">
        <v>959</v>
      </c>
      <c r="K12" s="2661"/>
    </row>
    <row r="13" spans="2:16" ht="15.75" thickBot="1">
      <c r="B13" s="1365"/>
      <c r="D13" s="2641"/>
      <c r="E13" s="2644"/>
      <c r="F13" s="2644"/>
      <c r="G13" s="2644"/>
      <c r="H13" s="2648"/>
      <c r="I13" s="2649"/>
      <c r="J13" s="2637"/>
      <c r="K13" s="2638"/>
    </row>
    <row r="14" spans="2:16" ht="16.5" thickBot="1">
      <c r="B14" s="1365"/>
      <c r="D14" s="2641"/>
      <c r="E14" s="2645"/>
      <c r="F14" s="2645"/>
      <c r="G14" s="2645"/>
      <c r="H14" s="1285" t="s">
        <v>48</v>
      </c>
      <c r="I14" s="1285" t="s">
        <v>49</v>
      </c>
      <c r="J14" s="1286">
        <v>2026</v>
      </c>
      <c r="K14" s="1286">
        <v>2027</v>
      </c>
    </row>
    <row r="15" spans="2:16" ht="16.5" thickBot="1">
      <c r="B15" s="1365"/>
      <c r="D15" s="2659"/>
      <c r="E15" s="1351">
        <v>1</v>
      </c>
      <c r="F15" s="1351">
        <v>2</v>
      </c>
      <c r="G15" s="1351">
        <v>3</v>
      </c>
      <c r="H15" s="1351" t="s">
        <v>960</v>
      </c>
      <c r="I15" s="1351" t="s">
        <v>961</v>
      </c>
      <c r="J15" s="1351" t="s">
        <v>962</v>
      </c>
      <c r="K15" s="1351" t="s">
        <v>963</v>
      </c>
      <c r="N15" s="1244" t="s">
        <v>953</v>
      </c>
      <c r="O15" s="1078">
        <v>8659730022875.3242</v>
      </c>
      <c r="P15" s="971"/>
    </row>
    <row r="16" spans="2:16" ht="16.5" thickBot="1">
      <c r="D16" s="2107" t="s">
        <v>1164</v>
      </c>
      <c r="E16" s="2107"/>
      <c r="F16" s="2107"/>
      <c r="G16" s="2107"/>
      <c r="H16" s="2107"/>
      <c r="I16" s="2107"/>
      <c r="J16" s="2107"/>
      <c r="K16" s="2107"/>
      <c r="N16" s="1245" t="s">
        <v>954</v>
      </c>
      <c r="O16" s="1246">
        <v>9594604193177.8203</v>
      </c>
    </row>
    <row r="17" spans="4:12" ht="15.75">
      <c r="D17" s="1366" t="s">
        <v>964</v>
      </c>
      <c r="E17" s="1367">
        <f>SUM(E18:E21)</f>
        <v>6562635797.4799986</v>
      </c>
      <c r="F17" s="1367">
        <f>SUM(F18:F21)</f>
        <v>22618828856</v>
      </c>
      <c r="G17" s="1367">
        <f>SUM(G18:G21)</f>
        <v>25108522501</v>
      </c>
      <c r="H17" s="1367">
        <f t="shared" ref="H17:H44" si="0">G17-F17</f>
        <v>2489693645</v>
      </c>
      <c r="I17" s="1305">
        <f t="shared" ref="I17:I44" si="1">IFERROR((H17/F17),0)</f>
        <v>0.11007173098352392</v>
      </c>
      <c r="J17" s="1305">
        <f t="shared" ref="J17:J44" si="2">F17/$O$15</f>
        <v>2.6119554300481278E-3</v>
      </c>
      <c r="K17" s="1305">
        <f t="shared" ref="K17:K44" si="3">G17/$O$16</f>
        <v>2.6169419806658881E-3</v>
      </c>
      <c r="L17" s="127"/>
    </row>
    <row r="18" spans="4:12" ht="15.75">
      <c r="D18" s="1368" t="s">
        <v>288</v>
      </c>
      <c r="E18" s="1357">
        <v>6561772310.789999</v>
      </c>
      <c r="F18" s="1357">
        <v>19891034429</v>
      </c>
      <c r="G18" s="1355">
        <v>21167585973</v>
      </c>
      <c r="H18" s="1357">
        <f t="shared" si="0"/>
        <v>1276551544</v>
      </c>
      <c r="I18" s="1308">
        <f t="shared" si="1"/>
        <v>6.4177232639990825E-2</v>
      </c>
      <c r="J18" s="1308">
        <f t="shared" si="2"/>
        <v>2.296957800815539E-3</v>
      </c>
      <c r="K18" s="1308">
        <f t="shared" si="3"/>
        <v>2.206196894297221E-3</v>
      </c>
    </row>
    <row r="19" spans="4:12" ht="15.75">
      <c r="D19" s="1368" t="s">
        <v>289</v>
      </c>
      <c r="E19" s="1357">
        <v>863486.69</v>
      </c>
      <c r="F19" s="1357">
        <v>5800000</v>
      </c>
      <c r="G19" s="1355">
        <v>5800000</v>
      </c>
      <c r="H19" s="1357">
        <f t="shared" si="0"/>
        <v>0</v>
      </c>
      <c r="I19" s="1308">
        <f t="shared" si="1"/>
        <v>0</v>
      </c>
      <c r="J19" s="1308">
        <f t="shared" si="2"/>
        <v>6.6976683853640544E-7</v>
      </c>
      <c r="K19" s="1308">
        <f t="shared" si="3"/>
        <v>6.0450643749578029E-7</v>
      </c>
    </row>
    <row r="20" spans="4:12" ht="15.75">
      <c r="D20" s="1368" t="s">
        <v>290</v>
      </c>
      <c r="E20" s="1357">
        <v>0</v>
      </c>
      <c r="F20" s="1357">
        <v>720000</v>
      </c>
      <c r="G20" s="1355">
        <v>840000</v>
      </c>
      <c r="H20" s="1357">
        <f t="shared" si="0"/>
        <v>120000</v>
      </c>
      <c r="I20" s="1308">
        <f t="shared" si="1"/>
        <v>0.16666666666666666</v>
      </c>
      <c r="J20" s="1308">
        <f t="shared" si="2"/>
        <v>8.3143469611415843E-8</v>
      </c>
      <c r="K20" s="1308">
        <f t="shared" si="3"/>
        <v>8.7549208189044055E-8</v>
      </c>
    </row>
    <row r="21" spans="4:12" ht="15.75">
      <c r="D21" s="1368" t="s">
        <v>291</v>
      </c>
      <c r="E21" s="1357">
        <v>0</v>
      </c>
      <c r="F21" s="1357">
        <v>2721274427</v>
      </c>
      <c r="G21" s="1355">
        <v>3934296528</v>
      </c>
      <c r="H21" s="1357">
        <f t="shared" si="0"/>
        <v>1213022101</v>
      </c>
      <c r="I21" s="1308">
        <f t="shared" si="1"/>
        <v>0.44575515389576692</v>
      </c>
      <c r="J21" s="1308">
        <f t="shared" si="2"/>
        <v>3.1424471892444107E-4</v>
      </c>
      <c r="K21" s="1308">
        <f t="shared" si="3"/>
        <v>4.1005303072298233E-4</v>
      </c>
    </row>
    <row r="22" spans="4:12" ht="15.75">
      <c r="D22" s="1366" t="s">
        <v>292</v>
      </c>
      <c r="E22" s="1367">
        <f>SUM(E23:E30)</f>
        <v>30113326000.67001</v>
      </c>
      <c r="F22" s="1367">
        <f>SUM(F23:F30)</f>
        <v>36310840956</v>
      </c>
      <c r="G22" s="1367">
        <f>SUM(G23:G30)</f>
        <v>38673448187</v>
      </c>
      <c r="H22" s="1367">
        <f t="shared" si="0"/>
        <v>2362607231</v>
      </c>
      <c r="I22" s="1305">
        <f t="shared" si="1"/>
        <v>6.5066166709355791E-2</v>
      </c>
      <c r="J22" s="1305">
        <f t="shared" si="2"/>
        <v>4.1930684744307502E-3</v>
      </c>
      <c r="K22" s="1305">
        <f t="shared" si="3"/>
        <v>4.0307497222760369E-3</v>
      </c>
      <c r="L22" s="127"/>
    </row>
    <row r="23" spans="4:12" ht="15.75">
      <c r="D23" s="1368" t="s">
        <v>293</v>
      </c>
      <c r="E23" s="1503">
        <v>3050538820.2100019</v>
      </c>
      <c r="F23" s="1503">
        <v>3461704137</v>
      </c>
      <c r="G23" s="1503">
        <v>3877203322</v>
      </c>
      <c r="H23" s="1357">
        <f t="shared" si="0"/>
        <v>415499185</v>
      </c>
      <c r="I23" s="1504">
        <f t="shared" si="1"/>
        <v>0.12002735316371724</v>
      </c>
      <c r="J23" s="1504">
        <f t="shared" si="2"/>
        <v>3.9974735099773895E-4</v>
      </c>
      <c r="K23" s="1504">
        <f t="shared" si="3"/>
        <v>4.0410247717741806E-4</v>
      </c>
    </row>
    <row r="24" spans="4:12" ht="15.75">
      <c r="D24" s="1368" t="s">
        <v>294</v>
      </c>
      <c r="E24" s="1503">
        <v>4140791665.8900018</v>
      </c>
      <c r="F24" s="1503">
        <v>2966525741</v>
      </c>
      <c r="G24" s="1503">
        <v>3509715124</v>
      </c>
      <c r="H24" s="1357">
        <f t="shared" si="0"/>
        <v>543189383</v>
      </c>
      <c r="I24" s="1504">
        <f t="shared" si="1"/>
        <v>0.18310624293349087</v>
      </c>
      <c r="J24" s="1504">
        <f t="shared" si="2"/>
        <v>3.4256561499766165E-4</v>
      </c>
      <c r="K24" s="1504">
        <f t="shared" si="3"/>
        <v>3.6580092866108634E-4</v>
      </c>
    </row>
    <row r="25" spans="4:12" ht="15.75">
      <c r="D25" s="1368" t="s">
        <v>295</v>
      </c>
      <c r="E25" s="1503">
        <v>6870667290.4600029</v>
      </c>
      <c r="F25" s="1503">
        <v>5809917979</v>
      </c>
      <c r="G25" s="1503">
        <v>7618040035</v>
      </c>
      <c r="H25" s="1357">
        <f t="shared" si="0"/>
        <v>1808122056</v>
      </c>
      <c r="I25" s="1504">
        <f t="shared" si="1"/>
        <v>0.31121300895046594</v>
      </c>
      <c r="J25" s="1504">
        <f t="shared" si="2"/>
        <v>6.7091213740528481E-4</v>
      </c>
      <c r="K25" s="1504">
        <f t="shared" si="3"/>
        <v>7.9399211073415165E-4</v>
      </c>
    </row>
    <row r="26" spans="4:12" ht="15.75">
      <c r="D26" s="1368" t="s">
        <v>296</v>
      </c>
      <c r="E26" s="1503">
        <v>912835250.53999984</v>
      </c>
      <c r="F26" s="1503">
        <v>3166664935</v>
      </c>
      <c r="G26" s="1503">
        <v>3268929429</v>
      </c>
      <c r="H26" s="1357">
        <f t="shared" si="0"/>
        <v>102264494</v>
      </c>
      <c r="I26" s="1504">
        <f t="shared" si="1"/>
        <v>3.2294068396598458E-2</v>
      </c>
      <c r="J26" s="1504">
        <f t="shared" si="2"/>
        <v>3.6567709693431758E-4</v>
      </c>
      <c r="K26" s="1504">
        <f t="shared" si="3"/>
        <v>3.4070497992239751E-4</v>
      </c>
    </row>
    <row r="27" spans="4:12" ht="15.75">
      <c r="D27" s="1368" t="s">
        <v>298</v>
      </c>
      <c r="E27" s="1503">
        <v>10735685241.310001</v>
      </c>
      <c r="F27" s="1503">
        <v>14981869274</v>
      </c>
      <c r="G27" s="1503">
        <v>15407850034</v>
      </c>
      <c r="H27" s="1357">
        <f t="shared" si="0"/>
        <v>425980760</v>
      </c>
      <c r="I27" s="1504">
        <f t="shared" si="1"/>
        <v>2.8433084831360811E-2</v>
      </c>
      <c r="J27" s="1504">
        <f t="shared" si="2"/>
        <v>1.7300619343125331E-3</v>
      </c>
      <c r="K27" s="1504">
        <f t="shared" si="3"/>
        <v>1.6058869885383755E-3</v>
      </c>
    </row>
    <row r="28" spans="4:12" ht="15.75">
      <c r="D28" s="1368" t="s">
        <v>299</v>
      </c>
      <c r="E28" s="1503">
        <v>3525430624.4200001</v>
      </c>
      <c r="F28" s="1503">
        <v>5721571441</v>
      </c>
      <c r="G28" s="1503">
        <v>4792038986</v>
      </c>
      <c r="H28" s="1357">
        <f t="shared" si="0"/>
        <v>-929532455</v>
      </c>
      <c r="I28" s="1504">
        <f t="shared" si="1"/>
        <v>-0.16246104144380638</v>
      </c>
      <c r="J28" s="1504">
        <f t="shared" si="2"/>
        <v>6.6071014060323371E-4</v>
      </c>
      <c r="K28" s="1504">
        <f t="shared" si="3"/>
        <v>4.9945145099443997E-4</v>
      </c>
    </row>
    <row r="29" spans="4:12" ht="15.75">
      <c r="D29" s="1368" t="s">
        <v>300</v>
      </c>
      <c r="E29" s="1503">
        <v>687454947.11000001</v>
      </c>
      <c r="F29" s="1503">
        <v>0</v>
      </c>
      <c r="G29" s="1503">
        <v>0</v>
      </c>
      <c r="H29" s="1357">
        <f t="shared" si="0"/>
        <v>0</v>
      </c>
      <c r="I29" s="1504">
        <f t="shared" si="1"/>
        <v>0</v>
      </c>
      <c r="J29" s="1504">
        <f t="shared" si="2"/>
        <v>0</v>
      </c>
      <c r="K29" s="1504">
        <f t="shared" si="3"/>
        <v>0</v>
      </c>
    </row>
    <row r="30" spans="4:12" ht="15.75">
      <c r="D30" s="1368" t="s">
        <v>301</v>
      </c>
      <c r="E30" s="1503">
        <v>189922160.73000002</v>
      </c>
      <c r="F30" s="1503">
        <v>202587449</v>
      </c>
      <c r="G30" s="1503">
        <v>199671257</v>
      </c>
      <c r="H30" s="1357">
        <f t="shared" si="0"/>
        <v>-2916192</v>
      </c>
      <c r="I30" s="1504">
        <f t="shared" si="1"/>
        <v>-1.4394731827636568E-2</v>
      </c>
      <c r="J30" s="1504">
        <f t="shared" si="2"/>
        <v>2.3394199179980221E-5</v>
      </c>
      <c r="K30" s="1504">
        <f t="shared" si="3"/>
        <v>2.0810786248167998E-5</v>
      </c>
    </row>
    <row r="31" spans="4:12" ht="15.75">
      <c r="D31" s="1366" t="s">
        <v>302</v>
      </c>
      <c r="E31" s="1367">
        <f>SUM(E32:E34)</f>
        <v>1160722301.99</v>
      </c>
      <c r="F31" s="1367">
        <f>SUM(F32:F34)</f>
        <v>1717223495</v>
      </c>
      <c r="G31" s="1367">
        <f>SUM(G32:G34)</f>
        <v>2407941578</v>
      </c>
      <c r="H31" s="1367">
        <f t="shared" si="0"/>
        <v>690718083</v>
      </c>
      <c r="I31" s="1305">
        <f t="shared" si="1"/>
        <v>0.40222957874216597</v>
      </c>
      <c r="J31" s="1305">
        <f t="shared" si="2"/>
        <v>1.9829988815630808E-4</v>
      </c>
      <c r="K31" s="1305">
        <f t="shared" si="3"/>
        <v>2.5096830776116341E-4</v>
      </c>
      <c r="L31" s="127"/>
    </row>
    <row r="32" spans="4:12" ht="15.75">
      <c r="D32" s="1368" t="s">
        <v>303</v>
      </c>
      <c r="E32" s="1357">
        <v>61433422.569999985</v>
      </c>
      <c r="F32" s="1357">
        <v>554450000</v>
      </c>
      <c r="G32" s="1355">
        <v>1046622284</v>
      </c>
      <c r="H32" s="1357">
        <f t="shared" si="0"/>
        <v>492172284</v>
      </c>
      <c r="I32" s="1308">
        <f t="shared" si="1"/>
        <v>0.88767658760934254</v>
      </c>
      <c r="J32" s="1308">
        <f t="shared" si="2"/>
        <v>6.4026245452846551E-5</v>
      </c>
      <c r="K32" s="1308">
        <f t="shared" si="3"/>
        <v>1.0908446694905808E-4</v>
      </c>
    </row>
    <row r="33" spans="4:12" ht="15.75">
      <c r="D33" s="1368" t="s">
        <v>304</v>
      </c>
      <c r="E33" s="1357">
        <v>589888852.0999999</v>
      </c>
      <c r="F33" s="1357">
        <v>665590742</v>
      </c>
      <c r="G33" s="1355">
        <v>827526828</v>
      </c>
      <c r="H33" s="1357">
        <f t="shared" si="0"/>
        <v>161936086</v>
      </c>
      <c r="I33" s="1308">
        <f t="shared" si="1"/>
        <v>0.24329678251444189</v>
      </c>
      <c r="J33" s="1308">
        <f t="shared" si="2"/>
        <v>7.6860449487662117E-5</v>
      </c>
      <c r="K33" s="1308">
        <f t="shared" si="3"/>
        <v>8.6249188745941965E-5</v>
      </c>
    </row>
    <row r="34" spans="4:12" ht="15.75">
      <c r="D34" s="1368" t="s">
        <v>305</v>
      </c>
      <c r="E34" s="1357">
        <v>509400027.32000017</v>
      </c>
      <c r="F34" s="1357">
        <v>497182753</v>
      </c>
      <c r="G34" s="1355">
        <v>533792466</v>
      </c>
      <c r="H34" s="1357">
        <f t="shared" si="0"/>
        <v>36609713</v>
      </c>
      <c r="I34" s="1308">
        <f t="shared" si="1"/>
        <v>7.3634318123661863E-2</v>
      </c>
      <c r="J34" s="1308">
        <f t="shared" si="2"/>
        <v>5.7413193215799406E-5</v>
      </c>
      <c r="K34" s="1308">
        <f t="shared" si="3"/>
        <v>5.5634652066163356E-5</v>
      </c>
    </row>
    <row r="35" spans="4:12" ht="15.75">
      <c r="D35" s="1366" t="s">
        <v>306</v>
      </c>
      <c r="E35" s="1367">
        <f>SUM(E36:E41)</f>
        <v>107395167560.32002</v>
      </c>
      <c r="F35" s="1367">
        <f>SUM(F36:F41)</f>
        <v>144473841528</v>
      </c>
      <c r="G35" s="1367">
        <f>SUM(G36:G41)</f>
        <v>156738718682</v>
      </c>
      <c r="H35" s="1367">
        <f t="shared" si="0"/>
        <v>12264877154</v>
      </c>
      <c r="I35" s="1305">
        <f t="shared" si="1"/>
        <v>8.489341062909983E-2</v>
      </c>
      <c r="J35" s="1305">
        <f t="shared" si="2"/>
        <v>1.6683411739899692E-2</v>
      </c>
      <c r="K35" s="1305">
        <f t="shared" si="3"/>
        <v>1.6336131801398125E-2</v>
      </c>
      <c r="L35" s="127"/>
    </row>
    <row r="36" spans="4:12" ht="15.75">
      <c r="D36" s="1368" t="s">
        <v>307</v>
      </c>
      <c r="E36" s="1357">
        <v>205309983.36999997</v>
      </c>
      <c r="F36" s="1357">
        <v>2380260835</v>
      </c>
      <c r="G36" s="1355">
        <v>2550456988</v>
      </c>
      <c r="H36" s="1357">
        <f t="shared" si="0"/>
        <v>170196153</v>
      </c>
      <c r="I36" s="1308">
        <f t="shared" si="1"/>
        <v>7.1503152300533487E-2</v>
      </c>
      <c r="J36" s="1308">
        <f t="shared" si="2"/>
        <v>2.7486547833620252E-4</v>
      </c>
      <c r="K36" s="1308">
        <f t="shared" si="3"/>
        <v>2.6582201169001693E-4</v>
      </c>
    </row>
    <row r="37" spans="4:12" ht="15.75">
      <c r="D37" s="1368" t="s">
        <v>308</v>
      </c>
      <c r="E37" s="1357">
        <v>93035635282.870026</v>
      </c>
      <c r="F37" s="1357">
        <v>102184697800</v>
      </c>
      <c r="G37" s="1355">
        <v>111340768355</v>
      </c>
      <c r="H37" s="1357">
        <f t="shared" si="0"/>
        <v>9156070555</v>
      </c>
      <c r="I37" s="1308">
        <f t="shared" si="1"/>
        <v>8.9603147556600204E-2</v>
      </c>
      <c r="J37" s="1308">
        <f t="shared" si="2"/>
        <v>1.1799986550397238E-2</v>
      </c>
      <c r="K37" s="1308">
        <f t="shared" si="3"/>
        <v>1.1604519176952408E-2</v>
      </c>
    </row>
    <row r="38" spans="4:12" ht="15.75">
      <c r="D38" s="1368" t="s">
        <v>309</v>
      </c>
      <c r="E38" s="1357">
        <v>659214117.05999994</v>
      </c>
      <c r="F38" s="1357">
        <v>676256474</v>
      </c>
      <c r="G38" s="1355">
        <v>687290549</v>
      </c>
      <c r="H38" s="1357">
        <f t="shared" si="0"/>
        <v>11034075</v>
      </c>
      <c r="I38" s="1308">
        <f t="shared" si="1"/>
        <v>1.6316405719170979E-2</v>
      </c>
      <c r="J38" s="1308">
        <f t="shared" si="2"/>
        <v>7.8092096660475329E-5</v>
      </c>
      <c r="K38" s="1308">
        <f t="shared" si="3"/>
        <v>7.1633027810432597E-5</v>
      </c>
    </row>
    <row r="39" spans="4:12" ht="15.75">
      <c r="D39" s="1368" t="s">
        <v>310</v>
      </c>
      <c r="E39" s="1357">
        <v>5812099264.4700003</v>
      </c>
      <c r="F39" s="1357">
        <v>32135075068</v>
      </c>
      <c r="G39" s="1355">
        <v>33968517777</v>
      </c>
      <c r="H39" s="1357">
        <f t="shared" si="0"/>
        <v>1833442709</v>
      </c>
      <c r="I39" s="1308">
        <f t="shared" si="1"/>
        <v>5.7054253183485983E-2</v>
      </c>
      <c r="J39" s="1308">
        <f t="shared" si="2"/>
        <v>3.7108633852455906E-3</v>
      </c>
      <c r="K39" s="1308">
        <f t="shared" si="3"/>
        <v>3.5403771842045439E-3</v>
      </c>
    </row>
    <row r="40" spans="4:12" ht="15.75">
      <c r="D40" s="1368" t="s">
        <v>311</v>
      </c>
      <c r="E40" s="1357">
        <v>2428969892.3800001</v>
      </c>
      <c r="F40" s="1357">
        <v>2711961653</v>
      </c>
      <c r="G40" s="1355">
        <v>2908535782</v>
      </c>
      <c r="H40" s="1357">
        <f t="shared" si="0"/>
        <v>196574129</v>
      </c>
      <c r="I40" s="1308">
        <f t="shared" si="1"/>
        <v>7.2484110821606815E-2</v>
      </c>
      <c r="J40" s="1308">
        <f t="shared" si="2"/>
        <v>3.1316930733823691E-4</v>
      </c>
      <c r="K40" s="1308">
        <f t="shared" si="3"/>
        <v>3.031428627423834E-4</v>
      </c>
    </row>
    <row r="41" spans="4:12" ht="15.75">
      <c r="D41" s="1368" t="s">
        <v>965</v>
      </c>
      <c r="E41" s="1357">
        <v>5253939020.1700001</v>
      </c>
      <c r="F41" s="1357">
        <v>4385589698</v>
      </c>
      <c r="G41" s="1355">
        <v>5283149231</v>
      </c>
      <c r="H41" s="1357">
        <f t="shared" si="0"/>
        <v>897559533</v>
      </c>
      <c r="I41" s="1308">
        <f t="shared" si="1"/>
        <v>0.2046610820454367</v>
      </c>
      <c r="J41" s="1308">
        <f t="shared" si="2"/>
        <v>5.0643492192194639E-4</v>
      </c>
      <c r="K41" s="1308">
        <f t="shared" si="3"/>
        <v>5.506375379983416E-4</v>
      </c>
    </row>
    <row r="42" spans="4:12" ht="15.75">
      <c r="D42" s="1366" t="s">
        <v>313</v>
      </c>
      <c r="E42" s="1367">
        <f>E43</f>
        <v>0</v>
      </c>
      <c r="F42" s="1367">
        <f>F43</f>
        <v>13094</v>
      </c>
      <c r="G42" s="1367">
        <f>G43</f>
        <v>0</v>
      </c>
      <c r="H42" s="1367">
        <f t="shared" si="0"/>
        <v>-13094</v>
      </c>
      <c r="I42" s="1305">
        <f t="shared" si="1"/>
        <v>-1</v>
      </c>
      <c r="J42" s="1305">
        <f t="shared" si="2"/>
        <v>1.5120563765164989E-9</v>
      </c>
      <c r="K42" s="1305">
        <f t="shared" si="3"/>
        <v>0</v>
      </c>
    </row>
    <row r="43" spans="4:12" ht="15.75">
      <c r="D43" s="1368" t="s">
        <v>314</v>
      </c>
      <c r="E43" s="1357">
        <v>0</v>
      </c>
      <c r="F43" s="1357">
        <v>13094</v>
      </c>
      <c r="G43" s="1355">
        <v>0</v>
      </c>
      <c r="H43" s="1357">
        <f t="shared" si="0"/>
        <v>-13094</v>
      </c>
      <c r="I43" s="1308">
        <f t="shared" si="1"/>
        <v>-1</v>
      </c>
      <c r="J43" s="1308">
        <f t="shared" si="2"/>
        <v>1.5120563765164989E-9</v>
      </c>
      <c r="K43" s="1308">
        <f t="shared" si="3"/>
        <v>0</v>
      </c>
    </row>
    <row r="44" spans="4:12" ht="15.75">
      <c r="D44" s="1361" t="s">
        <v>1177</v>
      </c>
      <c r="E44" s="1362">
        <f>E17+E22+E31+E35+E42</f>
        <v>145231851660.46002</v>
      </c>
      <c r="F44" s="1362">
        <f>F17+F22+F31+F35+F42</f>
        <v>205120747929</v>
      </c>
      <c r="G44" s="1362">
        <f>G17+G22+G31+G35+G42</f>
        <v>222928630948</v>
      </c>
      <c r="H44" s="1362">
        <f t="shared" si="0"/>
        <v>17807883019</v>
      </c>
      <c r="I44" s="1313">
        <f t="shared" si="1"/>
        <v>8.6816585834427529E-2</v>
      </c>
      <c r="J44" s="1313">
        <f t="shared" si="2"/>
        <v>2.3686737044591254E-2</v>
      </c>
      <c r="K44" s="1313">
        <f t="shared" si="3"/>
        <v>2.3234791812101214E-2</v>
      </c>
    </row>
    <row r="45" spans="4:12" ht="15.75">
      <c r="D45" s="2107" t="s">
        <v>1168</v>
      </c>
      <c r="E45" s="2108"/>
      <c r="F45" s="2108"/>
      <c r="G45" s="2108"/>
      <c r="H45" s="2108"/>
      <c r="I45" s="2109"/>
      <c r="J45" s="2109"/>
      <c r="K45" s="2109"/>
    </row>
    <row r="46" spans="4:12" ht="15.75">
      <c r="D46" s="1369" t="s">
        <v>964</v>
      </c>
      <c r="E46" s="1367">
        <f>E47</f>
        <v>0</v>
      </c>
      <c r="F46" s="1367">
        <f>F47</f>
        <v>0</v>
      </c>
      <c r="G46" s="1367">
        <f>G47</f>
        <v>0</v>
      </c>
      <c r="H46" s="1367">
        <f t="shared" ref="H46:H56" si="4">G46-F46</f>
        <v>0</v>
      </c>
      <c r="I46" s="1305">
        <f t="shared" ref="I46:I56" si="5">IFERROR((H46/F46),0)</f>
        <v>0</v>
      </c>
      <c r="J46" s="1305">
        <f t="shared" ref="J46:J56" si="6">F46/$O$15</f>
        <v>0</v>
      </c>
      <c r="K46" s="1305">
        <f t="shared" ref="K46:K56" si="7">G46/$O$16</f>
        <v>0</v>
      </c>
    </row>
    <row r="47" spans="4:12" ht="15.75">
      <c r="D47" s="1368" t="s">
        <v>289</v>
      </c>
      <c r="E47" s="1357">
        <v>0</v>
      </c>
      <c r="F47" s="1357">
        <v>0</v>
      </c>
      <c r="G47" s="1357">
        <v>0</v>
      </c>
      <c r="H47" s="1357">
        <f t="shared" si="4"/>
        <v>0</v>
      </c>
      <c r="I47" s="1308">
        <f t="shared" si="5"/>
        <v>0</v>
      </c>
      <c r="J47" s="1308">
        <f t="shared" si="6"/>
        <v>0</v>
      </c>
      <c r="K47" s="1308">
        <f t="shared" si="7"/>
        <v>0</v>
      </c>
    </row>
    <row r="48" spans="4:12" ht="15.75">
      <c r="D48" s="1369" t="s">
        <v>292</v>
      </c>
      <c r="E48" s="1367">
        <f>E49</f>
        <v>0</v>
      </c>
      <c r="F48" s="1367">
        <f>F49</f>
        <v>0</v>
      </c>
      <c r="G48" s="1367">
        <f>G49</f>
        <v>0</v>
      </c>
      <c r="H48" s="1367">
        <f t="shared" si="4"/>
        <v>0</v>
      </c>
      <c r="I48" s="1305">
        <f t="shared" si="5"/>
        <v>0</v>
      </c>
      <c r="J48" s="1305">
        <f t="shared" si="6"/>
        <v>0</v>
      </c>
      <c r="K48" s="1305">
        <f t="shared" si="7"/>
        <v>0</v>
      </c>
    </row>
    <row r="49" spans="4:11" ht="15.75">
      <c r="D49" s="1368" t="s">
        <v>293</v>
      </c>
      <c r="E49" s="1357">
        <v>0</v>
      </c>
      <c r="F49" s="1357">
        <v>0</v>
      </c>
      <c r="G49" s="1357">
        <v>0</v>
      </c>
      <c r="H49" s="1357">
        <f t="shared" si="4"/>
        <v>0</v>
      </c>
      <c r="I49" s="1308">
        <f t="shared" si="5"/>
        <v>0</v>
      </c>
      <c r="J49" s="1308">
        <f t="shared" si="6"/>
        <v>0</v>
      </c>
      <c r="K49" s="1308">
        <f t="shared" si="7"/>
        <v>0</v>
      </c>
    </row>
    <row r="50" spans="4:11" ht="15.75">
      <c r="D50" s="1369" t="s">
        <v>306</v>
      </c>
      <c r="E50" s="1367">
        <f>SUM(E51:E54)</f>
        <v>23692121573.390045</v>
      </c>
      <c r="F50" s="1367">
        <f>SUM(F51:F54)</f>
        <v>104699580631</v>
      </c>
      <c r="G50" s="1367">
        <f>G51+G54</f>
        <v>115948470652</v>
      </c>
      <c r="H50" s="1367">
        <f t="shared" si="4"/>
        <v>11248890021</v>
      </c>
      <c r="I50" s="1305">
        <f t="shared" si="5"/>
        <v>0.10743968555753097</v>
      </c>
      <c r="J50" s="1305">
        <f t="shared" si="6"/>
        <v>1.2090397778502128E-2</v>
      </c>
      <c r="K50" s="1305">
        <f t="shared" si="7"/>
        <v>1.2084758090849062E-2</v>
      </c>
    </row>
    <row r="51" spans="4:11" ht="15.75">
      <c r="D51" s="1368" t="s">
        <v>308</v>
      </c>
      <c r="E51" s="1357">
        <v>14703792</v>
      </c>
      <c r="F51" s="1357">
        <v>9309744</v>
      </c>
      <c r="G51" s="1357">
        <v>8346648</v>
      </c>
      <c r="H51" s="1357">
        <f t="shared" si="4"/>
        <v>-963096</v>
      </c>
      <c r="I51" s="1308">
        <f t="shared" si="5"/>
        <v>-0.10345032043845674</v>
      </c>
      <c r="J51" s="1308">
        <f t="shared" si="6"/>
        <v>1.0750616907695293E-6</v>
      </c>
      <c r="K51" s="1308">
        <f t="shared" si="7"/>
        <v>8.6993145646746202E-7</v>
      </c>
    </row>
    <row r="52" spans="4:11" ht="15.75">
      <c r="D52" s="1368" t="s">
        <v>309</v>
      </c>
      <c r="E52" s="1357">
        <v>0</v>
      </c>
      <c r="F52" s="1357">
        <v>0</v>
      </c>
      <c r="G52" s="1357">
        <v>0</v>
      </c>
      <c r="H52" s="1357">
        <f t="shared" si="4"/>
        <v>0</v>
      </c>
      <c r="I52" s="1308">
        <f t="shared" si="5"/>
        <v>0</v>
      </c>
      <c r="J52" s="1308">
        <f t="shared" si="6"/>
        <v>0</v>
      </c>
      <c r="K52" s="1308">
        <f t="shared" si="7"/>
        <v>0</v>
      </c>
    </row>
    <row r="53" spans="4:11" ht="15.75">
      <c r="D53" s="1368" t="s">
        <v>310</v>
      </c>
      <c r="E53" s="1357">
        <v>0</v>
      </c>
      <c r="F53" s="1357">
        <v>0</v>
      </c>
      <c r="G53" s="1357">
        <v>0</v>
      </c>
      <c r="H53" s="1357">
        <f t="shared" si="4"/>
        <v>0</v>
      </c>
      <c r="I53" s="1308">
        <f t="shared" si="5"/>
        <v>0</v>
      </c>
      <c r="J53" s="1308">
        <f t="shared" si="6"/>
        <v>0</v>
      </c>
      <c r="K53" s="1308">
        <f t="shared" si="7"/>
        <v>0</v>
      </c>
    </row>
    <row r="54" spans="4:11" ht="15.75">
      <c r="D54" s="1368" t="s">
        <v>311</v>
      </c>
      <c r="E54" s="1357">
        <v>23677417781.390045</v>
      </c>
      <c r="F54" s="1357">
        <v>104690270887</v>
      </c>
      <c r="G54" s="1357">
        <v>115940124004</v>
      </c>
      <c r="H54" s="1357">
        <f t="shared" si="4"/>
        <v>11249853117</v>
      </c>
      <c r="I54" s="1308">
        <f t="shared" si="5"/>
        <v>0.10745843927696781</v>
      </c>
      <c r="J54" s="1308">
        <f t="shared" si="6"/>
        <v>1.2089322716811358E-2</v>
      </c>
      <c r="K54" s="1308">
        <f t="shared" si="7"/>
        <v>1.2083888159392594E-2</v>
      </c>
    </row>
    <row r="55" spans="4:11" ht="15.75">
      <c r="D55" s="1361" t="s">
        <v>1178</v>
      </c>
      <c r="E55" s="1362">
        <f>E46+E48+E50</f>
        <v>23692121573.390045</v>
      </c>
      <c r="F55" s="1362">
        <f>F46+F48+F50</f>
        <v>104699580631</v>
      </c>
      <c r="G55" s="1362">
        <f>G46+G48+G50</f>
        <v>115948470652</v>
      </c>
      <c r="H55" s="1362">
        <f t="shared" si="4"/>
        <v>11248890021</v>
      </c>
      <c r="I55" s="1313">
        <f t="shared" si="5"/>
        <v>0.10743968555753097</v>
      </c>
      <c r="J55" s="1313">
        <f t="shared" si="6"/>
        <v>1.2090397778502128E-2</v>
      </c>
      <c r="K55" s="1313">
        <f t="shared" si="7"/>
        <v>1.2084758090849062E-2</v>
      </c>
    </row>
    <row r="56" spans="4:11" ht="15.75">
      <c r="D56" s="2110" t="s">
        <v>997</v>
      </c>
      <c r="E56" s="2108">
        <f>E44+E55</f>
        <v>168923973233.85007</v>
      </c>
      <c r="F56" s="2108">
        <f>F44+F55</f>
        <v>309820328560</v>
      </c>
      <c r="G56" s="2108">
        <f>G44+G55</f>
        <v>338877101600</v>
      </c>
      <c r="H56" s="2108">
        <f t="shared" si="4"/>
        <v>29056773040</v>
      </c>
      <c r="I56" s="2111">
        <f t="shared" si="5"/>
        <v>9.3785882853625754E-2</v>
      </c>
      <c r="J56" s="2111">
        <f t="shared" si="6"/>
        <v>3.577713482309338E-2</v>
      </c>
      <c r="K56" s="2111">
        <f t="shared" si="7"/>
        <v>3.5319549902950276E-2</v>
      </c>
    </row>
    <row r="57" spans="4:11" ht="36.75" customHeight="1">
      <c r="E57" s="1491"/>
      <c r="F57" s="1491"/>
    </row>
    <row r="59" spans="4:11">
      <c r="D59" s="2626" t="s">
        <v>1170</v>
      </c>
      <c r="E59" s="2626"/>
      <c r="F59" s="2626"/>
      <c r="G59" s="2626"/>
      <c r="H59" s="2626"/>
      <c r="I59" s="2626"/>
      <c r="J59" s="2626"/>
      <c r="K59" s="2626"/>
    </row>
    <row r="60" spans="4:11">
      <c r="D60" s="999" t="s">
        <v>998</v>
      </c>
      <c r="E60" s="1279"/>
      <c r="F60" s="1280"/>
      <c r="G60" s="1280"/>
      <c r="H60" s="1281"/>
      <c r="I60" s="1281"/>
      <c r="J60" s="1281"/>
      <c r="K60" s="1281"/>
    </row>
    <row r="61" spans="4:11" ht="15.75">
      <c r="D61" s="999" t="s">
        <v>999</v>
      </c>
      <c r="E61" s="971"/>
      <c r="F61" s="971"/>
      <c r="G61" s="971"/>
      <c r="H61" s="971"/>
      <c r="I61" s="971"/>
      <c r="J61" s="971"/>
      <c r="K61" s="971"/>
    </row>
    <row r="62" spans="4:11" ht="15.75">
      <c r="D62" s="999" t="s">
        <v>1171</v>
      </c>
      <c r="E62" s="971"/>
      <c r="F62" s="971"/>
      <c r="G62" s="971"/>
      <c r="H62" s="971"/>
      <c r="I62" s="971"/>
      <c r="J62" s="971"/>
      <c r="K62" s="971"/>
    </row>
  </sheetData>
  <mergeCells count="14">
    <mergeCell ref="D8:K9"/>
    <mergeCell ref="C2:K2"/>
    <mergeCell ref="C3:K3"/>
    <mergeCell ref="C4:K4"/>
    <mergeCell ref="D6:K6"/>
    <mergeCell ref="D7:K7"/>
    <mergeCell ref="D59:K59"/>
    <mergeCell ref="D10:K10"/>
    <mergeCell ref="D12:D15"/>
    <mergeCell ref="E12:E14"/>
    <mergeCell ref="F12:F14"/>
    <mergeCell ref="G12:G14"/>
    <mergeCell ref="H12:I13"/>
    <mergeCell ref="J12:K13"/>
  </mergeCells>
  <pageMargins left="0.7" right="0.7" top="0.75" bottom="0.75" header="0.3" footer="0.3"/>
  <pageSetup paperSize="9" orientation="portrait" r:id="rId1"/>
  <headerFooter>
    <oddHeader>&amp;L&amp;G&amp;C&amp;"Avenir Next LT Pro,Negrita"&amp;14Ministerio de Hacienda&amp;"Avenir Next LT Pro,Normal"
Dirección de Presupuesto&amp;R&amp;G</oddHeader>
  </headerFooter>
  <drawing r:id="rId2"/>
  <legacyDrawingHF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F71C-C32F-444C-AFA2-A02586384368}">
  <dimension ref="A1:O52"/>
  <sheetViews>
    <sheetView showGridLines="0" workbookViewId="0">
      <selection activeCell="D8" sqref="D8:F8"/>
    </sheetView>
  </sheetViews>
  <sheetFormatPr baseColWidth="10" defaultColWidth="11.42578125" defaultRowHeight="15.75"/>
  <cols>
    <col min="1" max="3" width="11.42578125" style="971"/>
    <col min="4" max="4" width="42.140625" style="971" customWidth="1"/>
    <col min="5" max="5" width="22.42578125" style="971" customWidth="1"/>
    <col min="6" max="6" width="22.5703125" style="971" customWidth="1"/>
    <col min="7" max="7" width="16.42578125" style="971" bestFit="1" customWidth="1"/>
    <col min="8" max="8" width="11.42578125" style="971" bestFit="1"/>
    <col min="9" max="9" width="32.42578125" style="971" bestFit="1" customWidth="1"/>
    <col min="10" max="10" width="20.42578125" style="971" customWidth="1"/>
    <col min="11" max="16384" width="11.42578125" style="971"/>
  </cols>
  <sheetData>
    <row r="1" spans="1:10" ht="18.75">
      <c r="A1" s="2633" t="s">
        <v>476</v>
      </c>
      <c r="B1" s="2633"/>
      <c r="C1" s="2633"/>
      <c r="D1" s="2633"/>
      <c r="E1" s="2633"/>
      <c r="F1" s="2633"/>
      <c r="G1" s="2633"/>
      <c r="H1" s="2633"/>
    </row>
    <row r="2" spans="1:10" ht="18.75">
      <c r="A2" s="2633" t="s">
        <v>477</v>
      </c>
      <c r="B2" s="2633"/>
      <c r="C2" s="2633"/>
      <c r="D2" s="2633"/>
      <c r="E2" s="2633"/>
      <c r="F2" s="2633"/>
      <c r="G2" s="2633"/>
      <c r="H2" s="2633"/>
    </row>
    <row r="3" spans="1:10" ht="18.75">
      <c r="A3" s="2634" t="s">
        <v>478</v>
      </c>
      <c r="B3" s="2634"/>
      <c r="C3" s="2634"/>
      <c r="D3" s="2634"/>
      <c r="E3" s="2634"/>
      <c r="F3" s="2634"/>
      <c r="G3" s="2634"/>
      <c r="H3" s="2634"/>
    </row>
    <row r="4" spans="1:10">
      <c r="D4" s="166"/>
      <c r="E4" s="166"/>
      <c r="F4" s="166"/>
    </row>
    <row r="5" spans="1:10">
      <c r="D5" s="166"/>
      <c r="E5" s="166"/>
      <c r="F5" s="166"/>
    </row>
    <row r="6" spans="1:10" ht="16.5" thickBot="1"/>
    <row r="7" spans="1:10" ht="29.25" thickBot="1">
      <c r="D7" s="2119" t="s">
        <v>1976</v>
      </c>
      <c r="E7" s="2119"/>
      <c r="F7" s="2119"/>
      <c r="I7" s="1798" t="s">
        <v>953</v>
      </c>
      <c r="J7" s="1799">
        <v>9594604193177.8203</v>
      </c>
    </row>
    <row r="8" spans="1:10">
      <c r="D8" s="2120">
        <v>2027</v>
      </c>
      <c r="E8" s="2120"/>
      <c r="F8" s="2120"/>
    </row>
    <row r="9" spans="1:10">
      <c r="D9" s="2632" t="s">
        <v>952</v>
      </c>
      <c r="E9" s="2632"/>
      <c r="F9" s="2632"/>
    </row>
    <row r="10" spans="1:10">
      <c r="D10" s="2663" t="s">
        <v>1164</v>
      </c>
      <c r="E10" s="2663"/>
      <c r="F10" s="2663"/>
    </row>
    <row r="11" spans="1:10" ht="32.25" thickBot="1">
      <c r="B11" s="1370"/>
      <c r="D11" s="2664" t="s">
        <v>38</v>
      </c>
      <c r="E11" s="1371" t="s">
        <v>971</v>
      </c>
      <c r="F11" s="1371" t="s">
        <v>253</v>
      </c>
    </row>
    <row r="12" spans="1:10" ht="16.5" thickBot="1">
      <c r="B12" s="1370"/>
      <c r="D12" s="2664"/>
      <c r="E12" s="1371">
        <v>1</v>
      </c>
      <c r="F12" s="1371" t="s">
        <v>1255</v>
      </c>
    </row>
    <row r="13" spans="1:10">
      <c r="B13" s="1370"/>
      <c r="D13" s="2091" t="s">
        <v>1256</v>
      </c>
      <c r="E13" s="2092">
        <f>SUM(E14:E15)</f>
        <v>224509939551</v>
      </c>
      <c r="F13" s="2093">
        <f t="shared" ref="F13:F19" si="0">E13/$J$7</f>
        <v>2.3399604093166899E-2</v>
      </c>
    </row>
    <row r="14" spans="1:10">
      <c r="B14" s="1370"/>
      <c r="C14" s="1370"/>
      <c r="D14" s="1372" t="s">
        <v>1257</v>
      </c>
      <c r="E14" s="1373">
        <v>212427618604</v>
      </c>
      <c r="F14" s="1374">
        <f t="shared" si="0"/>
        <v>2.2140321197933861E-2</v>
      </c>
    </row>
    <row r="15" spans="1:10">
      <c r="D15" s="1372" t="s">
        <v>388</v>
      </c>
      <c r="E15" s="1373">
        <v>12082320947</v>
      </c>
      <c r="F15" s="1374">
        <f t="shared" si="0"/>
        <v>1.2592828952330368E-3</v>
      </c>
    </row>
    <row r="16" spans="1:10">
      <c r="D16" s="2091" t="s">
        <v>389</v>
      </c>
      <c r="E16" s="2092">
        <f>E17+E19</f>
        <v>222928630947</v>
      </c>
      <c r="F16" s="2093">
        <f t="shared" si="0"/>
        <v>2.3234791811996988E-2</v>
      </c>
    </row>
    <row r="17" spans="4:15">
      <c r="D17" s="1372" t="s">
        <v>1258</v>
      </c>
      <c r="E17" s="1373">
        <v>197590220350</v>
      </c>
      <c r="F17" s="1374">
        <f t="shared" si="0"/>
        <v>2.0593889687549095E-2</v>
      </c>
    </row>
    <row r="18" spans="4:15">
      <c r="D18" s="1375" t="s">
        <v>1259</v>
      </c>
      <c r="E18" s="1373">
        <v>97467480</v>
      </c>
      <c r="F18" s="1374">
        <f t="shared" si="0"/>
        <v>1.0158572259739866E-5</v>
      </c>
    </row>
    <row r="19" spans="4:15">
      <c r="D19" s="1372" t="s">
        <v>392</v>
      </c>
      <c r="E19" s="1505">
        <v>25338410597</v>
      </c>
      <c r="F19" s="1506">
        <f t="shared" si="0"/>
        <v>2.6409021244478965E-3</v>
      </c>
    </row>
    <row r="20" spans="4:15">
      <c r="D20" s="2091" t="s">
        <v>1260</v>
      </c>
      <c r="E20" s="2092"/>
      <c r="F20" s="2093"/>
    </row>
    <row r="21" spans="4:15">
      <c r="D21" s="1372" t="s">
        <v>394</v>
      </c>
      <c r="E21" s="1373">
        <f>E13-(E16)+E18</f>
        <v>1678776084</v>
      </c>
      <c r="F21" s="1374">
        <f t="shared" ref="F21:F27" si="1">E21/$J$7</f>
        <v>1.7497085342964774E-4</v>
      </c>
    </row>
    <row r="22" spans="4:15">
      <c r="D22" s="1372" t="s">
        <v>395</v>
      </c>
      <c r="E22" s="1373">
        <f>E14-E17</f>
        <v>14837398254</v>
      </c>
      <c r="F22" s="1374">
        <f t="shared" si="1"/>
        <v>1.5464315103847675E-3</v>
      </c>
      <c r="G22" s="1266"/>
    </row>
    <row r="23" spans="4:15">
      <c r="D23" s="1372" t="s">
        <v>1263</v>
      </c>
      <c r="E23" s="1373">
        <f>E15-E19</f>
        <v>-13256089650</v>
      </c>
      <c r="F23" s="1376">
        <f t="shared" si="1"/>
        <v>-1.3816192292148595E-3</v>
      </c>
      <c r="G23" s="1266"/>
    </row>
    <row r="24" spans="4:15">
      <c r="D24" s="1377" t="s">
        <v>397</v>
      </c>
      <c r="E24" s="1378">
        <f>E13-E16</f>
        <v>1581308604</v>
      </c>
      <c r="F24" s="1379">
        <f t="shared" si="1"/>
        <v>1.6481228116990788E-4</v>
      </c>
    </row>
    <row r="25" spans="4:15">
      <c r="D25" s="2091" t="s">
        <v>2011</v>
      </c>
      <c r="E25" s="2094">
        <v>0</v>
      </c>
      <c r="F25" s="2093">
        <f t="shared" si="1"/>
        <v>0</v>
      </c>
      <c r="G25" s="1380"/>
    </row>
    <row r="26" spans="4:15">
      <c r="D26" s="2091" t="s">
        <v>1261</v>
      </c>
      <c r="E26" s="2094">
        <v>1581308604</v>
      </c>
      <c r="F26" s="2093">
        <f t="shared" si="1"/>
        <v>1.6481228116990788E-4</v>
      </c>
    </row>
    <row r="27" spans="4:15">
      <c r="D27" s="1377" t="s">
        <v>1262</v>
      </c>
      <c r="E27" s="1378">
        <f>E25-E26</f>
        <v>-1581308604</v>
      </c>
      <c r="F27" s="1379">
        <f t="shared" si="1"/>
        <v>-1.6481228116990788E-4</v>
      </c>
    </row>
    <row r="28" spans="4:15" s="1381" customFormat="1">
      <c r="D28" s="1382"/>
      <c r="E28" s="1383"/>
      <c r="F28" s="1383"/>
    </row>
    <row r="29" spans="4:15">
      <c r="D29" s="2663" t="s">
        <v>1168</v>
      </c>
      <c r="E29" s="2663"/>
      <c r="F29" s="2663"/>
      <c r="M29" s="1384"/>
      <c r="N29" s="1507"/>
      <c r="O29" s="1507"/>
    </row>
    <row r="30" spans="4:15" ht="32.25" thickBot="1">
      <c r="D30" s="2665" t="s">
        <v>38</v>
      </c>
      <c r="E30" s="1371" t="s">
        <v>971</v>
      </c>
      <c r="F30" s="1371" t="s">
        <v>253</v>
      </c>
      <c r="M30" s="1372"/>
      <c r="N30" s="1508"/>
      <c r="O30" s="1509"/>
    </row>
    <row r="31" spans="4:15" ht="16.5" thickBot="1">
      <c r="D31" s="2665"/>
      <c r="E31" s="1371">
        <v>1</v>
      </c>
      <c r="F31" s="1371" t="s">
        <v>1255</v>
      </c>
      <c r="M31" s="1372"/>
      <c r="N31" s="1508"/>
      <c r="O31" s="1509"/>
    </row>
    <row r="32" spans="4:15">
      <c r="D32" s="2091" t="s">
        <v>1256</v>
      </c>
      <c r="E32" s="2092">
        <f>SUM(E33:E34)</f>
        <v>116911360977</v>
      </c>
      <c r="F32" s="2093">
        <f t="shared" ref="F32:F37" si="2">E32/$J$7</f>
        <v>1.2185115573618873E-2</v>
      </c>
      <c r="M32" s="1372"/>
      <c r="N32" s="1508"/>
      <c r="O32" s="1509"/>
    </row>
    <row r="33" spans="4:15">
      <c r="D33" s="1372" t="s">
        <v>1257</v>
      </c>
      <c r="E33" s="1373">
        <v>116874385077</v>
      </c>
      <c r="F33" s="1374">
        <f t="shared" si="2"/>
        <v>1.2181261751277114E-2</v>
      </c>
      <c r="I33" s="1385"/>
      <c r="J33" s="1386"/>
      <c r="K33" s="1387"/>
      <c r="M33" s="1372"/>
      <c r="N33" s="1508"/>
      <c r="O33" s="1509"/>
    </row>
    <row r="34" spans="4:15">
      <c r="D34" s="1372" t="s">
        <v>388</v>
      </c>
      <c r="E34" s="1373">
        <v>36975900</v>
      </c>
      <c r="F34" s="1374">
        <f t="shared" si="2"/>
        <v>3.8538223417586593E-6</v>
      </c>
      <c r="I34" s="1382"/>
      <c r="J34" s="1388"/>
      <c r="K34" s="1389"/>
      <c r="M34" s="1372"/>
      <c r="N34" s="1508"/>
      <c r="O34" s="1509"/>
    </row>
    <row r="35" spans="4:15">
      <c r="D35" s="2091" t="s">
        <v>389</v>
      </c>
      <c r="E35" s="2094">
        <f>E36+E37</f>
        <v>115948470652</v>
      </c>
      <c r="F35" s="2093">
        <f t="shared" si="2"/>
        <v>1.2084758090849062E-2</v>
      </c>
      <c r="I35" s="1381"/>
      <c r="J35" s="1381"/>
      <c r="K35" s="1381"/>
      <c r="M35" s="1372"/>
      <c r="N35" s="1508"/>
      <c r="O35" s="1509"/>
    </row>
    <row r="36" spans="4:15">
      <c r="D36" s="1372" t="s">
        <v>1258</v>
      </c>
      <c r="E36" s="1390">
        <v>114217559281</v>
      </c>
      <c r="F36" s="1374">
        <f t="shared" si="2"/>
        <v>1.1904353424210416E-2</v>
      </c>
      <c r="I36" s="1381"/>
      <c r="J36" s="1381"/>
      <c r="K36" s="1381"/>
      <c r="M36" s="1372"/>
      <c r="N36" s="1508"/>
      <c r="O36" s="1509"/>
    </row>
    <row r="37" spans="4:15">
      <c r="D37" s="1372" t="s">
        <v>392</v>
      </c>
      <c r="E37" s="1510">
        <v>1730911371</v>
      </c>
      <c r="F37" s="1506">
        <f t="shared" si="2"/>
        <v>1.8040466663864603E-4</v>
      </c>
      <c r="M37" s="1372"/>
      <c r="N37" s="1508"/>
      <c r="O37" s="1509"/>
    </row>
    <row r="38" spans="4:15">
      <c r="D38" s="2091" t="s">
        <v>1260</v>
      </c>
      <c r="E38" s="2094"/>
      <c r="F38" s="2093"/>
      <c r="M38" s="1372"/>
      <c r="N38" s="1508"/>
      <c r="O38" s="1509"/>
    </row>
    <row r="39" spans="4:15">
      <c r="D39" s="1372" t="s">
        <v>394</v>
      </c>
      <c r="E39" s="1390">
        <f>E32-E35</f>
        <v>962890325</v>
      </c>
      <c r="F39" s="1374">
        <f t="shared" ref="F39:F45" si="3">E39/$J$7</f>
        <v>1.0035748276981105E-4</v>
      </c>
      <c r="M39" s="1372"/>
      <c r="N39" s="1508"/>
      <c r="O39" s="1509"/>
    </row>
    <row r="40" spans="4:15">
      <c r="D40" s="1372" t="s">
        <v>395</v>
      </c>
      <c r="E40" s="1390">
        <f>E33-E36</f>
        <v>2656825796</v>
      </c>
      <c r="F40" s="1374">
        <f t="shared" si="3"/>
        <v>2.769083270666984E-4</v>
      </c>
      <c r="M40" s="1372"/>
      <c r="N40" s="1508"/>
      <c r="O40" s="1509"/>
    </row>
    <row r="41" spans="4:15">
      <c r="D41" s="1372" t="s">
        <v>1263</v>
      </c>
      <c r="E41" s="1390">
        <f>E34-E37</f>
        <v>-1693935471</v>
      </c>
      <c r="F41" s="1376">
        <f t="shared" si="3"/>
        <v>-1.7655084429688738E-4</v>
      </c>
      <c r="M41" s="1372"/>
      <c r="N41" s="1508"/>
      <c r="O41" s="1509"/>
    </row>
    <row r="42" spans="4:15">
      <c r="D42" s="1377" t="s">
        <v>397</v>
      </c>
      <c r="E42" s="1378">
        <f>E32-E35</f>
        <v>962890325</v>
      </c>
      <c r="F42" s="1379">
        <f t="shared" si="3"/>
        <v>1.0035748276981105E-4</v>
      </c>
      <c r="M42" s="1372"/>
      <c r="N42" s="1508"/>
      <c r="O42" s="1509"/>
    </row>
    <row r="43" spans="4:15">
      <c r="D43" s="2091" t="s">
        <v>2011</v>
      </c>
      <c r="E43" s="2094">
        <v>0</v>
      </c>
      <c r="F43" s="2093">
        <f t="shared" si="3"/>
        <v>0</v>
      </c>
      <c r="M43" s="1372"/>
      <c r="N43" s="1508"/>
      <c r="O43" s="1509"/>
    </row>
    <row r="44" spans="4:15">
      <c r="D44" s="2091" t="s">
        <v>1261</v>
      </c>
      <c r="E44" s="2094">
        <v>962890325</v>
      </c>
      <c r="F44" s="2093">
        <f t="shared" si="3"/>
        <v>1.0035748276981105E-4</v>
      </c>
      <c r="M44" s="1372"/>
      <c r="N44" s="1508"/>
      <c r="O44" s="1509"/>
    </row>
    <row r="45" spans="4:15">
      <c r="D45" s="1377" t="s">
        <v>1262</v>
      </c>
      <c r="E45" s="1378">
        <f>E43-E44</f>
        <v>-962890325</v>
      </c>
      <c r="F45" s="1379">
        <f t="shared" si="3"/>
        <v>-1.0035748276981105E-4</v>
      </c>
      <c r="M45" s="1372"/>
      <c r="N45" s="1508"/>
      <c r="O45" s="1509"/>
    </row>
    <row r="46" spans="4:15">
      <c r="D46" s="1491"/>
      <c r="E46" s="1491"/>
      <c r="F46" s="1491"/>
      <c r="G46" s="1491"/>
      <c r="H46" s="1491"/>
      <c r="I46" s="1491"/>
      <c r="J46" s="1491"/>
      <c r="K46" s="1491"/>
      <c r="M46" s="1372"/>
      <c r="N46" s="1508"/>
      <c r="O46" s="1509"/>
    </row>
    <row r="47" spans="4:15">
      <c r="D47" s="2626" t="s">
        <v>1170</v>
      </c>
      <c r="E47" s="2626"/>
      <c r="F47" s="2626"/>
      <c r="G47" s="2626"/>
      <c r="H47" s="2626"/>
      <c r="I47" s="2626"/>
      <c r="J47" s="2626"/>
      <c r="K47" s="2626"/>
      <c r="M47" s="1381"/>
      <c r="N47" s="1381"/>
      <c r="O47" s="1381"/>
    </row>
    <row r="48" spans="4:15">
      <c r="D48" s="999" t="s">
        <v>998</v>
      </c>
      <c r="E48" s="1279"/>
      <c r="F48" s="1280"/>
      <c r="G48" s="1280"/>
      <c r="H48" s="1281"/>
      <c r="I48" s="1281"/>
      <c r="J48" s="1281"/>
      <c r="K48" s="1281"/>
      <c r="M48" s="1381"/>
      <c r="N48" s="1381"/>
      <c r="O48" s="1381"/>
    </row>
    <row r="49" spans="4:10">
      <c r="D49" s="999" t="s">
        <v>999</v>
      </c>
    </row>
    <row r="50" spans="4:10">
      <c r="D50" s="999" t="s">
        <v>1171</v>
      </c>
    </row>
    <row r="52" spans="4:10">
      <c r="J52" s="1282"/>
    </row>
  </sheetData>
  <mergeCells count="11">
    <mergeCell ref="D9:F9"/>
    <mergeCell ref="A1:H1"/>
    <mergeCell ref="A2:H2"/>
    <mergeCell ref="A3:H3"/>
    <mergeCell ref="D7:F7"/>
    <mergeCell ref="D8:F8"/>
    <mergeCell ref="D10:F10"/>
    <mergeCell ref="D11:D12"/>
    <mergeCell ref="D29:F29"/>
    <mergeCell ref="D30:D31"/>
    <mergeCell ref="D47:K47"/>
  </mergeCells>
  <pageMargins left="0.7" right="0.7" top="0.75" bottom="0.75" header="0.3" footer="0.3"/>
  <pageSetup paperSize="9" orientation="portrait" r:id="rId1"/>
  <headerFooter>
    <oddHeader>&amp;L&amp;G&amp;C&amp;"Avenir Next LT Pro,Negrita"&amp;14Ministerio de Hacienda&amp;"Avenir Next LT Pro,Normal"
Dirección de Presupuesto&amp;R&amp;G</oddHeader>
  </headerFooter>
  <drawing r:id="rId2"/>
  <legacyDrawingHF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EDEDE-47E0-473B-B341-05193DF95548}">
  <dimension ref="B1:J10"/>
  <sheetViews>
    <sheetView showGridLines="0" zoomScale="70" zoomScaleNormal="70" workbookViewId="0">
      <selection activeCell="C10" sqref="C10:J10"/>
    </sheetView>
  </sheetViews>
  <sheetFormatPr baseColWidth="10" defaultColWidth="8.5703125" defaultRowHeight="15"/>
  <cols>
    <col min="1" max="1" width="4" style="2041" customWidth="1"/>
    <col min="2" max="2" width="62" style="2041" customWidth="1"/>
    <col min="3" max="3" width="30" style="2041" customWidth="1"/>
    <col min="4" max="4" width="45" style="2041" customWidth="1"/>
    <col min="5" max="5" width="16" style="2041" customWidth="1"/>
    <col min="6" max="6" width="12" style="2041" customWidth="1"/>
    <col min="7" max="16384" width="8.5703125" style="2041"/>
  </cols>
  <sheetData>
    <row r="1" spans="2:10" ht="20.25">
      <c r="B1" s="1035"/>
      <c r="C1" s="1001"/>
      <c r="D1" s="1001"/>
      <c r="E1" s="1001"/>
      <c r="F1" s="1001"/>
      <c r="G1" s="1001"/>
      <c r="H1" s="1001"/>
      <c r="I1" s="1001"/>
      <c r="J1" s="1001"/>
    </row>
    <row r="2" spans="2:10" ht="18.75">
      <c r="B2" s="971"/>
      <c r="C2" s="2566" t="s">
        <v>476</v>
      </c>
      <c r="D2" s="2566"/>
      <c r="E2" s="2566"/>
      <c r="F2" s="2566"/>
      <c r="G2" s="2566"/>
      <c r="H2" s="2566"/>
      <c r="I2" s="2566"/>
      <c r="J2" s="2566"/>
    </row>
    <row r="3" spans="2:10" ht="18.75">
      <c r="B3" s="971"/>
      <c r="C3" s="2566" t="s">
        <v>477</v>
      </c>
      <c r="D3" s="2566"/>
      <c r="E3" s="2566"/>
      <c r="F3" s="2566"/>
      <c r="G3" s="2566"/>
      <c r="H3" s="2566"/>
      <c r="I3" s="2566"/>
      <c r="J3" s="2566"/>
    </row>
    <row r="4" spans="2:10" ht="18.75">
      <c r="B4" s="971"/>
      <c r="C4" s="2567" t="s">
        <v>478</v>
      </c>
      <c r="D4" s="2567"/>
      <c r="E4" s="2567"/>
      <c r="F4" s="2567"/>
      <c r="G4" s="2567"/>
      <c r="H4" s="2567"/>
      <c r="I4" s="2567"/>
      <c r="J4" s="2567"/>
    </row>
    <row r="5" spans="2:10" ht="20.25">
      <c r="B5" s="1035"/>
      <c r="C5" s="1001"/>
      <c r="D5" s="1001"/>
      <c r="E5" s="1001"/>
      <c r="F5" s="1001"/>
      <c r="G5" s="1001"/>
      <c r="H5" s="1001"/>
      <c r="I5" s="1001"/>
      <c r="J5" s="1001"/>
    </row>
    <row r="6" spans="2:10" ht="20.25">
      <c r="B6" s="1035"/>
      <c r="C6" s="2666"/>
      <c r="D6" s="2666"/>
      <c r="E6" s="2666"/>
      <c r="F6" s="2666"/>
      <c r="G6" s="2666"/>
      <c r="H6" s="2666"/>
      <c r="I6" s="2666"/>
      <c r="J6" s="2666"/>
    </row>
    <row r="7" spans="2:10" ht="20.25">
      <c r="B7" s="1035"/>
      <c r="C7" s="2667"/>
      <c r="D7" s="2667"/>
      <c r="E7" s="2667"/>
      <c r="F7" s="2667"/>
      <c r="G7" s="2667"/>
      <c r="H7" s="2667"/>
      <c r="I7" s="2667"/>
      <c r="J7" s="2667"/>
    </row>
    <row r="9" spans="2:10" ht="20.25">
      <c r="C9" s="2666" t="s">
        <v>1977</v>
      </c>
      <c r="D9" s="2666"/>
      <c r="E9" s="2666"/>
      <c r="F9" s="2666"/>
      <c r="G9" s="2666"/>
      <c r="H9" s="2666"/>
      <c r="I9" s="2666"/>
      <c r="J9" s="2666"/>
    </row>
    <row r="10" spans="2:10" ht="20.25">
      <c r="C10" s="2667"/>
      <c r="D10" s="2667"/>
      <c r="E10" s="2667"/>
      <c r="F10" s="2667"/>
      <c r="G10" s="2667"/>
      <c r="H10" s="2667"/>
      <c r="I10" s="2667"/>
      <c r="J10" s="2667"/>
    </row>
  </sheetData>
  <mergeCells count="7">
    <mergeCell ref="C9:J9"/>
    <mergeCell ref="C10:J10"/>
    <mergeCell ref="C2:J2"/>
    <mergeCell ref="C3:J3"/>
    <mergeCell ref="C4:J4"/>
    <mergeCell ref="C6:J6"/>
    <mergeCell ref="C7:J7"/>
  </mergeCells>
  <pageMargins left="0.75" right="0.75" top="1" bottom="1" header="0.511811023622047" footer="0.511811023622047"/>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7B499-D11F-4535-BED2-514C99F91C17}">
  <dimension ref="A1:U20"/>
  <sheetViews>
    <sheetView showGridLines="0" zoomScale="70" zoomScaleNormal="70" workbookViewId="0">
      <selection activeCell="E6" sqref="E6"/>
    </sheetView>
  </sheetViews>
  <sheetFormatPr baseColWidth="10" defaultColWidth="8.5703125" defaultRowHeight="15"/>
  <cols>
    <col min="1" max="1" width="4" style="2041" customWidth="1"/>
    <col min="2" max="2" width="62" style="2041" customWidth="1"/>
    <col min="3" max="3" width="30" style="2041" customWidth="1"/>
    <col min="4" max="4" width="45" style="2041" customWidth="1"/>
    <col min="5" max="5" width="16" style="2041" customWidth="1"/>
    <col min="6" max="6" width="12" style="2041" customWidth="1"/>
    <col min="7" max="12" width="8.5703125" style="2041"/>
    <col min="13" max="13" width="8.5703125" style="2041" customWidth="1"/>
    <col min="14" max="21" width="20.5703125" style="2041" customWidth="1"/>
    <col min="22" max="16384" width="8.5703125" style="2041"/>
  </cols>
  <sheetData>
    <row r="1" spans="1:21" ht="18.75">
      <c r="A1" s="2042" t="s">
        <v>1931</v>
      </c>
      <c r="M1" s="971"/>
      <c r="N1" s="2566" t="s">
        <v>476</v>
      </c>
      <c r="O1" s="2566"/>
      <c r="P1" s="2566"/>
      <c r="Q1" s="2566"/>
      <c r="R1" s="2566"/>
      <c r="S1" s="2566"/>
      <c r="T1" s="2566"/>
      <c r="U1" s="2566"/>
    </row>
    <row r="2" spans="1:21" ht="18.75">
      <c r="A2" s="2043" t="s">
        <v>1932</v>
      </c>
      <c r="M2" s="971"/>
      <c r="N2" s="2566" t="s">
        <v>477</v>
      </c>
      <c r="O2" s="2566"/>
      <c r="P2" s="2566"/>
      <c r="Q2" s="2566"/>
      <c r="R2" s="2566"/>
      <c r="S2" s="2566"/>
      <c r="T2" s="2566"/>
      <c r="U2" s="2566"/>
    </row>
    <row r="3" spans="1:21" ht="18.75">
      <c r="M3" s="971"/>
      <c r="N3" s="2567" t="s">
        <v>478</v>
      </c>
      <c r="O3" s="2567"/>
      <c r="P3" s="2567"/>
      <c r="Q3" s="2567"/>
      <c r="R3" s="2567"/>
      <c r="S3" s="2567"/>
      <c r="T3" s="2567"/>
      <c r="U3" s="2567"/>
    </row>
    <row r="4" spans="1:21" ht="30">
      <c r="A4" s="2044" t="s">
        <v>1933</v>
      </c>
      <c r="B4" s="2044" t="s">
        <v>1934</v>
      </c>
      <c r="C4" s="2044" t="s">
        <v>112</v>
      </c>
      <c r="D4" s="2044" t="s">
        <v>1017</v>
      </c>
      <c r="E4" s="2044" t="s">
        <v>1935</v>
      </c>
      <c r="F4" s="2044" t="s">
        <v>1936</v>
      </c>
      <c r="M4" s="1035"/>
      <c r="N4" s="1001"/>
      <c r="O4" s="1001"/>
      <c r="P4" s="1001"/>
      <c r="Q4" s="1001"/>
      <c r="R4" s="1001"/>
      <c r="S4" s="1001"/>
      <c r="T4" s="1001"/>
      <c r="U4" s="1001"/>
    </row>
    <row r="5" spans="1:21" ht="25.5">
      <c r="A5" s="2045">
        <v>1</v>
      </c>
      <c r="B5" s="2045" t="str">
        <f>D5&amp;" ("&amp;INDEX('[185]Todos los programas'!$B$2:$B$51,MATCH(C5,'[185]Todos los programas'!$A$2:$A$51,0))&amp;")"</f>
        <v>Servicios de educación primaria para niños y niñas de 6 a 11 años (MINERD)</v>
      </c>
      <c r="C5" s="2045" t="s">
        <v>1937</v>
      </c>
      <c r="D5" s="2045" t="s">
        <v>1938</v>
      </c>
      <c r="E5" s="2046">
        <v>118871.9</v>
      </c>
      <c r="F5" s="2047">
        <f t="shared" ref="F5:F18" si="0">E5/$E$18</f>
        <v>0.34305595454704024</v>
      </c>
      <c r="M5" s="1035"/>
      <c r="N5" s="2666"/>
      <c r="O5" s="2666"/>
      <c r="P5" s="2666"/>
      <c r="Q5" s="2666"/>
      <c r="R5" s="2666"/>
      <c r="S5" s="2666"/>
      <c r="T5" s="2666"/>
      <c r="U5" s="2666"/>
    </row>
    <row r="6" spans="1:21" ht="25.5">
      <c r="A6" s="2045">
        <v>2</v>
      </c>
      <c r="B6" s="2045" t="str">
        <f>D6&amp;" ("&amp;INDEX('[185]Todos los programas'!$B$2:$B$51,MATCH(C6,'[185]Todos los programas'!$A$2:$A$51,0))&amp;")"</f>
        <v>Servicios de educación secundaria para niños (as) y adolescentes de 12 a 17 años (MINERD)</v>
      </c>
      <c r="C6" s="2045" t="s">
        <v>1937</v>
      </c>
      <c r="D6" s="2045" t="s">
        <v>1939</v>
      </c>
      <c r="E6" s="2046">
        <v>47022.75</v>
      </c>
      <c r="F6" s="2047">
        <f t="shared" si="0"/>
        <v>0.13570435390261987</v>
      </c>
      <c r="M6" s="1035"/>
      <c r="N6" s="2667"/>
      <c r="O6" s="2667"/>
      <c r="P6" s="2667"/>
      <c r="Q6" s="2667"/>
      <c r="R6" s="2667"/>
      <c r="S6" s="2667"/>
      <c r="T6" s="2667"/>
      <c r="U6" s="2667"/>
    </row>
    <row r="7" spans="1:21">
      <c r="A7" s="2045">
        <v>3</v>
      </c>
      <c r="B7" s="2045" t="str">
        <f>D7&amp;" ("&amp;INDEX('[185]Todos los programas'!$B$2:$B$51,MATCH(C7,'[185]Todos los programas'!$A$2:$A$51,0))&amp;")"</f>
        <v>Servicios de bienestar estudiantil (MINERD)</v>
      </c>
      <c r="C7" s="2045" t="s">
        <v>1937</v>
      </c>
      <c r="D7" s="2045" t="s">
        <v>1940</v>
      </c>
      <c r="E7" s="2046">
        <v>39615.769999999997</v>
      </c>
      <c r="F7" s="2047">
        <f t="shared" si="0"/>
        <v>0.11432832984469837</v>
      </c>
    </row>
    <row r="8" spans="1:21" ht="20.25">
      <c r="A8" s="2045">
        <v>4</v>
      </c>
      <c r="B8" s="2045" t="str">
        <f>D8&amp;" ("&amp;INDEX('[185]Todos los programas'!$B$2:$B$51,MATCH(C8,'[185]Todos los programas'!$A$2:$A$51,0))&amp;")"</f>
        <v>Servicios técnicos pedagógicos (MINERD)</v>
      </c>
      <c r="C8" s="2045" t="s">
        <v>1937</v>
      </c>
      <c r="D8" s="2045" t="s">
        <v>1941</v>
      </c>
      <c r="E8" s="2046">
        <v>37870.199999999997</v>
      </c>
      <c r="F8" s="2047">
        <f t="shared" si="0"/>
        <v>0.10929073742311954</v>
      </c>
      <c r="N8" s="2666" t="s">
        <v>1978</v>
      </c>
      <c r="O8" s="2666"/>
      <c r="P8" s="2666"/>
      <c r="Q8" s="2666"/>
      <c r="R8" s="2666"/>
      <c r="S8" s="2666"/>
      <c r="T8" s="2666"/>
      <c r="U8" s="2666"/>
    </row>
    <row r="9" spans="1:21" ht="25.5">
      <c r="A9" s="2045">
        <v>5</v>
      </c>
      <c r="B9" s="2045" t="str">
        <f>D9&amp;" ("&amp;INDEX('[185]Todos los programas'!$B$2:$B$51,MATCH(C9,'[185]Todos los programas'!$A$2:$A$51,0))&amp;")"</f>
        <v>Instalaciones escolares seguras, inclusivas y sostenibles (MINERD)</v>
      </c>
      <c r="C9" s="2045" t="s">
        <v>1937</v>
      </c>
      <c r="D9" s="2045" t="s">
        <v>1942</v>
      </c>
      <c r="E9" s="2046">
        <v>17224.66</v>
      </c>
      <c r="F9" s="2047">
        <f t="shared" si="0"/>
        <v>4.9709159002659355E-2</v>
      </c>
      <c r="N9" s="2667" t="s">
        <v>968</v>
      </c>
      <c r="O9" s="2667"/>
      <c r="P9" s="2667"/>
      <c r="Q9" s="2667"/>
      <c r="R9" s="2667"/>
      <c r="S9" s="2667"/>
      <c r="T9" s="2667"/>
      <c r="U9" s="2667"/>
    </row>
    <row r="10" spans="1:21" ht="38.25">
      <c r="A10" s="2045">
        <v>6</v>
      </c>
      <c r="B10" s="2045" t="str">
        <f>D10&amp;" ("&amp;INDEX('[185]Todos los programas'!$B$2:$B$51,MATCH(C10,'[185]Todos los programas'!$A$2:$A$51,0))&amp;")"</f>
        <v>Desarrollo infantil para niños y niñas de 0 a 5 años (INAIPI)</v>
      </c>
      <c r="C10" s="2045" t="s">
        <v>1943</v>
      </c>
      <c r="D10" s="2045" t="s">
        <v>1091</v>
      </c>
      <c r="E10" s="2046">
        <v>14069.24</v>
      </c>
      <c r="F10" s="2047">
        <f t="shared" si="0"/>
        <v>4.060283850053209E-2</v>
      </c>
    </row>
    <row r="11" spans="1:21">
      <c r="A11" s="2045">
        <v>7</v>
      </c>
      <c r="B11" s="2045" t="str">
        <f>D11&amp;" ("&amp;INDEX('[185]Todos los programas'!$B$2:$B$51,MATCH(C11,'[185]Todos los programas'!$A$2:$A$51,0))&amp;")"</f>
        <v>Formación y desarrollo de la carrera docente (MINERD)</v>
      </c>
      <c r="C11" s="2045" t="s">
        <v>1937</v>
      </c>
      <c r="D11" s="2045" t="s">
        <v>1944</v>
      </c>
      <c r="E11" s="2046">
        <v>6459.89</v>
      </c>
      <c r="F11" s="2047">
        <f t="shared" si="0"/>
        <v>1.8642788835871893E-2</v>
      </c>
    </row>
    <row r="12" spans="1:21" ht="25.5">
      <c r="A12" s="2045">
        <v>8</v>
      </c>
      <c r="B12" s="2045" t="str">
        <f>D12&amp;" ("&amp;INDEX('[185]Todos los programas'!$B$2:$B$51,MATCH(C12,'[185]Todos los programas'!$A$2:$A$51,0))&amp;")"</f>
        <v>Servicios de educación de adultos - incluye adolescentes y jóvenes mayores de 14 años (MINERD)</v>
      </c>
      <c r="C12" s="2045" t="s">
        <v>1937</v>
      </c>
      <c r="D12" s="2045" t="s">
        <v>1945</v>
      </c>
      <c r="E12" s="2046">
        <v>4923.41</v>
      </c>
      <c r="F12" s="2047">
        <f t="shared" si="0"/>
        <v>1.4208615469059075E-2</v>
      </c>
    </row>
    <row r="13" spans="1:21" ht="25.5">
      <c r="A13" s="2045">
        <v>9</v>
      </c>
      <c r="B13" s="2045" t="str">
        <f>D13&amp;" ("&amp;INDEX('[185]Todos los programas'!$B$2:$B$51,MATCH(C13,'[185]Todos los programas'!$A$2:$A$51,0))&amp;")"</f>
        <v>Provisión de servicios de salud en establecimientos autogestionados (SNS)</v>
      </c>
      <c r="C13" s="2045" t="s">
        <v>1946</v>
      </c>
      <c r="D13" s="2045" t="s">
        <v>1947</v>
      </c>
      <c r="E13" s="2046">
        <v>4545.7700000000004</v>
      </c>
      <c r="F13" s="2047">
        <f t="shared" si="0"/>
        <v>1.3118772952239338E-2</v>
      </c>
    </row>
    <row r="14" spans="1:21">
      <c r="A14" s="2045">
        <v>10</v>
      </c>
      <c r="B14" s="2045" t="str">
        <f>D14&amp;" ("&amp;INDEX('[185]Todos los programas'!$B$2:$B$51,MATCH(C14,'[185]Todos los programas'!$A$2:$A$51,0))&amp;")"</f>
        <v>Servicio educativo del grado preprimario nivel inicial (MINERD)</v>
      </c>
      <c r="C14" s="2045" t="s">
        <v>1937</v>
      </c>
      <c r="D14" s="2045" t="s">
        <v>1948</v>
      </c>
      <c r="E14" s="2046">
        <v>3383.51</v>
      </c>
      <c r="F14" s="2047">
        <f t="shared" si="0"/>
        <v>9.7645722224466523E-3</v>
      </c>
    </row>
    <row r="15" spans="1:21">
      <c r="D15" s="2048" t="s">
        <v>1949</v>
      </c>
      <c r="E15" s="2095">
        <f>SUM(E5:E14)</f>
        <v>293987.10000000003</v>
      </c>
      <c r="F15" s="2049">
        <f t="shared" si="0"/>
        <v>0.8484261227002865</v>
      </c>
    </row>
    <row r="16" spans="1:21">
      <c r="D16" s="2050" t="s">
        <v>1950</v>
      </c>
      <c r="E16" s="2095">
        <v>13950.542354470992</v>
      </c>
      <c r="F16" s="2051">
        <f t="shared" si="0"/>
        <v>4.0260285432149739E-2</v>
      </c>
    </row>
    <row r="17" spans="1:6">
      <c r="D17" s="2050" t="s">
        <v>1951</v>
      </c>
      <c r="E17" s="2095">
        <v>38572.129162999998</v>
      </c>
      <c r="F17" s="2051">
        <f t="shared" si="0"/>
        <v>0.11131645568822146</v>
      </c>
    </row>
    <row r="18" spans="1:6">
      <c r="D18" s="2048" t="s">
        <v>1952</v>
      </c>
      <c r="E18" s="2095">
        <f>SUM([185]Base!$F$2:$F$4462)/1000000</f>
        <v>346508.77917847113</v>
      </c>
      <c r="F18" s="2049">
        <f t="shared" si="0"/>
        <v>1</v>
      </c>
    </row>
    <row r="20" spans="1:6">
      <c r="A20" s="2043" t="s">
        <v>1953</v>
      </c>
    </row>
  </sheetData>
  <mergeCells count="7">
    <mergeCell ref="N9:U9"/>
    <mergeCell ref="N1:U1"/>
    <mergeCell ref="N2:U2"/>
    <mergeCell ref="N3:U3"/>
    <mergeCell ref="N5:U5"/>
    <mergeCell ref="N6:U6"/>
    <mergeCell ref="N8:U8"/>
  </mergeCells>
  <pageMargins left="0.75" right="0.75" top="1" bottom="1" header="0.511811023622047" footer="0.511811023622047"/>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67BE7-D977-48D7-AEA2-E6EA14445E53}">
  <dimension ref="B2:N110"/>
  <sheetViews>
    <sheetView showGridLines="0" topLeftCell="A4" zoomScale="70" zoomScaleNormal="70" workbookViewId="0">
      <selection activeCell="B7" sqref="B7:I7"/>
    </sheetView>
  </sheetViews>
  <sheetFormatPr baseColWidth="10" defaultColWidth="11.5703125" defaultRowHeight="20.25"/>
  <cols>
    <col min="1" max="1" width="11.5703125" style="1035"/>
    <col min="2" max="2" width="76.5703125" style="1035" customWidth="1"/>
    <col min="3" max="3" width="21.140625" style="1035" customWidth="1"/>
    <col min="4" max="4" width="20" style="1035" customWidth="1"/>
    <col min="5" max="5" width="16.5703125" style="1035" customWidth="1"/>
    <col min="6" max="6" width="18.5703125" style="1035" customWidth="1"/>
    <col min="7" max="7" width="20.42578125" style="1035" customWidth="1"/>
    <col min="8" max="9" width="15.42578125" style="1035" customWidth="1"/>
    <col min="10" max="12" width="11.5703125" style="1035"/>
    <col min="13" max="13" width="49" style="1035" customWidth="1"/>
    <col min="14" max="14" width="21.5703125" style="1035" customWidth="1"/>
    <col min="15" max="16384" width="11.5703125" style="1035"/>
  </cols>
  <sheetData>
    <row r="2" spans="2:14" s="971" customFormat="1" ht="18.75">
      <c r="B2" s="2566" t="s">
        <v>476</v>
      </c>
      <c r="C2" s="2566"/>
      <c r="D2" s="2566"/>
      <c r="E2" s="2566"/>
      <c r="F2" s="2566"/>
      <c r="G2" s="2566"/>
      <c r="H2" s="2566"/>
      <c r="I2" s="2566"/>
    </row>
    <row r="3" spans="2:14" s="971" customFormat="1" ht="18.75">
      <c r="B3" s="2566" t="s">
        <v>477</v>
      </c>
      <c r="C3" s="2566"/>
      <c r="D3" s="2566"/>
      <c r="E3" s="2566"/>
      <c r="F3" s="2566"/>
      <c r="G3" s="2566"/>
      <c r="H3" s="2566"/>
      <c r="I3" s="2566"/>
    </row>
    <row r="4" spans="2:14" s="971" customFormat="1" ht="18.75">
      <c r="B4" s="2567" t="s">
        <v>478</v>
      </c>
      <c r="C4" s="2567"/>
      <c r="D4" s="2567"/>
      <c r="E4" s="2567"/>
      <c r="F4" s="2567"/>
      <c r="G4" s="2567"/>
      <c r="H4" s="2567"/>
      <c r="I4" s="2567"/>
    </row>
    <row r="5" spans="2:14">
      <c r="B5" s="1001"/>
      <c r="C5" s="1001"/>
      <c r="D5" s="1001"/>
      <c r="E5" s="1001"/>
      <c r="F5" s="1001"/>
      <c r="G5" s="1001"/>
      <c r="H5" s="1001"/>
      <c r="I5" s="1001"/>
      <c r="J5" s="1001"/>
      <c r="K5" s="1001"/>
      <c r="L5" s="1001"/>
    </row>
    <row r="6" spans="2:14">
      <c r="B6" s="2666" t="s">
        <v>1979</v>
      </c>
      <c r="C6" s="2666"/>
      <c r="D6" s="2666"/>
      <c r="E6" s="2666"/>
      <c r="F6" s="2666"/>
      <c r="G6" s="2666"/>
      <c r="H6" s="2666"/>
      <c r="I6" s="2666"/>
      <c r="J6" s="1042"/>
      <c r="K6" s="1042"/>
      <c r="L6" s="1042"/>
    </row>
    <row r="7" spans="2:14">
      <c r="B7" s="2667" t="s">
        <v>968</v>
      </c>
      <c r="C7" s="2667"/>
      <c r="D7" s="2667"/>
      <c r="E7" s="2667"/>
      <c r="F7" s="2667"/>
      <c r="G7" s="2667"/>
      <c r="H7" s="2667"/>
      <c r="I7" s="2667"/>
      <c r="J7" s="1001"/>
      <c r="K7" s="1001"/>
      <c r="L7" s="1001"/>
    </row>
    <row r="8" spans="2:14" ht="21" thickBot="1">
      <c r="B8" s="1043"/>
      <c r="C8" s="1043"/>
    </row>
    <row r="9" spans="2:14" ht="15" customHeight="1">
      <c r="B9" s="2249" t="s">
        <v>38</v>
      </c>
      <c r="C9" s="2258" t="s">
        <v>969</v>
      </c>
      <c r="D9" s="2258" t="s">
        <v>970</v>
      </c>
      <c r="E9" s="2261" t="s">
        <v>971</v>
      </c>
      <c r="F9" s="2258" t="s">
        <v>980</v>
      </c>
      <c r="G9" s="2668" t="s">
        <v>981</v>
      </c>
      <c r="H9" s="2258" t="s">
        <v>982</v>
      </c>
      <c r="I9" s="2254" t="s">
        <v>972</v>
      </c>
    </row>
    <row r="10" spans="2:14" ht="15" customHeight="1">
      <c r="B10" s="2249"/>
      <c r="C10" s="2258"/>
      <c r="D10" s="2258"/>
      <c r="E10" s="2261"/>
      <c r="F10" s="2258"/>
      <c r="G10" s="2668"/>
      <c r="H10" s="2258"/>
      <c r="I10" s="2254"/>
    </row>
    <row r="11" spans="2:14" ht="15" customHeight="1" thickBot="1">
      <c r="B11" s="2249"/>
      <c r="C11" s="2258"/>
      <c r="D11" s="2258"/>
      <c r="E11" s="2261"/>
      <c r="F11" s="2258"/>
      <c r="G11" s="2668"/>
      <c r="H11" s="2258"/>
      <c r="I11" s="2254"/>
    </row>
    <row r="12" spans="2:14" ht="23.45" customHeight="1" thickBot="1">
      <c r="B12" s="2249"/>
      <c r="C12" s="2258"/>
      <c r="D12" s="2258"/>
      <c r="E12" s="2261"/>
      <c r="F12" s="2258"/>
      <c r="G12" s="2668"/>
      <c r="H12" s="2258"/>
      <c r="I12" s="2254"/>
      <c r="M12" s="1044" t="s">
        <v>954</v>
      </c>
      <c r="N12" s="1045">
        <v>9594604200000</v>
      </c>
    </row>
    <row r="13" spans="2:14" ht="15" customHeight="1">
      <c r="B13" s="2249"/>
      <c r="C13" s="2258"/>
      <c r="D13" s="2258"/>
      <c r="E13" s="2261"/>
      <c r="F13" s="2258"/>
      <c r="G13" s="2668"/>
      <c r="H13" s="2258"/>
      <c r="I13" s="2254"/>
    </row>
    <row r="14" spans="2:14" ht="15" customHeight="1" thickBot="1">
      <c r="B14" s="2249"/>
      <c r="C14" s="2244"/>
      <c r="D14" s="2244"/>
      <c r="E14" s="2262"/>
      <c r="F14" s="2244"/>
      <c r="G14" s="2669"/>
      <c r="H14" s="2244"/>
      <c r="I14" s="2256"/>
    </row>
    <row r="15" spans="2:14" ht="21" thickBot="1">
      <c r="B15" s="2250"/>
      <c r="C15" s="736">
        <v>1</v>
      </c>
      <c r="D15" s="737">
        <v>2</v>
      </c>
      <c r="E15" s="737">
        <v>3</v>
      </c>
      <c r="F15" s="1012">
        <v>4</v>
      </c>
      <c r="G15" s="1046">
        <v>5</v>
      </c>
      <c r="H15" s="737" t="s">
        <v>983</v>
      </c>
      <c r="I15" s="1046" t="s">
        <v>984</v>
      </c>
    </row>
    <row r="16" spans="2:14">
      <c r="B16" s="1014" t="s">
        <v>975</v>
      </c>
      <c r="C16" s="1047">
        <f>C17</f>
        <v>1118319503.1800001</v>
      </c>
      <c r="D16" s="1047">
        <f>D17</f>
        <v>1394684725</v>
      </c>
      <c r="E16" s="1047">
        <f>E17</f>
        <v>1412514437</v>
      </c>
      <c r="F16" s="1047">
        <f>F17</f>
        <v>1412514437</v>
      </c>
      <c r="G16" s="1048">
        <v>0</v>
      </c>
      <c r="H16" s="1047">
        <f t="shared" ref="H16:H57" si="0">F16-G16</f>
        <v>1412514437</v>
      </c>
      <c r="I16" s="1049">
        <f t="shared" ref="I16:I57" si="1">E16/$N$12</f>
        <v>1.4721966717501489E-4</v>
      </c>
      <c r="K16" s="1034"/>
      <c r="L16" s="1034"/>
    </row>
    <row r="17" spans="2:12">
      <c r="B17" s="288" t="s">
        <v>320</v>
      </c>
      <c r="C17" s="289">
        <f t="shared" ref="C17:F17" si="2">C18</f>
        <v>1118319503.1800001</v>
      </c>
      <c r="D17" s="289">
        <f t="shared" si="2"/>
        <v>1394684725</v>
      </c>
      <c r="E17" s="289">
        <f t="shared" si="2"/>
        <v>1412514437</v>
      </c>
      <c r="F17" s="289">
        <f t="shared" si="2"/>
        <v>1412514437</v>
      </c>
      <c r="G17" s="1050">
        <v>0</v>
      </c>
      <c r="H17" s="1051">
        <f t="shared" si="0"/>
        <v>1412514437</v>
      </c>
      <c r="I17" s="1017">
        <f>E17/$N$12</f>
        <v>1.4721966717501489E-4</v>
      </c>
    </row>
    <row r="18" spans="2:12" ht="21" thickBot="1">
      <c r="B18" s="351" t="s">
        <v>321</v>
      </c>
      <c r="C18" s="1051">
        <v>1118319503.1800001</v>
      </c>
      <c r="D18" s="1051">
        <v>1394684725</v>
      </c>
      <c r="E18" s="1051">
        <v>1412514437</v>
      </c>
      <c r="F18" s="1051">
        <f>E18</f>
        <v>1412514437</v>
      </c>
      <c r="G18" s="1050">
        <v>0</v>
      </c>
      <c r="H18" s="1051">
        <f t="shared" si="0"/>
        <v>1412514437</v>
      </c>
      <c r="I18" s="1017">
        <f t="shared" si="1"/>
        <v>1.4721966717501489E-4</v>
      </c>
    </row>
    <row r="19" spans="2:12">
      <c r="B19" s="1020" t="s">
        <v>322</v>
      </c>
      <c r="C19" s="1052">
        <f>C20+C23+C29+C31</f>
        <v>145650405422.87</v>
      </c>
      <c r="D19" s="1052">
        <f>D20+D23+D29+D31</f>
        <v>132703618317</v>
      </c>
      <c r="E19" s="1052">
        <f>E20+E23+E29+E31</f>
        <v>150122325084</v>
      </c>
      <c r="F19" s="1052">
        <f>F20+F23+F29+F31</f>
        <v>31086324864</v>
      </c>
      <c r="G19" s="1052">
        <f>G20+G23+G29+G31</f>
        <v>119036000220</v>
      </c>
      <c r="H19" s="1047">
        <f t="shared" si="0"/>
        <v>-87949675356</v>
      </c>
      <c r="I19" s="1016">
        <f t="shared" si="1"/>
        <v>1.5646536527687094E-2</v>
      </c>
      <c r="K19" s="1034"/>
    </row>
    <row r="20" spans="2:12">
      <c r="B20" s="288" t="s">
        <v>323</v>
      </c>
      <c r="C20" s="289">
        <f>C21+C22</f>
        <v>492680550.20000005</v>
      </c>
      <c r="D20" s="289">
        <f>D21+D22</f>
        <v>1077523771</v>
      </c>
      <c r="E20" s="289">
        <f>E21+E22</f>
        <v>739908176</v>
      </c>
      <c r="F20" s="289">
        <f>F21+F22</f>
        <v>739908176</v>
      </c>
      <c r="G20" s="1053">
        <v>0</v>
      </c>
      <c r="H20" s="1051">
        <f t="shared" si="0"/>
        <v>739908176</v>
      </c>
      <c r="I20" s="1017">
        <f t="shared" si="1"/>
        <v>7.711711297064239E-5</v>
      </c>
      <c r="K20" s="1033"/>
    </row>
    <row r="21" spans="2:12">
      <c r="B21" s="1054" t="s">
        <v>985</v>
      </c>
      <c r="C21" s="1051">
        <v>346665520</v>
      </c>
      <c r="D21" s="1051">
        <v>100000000</v>
      </c>
      <c r="E21" s="1051">
        <v>0</v>
      </c>
      <c r="F21" s="1051">
        <f>E21</f>
        <v>0</v>
      </c>
      <c r="G21" s="1053">
        <v>0</v>
      </c>
      <c r="H21" s="1051">
        <f t="shared" si="0"/>
        <v>0</v>
      </c>
      <c r="I21" s="1017">
        <f t="shared" si="1"/>
        <v>0</v>
      </c>
      <c r="K21" s="1033"/>
      <c r="L21" s="1034"/>
    </row>
    <row r="22" spans="2:12">
      <c r="B22" s="1054" t="s">
        <v>325</v>
      </c>
      <c r="C22" s="1051">
        <v>146015030.20000002</v>
      </c>
      <c r="D22" s="1051">
        <v>977523771</v>
      </c>
      <c r="E22" s="1051">
        <v>739908176</v>
      </c>
      <c r="F22" s="1051">
        <f>E22</f>
        <v>739908176</v>
      </c>
      <c r="G22" s="1053">
        <v>0</v>
      </c>
      <c r="H22" s="1051">
        <f t="shared" si="0"/>
        <v>739908176</v>
      </c>
      <c r="I22" s="1017">
        <f t="shared" si="1"/>
        <v>7.711711297064239E-5</v>
      </c>
    </row>
    <row r="23" spans="2:12">
      <c r="B23" s="288" t="s">
        <v>326</v>
      </c>
      <c r="C23" s="289">
        <f>SUM(C24:C28)</f>
        <v>110664758348.59</v>
      </c>
      <c r="D23" s="289">
        <f>SUM(D24:D28)</f>
        <v>95599385504</v>
      </c>
      <c r="E23" s="289">
        <f>SUM(E24:E28)</f>
        <v>121493522867</v>
      </c>
      <c r="F23" s="289">
        <f>SUM(F24:F28)</f>
        <v>3435754501</v>
      </c>
      <c r="G23" s="289">
        <f>SUM(G24:G28)</f>
        <v>118057768366</v>
      </c>
      <c r="H23" s="289">
        <f t="shared" si="0"/>
        <v>-114622013865</v>
      </c>
      <c r="I23" s="1055">
        <f t="shared" si="1"/>
        <v>1.266269252326219E-2</v>
      </c>
    </row>
    <row r="24" spans="2:12">
      <c r="B24" s="351" t="s">
        <v>327</v>
      </c>
      <c r="C24" s="1051">
        <v>541950350.36000001</v>
      </c>
      <c r="D24" s="1051">
        <v>581376265</v>
      </c>
      <c r="E24" s="1051">
        <v>599720688</v>
      </c>
      <c r="F24" s="1053">
        <v>0</v>
      </c>
      <c r="G24" s="1051">
        <f>E24</f>
        <v>599720688</v>
      </c>
      <c r="H24" s="1051">
        <f t="shared" si="0"/>
        <v>-599720688</v>
      </c>
      <c r="I24" s="1017">
        <f t="shared" si="1"/>
        <v>6.2506037299589701E-5</v>
      </c>
      <c r="K24" s="1034"/>
    </row>
    <row r="25" spans="2:12">
      <c r="B25" s="351" t="s">
        <v>328</v>
      </c>
      <c r="C25" s="1051">
        <v>107855067121.25999</v>
      </c>
      <c r="D25" s="1051">
        <v>92475769241</v>
      </c>
      <c r="E25" s="1051">
        <v>117458047678</v>
      </c>
      <c r="F25" s="1053">
        <v>0</v>
      </c>
      <c r="G25" s="1051">
        <f>E25</f>
        <v>117458047678</v>
      </c>
      <c r="H25" s="1051">
        <f t="shared" si="0"/>
        <v>-117458047678</v>
      </c>
      <c r="I25" s="1017">
        <f t="shared" si="1"/>
        <v>1.2242094121819012E-2</v>
      </c>
      <c r="K25" s="1034"/>
    </row>
    <row r="26" spans="2:12">
      <c r="B26" s="351" t="s">
        <v>329</v>
      </c>
      <c r="C26" s="1051">
        <v>0</v>
      </c>
      <c r="D26" s="1051">
        <v>288905038</v>
      </c>
      <c r="E26" s="1051">
        <v>154346248</v>
      </c>
      <c r="F26" s="1051">
        <f>E26</f>
        <v>154346248</v>
      </c>
      <c r="G26" s="1053">
        <v>0</v>
      </c>
      <c r="H26" s="1051">
        <f t="shared" si="0"/>
        <v>154346248</v>
      </c>
      <c r="I26" s="1017">
        <f t="shared" si="1"/>
        <v>1.6086775940168538E-5</v>
      </c>
      <c r="K26" s="1034"/>
    </row>
    <row r="27" spans="2:12">
      <c r="B27" s="351" t="s">
        <v>330</v>
      </c>
      <c r="C27" s="1051">
        <v>25439143.689999998</v>
      </c>
      <c r="D27" s="1051">
        <v>19334653</v>
      </c>
      <c r="E27" s="1051">
        <v>32207801</v>
      </c>
      <c r="F27" s="1051">
        <f>E27</f>
        <v>32207801</v>
      </c>
      <c r="G27" s="1053">
        <v>0</v>
      </c>
      <c r="H27" s="1051">
        <f t="shared" si="0"/>
        <v>32207801</v>
      </c>
      <c r="I27" s="1017">
        <f t="shared" si="1"/>
        <v>3.3568660393515764E-6</v>
      </c>
      <c r="K27" s="1034"/>
    </row>
    <row r="28" spans="2:12" ht="31.5">
      <c r="B28" s="351" t="s">
        <v>331</v>
      </c>
      <c r="C28" s="1051">
        <v>2242301733.2799997</v>
      </c>
      <c r="D28" s="1051">
        <v>2234000307</v>
      </c>
      <c r="E28" s="1051">
        <v>3249200452</v>
      </c>
      <c r="F28" s="1051">
        <f>$E28</f>
        <v>3249200452</v>
      </c>
      <c r="G28" s="1053">
        <v>0</v>
      </c>
      <c r="H28" s="1051">
        <f t="shared" si="0"/>
        <v>3249200452</v>
      </c>
      <c r="I28" s="1017">
        <f t="shared" si="1"/>
        <v>3.3864872216406801E-4</v>
      </c>
    </row>
    <row r="29" spans="2:12">
      <c r="B29" s="288" t="s">
        <v>332</v>
      </c>
      <c r="C29" s="289">
        <f>C30</f>
        <v>984482269.12000036</v>
      </c>
      <c r="D29" s="289">
        <f>D30</f>
        <v>983650259</v>
      </c>
      <c r="E29" s="289">
        <f>E30</f>
        <v>978231854</v>
      </c>
      <c r="F29" s="1056">
        <v>0</v>
      </c>
      <c r="G29" s="289">
        <f>G30</f>
        <v>978231854</v>
      </c>
      <c r="H29" s="289">
        <f t="shared" si="0"/>
        <v>-978231854</v>
      </c>
      <c r="I29" s="1055">
        <f t="shared" si="1"/>
        <v>1.0195645735964804E-4</v>
      </c>
    </row>
    <row r="30" spans="2:12">
      <c r="B30" s="351" t="s">
        <v>333</v>
      </c>
      <c r="C30" s="1051">
        <v>984482269.12000036</v>
      </c>
      <c r="D30" s="1051">
        <v>983650259</v>
      </c>
      <c r="E30" s="1051">
        <v>978231854</v>
      </c>
      <c r="F30" s="1053">
        <v>0</v>
      </c>
      <c r="G30" s="1051">
        <f>E30</f>
        <v>978231854</v>
      </c>
      <c r="H30" s="1051">
        <f t="shared" si="0"/>
        <v>-978231854</v>
      </c>
      <c r="I30" s="1017">
        <f t="shared" si="1"/>
        <v>1.0195645735964804E-4</v>
      </c>
    </row>
    <row r="31" spans="2:12">
      <c r="B31" s="288" t="s">
        <v>334</v>
      </c>
      <c r="C31" s="289">
        <f>C32</f>
        <v>33508484254.959999</v>
      </c>
      <c r="D31" s="289">
        <f>D32</f>
        <v>35043058783</v>
      </c>
      <c r="E31" s="289">
        <f>E32</f>
        <v>26910662187</v>
      </c>
      <c r="F31" s="289">
        <f>F32</f>
        <v>26910662187</v>
      </c>
      <c r="G31" s="1056">
        <v>0</v>
      </c>
      <c r="H31" s="289">
        <f t="shared" si="0"/>
        <v>26910662187</v>
      </c>
      <c r="I31" s="1055">
        <f t="shared" si="1"/>
        <v>2.8047704340946134E-3</v>
      </c>
    </row>
    <row r="32" spans="2:12" ht="21" thickBot="1">
      <c r="B32" s="351" t="s">
        <v>335</v>
      </c>
      <c r="C32" s="1051">
        <v>33508484254.959999</v>
      </c>
      <c r="D32" s="1051">
        <v>35043058783</v>
      </c>
      <c r="E32" s="1051">
        <v>26910662187</v>
      </c>
      <c r="F32" s="1051">
        <f>E32</f>
        <v>26910662187</v>
      </c>
      <c r="G32" s="1053">
        <v>0</v>
      </c>
      <c r="H32" s="1051">
        <f t="shared" si="0"/>
        <v>26910662187</v>
      </c>
      <c r="I32" s="1017">
        <f t="shared" si="1"/>
        <v>2.8047704340946134E-3</v>
      </c>
    </row>
    <row r="33" spans="2:13">
      <c r="B33" s="1020" t="s">
        <v>336</v>
      </c>
      <c r="C33" s="1052">
        <f>C34+C37+C48</f>
        <v>12076257349.48</v>
      </c>
      <c r="D33" s="1052">
        <f>D34+D37+D48</f>
        <v>14779834097</v>
      </c>
      <c r="E33" s="1052">
        <f>E34+E37+E48</f>
        <v>18449111701</v>
      </c>
      <c r="F33" s="1052">
        <f>F34+F37+F48</f>
        <v>18394787369</v>
      </c>
      <c r="G33" s="1052">
        <f>G34+G37+G48</f>
        <v>54324332</v>
      </c>
      <c r="H33" s="1047">
        <f t="shared" si="0"/>
        <v>18340463037</v>
      </c>
      <c r="I33" s="1016">
        <f t="shared" si="1"/>
        <v>1.9228632381729724E-3</v>
      </c>
      <c r="K33" s="1034"/>
      <c r="L33" s="1034"/>
    </row>
    <row r="34" spans="2:13" ht="21" thickBot="1">
      <c r="B34" s="288" t="s">
        <v>337</v>
      </c>
      <c r="C34" s="289">
        <f>C35+C36</f>
        <v>273804170.56</v>
      </c>
      <c r="D34" s="289">
        <f>D35+D36</f>
        <v>562058313</v>
      </c>
      <c r="E34" s="289">
        <f>E35+E36</f>
        <v>3776880553</v>
      </c>
      <c r="F34" s="289">
        <f>F35+F36</f>
        <v>3776880553</v>
      </c>
      <c r="G34" s="1056">
        <v>0</v>
      </c>
      <c r="H34" s="289">
        <f t="shared" si="0"/>
        <v>3776880553</v>
      </c>
      <c r="I34" s="1055">
        <f t="shared" si="1"/>
        <v>3.9364631143408712E-4</v>
      </c>
      <c r="J34" s="1057"/>
    </row>
    <row r="35" spans="2:13" ht="21" thickBot="1">
      <c r="B35" s="351" t="s">
        <v>338</v>
      </c>
      <c r="C35" s="1051">
        <v>148791999.69999999</v>
      </c>
      <c r="D35" s="1051">
        <v>228885000</v>
      </c>
      <c r="E35" s="1051">
        <v>3645140000</v>
      </c>
      <c r="F35" s="1051">
        <f>E35</f>
        <v>3645140000</v>
      </c>
      <c r="G35" s="1053">
        <v>0</v>
      </c>
      <c r="H35" s="1051">
        <f t="shared" si="0"/>
        <v>3645140000</v>
      </c>
      <c r="I35" s="1058">
        <f t="shared" si="1"/>
        <v>3.7991561965630639E-4</v>
      </c>
    </row>
    <row r="36" spans="2:13" ht="21" thickBot="1">
      <c r="B36" s="351" t="s">
        <v>339</v>
      </c>
      <c r="C36" s="1051">
        <v>125012170.86</v>
      </c>
      <c r="D36" s="1051">
        <v>333173313</v>
      </c>
      <c r="E36" s="1051">
        <v>131740553</v>
      </c>
      <c r="F36" s="1051">
        <f>E36</f>
        <v>131740553</v>
      </c>
      <c r="G36" s="1053">
        <v>0</v>
      </c>
      <c r="H36" s="1051">
        <f t="shared" si="0"/>
        <v>131740553</v>
      </c>
      <c r="I36" s="1058">
        <f t="shared" si="1"/>
        <v>1.3730691777780683E-5</v>
      </c>
    </row>
    <row r="37" spans="2:13" ht="21" thickBot="1">
      <c r="B37" s="288" t="s">
        <v>340</v>
      </c>
      <c r="C37" s="289">
        <f>SUM(C38:C47)</f>
        <v>7746790831.7999992</v>
      </c>
      <c r="D37" s="289">
        <f>SUM(D38:D47)</f>
        <v>7891993630</v>
      </c>
      <c r="E37" s="289">
        <f>SUM(E38:E47)</f>
        <v>9474759986</v>
      </c>
      <c r="F37" s="289">
        <f>SUM(F38:F47)</f>
        <v>9420435654</v>
      </c>
      <c r="G37" s="289">
        <f>SUM(G38:G47)</f>
        <v>54324332</v>
      </c>
      <c r="H37" s="289">
        <f t="shared" si="0"/>
        <v>9366111322</v>
      </c>
      <c r="I37" s="1059">
        <f t="shared" si="1"/>
        <v>9.8750920710205005E-4</v>
      </c>
      <c r="L37" s="1034"/>
    </row>
    <row r="38" spans="2:13" ht="21" thickBot="1">
      <c r="B38" s="351" t="s">
        <v>341</v>
      </c>
      <c r="C38" s="1051">
        <v>183717488.86000001</v>
      </c>
      <c r="D38" s="1051">
        <v>1430788520</v>
      </c>
      <c r="E38" s="1051">
        <v>1670972514</v>
      </c>
      <c r="F38" s="1051">
        <f t="shared" ref="F38:F44" si="3">E38</f>
        <v>1670972514</v>
      </c>
      <c r="G38" s="1053">
        <v>0</v>
      </c>
      <c r="H38" s="1051">
        <f t="shared" si="0"/>
        <v>1670972514</v>
      </c>
      <c r="I38" s="1058">
        <f t="shared" si="1"/>
        <v>1.7415752428849541E-4</v>
      </c>
    </row>
    <row r="39" spans="2:13" ht="21" thickBot="1">
      <c r="B39" s="351" t="s">
        <v>342</v>
      </c>
      <c r="C39" s="1051">
        <v>223049271.89999998</v>
      </c>
      <c r="D39" s="1051">
        <v>402894786</v>
      </c>
      <c r="E39" s="1051">
        <v>662558197</v>
      </c>
      <c r="F39" s="1051">
        <f t="shared" si="3"/>
        <v>662558197</v>
      </c>
      <c r="G39" s="1053">
        <v>0</v>
      </c>
      <c r="H39" s="1051">
        <f t="shared" si="0"/>
        <v>662558197</v>
      </c>
      <c r="I39" s="1058">
        <f t="shared" si="1"/>
        <v>6.9055292244363768E-5</v>
      </c>
    </row>
    <row r="40" spans="2:13" ht="21" thickBot="1">
      <c r="B40" s="351" t="s">
        <v>343</v>
      </c>
      <c r="C40" s="1051">
        <v>21050093.840000004</v>
      </c>
      <c r="D40" s="1051">
        <v>5800000</v>
      </c>
      <c r="E40" s="1051">
        <v>29432852</v>
      </c>
      <c r="F40" s="1051">
        <f t="shared" si="3"/>
        <v>29432852</v>
      </c>
      <c r="G40" s="1053">
        <v>0</v>
      </c>
      <c r="H40" s="1051">
        <f t="shared" si="0"/>
        <v>29432852</v>
      </c>
      <c r="I40" s="1058">
        <f t="shared" si="1"/>
        <v>3.0676462922774866E-6</v>
      </c>
    </row>
    <row r="41" spans="2:13" ht="21" thickBot="1">
      <c r="B41" s="351" t="s">
        <v>344</v>
      </c>
      <c r="C41" s="1051">
        <v>1114809192.1499999</v>
      </c>
      <c r="D41" s="1051">
        <v>1341832252</v>
      </c>
      <c r="E41" s="1051">
        <v>1315685274</v>
      </c>
      <c r="F41" s="1051">
        <f t="shared" si="3"/>
        <v>1315685274</v>
      </c>
      <c r="G41" s="1053">
        <v>0</v>
      </c>
      <c r="H41" s="1051">
        <f t="shared" si="0"/>
        <v>1315685274</v>
      </c>
      <c r="I41" s="1058">
        <f t="shared" si="1"/>
        <v>1.3712762366997901E-4</v>
      </c>
    </row>
    <row r="42" spans="2:13" ht="21" thickBot="1">
      <c r="B42" s="351" t="s">
        <v>345</v>
      </c>
      <c r="C42" s="1051">
        <v>1960956676.74</v>
      </c>
      <c r="D42" s="1051">
        <v>1205895920</v>
      </c>
      <c r="E42" s="1051">
        <v>1313613342</v>
      </c>
      <c r="F42" s="1051">
        <f t="shared" si="3"/>
        <v>1313613342</v>
      </c>
      <c r="G42" s="1053">
        <v>0</v>
      </c>
      <c r="H42" s="1051">
        <f t="shared" si="0"/>
        <v>1313613342</v>
      </c>
      <c r="I42" s="1058">
        <f t="shared" si="1"/>
        <v>1.3691167604391644E-4</v>
      </c>
    </row>
    <row r="43" spans="2:13" ht="21" thickBot="1">
      <c r="B43" s="351" t="s">
        <v>346</v>
      </c>
      <c r="C43" s="1051">
        <v>99742572.660000026</v>
      </c>
      <c r="D43" s="1051">
        <v>96423204</v>
      </c>
      <c r="E43" s="1051">
        <v>111423204</v>
      </c>
      <c r="F43" s="1051">
        <f t="shared" si="3"/>
        <v>111423204</v>
      </c>
      <c r="G43" s="1053">
        <v>0</v>
      </c>
      <c r="H43" s="1051">
        <f t="shared" si="0"/>
        <v>111423204</v>
      </c>
      <c r="I43" s="1058">
        <f t="shared" si="1"/>
        <v>1.1613111044226295E-5</v>
      </c>
    </row>
    <row r="44" spans="2:13" ht="21" thickBot="1">
      <c r="B44" s="351" t="s">
        <v>347</v>
      </c>
      <c r="C44" s="1051">
        <v>603086.93000000005</v>
      </c>
      <c r="D44" s="1051">
        <v>1300000</v>
      </c>
      <c r="E44" s="1051">
        <v>750000</v>
      </c>
      <c r="F44" s="1051">
        <f t="shared" si="3"/>
        <v>750000</v>
      </c>
      <c r="G44" s="1053">
        <v>0</v>
      </c>
      <c r="H44" s="1051">
        <f t="shared" si="0"/>
        <v>750000</v>
      </c>
      <c r="I44" s="1058">
        <f t="shared" si="1"/>
        <v>7.8168935827493544E-8</v>
      </c>
    </row>
    <row r="45" spans="2:13" ht="21" thickBot="1">
      <c r="B45" s="351" t="s">
        <v>348</v>
      </c>
      <c r="C45" s="1051">
        <v>42882809.569999993</v>
      </c>
      <c r="D45" s="1051">
        <v>48847564</v>
      </c>
      <c r="E45" s="1051">
        <v>54324332</v>
      </c>
      <c r="F45" s="1053">
        <v>0</v>
      </c>
      <c r="G45" s="1051">
        <f>E45</f>
        <v>54324332</v>
      </c>
      <c r="H45" s="1051">
        <f t="shared" si="0"/>
        <v>-54324332</v>
      </c>
      <c r="I45" s="1058">
        <f t="shared" si="1"/>
        <v>5.6619669626392714E-6</v>
      </c>
    </row>
    <row r="46" spans="2:13" ht="32.25" thickBot="1">
      <c r="B46" s="351" t="s">
        <v>986</v>
      </c>
      <c r="C46" s="1051">
        <v>13918895.589999998</v>
      </c>
      <c r="D46" s="1051">
        <v>21670500</v>
      </c>
      <c r="E46" s="1051">
        <v>0</v>
      </c>
      <c r="F46" s="1051">
        <f>$E46</f>
        <v>0</v>
      </c>
      <c r="G46" s="1053">
        <v>0</v>
      </c>
      <c r="H46" s="1051">
        <f t="shared" si="0"/>
        <v>0</v>
      </c>
      <c r="I46" s="1058">
        <f t="shared" si="1"/>
        <v>0</v>
      </c>
      <c r="M46" s="1060"/>
    </row>
    <row r="47" spans="2:13" ht="30" customHeight="1" thickBot="1">
      <c r="B47" s="351" t="s">
        <v>349</v>
      </c>
      <c r="C47" s="1051">
        <v>4086060743.5599999</v>
      </c>
      <c r="D47" s="1051">
        <v>3336540884</v>
      </c>
      <c r="E47" s="1051">
        <v>4316000271</v>
      </c>
      <c r="F47" s="1051">
        <f>$E47</f>
        <v>4316000271</v>
      </c>
      <c r="G47" s="1053">
        <v>0</v>
      </c>
      <c r="H47" s="1051">
        <f t="shared" si="0"/>
        <v>4316000271</v>
      </c>
      <c r="I47" s="1058">
        <f t="shared" si="1"/>
        <v>4.4983619762032495E-4</v>
      </c>
    </row>
    <row r="48" spans="2:13" ht="21" thickBot="1">
      <c r="B48" s="288" t="s">
        <v>350</v>
      </c>
      <c r="C48" s="289">
        <f>SUM(C49:C56)</f>
        <v>4055662347.1199999</v>
      </c>
      <c r="D48" s="289">
        <f>SUM(D49:D56)</f>
        <v>6325782154</v>
      </c>
      <c r="E48" s="289">
        <f>SUM(E49:E56)</f>
        <v>5197471162</v>
      </c>
      <c r="F48" s="289">
        <f>SUM(F49:F56)</f>
        <v>5197471162</v>
      </c>
      <c r="G48" s="1056">
        <v>0</v>
      </c>
      <c r="H48" s="289">
        <f t="shared" si="0"/>
        <v>5197471162</v>
      </c>
      <c r="I48" s="1059">
        <f t="shared" si="1"/>
        <v>5.4170771963683504E-4</v>
      </c>
    </row>
    <row r="49" spans="2:11" ht="21" thickBot="1">
      <c r="B49" s="351" t="s">
        <v>351</v>
      </c>
      <c r="C49" s="1051">
        <v>294980946.72999996</v>
      </c>
      <c r="D49" s="1051">
        <v>353570167</v>
      </c>
      <c r="E49" s="1051">
        <v>420166953</v>
      </c>
      <c r="F49" s="1051">
        <f t="shared" ref="F49:F56" si="4">E49</f>
        <v>420166953</v>
      </c>
      <c r="G49" s="1053">
        <v>0</v>
      </c>
      <c r="H49" s="1051">
        <f t="shared" si="0"/>
        <v>420166953</v>
      </c>
      <c r="I49" s="1058">
        <f t="shared" si="1"/>
        <v>4.3792004781187324E-5</v>
      </c>
    </row>
    <row r="50" spans="2:11" ht="21" thickBot="1">
      <c r="B50" s="351" t="s">
        <v>352</v>
      </c>
      <c r="C50" s="1051">
        <v>5450591.7399999993</v>
      </c>
      <c r="D50" s="1051">
        <v>5549769</v>
      </c>
      <c r="E50" s="1051">
        <v>5201612</v>
      </c>
      <c r="F50" s="1051">
        <f t="shared" si="4"/>
        <v>5201612</v>
      </c>
      <c r="G50" s="1053">
        <v>0</v>
      </c>
      <c r="H50" s="1051">
        <f t="shared" si="0"/>
        <v>5201612</v>
      </c>
      <c r="I50" s="1058">
        <f t="shared" si="1"/>
        <v>5.4213929950336045E-7</v>
      </c>
    </row>
    <row r="51" spans="2:11" ht="21" thickBot="1">
      <c r="B51" s="351" t="s">
        <v>353</v>
      </c>
      <c r="C51" s="1051">
        <v>130542588.03999999</v>
      </c>
      <c r="D51" s="1051">
        <v>147468421</v>
      </c>
      <c r="E51" s="1051">
        <v>359912578</v>
      </c>
      <c r="F51" s="1051">
        <f t="shared" si="4"/>
        <v>359912578</v>
      </c>
      <c r="G51" s="1053">
        <v>0</v>
      </c>
      <c r="H51" s="1051">
        <f t="shared" si="0"/>
        <v>359912578</v>
      </c>
      <c r="I51" s="1058">
        <f t="shared" si="1"/>
        <v>3.7511977617586352E-5</v>
      </c>
      <c r="K51" s="1034"/>
    </row>
    <row r="52" spans="2:11" ht="21" thickBot="1">
      <c r="B52" s="351" t="s">
        <v>354</v>
      </c>
      <c r="C52" s="1051">
        <v>7712260.5700000003</v>
      </c>
      <c r="D52" s="1051">
        <v>31680000</v>
      </c>
      <c r="E52" s="1051">
        <v>16600000</v>
      </c>
      <c r="F52" s="1051">
        <f t="shared" si="4"/>
        <v>16600000</v>
      </c>
      <c r="G52" s="1053">
        <v>0</v>
      </c>
      <c r="H52" s="1051">
        <f t="shared" si="0"/>
        <v>16600000</v>
      </c>
      <c r="I52" s="1058">
        <f t="shared" si="1"/>
        <v>1.730139112981857E-6</v>
      </c>
    </row>
    <row r="53" spans="2:11" ht="21" thickBot="1">
      <c r="B53" s="351" t="s">
        <v>355</v>
      </c>
      <c r="C53" s="1051">
        <v>3000921597.1299996</v>
      </c>
      <c r="D53" s="1051">
        <v>5262147142</v>
      </c>
      <c r="E53" s="1051">
        <v>3034560692</v>
      </c>
      <c r="F53" s="1051">
        <f t="shared" si="4"/>
        <v>3034560692</v>
      </c>
      <c r="G53" s="1053">
        <v>0</v>
      </c>
      <c r="H53" s="1051">
        <f t="shared" si="0"/>
        <v>3034560692</v>
      </c>
      <c r="I53" s="1058">
        <f t="shared" si="1"/>
        <v>3.1627783999677652E-4</v>
      </c>
    </row>
    <row r="54" spans="2:11" ht="21" thickBot="1">
      <c r="B54" s="351" t="s">
        <v>356</v>
      </c>
      <c r="C54" s="1051">
        <v>426363907.63000011</v>
      </c>
      <c r="D54" s="1051">
        <v>330078958</v>
      </c>
      <c r="E54" s="1051">
        <v>1068853964</v>
      </c>
      <c r="F54" s="1051">
        <f t="shared" si="4"/>
        <v>1068853964</v>
      </c>
      <c r="G54" s="1053">
        <v>0</v>
      </c>
      <c r="H54" s="1051">
        <f t="shared" si="0"/>
        <v>1068853964</v>
      </c>
      <c r="I54" s="1058">
        <f t="shared" si="1"/>
        <v>1.1140156922783746E-4</v>
      </c>
      <c r="K54" s="1034"/>
    </row>
    <row r="55" spans="2:11" ht="21" thickBot="1">
      <c r="B55" s="351" t="s">
        <v>357</v>
      </c>
      <c r="C55" s="1051">
        <v>4759533.25</v>
      </c>
      <c r="D55" s="1051">
        <v>4539681</v>
      </c>
      <c r="E55" s="1051">
        <v>4215483</v>
      </c>
      <c r="F55" s="1051">
        <f t="shared" si="4"/>
        <v>4215483</v>
      </c>
      <c r="G55" s="1053">
        <v>0</v>
      </c>
      <c r="H55" s="1051">
        <f t="shared" si="0"/>
        <v>4215483</v>
      </c>
      <c r="I55" s="1058">
        <f t="shared" si="1"/>
        <v>4.393597601451866E-7</v>
      </c>
    </row>
    <row r="56" spans="2:11" ht="21" thickBot="1">
      <c r="B56" s="351" t="s">
        <v>358</v>
      </c>
      <c r="C56" s="1051">
        <v>184930922.03</v>
      </c>
      <c r="D56" s="1051">
        <v>190748016</v>
      </c>
      <c r="E56" s="1051">
        <v>287959880</v>
      </c>
      <c r="F56" s="1051">
        <f t="shared" si="4"/>
        <v>287959880</v>
      </c>
      <c r="G56" s="1053">
        <v>0</v>
      </c>
      <c r="H56" s="1051">
        <f t="shared" si="0"/>
        <v>287959880</v>
      </c>
      <c r="I56" s="1058">
        <f t="shared" si="1"/>
        <v>3.0012689840816987E-5</v>
      </c>
    </row>
    <row r="57" spans="2:11" ht="21" thickBot="1">
      <c r="B57" s="1061" t="s">
        <v>195</v>
      </c>
      <c r="C57" s="1062">
        <f t="shared" ref="C57:F57" si="5">C16+C19+C33</f>
        <v>158844982275.53</v>
      </c>
      <c r="D57" s="1062">
        <f t="shared" si="5"/>
        <v>148878137139</v>
      </c>
      <c r="E57" s="1062">
        <f t="shared" si="5"/>
        <v>169983951222</v>
      </c>
      <c r="F57" s="1062">
        <f t="shared" si="5"/>
        <v>50893626670</v>
      </c>
      <c r="G57" s="1062">
        <f>G16+G19+G33</f>
        <v>119090324552</v>
      </c>
      <c r="H57" s="1062">
        <f t="shared" si="0"/>
        <v>-68196697882</v>
      </c>
      <c r="I57" s="1063">
        <f t="shared" si="1"/>
        <v>1.7716619433035079E-2</v>
      </c>
    </row>
    <row r="58" spans="2:11">
      <c r="B58" s="1031" t="s">
        <v>119</v>
      </c>
      <c r="C58" s="1032"/>
      <c r="F58" s="1033"/>
      <c r="G58" s="1033"/>
      <c r="H58" s="1034"/>
    </row>
    <row r="59" spans="2:11">
      <c r="B59" s="1036" t="s">
        <v>978</v>
      </c>
      <c r="C59" s="1037"/>
      <c r="D59" s="1038"/>
      <c r="E59" s="1038"/>
      <c r="F59" s="1064"/>
      <c r="G59" s="1038"/>
      <c r="H59" s="1038"/>
      <c r="I59" s="1038"/>
    </row>
    <row r="60" spans="2:11">
      <c r="B60" s="1036" t="s">
        <v>979</v>
      </c>
      <c r="E60" s="1033"/>
      <c r="F60" s="1033"/>
      <c r="G60" s="1033"/>
    </row>
    <row r="61" spans="2:11">
      <c r="G61" s="1034"/>
      <c r="H61" s="1034"/>
    </row>
    <row r="67" spans="9:9">
      <c r="I67" s="1033"/>
    </row>
    <row r="69" spans="9:9">
      <c r="I69" s="1033"/>
    </row>
    <row r="70" spans="9:9">
      <c r="I70" s="1033"/>
    </row>
    <row r="71" spans="9:9">
      <c r="I71" s="1033"/>
    </row>
    <row r="72" spans="9:9">
      <c r="I72" s="1065"/>
    </row>
    <row r="73" spans="9:9">
      <c r="I73" s="1065"/>
    </row>
    <row r="77" spans="9:9">
      <c r="I77" s="1033"/>
    </row>
    <row r="99" spans="2:11">
      <c r="K99" s="1034"/>
    </row>
    <row r="100" spans="2:11">
      <c r="K100" s="1034"/>
    </row>
    <row r="101" spans="2:11" ht="17.45" customHeight="1"/>
    <row r="102" spans="2:11" s="1038" customFormat="1">
      <c r="B102" s="1035"/>
      <c r="C102" s="1035"/>
      <c r="D102" s="1035"/>
      <c r="E102" s="1035"/>
      <c r="F102" s="1035"/>
      <c r="G102" s="1035"/>
      <c r="H102" s="1035"/>
      <c r="I102" s="1035"/>
    </row>
    <row r="110" spans="2:11">
      <c r="J110" s="1033"/>
    </row>
  </sheetData>
  <mergeCells count="13">
    <mergeCell ref="G9:G14"/>
    <mergeCell ref="H9:H14"/>
    <mergeCell ref="I9:I14"/>
    <mergeCell ref="B2:I2"/>
    <mergeCell ref="B3:I3"/>
    <mergeCell ref="B4:I4"/>
    <mergeCell ref="B6:I6"/>
    <mergeCell ref="B7:I7"/>
    <mergeCell ref="B9:B15"/>
    <mergeCell ref="C9:C14"/>
    <mergeCell ref="D9:D14"/>
    <mergeCell ref="E9:E14"/>
    <mergeCell ref="F9:F14"/>
  </mergeCells>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BD208-0705-4315-9E61-075046654195}">
  <dimension ref="B1:N53"/>
  <sheetViews>
    <sheetView showGridLines="0" zoomScaleNormal="100" workbookViewId="0">
      <selection activeCell="B7" sqref="B7:I7"/>
    </sheetView>
  </sheetViews>
  <sheetFormatPr baseColWidth="10" defaultColWidth="11.5703125" defaultRowHeight="20.25"/>
  <cols>
    <col min="1" max="1" width="11.5703125" style="1035"/>
    <col min="2" max="2" width="82.5703125" style="1035" customWidth="1"/>
    <col min="3" max="3" width="19" style="1035" customWidth="1"/>
    <col min="4" max="4" width="21.42578125" style="1035" customWidth="1"/>
    <col min="5" max="5" width="17" style="1035" customWidth="1"/>
    <col min="6" max="6" width="18.5703125" style="1035" customWidth="1"/>
    <col min="7" max="7" width="20.42578125" style="1035" customWidth="1"/>
    <col min="8" max="9" width="15.42578125" style="1035" customWidth="1"/>
    <col min="10" max="12" width="11.5703125" style="1035"/>
    <col min="13" max="13" width="49" style="1035" customWidth="1"/>
    <col min="14" max="14" width="21.5703125" style="1035" customWidth="1"/>
    <col min="15" max="16384" width="11.5703125" style="1035"/>
  </cols>
  <sheetData>
    <row r="1" spans="2:14">
      <c r="B1" s="1001"/>
      <c r="C1" s="1001"/>
      <c r="D1" s="1001"/>
      <c r="E1" s="1001"/>
      <c r="F1" s="1001"/>
      <c r="G1" s="1001"/>
      <c r="H1" s="1001"/>
      <c r="I1" s="1001"/>
      <c r="J1" s="1001"/>
      <c r="K1" s="1001"/>
      <c r="L1" s="1001"/>
    </row>
    <row r="2" spans="2:14" s="971" customFormat="1" ht="18.75">
      <c r="B2" s="2566" t="s">
        <v>476</v>
      </c>
      <c r="C2" s="2566"/>
      <c r="D2" s="2566"/>
      <c r="E2" s="2566"/>
      <c r="F2" s="2566"/>
      <c r="G2" s="2566"/>
      <c r="H2" s="2566"/>
      <c r="I2" s="2566"/>
    </row>
    <row r="3" spans="2:14" s="971" customFormat="1" ht="18.75">
      <c r="B3" s="2566" t="s">
        <v>477</v>
      </c>
      <c r="C3" s="2566"/>
      <c r="D3" s="2566"/>
      <c r="E3" s="2566"/>
      <c r="F3" s="2566"/>
      <c r="G3" s="2566"/>
      <c r="H3" s="2566"/>
      <c r="I3" s="2566"/>
    </row>
    <row r="4" spans="2:14" s="971" customFormat="1" ht="18.75">
      <c r="B4" s="2567" t="s">
        <v>478</v>
      </c>
      <c r="C4" s="2567"/>
      <c r="D4" s="2567"/>
      <c r="E4" s="2567"/>
      <c r="F4" s="2567"/>
      <c r="G4" s="2567"/>
      <c r="H4" s="2567"/>
      <c r="I4" s="2567"/>
    </row>
    <row r="5" spans="2:14">
      <c r="B5" s="1001"/>
      <c r="C5" s="1001"/>
      <c r="D5" s="1001"/>
      <c r="E5" s="1001"/>
      <c r="F5" s="1001"/>
      <c r="G5" s="1001"/>
      <c r="H5" s="1001"/>
      <c r="I5" s="1001"/>
      <c r="J5" s="1001"/>
      <c r="K5" s="1001"/>
      <c r="L5" s="1001"/>
    </row>
    <row r="6" spans="2:14">
      <c r="B6" s="2666" t="s">
        <v>1980</v>
      </c>
      <c r="C6" s="2666"/>
      <c r="D6" s="2666"/>
      <c r="E6" s="2666"/>
      <c r="F6" s="2666"/>
      <c r="G6" s="2666"/>
      <c r="H6" s="2666"/>
      <c r="I6" s="2666"/>
      <c r="J6" s="1042"/>
      <c r="K6" s="1042"/>
      <c r="L6" s="1042"/>
    </row>
    <row r="7" spans="2:14">
      <c r="B7" s="2667" t="s">
        <v>968</v>
      </c>
      <c r="C7" s="2667"/>
      <c r="D7" s="2667"/>
      <c r="E7" s="2667"/>
      <c r="F7" s="2667"/>
      <c r="G7" s="2667"/>
      <c r="H7" s="2667"/>
      <c r="I7" s="2667"/>
      <c r="J7" s="1001"/>
      <c r="K7" s="1001"/>
      <c r="L7" s="1001"/>
    </row>
    <row r="8" spans="2:14" ht="21" thickBot="1">
      <c r="B8" s="1043"/>
      <c r="C8" s="1043"/>
    </row>
    <row r="9" spans="2:14" ht="15" customHeight="1">
      <c r="B9" s="2249" t="s">
        <v>38</v>
      </c>
      <c r="C9" s="2258" t="s">
        <v>969</v>
      </c>
      <c r="D9" s="2258" t="s">
        <v>970</v>
      </c>
      <c r="E9" s="2261" t="s">
        <v>971</v>
      </c>
      <c r="F9" s="2258" t="s">
        <v>980</v>
      </c>
      <c r="G9" s="2668" t="s">
        <v>981</v>
      </c>
      <c r="H9" s="2258" t="s">
        <v>982</v>
      </c>
      <c r="I9" s="2254" t="s">
        <v>972</v>
      </c>
    </row>
    <row r="10" spans="2:14" ht="15" customHeight="1">
      <c r="B10" s="2249"/>
      <c r="C10" s="2258"/>
      <c r="D10" s="2258"/>
      <c r="E10" s="2261"/>
      <c r="F10" s="2258"/>
      <c r="G10" s="2668"/>
      <c r="H10" s="2258"/>
      <c r="I10" s="2254"/>
    </row>
    <row r="11" spans="2:14" ht="15" customHeight="1" thickBot="1">
      <c r="B11" s="2249"/>
      <c r="C11" s="2258"/>
      <c r="D11" s="2258"/>
      <c r="E11" s="2261"/>
      <c r="F11" s="2258"/>
      <c r="G11" s="2668"/>
      <c r="H11" s="2258"/>
      <c r="I11" s="2254"/>
    </row>
    <row r="12" spans="2:14" ht="23.45" customHeight="1" thickBot="1">
      <c r="B12" s="2249"/>
      <c r="C12" s="2258"/>
      <c r="D12" s="2258"/>
      <c r="E12" s="2261"/>
      <c r="F12" s="2258"/>
      <c r="G12" s="2668"/>
      <c r="H12" s="2258"/>
      <c r="I12" s="2254"/>
      <c r="M12" s="1044" t="s">
        <v>954</v>
      </c>
      <c r="N12" s="1045">
        <v>9594604200000</v>
      </c>
    </row>
    <row r="13" spans="2:14" ht="15" customHeight="1">
      <c r="B13" s="2249"/>
      <c r="C13" s="2258"/>
      <c r="D13" s="2258"/>
      <c r="E13" s="2261"/>
      <c r="F13" s="2258"/>
      <c r="G13" s="2668"/>
      <c r="H13" s="2258"/>
      <c r="I13" s="2254"/>
    </row>
    <row r="14" spans="2:14" ht="15" customHeight="1" thickBot="1">
      <c r="B14" s="2249"/>
      <c r="C14" s="2244"/>
      <c r="D14" s="2244"/>
      <c r="E14" s="2262"/>
      <c r="F14" s="2244"/>
      <c r="G14" s="2669"/>
      <c r="H14" s="2244"/>
      <c r="I14" s="2256"/>
    </row>
    <row r="15" spans="2:14" ht="21" thickBot="1">
      <c r="B15" s="2250"/>
      <c r="C15" s="736">
        <v>1</v>
      </c>
      <c r="D15" s="737">
        <v>2</v>
      </c>
      <c r="E15" s="737">
        <v>3</v>
      </c>
      <c r="F15" s="1012">
        <v>4</v>
      </c>
      <c r="G15" s="1046">
        <v>5</v>
      </c>
      <c r="H15" s="737" t="s">
        <v>983</v>
      </c>
      <c r="I15" s="1046" t="s">
        <v>984</v>
      </c>
      <c r="J15" s="1034"/>
      <c r="K15" s="1034"/>
    </row>
    <row r="16" spans="2:14">
      <c r="B16" s="1020" t="s">
        <v>322</v>
      </c>
      <c r="C16" s="1052">
        <f t="shared" ref="C16:E16" si="0">C17</f>
        <v>912835250.54000008</v>
      </c>
      <c r="D16" s="1052">
        <f t="shared" si="0"/>
        <v>3166664935</v>
      </c>
      <c r="E16" s="1052">
        <f t="shared" si="0"/>
        <v>3268929429</v>
      </c>
      <c r="F16" s="1052">
        <f>F17</f>
        <v>415078825</v>
      </c>
      <c r="G16" s="1052">
        <f>G17</f>
        <v>2853850604</v>
      </c>
      <c r="H16" s="1047">
        <f t="shared" ref="H16:H33" si="1">F16-G16</f>
        <v>-2438771779</v>
      </c>
      <c r="I16" s="1066">
        <f t="shared" ref="I16:I33" si="2">E16/$N$12</f>
        <v>3.4070497968014148E-4</v>
      </c>
      <c r="J16" s="1034"/>
      <c r="K16" s="1034"/>
    </row>
    <row r="17" spans="2:11">
      <c r="B17" s="288" t="s">
        <v>326</v>
      </c>
      <c r="C17" s="289">
        <f>SUM(C18:C19)</f>
        <v>912835250.54000008</v>
      </c>
      <c r="D17" s="289">
        <f>SUM(D18:D19)</f>
        <v>3166664935</v>
      </c>
      <c r="E17" s="289">
        <f>SUM(E18:E19)</f>
        <v>3268929429</v>
      </c>
      <c r="F17" s="289">
        <f>SUM(F18:F19)</f>
        <v>415078825</v>
      </c>
      <c r="G17" s="289">
        <f>SUM(G18:G19)</f>
        <v>2853850604</v>
      </c>
      <c r="H17" s="289">
        <f t="shared" si="1"/>
        <v>-2438771779</v>
      </c>
      <c r="I17" s="1055">
        <f t="shared" si="2"/>
        <v>3.4070497968014148E-4</v>
      </c>
      <c r="J17" s="1034"/>
      <c r="K17" s="1034"/>
    </row>
    <row r="18" spans="2:11">
      <c r="B18" s="351" t="s">
        <v>328</v>
      </c>
      <c r="C18" s="1051">
        <v>905043000.09000003</v>
      </c>
      <c r="D18" s="1051">
        <v>2768632721</v>
      </c>
      <c r="E18" s="1051">
        <v>2853850604</v>
      </c>
      <c r="F18" s="1053">
        <v>0</v>
      </c>
      <c r="G18" s="1051">
        <f>E18</f>
        <v>2853850604</v>
      </c>
      <c r="H18" s="1051">
        <f t="shared" si="1"/>
        <v>-2853850604</v>
      </c>
      <c r="I18" s="1017">
        <f t="shared" si="2"/>
        <v>2.9744328630043956E-4</v>
      </c>
      <c r="J18" s="1034"/>
      <c r="K18" s="1034"/>
    </row>
    <row r="19" spans="2:11" ht="21" thickBot="1">
      <c r="B19" s="351" t="s">
        <v>329</v>
      </c>
      <c r="C19" s="1051">
        <v>7792250.4499999993</v>
      </c>
      <c r="D19" s="1051">
        <v>398032214</v>
      </c>
      <c r="E19" s="1051">
        <v>415078825</v>
      </c>
      <c r="F19" s="1051">
        <f>E19</f>
        <v>415078825</v>
      </c>
      <c r="G19" s="1053">
        <v>0</v>
      </c>
      <c r="H19" s="1051">
        <f t="shared" si="1"/>
        <v>415078825</v>
      </c>
      <c r="I19" s="1017">
        <f t="shared" si="2"/>
        <v>4.3261693379701892E-5</v>
      </c>
      <c r="J19" s="1034"/>
      <c r="K19" s="1034"/>
    </row>
    <row r="20" spans="2:11">
      <c r="B20" s="1020" t="s">
        <v>336</v>
      </c>
      <c r="C20" s="1052">
        <f>C21+C23+C28</f>
        <v>963364544.48999989</v>
      </c>
      <c r="D20" s="1052">
        <f>D21+D23+D28</f>
        <v>1035423544</v>
      </c>
      <c r="E20" s="1052">
        <f>E21+E23+E28</f>
        <v>1253087160</v>
      </c>
      <c r="F20" s="1052">
        <f>F21+F23+F28</f>
        <v>1253087160</v>
      </c>
      <c r="G20" s="1052">
        <f>G21+G23+G28</f>
        <v>0</v>
      </c>
      <c r="H20" s="1047">
        <f t="shared" si="1"/>
        <v>1253087160</v>
      </c>
      <c r="I20" s="1066">
        <f t="shared" si="2"/>
        <v>1.3060331972839485E-4</v>
      </c>
      <c r="J20" s="1034"/>
      <c r="K20" s="1034"/>
    </row>
    <row r="21" spans="2:11" ht="21" thickBot="1">
      <c r="B21" s="288" t="s">
        <v>337</v>
      </c>
      <c r="C21" s="289">
        <f>C22</f>
        <v>52807093.880000003</v>
      </c>
      <c r="D21" s="289">
        <f t="shared" ref="D21:E21" si="3">D22</f>
        <v>50000000</v>
      </c>
      <c r="E21" s="289">
        <f t="shared" si="3"/>
        <v>73400857</v>
      </c>
      <c r="F21" s="289">
        <f>F22</f>
        <v>73400857</v>
      </c>
      <c r="G21" s="1056">
        <v>0</v>
      </c>
      <c r="H21" s="289">
        <f t="shared" si="1"/>
        <v>73400857</v>
      </c>
      <c r="I21" s="1055">
        <f t="shared" si="2"/>
        <v>7.6502225073547074E-6</v>
      </c>
      <c r="J21" s="1034"/>
      <c r="K21" s="1034"/>
    </row>
    <row r="22" spans="2:11" ht="21" thickBot="1">
      <c r="B22" s="351" t="s">
        <v>338</v>
      </c>
      <c r="C22" s="1051">
        <v>52807093.880000003</v>
      </c>
      <c r="D22" s="1051">
        <v>50000000</v>
      </c>
      <c r="E22" s="1051">
        <v>73400857</v>
      </c>
      <c r="F22" s="1051">
        <f>E22</f>
        <v>73400857</v>
      </c>
      <c r="G22" s="1053">
        <v>0</v>
      </c>
      <c r="H22" s="1051">
        <f t="shared" si="1"/>
        <v>73400857</v>
      </c>
      <c r="I22" s="1058">
        <f t="shared" si="2"/>
        <v>7.6502225073547074E-6</v>
      </c>
      <c r="J22" s="1034"/>
      <c r="K22" s="1034"/>
    </row>
    <row r="23" spans="2:11" ht="21" thickBot="1">
      <c r="B23" s="288" t="s">
        <v>340</v>
      </c>
      <c r="C23" s="289">
        <f>SUM(C24:C27)</f>
        <v>401157423.28999996</v>
      </c>
      <c r="D23" s="289">
        <f>SUM(D24:D27)</f>
        <v>488240791</v>
      </c>
      <c r="E23" s="289">
        <f>SUM(E24:E27)</f>
        <v>645893837</v>
      </c>
      <c r="F23" s="289">
        <f>SUM(F24:F27)</f>
        <v>645893837</v>
      </c>
      <c r="G23" s="289">
        <f>SUM(G24:G27)</f>
        <v>0</v>
      </c>
      <c r="H23" s="289">
        <f t="shared" si="1"/>
        <v>645893837</v>
      </c>
      <c r="I23" s="1059">
        <f t="shared" si="2"/>
        <v>6.7318445194435429E-5</v>
      </c>
    </row>
    <row r="24" spans="2:11" ht="21" thickBot="1">
      <c r="B24" s="351" t="s">
        <v>342</v>
      </c>
      <c r="C24" s="1051">
        <v>245821684.40000004</v>
      </c>
      <c r="D24" s="1051">
        <v>288525150</v>
      </c>
      <c r="E24" s="1051">
        <v>449461196</v>
      </c>
      <c r="F24" s="1051">
        <f t="shared" ref="F24:F26" si="4">E24</f>
        <v>449461196</v>
      </c>
      <c r="G24" s="1053">
        <v>0</v>
      </c>
      <c r="H24" s="1051">
        <f t="shared" si="1"/>
        <v>449461196</v>
      </c>
      <c r="I24" s="1058">
        <f t="shared" si="2"/>
        <v>4.6845204516096661E-5</v>
      </c>
    </row>
    <row r="25" spans="2:11" ht="21" thickBot="1">
      <c r="B25" s="351" t="s">
        <v>344</v>
      </c>
      <c r="C25" s="1051">
        <v>24107015.189999998</v>
      </c>
      <c r="D25" s="1051">
        <v>24965780</v>
      </c>
      <c r="E25" s="1051">
        <v>22599008</v>
      </c>
      <c r="F25" s="1051">
        <f t="shared" si="4"/>
        <v>22599008</v>
      </c>
      <c r="G25" s="1053">
        <v>0</v>
      </c>
      <c r="H25" s="1051">
        <f t="shared" si="1"/>
        <v>22599008</v>
      </c>
      <c r="I25" s="1058">
        <f t="shared" si="2"/>
        <v>2.3553872081560177E-6</v>
      </c>
    </row>
    <row r="26" spans="2:11" ht="21" thickBot="1">
      <c r="B26" s="351" t="s">
        <v>345</v>
      </c>
      <c r="C26" s="1051">
        <v>25571743.150000002</v>
      </c>
      <c r="D26" s="1051">
        <v>51585690</v>
      </c>
      <c r="E26" s="1051">
        <v>55352517</v>
      </c>
      <c r="F26" s="1051">
        <f t="shared" si="4"/>
        <v>55352517</v>
      </c>
      <c r="G26" s="1053">
        <v>0</v>
      </c>
      <c r="H26" s="1051">
        <f t="shared" si="1"/>
        <v>55352517</v>
      </c>
      <c r="I26" s="1058">
        <f t="shared" si="2"/>
        <v>5.7691297990176604E-6</v>
      </c>
    </row>
    <row r="27" spans="2:11" ht="21" thickBot="1">
      <c r="B27" s="351" t="s">
        <v>349</v>
      </c>
      <c r="C27" s="1051">
        <v>105656980.54999995</v>
      </c>
      <c r="D27" s="1051">
        <v>123164171</v>
      </c>
      <c r="E27" s="1051">
        <v>118481116</v>
      </c>
      <c r="F27" s="1051">
        <f>$E27</f>
        <v>118481116</v>
      </c>
      <c r="G27" s="1053">
        <v>0</v>
      </c>
      <c r="H27" s="1051">
        <f t="shared" si="1"/>
        <v>118481116</v>
      </c>
      <c r="I27" s="1058">
        <f t="shared" si="2"/>
        <v>1.2348723671165091E-5</v>
      </c>
    </row>
    <row r="28" spans="2:11" ht="21" thickBot="1">
      <c r="B28" s="288" t="s">
        <v>350</v>
      </c>
      <c r="C28" s="289">
        <f>SUM(C29:C32)</f>
        <v>509400027.31999993</v>
      </c>
      <c r="D28" s="289">
        <f>SUM(D29:D32)</f>
        <v>497182753</v>
      </c>
      <c r="E28" s="289">
        <f>SUM(E29:E32)</f>
        <v>533792466</v>
      </c>
      <c r="F28" s="289">
        <f>SUM(F29:F32)</f>
        <v>533792466</v>
      </c>
      <c r="G28" s="289">
        <v>0</v>
      </c>
      <c r="H28" s="289">
        <f t="shared" si="1"/>
        <v>533792466</v>
      </c>
      <c r="I28" s="1059">
        <f t="shared" si="2"/>
        <v>5.5634652026604702E-5</v>
      </c>
    </row>
    <row r="29" spans="2:11" ht="21" thickBot="1">
      <c r="B29" s="351" t="s">
        <v>351</v>
      </c>
      <c r="C29" s="1051">
        <v>280372963.3499999</v>
      </c>
      <c r="D29" s="1051">
        <v>245867992</v>
      </c>
      <c r="E29" s="1051">
        <v>272301184</v>
      </c>
      <c r="F29" s="1051">
        <f t="shared" ref="F29:F32" si="5">E29</f>
        <v>272301184</v>
      </c>
      <c r="G29" s="1053">
        <v>0</v>
      </c>
      <c r="H29" s="1051">
        <f t="shared" si="1"/>
        <v>272301184</v>
      </c>
      <c r="I29" s="1058">
        <f t="shared" si="2"/>
        <v>2.8380658370462015E-5</v>
      </c>
    </row>
    <row r="30" spans="2:11" ht="21" thickBot="1">
      <c r="B30" s="351" t="s">
        <v>353</v>
      </c>
      <c r="C30" s="1051">
        <v>227287035.97</v>
      </c>
      <c r="D30" s="1051">
        <v>248714761</v>
      </c>
      <c r="E30" s="1051">
        <v>22731569</v>
      </c>
      <c r="F30" s="1051">
        <f t="shared" si="5"/>
        <v>22731569</v>
      </c>
      <c r="G30" s="1053">
        <v>0</v>
      </c>
      <c r="H30" s="1051">
        <f>F30-G30</f>
        <v>22731569</v>
      </c>
      <c r="I30" s="1058">
        <f t="shared" si="2"/>
        <v>2.3692034112256554E-6</v>
      </c>
    </row>
    <row r="31" spans="2:11" ht="21" thickBot="1">
      <c r="B31" s="351" t="s">
        <v>355</v>
      </c>
      <c r="C31" s="1051">
        <v>0</v>
      </c>
      <c r="D31" s="1051">
        <v>0</v>
      </c>
      <c r="E31" s="1051">
        <v>188659713</v>
      </c>
      <c r="F31" s="1051">
        <f t="shared" si="5"/>
        <v>188659713</v>
      </c>
      <c r="G31" s="1053">
        <v>0</v>
      </c>
      <c r="H31" s="1051">
        <f>F31-G31</f>
        <v>188659713</v>
      </c>
      <c r="I31" s="1058">
        <f>E31/$N$12</f>
        <v>1.9663105331640465E-5</v>
      </c>
    </row>
    <row r="32" spans="2:11" ht="21" customHeight="1">
      <c r="B32" s="351" t="s">
        <v>356</v>
      </c>
      <c r="C32" s="1051">
        <v>1740028</v>
      </c>
      <c r="D32" s="1051">
        <v>2600000</v>
      </c>
      <c r="E32" s="1051">
        <v>50100000</v>
      </c>
      <c r="F32" s="1051">
        <f t="shared" si="5"/>
        <v>50100000</v>
      </c>
      <c r="G32" s="1053">
        <v>0</v>
      </c>
      <c r="H32" s="1051">
        <f t="shared" si="1"/>
        <v>50100000</v>
      </c>
      <c r="I32" s="1058">
        <f t="shared" si="2"/>
        <v>5.2216849132765683E-6</v>
      </c>
    </row>
    <row r="33" spans="2:11" ht="21" thickBot="1">
      <c r="B33" s="1026" t="s">
        <v>195</v>
      </c>
      <c r="C33" s="1067">
        <f>C16+C20</f>
        <v>1876199795.03</v>
      </c>
      <c r="D33" s="1067">
        <f t="shared" ref="D33" si="6">D16+D20</f>
        <v>4202088479</v>
      </c>
      <c r="E33" s="1067">
        <f>E16+E20</f>
        <v>4522016589</v>
      </c>
      <c r="F33" s="1067">
        <f>F16+F20</f>
        <v>1668165985</v>
      </c>
      <c r="G33" s="1067">
        <f>G16+G20</f>
        <v>2853850604</v>
      </c>
      <c r="H33" s="1067">
        <f t="shared" si="1"/>
        <v>-1185684619</v>
      </c>
      <c r="I33" s="1068">
        <f t="shared" si="2"/>
        <v>4.713082994085363E-4</v>
      </c>
      <c r="K33" s="1034"/>
    </row>
    <row r="34" spans="2:11" ht="17.45" customHeight="1">
      <c r="B34" s="1031" t="s">
        <v>119</v>
      </c>
      <c r="C34" s="1032"/>
      <c r="F34" s="1033"/>
      <c r="G34" s="1033"/>
      <c r="H34" s="1034"/>
    </row>
    <row r="35" spans="2:11" s="1038" customFormat="1">
      <c r="B35" s="1036" t="s">
        <v>978</v>
      </c>
      <c r="C35" s="1037"/>
      <c r="F35" s="1064"/>
    </row>
    <row r="36" spans="2:11">
      <c r="B36" s="1036" t="s">
        <v>979</v>
      </c>
      <c r="F36" s="1033"/>
    </row>
    <row r="37" spans="2:11">
      <c r="G37" s="1034"/>
      <c r="H37" s="1034"/>
    </row>
    <row r="43" spans="2:11">
      <c r="I43" s="1033"/>
      <c r="J43" s="1033"/>
    </row>
    <row r="45" spans="2:11">
      <c r="I45" s="1033"/>
    </row>
    <row r="46" spans="2:11">
      <c r="I46" s="1033"/>
    </row>
    <row r="47" spans="2:11">
      <c r="I47" s="1033"/>
    </row>
    <row r="48" spans="2:11">
      <c r="I48" s="1065"/>
    </row>
    <row r="49" spans="9:9">
      <c r="I49" s="1065"/>
    </row>
    <row r="53" spans="9:9">
      <c r="I53" s="1033"/>
    </row>
  </sheetData>
  <mergeCells count="13">
    <mergeCell ref="G9:G14"/>
    <mergeCell ref="H9:H14"/>
    <mergeCell ref="I9:I14"/>
    <mergeCell ref="B2:I2"/>
    <mergeCell ref="B3:I3"/>
    <mergeCell ref="B4:I4"/>
    <mergeCell ref="B6:I6"/>
    <mergeCell ref="B7:I7"/>
    <mergeCell ref="B9:B15"/>
    <mergeCell ref="C9:C14"/>
    <mergeCell ref="D9:D14"/>
    <mergeCell ref="E9:E14"/>
    <mergeCell ref="F9:F14"/>
  </mergeCell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8C9A5-D31D-4050-8984-A61CF30EB831}">
  <dimension ref="B2:J287"/>
  <sheetViews>
    <sheetView showGridLines="0" topLeftCell="A7" zoomScaleNormal="100" workbookViewId="0">
      <selection activeCell="D8" sqref="D8"/>
    </sheetView>
  </sheetViews>
  <sheetFormatPr baseColWidth="10" defaultColWidth="11.42578125" defaultRowHeight="20.25"/>
  <cols>
    <col min="1" max="1" width="11.42578125" style="1001"/>
    <col min="2" max="2" width="90.140625" style="1001" customWidth="1"/>
    <col min="3" max="3" width="26.85546875" style="1001" customWidth="1"/>
    <col min="4" max="4" width="22" style="1001" customWidth="1"/>
    <col min="5" max="5" width="19.42578125" style="1001" customWidth="1"/>
    <col min="6" max="6" width="24" style="1001" customWidth="1"/>
    <col min="7" max="7" width="21.85546875" style="1001" customWidth="1"/>
    <col min="8" max="8" width="38.5703125" style="1001" customWidth="1"/>
    <col min="9" max="9" width="23.5703125" style="1001" customWidth="1"/>
    <col min="10" max="10" width="15.5703125" style="1001" customWidth="1"/>
    <col min="11" max="16384" width="11.42578125" style="1001"/>
  </cols>
  <sheetData>
    <row r="2" spans="2:10" s="971" customFormat="1" ht="18.75">
      <c r="B2" s="2566" t="s">
        <v>476</v>
      </c>
      <c r="C2" s="2566"/>
      <c r="D2" s="2566"/>
      <c r="E2" s="2566"/>
      <c r="F2" s="2566"/>
    </row>
    <row r="3" spans="2:10" s="971" customFormat="1" ht="18.75">
      <c r="B3" s="2566" t="s">
        <v>477</v>
      </c>
      <c r="C3" s="2566"/>
      <c r="D3" s="2566"/>
      <c r="E3" s="2566"/>
      <c r="F3" s="2566"/>
    </row>
    <row r="4" spans="2:10" s="971" customFormat="1" ht="18.75">
      <c r="B4" s="2567" t="s">
        <v>478</v>
      </c>
      <c r="C4" s="2567"/>
      <c r="D4" s="2567"/>
      <c r="E4" s="2567"/>
      <c r="F4" s="2567"/>
    </row>
    <row r="5" spans="2:10">
      <c r="H5" s="1002"/>
      <c r="I5" s="1002"/>
    </row>
    <row r="6" spans="2:10">
      <c r="B6" s="2666" t="s">
        <v>1981</v>
      </c>
      <c r="C6" s="2666"/>
      <c r="D6" s="2666"/>
      <c r="E6" s="2666"/>
      <c r="F6" s="2666"/>
      <c r="H6" s="1002"/>
      <c r="I6" s="1002"/>
    </row>
    <row r="7" spans="2:10" ht="21" thickBot="1">
      <c r="B7" s="2667" t="s">
        <v>968</v>
      </c>
      <c r="C7" s="2667"/>
      <c r="D7" s="2667"/>
      <c r="E7" s="2667"/>
      <c r="F7" s="2667"/>
      <c r="H7" s="1003"/>
      <c r="I7" s="1003"/>
    </row>
    <row r="8" spans="2:10" ht="21" thickBot="1">
      <c r="B8" s="1004"/>
      <c r="C8" s="1005"/>
      <c r="D8" s="1005"/>
      <c r="E8" s="1005"/>
      <c r="H8" s="1006" t="s">
        <v>954</v>
      </c>
      <c r="I8" s="1007">
        <v>9594604200000</v>
      </c>
    </row>
    <row r="9" spans="2:10" s="268" customFormat="1" ht="15.75">
      <c r="B9" s="2248" t="s">
        <v>38</v>
      </c>
      <c r="C9" s="2671" t="s">
        <v>969</v>
      </c>
      <c r="D9" s="2671" t="s">
        <v>970</v>
      </c>
      <c r="E9" s="2672" t="s">
        <v>971</v>
      </c>
      <c r="F9" s="2673" t="s">
        <v>972</v>
      </c>
      <c r="G9" s="1008"/>
    </row>
    <row r="10" spans="2:10" s="268" customFormat="1" ht="15.75">
      <c r="B10" s="2249"/>
      <c r="C10" s="2258"/>
      <c r="D10" s="2258"/>
      <c r="E10" s="2668"/>
      <c r="F10" s="2254"/>
      <c r="G10" s="1008"/>
    </row>
    <row r="11" spans="2:10" s="268" customFormat="1" ht="15.75">
      <c r="B11" s="2249"/>
      <c r="C11" s="2258"/>
      <c r="D11" s="2258"/>
      <c r="E11" s="2668"/>
      <c r="F11" s="2254"/>
      <c r="G11" s="1009"/>
      <c r="H11" s="1010"/>
    </row>
    <row r="12" spans="2:10" s="268" customFormat="1" ht="15.75">
      <c r="B12" s="2249"/>
      <c r="C12" s="2258"/>
      <c r="D12" s="2258"/>
      <c r="E12" s="2668"/>
      <c r="F12" s="2254"/>
      <c r="G12" s="1009"/>
      <c r="H12" s="1010"/>
      <c r="J12" s="1011"/>
    </row>
    <row r="13" spans="2:10" s="268" customFormat="1" ht="16.5" thickBot="1">
      <c r="B13" s="2249"/>
      <c r="C13" s="2244"/>
      <c r="D13" s="2244"/>
      <c r="E13" s="2669"/>
      <c r="F13" s="2256"/>
      <c r="G13" s="1009"/>
      <c r="H13" s="1010"/>
    </row>
    <row r="14" spans="2:10" s="268" customFormat="1" ht="16.5" thickBot="1">
      <c r="B14" s="2250"/>
      <c r="C14" s="736">
        <v>1</v>
      </c>
      <c r="D14" s="738">
        <v>2</v>
      </c>
      <c r="E14" s="736">
        <v>3</v>
      </c>
      <c r="F14" s="738" t="s">
        <v>973</v>
      </c>
      <c r="G14" s="1008"/>
      <c r="H14" s="1013"/>
    </row>
    <row r="15" spans="2:10" s="268" customFormat="1" ht="19.5" thickBot="1">
      <c r="B15" s="2670" t="s">
        <v>974</v>
      </c>
      <c r="C15" s="2670"/>
      <c r="D15" s="2670"/>
      <c r="E15" s="2670"/>
      <c r="F15" s="2670"/>
      <c r="G15" s="1008"/>
      <c r="H15" s="1013"/>
    </row>
    <row r="16" spans="2:10" s="268" customFormat="1" ht="15.75">
      <c r="B16" s="1014" t="s">
        <v>975</v>
      </c>
      <c r="C16" s="1015">
        <f>C17+C19</f>
        <v>795059528.76000082</v>
      </c>
      <c r="D16" s="1015">
        <f>D17+D19</f>
        <v>924038651</v>
      </c>
      <c r="E16" s="1015">
        <f>E17+E19</f>
        <v>1226719929</v>
      </c>
      <c r="F16" s="1016">
        <f>E16/$I$8</f>
        <v>1.2785518854441125E-4</v>
      </c>
      <c r="G16" s="1017"/>
      <c r="H16" s="1010"/>
    </row>
    <row r="17" spans="2:8" s="268" customFormat="1" ht="15.75">
      <c r="B17" s="288" t="s">
        <v>362</v>
      </c>
      <c r="C17" s="357">
        <f>C18</f>
        <v>725575388.76000082</v>
      </c>
      <c r="D17" s="357">
        <f>D18</f>
        <v>855088894</v>
      </c>
      <c r="E17" s="357">
        <f>E18</f>
        <v>1157770172</v>
      </c>
      <c r="F17" s="1018">
        <f>E17/$I$8</f>
        <v>1.2066888303740554E-4</v>
      </c>
      <c r="G17" s="1019"/>
      <c r="H17" s="1010"/>
    </row>
    <row r="18" spans="2:8" s="268" customFormat="1" ht="15.75">
      <c r="B18" s="351" t="s">
        <v>363</v>
      </c>
      <c r="C18" s="359">
        <v>725575388.76000082</v>
      </c>
      <c r="D18" s="360">
        <v>855088894</v>
      </c>
      <c r="E18" s="360">
        <v>1157770172</v>
      </c>
      <c r="F18" s="1018">
        <f t="shared" ref="F18:F33" si="0">E18/$I$8</f>
        <v>1.2066888303740554E-4</v>
      </c>
      <c r="G18" s="1017"/>
      <c r="H18" s="1010"/>
    </row>
    <row r="19" spans="2:8" s="268" customFormat="1" ht="15.75">
      <c r="B19" s="288" t="s">
        <v>320</v>
      </c>
      <c r="C19" s="357">
        <f>C20</f>
        <v>69484140</v>
      </c>
      <c r="D19" s="357">
        <f>D20</f>
        <v>68949757</v>
      </c>
      <c r="E19" s="357">
        <f>E20</f>
        <v>68949757</v>
      </c>
      <c r="F19" s="1018">
        <f t="shared" si="0"/>
        <v>7.1863055070056979E-6</v>
      </c>
      <c r="G19" s="1019"/>
      <c r="H19" s="1013"/>
    </row>
    <row r="20" spans="2:8" s="268" customFormat="1" ht="15.75">
      <c r="B20" s="351" t="s">
        <v>364</v>
      </c>
      <c r="C20" s="359">
        <v>69484140</v>
      </c>
      <c r="D20" s="360">
        <v>68949757</v>
      </c>
      <c r="E20" s="360">
        <v>68949757</v>
      </c>
      <c r="F20" s="1018">
        <f t="shared" si="0"/>
        <v>7.1863055070056979E-6</v>
      </c>
      <c r="G20" s="1019"/>
      <c r="H20" s="350"/>
    </row>
    <row r="21" spans="2:8" s="268" customFormat="1" ht="15.75">
      <c r="B21" s="1020" t="s">
        <v>322</v>
      </c>
      <c r="C21" s="1021">
        <f t="shared" ref="C21:E22" si="1">C22</f>
        <v>261154113.89999995</v>
      </c>
      <c r="D21" s="1021">
        <f t="shared" si="1"/>
        <v>247158357</v>
      </c>
      <c r="E21" s="1021">
        <f t="shared" si="1"/>
        <v>235919411</v>
      </c>
      <c r="F21" s="1016">
        <f t="shared" si="0"/>
        <v>2.4588759065225432E-5</v>
      </c>
      <c r="G21" s="1017"/>
      <c r="H21" s="352"/>
    </row>
    <row r="22" spans="2:8" s="268" customFormat="1" ht="15.75">
      <c r="B22" s="288" t="s">
        <v>365</v>
      </c>
      <c r="C22" s="357">
        <f t="shared" si="1"/>
        <v>261154113.89999995</v>
      </c>
      <c r="D22" s="357">
        <f t="shared" si="1"/>
        <v>247158357</v>
      </c>
      <c r="E22" s="357">
        <f t="shared" si="1"/>
        <v>235919411</v>
      </c>
      <c r="F22" s="1018">
        <f t="shared" si="0"/>
        <v>2.4588759065225432E-5</v>
      </c>
      <c r="G22" s="1019"/>
      <c r="H22" s="1013"/>
    </row>
    <row r="23" spans="2:8" s="268" customFormat="1" ht="15.75">
      <c r="B23" s="361" t="s">
        <v>366</v>
      </c>
      <c r="C23" s="362">
        <v>261154113.89999995</v>
      </c>
      <c r="D23" s="360">
        <v>247158357</v>
      </c>
      <c r="E23" s="360">
        <v>235919411</v>
      </c>
      <c r="F23" s="1018">
        <f t="shared" si="0"/>
        <v>2.4588759065225432E-5</v>
      </c>
      <c r="G23" s="1019"/>
      <c r="H23" s="1013"/>
    </row>
    <row r="24" spans="2:8" s="268" customFormat="1" ht="15.75">
      <c r="B24" s="1020" t="s">
        <v>367</v>
      </c>
      <c r="C24" s="1021">
        <f>C25+C27+C29</f>
        <v>980777676.26000011</v>
      </c>
      <c r="D24" s="1021">
        <f>D25+D27+D29</f>
        <v>1284834128</v>
      </c>
      <c r="E24" s="1021">
        <f>E25+E27+E29</f>
        <v>1340350092</v>
      </c>
      <c r="F24" s="1016">
        <f t="shared" si="0"/>
        <v>1.3969832043723076E-4</v>
      </c>
      <c r="G24" s="1017"/>
      <c r="H24" s="1013"/>
    </row>
    <row r="25" spans="2:8" s="268" customFormat="1" ht="15.75">
      <c r="B25" s="288" t="s">
        <v>368</v>
      </c>
      <c r="C25" s="357">
        <f>C26</f>
        <v>30709552.390000004</v>
      </c>
      <c r="D25" s="357">
        <f>D26</f>
        <v>26513048</v>
      </c>
      <c r="E25" s="357">
        <f>E26</f>
        <v>165666425</v>
      </c>
      <c r="F25" s="1018">
        <f t="shared" si="0"/>
        <v>1.7266624192793695E-5</v>
      </c>
      <c r="G25" s="1017"/>
      <c r="H25" s="1013"/>
    </row>
    <row r="26" spans="2:8" s="268" customFormat="1" ht="15.75">
      <c r="B26" s="361" t="s">
        <v>369</v>
      </c>
      <c r="C26" s="362">
        <v>30709552.390000004</v>
      </c>
      <c r="D26" s="360">
        <v>26513048</v>
      </c>
      <c r="E26" s="360">
        <v>165666425</v>
      </c>
      <c r="F26" s="1018">
        <f t="shared" si="0"/>
        <v>1.7266624192793695E-5</v>
      </c>
      <c r="G26" s="1017"/>
      <c r="H26" s="1013"/>
    </row>
    <row r="27" spans="2:8" s="268" customFormat="1" ht="15.75">
      <c r="B27" s="288" t="s">
        <v>370</v>
      </c>
      <c r="C27" s="357">
        <f>C28</f>
        <v>10291998.199999999</v>
      </c>
      <c r="D27" s="357">
        <f>D28</f>
        <v>6033490</v>
      </c>
      <c r="E27" s="357">
        <f>E28</f>
        <v>5000496</v>
      </c>
      <c r="F27" s="1018">
        <f t="shared" si="0"/>
        <v>5.2117793457285091E-7</v>
      </c>
      <c r="G27" s="1019"/>
      <c r="H27" s="1013"/>
    </row>
    <row r="28" spans="2:8" s="268" customFormat="1" ht="15.75">
      <c r="B28" s="361" t="s">
        <v>371</v>
      </c>
      <c r="C28" s="362">
        <v>10291998.199999999</v>
      </c>
      <c r="D28" s="360">
        <v>6033490</v>
      </c>
      <c r="E28" s="360">
        <v>5000496</v>
      </c>
      <c r="F28" s="1018">
        <f t="shared" si="0"/>
        <v>5.2117793457285091E-7</v>
      </c>
      <c r="G28" s="1019"/>
      <c r="H28" s="1013"/>
    </row>
    <row r="29" spans="2:8" s="268" customFormat="1" ht="15.75">
      <c r="B29" s="288" t="s">
        <v>312</v>
      </c>
      <c r="C29" s="357">
        <f>C30+C32+C33+C31</f>
        <v>939776125.67000008</v>
      </c>
      <c r="D29" s="357">
        <f>D30+D32+D33+D31</f>
        <v>1252287590</v>
      </c>
      <c r="E29" s="357">
        <f>E30+E32+E33+E31</f>
        <v>1169683171</v>
      </c>
      <c r="F29" s="1018">
        <f t="shared" si="0"/>
        <v>1.219105183098642E-4</v>
      </c>
      <c r="G29" s="1019"/>
      <c r="H29" s="1013"/>
    </row>
    <row r="30" spans="2:8" s="268" customFormat="1" ht="15.75">
      <c r="B30" s="361" t="s">
        <v>372</v>
      </c>
      <c r="C30" s="362">
        <v>220452301.49000001</v>
      </c>
      <c r="D30" s="360">
        <v>298552955</v>
      </c>
      <c r="E30" s="360">
        <v>259201856</v>
      </c>
      <c r="F30" s="1018">
        <f t="shared" si="0"/>
        <v>2.7015377664041629E-5</v>
      </c>
      <c r="G30" s="1019"/>
      <c r="H30" s="1013"/>
    </row>
    <row r="31" spans="2:8" s="268" customFormat="1" ht="31.5">
      <c r="B31" s="361" t="s">
        <v>373</v>
      </c>
      <c r="C31" s="362">
        <v>102747738.18000001</v>
      </c>
      <c r="D31" s="360">
        <v>112471764</v>
      </c>
      <c r="E31" s="360">
        <v>112471764</v>
      </c>
      <c r="F31" s="1018">
        <f t="shared" si="0"/>
        <v>1.1722397470027998E-5</v>
      </c>
      <c r="G31" s="1019"/>
      <c r="H31" s="1010"/>
    </row>
    <row r="32" spans="2:8" s="268" customFormat="1" ht="15.75">
      <c r="B32" s="361" t="s">
        <v>976</v>
      </c>
      <c r="C32" s="362">
        <v>198062121.09000003</v>
      </c>
      <c r="D32" s="360">
        <v>314754182</v>
      </c>
      <c r="E32" s="360">
        <v>229410097</v>
      </c>
      <c r="F32" s="1018">
        <f t="shared" si="0"/>
        <v>2.3910324200762759E-5</v>
      </c>
      <c r="G32" s="1019"/>
      <c r="H32" s="352"/>
    </row>
    <row r="33" spans="2:7" s="268" customFormat="1" ht="16.5" thickBot="1">
      <c r="B33" s="1022" t="s">
        <v>375</v>
      </c>
      <c r="C33" s="1023">
        <v>418513964.91000009</v>
      </c>
      <c r="D33" s="1024">
        <v>526508689</v>
      </c>
      <c r="E33" s="1024">
        <v>568599454</v>
      </c>
      <c r="F33" s="1025">
        <f t="shared" si="0"/>
        <v>5.9262418975031822E-5</v>
      </c>
      <c r="G33" s="1019"/>
    </row>
    <row r="34" spans="2:7" s="268" customFormat="1" ht="16.5" thickBot="1">
      <c r="B34" s="1026"/>
      <c r="C34" s="1027">
        <f>C16+C21+C24</f>
        <v>2036991318.920001</v>
      </c>
      <c r="D34" s="1027">
        <f>D16+D21+D24</f>
        <v>2456031136</v>
      </c>
      <c r="E34" s="1027">
        <f>E16+E21+E24</f>
        <v>2802989432</v>
      </c>
      <c r="F34" s="1028">
        <f>E34/$I$8</f>
        <v>2.9214226804686743E-4</v>
      </c>
      <c r="G34" s="1019"/>
    </row>
    <row r="35" spans="2:7" s="268" customFormat="1" ht="19.5" thickBot="1">
      <c r="B35" s="2670" t="s">
        <v>977</v>
      </c>
      <c r="C35" s="2670"/>
      <c r="D35" s="2670"/>
      <c r="E35" s="2670"/>
      <c r="F35" s="2670"/>
      <c r="G35" s="1019"/>
    </row>
    <row r="36" spans="2:7" s="268" customFormat="1" ht="15.75">
      <c r="B36" s="1014" t="s">
        <v>975</v>
      </c>
      <c r="C36" s="1015">
        <f>C37+C39</f>
        <v>326238.14</v>
      </c>
      <c r="D36" s="1015">
        <f>D37+D39</f>
        <v>4282000</v>
      </c>
      <c r="E36" s="1015">
        <f>E37+E39</f>
        <v>14602000</v>
      </c>
      <c r="F36" s="1016">
        <f>E36/$I$8</f>
        <v>1.5218970679374142E-6</v>
      </c>
      <c r="G36" s="1029"/>
    </row>
    <row r="37" spans="2:7" s="268" customFormat="1" ht="15.75">
      <c r="B37" s="288" t="s">
        <v>362</v>
      </c>
      <c r="C37" s="357">
        <f>C38</f>
        <v>326238.14</v>
      </c>
      <c r="D37" s="357">
        <f>D38</f>
        <v>4282000</v>
      </c>
      <c r="E37" s="357">
        <f>E38</f>
        <v>14602000</v>
      </c>
      <c r="F37" s="1018">
        <f>E37/$I$8</f>
        <v>1.5218970679374142E-6</v>
      </c>
      <c r="G37" s="1019"/>
    </row>
    <row r="38" spans="2:7" s="268" customFormat="1" ht="15.75">
      <c r="B38" s="351" t="s">
        <v>363</v>
      </c>
      <c r="C38" s="359">
        <v>326238.14</v>
      </c>
      <c r="D38" s="360">
        <v>4282000</v>
      </c>
      <c r="E38" s="360">
        <v>14602000</v>
      </c>
      <c r="F38" s="1018">
        <f t="shared" ref="F38:F53" si="2">E38/$I$8</f>
        <v>1.5218970679374142E-6</v>
      </c>
      <c r="G38" s="1019"/>
    </row>
    <row r="39" spans="2:7" s="268" customFormat="1" ht="15.75">
      <c r="B39" s="288" t="s">
        <v>320</v>
      </c>
      <c r="C39" s="357">
        <f>C40</f>
        <v>0</v>
      </c>
      <c r="D39" s="357">
        <f>D40</f>
        <v>0</v>
      </c>
      <c r="E39" s="357">
        <f>E40</f>
        <v>0</v>
      </c>
      <c r="F39" s="1018">
        <f t="shared" si="2"/>
        <v>0</v>
      </c>
      <c r="G39" s="1019"/>
    </row>
    <row r="40" spans="2:7" s="268" customFormat="1" ht="15.75">
      <c r="B40" s="351" t="s">
        <v>364</v>
      </c>
      <c r="C40" s="359">
        <v>0</v>
      </c>
      <c r="D40" s="360">
        <v>0</v>
      </c>
      <c r="E40" s="360">
        <v>0</v>
      </c>
      <c r="F40" s="1018">
        <f t="shared" si="2"/>
        <v>0</v>
      </c>
      <c r="G40" s="1019"/>
    </row>
    <row r="41" spans="2:7" s="268" customFormat="1" ht="15.75">
      <c r="B41" s="1020" t="s">
        <v>322</v>
      </c>
      <c r="C41" s="1021">
        <f t="shared" ref="C41:E42" si="3">C42</f>
        <v>0</v>
      </c>
      <c r="D41" s="1021">
        <f t="shared" si="3"/>
        <v>0</v>
      </c>
      <c r="E41" s="1021">
        <f t="shared" si="3"/>
        <v>0</v>
      </c>
      <c r="F41" s="1016">
        <f t="shared" si="2"/>
        <v>0</v>
      </c>
      <c r="G41" s="1019"/>
    </row>
    <row r="42" spans="2:7" s="268" customFormat="1" ht="15.75">
      <c r="B42" s="288" t="s">
        <v>365</v>
      </c>
      <c r="C42" s="357">
        <f t="shared" si="3"/>
        <v>0</v>
      </c>
      <c r="D42" s="357">
        <f t="shared" si="3"/>
        <v>0</v>
      </c>
      <c r="E42" s="357">
        <f t="shared" si="3"/>
        <v>0</v>
      </c>
      <c r="F42" s="1018">
        <f t="shared" si="2"/>
        <v>0</v>
      </c>
      <c r="G42" s="1019"/>
    </row>
    <row r="43" spans="2:7" s="268" customFormat="1" ht="15.75">
      <c r="B43" s="361" t="s">
        <v>366</v>
      </c>
      <c r="C43" s="362">
        <v>0</v>
      </c>
      <c r="D43" s="360">
        <v>0</v>
      </c>
      <c r="E43" s="360">
        <v>0</v>
      </c>
      <c r="F43" s="1018">
        <f t="shared" si="2"/>
        <v>0</v>
      </c>
      <c r="G43" s="1019"/>
    </row>
    <row r="44" spans="2:7" s="268" customFormat="1" ht="15.75">
      <c r="B44" s="1020" t="s">
        <v>367</v>
      </c>
      <c r="C44" s="1021">
        <f>C45+C47+C49</f>
        <v>9544871887.3899994</v>
      </c>
      <c r="D44" s="1021">
        <f>D45+D47+D49</f>
        <v>10716512612</v>
      </c>
      <c r="E44" s="1021">
        <f>E45+E47+E49</f>
        <v>11893835443</v>
      </c>
      <c r="F44" s="1016">
        <f t="shared" si="2"/>
        <v>1.2396379459821802E-3</v>
      </c>
      <c r="G44" s="1029"/>
    </row>
    <row r="45" spans="2:7" s="268" customFormat="1" ht="15.75">
      <c r="B45" s="288" t="s">
        <v>368</v>
      </c>
      <c r="C45" s="357">
        <f>C46</f>
        <v>2217347280.4800005</v>
      </c>
      <c r="D45" s="357">
        <f>D46</f>
        <v>4090018990</v>
      </c>
      <c r="E45" s="357">
        <f>E46</f>
        <v>4318038159</v>
      </c>
      <c r="F45" s="1018">
        <f t="shared" si="2"/>
        <v>4.5004859700205249E-4</v>
      </c>
      <c r="G45" s="1019"/>
    </row>
    <row r="46" spans="2:7" s="268" customFormat="1" ht="15.75">
      <c r="B46" s="361" t="s">
        <v>369</v>
      </c>
      <c r="C46" s="362">
        <v>2217347280.4800005</v>
      </c>
      <c r="D46" s="360">
        <v>4090018990</v>
      </c>
      <c r="E46" s="360">
        <v>4318038159</v>
      </c>
      <c r="F46" s="1018">
        <f t="shared" si="2"/>
        <v>4.5004859700205249E-4</v>
      </c>
      <c r="G46" s="1019"/>
    </row>
    <row r="47" spans="2:7" s="268" customFormat="1" ht="15.75">
      <c r="B47" s="288" t="s">
        <v>370</v>
      </c>
      <c r="C47" s="357">
        <f>C48</f>
        <v>2073585586.7400005</v>
      </c>
      <c r="D47" s="357">
        <f>D48</f>
        <v>2240903924</v>
      </c>
      <c r="E47" s="357">
        <f>E48</f>
        <v>2292648053</v>
      </c>
      <c r="F47" s="1018">
        <f t="shared" si="2"/>
        <v>2.3895181137331334E-4</v>
      </c>
      <c r="G47" s="1019"/>
    </row>
    <row r="48" spans="2:7" s="268" customFormat="1" ht="15.75">
      <c r="B48" s="361" t="s">
        <v>371</v>
      </c>
      <c r="C48" s="362">
        <v>2073585586.7400005</v>
      </c>
      <c r="D48" s="360">
        <v>2240903924</v>
      </c>
      <c r="E48" s="360">
        <v>2292648053</v>
      </c>
      <c r="F48" s="1018">
        <f t="shared" si="2"/>
        <v>2.3895181137331334E-4</v>
      </c>
      <c r="G48" s="1019"/>
    </row>
    <row r="49" spans="2:9" s="268" customFormat="1" ht="15.75">
      <c r="B49" s="288" t="s">
        <v>312</v>
      </c>
      <c r="C49" s="357">
        <f>C50+C52+C53+C51</f>
        <v>5253939020.1699991</v>
      </c>
      <c r="D49" s="357">
        <f>D50+D52+D53+D51</f>
        <v>4385589698</v>
      </c>
      <c r="E49" s="357">
        <f>E50+E52+E53+E51</f>
        <v>5283149231</v>
      </c>
      <c r="F49" s="1018">
        <f t="shared" si="2"/>
        <v>5.5063753760681451E-4</v>
      </c>
      <c r="G49" s="1019"/>
    </row>
    <row r="50" spans="2:9" s="268" customFormat="1" ht="15.75">
      <c r="B50" s="361" t="s">
        <v>372</v>
      </c>
      <c r="C50" s="362">
        <v>0</v>
      </c>
      <c r="D50" s="360">
        <v>0</v>
      </c>
      <c r="E50" s="360">
        <v>0</v>
      </c>
      <c r="F50" s="1018">
        <f t="shared" si="2"/>
        <v>0</v>
      </c>
      <c r="G50" s="1019"/>
      <c r="H50" s="350"/>
    </row>
    <row r="51" spans="2:9" s="268" customFormat="1" ht="31.5">
      <c r="B51" s="361" t="s">
        <v>373</v>
      </c>
      <c r="C51" s="362">
        <v>0</v>
      </c>
      <c r="D51" s="360">
        <v>0</v>
      </c>
      <c r="E51" s="360">
        <v>0</v>
      </c>
      <c r="F51" s="1018">
        <f t="shared" si="2"/>
        <v>0</v>
      </c>
      <c r="G51" s="1019"/>
    </row>
    <row r="52" spans="2:9" s="268" customFormat="1" ht="15.75">
      <c r="B52" s="361" t="s">
        <v>976</v>
      </c>
      <c r="C52" s="362">
        <v>5253939020.1699991</v>
      </c>
      <c r="D52" s="360">
        <v>4385589698</v>
      </c>
      <c r="E52" s="360">
        <v>5283149231</v>
      </c>
      <c r="F52" s="1018">
        <f t="shared" si="2"/>
        <v>5.5063753760681451E-4</v>
      </c>
      <c r="G52" s="1019"/>
    </row>
    <row r="53" spans="2:9" s="268" customFormat="1" ht="15.75">
      <c r="B53" s="361" t="s">
        <v>375</v>
      </c>
      <c r="C53" s="362">
        <v>0</v>
      </c>
      <c r="D53" s="360">
        <v>0</v>
      </c>
      <c r="E53" s="360">
        <v>0</v>
      </c>
      <c r="F53" s="1018">
        <f t="shared" si="2"/>
        <v>0</v>
      </c>
      <c r="G53" s="1019"/>
      <c r="H53" s="350"/>
    </row>
    <row r="54" spans="2:9" s="268" customFormat="1" ht="16.5" thickBot="1">
      <c r="B54" s="1026"/>
      <c r="C54" s="1027">
        <f>C36+C41+C44</f>
        <v>9545198125.5299988</v>
      </c>
      <c r="D54" s="1027">
        <f>D36+D41+D44</f>
        <v>10720794612</v>
      </c>
      <c r="E54" s="1027">
        <f>E36+E41+E44</f>
        <v>11908437443</v>
      </c>
      <c r="F54" s="1028">
        <f>E54/$I$8</f>
        <v>1.2411598430501177E-3</v>
      </c>
      <c r="G54" s="1019"/>
    </row>
    <row r="55" spans="2:9" s="268" customFormat="1" ht="16.5" thickBot="1">
      <c r="B55" s="787" t="s">
        <v>164</v>
      </c>
      <c r="C55" s="816">
        <f>C16+C21+C24+C36+C41+C44</f>
        <v>11582189444.450001</v>
      </c>
      <c r="D55" s="816">
        <f>D16+D21+D24+D36+D41+D44</f>
        <v>13176825748</v>
      </c>
      <c r="E55" s="816">
        <f>E16+E21+E24+E36+E41+E44</f>
        <v>14711426875</v>
      </c>
      <c r="F55" s="1030">
        <f>E55/$I$8</f>
        <v>1.5333021110969852E-3</v>
      </c>
      <c r="G55" s="1019"/>
    </row>
    <row r="56" spans="2:9" s="1035" customFormat="1" ht="15.6" customHeight="1">
      <c r="B56" s="1031" t="s">
        <v>119</v>
      </c>
      <c r="C56" s="1032"/>
      <c r="D56" s="1033"/>
      <c r="E56" s="1033"/>
      <c r="F56" s="1033"/>
      <c r="G56" s="1033"/>
      <c r="H56" s="1034"/>
    </row>
    <row r="57" spans="2:9" s="1038" customFormat="1" ht="15.6" customHeight="1">
      <c r="B57" s="1036" t="s">
        <v>978</v>
      </c>
      <c r="C57" s="1037"/>
      <c r="D57" s="1033"/>
      <c r="E57" s="1033"/>
      <c r="F57" s="1033"/>
    </row>
    <row r="58" spans="2:9" s="1035" customFormat="1" ht="15.6" customHeight="1">
      <c r="B58" s="1036" t="s">
        <v>979</v>
      </c>
      <c r="F58" s="1033"/>
      <c r="H58" s="1039"/>
    </row>
    <row r="59" spans="2:9">
      <c r="F59" s="1034"/>
    </row>
    <row r="60" spans="2:9">
      <c r="D60" s="1034"/>
      <c r="E60" s="1034"/>
      <c r="F60" s="357"/>
    </row>
    <row r="63" spans="2:9" ht="21" thickBot="1">
      <c r="E63" s="1040"/>
    </row>
    <row r="64" spans="2:9">
      <c r="I64" s="1041"/>
    </row>
    <row r="287" spans="2:2">
      <c r="B287" s="1001" t="s">
        <v>168</v>
      </c>
    </row>
  </sheetData>
  <mergeCells count="12">
    <mergeCell ref="B15:F15"/>
    <mergeCell ref="B35:F35"/>
    <mergeCell ref="B2:F2"/>
    <mergeCell ref="B3:F3"/>
    <mergeCell ref="B4:F4"/>
    <mergeCell ref="B6:F6"/>
    <mergeCell ref="B7:F7"/>
    <mergeCell ref="B9:B14"/>
    <mergeCell ref="C9:C13"/>
    <mergeCell ref="D9:D13"/>
    <mergeCell ref="E9:E13"/>
    <mergeCell ref="F9:F13"/>
  </mergeCells>
  <pageMargins left="0.7" right="0.7" top="0.75" bottom="0.75" header="0.3" footer="0.3"/>
  <pageSetup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C88F-2819-47C9-92B3-9E40DCD4505A}">
  <dimension ref="B1:J65"/>
  <sheetViews>
    <sheetView showGridLines="0" zoomScale="90" zoomScaleNormal="90" workbookViewId="0">
      <selection activeCell="B5" sqref="B5:G5"/>
    </sheetView>
  </sheetViews>
  <sheetFormatPr baseColWidth="10" defaultColWidth="11.5703125" defaultRowHeight="15"/>
  <cols>
    <col min="1" max="1" width="15.42578125" customWidth="1"/>
    <col min="2" max="2" width="139.42578125" customWidth="1"/>
    <col min="3" max="3" width="14.42578125" customWidth="1"/>
    <col min="4" max="4" width="18.42578125" customWidth="1"/>
    <col min="5" max="5" width="16" customWidth="1"/>
    <col min="6" max="6" width="8.5703125" customWidth="1"/>
    <col min="7" max="7" width="9.42578125" customWidth="1"/>
    <col min="8" max="8" width="14.42578125" customWidth="1"/>
    <col min="9" max="9" width="31.42578125" customWidth="1"/>
    <col min="10" max="10" width="17.85546875" customWidth="1"/>
  </cols>
  <sheetData>
    <row r="1" spans="2:10" ht="20.25">
      <c r="B1" s="2117" t="s">
        <v>476</v>
      </c>
      <c r="C1" s="2117"/>
      <c r="D1" s="2117"/>
      <c r="E1" s="2117"/>
      <c r="F1" s="2117"/>
      <c r="G1" s="2117"/>
    </row>
    <row r="2" spans="2:10" ht="20.25">
      <c r="B2" s="2117" t="s">
        <v>477</v>
      </c>
      <c r="C2" s="2117"/>
      <c r="D2" s="2117"/>
      <c r="E2" s="2117"/>
      <c r="F2" s="2117"/>
      <c r="G2" s="2117"/>
    </row>
    <row r="3" spans="2:10" ht="20.25">
      <c r="B3" s="2118" t="s">
        <v>478</v>
      </c>
      <c r="C3" s="2118"/>
      <c r="D3" s="2118"/>
      <c r="E3" s="2118"/>
      <c r="F3" s="2118"/>
      <c r="G3" s="2118"/>
    </row>
    <row r="5" spans="2:10" ht="15.75">
      <c r="B5" s="2674" t="s">
        <v>2005</v>
      </c>
      <c r="C5" s="2674"/>
      <c r="D5" s="2674"/>
      <c r="E5" s="2674"/>
      <c r="F5" s="2674"/>
      <c r="G5" s="2674"/>
    </row>
    <row r="6" spans="2:10" ht="15.75">
      <c r="B6" s="2175" t="s">
        <v>1264</v>
      </c>
      <c r="C6" s="2175"/>
      <c r="D6" s="2175"/>
      <c r="E6" s="2175"/>
      <c r="F6" s="2175"/>
      <c r="G6" s="2175"/>
    </row>
    <row r="7" spans="2:10" ht="16.350000000000001" customHeight="1">
      <c r="B7" s="2674" t="s">
        <v>555</v>
      </c>
      <c r="C7" s="2674"/>
      <c r="D7" s="2674"/>
      <c r="E7" s="2674"/>
      <c r="F7" s="2674"/>
      <c r="G7" s="2674"/>
      <c r="I7" s="467"/>
      <c r="J7" s="1391"/>
    </row>
    <row r="8" spans="2:10" ht="15.6" customHeight="1" thickBot="1">
      <c r="B8" s="2675" t="s">
        <v>170</v>
      </c>
      <c r="C8" s="2675"/>
      <c r="D8" s="2675"/>
      <c r="E8" s="2675"/>
      <c r="F8" s="2675"/>
      <c r="G8" s="2675"/>
      <c r="I8" s="467"/>
      <c r="J8" s="1392"/>
    </row>
    <row r="9" spans="2:10" ht="46.35" customHeight="1" thickBot="1">
      <c r="B9" s="2676" t="s">
        <v>1265</v>
      </c>
      <c r="C9" s="2678" t="s">
        <v>969</v>
      </c>
      <c r="D9" s="2680" t="s">
        <v>1266</v>
      </c>
      <c r="E9" s="2678" t="s">
        <v>1267</v>
      </c>
      <c r="F9" s="2682" t="s">
        <v>958</v>
      </c>
      <c r="G9" s="2683"/>
    </row>
    <row r="10" spans="2:10" ht="16.5" thickBot="1">
      <c r="B10" s="2677"/>
      <c r="C10" s="2679"/>
      <c r="D10" s="2680"/>
      <c r="E10" s="2681"/>
      <c r="F10" s="1395" t="s">
        <v>48</v>
      </c>
      <c r="G10" s="1395" t="s">
        <v>49</v>
      </c>
      <c r="H10" s="1396"/>
    </row>
    <row r="11" spans="2:10" ht="16.350000000000001" customHeight="1" thickBot="1">
      <c r="B11" s="2677"/>
      <c r="C11" s="1393">
        <v>1</v>
      </c>
      <c r="D11" s="1395">
        <v>2</v>
      </c>
      <c r="E11" s="1397">
        <v>3</v>
      </c>
      <c r="F11" s="1395" t="s">
        <v>1268</v>
      </c>
      <c r="G11" s="1394" t="s">
        <v>1269</v>
      </c>
      <c r="H11" s="1396"/>
      <c r="I11" s="127"/>
    </row>
    <row r="12" spans="2:10" ht="16.5" thickBot="1">
      <c r="B12" s="1398" t="s">
        <v>1270</v>
      </c>
      <c r="C12" s="1399">
        <f>C13</f>
        <v>910905679.72000003</v>
      </c>
      <c r="D12" s="1400">
        <f>D13</f>
        <v>1210395454</v>
      </c>
      <c r="E12" s="1400">
        <f>E13</f>
        <v>1210395454</v>
      </c>
      <c r="F12" s="1401">
        <f t="shared" ref="F12:F29" si="0">E12-D12</f>
        <v>0</v>
      </c>
      <c r="G12" s="1402">
        <f>F12/D12</f>
        <v>0</v>
      </c>
      <c r="H12" s="1403"/>
      <c r="I12" s="129"/>
    </row>
    <row r="13" spans="2:10" ht="16.5" thickBot="1">
      <c r="B13" s="683" t="s">
        <v>1271</v>
      </c>
      <c r="C13" s="1404">
        <f>C14+C16+C18+C20</f>
        <v>910905679.72000003</v>
      </c>
      <c r="D13" s="1404">
        <f>D14+D16+D18+D20</f>
        <v>1210395454</v>
      </c>
      <c r="E13" s="1404">
        <f>E14+E16+E18+E20</f>
        <v>1210395454</v>
      </c>
      <c r="F13" s="1405">
        <f t="shared" si="0"/>
        <v>0</v>
      </c>
      <c r="G13" s="1406">
        <f>F13/D13</f>
        <v>0</v>
      </c>
      <c r="H13" s="1407"/>
    </row>
    <row r="14" spans="2:10" ht="15.75">
      <c r="B14" s="685" t="s">
        <v>1272</v>
      </c>
      <c r="C14" s="1408">
        <f>C15</f>
        <v>520372911.07999998</v>
      </c>
      <c r="D14" s="1408">
        <f>D15</f>
        <v>712850780</v>
      </c>
      <c r="E14" s="1408">
        <f>E15</f>
        <v>673396958</v>
      </c>
      <c r="F14" s="1408">
        <f t="shared" si="0"/>
        <v>-39453822</v>
      </c>
      <c r="G14" s="1409">
        <f>F14/D14</f>
        <v>-5.5346536900752218E-2</v>
      </c>
    </row>
    <row r="15" spans="2:10" ht="15.75">
      <c r="B15" s="1410" t="s">
        <v>1273</v>
      </c>
      <c r="C15" s="1411">
        <v>520372911.07999998</v>
      </c>
      <c r="D15" s="1408">
        <v>712850780</v>
      </c>
      <c r="E15" s="1408">
        <v>673396958</v>
      </c>
      <c r="F15" s="1412">
        <f t="shared" si="0"/>
        <v>-39453822</v>
      </c>
      <c r="G15" s="1409">
        <f t="shared" ref="G15:G21" si="1">F15/D15</f>
        <v>-5.5346536900752218E-2</v>
      </c>
    </row>
    <row r="16" spans="2:10" ht="16.5" thickBot="1">
      <c r="B16" s="685" t="s">
        <v>1274</v>
      </c>
      <c r="C16" s="1413">
        <f>C17</f>
        <v>85363732.73999998</v>
      </c>
      <c r="D16" s="1408">
        <f>D17</f>
        <v>93978215</v>
      </c>
      <c r="E16" s="1408">
        <f>E17</f>
        <v>123472293</v>
      </c>
      <c r="F16" s="1408">
        <f t="shared" si="0"/>
        <v>29494078</v>
      </c>
      <c r="G16" s="1409">
        <f t="shared" si="1"/>
        <v>0.31383952121244268</v>
      </c>
      <c r="H16" s="1414"/>
    </row>
    <row r="17" spans="2:9" ht="15.75">
      <c r="B17" s="1410" t="s">
        <v>1275</v>
      </c>
      <c r="C17" s="1411">
        <v>85363732.73999998</v>
      </c>
      <c r="D17" s="1408">
        <v>93978215</v>
      </c>
      <c r="E17" s="1408">
        <v>123472293</v>
      </c>
      <c r="F17" s="1408">
        <f t="shared" si="0"/>
        <v>29494078</v>
      </c>
      <c r="G17" s="1409">
        <f t="shared" si="1"/>
        <v>0.31383952121244268</v>
      </c>
    </row>
    <row r="18" spans="2:9" ht="15.75">
      <c r="B18" s="685" t="s">
        <v>1814</v>
      </c>
      <c r="C18" s="1413">
        <f>C19</f>
        <v>191313985.73000005</v>
      </c>
      <c r="D18" s="1408">
        <f>D19</f>
        <v>263523814</v>
      </c>
      <c r="E18" s="1408">
        <f>E19</f>
        <v>271104037</v>
      </c>
      <c r="F18" s="1408">
        <f t="shared" si="0"/>
        <v>7580223</v>
      </c>
      <c r="G18" s="1409">
        <f t="shared" si="1"/>
        <v>2.8764850071576455E-2</v>
      </c>
    </row>
    <row r="19" spans="2:9" ht="15.75">
      <c r="B19" s="1410" t="s">
        <v>1276</v>
      </c>
      <c r="C19" s="1411">
        <v>191313985.73000005</v>
      </c>
      <c r="D19" s="1408">
        <v>263523814</v>
      </c>
      <c r="E19" s="1408">
        <v>271104037</v>
      </c>
      <c r="F19" s="1408">
        <f t="shared" si="0"/>
        <v>7580223</v>
      </c>
      <c r="G19" s="1409">
        <f t="shared" si="1"/>
        <v>2.8764850071576455E-2</v>
      </c>
    </row>
    <row r="20" spans="2:9" ht="15.75">
      <c r="B20" s="685" t="s">
        <v>1277</v>
      </c>
      <c r="C20" s="1413">
        <f>C21</f>
        <v>113855050.17000002</v>
      </c>
      <c r="D20" s="1408">
        <f>D21</f>
        <v>140042645</v>
      </c>
      <c r="E20" s="1408">
        <f>E21</f>
        <v>142422166</v>
      </c>
      <c r="F20" s="1408">
        <f t="shared" si="0"/>
        <v>2379521</v>
      </c>
      <c r="G20" s="1409">
        <f t="shared" si="1"/>
        <v>1.6991402868747587E-2</v>
      </c>
      <c r="I20" s="1415"/>
    </row>
    <row r="21" spans="2:9" ht="15.75">
      <c r="B21" s="1410" t="s">
        <v>1278</v>
      </c>
      <c r="C21" s="1411">
        <v>113855050.17000002</v>
      </c>
      <c r="D21" s="1408">
        <v>140042645</v>
      </c>
      <c r="E21" s="1408">
        <v>142422166</v>
      </c>
      <c r="F21" s="1408">
        <f t="shared" si="0"/>
        <v>2379521</v>
      </c>
      <c r="G21" s="1409">
        <f t="shared" si="1"/>
        <v>1.6991402868747587E-2</v>
      </c>
      <c r="I21" s="1415"/>
    </row>
    <row r="22" spans="2:9" ht="15.75">
      <c r="B22" s="1398" t="s">
        <v>1279</v>
      </c>
      <c r="C22" s="1399">
        <f>C23</f>
        <v>1029159363.1100001</v>
      </c>
      <c r="D22" s="1399">
        <f>D23</f>
        <v>1216742875</v>
      </c>
      <c r="E22" s="1416">
        <f>E23</f>
        <v>1153442866</v>
      </c>
      <c r="F22" s="1417">
        <f t="shared" si="0"/>
        <v>-63300009</v>
      </c>
      <c r="G22" s="1418">
        <f>F22/D22</f>
        <v>-5.2024146021812538E-2</v>
      </c>
      <c r="I22" s="1415"/>
    </row>
    <row r="23" spans="2:9" ht="15.75">
      <c r="B23" s="683" t="s">
        <v>1271</v>
      </c>
      <c r="C23" s="1404">
        <f>C24+C26</f>
        <v>1029159363.1100001</v>
      </c>
      <c r="D23" s="1404">
        <f>D24+D26</f>
        <v>1216742875</v>
      </c>
      <c r="E23" s="1404">
        <f>E24+E26</f>
        <v>1153442866</v>
      </c>
      <c r="F23" s="1404">
        <f t="shared" si="0"/>
        <v>-63300009</v>
      </c>
      <c r="G23" s="1406">
        <f>F23/D23</f>
        <v>-5.2024146021812538E-2</v>
      </c>
      <c r="H23" s="1415"/>
      <c r="I23" s="1415"/>
    </row>
    <row r="24" spans="2:9" ht="15.75">
      <c r="B24" s="685" t="s">
        <v>1280</v>
      </c>
      <c r="C24" s="1408">
        <f>C25</f>
        <v>148441498.23000002</v>
      </c>
      <c r="D24" s="1408">
        <f>D25</f>
        <v>274135610</v>
      </c>
      <c r="E24" s="1408">
        <f>E25</f>
        <v>208283262</v>
      </c>
      <c r="F24" s="1419">
        <f t="shared" si="0"/>
        <v>-65852348</v>
      </c>
      <c r="G24" s="1409">
        <f>F24/D24</f>
        <v>-0.24021814604822775</v>
      </c>
      <c r="H24" s="1415"/>
      <c r="I24" s="1415"/>
    </row>
    <row r="25" spans="2:9" ht="15.75">
      <c r="B25" s="1410" t="s">
        <v>1281</v>
      </c>
      <c r="C25" s="1411">
        <v>148441498.23000002</v>
      </c>
      <c r="D25" s="1408">
        <v>274135610</v>
      </c>
      <c r="E25" s="1408">
        <v>208283262</v>
      </c>
      <c r="F25" s="1419">
        <f t="shared" si="0"/>
        <v>-65852348</v>
      </c>
      <c r="G25" s="1409">
        <f t="shared" ref="G25:G27" si="2">F25/D25</f>
        <v>-0.24021814604822775</v>
      </c>
      <c r="H25" s="1415"/>
      <c r="I25" s="1415"/>
    </row>
    <row r="26" spans="2:9" ht="15.75">
      <c r="B26" s="685" t="s">
        <v>1282</v>
      </c>
      <c r="C26" s="1413">
        <f>C27</f>
        <v>880717864.88000011</v>
      </c>
      <c r="D26" s="1408">
        <f>D27</f>
        <v>942607265</v>
      </c>
      <c r="E26" s="1408">
        <f>E27</f>
        <v>945159604</v>
      </c>
      <c r="F26" s="1408">
        <f t="shared" si="0"/>
        <v>2552339</v>
      </c>
      <c r="G26" s="1409">
        <f t="shared" si="2"/>
        <v>2.7077438237228099E-3</v>
      </c>
    </row>
    <row r="27" spans="2:9" ht="15.75">
      <c r="B27" s="1410" t="s">
        <v>1283</v>
      </c>
      <c r="C27" s="1411">
        <v>880717864.88000011</v>
      </c>
      <c r="D27" s="1408">
        <v>942607265</v>
      </c>
      <c r="E27" s="1408">
        <v>945159604</v>
      </c>
      <c r="F27" s="1412">
        <f t="shared" si="0"/>
        <v>2552339</v>
      </c>
      <c r="G27" s="1409">
        <f t="shared" si="2"/>
        <v>2.7077438237228099E-3</v>
      </c>
    </row>
    <row r="28" spans="2:9" ht="15.75">
      <c r="B28" s="1398" t="s">
        <v>1284</v>
      </c>
      <c r="C28" s="1420">
        <f>C29</f>
        <v>652032000</v>
      </c>
      <c r="D28" s="1420">
        <f>D29</f>
        <v>762464000</v>
      </c>
      <c r="E28" s="1420">
        <f>E29</f>
        <v>1039176000</v>
      </c>
      <c r="F28" s="1420">
        <f t="shared" si="0"/>
        <v>276712000</v>
      </c>
      <c r="G28" s="1421">
        <f>F28/D28</f>
        <v>0.36291811810131364</v>
      </c>
    </row>
    <row r="29" spans="2:9" ht="15.75">
      <c r="B29" s="1422" t="s">
        <v>1285</v>
      </c>
      <c r="C29" s="1404">
        <f>C30+C32</f>
        <v>652032000</v>
      </c>
      <c r="D29" s="1404">
        <f>D32</f>
        <v>762464000</v>
      </c>
      <c r="E29" s="1404">
        <f>E32</f>
        <v>1039176000</v>
      </c>
      <c r="F29" s="1404">
        <f t="shared" si="0"/>
        <v>276712000</v>
      </c>
      <c r="G29" s="1409">
        <f>F29/D29</f>
        <v>0.36291811810131364</v>
      </c>
    </row>
    <row r="30" spans="2:9" ht="15.75">
      <c r="B30" s="1423" t="s">
        <v>1286</v>
      </c>
      <c r="C30" s="1408">
        <f>C31</f>
        <v>652032000</v>
      </c>
      <c r="D30" s="1424" t="s">
        <v>74</v>
      </c>
      <c r="E30" s="1424" t="s">
        <v>74</v>
      </c>
      <c r="F30" s="1425" t="s">
        <v>74</v>
      </c>
      <c r="G30" s="1409" t="s">
        <v>74</v>
      </c>
    </row>
    <row r="31" spans="2:9" ht="15.75">
      <c r="B31" s="1410" t="s">
        <v>1287</v>
      </c>
      <c r="C31" s="1411">
        <v>652032000</v>
      </c>
      <c r="D31" s="1424" t="s">
        <v>74</v>
      </c>
      <c r="E31" s="1424" t="s">
        <v>74</v>
      </c>
      <c r="F31" s="1425" t="s">
        <v>74</v>
      </c>
      <c r="G31" s="1409" t="s">
        <v>74</v>
      </c>
    </row>
    <row r="32" spans="2:9" ht="31.5">
      <c r="B32" s="1423" t="s">
        <v>1288</v>
      </c>
      <c r="C32" s="1424">
        <f>C33</f>
        <v>0</v>
      </c>
      <c r="D32" s="1408">
        <f>D33</f>
        <v>762464000</v>
      </c>
      <c r="E32" s="1408">
        <f>E33</f>
        <v>1039176000</v>
      </c>
      <c r="F32" s="1408">
        <f t="shared" ref="F32:F64" si="3">E32-D32</f>
        <v>276712000</v>
      </c>
      <c r="G32" s="1409">
        <f>F32/D32</f>
        <v>0.36291811810131364</v>
      </c>
    </row>
    <row r="33" spans="2:7" ht="15.75">
      <c r="B33" s="1410" t="s">
        <v>1289</v>
      </c>
      <c r="C33" s="1424">
        <v>0</v>
      </c>
      <c r="D33" s="1408">
        <v>762464000</v>
      </c>
      <c r="E33" s="1408">
        <v>1039176000</v>
      </c>
      <c r="F33" s="1408">
        <f t="shared" si="3"/>
        <v>276712000</v>
      </c>
      <c r="G33" s="1409">
        <f>F33/D33</f>
        <v>0.36291811810131364</v>
      </c>
    </row>
    <row r="34" spans="2:7" ht="15.75">
      <c r="B34" s="1398" t="s">
        <v>1290</v>
      </c>
      <c r="C34" s="1420">
        <f>C35+C45</f>
        <v>355384305.63999999</v>
      </c>
      <c r="D34" s="1399">
        <f>D35+D45</f>
        <v>349357729</v>
      </c>
      <c r="E34" s="1399">
        <f>E35+E45</f>
        <v>383937729</v>
      </c>
      <c r="F34" s="1399">
        <f t="shared" si="3"/>
        <v>34580000</v>
      </c>
      <c r="G34" s="1426">
        <f>F34/D34</f>
        <v>9.8981637243239579E-2</v>
      </c>
    </row>
    <row r="35" spans="2:7" ht="15.75">
      <c r="B35" s="1427" t="s">
        <v>1291</v>
      </c>
      <c r="C35" s="1428">
        <f>C36+C38+C41</f>
        <v>214163505.63999999</v>
      </c>
      <c r="D35" s="1404">
        <f>D36+D38+D41</f>
        <v>201272729</v>
      </c>
      <c r="E35" s="1404">
        <f>E36+E38+E41+E43</f>
        <v>231272729</v>
      </c>
      <c r="F35" s="1404">
        <f t="shared" si="3"/>
        <v>30000000</v>
      </c>
      <c r="G35" s="1406">
        <f>F35/D35</f>
        <v>0.14905148923578215</v>
      </c>
    </row>
    <row r="36" spans="2:7" ht="15.75">
      <c r="B36" s="685" t="s">
        <v>1292</v>
      </c>
      <c r="C36" s="1408">
        <f>C37</f>
        <v>132411195.55999999</v>
      </c>
      <c r="D36" s="1408">
        <f>D37</f>
        <v>116165955</v>
      </c>
      <c r="E36" s="1408">
        <f>E37</f>
        <v>132393340</v>
      </c>
      <c r="F36" s="1408">
        <f t="shared" si="3"/>
        <v>16227385</v>
      </c>
      <c r="G36" s="1409">
        <f>F36/D36</f>
        <v>0.13969140097888405</v>
      </c>
    </row>
    <row r="37" spans="2:7" ht="15.75">
      <c r="B37" s="1410" t="s">
        <v>1293</v>
      </c>
      <c r="C37" s="1411">
        <v>132411195.55999999</v>
      </c>
      <c r="D37" s="1408">
        <v>116165955</v>
      </c>
      <c r="E37" s="1408">
        <v>132393340</v>
      </c>
      <c r="F37" s="1412">
        <f t="shared" si="3"/>
        <v>16227385</v>
      </c>
      <c r="G37" s="1409">
        <f t="shared" ref="G37:G42" si="4">F37/D37</f>
        <v>0.13969140097888405</v>
      </c>
    </row>
    <row r="38" spans="2:7" ht="15.75">
      <c r="B38" s="685" t="s">
        <v>1294</v>
      </c>
      <c r="C38" s="1413">
        <f>C39+C40</f>
        <v>36134735.140000001</v>
      </c>
      <c r="D38" s="1413">
        <f>D39+D40</f>
        <v>31622350</v>
      </c>
      <c r="E38" s="1413">
        <f>E39+E40</f>
        <v>20162701</v>
      </c>
      <c r="F38" s="1408">
        <f t="shared" si="3"/>
        <v>-11459649</v>
      </c>
      <c r="G38" s="1409">
        <f t="shared" si="4"/>
        <v>-0.36239080903221932</v>
      </c>
    </row>
    <row r="39" spans="2:7" ht="15.75">
      <c r="B39" s="1410" t="s">
        <v>1295</v>
      </c>
      <c r="C39" s="1411">
        <v>32575215.880000003</v>
      </c>
      <c r="D39" s="1408">
        <v>20207350</v>
      </c>
      <c r="E39" s="1408">
        <v>20162701</v>
      </c>
      <c r="F39" s="1419">
        <f t="shared" si="3"/>
        <v>-44649</v>
      </c>
      <c r="G39" s="1409">
        <f t="shared" si="4"/>
        <v>-2.2095425674321474E-3</v>
      </c>
    </row>
    <row r="40" spans="2:7" ht="15.75">
      <c r="B40" s="1410" t="s">
        <v>1296</v>
      </c>
      <c r="C40" s="1411">
        <v>3559519.26</v>
      </c>
      <c r="D40" s="1408">
        <v>11415000</v>
      </c>
      <c r="E40" s="1429">
        <v>0</v>
      </c>
      <c r="F40" s="1408">
        <f t="shared" si="3"/>
        <v>-11415000</v>
      </c>
      <c r="G40" s="1409">
        <f t="shared" si="4"/>
        <v>-1</v>
      </c>
    </row>
    <row r="41" spans="2:7" ht="15.75">
      <c r="B41" s="685" t="s">
        <v>1297</v>
      </c>
      <c r="C41" s="1413">
        <f>C42</f>
        <v>45617574.940000013</v>
      </c>
      <c r="D41" s="1408">
        <f>D42</f>
        <v>53484424</v>
      </c>
      <c r="E41" s="1408">
        <f>E42</f>
        <v>48716688</v>
      </c>
      <c r="F41" s="1408">
        <f t="shared" si="3"/>
        <v>-4767736</v>
      </c>
      <c r="G41" s="1409">
        <f t="shared" si="4"/>
        <v>-8.9142513715768909E-2</v>
      </c>
    </row>
    <row r="42" spans="2:7" ht="15.75">
      <c r="B42" s="1410" t="s">
        <v>1298</v>
      </c>
      <c r="C42" s="1411">
        <v>45617574.940000013</v>
      </c>
      <c r="D42" s="1408">
        <v>53484424</v>
      </c>
      <c r="E42" s="1408">
        <v>48716688</v>
      </c>
      <c r="F42" s="1412">
        <f t="shared" si="3"/>
        <v>-4767736</v>
      </c>
      <c r="G42" s="1409">
        <f t="shared" si="4"/>
        <v>-8.9142513715768909E-2</v>
      </c>
    </row>
    <row r="43" spans="2:7" ht="15.75">
      <c r="B43" s="685" t="s">
        <v>1299</v>
      </c>
      <c r="C43" s="1430">
        <f>C44</f>
        <v>0</v>
      </c>
      <c r="D43" s="1430">
        <f>D44</f>
        <v>0</v>
      </c>
      <c r="E43" s="1408">
        <f>E44</f>
        <v>30000000</v>
      </c>
      <c r="F43" s="1412">
        <f t="shared" si="3"/>
        <v>30000000</v>
      </c>
      <c r="G43" s="1431" t="s">
        <v>74</v>
      </c>
    </row>
    <row r="44" spans="2:7" ht="15.75">
      <c r="B44" s="1410" t="s">
        <v>1300</v>
      </c>
      <c r="C44" s="1430">
        <v>0</v>
      </c>
      <c r="D44" s="1430">
        <v>0</v>
      </c>
      <c r="E44" s="1408">
        <v>30000000</v>
      </c>
      <c r="F44" s="1412">
        <f t="shared" si="3"/>
        <v>30000000</v>
      </c>
      <c r="G44" s="1431" t="s">
        <v>74</v>
      </c>
    </row>
    <row r="45" spans="2:7" ht="15.75">
      <c r="B45" s="683" t="s">
        <v>1301</v>
      </c>
      <c r="C45" s="1432">
        <f t="shared" ref="C45:E46" si="5">C46</f>
        <v>141220800</v>
      </c>
      <c r="D45" s="1432">
        <f t="shared" si="5"/>
        <v>148085000</v>
      </c>
      <c r="E45" s="1432">
        <f t="shared" si="5"/>
        <v>152665000</v>
      </c>
      <c r="F45" s="1404">
        <f t="shared" si="3"/>
        <v>4580000</v>
      </c>
      <c r="G45" s="1406">
        <f t="shared" ref="G45:G64" si="6">F45/D45</f>
        <v>3.0928183138062598E-2</v>
      </c>
    </row>
    <row r="46" spans="2:7" ht="15.75">
      <c r="B46" s="685" t="s">
        <v>1302</v>
      </c>
      <c r="C46" s="1413">
        <f t="shared" si="5"/>
        <v>141220800</v>
      </c>
      <c r="D46" s="1413">
        <f t="shared" si="5"/>
        <v>148085000</v>
      </c>
      <c r="E46" s="1413">
        <f t="shared" si="5"/>
        <v>152665000</v>
      </c>
      <c r="F46" s="1408">
        <f t="shared" si="3"/>
        <v>4580000</v>
      </c>
      <c r="G46" s="1409">
        <f t="shared" si="6"/>
        <v>3.0928183138062598E-2</v>
      </c>
    </row>
    <row r="47" spans="2:7" ht="15.75">
      <c r="B47" s="1410" t="s">
        <v>1303</v>
      </c>
      <c r="C47" s="1411">
        <v>141220800</v>
      </c>
      <c r="D47" s="1433">
        <v>148085000</v>
      </c>
      <c r="E47" s="1413">
        <v>152665000</v>
      </c>
      <c r="F47" s="1412">
        <f t="shared" si="3"/>
        <v>4580000</v>
      </c>
      <c r="G47" s="1409">
        <f t="shared" si="6"/>
        <v>3.0928183138062598E-2</v>
      </c>
    </row>
    <row r="48" spans="2:7" ht="15.75">
      <c r="B48" s="1398" t="s">
        <v>1304</v>
      </c>
      <c r="C48" s="1399">
        <f t="shared" ref="C48:E50" si="7">C49</f>
        <v>50674496.149999999</v>
      </c>
      <c r="D48" s="1399">
        <f t="shared" si="7"/>
        <v>380802850</v>
      </c>
      <c r="E48" s="1399">
        <f t="shared" si="7"/>
        <v>292393857</v>
      </c>
      <c r="F48" s="1399">
        <f t="shared" si="3"/>
        <v>-88408993</v>
      </c>
      <c r="G48" s="1426">
        <f t="shared" si="6"/>
        <v>-0.23216473563682624</v>
      </c>
    </row>
    <row r="49" spans="2:9" ht="15.75">
      <c r="B49" s="683" t="s">
        <v>1305</v>
      </c>
      <c r="C49" s="1404">
        <f t="shared" si="7"/>
        <v>50674496.149999999</v>
      </c>
      <c r="D49" s="1404">
        <f t="shared" si="7"/>
        <v>380802850</v>
      </c>
      <c r="E49" s="1404">
        <f t="shared" si="7"/>
        <v>292393857</v>
      </c>
      <c r="F49" s="1404">
        <f t="shared" si="3"/>
        <v>-88408993</v>
      </c>
      <c r="G49" s="1406">
        <f t="shared" si="6"/>
        <v>-0.23216473563682624</v>
      </c>
    </row>
    <row r="50" spans="2:9" ht="15.75">
      <c r="B50" s="685" t="s">
        <v>1302</v>
      </c>
      <c r="C50" s="1408">
        <f t="shared" si="7"/>
        <v>50674496.149999999</v>
      </c>
      <c r="D50" s="1408">
        <f t="shared" si="7"/>
        <v>380802850</v>
      </c>
      <c r="E50" s="1408">
        <f t="shared" si="7"/>
        <v>292393857</v>
      </c>
      <c r="F50" s="1408">
        <f t="shared" si="3"/>
        <v>-88408993</v>
      </c>
      <c r="G50" s="1409">
        <f t="shared" si="6"/>
        <v>-0.23216473563682624</v>
      </c>
    </row>
    <row r="51" spans="2:9" ht="15.75">
      <c r="B51" s="1410" t="s">
        <v>1306</v>
      </c>
      <c r="C51" s="1411">
        <v>50674496.149999999</v>
      </c>
      <c r="D51" s="1413">
        <v>380802850</v>
      </c>
      <c r="E51" s="1413">
        <v>292393857</v>
      </c>
      <c r="F51" s="1408">
        <f t="shared" si="3"/>
        <v>-88408993</v>
      </c>
      <c r="G51" s="1409">
        <f t="shared" si="6"/>
        <v>-0.23216473563682624</v>
      </c>
    </row>
    <row r="52" spans="2:9" ht="15.75">
      <c r="B52" s="1398" t="s">
        <v>1307</v>
      </c>
      <c r="C52" s="1399">
        <f t="shared" ref="C52:E53" si="8">C53</f>
        <v>240830015.28</v>
      </c>
      <c r="D52" s="1420">
        <f t="shared" si="8"/>
        <v>247271051</v>
      </c>
      <c r="E52" s="1399">
        <f t="shared" si="8"/>
        <v>277950459</v>
      </c>
      <c r="F52" s="1420">
        <f t="shared" si="3"/>
        <v>30679408</v>
      </c>
      <c r="G52" s="1426">
        <f t="shared" si="6"/>
        <v>0.12407197638351931</v>
      </c>
    </row>
    <row r="53" spans="2:9" ht="15.75">
      <c r="B53" s="683" t="s">
        <v>1308</v>
      </c>
      <c r="C53" s="1404">
        <f>C54</f>
        <v>240830015.28</v>
      </c>
      <c r="D53" s="1428">
        <f t="shared" si="8"/>
        <v>247271051</v>
      </c>
      <c r="E53" s="1404">
        <f t="shared" si="8"/>
        <v>277950459</v>
      </c>
      <c r="F53" s="1428">
        <f t="shared" si="3"/>
        <v>30679408</v>
      </c>
      <c r="G53" s="1406">
        <f t="shared" si="6"/>
        <v>0.12407197638351931</v>
      </c>
    </row>
    <row r="54" spans="2:9" ht="15.75">
      <c r="B54" s="685" t="s">
        <v>1309</v>
      </c>
      <c r="C54" s="1408">
        <f>C55</f>
        <v>240830015.28</v>
      </c>
      <c r="D54" s="1408">
        <f>D55</f>
        <v>247271051</v>
      </c>
      <c r="E54" s="1408">
        <f>E55</f>
        <v>277950459</v>
      </c>
      <c r="F54" s="1408">
        <f t="shared" si="3"/>
        <v>30679408</v>
      </c>
      <c r="G54" s="1409">
        <f t="shared" si="6"/>
        <v>0.12407197638351931</v>
      </c>
    </row>
    <row r="55" spans="2:9" ht="15.75">
      <c r="B55" s="1410" t="s">
        <v>1310</v>
      </c>
      <c r="C55" s="1411">
        <v>240830015.28</v>
      </c>
      <c r="D55" s="1413">
        <v>247271051</v>
      </c>
      <c r="E55" s="1413">
        <v>277950459</v>
      </c>
      <c r="F55" s="1412">
        <f t="shared" si="3"/>
        <v>30679408</v>
      </c>
      <c r="G55" s="1409">
        <f t="shared" si="6"/>
        <v>0.12407197638351931</v>
      </c>
      <c r="I55" s="1434"/>
    </row>
    <row r="56" spans="2:9" ht="15.75">
      <c r="B56" s="1398" t="s">
        <v>1311</v>
      </c>
      <c r="C56" s="1399">
        <f t="shared" ref="C56:E58" si="9">C57</f>
        <v>27314000</v>
      </c>
      <c r="D56" s="1399">
        <f t="shared" si="9"/>
        <v>15288000</v>
      </c>
      <c r="E56" s="1399">
        <f t="shared" si="9"/>
        <v>20350000</v>
      </c>
      <c r="F56" s="1399">
        <f t="shared" si="3"/>
        <v>5062000</v>
      </c>
      <c r="G56" s="1426">
        <f t="shared" si="6"/>
        <v>0.33110936682365255</v>
      </c>
    </row>
    <row r="57" spans="2:9" ht="15.75">
      <c r="B57" s="683" t="s">
        <v>1312</v>
      </c>
      <c r="C57" s="1404">
        <f t="shared" si="9"/>
        <v>27314000</v>
      </c>
      <c r="D57" s="1404">
        <f t="shared" si="9"/>
        <v>15288000</v>
      </c>
      <c r="E57" s="1404">
        <f t="shared" si="9"/>
        <v>20350000</v>
      </c>
      <c r="F57" s="1404">
        <f t="shared" si="3"/>
        <v>5062000</v>
      </c>
      <c r="G57" s="1406">
        <f t="shared" si="6"/>
        <v>0.33110936682365255</v>
      </c>
    </row>
    <row r="58" spans="2:9" ht="15.75">
      <c r="B58" s="685" t="s">
        <v>1313</v>
      </c>
      <c r="C58" s="1408">
        <f t="shared" si="9"/>
        <v>27314000</v>
      </c>
      <c r="D58" s="1408">
        <f t="shared" si="9"/>
        <v>15288000</v>
      </c>
      <c r="E58" s="1408">
        <f t="shared" si="9"/>
        <v>20350000</v>
      </c>
      <c r="F58" s="1408">
        <f t="shared" si="3"/>
        <v>5062000</v>
      </c>
      <c r="G58" s="1409">
        <f t="shared" si="6"/>
        <v>0.33110936682365255</v>
      </c>
    </row>
    <row r="59" spans="2:9" ht="15.75">
      <c r="B59" s="1410" t="s">
        <v>1314</v>
      </c>
      <c r="C59" s="1411">
        <v>27314000</v>
      </c>
      <c r="D59" s="1411">
        <v>15288000</v>
      </c>
      <c r="E59" s="1411">
        <v>20350000</v>
      </c>
      <c r="F59" s="1412">
        <f t="shared" si="3"/>
        <v>5062000</v>
      </c>
      <c r="G59" s="1409">
        <f t="shared" si="6"/>
        <v>0.33110936682365255</v>
      </c>
    </row>
    <row r="60" spans="2:9" ht="15.75">
      <c r="B60" s="1398" t="s">
        <v>1315</v>
      </c>
      <c r="C60" s="1435">
        <f t="shared" ref="C60:E61" si="10">C61</f>
        <v>467312.88</v>
      </c>
      <c r="D60" s="1399">
        <f t="shared" si="10"/>
        <v>1595601</v>
      </c>
      <c r="E60" s="1399">
        <f t="shared" si="10"/>
        <v>2595601</v>
      </c>
      <c r="F60" s="1399">
        <f t="shared" si="3"/>
        <v>1000000</v>
      </c>
      <c r="G60" s="1421">
        <f t="shared" si="6"/>
        <v>0.62672309681430383</v>
      </c>
    </row>
    <row r="61" spans="2:9" ht="15.75">
      <c r="B61" s="683" t="s">
        <v>1316</v>
      </c>
      <c r="C61" s="1405">
        <f t="shared" si="10"/>
        <v>467312.88</v>
      </c>
      <c r="D61" s="1404">
        <f t="shared" si="10"/>
        <v>1595601</v>
      </c>
      <c r="E61" s="1404">
        <f t="shared" si="10"/>
        <v>2595601</v>
      </c>
      <c r="F61" s="1404">
        <f t="shared" si="3"/>
        <v>1000000</v>
      </c>
      <c r="G61" s="1436">
        <f t="shared" si="6"/>
        <v>0.62672309681430383</v>
      </c>
    </row>
    <row r="62" spans="2:9" ht="15.75">
      <c r="B62" s="685" t="s">
        <v>1317</v>
      </c>
      <c r="C62" s="1419">
        <f>C63</f>
        <v>467312.88</v>
      </c>
      <c r="D62" s="1408">
        <f>D63</f>
        <v>1595601</v>
      </c>
      <c r="E62" s="1408">
        <f>E63</f>
        <v>2595601</v>
      </c>
      <c r="F62" s="1408">
        <f t="shared" si="3"/>
        <v>1000000</v>
      </c>
      <c r="G62" s="1409">
        <f t="shared" si="6"/>
        <v>0.62672309681430383</v>
      </c>
    </row>
    <row r="63" spans="2:9" ht="16.5" thickBot="1">
      <c r="B63" s="1410" t="s">
        <v>1318</v>
      </c>
      <c r="C63" s="1419">
        <v>467312.88</v>
      </c>
      <c r="D63" s="1408">
        <v>1595601</v>
      </c>
      <c r="E63" s="1408">
        <v>2595601</v>
      </c>
      <c r="F63" s="1408">
        <f t="shared" si="3"/>
        <v>1000000</v>
      </c>
      <c r="G63" s="1409">
        <f t="shared" si="6"/>
        <v>0.62672309681430383</v>
      </c>
    </row>
    <row r="64" spans="2:9" ht="16.5" thickBot="1">
      <c r="B64" s="1437" t="s">
        <v>1319</v>
      </c>
      <c r="C64" s="1438">
        <f>C34+C56+C52+C48+C60+C28+C12+C22</f>
        <v>3266767172.7800002</v>
      </c>
      <c r="D64" s="1438">
        <f>D34+D56+D52+D48+D60+D28+D12+D22</f>
        <v>4183917560</v>
      </c>
      <c r="E64" s="1438">
        <f>E34+E56+E52+E48+E60+E28+E12+E22</f>
        <v>4380241966</v>
      </c>
      <c r="F64" s="1438">
        <f t="shared" si="3"/>
        <v>196324406</v>
      </c>
      <c r="G64" s="1439">
        <f t="shared" si="6"/>
        <v>4.6923583742888089E-2</v>
      </c>
    </row>
    <row r="65" spans="2:7">
      <c r="B65" s="265" t="s">
        <v>763</v>
      </c>
      <c r="C65" s="1440"/>
      <c r="D65" s="1440"/>
      <c r="E65" s="1440"/>
      <c r="F65" s="1440"/>
      <c r="G65" s="1440"/>
    </row>
  </sheetData>
  <mergeCells count="12">
    <mergeCell ref="B8:G8"/>
    <mergeCell ref="B9:B11"/>
    <mergeCell ref="C9:C10"/>
    <mergeCell ref="D9:D10"/>
    <mergeCell ref="E9:E10"/>
    <mergeCell ref="F9:G9"/>
    <mergeCell ref="B7:G7"/>
    <mergeCell ref="B1:G1"/>
    <mergeCell ref="B2:G2"/>
    <mergeCell ref="B3:G3"/>
    <mergeCell ref="B5:G5"/>
    <mergeCell ref="B6:G6"/>
  </mergeCells>
  <pageMargins left="0.7" right="0.7" top="0.75" bottom="0.75" header="0.3" footer="0.3"/>
  <pageSetup orientation="portrait" horizontalDpi="4294967295" verticalDpi="4294967295"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5EB07-63BD-4D20-8E55-8FEB9B8A1EE4}">
  <dimension ref="C2:I19"/>
  <sheetViews>
    <sheetView showGridLines="0" topLeftCell="A3" zoomScaleNormal="100" workbookViewId="0">
      <selection activeCell="D7" sqref="D7"/>
    </sheetView>
  </sheetViews>
  <sheetFormatPr baseColWidth="10" defaultColWidth="11.42578125" defaultRowHeight="15"/>
  <cols>
    <col min="1" max="1" width="11.42578125" style="1859" customWidth="1"/>
    <col min="2" max="2" width="13.5703125" style="1859" customWidth="1"/>
    <col min="3" max="3" width="4.140625" style="1859" customWidth="1"/>
    <col min="4" max="4" width="26.5703125" style="1859" customWidth="1"/>
    <col min="5" max="5" width="13.42578125" style="1859" customWidth="1"/>
    <col min="6" max="6" width="11.42578125" style="1859" customWidth="1"/>
    <col min="7" max="7" width="17.5703125" style="1859" customWidth="1"/>
    <col min="8" max="8" width="32.85546875" style="1859" customWidth="1"/>
    <col min="9" max="9" width="22.42578125" style="1859" customWidth="1"/>
    <col min="10" max="16384" width="11.42578125" style="1859"/>
  </cols>
  <sheetData>
    <row r="2" spans="3:8" ht="15.75">
      <c r="D2" s="2120" t="s">
        <v>476</v>
      </c>
      <c r="E2" s="2120"/>
      <c r="F2" s="2120"/>
      <c r="G2" s="2120"/>
      <c r="H2" s="2120"/>
    </row>
    <row r="3" spans="3:8" ht="15.75">
      <c r="D3" s="2120" t="s">
        <v>477</v>
      </c>
      <c r="E3" s="2120"/>
      <c r="F3" s="2120"/>
      <c r="G3" s="2120"/>
      <c r="H3" s="2120"/>
    </row>
    <row r="4" spans="3:8" ht="15.75">
      <c r="D4" s="2120" t="s">
        <v>478</v>
      </c>
      <c r="E4" s="2120"/>
      <c r="F4" s="2120"/>
      <c r="G4" s="2120"/>
      <c r="H4" s="2120"/>
    </row>
    <row r="6" spans="3:8" ht="34.35" customHeight="1">
      <c r="C6" s="1860"/>
      <c r="D6" s="2692" t="s">
        <v>1982</v>
      </c>
      <c r="E6" s="2692"/>
      <c r="F6" s="2692"/>
      <c r="G6" s="2692"/>
      <c r="H6" s="2692"/>
    </row>
    <row r="7" spans="3:8" ht="10.35" customHeight="1" thickBot="1">
      <c r="C7" s="1860"/>
      <c r="D7" s="1861"/>
      <c r="E7" s="1861"/>
      <c r="F7" s="1861"/>
      <c r="G7" s="1861"/>
      <c r="H7" s="1861"/>
    </row>
    <row r="8" spans="3:8" ht="15" customHeight="1" thickBot="1">
      <c r="D8" s="2693" t="s">
        <v>1860</v>
      </c>
      <c r="E8" s="2695" t="s">
        <v>1861</v>
      </c>
      <c r="F8" s="2696"/>
      <c r="G8" s="2693" t="s">
        <v>1862</v>
      </c>
      <c r="H8" s="2697" t="s">
        <v>1863</v>
      </c>
    </row>
    <row r="9" spans="3:8" ht="21" customHeight="1" thickBot="1">
      <c r="D9" s="2694"/>
      <c r="E9" s="1862" t="s">
        <v>1864</v>
      </c>
      <c r="F9" s="1863" t="s">
        <v>1865</v>
      </c>
      <c r="G9" s="2694" t="s">
        <v>1861</v>
      </c>
      <c r="H9" s="2698"/>
    </row>
    <row r="10" spans="3:8" s="1868" customFormat="1" ht="50.1" customHeight="1">
      <c r="C10" s="1864"/>
      <c r="D10" s="1865" t="s">
        <v>1866</v>
      </c>
      <c r="E10" s="1866">
        <v>34</v>
      </c>
      <c r="F10" s="1866">
        <v>34</v>
      </c>
      <c r="G10" s="1867">
        <f>+F10/E10</f>
        <v>1</v>
      </c>
      <c r="H10" s="1866" t="s">
        <v>1867</v>
      </c>
    </row>
    <row r="11" spans="3:8" s="1868" customFormat="1" ht="41.1" customHeight="1">
      <c r="C11" s="1864"/>
      <c r="D11" s="1865" t="s">
        <v>1164</v>
      </c>
      <c r="E11" s="1866">
        <v>60</v>
      </c>
      <c r="F11" s="1866">
        <v>60</v>
      </c>
      <c r="G11" s="1867">
        <f>+F11/E11</f>
        <v>1</v>
      </c>
      <c r="H11" s="1866" t="s">
        <v>1868</v>
      </c>
    </row>
    <row r="12" spans="3:8" s="1868" customFormat="1" ht="45.6" customHeight="1" thickBot="1">
      <c r="C12" s="1864"/>
      <c r="D12" s="1869" t="s">
        <v>1869</v>
      </c>
      <c r="E12" s="1870">
        <v>8</v>
      </c>
      <c r="F12" s="1870">
        <v>8</v>
      </c>
      <c r="G12" s="1871">
        <f>+F12/E12</f>
        <v>1</v>
      </c>
      <c r="H12" s="1872" t="s">
        <v>74</v>
      </c>
    </row>
    <row r="13" spans="3:8" s="1868" customFormat="1" ht="26.25" customHeight="1" thickBot="1">
      <c r="D13" s="1873" t="s">
        <v>1870</v>
      </c>
      <c r="E13" s="1874">
        <f>SUM(E10:E12)</f>
        <v>102</v>
      </c>
      <c r="F13" s="1875">
        <f>+F10+F11+F12</f>
        <v>102</v>
      </c>
      <c r="G13" s="1876">
        <f>+F13/E13</f>
        <v>1</v>
      </c>
      <c r="H13" s="1877"/>
    </row>
    <row r="14" spans="3:8" ht="15.75" thickBot="1">
      <c r="D14" s="1878" t="s">
        <v>1871</v>
      </c>
      <c r="E14" s="1879"/>
      <c r="F14" s="1879"/>
      <c r="G14" s="1879"/>
      <c r="H14" s="1879"/>
    </row>
    <row r="15" spans="3:8" ht="22.5" customHeight="1">
      <c r="D15" s="2684" t="s">
        <v>1872</v>
      </c>
      <c r="E15" s="2685"/>
      <c r="F15" s="2685"/>
      <c r="G15" s="2685"/>
      <c r="H15" s="2685"/>
    </row>
    <row r="18" spans="5:9">
      <c r="E18" s="2686"/>
      <c r="F18" s="2687"/>
      <c r="G18" s="2688"/>
      <c r="H18" s="2686"/>
      <c r="I18" s="2687"/>
    </row>
    <row r="19" spans="5:9" ht="15.75" thickBot="1">
      <c r="E19" s="2689"/>
      <c r="F19" s="2690"/>
      <c r="G19" s="2691"/>
      <c r="H19" s="2689"/>
      <c r="I19" s="2690"/>
    </row>
  </sheetData>
  <mergeCells count="11">
    <mergeCell ref="D15:H15"/>
    <mergeCell ref="E18:G19"/>
    <mergeCell ref="H18:I19"/>
    <mergeCell ref="D2:H2"/>
    <mergeCell ref="D3:H3"/>
    <mergeCell ref="D4:H4"/>
    <mergeCell ref="D6:H6"/>
    <mergeCell ref="D8:D9"/>
    <mergeCell ref="E8:F8"/>
    <mergeCell ref="G8:G9"/>
    <mergeCell ref="H8:H9"/>
  </mergeCells>
  <pageMargins left="0.7" right="0.7" top="0.75" bottom="0.75" header="0.3" footer="0.3"/>
  <pageSetup orientation="portrait" r:id="rId1"/>
  <headerFooter>
    <oddHeader>&amp;L&amp;G&amp;C&amp;"Avenir Next LT Pro,Negrita"&amp;14Ministerio de Hacienda&amp;"Avenir Next LT Pro,Normal"
Dirección de Presupuesto&amp;R&amp;G</oddHeader>
  </headerFooter>
  <drawing r:id="rId2"/>
  <legacyDrawingHF r:id="rId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024A5-977C-4095-997C-88EAF5FC2668}">
  <dimension ref="A2:L36"/>
  <sheetViews>
    <sheetView showGridLines="0" zoomScale="90" zoomScaleNormal="90" workbookViewId="0">
      <selection activeCell="H18" sqref="H18"/>
    </sheetView>
  </sheetViews>
  <sheetFormatPr baseColWidth="10" defaultColWidth="11.42578125" defaultRowHeight="15.75"/>
  <cols>
    <col min="1" max="1" width="11.42578125" style="1880" customWidth="1"/>
    <col min="2" max="2" width="8.42578125" style="1880" customWidth="1"/>
    <col min="3" max="3" width="17.42578125" style="1880" customWidth="1"/>
    <col min="4" max="4" width="36.42578125" style="1880" customWidth="1"/>
    <col min="5" max="5" width="15.140625" style="1880" hidden="1" customWidth="1"/>
    <col min="6" max="6" width="27" style="1880" customWidth="1"/>
    <col min="7" max="7" width="19.42578125" style="1880" customWidth="1"/>
    <col min="8" max="8" width="22.42578125" style="1880" customWidth="1"/>
    <col min="9" max="9" width="8.5703125" style="1880" customWidth="1"/>
    <col min="10" max="10" width="20.5703125" style="1880" customWidth="1"/>
    <col min="11" max="11" width="18.85546875" style="1880" customWidth="1"/>
    <col min="12" max="12" width="29.140625" style="1880" customWidth="1"/>
    <col min="13" max="16384" width="11.42578125" style="1880"/>
  </cols>
  <sheetData>
    <row r="2" spans="1:12">
      <c r="C2" s="2120" t="s">
        <v>476</v>
      </c>
      <c r="D2" s="2120"/>
      <c r="E2" s="2120"/>
      <c r="F2" s="2120"/>
      <c r="G2" s="2120"/>
      <c r="H2" s="2120"/>
    </row>
    <row r="3" spans="1:12">
      <c r="C3" s="2120" t="s">
        <v>477</v>
      </c>
      <c r="D3" s="2120"/>
      <c r="E3" s="2120"/>
      <c r="F3" s="2120"/>
      <c r="G3" s="2120"/>
      <c r="H3" s="2120"/>
    </row>
    <row r="4" spans="1:12">
      <c r="C4" s="2120" t="s">
        <v>478</v>
      </c>
      <c r="D4" s="2120"/>
      <c r="E4" s="2120"/>
      <c r="F4" s="2120"/>
      <c r="G4" s="2120"/>
      <c r="H4" s="2120"/>
    </row>
    <row r="6" spans="1:12">
      <c r="A6" s="1881"/>
      <c r="B6" s="1881"/>
      <c r="C6" s="1881"/>
      <c r="D6" s="1881"/>
      <c r="E6" s="1881"/>
      <c r="F6" s="1881"/>
      <c r="G6" s="1881"/>
      <c r="H6" s="1881"/>
      <c r="I6" s="1881"/>
      <c r="J6" s="1882"/>
    </row>
    <row r="7" spans="1:12">
      <c r="A7" s="1883"/>
      <c r="B7" s="1883"/>
      <c r="C7" s="2719" t="s">
        <v>1983</v>
      </c>
      <c r="D7" s="2720"/>
      <c r="E7" s="2720"/>
      <c r="F7" s="2720"/>
      <c r="G7" s="2720"/>
      <c r="H7" s="2720"/>
      <c r="I7" s="1883"/>
      <c r="J7" s="1882"/>
    </row>
    <row r="8" spans="1:12" ht="16.5" thickBot="1">
      <c r="A8" s="1882"/>
      <c r="B8" s="1882"/>
      <c r="C8" s="2721" t="s">
        <v>250</v>
      </c>
      <c r="D8" s="2721"/>
      <c r="E8" s="2721"/>
      <c r="F8" s="2721"/>
      <c r="G8" s="2721"/>
      <c r="H8" s="2721"/>
      <c r="I8" s="1884"/>
      <c r="J8" s="1885"/>
      <c r="K8" s="1886"/>
    </row>
    <row r="9" spans="1:12" ht="16.5" thickBot="1">
      <c r="A9" s="1887"/>
      <c r="B9" s="1887"/>
      <c r="C9" s="2712" t="s">
        <v>1873</v>
      </c>
      <c r="D9" s="2714" t="s">
        <v>1874</v>
      </c>
      <c r="E9" s="2716" t="s">
        <v>1875</v>
      </c>
      <c r="F9" s="2716"/>
      <c r="G9" s="2716"/>
      <c r="H9" s="2717" t="s">
        <v>1876</v>
      </c>
      <c r="I9" s="1887"/>
      <c r="J9" s="1886"/>
      <c r="K9" s="1886"/>
    </row>
    <row r="10" spans="1:12" ht="48" thickBot="1">
      <c r="C10" s="2713"/>
      <c r="D10" s="2715"/>
      <c r="E10" s="1888" t="s">
        <v>359</v>
      </c>
      <c r="F10" s="1888" t="s">
        <v>1164</v>
      </c>
      <c r="G10" s="1888" t="s">
        <v>1168</v>
      </c>
      <c r="H10" s="2718"/>
      <c r="J10" s="136"/>
      <c r="K10" s="136"/>
      <c r="L10" s="1889" t="s">
        <v>1877</v>
      </c>
    </row>
    <row r="11" spans="1:12" ht="32.450000000000003" customHeight="1" thickBot="1">
      <c r="C11" s="1890" t="s">
        <v>1878</v>
      </c>
      <c r="D11" s="1891" t="s">
        <v>359</v>
      </c>
      <c r="E11" s="1892">
        <v>0</v>
      </c>
      <c r="F11" s="1893">
        <v>162152251337</v>
      </c>
      <c r="G11" s="1893">
        <v>30292825626</v>
      </c>
      <c r="H11" s="1894">
        <f>SUM(E11:G11)</f>
        <v>192445076963</v>
      </c>
      <c r="J11" s="140">
        <f>+H11/H16</f>
        <v>0.92648077544773333</v>
      </c>
      <c r="K11" s="136"/>
      <c r="L11" s="1895">
        <v>9594604193177.8203</v>
      </c>
    </row>
    <row r="12" spans="1:12" ht="16.5" thickBot="1">
      <c r="C12" s="2703" t="s">
        <v>488</v>
      </c>
      <c r="D12" s="2704"/>
      <c r="E12" s="1896">
        <f>SUM(E11:E11)</f>
        <v>0</v>
      </c>
      <c r="F12" s="1897">
        <f>SUM(F11:F11)</f>
        <v>162152251337</v>
      </c>
      <c r="G12" s="1897">
        <f>SUM(G11:G11)</f>
        <v>30292825626</v>
      </c>
      <c r="H12" s="1898">
        <f>SUM(H11:H11)</f>
        <v>192445076963</v>
      </c>
      <c r="J12" s="140">
        <f>+H13/H16</f>
        <v>7.3519224552266671E-2</v>
      </c>
      <c r="K12" s="136"/>
      <c r="L12"/>
    </row>
    <row r="13" spans="1:12" s="1899" customFormat="1" ht="35.450000000000003" customHeight="1" thickBot="1">
      <c r="C13" s="2705" t="s">
        <v>1879</v>
      </c>
      <c r="D13" s="1900" t="s">
        <v>359</v>
      </c>
      <c r="E13" s="1892">
        <v>0</v>
      </c>
      <c r="F13" s="1893">
        <v>15271134817</v>
      </c>
      <c r="G13" s="1893"/>
      <c r="H13" s="1901">
        <f>SUM(E13:G13)</f>
        <v>15271134817</v>
      </c>
      <c r="J13" s="1902"/>
      <c r="K13" s="1902"/>
      <c r="L13" s="1903"/>
    </row>
    <row r="14" spans="1:12" ht="32.25" hidden="1" thickBot="1">
      <c r="C14" s="2706"/>
      <c r="D14" s="1904" t="s">
        <v>1880</v>
      </c>
      <c r="E14" s="1905">
        <v>0</v>
      </c>
      <c r="F14" s="1906">
        <v>0</v>
      </c>
      <c r="G14" s="1906">
        <v>0</v>
      </c>
      <c r="H14" s="1907">
        <f>SUM(E14:G14)</f>
        <v>0</v>
      </c>
      <c r="J14" s="1908"/>
      <c r="K14" s="1886"/>
    </row>
    <row r="15" spans="1:12" ht="32.25" hidden="1" thickBot="1">
      <c r="C15" s="2707"/>
      <c r="D15" s="1909" t="s">
        <v>1168</v>
      </c>
      <c r="E15" s="1910">
        <v>0</v>
      </c>
      <c r="F15" s="1911">
        <v>0</v>
      </c>
      <c r="G15" s="1911">
        <v>0</v>
      </c>
      <c r="H15" s="1912">
        <f>SUM(E15:G15)</f>
        <v>0</v>
      </c>
      <c r="J15" s="1913"/>
      <c r="K15" s="1886"/>
    </row>
    <row r="16" spans="1:12" ht="13.5" customHeight="1" thickBot="1">
      <c r="C16" s="2708" t="s">
        <v>1881</v>
      </c>
      <c r="D16" s="2709"/>
      <c r="E16" s="1914"/>
      <c r="F16" s="1915">
        <f>+F12+F13</f>
        <v>177423386154</v>
      </c>
      <c r="G16" s="1915">
        <f>G12+G13</f>
        <v>30292825626</v>
      </c>
      <c r="H16" s="1916">
        <f>+H12+H13</f>
        <v>207716211780</v>
      </c>
    </row>
    <row r="17" spans="2:9" ht="16.5" customHeight="1">
      <c r="C17" s="1878" t="s">
        <v>1871</v>
      </c>
      <c r="D17" s="1917"/>
      <c r="E17" s="1917"/>
      <c r="F17" s="1917"/>
      <c r="G17" s="1917"/>
      <c r="H17" s="1881"/>
    </row>
    <row r="18" spans="2:9" ht="16.5" thickBot="1">
      <c r="C18" s="1918"/>
      <c r="D18" s="1919"/>
      <c r="E18" s="1919"/>
      <c r="F18" s="1919"/>
      <c r="G18" s="1919"/>
      <c r="H18" s="1135"/>
    </row>
    <row r="19" spans="2:9">
      <c r="F19" s="1011"/>
    </row>
    <row r="20" spans="2:9" ht="44.25" customHeight="1">
      <c r="C20" s="2710"/>
      <c r="D20" s="2710"/>
      <c r="E20" s="2710"/>
      <c r="F20" s="2710"/>
      <c r="G20" s="2710"/>
      <c r="H20" s="2710"/>
    </row>
    <row r="21" spans="2:9">
      <c r="C21" s="1886"/>
      <c r="D21" s="1886"/>
      <c r="E21" s="1886"/>
      <c r="F21" s="1920"/>
      <c r="G21" s="1886"/>
      <c r="H21" s="1886"/>
      <c r="I21" s="1886"/>
    </row>
    <row r="22" spans="2:9" ht="19.5" customHeight="1">
      <c r="C22" s="2699"/>
      <c r="D22" s="2699"/>
      <c r="E22" s="2711"/>
      <c r="F22" s="2711"/>
      <c r="G22" s="2711"/>
      <c r="H22" s="2699"/>
      <c r="I22" s="1886"/>
    </row>
    <row r="23" spans="2:9">
      <c r="C23" s="2699"/>
      <c r="D23" s="2699"/>
      <c r="E23" s="1921"/>
      <c r="F23" s="1922"/>
      <c r="G23" s="1921"/>
      <c r="H23" s="2699"/>
      <c r="I23" s="1886"/>
    </row>
    <row r="24" spans="2:9" ht="15.75" customHeight="1">
      <c r="C24" s="2699"/>
      <c r="D24" s="1923"/>
      <c r="E24" s="1924"/>
      <c r="F24" s="1922"/>
      <c r="G24" s="1924"/>
      <c r="H24" s="1924"/>
      <c r="I24" s="1886"/>
    </row>
    <row r="25" spans="2:9">
      <c r="C25" s="2699"/>
      <c r="D25" s="1923"/>
      <c r="E25" s="1924"/>
      <c r="F25" s="1922"/>
      <c r="G25" s="1924"/>
      <c r="H25" s="1925"/>
      <c r="I25" s="1886"/>
    </row>
    <row r="26" spans="2:9">
      <c r="C26" s="2699"/>
      <c r="D26" s="1923"/>
      <c r="E26" s="1924"/>
      <c r="F26" s="1922"/>
      <c r="G26" s="1924"/>
      <c r="H26" s="1924"/>
      <c r="I26" s="1886"/>
    </row>
    <row r="27" spans="2:9" ht="16.5" customHeight="1">
      <c r="C27" s="2700"/>
      <c r="D27" s="2700"/>
      <c r="E27" s="1926"/>
      <c r="F27" s="1922"/>
      <c r="G27" s="1926"/>
      <c r="H27" s="1927"/>
      <c r="I27" s="1886"/>
    </row>
    <row r="28" spans="2:9" ht="64.5" customHeight="1">
      <c r="C28" s="2701"/>
      <c r="D28" s="2701"/>
      <c r="E28" s="2701"/>
      <c r="F28" s="2701"/>
      <c r="G28" s="2701"/>
      <c r="H28" s="2701"/>
      <c r="I28" s="1886"/>
    </row>
    <row r="29" spans="2:9" ht="69.75" customHeight="1">
      <c r="C29" s="2702"/>
      <c r="D29" s="2702"/>
      <c r="E29" s="2702"/>
      <c r="F29" s="2702"/>
      <c r="G29" s="2702"/>
      <c r="H29" s="2702"/>
    </row>
    <row r="30" spans="2:9">
      <c r="C30" s="1928"/>
      <c r="D30" s="1929"/>
      <c r="E30" s="1929"/>
      <c r="F30" s="1929"/>
      <c r="G30" s="1929"/>
      <c r="H30" s="1929"/>
    </row>
    <row r="31" spans="2:9">
      <c r="B31" s="1881"/>
      <c r="C31" s="1930"/>
      <c r="D31" s="1930"/>
      <c r="E31" s="1930"/>
      <c r="F31" s="1930"/>
      <c r="G31" s="1930"/>
      <c r="H31" s="1930"/>
    </row>
    <row r="32" spans="2:9">
      <c r="B32" s="1881"/>
    </row>
    <row r="33" spans="2:2">
      <c r="B33" s="1881"/>
    </row>
    <row r="34" spans="2:2">
      <c r="B34" s="1881"/>
    </row>
    <row r="35" spans="2:2">
      <c r="B35" s="1881"/>
    </row>
    <row r="36" spans="2:2">
      <c r="B36" s="1881"/>
    </row>
  </sheetData>
  <mergeCells count="21">
    <mergeCell ref="C9:C10"/>
    <mergeCell ref="D9:D10"/>
    <mergeCell ref="E9:G9"/>
    <mergeCell ref="H9:H10"/>
    <mergeCell ref="C2:H2"/>
    <mergeCell ref="C3:H3"/>
    <mergeCell ref="C4:H4"/>
    <mergeCell ref="C7:H7"/>
    <mergeCell ref="C8:H8"/>
    <mergeCell ref="C24:C26"/>
    <mergeCell ref="C27:D27"/>
    <mergeCell ref="C28:H28"/>
    <mergeCell ref="C29:H29"/>
    <mergeCell ref="C12:D12"/>
    <mergeCell ref="C13:C15"/>
    <mergeCell ref="C16:D16"/>
    <mergeCell ref="C20:H20"/>
    <mergeCell ref="C22:C23"/>
    <mergeCell ref="D22:D23"/>
    <mergeCell ref="E22:G22"/>
    <mergeCell ref="H22:H23"/>
  </mergeCells>
  <pageMargins left="0.7" right="0.7" top="0.75" bottom="0.75" header="0.3" footer="0.3"/>
  <pageSetup orientation="portrait" r:id="rId1"/>
  <headerFooter>
    <oddHeader>&amp;L&amp;G&amp;C&amp;"Avenir Next LT Pro,Negrita"&amp;14Ministerio de Hacienda&amp;"Avenir Next LT Pro,Normal"
Dirección de Presupuesto&amp;R&amp;G</oddHeader>
  </headerFooter>
  <drawing r:id="rId2"/>
  <legacyDrawingHF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C7B46-15A9-4AAB-AF86-D46F1F76F2FD}">
  <dimension ref="B2:N26"/>
  <sheetViews>
    <sheetView showGridLines="0" zoomScaleNormal="100" workbookViewId="0">
      <selection activeCell="C8" sqref="C8:H8"/>
    </sheetView>
  </sheetViews>
  <sheetFormatPr baseColWidth="10" defaultColWidth="11.42578125" defaultRowHeight="15.75"/>
  <cols>
    <col min="1" max="1" width="11.42578125" style="1880" customWidth="1"/>
    <col min="2" max="2" width="8.42578125" style="1880" customWidth="1"/>
    <col min="3" max="3" width="17.42578125" style="1880" customWidth="1"/>
    <col min="4" max="4" width="36.42578125" style="1880" customWidth="1"/>
    <col min="5" max="5" width="11.42578125" style="1880" customWidth="1"/>
    <col min="6" max="6" width="20.140625" style="1880" customWidth="1"/>
    <col min="7" max="7" width="19.42578125" style="1880" customWidth="1"/>
    <col min="8" max="8" width="22.42578125" style="1880" customWidth="1"/>
    <col min="9" max="9" width="8.5703125" style="1880" customWidth="1"/>
    <col min="10" max="10" width="18.140625" style="1880" customWidth="1"/>
    <col min="11" max="11" width="21" style="1880" customWidth="1"/>
    <col min="12" max="12" width="9" style="1880" customWidth="1"/>
    <col min="13" max="13" width="22.42578125" style="1880" customWidth="1"/>
    <col min="14" max="16384" width="11.42578125" style="1880"/>
  </cols>
  <sheetData>
    <row r="2" spans="2:14">
      <c r="C2" s="2120" t="s">
        <v>476</v>
      </c>
      <c r="D2" s="2120"/>
      <c r="E2" s="2120"/>
      <c r="F2" s="2120"/>
      <c r="G2" s="2120"/>
      <c r="H2" s="2120"/>
    </row>
    <row r="3" spans="2:14">
      <c r="C3" s="2120" t="s">
        <v>477</v>
      </c>
      <c r="D3" s="2120"/>
      <c r="E3" s="2120"/>
      <c r="F3" s="2120"/>
      <c r="G3" s="2120"/>
      <c r="H3" s="2120"/>
    </row>
    <row r="4" spans="2:14">
      <c r="C4" s="2120" t="s">
        <v>478</v>
      </c>
      <c r="D4" s="2120"/>
      <c r="E4" s="2120"/>
      <c r="F4" s="2120"/>
      <c r="G4" s="2120"/>
      <c r="H4" s="2120"/>
    </row>
    <row r="5" spans="2:14">
      <c r="B5" s="2737"/>
      <c r="C5" s="2737"/>
      <c r="D5" s="2737"/>
      <c r="E5" s="2737"/>
      <c r="F5" s="2737"/>
      <c r="G5" s="2737"/>
      <c r="H5" s="2737"/>
      <c r="I5" s="2737"/>
      <c r="J5" s="2737"/>
    </row>
    <row r="7" spans="2:14">
      <c r="C7" s="2719" t="s">
        <v>1984</v>
      </c>
      <c r="D7" s="2720"/>
      <c r="E7" s="2720"/>
      <c r="F7" s="2720"/>
      <c r="G7" s="2720"/>
      <c r="H7" s="2720"/>
    </row>
    <row r="8" spans="2:14" ht="16.5" thickBot="1">
      <c r="C8" s="2721" t="s">
        <v>250</v>
      </c>
      <c r="D8" s="2721"/>
      <c r="E8" s="2721"/>
      <c r="F8" s="2721"/>
      <c r="G8" s="2721"/>
      <c r="H8" s="2721"/>
    </row>
    <row r="9" spans="2:14" ht="19.5" customHeight="1" thickBot="1">
      <c r="C9" s="2724" t="s">
        <v>1882</v>
      </c>
      <c r="D9" s="2726" t="s">
        <v>1883</v>
      </c>
      <c r="E9" s="2728" t="s">
        <v>1884</v>
      </c>
      <c r="F9" s="2729"/>
      <c r="G9" s="2730"/>
      <c r="H9" s="2731" t="s">
        <v>1885</v>
      </c>
    </row>
    <row r="10" spans="2:14" ht="63.75" thickBot="1">
      <c r="C10" s="2725"/>
      <c r="D10" s="2727"/>
      <c r="E10" s="1931" t="s">
        <v>359</v>
      </c>
      <c r="F10" s="1931" t="s">
        <v>1886</v>
      </c>
      <c r="G10" s="1931" t="s">
        <v>1869</v>
      </c>
      <c r="H10" s="2732"/>
    </row>
    <row r="11" spans="2:14" ht="15.75" hidden="1" customHeight="1" thickBot="1">
      <c r="C11" s="2733" t="s">
        <v>1878</v>
      </c>
      <c r="D11" s="1932" t="s">
        <v>359</v>
      </c>
      <c r="E11" s="1933">
        <v>0</v>
      </c>
      <c r="F11" s="1934">
        <v>0</v>
      </c>
      <c r="G11" s="1935">
        <v>0</v>
      </c>
      <c r="H11" s="1936">
        <f>SUM(E11:G11)</f>
        <v>0</v>
      </c>
      <c r="K11"/>
      <c r="L11"/>
    </row>
    <row r="12" spans="2:14" ht="32.25" hidden="1" thickBot="1">
      <c r="C12" s="2734"/>
      <c r="D12" s="1937" t="s">
        <v>1887</v>
      </c>
      <c r="E12" s="1906">
        <v>0</v>
      </c>
      <c r="F12" s="1906">
        <v>0</v>
      </c>
      <c r="G12" s="1938">
        <v>0</v>
      </c>
      <c r="H12" s="1939">
        <f>SUM(E12:G12)</f>
        <v>0</v>
      </c>
      <c r="K12" s="136"/>
      <c r="L12" s="136"/>
      <c r="M12" s="136"/>
      <c r="N12" s="136"/>
    </row>
    <row r="13" spans="2:14" ht="32.25" thickBot="1">
      <c r="C13" s="2734"/>
      <c r="D13" s="1940" t="s">
        <v>1869</v>
      </c>
      <c r="E13" s="1941">
        <v>0</v>
      </c>
      <c r="F13" s="1941">
        <v>0</v>
      </c>
      <c r="G13" s="1942">
        <v>24278181740</v>
      </c>
      <c r="H13" s="1943">
        <f>SUM(E13:G13)</f>
        <v>24278181740</v>
      </c>
      <c r="K13" s="136"/>
      <c r="L13" s="136"/>
      <c r="M13" s="136"/>
      <c r="N13" s="136"/>
    </row>
    <row r="14" spans="2:14" ht="16.5" customHeight="1" thickBot="1">
      <c r="C14" s="2735" t="s">
        <v>1888</v>
      </c>
      <c r="D14" s="2736"/>
      <c r="E14" s="1944"/>
      <c r="F14" s="1944"/>
      <c r="G14" s="1944">
        <f>+G11+G13</f>
        <v>24278181740</v>
      </c>
      <c r="H14" s="1945">
        <f>+G14+F14</f>
        <v>24278181740</v>
      </c>
      <c r="K14" s="136"/>
      <c r="L14" s="136"/>
      <c r="M14" s="136"/>
      <c r="N14" s="136"/>
    </row>
    <row r="15" spans="2:14" ht="51" customHeight="1">
      <c r="C15" s="2722" t="s">
        <v>1889</v>
      </c>
      <c r="D15" s="2722"/>
      <c r="E15" s="2722"/>
      <c r="F15" s="2722"/>
      <c r="G15" s="2722"/>
      <c r="H15" s="2722"/>
      <c r="K15" s="136"/>
      <c r="L15" s="136"/>
      <c r="M15" s="136"/>
      <c r="N15" s="136"/>
    </row>
    <row r="16" spans="2:14" ht="31.5" customHeight="1" thickBot="1">
      <c r="C16" s="2723" t="s">
        <v>1890</v>
      </c>
      <c r="D16" s="2723"/>
      <c r="E16" s="2723"/>
      <c r="F16" s="2723"/>
      <c r="G16" s="2723"/>
      <c r="H16" s="2723"/>
      <c r="K16" s="136">
        <v>190787222305</v>
      </c>
      <c r="L16" s="136"/>
      <c r="M16" s="136"/>
      <c r="N16" s="136"/>
    </row>
    <row r="17" spans="2:14">
      <c r="C17" s="1878" t="s">
        <v>1871</v>
      </c>
      <c r="D17" s="1946"/>
      <c r="E17" s="1946"/>
      <c r="F17" s="1946"/>
      <c r="G17" s="1946"/>
      <c r="H17" s="1946"/>
      <c r="K17" s="136">
        <f>+K16+H14</f>
        <v>215065404045</v>
      </c>
      <c r="L17" s="136"/>
      <c r="M17" s="136"/>
      <c r="N17" s="136"/>
    </row>
    <row r="18" spans="2:14">
      <c r="B18" s="1881"/>
      <c r="G18" s="1886"/>
      <c r="H18" s="1886"/>
      <c r="I18" s="1886"/>
      <c r="J18" s="1886"/>
      <c r="K18" s="136"/>
      <c r="L18" s="136"/>
      <c r="M18" s="136"/>
      <c r="N18" s="136"/>
    </row>
    <row r="19" spans="2:14">
      <c r="B19" s="1881"/>
      <c r="G19" s="1886"/>
      <c r="H19" s="1886"/>
      <c r="I19" s="1886"/>
      <c r="J19" s="1886"/>
      <c r="K19" s="136"/>
      <c r="L19" s="136"/>
      <c r="M19" s="136"/>
      <c r="N19" s="136"/>
    </row>
    <row r="20" spans="2:14">
      <c r="B20" s="1881"/>
      <c r="G20" s="1886"/>
      <c r="H20" s="1886"/>
      <c r="I20" s="1886"/>
      <c r="J20" s="1886"/>
      <c r="K20" s="136"/>
      <c r="L20" s="136" t="s">
        <v>1891</v>
      </c>
      <c r="M20" s="136">
        <v>8659730000000</v>
      </c>
      <c r="N20" s="136"/>
    </row>
    <row r="21" spans="2:14">
      <c r="B21" s="1881"/>
      <c r="G21" s="1886"/>
      <c r="H21" s="1947">
        <v>1718588324028</v>
      </c>
      <c r="I21" s="1947"/>
      <c r="J21" s="1886"/>
      <c r="K21" s="136">
        <f>+K17/M20</f>
        <v>2.4835116573495939E-2</v>
      </c>
      <c r="L21" s="136"/>
      <c r="M21" s="136"/>
      <c r="N21" s="136"/>
    </row>
    <row r="22" spans="2:14">
      <c r="B22" s="1881"/>
      <c r="G22" s="1886"/>
      <c r="H22" s="1886"/>
      <c r="I22" s="1886"/>
      <c r="J22" s="1886"/>
      <c r="K22" s="136"/>
      <c r="L22" s="136"/>
      <c r="M22" s="136"/>
      <c r="N22" s="136"/>
    </row>
    <row r="23" spans="2:14">
      <c r="B23" s="1881"/>
      <c r="G23" s="1886"/>
      <c r="H23" s="1886"/>
      <c r="I23" s="1886"/>
      <c r="J23" s="1886"/>
      <c r="K23" s="136"/>
      <c r="L23" s="136"/>
      <c r="M23" s="136"/>
      <c r="N23" s="136"/>
    </row>
    <row r="24" spans="2:14">
      <c r="G24" s="1886"/>
      <c r="H24" s="1948">
        <f>+H14/H21</f>
        <v>1.4126816411214283E-2</v>
      </c>
      <c r="I24" s="1886"/>
      <c r="J24" s="1886"/>
      <c r="K24" s="136"/>
      <c r="L24" s="136"/>
      <c r="M24" s="136"/>
      <c r="N24" s="136"/>
    </row>
    <row r="25" spans="2:14">
      <c r="G25" s="1886"/>
      <c r="H25" s="1886"/>
      <c r="I25" s="1886"/>
      <c r="J25" s="1886"/>
      <c r="K25" s="136"/>
      <c r="L25" s="136"/>
      <c r="M25" s="136"/>
      <c r="N25" s="136"/>
    </row>
    <row r="26" spans="2:14">
      <c r="G26" s="1886"/>
      <c r="H26" s="1886"/>
      <c r="I26" s="1886"/>
      <c r="J26" s="1886"/>
    </row>
  </sheetData>
  <mergeCells count="14">
    <mergeCell ref="C8:H8"/>
    <mergeCell ref="C2:H2"/>
    <mergeCell ref="C3:H3"/>
    <mergeCell ref="C4:H4"/>
    <mergeCell ref="B5:J5"/>
    <mergeCell ref="C7:H7"/>
    <mergeCell ref="C15:H15"/>
    <mergeCell ref="C16:H16"/>
    <mergeCell ref="C9:C10"/>
    <mergeCell ref="D9:D10"/>
    <mergeCell ref="E9:G9"/>
    <mergeCell ref="H9:H10"/>
    <mergeCell ref="C11:C13"/>
    <mergeCell ref="C14:D14"/>
  </mergeCells>
  <pageMargins left="0.7" right="0.7" top="0.75" bottom="0.75" header="0.3" footer="0.3"/>
  <pageSetup orientation="portrait" r:id="rId1"/>
  <headerFooter>
    <oddHeader>&amp;L&amp;G&amp;C&amp;"Avenir Next LT Pro,Negrita"&amp;14Ministerio de Hacienda&amp;"Avenir Next LT Pro,Normal"
Dirección de Presupuesto&amp;R&amp;G</oddHeader>
  </headerFooter>
  <drawing r:id="rId2"/>
  <legacyDrawingHF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9A63F-0F5B-462A-A84C-97C778327600}">
  <dimension ref="B3:N32"/>
  <sheetViews>
    <sheetView showGridLines="0" topLeftCell="A3" zoomScaleNormal="100" workbookViewId="0">
      <selection activeCell="D9" sqref="D9:H9"/>
    </sheetView>
  </sheetViews>
  <sheetFormatPr baseColWidth="10" defaultColWidth="11.42578125" defaultRowHeight="15"/>
  <cols>
    <col min="1" max="3" width="11.42578125" style="1180" customWidth="1"/>
    <col min="4" max="4" width="51.42578125" style="1180" customWidth="1"/>
    <col min="5" max="5" width="16.42578125" style="1180" customWidth="1"/>
    <col min="6" max="6" width="20.85546875" style="1180" customWidth="1"/>
    <col min="7" max="7" width="15.5703125" style="1180" customWidth="1"/>
    <col min="8" max="8" width="20" style="1180" customWidth="1"/>
    <col min="9" max="9" width="11.42578125" style="1180" customWidth="1"/>
    <col min="10" max="10" width="11.42578125" style="1180"/>
    <col min="11" max="11" width="17.140625" style="1180" hidden="1" customWidth="1"/>
    <col min="12" max="13" width="0" style="1180" hidden="1" customWidth="1"/>
    <col min="14" max="16384" width="11.42578125" style="1180"/>
  </cols>
  <sheetData>
    <row r="3" spans="2:14" ht="15.75">
      <c r="D3" s="2120" t="s">
        <v>476</v>
      </c>
      <c r="E3" s="2120"/>
      <c r="F3" s="2120"/>
      <c r="G3" s="2120"/>
      <c r="H3" s="2120"/>
      <c r="I3" s="2120"/>
    </row>
    <row r="4" spans="2:14" ht="15.75">
      <c r="D4" s="2120" t="s">
        <v>477</v>
      </c>
      <c r="E4" s="2120"/>
      <c r="F4" s="2120"/>
      <c r="G4" s="2120"/>
      <c r="H4" s="2120"/>
      <c r="I4" s="2120"/>
    </row>
    <row r="5" spans="2:14" ht="15.75">
      <c r="D5" s="2120" t="s">
        <v>478</v>
      </c>
      <c r="E5" s="2120"/>
      <c r="F5" s="2120"/>
      <c r="G5" s="2120"/>
      <c r="H5" s="2120"/>
      <c r="I5" s="2120"/>
    </row>
    <row r="7" spans="2:14" ht="9" customHeight="1"/>
    <row r="8" spans="2:14" ht="15" customHeight="1">
      <c r="B8" s="1949"/>
      <c r="C8" s="1949"/>
      <c r="D8" s="2742" t="s">
        <v>1985</v>
      </c>
      <c r="E8" s="2742"/>
      <c r="F8" s="2742"/>
      <c r="G8" s="2742"/>
      <c r="H8" s="2742"/>
      <c r="I8" s="1949"/>
      <c r="J8" s="1949"/>
      <c r="K8" s="1949"/>
    </row>
    <row r="9" spans="2:14" ht="15" customHeight="1">
      <c r="C9" s="1949"/>
      <c r="D9" s="2742" t="s">
        <v>1892</v>
      </c>
      <c r="E9" s="2742"/>
      <c r="F9" s="2742"/>
      <c r="G9" s="2742"/>
      <c r="H9" s="2742"/>
      <c r="I9" s="1949"/>
      <c r="J9" s="1949"/>
      <c r="K9" s="1949"/>
    </row>
    <row r="10" spans="2:14" ht="15" customHeight="1" thickBot="1">
      <c r="B10" s="1949"/>
      <c r="C10" s="1949"/>
      <c r="D10" s="2743" t="s">
        <v>170</v>
      </c>
      <c r="E10" s="2743"/>
      <c r="F10" s="2743"/>
      <c r="G10" s="2743"/>
      <c r="H10" s="2743"/>
    </row>
    <row r="11" spans="2:14" ht="72" customHeight="1" thickBot="1">
      <c r="B11" s="1950"/>
      <c r="C11" s="1950"/>
      <c r="D11" s="1951" t="s">
        <v>171</v>
      </c>
      <c r="E11" s="1952" t="s">
        <v>359</v>
      </c>
      <c r="F11" s="1952" t="s">
        <v>1164</v>
      </c>
      <c r="G11" s="1952" t="s">
        <v>1168</v>
      </c>
      <c r="H11" s="1953" t="s">
        <v>1893</v>
      </c>
      <c r="I11" s="1950"/>
      <c r="J11" s="2738"/>
      <c r="K11" s="1950"/>
    </row>
    <row r="12" spans="2:14" ht="15.75">
      <c r="D12" s="1954" t="s">
        <v>1165</v>
      </c>
      <c r="E12" s="1955">
        <f>SUM(E13:E19)</f>
        <v>1509640188425</v>
      </c>
      <c r="F12" s="1955">
        <f>SUM(F13:F19)</f>
        <v>47086553397</v>
      </c>
      <c r="G12" s="1955">
        <f>SUM(G13:G19)</f>
        <v>62303377711</v>
      </c>
      <c r="H12" s="1955">
        <f>SUM(H13:H19)</f>
        <v>1619030119533</v>
      </c>
      <c r="J12" s="2739"/>
    </row>
    <row r="13" spans="2:14" ht="16.5" thickBot="1">
      <c r="D13" s="1956" t="s">
        <v>56</v>
      </c>
      <c r="E13" s="1957">
        <v>1388014705374</v>
      </c>
      <c r="F13" s="1957">
        <v>2325158948</v>
      </c>
      <c r="G13" s="1958"/>
      <c r="H13" s="1957">
        <f>SUM(E13+F13+G13)</f>
        <v>1390339864322</v>
      </c>
      <c r="I13" s="1959"/>
      <c r="J13" s="2740"/>
      <c r="K13" s="1959"/>
      <c r="L13" s="1959"/>
      <c r="M13" s="1959"/>
      <c r="N13" s="1960"/>
    </row>
    <row r="14" spans="2:14" ht="15.75">
      <c r="D14" s="1956" t="s">
        <v>65</v>
      </c>
      <c r="E14" s="1957">
        <v>8669138803</v>
      </c>
      <c r="F14" s="1958"/>
      <c r="G14" s="1957">
        <v>7622164456</v>
      </c>
      <c r="H14" s="1957">
        <f t="shared" ref="H14:H19" si="0">SUM(E14+F14+G14)</f>
        <v>16291303259</v>
      </c>
      <c r="I14" s="1959"/>
      <c r="J14" s="1961"/>
      <c r="K14" s="1961"/>
      <c r="L14" s="1961"/>
      <c r="M14" s="1961"/>
    </row>
    <row r="15" spans="2:14" ht="15.75">
      <c r="D15" s="1962" t="s">
        <v>69</v>
      </c>
      <c r="E15" s="1958">
        <v>44627431868</v>
      </c>
      <c r="F15" s="1958">
        <v>42207097074</v>
      </c>
      <c r="G15" s="1958">
        <v>54650489738</v>
      </c>
      <c r="H15" s="1957">
        <f t="shared" si="0"/>
        <v>141485018680</v>
      </c>
      <c r="I15" s="1959"/>
    </row>
    <row r="16" spans="2:14" ht="15.75">
      <c r="D16" s="1962" t="s">
        <v>72</v>
      </c>
      <c r="E16" s="1958">
        <v>21328944090</v>
      </c>
      <c r="F16" s="1958">
        <v>1810113556</v>
      </c>
      <c r="G16" s="1958">
        <v>11100000</v>
      </c>
      <c r="H16" s="1957">
        <f t="shared" si="0"/>
        <v>23150157646</v>
      </c>
      <c r="I16" s="1959"/>
      <c r="L16" s="1961"/>
    </row>
    <row r="17" spans="4:13" ht="17.45" customHeight="1">
      <c r="D17" s="1962" t="s">
        <v>85</v>
      </c>
      <c r="E17" s="1958">
        <v>33441354390</v>
      </c>
      <c r="F17" s="1958">
        <v>0</v>
      </c>
      <c r="G17" s="1958">
        <v>0</v>
      </c>
      <c r="H17" s="1957">
        <f t="shared" si="0"/>
        <v>33441354390</v>
      </c>
      <c r="I17" s="1959"/>
    </row>
    <row r="18" spans="4:13" ht="15.75">
      <c r="D18" s="1956" t="s">
        <v>88</v>
      </c>
      <c r="E18" s="1957">
        <v>191811716</v>
      </c>
      <c r="F18" s="1957">
        <v>28829506</v>
      </c>
      <c r="G18" s="1958"/>
      <c r="H18" s="1957">
        <f t="shared" si="0"/>
        <v>220641222</v>
      </c>
      <c r="I18" s="1959"/>
      <c r="J18" s="1961"/>
      <c r="K18" s="1963"/>
    </row>
    <row r="19" spans="4:13" ht="15.75">
      <c r="D19" s="1956" t="s">
        <v>89</v>
      </c>
      <c r="E19" s="1957">
        <v>13366802184</v>
      </c>
      <c r="F19" s="1957">
        <v>715354313</v>
      </c>
      <c r="G19" s="1957">
        <v>19623517</v>
      </c>
      <c r="H19" s="1957">
        <f t="shared" si="0"/>
        <v>14101780014</v>
      </c>
      <c r="I19" s="1959"/>
      <c r="K19" s="1964"/>
    </row>
    <row r="20" spans="4:13" ht="15.75">
      <c r="D20" s="1965" t="s">
        <v>1166</v>
      </c>
      <c r="E20" s="1966">
        <f>SUM(E21:E23)</f>
        <v>934295746</v>
      </c>
      <c r="F20" s="1966">
        <f>SUM(F21:F23)</f>
        <v>0</v>
      </c>
      <c r="G20" s="1966">
        <f>SUM(G21:G23)</f>
        <v>36975900</v>
      </c>
      <c r="H20" s="1967">
        <f>SUM(H21:H23)</f>
        <v>971271646</v>
      </c>
      <c r="I20" s="1959"/>
      <c r="K20" s="1963"/>
    </row>
    <row r="21" spans="4:13" ht="31.5">
      <c r="D21" s="1956" t="s">
        <v>99</v>
      </c>
      <c r="E21" s="1957"/>
      <c r="F21" s="1957"/>
      <c r="G21" s="1957">
        <v>36180000</v>
      </c>
      <c r="H21" s="1957">
        <f>SUM(E21+F21+G21)</f>
        <v>36180000</v>
      </c>
      <c r="I21" s="1959"/>
      <c r="J21" s="1961"/>
      <c r="K21" s="1961"/>
      <c r="M21" s="1180">
        <v>1</v>
      </c>
    </row>
    <row r="22" spans="4:13" ht="15.75">
      <c r="D22" s="1962" t="s">
        <v>101</v>
      </c>
      <c r="E22" s="1958">
        <v>934295746</v>
      </c>
      <c r="F22" s="1958">
        <v>0</v>
      </c>
      <c r="G22" s="1968"/>
      <c r="H22" s="1957">
        <f>SUM(E22+F22+G22)</f>
        <v>934295746</v>
      </c>
      <c r="I22" s="1959"/>
      <c r="J22" s="1961"/>
    </row>
    <row r="23" spans="4:13" ht="32.25" thickBot="1">
      <c r="D23" s="1969" t="s">
        <v>103</v>
      </c>
      <c r="E23" s="1970"/>
      <c r="F23" s="1970"/>
      <c r="G23" s="1970">
        <v>795900</v>
      </c>
      <c r="H23" s="1971">
        <f>SUM(E23+F23+G23)</f>
        <v>795900</v>
      </c>
      <c r="I23" s="1959"/>
      <c r="J23" s="1961"/>
    </row>
    <row r="24" spans="4:13" ht="16.5" thickBot="1">
      <c r="D24" s="1972" t="s">
        <v>1894</v>
      </c>
      <c r="E24" s="1973">
        <f>E20+E12</f>
        <v>1510574484171</v>
      </c>
      <c r="F24" s="1973">
        <f>F20+F12</f>
        <v>47086553397</v>
      </c>
      <c r="G24" s="1973">
        <f>+G20+G12</f>
        <v>62340353611</v>
      </c>
      <c r="H24" s="1974">
        <f>+E24+F24+G24</f>
        <v>1620001391179</v>
      </c>
      <c r="I24" s="1959"/>
      <c r="J24" s="1961"/>
      <c r="K24" s="1975">
        <v>1000000</v>
      </c>
    </row>
    <row r="25" spans="4:13">
      <c r="D25" s="2741" t="s">
        <v>1895</v>
      </c>
      <c r="E25" s="2741"/>
      <c r="F25" s="2741"/>
      <c r="G25" s="2741"/>
      <c r="H25" s="2741"/>
      <c r="I25" s="1959"/>
      <c r="J25" s="1961"/>
      <c r="K25" s="1961"/>
    </row>
    <row r="26" spans="4:13" ht="28.5" customHeight="1">
      <c r="E26"/>
      <c r="F26"/>
      <c r="G26"/>
      <c r="H26"/>
      <c r="I26" s="1976"/>
      <c r="K26" s="1961"/>
    </row>
    <row r="27" spans="4:13">
      <c r="E27"/>
      <c r="F27"/>
      <c r="G27"/>
      <c r="H27"/>
    </row>
    <row r="28" spans="4:13">
      <c r="E28"/>
      <c r="F28"/>
      <c r="G28"/>
      <c r="H28"/>
    </row>
    <row r="31" spans="4:13">
      <c r="J31" s="1961"/>
    </row>
    <row r="32" spans="4:13">
      <c r="I32" s="1977"/>
    </row>
  </sheetData>
  <mergeCells count="8">
    <mergeCell ref="J11:J13"/>
    <mergeCell ref="D25:H25"/>
    <mergeCell ref="D3:I3"/>
    <mergeCell ref="D4:I4"/>
    <mergeCell ref="D5:I5"/>
    <mergeCell ref="D8:H8"/>
    <mergeCell ref="D9:H9"/>
    <mergeCell ref="D10:H10"/>
  </mergeCells>
  <pageMargins left="0.7" right="0.7" top="0.75" bottom="0.75" header="0.3" footer="0.3"/>
  <pageSetup orientation="portrait" horizontalDpi="4294967295" verticalDpi="4294967295" r:id="rId1"/>
  <headerFooter>
    <oddHeader>&amp;L&amp;G&amp;C&amp;"Avenir Next LT Pro,Negrita"&amp;14Ministerio de Hacienda&amp;"Avenir Next LT Pro,Normal"
Dirección de Presupuesto&amp;R&amp;G</oddHeader>
  </headerFooter>
  <drawing r:id="rId2"/>
  <legacyDrawingHF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FC6F9-4B2A-4F92-A063-1C88AB6A7C06}">
  <dimension ref="A2:N28"/>
  <sheetViews>
    <sheetView showGridLines="0" zoomScaleNormal="100" workbookViewId="0">
      <selection activeCell="E9" sqref="E9"/>
    </sheetView>
  </sheetViews>
  <sheetFormatPr baseColWidth="10" defaultColWidth="11.42578125" defaultRowHeight="15"/>
  <cols>
    <col min="1" max="2" width="11.42578125" style="1978" customWidth="1"/>
    <col min="3" max="3" width="64.85546875" style="1978" customWidth="1"/>
    <col min="4" max="4" width="16.42578125" style="1978" customWidth="1"/>
    <col min="5" max="5" width="23.42578125" style="1978" customWidth="1"/>
    <col min="6" max="6" width="14.140625" style="1978" customWidth="1"/>
    <col min="7" max="7" width="19.5703125" style="1978" customWidth="1"/>
    <col min="8" max="8" width="11.42578125" style="1978"/>
    <col min="9" max="9" width="26.140625" style="1978" customWidth="1"/>
    <col min="10" max="16384" width="11.42578125" style="1978"/>
  </cols>
  <sheetData>
    <row r="2" spans="1:14" ht="15.75">
      <c r="C2" s="2120" t="s">
        <v>476</v>
      </c>
      <c r="D2" s="2120"/>
      <c r="E2" s="2120"/>
      <c r="F2" s="2120"/>
      <c r="G2" s="2120"/>
      <c r="H2" s="2120"/>
    </row>
    <row r="3" spans="1:14" ht="15.75">
      <c r="C3" s="2120" t="s">
        <v>477</v>
      </c>
      <c r="D3" s="2120"/>
      <c r="E3" s="2120"/>
      <c r="F3" s="2120"/>
      <c r="G3" s="2120"/>
      <c r="H3" s="2120"/>
    </row>
    <row r="4" spans="1:14" ht="15.75">
      <c r="C4" s="2120" t="s">
        <v>478</v>
      </c>
      <c r="D4" s="2120"/>
      <c r="E4" s="2120"/>
      <c r="F4" s="2120"/>
      <c r="G4" s="2120"/>
      <c r="H4" s="2120"/>
    </row>
    <row r="5" spans="1:14" ht="9.6" customHeight="1"/>
    <row r="6" spans="1:14" ht="18.75" customHeight="1">
      <c r="A6" s="2742" t="s">
        <v>1986</v>
      </c>
      <c r="B6" s="2742"/>
      <c r="C6" s="2742"/>
      <c r="D6" s="2742"/>
      <c r="E6" s="2742"/>
      <c r="F6" s="2742"/>
      <c r="G6" s="2742"/>
      <c r="H6" s="2742"/>
    </row>
    <row r="7" spans="1:14" ht="15.75">
      <c r="A7" s="2745" t="s">
        <v>1896</v>
      </c>
      <c r="B7" s="2745"/>
      <c r="C7" s="2745"/>
      <c r="D7" s="2745"/>
      <c r="E7" s="2745"/>
      <c r="F7" s="2745"/>
      <c r="G7" s="2745"/>
      <c r="H7" s="2745"/>
    </row>
    <row r="8" spans="1:14" ht="15.75" customHeight="1">
      <c r="A8" s="2744" t="s">
        <v>1897</v>
      </c>
      <c r="B8" s="2745"/>
      <c r="C8" s="2745"/>
      <c r="D8" s="2745"/>
      <c r="E8" s="2745"/>
      <c r="F8" s="2745"/>
      <c r="G8" s="2745"/>
      <c r="H8" s="2745"/>
    </row>
    <row r="9" spans="1:14" ht="69" customHeight="1">
      <c r="C9" s="1979" t="s">
        <v>171</v>
      </c>
      <c r="D9" s="1980" t="s">
        <v>359</v>
      </c>
      <c r="E9" s="1980" t="s">
        <v>1164</v>
      </c>
      <c r="F9" s="1980" t="s">
        <v>1168</v>
      </c>
      <c r="G9" s="1981" t="s">
        <v>1898</v>
      </c>
      <c r="I9" s="1982"/>
    </row>
    <row r="10" spans="1:14" ht="15.75">
      <c r="C10" s="1983" t="s">
        <v>137</v>
      </c>
      <c r="D10" s="1984">
        <f>SUM(D11:D16)</f>
        <v>1387647173671</v>
      </c>
      <c r="E10" s="1984">
        <f>SUM(E11:E16)</f>
        <v>197590220350</v>
      </c>
      <c r="F10" s="1984">
        <f>SUM(F11:F16)</f>
        <v>89939377541</v>
      </c>
      <c r="G10" s="1985">
        <f>+D10+E10+F10</f>
        <v>1675176771562</v>
      </c>
      <c r="I10" s="1986"/>
      <c r="J10" s="1986"/>
      <c r="K10" s="1986"/>
      <c r="L10" s="1986"/>
      <c r="M10" s="1986"/>
      <c r="N10" s="1987"/>
    </row>
    <row r="11" spans="1:14" ht="15.75">
      <c r="C11" s="2057" t="s">
        <v>138</v>
      </c>
      <c r="D11" s="2058">
        <v>591016293388</v>
      </c>
      <c r="E11" s="2058">
        <v>191419161203</v>
      </c>
      <c r="F11" s="2058">
        <v>86483943638</v>
      </c>
      <c r="G11" s="2059">
        <f t="shared" ref="G11:G24" si="0">+D11+E11+F11</f>
        <v>868919398229</v>
      </c>
      <c r="H11" s="1988"/>
    </row>
    <row r="12" spans="1:14" ht="15.75">
      <c r="C12" s="2057" t="s">
        <v>144</v>
      </c>
      <c r="D12" s="2058">
        <v>114252589452</v>
      </c>
      <c r="E12" s="2058">
        <v>3776423821</v>
      </c>
      <c r="F12" s="2058"/>
      <c r="G12" s="2059">
        <f t="shared" si="0"/>
        <v>118029013273</v>
      </c>
      <c r="H12" s="1986"/>
    </row>
    <row r="13" spans="1:14" ht="15.75">
      <c r="C13" s="2057" t="s">
        <v>145</v>
      </c>
      <c r="D13" s="2058">
        <v>351327056267</v>
      </c>
      <c r="E13" s="2058">
        <v>97467480</v>
      </c>
      <c r="F13" s="2058"/>
      <c r="G13" s="2059">
        <f t="shared" si="0"/>
        <v>351424523747</v>
      </c>
      <c r="H13" s="1986"/>
      <c r="J13" s="1989"/>
    </row>
    <row r="14" spans="1:14" ht="15.75">
      <c r="C14" s="2057" t="s">
        <v>146</v>
      </c>
      <c r="D14" s="2058">
        <v>33153259240</v>
      </c>
      <c r="E14" s="2058">
        <v>382375000</v>
      </c>
      <c r="F14" s="2058">
        <v>36000000</v>
      </c>
      <c r="G14" s="2059">
        <f t="shared" si="0"/>
        <v>33571634240</v>
      </c>
      <c r="H14" s="1986"/>
    </row>
    <row r="15" spans="1:14" ht="15.75">
      <c r="C15" s="2057" t="s">
        <v>1174</v>
      </c>
      <c r="D15" s="2058">
        <v>297681496931</v>
      </c>
      <c r="E15" s="2058">
        <v>1584387730</v>
      </c>
      <c r="F15" s="2058">
        <v>3419083903</v>
      </c>
      <c r="G15" s="2059">
        <f t="shared" si="0"/>
        <v>302684968564</v>
      </c>
      <c r="H15" s="1986"/>
    </row>
    <row r="16" spans="1:14" ht="15.75">
      <c r="C16" s="2057" t="s">
        <v>152</v>
      </c>
      <c r="D16" s="2058">
        <v>216478393</v>
      </c>
      <c r="E16" s="2058">
        <v>330405116</v>
      </c>
      <c r="F16" s="2058">
        <v>350000</v>
      </c>
      <c r="G16" s="2059">
        <f t="shared" si="0"/>
        <v>547233509</v>
      </c>
      <c r="H16" s="1990"/>
    </row>
    <row r="17" spans="3:9" ht="15.75">
      <c r="C17" s="1983" t="s">
        <v>153</v>
      </c>
      <c r="D17" s="1984">
        <f>+SUM(D18:D23)</f>
        <v>242492615968</v>
      </c>
      <c r="E17" s="1984">
        <f>+SUM(E18:E23)</f>
        <v>25338410597</v>
      </c>
      <c r="F17" s="1984">
        <f>+SUM(F18:F23)</f>
        <v>1730911371</v>
      </c>
      <c r="G17" s="1985">
        <f t="shared" si="0"/>
        <v>269561937936</v>
      </c>
      <c r="H17" s="1991"/>
      <c r="I17" s="1992"/>
    </row>
    <row r="18" spans="3:9" ht="15.75">
      <c r="C18" s="2057" t="s">
        <v>154</v>
      </c>
      <c r="D18" s="2058">
        <v>65753675369</v>
      </c>
      <c r="E18" s="2058">
        <v>7703663611</v>
      </c>
      <c r="F18" s="2058"/>
      <c r="G18" s="2059">
        <f t="shared" si="0"/>
        <v>73457338980</v>
      </c>
      <c r="H18" s="1988"/>
    </row>
    <row r="19" spans="3:9" ht="15.75">
      <c r="C19" s="2057" t="s">
        <v>155</v>
      </c>
      <c r="D19" s="2058">
        <v>75962559922</v>
      </c>
      <c r="E19" s="2058">
        <v>14095430290</v>
      </c>
      <c r="F19" s="2058">
        <v>1729157371</v>
      </c>
      <c r="G19" s="2059">
        <f t="shared" si="0"/>
        <v>91787147583</v>
      </c>
      <c r="H19" s="1988"/>
      <c r="I19" s="1992"/>
    </row>
    <row r="20" spans="3:9" ht="15.75">
      <c r="C20" s="2057" t="s">
        <v>156</v>
      </c>
      <c r="D20" s="2058">
        <v>13663750</v>
      </c>
      <c r="E20" s="2058">
        <v>18781654</v>
      </c>
      <c r="F20" s="2058">
        <v>54000</v>
      </c>
      <c r="G20" s="2059">
        <f t="shared" si="0"/>
        <v>32499404</v>
      </c>
      <c r="H20" s="1988"/>
    </row>
    <row r="21" spans="3:9" ht="15.75">
      <c r="C21" s="2057" t="s">
        <v>157</v>
      </c>
      <c r="D21" s="2058">
        <v>1659851837</v>
      </c>
      <c r="E21" s="2058">
        <v>482006544</v>
      </c>
      <c r="F21" s="2058"/>
      <c r="G21" s="2059">
        <f t="shared" si="0"/>
        <v>2141858381</v>
      </c>
      <c r="H21" s="1988"/>
      <c r="I21" s="1986"/>
    </row>
    <row r="22" spans="3:9" ht="15.75">
      <c r="C22" s="2057" t="s">
        <v>1175</v>
      </c>
      <c r="D22" s="2058">
        <v>96656580815</v>
      </c>
      <c r="E22" s="2058">
        <v>3038528498</v>
      </c>
      <c r="F22" s="2058">
        <v>1700000</v>
      </c>
      <c r="G22" s="2059">
        <f t="shared" si="0"/>
        <v>99696809313</v>
      </c>
      <c r="H22" s="1988"/>
      <c r="I22" s="1986"/>
    </row>
    <row r="23" spans="3:9" ht="15.75">
      <c r="C23" s="2057" t="s">
        <v>163</v>
      </c>
      <c r="D23" s="2058">
        <v>2446284275</v>
      </c>
      <c r="E23" s="2058"/>
      <c r="F23" s="2058"/>
      <c r="G23" s="2059">
        <f t="shared" si="0"/>
        <v>2446284275</v>
      </c>
      <c r="H23" s="1986"/>
    </row>
    <row r="24" spans="3:9" ht="17.100000000000001" customHeight="1">
      <c r="C24" s="1993" t="s">
        <v>1899</v>
      </c>
      <c r="D24" s="1994">
        <f>+D10+D17</f>
        <v>1630139789639</v>
      </c>
      <c r="E24" s="1994">
        <f>+E10+E17</f>
        <v>222928630947</v>
      </c>
      <c r="F24" s="1994">
        <f>+F10+F17</f>
        <v>91670288912</v>
      </c>
      <c r="G24" s="1995">
        <f t="shared" si="0"/>
        <v>1944738709498</v>
      </c>
    </row>
    <row r="25" spans="3:9" ht="18" customHeight="1">
      <c r="C25" s="1996" t="s">
        <v>1871</v>
      </c>
      <c r="D25" s="1996"/>
      <c r="E25" s="1996"/>
      <c r="F25" s="1996"/>
      <c r="G25" s="1996"/>
    </row>
    <row r="26" spans="3:9">
      <c r="I26" s="1997"/>
    </row>
    <row r="27" spans="3:9">
      <c r="I27" s="1997"/>
    </row>
    <row r="28" spans="3:9">
      <c r="D28" s="1998"/>
      <c r="E28" s="1998"/>
      <c r="F28" s="1998"/>
    </row>
  </sheetData>
  <mergeCells count="6">
    <mergeCell ref="A8:H8"/>
    <mergeCell ref="C2:H2"/>
    <mergeCell ref="C3:H3"/>
    <mergeCell ref="C4:H4"/>
    <mergeCell ref="A6:H6"/>
    <mergeCell ref="A7:H7"/>
  </mergeCells>
  <pageMargins left="0.7" right="0.7" top="0.75" bottom="0.75" header="0.3" footer="0.3"/>
  <pageSetup orientation="portrait" horizontalDpi="4294967295" verticalDpi="4294967295" r:id="rId1"/>
  <headerFooter>
    <oddHeader>&amp;L&amp;G&amp;C&amp;"Avenir Next LT Pro,Negrita"&amp;14Ministerio de Hacienda&amp;"Avenir Next LT Pro,Normal"
Dirección de Presupuesto&amp;R&amp;G</oddHeader>
  </headerFooter>
  <drawing r:id="rId2"/>
  <legacyDrawingHF r:id="rId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E2AAE-5C0E-4409-894A-EC70C8AE0A5B}">
  <dimension ref="A2:E116"/>
  <sheetViews>
    <sheetView showGridLines="0" topLeftCell="A91" zoomScale="85" zoomScaleNormal="85" workbookViewId="0">
      <selection activeCell="B7" sqref="B7"/>
    </sheetView>
  </sheetViews>
  <sheetFormatPr baseColWidth="10" defaultColWidth="9.140625" defaultRowHeight="15"/>
  <cols>
    <col min="2" max="2" width="94.85546875" customWidth="1"/>
    <col min="3" max="3" width="36.42578125" customWidth="1"/>
    <col min="4" max="4" width="18" customWidth="1"/>
  </cols>
  <sheetData>
    <row r="2" spans="1:5" ht="15.75">
      <c r="B2" s="2120" t="s">
        <v>476</v>
      </c>
      <c r="C2" s="2120"/>
      <c r="D2" s="1999"/>
      <c r="E2" s="1999"/>
    </row>
    <row r="3" spans="1:5" ht="15.75">
      <c r="B3" s="2120" t="s">
        <v>477</v>
      </c>
      <c r="C3" s="2120"/>
      <c r="D3" s="1999"/>
      <c r="E3" s="1999"/>
    </row>
    <row r="4" spans="1:5" ht="15.75">
      <c r="B4" s="2120" t="s">
        <v>478</v>
      </c>
      <c r="C4" s="2120"/>
      <c r="D4" s="972"/>
      <c r="E4" s="972"/>
    </row>
    <row r="5" spans="1:5" ht="15.75">
      <c r="B5" s="1243"/>
      <c r="C5" s="1243"/>
      <c r="D5" s="1243"/>
      <c r="E5" s="1243"/>
    </row>
    <row r="6" spans="1:5" ht="48.75" customHeight="1">
      <c r="B6" s="2746" t="s">
        <v>1987</v>
      </c>
      <c r="C6" s="2746"/>
    </row>
    <row r="8" spans="1:5">
      <c r="B8" s="2747" t="s">
        <v>38</v>
      </c>
      <c r="C8" s="2748" t="s">
        <v>1900</v>
      </c>
    </row>
    <row r="9" spans="1:5">
      <c r="B9" s="2747"/>
      <c r="C9" s="2748"/>
    </row>
    <row r="10" spans="1:5">
      <c r="B10" s="2060" t="s">
        <v>1901</v>
      </c>
      <c r="C10" s="2061">
        <v>1630139789639</v>
      </c>
      <c r="D10" s="2000"/>
    </row>
    <row r="11" spans="1:5">
      <c r="A11" s="2001"/>
      <c r="B11" s="2062" t="s">
        <v>209</v>
      </c>
      <c r="C11" s="2063">
        <v>3010779124</v>
      </c>
    </row>
    <row r="12" spans="1:5">
      <c r="A12" s="2001"/>
      <c r="B12" s="253" t="s">
        <v>210</v>
      </c>
      <c r="C12" s="2063">
        <v>5899364174</v>
      </c>
    </row>
    <row r="13" spans="1:5">
      <c r="A13" s="2001"/>
      <c r="B13" s="253" t="s">
        <v>212</v>
      </c>
      <c r="C13" s="2063">
        <v>124839811413</v>
      </c>
    </row>
    <row r="14" spans="1:5">
      <c r="A14" s="2001"/>
      <c r="B14" s="253" t="s">
        <v>1902</v>
      </c>
      <c r="C14" s="2063">
        <v>91753145121</v>
      </c>
    </row>
    <row r="15" spans="1:5">
      <c r="A15" s="2001"/>
      <c r="B15" s="253" t="s">
        <v>213</v>
      </c>
      <c r="C15" s="2063">
        <v>70358526744</v>
      </c>
    </row>
    <row r="16" spans="1:5">
      <c r="A16" s="2001"/>
      <c r="B16" s="253" t="s">
        <v>214</v>
      </c>
      <c r="C16" s="2063">
        <v>16157569111</v>
      </c>
    </row>
    <row r="17" spans="1:3">
      <c r="A17" s="2001"/>
      <c r="B17" s="253" t="s">
        <v>991</v>
      </c>
      <c r="C17" s="2063">
        <v>15247448111</v>
      </c>
    </row>
    <row r="18" spans="1:3">
      <c r="A18" s="2001"/>
      <c r="B18" s="253" t="s">
        <v>216</v>
      </c>
      <c r="C18" s="2063">
        <v>351501238006</v>
      </c>
    </row>
    <row r="19" spans="1:3">
      <c r="A19" s="2001"/>
      <c r="B19" s="253" t="s">
        <v>217</v>
      </c>
      <c r="C19" s="2063">
        <v>66607171223</v>
      </c>
    </row>
    <row r="20" spans="1:3">
      <c r="A20" s="2001"/>
      <c r="B20" s="253" t="s">
        <v>218</v>
      </c>
      <c r="C20" s="2063">
        <v>8385130263</v>
      </c>
    </row>
    <row r="21" spans="1:3">
      <c r="A21" s="2001"/>
      <c r="B21" s="253" t="s">
        <v>219</v>
      </c>
      <c r="C21" s="2063">
        <v>2430364795</v>
      </c>
    </row>
    <row r="22" spans="1:3">
      <c r="A22" s="2001"/>
      <c r="B22" s="253" t="s">
        <v>220</v>
      </c>
      <c r="C22" s="2063">
        <v>17365263798</v>
      </c>
    </row>
    <row r="23" spans="1:3">
      <c r="A23" s="2001"/>
      <c r="B23" s="253" t="s">
        <v>221</v>
      </c>
      <c r="C23" s="2063">
        <v>79478622219</v>
      </c>
    </row>
    <row r="24" spans="1:3">
      <c r="A24" s="2001"/>
      <c r="B24" s="253" t="s">
        <v>992</v>
      </c>
      <c r="C24" s="2063">
        <v>12577311686</v>
      </c>
    </row>
    <row r="25" spans="1:3">
      <c r="A25" s="2001"/>
      <c r="B25" s="253" t="s">
        <v>223</v>
      </c>
      <c r="C25" s="2063">
        <v>10735890668</v>
      </c>
    </row>
    <row r="26" spans="1:3">
      <c r="A26" s="2001"/>
      <c r="B26" s="253" t="s">
        <v>224</v>
      </c>
      <c r="C26" s="2063">
        <v>11059824389</v>
      </c>
    </row>
    <row r="27" spans="1:3">
      <c r="A27" s="2001"/>
      <c r="B27" s="253" t="s">
        <v>225</v>
      </c>
      <c r="C27" s="2063">
        <v>1433552167</v>
      </c>
    </row>
    <row r="28" spans="1:3">
      <c r="A28" s="2001"/>
      <c r="B28" s="253" t="s">
        <v>226</v>
      </c>
      <c r="C28" s="2063">
        <v>4029450514</v>
      </c>
    </row>
    <row r="29" spans="1:3">
      <c r="A29" s="2001"/>
      <c r="B29" s="253" t="s">
        <v>227</v>
      </c>
      <c r="C29" s="2063">
        <v>854075954</v>
      </c>
    </row>
    <row r="30" spans="1:3">
      <c r="A30" s="2001"/>
      <c r="B30" s="253" t="s">
        <v>228</v>
      </c>
      <c r="C30" s="2063">
        <v>13313674659</v>
      </c>
    </row>
    <row r="31" spans="1:3">
      <c r="A31" s="2001"/>
      <c r="B31" s="253" t="s">
        <v>229</v>
      </c>
      <c r="C31" s="2063">
        <v>10106653461</v>
      </c>
    </row>
    <row r="32" spans="1:3">
      <c r="A32" s="2001"/>
      <c r="B32" s="253" t="s">
        <v>231</v>
      </c>
      <c r="C32" s="2063">
        <v>3532962293</v>
      </c>
    </row>
    <row r="33" spans="1:3">
      <c r="A33" s="2001"/>
      <c r="B33" s="253" t="s">
        <v>232</v>
      </c>
      <c r="C33" s="2063">
        <v>12571197923</v>
      </c>
    </row>
    <row r="34" spans="1:3">
      <c r="A34" s="2001"/>
      <c r="B34" s="253" t="s">
        <v>993</v>
      </c>
      <c r="C34" s="2063">
        <v>33775877188</v>
      </c>
    </row>
    <row r="35" spans="1:3">
      <c r="A35" s="2001"/>
      <c r="B35" s="253" t="s">
        <v>234</v>
      </c>
      <c r="C35" s="2063">
        <v>2003184606</v>
      </c>
    </row>
    <row r="36" spans="1:3">
      <c r="A36" s="2001"/>
      <c r="B36" s="253" t="s">
        <v>236</v>
      </c>
      <c r="C36" s="2063">
        <v>16521593863</v>
      </c>
    </row>
    <row r="37" spans="1:3">
      <c r="A37" s="2001"/>
      <c r="B37" s="253" t="s">
        <v>238</v>
      </c>
      <c r="C37" s="2063">
        <v>11001755196</v>
      </c>
    </row>
    <row r="38" spans="1:3">
      <c r="A38" s="2001"/>
      <c r="B38" s="253" t="s">
        <v>239</v>
      </c>
      <c r="C38" s="2063">
        <v>1524248087</v>
      </c>
    </row>
    <row r="39" spans="1:3">
      <c r="A39" s="2001"/>
      <c r="B39" s="253" t="s">
        <v>240</v>
      </c>
      <c r="C39" s="2063">
        <v>2227825625</v>
      </c>
    </row>
    <row r="40" spans="1:3">
      <c r="A40" s="2001"/>
      <c r="B40" s="253" t="s">
        <v>241</v>
      </c>
      <c r="C40" s="2063">
        <v>400000000</v>
      </c>
    </row>
    <row r="41" spans="1:3">
      <c r="A41" s="2001"/>
      <c r="B41" s="253" t="s">
        <v>1903</v>
      </c>
      <c r="C41" s="2063">
        <v>1008000000</v>
      </c>
    </row>
    <row r="42" spans="1:3">
      <c r="A42" s="2001"/>
      <c r="B42" s="253" t="s">
        <v>1904</v>
      </c>
      <c r="C42" s="2063">
        <v>886669483</v>
      </c>
    </row>
    <row r="43" spans="1:3">
      <c r="A43" s="2001"/>
      <c r="B43" s="253" t="s">
        <v>244</v>
      </c>
      <c r="C43" s="2063">
        <v>395882902925</v>
      </c>
    </row>
    <row r="44" spans="1:3">
      <c r="A44" s="2001"/>
      <c r="B44" s="253" t="s">
        <v>245</v>
      </c>
      <c r="C44" s="2063">
        <v>231658704850</v>
      </c>
    </row>
    <row r="45" spans="1:3">
      <c r="B45" s="2060" t="s">
        <v>1905</v>
      </c>
      <c r="C45" s="2061">
        <v>222928630947</v>
      </c>
    </row>
    <row r="46" spans="1:3">
      <c r="B46" s="253" t="s">
        <v>1187</v>
      </c>
      <c r="C46" s="2063">
        <v>544858699</v>
      </c>
    </row>
    <row r="47" spans="1:3">
      <c r="B47" s="253" t="s">
        <v>1189</v>
      </c>
      <c r="C47" s="2063">
        <v>2309856114</v>
      </c>
    </row>
    <row r="48" spans="1:3">
      <c r="B48" s="253" t="s">
        <v>1190</v>
      </c>
      <c r="C48" s="2063">
        <v>277514883</v>
      </c>
    </row>
    <row r="49" spans="2:3">
      <c r="B49" s="253" t="s">
        <v>1191</v>
      </c>
      <c r="C49" s="2063">
        <v>502576700</v>
      </c>
    </row>
    <row r="50" spans="2:3">
      <c r="B50" s="253" t="s">
        <v>1192</v>
      </c>
      <c r="C50" s="2063">
        <v>71925496</v>
      </c>
    </row>
    <row r="51" spans="2:3">
      <c r="B51" s="253" t="s">
        <v>1193</v>
      </c>
      <c r="C51" s="2063">
        <v>9195000000</v>
      </c>
    </row>
    <row r="52" spans="2:3">
      <c r="B52" s="253" t="s">
        <v>1194</v>
      </c>
      <c r="C52" s="2063">
        <v>224744665</v>
      </c>
    </row>
    <row r="53" spans="2:3">
      <c r="B53" s="253" t="s">
        <v>1195</v>
      </c>
      <c r="C53" s="2063">
        <v>214299999</v>
      </c>
    </row>
    <row r="54" spans="2:3">
      <c r="B54" s="253" t="s">
        <v>1196</v>
      </c>
      <c r="C54" s="2063">
        <v>1298947745</v>
      </c>
    </row>
    <row r="55" spans="2:3">
      <c r="B55" s="253" t="s">
        <v>1198</v>
      </c>
      <c r="C55" s="2063">
        <v>16427372319</v>
      </c>
    </row>
    <row r="56" spans="2:3">
      <c r="B56" s="253" t="s">
        <v>1199</v>
      </c>
      <c r="C56" s="2063">
        <v>332200000</v>
      </c>
    </row>
    <row r="57" spans="2:3">
      <c r="B57" s="253" t="s">
        <v>1200</v>
      </c>
      <c r="C57" s="2063">
        <v>4792038986</v>
      </c>
    </row>
    <row r="58" spans="2:3">
      <c r="B58" s="253" t="s">
        <v>1201</v>
      </c>
      <c r="C58" s="2063">
        <v>347677148</v>
      </c>
    </row>
    <row r="59" spans="2:3">
      <c r="B59" s="253" t="s">
        <v>1202</v>
      </c>
      <c r="C59" s="2063">
        <v>106000000</v>
      </c>
    </row>
    <row r="60" spans="2:3">
      <c r="B60" s="253" t="s">
        <v>1203</v>
      </c>
      <c r="C60" s="2063">
        <v>175026829</v>
      </c>
    </row>
    <row r="61" spans="2:3">
      <c r="B61" s="253" t="s">
        <v>1204</v>
      </c>
      <c r="C61" s="2063">
        <v>1018743702</v>
      </c>
    </row>
    <row r="62" spans="2:3">
      <c r="B62" s="253" t="s">
        <v>1205</v>
      </c>
      <c r="C62" s="2063">
        <v>446422391</v>
      </c>
    </row>
    <row r="63" spans="2:3">
      <c r="B63" s="253" t="s">
        <v>1206</v>
      </c>
      <c r="C63" s="2063">
        <v>39500000</v>
      </c>
    </row>
    <row r="64" spans="2:3">
      <c r="B64" s="253" t="s">
        <v>1207</v>
      </c>
      <c r="C64" s="2063">
        <v>877146129</v>
      </c>
    </row>
    <row r="65" spans="2:3">
      <c r="B65" s="253" t="s">
        <v>1208</v>
      </c>
      <c r="C65" s="2063">
        <v>1985204475</v>
      </c>
    </row>
    <row r="66" spans="2:3">
      <c r="B66" s="253" t="s">
        <v>1209</v>
      </c>
      <c r="C66" s="2063">
        <v>351267950</v>
      </c>
    </row>
    <row r="67" spans="2:3">
      <c r="B67" s="253" t="s">
        <v>1210</v>
      </c>
      <c r="C67" s="2063">
        <v>2333696398</v>
      </c>
    </row>
    <row r="68" spans="2:3">
      <c r="B68" s="253" t="s">
        <v>1211</v>
      </c>
      <c r="C68" s="2063">
        <v>350000000</v>
      </c>
    </row>
    <row r="69" spans="2:3">
      <c r="B69" s="253" t="s">
        <v>1212</v>
      </c>
      <c r="C69" s="2063">
        <v>645445489</v>
      </c>
    </row>
    <row r="70" spans="2:3">
      <c r="B70" s="253" t="s">
        <v>1213</v>
      </c>
      <c r="C70" s="2063">
        <v>32303900</v>
      </c>
    </row>
    <row r="71" spans="2:3">
      <c r="B71" s="253" t="s">
        <v>1214</v>
      </c>
      <c r="C71" s="2063">
        <v>331978631</v>
      </c>
    </row>
    <row r="72" spans="2:3">
      <c r="B72" s="253" t="s">
        <v>1096</v>
      </c>
      <c r="C72" s="2063">
        <v>2293448053</v>
      </c>
    </row>
    <row r="73" spans="2:3">
      <c r="B73" s="253" t="s">
        <v>1215</v>
      </c>
      <c r="C73" s="2063">
        <v>199671257</v>
      </c>
    </row>
    <row r="74" spans="2:3">
      <c r="B74" s="253" t="s">
        <v>1216</v>
      </c>
      <c r="C74" s="2063">
        <v>8770271422</v>
      </c>
    </row>
    <row r="75" spans="2:3">
      <c r="B75" s="253" t="s">
        <v>1217</v>
      </c>
      <c r="C75" s="2063">
        <v>20000000</v>
      </c>
    </row>
    <row r="76" spans="2:3">
      <c r="B76" s="253" t="s">
        <v>1218</v>
      </c>
      <c r="C76" s="2063">
        <v>11677239626</v>
      </c>
    </row>
    <row r="77" spans="2:3">
      <c r="B77" s="253" t="s">
        <v>1219</v>
      </c>
      <c r="C77" s="2063">
        <v>6900954671</v>
      </c>
    </row>
    <row r="78" spans="2:3">
      <c r="B78" s="253" t="s">
        <v>1220</v>
      </c>
      <c r="C78" s="2063">
        <v>391285157</v>
      </c>
    </row>
    <row r="79" spans="2:3">
      <c r="B79" s="253" t="s">
        <v>1221</v>
      </c>
      <c r="C79" s="2063">
        <v>8719301132</v>
      </c>
    </row>
    <row r="80" spans="2:3">
      <c r="B80" s="253" t="s">
        <v>1222</v>
      </c>
      <c r="C80" s="2063">
        <v>286225000</v>
      </c>
    </row>
    <row r="81" spans="2:3">
      <c r="B81" s="253" t="s">
        <v>1223</v>
      </c>
      <c r="C81" s="2063">
        <v>102701379</v>
      </c>
    </row>
    <row r="82" spans="2:3">
      <c r="B82" s="253" t="s">
        <v>1224</v>
      </c>
      <c r="C82" s="2063">
        <v>216860446</v>
      </c>
    </row>
    <row r="83" spans="2:3">
      <c r="B83" s="253" t="s">
        <v>1906</v>
      </c>
      <c r="C83" s="2063">
        <v>372657511</v>
      </c>
    </row>
    <row r="84" spans="2:3">
      <c r="B84" s="253" t="s">
        <v>1907</v>
      </c>
      <c r="C84" s="2063">
        <v>162648963</v>
      </c>
    </row>
    <row r="85" spans="2:3">
      <c r="B85" s="253" t="s">
        <v>1227</v>
      </c>
      <c r="C85" s="2063">
        <v>509869859</v>
      </c>
    </row>
    <row r="86" spans="2:3">
      <c r="B86" s="253" t="s">
        <v>1228</v>
      </c>
      <c r="C86" s="2063">
        <v>106000000</v>
      </c>
    </row>
    <row r="87" spans="2:3">
      <c r="B87" s="253" t="s">
        <v>1229</v>
      </c>
      <c r="C87" s="2063">
        <v>261943180</v>
      </c>
    </row>
    <row r="88" spans="2:3">
      <c r="B88" s="253" t="s">
        <v>1230</v>
      </c>
      <c r="C88" s="2063">
        <v>281648900</v>
      </c>
    </row>
    <row r="89" spans="2:3">
      <c r="B89" s="253" t="s">
        <v>1231</v>
      </c>
      <c r="C89" s="2063">
        <v>383937729</v>
      </c>
    </row>
    <row r="90" spans="2:3">
      <c r="B90" s="253" t="s">
        <v>1232</v>
      </c>
      <c r="C90" s="2063">
        <v>95052870</v>
      </c>
    </row>
    <row r="91" spans="2:3">
      <c r="B91" s="253" t="s">
        <v>1233</v>
      </c>
      <c r="C91" s="2063">
        <v>50000000</v>
      </c>
    </row>
    <row r="92" spans="2:3">
      <c r="B92" s="253" t="s">
        <v>1234</v>
      </c>
      <c r="C92" s="2063">
        <v>80000000</v>
      </c>
    </row>
    <row r="93" spans="2:3">
      <c r="B93" s="253" t="s">
        <v>1095</v>
      </c>
      <c r="C93" s="2063">
        <v>111322159355</v>
      </c>
    </row>
    <row r="94" spans="2:3">
      <c r="B94" s="253" t="s">
        <v>1235</v>
      </c>
      <c r="C94" s="2063">
        <v>90996690</v>
      </c>
    </row>
    <row r="95" spans="2:3">
      <c r="B95" s="253" t="s">
        <v>1236</v>
      </c>
      <c r="C95" s="2063">
        <v>4579304787</v>
      </c>
    </row>
    <row r="96" spans="2:3">
      <c r="B96" s="253" t="s">
        <v>1237</v>
      </c>
      <c r="C96" s="2063">
        <v>352317150</v>
      </c>
    </row>
    <row r="97" spans="2:3">
      <c r="B97" s="253" t="s">
        <v>1238</v>
      </c>
      <c r="C97" s="2063">
        <v>350000000</v>
      </c>
    </row>
    <row r="98" spans="2:3">
      <c r="B98" s="253" t="s">
        <v>1239</v>
      </c>
      <c r="C98" s="2063">
        <v>20000000</v>
      </c>
    </row>
    <row r="99" spans="2:3">
      <c r="B99" s="253" t="s">
        <v>1240</v>
      </c>
      <c r="C99" s="2063">
        <v>468875000</v>
      </c>
    </row>
    <row r="100" spans="2:3">
      <c r="B100" s="253" t="s">
        <v>1092</v>
      </c>
      <c r="C100" s="2063">
        <v>14069241994</v>
      </c>
    </row>
    <row r="101" spans="2:3">
      <c r="B101" s="253" t="s">
        <v>1241</v>
      </c>
      <c r="C101" s="2063">
        <v>53500000</v>
      </c>
    </row>
    <row r="102" spans="2:3">
      <c r="B102" s="253" t="s">
        <v>1908</v>
      </c>
      <c r="C102" s="2063">
        <v>68609000</v>
      </c>
    </row>
    <row r="103" spans="2:3">
      <c r="B103" s="253" t="s">
        <v>1243</v>
      </c>
      <c r="C103" s="2063">
        <v>189379191</v>
      </c>
    </row>
    <row r="104" spans="2:3">
      <c r="B104" s="253" t="s">
        <v>1244</v>
      </c>
      <c r="C104" s="2063">
        <v>316985449</v>
      </c>
    </row>
    <row r="105" spans="2:3">
      <c r="B105" s="253" t="s">
        <v>1909</v>
      </c>
      <c r="C105" s="2063">
        <v>3933796528</v>
      </c>
    </row>
    <row r="106" spans="2:3">
      <c r="B106" s="2060" t="s">
        <v>1910</v>
      </c>
      <c r="C106" s="2061">
        <v>91670288912</v>
      </c>
    </row>
    <row r="107" spans="2:3">
      <c r="B107" s="2062" t="s">
        <v>1911</v>
      </c>
      <c r="C107" s="2063">
        <v>456500576</v>
      </c>
    </row>
    <row r="108" spans="2:3">
      <c r="B108" s="253" t="s">
        <v>1248</v>
      </c>
      <c r="C108" s="2063">
        <v>894300000</v>
      </c>
    </row>
    <row r="109" spans="2:3">
      <c r="B109" s="253" t="s">
        <v>1249</v>
      </c>
      <c r="C109" s="2063">
        <v>1476618153</v>
      </c>
    </row>
    <row r="110" spans="2:3">
      <c r="B110" s="253" t="s">
        <v>1250</v>
      </c>
      <c r="C110" s="2063">
        <v>382664884</v>
      </c>
    </row>
    <row r="111" spans="2:3">
      <c r="B111" s="253" t="s">
        <v>1251</v>
      </c>
      <c r="C111" s="2063">
        <v>79825168315</v>
      </c>
    </row>
    <row r="112" spans="2:3">
      <c r="B112" s="253" t="s">
        <v>1252</v>
      </c>
      <c r="C112" s="2063">
        <v>564000000</v>
      </c>
    </row>
    <row r="113" spans="2:3">
      <c r="B113" s="253" t="s">
        <v>1253</v>
      </c>
      <c r="C113" s="2063">
        <v>3431996666</v>
      </c>
    </row>
    <row r="114" spans="2:3">
      <c r="B114" s="253" t="s">
        <v>1254</v>
      </c>
      <c r="C114" s="2063">
        <v>4639040318</v>
      </c>
    </row>
    <row r="115" spans="2:3" ht="16.5" thickBot="1">
      <c r="B115" s="2002" t="s">
        <v>164</v>
      </c>
      <c r="C115" s="2003">
        <f>+C106+C45+C10</f>
        <v>1944738709498</v>
      </c>
    </row>
    <row r="116" spans="2:3">
      <c r="B116" s="1878" t="s">
        <v>1871</v>
      </c>
    </row>
  </sheetData>
  <mergeCells count="6">
    <mergeCell ref="B2:C2"/>
    <mergeCell ref="B3:C3"/>
    <mergeCell ref="B4:C4"/>
    <mergeCell ref="B6:C6"/>
    <mergeCell ref="B8:B9"/>
    <mergeCell ref="C8:C9"/>
  </mergeCells>
  <pageMargins left="0.7" right="0.7" top="0.75" bottom="0.75" header="0.3" footer="0.3"/>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3ED13-FF61-4D27-A61D-F62482E9E239}">
  <dimension ref="B2:F42"/>
  <sheetViews>
    <sheetView showGridLines="0" topLeftCell="A8" workbookViewId="0">
      <selection activeCell="F28" sqref="F28"/>
    </sheetView>
  </sheetViews>
  <sheetFormatPr baseColWidth="10" defaultColWidth="11.42578125" defaultRowHeight="15"/>
  <cols>
    <col min="2" max="2" width="54.5703125" customWidth="1"/>
    <col min="3" max="3" width="11.85546875" customWidth="1"/>
    <col min="4" max="4" width="20.85546875" customWidth="1"/>
    <col min="5" max="5" width="17" customWidth="1"/>
    <col min="6" max="6" width="17.5703125" customWidth="1"/>
  </cols>
  <sheetData>
    <row r="2" spans="2:6" ht="15.75">
      <c r="B2" s="2120" t="s">
        <v>476</v>
      </c>
      <c r="C2" s="2120"/>
      <c r="D2" s="2120"/>
      <c r="E2" s="2120"/>
      <c r="F2" s="2120"/>
    </row>
    <row r="3" spans="2:6" ht="15.75">
      <c r="B3" s="2120" t="s">
        <v>477</v>
      </c>
      <c r="C3" s="2120"/>
      <c r="D3" s="2120"/>
      <c r="E3" s="2120"/>
      <c r="F3" s="2120"/>
    </row>
    <row r="4" spans="2:6" ht="15.75">
      <c r="B4" s="2120" t="s">
        <v>478</v>
      </c>
      <c r="C4" s="2120"/>
      <c r="D4" s="2120"/>
      <c r="E4" s="2120"/>
      <c r="F4" s="2120"/>
    </row>
    <row r="6" spans="2:6" ht="15.75">
      <c r="B6" s="2602" t="s">
        <v>1988</v>
      </c>
      <c r="C6" s="2602"/>
      <c r="D6" s="2602"/>
      <c r="E6" s="2602"/>
      <c r="F6" s="2602"/>
    </row>
    <row r="7" spans="2:6" ht="15.75">
      <c r="B7" s="2749" t="s">
        <v>120</v>
      </c>
      <c r="C7" s="2749"/>
      <c r="D7" s="2749"/>
      <c r="E7" s="2749"/>
      <c r="F7" s="2749"/>
    </row>
    <row r="9" spans="2:6">
      <c r="B9" s="2750" t="s">
        <v>1912</v>
      </c>
      <c r="C9" s="2751" t="s">
        <v>359</v>
      </c>
      <c r="D9" s="2751" t="s">
        <v>1164</v>
      </c>
      <c r="E9" s="2751" t="s">
        <v>1168</v>
      </c>
      <c r="F9" s="2751" t="s">
        <v>1900</v>
      </c>
    </row>
    <row r="10" spans="2:6">
      <c r="B10" s="2750"/>
      <c r="C10" s="2751"/>
      <c r="D10" s="2751"/>
      <c r="E10" s="2751"/>
      <c r="F10" s="2751"/>
    </row>
    <row r="11" spans="2:6">
      <c r="B11" s="2750"/>
      <c r="C11" s="2751"/>
      <c r="D11" s="2751"/>
      <c r="E11" s="2751"/>
      <c r="F11" s="2751"/>
    </row>
    <row r="12" spans="2:6" ht="24.75" customHeight="1">
      <c r="B12" s="2750"/>
      <c r="C12" s="2751"/>
      <c r="D12" s="2751"/>
      <c r="E12" s="2751"/>
      <c r="F12" s="2751"/>
    </row>
    <row r="13" spans="2:6">
      <c r="B13" s="2064" t="s">
        <v>1913</v>
      </c>
      <c r="C13" s="2061">
        <v>268623645470</v>
      </c>
      <c r="D13" s="2061">
        <v>25108522501</v>
      </c>
      <c r="E13" s="2065">
        <v>0</v>
      </c>
      <c r="F13" s="2061">
        <f>+C13+D13+E13</f>
        <v>293732167971</v>
      </c>
    </row>
    <row r="14" spans="2:6">
      <c r="B14" s="253" t="s">
        <v>288</v>
      </c>
      <c r="C14" s="2063">
        <v>99065766398</v>
      </c>
      <c r="D14" s="2063">
        <v>21167585973</v>
      </c>
      <c r="E14" s="2066">
        <v>0</v>
      </c>
      <c r="F14" s="2063">
        <f t="shared" ref="F14:F41" si="0">+C14+D14+E14</f>
        <v>120233352371</v>
      </c>
    </row>
    <row r="15" spans="2:6">
      <c r="B15" s="253" t="s">
        <v>289</v>
      </c>
      <c r="C15" s="2063">
        <v>15975858469</v>
      </c>
      <c r="D15" s="2063">
        <v>5800000</v>
      </c>
      <c r="E15" s="2066">
        <v>0</v>
      </c>
      <c r="F15" s="2063">
        <f t="shared" si="0"/>
        <v>15981658469</v>
      </c>
    </row>
    <row r="16" spans="2:6">
      <c r="B16" s="253" t="s">
        <v>290</v>
      </c>
      <c r="C16" s="2063">
        <v>56831101708</v>
      </c>
      <c r="D16" s="2063">
        <v>840000</v>
      </c>
      <c r="E16" s="2066">
        <v>0</v>
      </c>
      <c r="F16" s="2063">
        <f t="shared" si="0"/>
        <v>56831941708</v>
      </c>
    </row>
    <row r="17" spans="2:6">
      <c r="B17" s="253" t="s">
        <v>291</v>
      </c>
      <c r="C17" s="2063">
        <v>96750918895</v>
      </c>
      <c r="D17" s="2063">
        <v>3934296528</v>
      </c>
      <c r="E17" s="2066">
        <v>0</v>
      </c>
      <c r="F17" s="2063">
        <f t="shared" si="0"/>
        <v>100685215423</v>
      </c>
    </row>
    <row r="18" spans="2:6">
      <c r="B18" s="2064" t="s">
        <v>292</v>
      </c>
      <c r="C18" s="2061">
        <v>288410453044</v>
      </c>
      <c r="D18" s="2061">
        <v>38673448186</v>
      </c>
      <c r="E18" s="2065">
        <v>0</v>
      </c>
      <c r="F18" s="2061">
        <f t="shared" si="0"/>
        <v>327083901230</v>
      </c>
    </row>
    <row r="19" spans="2:6">
      <c r="B19" s="253" t="s">
        <v>293</v>
      </c>
      <c r="C19" s="2063">
        <v>38849403835</v>
      </c>
      <c r="D19" s="2063">
        <v>3877203322</v>
      </c>
      <c r="E19" s="2066">
        <v>0</v>
      </c>
      <c r="F19" s="2063">
        <f t="shared" si="0"/>
        <v>42726607157</v>
      </c>
    </row>
    <row r="20" spans="2:6">
      <c r="B20" s="253" t="s">
        <v>294</v>
      </c>
      <c r="C20" s="2063">
        <v>17770822556</v>
      </c>
      <c r="D20" s="2063">
        <v>3509715124</v>
      </c>
      <c r="E20" s="2066">
        <v>0</v>
      </c>
      <c r="F20" s="2063">
        <f t="shared" si="0"/>
        <v>21280537680</v>
      </c>
    </row>
    <row r="21" spans="2:6">
      <c r="B21" s="253" t="s">
        <v>295</v>
      </c>
      <c r="C21" s="2063">
        <v>263421797</v>
      </c>
      <c r="D21" s="2063">
        <v>7618040035</v>
      </c>
      <c r="E21" s="2066">
        <v>0</v>
      </c>
      <c r="F21" s="2063">
        <f t="shared" si="0"/>
        <v>7881461832</v>
      </c>
    </row>
    <row r="22" spans="2:6">
      <c r="B22" s="253" t="s">
        <v>296</v>
      </c>
      <c r="C22" s="2063">
        <v>121493522867</v>
      </c>
      <c r="D22" s="2063">
        <v>3268929429</v>
      </c>
      <c r="E22" s="2066">
        <v>0</v>
      </c>
      <c r="F22" s="2063">
        <f t="shared" si="0"/>
        <v>124762452296</v>
      </c>
    </row>
    <row r="23" spans="2:6">
      <c r="B23" s="253" t="s">
        <v>297</v>
      </c>
      <c r="C23" s="2063">
        <v>899231854</v>
      </c>
      <c r="D23" s="2066"/>
      <c r="E23" s="2066">
        <v>0</v>
      </c>
      <c r="F23" s="2063">
        <f t="shared" si="0"/>
        <v>899231854</v>
      </c>
    </row>
    <row r="24" spans="2:6">
      <c r="B24" s="253" t="s">
        <v>298</v>
      </c>
      <c r="C24" s="2063">
        <v>98026388156</v>
      </c>
      <c r="D24" s="2063">
        <v>15407850033</v>
      </c>
      <c r="E24" s="2066">
        <v>0</v>
      </c>
      <c r="F24" s="2063">
        <f t="shared" si="0"/>
        <v>113434238189</v>
      </c>
    </row>
    <row r="25" spans="2:6">
      <c r="B25" s="253" t="s">
        <v>299</v>
      </c>
      <c r="C25" s="2063">
        <v>2208023513</v>
      </c>
      <c r="D25" s="2063">
        <v>4792038986</v>
      </c>
      <c r="E25" s="2066">
        <v>0</v>
      </c>
      <c r="F25" s="2063">
        <f t="shared" si="0"/>
        <v>7000062499</v>
      </c>
    </row>
    <row r="26" spans="2:6">
      <c r="B26" s="253" t="s">
        <v>300</v>
      </c>
      <c r="C26" s="2066">
        <v>0</v>
      </c>
      <c r="D26" s="2066">
        <v>0</v>
      </c>
      <c r="E26" s="2066">
        <v>0</v>
      </c>
      <c r="F26" s="2063">
        <f t="shared" si="0"/>
        <v>0</v>
      </c>
    </row>
    <row r="27" spans="2:6">
      <c r="B27" s="253" t="s">
        <v>301</v>
      </c>
      <c r="C27" s="2063">
        <v>8899638466</v>
      </c>
      <c r="D27" s="2063">
        <v>199671257</v>
      </c>
      <c r="E27" s="2066">
        <v>0</v>
      </c>
      <c r="F27" s="2063">
        <f t="shared" si="0"/>
        <v>9099309723</v>
      </c>
    </row>
    <row r="28" spans="2:6">
      <c r="B28" s="2064" t="s">
        <v>302</v>
      </c>
      <c r="C28" s="2061">
        <v>18514846633</v>
      </c>
      <c r="D28" s="2061">
        <v>2407941578</v>
      </c>
      <c r="E28" s="2065">
        <v>0</v>
      </c>
      <c r="F28" s="2061">
        <f t="shared" si="0"/>
        <v>20922788211</v>
      </c>
    </row>
    <row r="29" spans="2:6">
      <c r="B29" s="253" t="s">
        <v>303</v>
      </c>
      <c r="C29" s="2063">
        <v>4355412714</v>
      </c>
      <c r="D29" s="2063">
        <v>1046622284</v>
      </c>
      <c r="E29" s="2066">
        <v>0</v>
      </c>
      <c r="F29" s="2063">
        <f t="shared" si="0"/>
        <v>5402034998</v>
      </c>
    </row>
    <row r="30" spans="2:6">
      <c r="B30" s="253" t="s">
        <v>304</v>
      </c>
      <c r="C30" s="2063">
        <v>9227477640</v>
      </c>
      <c r="D30" s="2063">
        <v>827526828</v>
      </c>
      <c r="E30" s="2066">
        <v>0</v>
      </c>
      <c r="F30" s="2063">
        <f t="shared" si="0"/>
        <v>10055004468</v>
      </c>
    </row>
    <row r="31" spans="2:6">
      <c r="B31" s="253" t="s">
        <v>305</v>
      </c>
      <c r="C31" s="2063">
        <v>4931956279</v>
      </c>
      <c r="D31" s="2063">
        <v>533792466</v>
      </c>
      <c r="E31" s="2066">
        <v>0</v>
      </c>
      <c r="F31" s="2063">
        <f t="shared" si="0"/>
        <v>5465748745</v>
      </c>
    </row>
    <row r="32" spans="2:6">
      <c r="B32" s="2064" t="s">
        <v>306</v>
      </c>
      <c r="C32" s="2061">
        <v>658707941567</v>
      </c>
      <c r="D32" s="2061">
        <v>156738718682</v>
      </c>
      <c r="E32" s="2061">
        <v>91670288912</v>
      </c>
      <c r="F32" s="2061">
        <f t="shared" si="0"/>
        <v>907116949161</v>
      </c>
    </row>
    <row r="33" spans="2:6">
      <c r="B33" s="253" t="s">
        <v>307</v>
      </c>
      <c r="C33" s="2063">
        <v>35708147312</v>
      </c>
      <c r="D33" s="2063">
        <v>2550456988</v>
      </c>
      <c r="E33" s="2066">
        <v>0</v>
      </c>
      <c r="F33" s="2063">
        <f t="shared" si="0"/>
        <v>38258604300</v>
      </c>
    </row>
    <row r="34" spans="2:6">
      <c r="B34" s="253" t="s">
        <v>308</v>
      </c>
      <c r="C34" s="2063">
        <v>51128347620</v>
      </c>
      <c r="D34" s="2063">
        <v>111340768355</v>
      </c>
      <c r="E34" s="2063">
        <v>8346648</v>
      </c>
      <c r="F34" s="2063">
        <f t="shared" si="0"/>
        <v>162477462623</v>
      </c>
    </row>
    <row r="35" spans="2:6">
      <c r="B35" s="253" t="s">
        <v>309</v>
      </c>
      <c r="C35" s="2063">
        <v>17500643664</v>
      </c>
      <c r="D35" s="2063">
        <v>687290549</v>
      </c>
      <c r="E35" s="2066">
        <v>0</v>
      </c>
      <c r="F35" s="2063">
        <f t="shared" si="0"/>
        <v>18187934213</v>
      </c>
    </row>
    <row r="36" spans="2:6">
      <c r="B36" s="253" t="s">
        <v>310</v>
      </c>
      <c r="C36" s="2063">
        <v>330431027093</v>
      </c>
      <c r="D36" s="2063">
        <v>33968517777</v>
      </c>
      <c r="E36" s="2066">
        <v>0</v>
      </c>
      <c r="F36" s="2063">
        <f t="shared" si="0"/>
        <v>364399544870</v>
      </c>
    </row>
    <row r="37" spans="2:6">
      <c r="B37" s="253" t="s">
        <v>311</v>
      </c>
      <c r="C37" s="2063">
        <v>222770092707</v>
      </c>
      <c r="D37" s="2063">
        <v>2908535782</v>
      </c>
      <c r="E37" s="2063">
        <v>91661942264</v>
      </c>
      <c r="F37" s="2063">
        <f t="shared" si="0"/>
        <v>317340570753</v>
      </c>
    </row>
    <row r="38" spans="2:6">
      <c r="B38" s="253" t="s">
        <v>965</v>
      </c>
      <c r="C38" s="2063">
        <v>1169683171</v>
      </c>
      <c r="D38" s="2063">
        <v>5283149231</v>
      </c>
      <c r="E38" s="2066">
        <v>0</v>
      </c>
      <c r="F38" s="2063">
        <f t="shared" si="0"/>
        <v>6452832402</v>
      </c>
    </row>
    <row r="39" spans="2:6">
      <c r="B39" s="2064" t="s">
        <v>313</v>
      </c>
      <c r="C39" s="2061">
        <v>395882902925</v>
      </c>
      <c r="D39" s="2061">
        <v>6320</v>
      </c>
      <c r="E39" s="2065">
        <v>0</v>
      </c>
      <c r="F39" s="2061">
        <f t="shared" si="0"/>
        <v>395882909245</v>
      </c>
    </row>
    <row r="40" spans="2:6">
      <c r="B40" s="253" t="s">
        <v>314</v>
      </c>
      <c r="C40" s="2063">
        <v>395882902925</v>
      </c>
      <c r="D40" s="2063">
        <v>6320</v>
      </c>
      <c r="E40" s="2066">
        <v>0</v>
      </c>
      <c r="F40" s="2063">
        <f t="shared" si="0"/>
        <v>395882909245</v>
      </c>
    </row>
    <row r="41" spans="2:6" ht="16.5" thickBot="1">
      <c r="B41" s="624" t="s">
        <v>997</v>
      </c>
      <c r="C41" s="2003">
        <f>+C39+C32+C28+C18+C13</f>
        <v>1630139789639</v>
      </c>
      <c r="D41" s="2003">
        <f t="shared" ref="D41:E41" si="1">+D39+D32+D28+D18+D13</f>
        <v>222928637267</v>
      </c>
      <c r="E41" s="2003">
        <f t="shared" si="1"/>
        <v>91670288912</v>
      </c>
      <c r="F41" s="2003">
        <f t="shared" si="0"/>
        <v>1944738715818</v>
      </c>
    </row>
    <row r="42" spans="2:6">
      <c r="B42" s="1878" t="s">
        <v>1871</v>
      </c>
    </row>
  </sheetData>
  <mergeCells count="10">
    <mergeCell ref="B9:B12"/>
    <mergeCell ref="C9:C12"/>
    <mergeCell ref="D9:D12"/>
    <mergeCell ref="E9:E12"/>
    <mergeCell ref="F9:F12"/>
    <mergeCell ref="B2:F2"/>
    <mergeCell ref="B3:F3"/>
    <mergeCell ref="B4:F4"/>
    <mergeCell ref="B6:F6"/>
    <mergeCell ref="B7:F7"/>
  </mergeCells>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81CF7-7BD1-4873-AA7B-F517B5CB0C90}">
  <dimension ref="A2:L50"/>
  <sheetViews>
    <sheetView showGridLines="0" zoomScale="90" zoomScaleNormal="90" workbookViewId="0">
      <selection activeCell="J21" sqref="J21"/>
    </sheetView>
  </sheetViews>
  <sheetFormatPr baseColWidth="10" defaultColWidth="11.42578125" defaultRowHeight="15.75"/>
  <cols>
    <col min="1" max="1" width="3.5703125" style="1880" customWidth="1"/>
    <col min="2" max="2" width="11.42578125" style="1880"/>
    <col min="3" max="3" width="11.42578125" style="1880" customWidth="1"/>
    <col min="4" max="4" width="60" style="1880" customWidth="1"/>
    <col min="5" max="5" width="18.42578125" style="1880" customWidth="1"/>
    <col min="6" max="6" width="24.85546875" style="1887" customWidth="1"/>
    <col min="7" max="7" width="17.140625" style="1880" customWidth="1"/>
    <col min="8" max="8" width="12.5703125" style="1880" customWidth="1"/>
    <col min="9" max="9" width="7.5703125" style="1880" customWidth="1"/>
    <col min="10" max="10" width="21" style="1880" bestFit="1" customWidth="1"/>
    <col min="11" max="11" width="20.42578125" style="1880" customWidth="1"/>
    <col min="12" max="12" width="22.5703125" style="1880" customWidth="1"/>
    <col min="13" max="13" width="16.140625" style="1880" customWidth="1"/>
    <col min="14" max="15" width="19" style="1880" customWidth="1"/>
    <col min="16" max="17" width="18.85546875" style="1880" customWidth="1"/>
    <col min="18" max="19" width="11.42578125" style="1880"/>
    <col min="20" max="26" width="20.5703125" style="1880" customWidth="1"/>
    <col min="27" max="16384" width="11.42578125" style="1880"/>
  </cols>
  <sheetData>
    <row r="2" spans="1:12">
      <c r="D2" s="2120" t="s">
        <v>476</v>
      </c>
      <c r="E2" s="2120"/>
      <c r="F2" s="2120"/>
      <c r="G2" s="2120"/>
      <c r="H2" s="2120"/>
      <c r="I2" s="2120"/>
    </row>
    <row r="3" spans="1:12">
      <c r="D3" s="2120" t="s">
        <v>477</v>
      </c>
      <c r="E3" s="2120"/>
      <c r="F3" s="2120"/>
      <c r="G3" s="2120"/>
      <c r="H3" s="2120"/>
      <c r="I3" s="2120"/>
    </row>
    <row r="4" spans="1:12">
      <c r="D4" s="2120" t="s">
        <v>478</v>
      </c>
      <c r="E4" s="2120"/>
      <c r="F4" s="2120"/>
      <c r="G4" s="2120"/>
      <c r="H4" s="2120"/>
      <c r="I4" s="2120"/>
    </row>
    <row r="6" spans="1:12">
      <c r="D6" s="2752"/>
      <c r="E6" s="2752"/>
      <c r="F6" s="2752"/>
      <c r="G6" s="2752"/>
      <c r="H6" s="2752"/>
      <c r="I6" s="2752"/>
    </row>
    <row r="7" spans="1:12">
      <c r="D7" s="2752"/>
      <c r="E7" s="2737"/>
      <c r="F7" s="2737"/>
      <c r="G7" s="2737"/>
      <c r="H7" s="2737"/>
      <c r="I7" s="2737"/>
    </row>
    <row r="8" spans="1:12">
      <c r="D8" s="2752" t="s">
        <v>1989</v>
      </c>
      <c r="E8" s="2752"/>
      <c r="F8" s="2752"/>
      <c r="G8" s="2752"/>
      <c r="H8" s="2752"/>
      <c r="I8" s="2752"/>
    </row>
    <row r="9" spans="1:12">
      <c r="D9" s="2737" t="s">
        <v>1914</v>
      </c>
      <c r="E9" s="2737"/>
      <c r="F9" s="2737"/>
      <c r="G9" s="2737"/>
      <c r="H9" s="2737"/>
      <c r="I9" s="2737"/>
    </row>
    <row r="10" spans="1:12" ht="58.5" customHeight="1">
      <c r="A10" s="2004"/>
      <c r="B10" s="2004"/>
      <c r="C10" s="2004"/>
      <c r="D10" s="1889" t="s">
        <v>171</v>
      </c>
      <c r="E10" s="1889" t="s">
        <v>1915</v>
      </c>
      <c r="F10" s="1889" t="s">
        <v>1916</v>
      </c>
      <c r="G10" s="1889" t="s">
        <v>1917</v>
      </c>
      <c r="H10" s="1889" t="s">
        <v>1918</v>
      </c>
      <c r="I10" s="1889" t="s">
        <v>253</v>
      </c>
      <c r="J10" s="2004"/>
      <c r="L10" s="1889" t="s">
        <v>1877</v>
      </c>
    </row>
    <row r="11" spans="1:12">
      <c r="D11" s="2005" t="s">
        <v>1919</v>
      </c>
      <c r="E11" s="2006">
        <f>+E12+E13</f>
        <v>1510574484171</v>
      </c>
      <c r="F11" s="2006">
        <f>+F12+F13</f>
        <v>47086553397</v>
      </c>
      <c r="G11" s="2006">
        <f>+G12+G13</f>
        <v>62340353611</v>
      </c>
      <c r="H11" s="2006">
        <f>SUM(E11:G11)</f>
        <v>1620001391179</v>
      </c>
      <c r="I11" s="2007">
        <f>+H11/$L$11</f>
        <v>0.16884504650341817</v>
      </c>
      <c r="L11" s="1895">
        <v>9594604193177.8203</v>
      </c>
    </row>
    <row r="12" spans="1:12">
      <c r="D12" s="2008" t="s">
        <v>1165</v>
      </c>
      <c r="E12" s="2009">
        <v>1509640188425</v>
      </c>
      <c r="F12" s="2009">
        <v>47086553397</v>
      </c>
      <c r="G12" s="2009">
        <v>62303377711</v>
      </c>
      <c r="H12" s="2009">
        <f>SUM(E12:G12)</f>
        <v>1619030119533</v>
      </c>
      <c r="I12" s="2010">
        <f>+H12/$L$11</f>
        <v>0.16874381547538986</v>
      </c>
    </row>
    <row r="13" spans="1:12">
      <c r="D13" s="2008" t="s">
        <v>1920</v>
      </c>
      <c r="E13" s="2009">
        <v>934295746</v>
      </c>
      <c r="F13" s="2009">
        <v>0</v>
      </c>
      <c r="G13" s="2009">
        <v>36975900</v>
      </c>
      <c r="H13" s="2009">
        <f>SUM(E13:G13)</f>
        <v>971271646</v>
      </c>
      <c r="I13" s="2010">
        <f>+H13/$L$11</f>
        <v>1.0123102802829702E-4</v>
      </c>
    </row>
    <row r="14" spans="1:12">
      <c r="D14" s="2011"/>
      <c r="E14" s="2012"/>
      <c r="F14" s="2012"/>
      <c r="G14" s="2012"/>
      <c r="H14" s="2012"/>
      <c r="I14" s="2013"/>
    </row>
    <row r="15" spans="1:12">
      <c r="D15" s="2005" t="s">
        <v>1921</v>
      </c>
      <c r="E15" s="2006">
        <f>+E16+E18</f>
        <v>1630139789639</v>
      </c>
      <c r="F15" s="2006">
        <f>+F16+F18</f>
        <v>222928630947</v>
      </c>
      <c r="G15" s="2006">
        <f>+G16+G18</f>
        <v>91670288912</v>
      </c>
      <c r="H15" s="2006">
        <f>SUM(E15:G15)</f>
        <v>1944738709498</v>
      </c>
      <c r="I15" s="2014">
        <f>+H15/$L$11</f>
        <v>0.20269087398944435</v>
      </c>
      <c r="J15" s="2015"/>
    </row>
    <row r="16" spans="1:12">
      <c r="D16" s="2008" t="s">
        <v>1922</v>
      </c>
      <c r="E16" s="2009">
        <v>1387647173671</v>
      </c>
      <c r="F16" s="2009">
        <v>197590220350</v>
      </c>
      <c r="G16" s="2009">
        <v>89939377541</v>
      </c>
      <c r="H16" s="2009">
        <f>SUM(E16:G16)</f>
        <v>1675176771562</v>
      </c>
      <c r="I16" s="2010">
        <f>+H16/$L$11</f>
        <v>0.17459571419872882</v>
      </c>
      <c r="J16" s="1135"/>
      <c r="K16" s="1886"/>
    </row>
    <row r="17" spans="4:12">
      <c r="D17" s="2016" t="s">
        <v>145</v>
      </c>
      <c r="E17" s="2009">
        <v>351327056267</v>
      </c>
      <c r="F17" s="2009">
        <v>97467480</v>
      </c>
      <c r="G17" s="2009"/>
      <c r="H17" s="2009">
        <f>SUM(E17:G17)</f>
        <v>351424523747</v>
      </c>
      <c r="I17" s="2010">
        <f>+H17/$L$11</f>
        <v>3.6627308086025899E-2</v>
      </c>
      <c r="K17" s="1886"/>
    </row>
    <row r="18" spans="4:12">
      <c r="D18" s="2008" t="s">
        <v>1923</v>
      </c>
      <c r="E18" s="2009">
        <v>242492615968</v>
      </c>
      <c r="F18" s="2009">
        <v>25338410597</v>
      </c>
      <c r="G18" s="2009">
        <v>1730911371</v>
      </c>
      <c r="H18" s="2009">
        <f>SUM(E18:G18)</f>
        <v>269561937936</v>
      </c>
      <c r="I18" s="2010">
        <f>+H18/$L$11</f>
        <v>2.8095159790715519E-2</v>
      </c>
      <c r="K18" s="1886"/>
    </row>
    <row r="19" spans="4:12">
      <c r="D19" s="2008"/>
      <c r="E19" s="2009"/>
      <c r="F19" s="2009"/>
      <c r="G19" s="2009"/>
      <c r="H19" s="2009"/>
      <c r="I19" s="2010"/>
      <c r="K19" s="2017">
        <f>+H15-H17</f>
        <v>1593314185751</v>
      </c>
    </row>
    <row r="20" spans="4:12" ht="15.75" customHeight="1">
      <c r="D20" s="2005" t="s">
        <v>1924</v>
      </c>
      <c r="E20" s="2006"/>
      <c r="F20" s="2006"/>
      <c r="G20" s="2006"/>
      <c r="H20" s="2006"/>
      <c r="I20" s="2014"/>
      <c r="K20" s="1886"/>
    </row>
    <row r="21" spans="4:12" ht="15.75" customHeight="1">
      <c r="D21" s="2008" t="s">
        <v>1925</v>
      </c>
      <c r="E21" s="2009">
        <f>+E12-E16</f>
        <v>121993014754</v>
      </c>
      <c r="F21" s="2009">
        <f>+F12-F16</f>
        <v>-150503666953</v>
      </c>
      <c r="G21" s="2009">
        <f>+G12-G16</f>
        <v>-27635999830</v>
      </c>
      <c r="H21" s="2009">
        <f>+H12-H16</f>
        <v>-56146652029</v>
      </c>
      <c r="I21" s="2018">
        <f>+H21/$L$11</f>
        <v>-5.8518987233389681E-3</v>
      </c>
      <c r="K21" s="1886"/>
    </row>
    <row r="22" spans="4:12" ht="15.75" customHeight="1">
      <c r="D22" s="2008" t="s">
        <v>1926</v>
      </c>
      <c r="E22" s="2009">
        <f>+E13-E18</f>
        <v>-241558320222</v>
      </c>
      <c r="F22" s="2009">
        <f>+F13-F18</f>
        <v>-25338410597</v>
      </c>
      <c r="G22" s="2009">
        <f>+G13-G18</f>
        <v>-1693935471</v>
      </c>
      <c r="H22" s="2009">
        <f>+H13-H18</f>
        <v>-268590666290</v>
      </c>
      <c r="I22" s="2018">
        <f>+H22/$L$11</f>
        <v>-2.799392876268722E-2</v>
      </c>
    </row>
    <row r="23" spans="4:12">
      <c r="D23" s="2008" t="s">
        <v>1521</v>
      </c>
      <c r="E23" s="2009">
        <f>+E11-E15</f>
        <v>-119565305468</v>
      </c>
      <c r="F23" s="2009">
        <f>+F11-F15</f>
        <v>-175842077550</v>
      </c>
      <c r="G23" s="2009">
        <f>+G11-G15</f>
        <v>-29329935301</v>
      </c>
      <c r="H23" s="2009">
        <f>+H11-H15</f>
        <v>-324737318319</v>
      </c>
      <c r="I23" s="2018">
        <f>+H23/$L$11</f>
        <v>-3.3845827486026187E-2</v>
      </c>
    </row>
    <row r="24" spans="4:12">
      <c r="D24" s="2008" t="s">
        <v>1927</v>
      </c>
      <c r="E24" s="2009">
        <f>+E11-(E15-E17)</f>
        <v>231761750799</v>
      </c>
      <c r="F24" s="2009">
        <f>+F11-(F15-F17)</f>
        <v>-175744610070</v>
      </c>
      <c r="G24" s="2009">
        <f>+G11-(G15-G17)</f>
        <v>-29329935301</v>
      </c>
      <c r="H24" s="2009">
        <f>+H11-(H15-H17)</f>
        <v>26687205428</v>
      </c>
      <c r="I24" s="2018">
        <f>+H24/$L$11</f>
        <v>2.7814805999997125E-3</v>
      </c>
    </row>
    <row r="25" spans="4:12">
      <c r="D25" s="2008"/>
      <c r="E25" s="2009"/>
      <c r="F25" s="2009"/>
      <c r="G25" s="2009"/>
      <c r="H25" s="2009"/>
      <c r="I25" s="2018"/>
    </row>
    <row r="26" spans="4:12">
      <c r="D26" s="2005" t="s">
        <v>459</v>
      </c>
      <c r="E26" s="2019">
        <f>+E27-E28</f>
        <v>327281517248</v>
      </c>
      <c r="F26" s="2019">
        <f>+F27-F28</f>
        <v>-1581308604</v>
      </c>
      <c r="G26" s="2019">
        <f>+G27-G28</f>
        <v>-962890325</v>
      </c>
      <c r="H26" s="2019">
        <f>SUM(E26:G26)</f>
        <v>324737318319</v>
      </c>
      <c r="I26" s="2020">
        <f>+H26/$L$11</f>
        <v>3.3845827486026187E-2</v>
      </c>
    </row>
    <row r="27" spans="4:12">
      <c r="D27" s="2008" t="s">
        <v>1928</v>
      </c>
      <c r="E27" s="2021">
        <v>464126040736</v>
      </c>
      <c r="F27" s="2021"/>
      <c r="G27" s="2021"/>
      <c r="H27" s="2021">
        <f>SUM(E27:G27)</f>
        <v>464126040736</v>
      </c>
      <c r="I27" s="2022">
        <f>+H27/$L$11</f>
        <v>4.8373651626610482E-2</v>
      </c>
      <c r="J27" s="2015"/>
    </row>
    <row r="28" spans="4:12">
      <c r="D28" s="2008" t="s">
        <v>1929</v>
      </c>
      <c r="E28" s="2021">
        <v>136844523488</v>
      </c>
      <c r="F28" s="2021">
        <v>1581308604</v>
      </c>
      <c r="G28" s="2021">
        <v>962890325</v>
      </c>
      <c r="H28" s="2021">
        <f>SUM(E28:G28)</f>
        <v>139388722417</v>
      </c>
      <c r="I28" s="2022">
        <f>+H28/$L$11</f>
        <v>1.4527824140584291E-2</v>
      </c>
    </row>
    <row r="29" spans="4:12">
      <c r="D29" s="2005" t="s">
        <v>1930</v>
      </c>
      <c r="E29" s="2023">
        <f>+E23/$L$11</f>
        <v>-1.2461723595957833E-2</v>
      </c>
      <c r="F29" s="2023">
        <f>+F23/$L$11</f>
        <v>-1.8327184114070211E-2</v>
      </c>
      <c r="G29" s="2023">
        <f>+G23/$L$11</f>
        <v>-3.0569197759981446E-3</v>
      </c>
      <c r="H29" s="2023">
        <f>+H23/$L$11</f>
        <v>-3.3845827486026187E-2</v>
      </c>
      <c r="I29" s="2024">
        <f>+I23/$L$11</f>
        <v>-3.5275897582197333E-15</v>
      </c>
    </row>
    <row r="30" spans="4:12">
      <c r="D30" s="1996" t="s">
        <v>1871</v>
      </c>
      <c r="E30" s="1996"/>
      <c r="L30" s="2015"/>
    </row>
    <row r="31" spans="4:12">
      <c r="D31" s="2025"/>
      <c r="E31" s="2026"/>
      <c r="F31" s="2027"/>
      <c r="I31" s="1265"/>
    </row>
    <row r="32" spans="4:12">
      <c r="D32" s="2028"/>
      <c r="E32" s="2029"/>
      <c r="F32" s="2030"/>
    </row>
    <row r="33" spans="4:10">
      <c r="D33" s="2031"/>
      <c r="E33" s="2025"/>
      <c r="F33" s="2032"/>
      <c r="I33" s="2033"/>
    </row>
    <row r="34" spans="4:10">
      <c r="D34" s="2034"/>
      <c r="E34" s="2035"/>
      <c r="F34" s="2036"/>
      <c r="I34" s="2037"/>
      <c r="J34" s="2037"/>
    </row>
    <row r="35" spans="4:10">
      <c r="D35" s="2025"/>
      <c r="E35" s="2025"/>
      <c r="F35" s="2025"/>
      <c r="I35" s="2037"/>
      <c r="J35" s="2037"/>
    </row>
    <row r="36" spans="4:10">
      <c r="D36" s="2025"/>
      <c r="E36" s="2025"/>
      <c r="F36" s="2025"/>
    </row>
    <row r="37" spans="4:10">
      <c r="D37" s="2025"/>
      <c r="E37" s="2025"/>
      <c r="F37" s="2025"/>
    </row>
    <row r="38" spans="4:10">
      <c r="D38" s="2025"/>
      <c r="E38" s="2025"/>
      <c r="F38" s="2025"/>
    </row>
    <row r="39" spans="4:10">
      <c r="D39" s="2025"/>
      <c r="E39" s="2025"/>
      <c r="F39" s="2025"/>
    </row>
    <row r="40" spans="4:10">
      <c r="D40" s="2025"/>
      <c r="E40" s="2025"/>
      <c r="F40" s="2030"/>
    </row>
    <row r="42" spans="4:10">
      <c r="F42" s="2038"/>
      <c r="G42" s="1265"/>
      <c r="I42" s="2039"/>
    </row>
    <row r="43" spans="4:10">
      <c r="F43" s="2038"/>
      <c r="G43" s="1265"/>
      <c r="I43" s="2039"/>
    </row>
    <row r="44" spans="4:10">
      <c r="F44" s="2040"/>
      <c r="G44" s="2039"/>
      <c r="H44" s="2039"/>
    </row>
    <row r="48" spans="4:10">
      <c r="F48" s="2038"/>
    </row>
    <row r="49" spans="6:8">
      <c r="F49" s="2038"/>
    </row>
    <row r="50" spans="6:8">
      <c r="F50" s="2038"/>
      <c r="G50" s="1265"/>
      <c r="H50" s="1265"/>
    </row>
  </sheetData>
  <mergeCells count="7">
    <mergeCell ref="D9:I9"/>
    <mergeCell ref="D2:I2"/>
    <mergeCell ref="D3:I3"/>
    <mergeCell ref="D4:I4"/>
    <mergeCell ref="D6:I6"/>
    <mergeCell ref="D7:I7"/>
    <mergeCell ref="D8:I8"/>
  </mergeCells>
  <pageMargins left="0.7" right="0.7" top="0.75" bottom="0.75" header="0.3" footer="0.3"/>
  <pageSetup orientation="portrait" r:id="rId1"/>
  <headerFooter>
    <oddHeader>&amp;L&amp;G&amp;C&amp;"Avenir Next LT Pro,Negrita"&amp;14Ministerio de Hacienda&amp;"Avenir Next LT Pro,Normal"
Dirección de Presupuesto&amp;R&amp;G</oddHeader>
  </headerFooter>
  <drawing r:id="rId2"/>
  <legacyDrawingHF r:id="rId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0D5C5-9BFA-42F9-86CE-2B0FA5BBBAC5}">
  <dimension ref="A3:H64"/>
  <sheetViews>
    <sheetView showGridLines="0" zoomScale="110" zoomScaleNormal="110" workbookViewId="0">
      <selection activeCell="B9" sqref="B9:H9"/>
    </sheetView>
  </sheetViews>
  <sheetFormatPr baseColWidth="10" defaultColWidth="11.42578125" defaultRowHeight="15.75"/>
  <cols>
    <col min="1" max="1" width="60.5703125" style="1880" customWidth="1"/>
    <col min="2" max="2" width="29.5703125" style="1880" customWidth="1"/>
    <col min="3" max="3" width="21.5703125" style="1880" customWidth="1"/>
    <col min="4" max="4" width="11.42578125" style="1880"/>
    <col min="5" max="5" width="21.5703125" style="1880" customWidth="1"/>
    <col min="6" max="16384" width="11.42578125" style="1880"/>
  </cols>
  <sheetData>
    <row r="3" spans="2:8">
      <c r="B3" s="2120" t="s">
        <v>476</v>
      </c>
      <c r="C3" s="2120"/>
      <c r="D3" s="2120"/>
      <c r="E3" s="2120"/>
      <c r="F3" s="2120"/>
      <c r="G3" s="2120"/>
    </row>
    <row r="4" spans="2:8">
      <c r="B4" s="2120" t="s">
        <v>477</v>
      </c>
      <c r="C4" s="2120"/>
      <c r="D4" s="2120"/>
      <c r="E4" s="2120"/>
      <c r="F4" s="2120"/>
      <c r="G4" s="2120"/>
    </row>
    <row r="5" spans="2:8">
      <c r="B5" s="2120" t="s">
        <v>478</v>
      </c>
      <c r="C5" s="2120"/>
      <c r="D5" s="2120"/>
      <c r="E5" s="2120"/>
      <c r="F5" s="2120"/>
      <c r="G5" s="2120"/>
    </row>
    <row r="8" spans="2:8">
      <c r="B8" s="2720" t="s">
        <v>1998</v>
      </c>
      <c r="C8" s="2720"/>
      <c r="D8" s="2720"/>
      <c r="E8" s="2720"/>
      <c r="F8" s="2720"/>
      <c r="G8" s="2720"/>
      <c r="H8" s="2720"/>
    </row>
    <row r="9" spans="2:8">
      <c r="B9" s="2753" t="s">
        <v>1990</v>
      </c>
      <c r="C9" s="2754"/>
      <c r="D9" s="2754"/>
      <c r="E9" s="2754"/>
      <c r="F9" s="2754"/>
      <c r="G9" s="2754"/>
      <c r="H9" s="2754"/>
    </row>
    <row r="25" spans="1:5">
      <c r="B25" s="2067" t="s">
        <v>1871</v>
      </c>
    </row>
    <row r="27" spans="1:5">
      <c r="A27" s="1886"/>
      <c r="B27" s="1886"/>
      <c r="C27" s="1886"/>
      <c r="D27" s="1886"/>
      <c r="E27" s="1886"/>
    </row>
    <row r="28" spans="1:5">
      <c r="A28" s="1886"/>
      <c r="B28" s="205" t="s">
        <v>1991</v>
      </c>
      <c r="C28" s="2068">
        <v>-56146652029</v>
      </c>
      <c r="D28" s="2069">
        <v>-6.3864927569335303E-3</v>
      </c>
      <c r="E28" s="205"/>
    </row>
    <row r="29" spans="1:5">
      <c r="A29" s="1886"/>
      <c r="B29" s="205" t="s">
        <v>1992</v>
      </c>
      <c r="C29" s="2068">
        <v>-268590666290</v>
      </c>
      <c r="D29" s="2069">
        <v>-2.799392876268722E-2</v>
      </c>
      <c r="E29" s="205"/>
    </row>
    <row r="30" spans="1:5">
      <c r="A30" s="1886"/>
      <c r="B30" s="205" t="s">
        <v>1993</v>
      </c>
      <c r="C30" s="2068">
        <v>-324737318319</v>
      </c>
      <c r="D30" s="2069">
        <v>-3.3845827486026187E-2</v>
      </c>
      <c r="E30" s="205"/>
    </row>
    <row r="31" spans="1:5">
      <c r="A31" s="1886"/>
      <c r="B31" s="205" t="s">
        <v>1994</v>
      </c>
      <c r="C31" s="2068">
        <v>26687205428</v>
      </c>
      <c r="D31" s="2069">
        <v>2.7814805999997125E-3</v>
      </c>
      <c r="E31" s="205"/>
    </row>
    <row r="32" spans="1:5">
      <c r="A32" s="2070"/>
      <c r="B32" s="253"/>
      <c r="C32" s="253"/>
      <c r="D32" s="253"/>
      <c r="E32" s="1"/>
    </row>
    <row r="33" spans="1:5">
      <c r="B33" s="253"/>
      <c r="C33" s="253"/>
      <c r="D33" s="253"/>
      <c r="E33" s="1"/>
    </row>
    <row r="34" spans="1:5">
      <c r="B34" s="253"/>
      <c r="C34" s="253"/>
      <c r="D34" s="253"/>
      <c r="E34" s="1"/>
    </row>
    <row r="35" spans="1:5" hidden="1">
      <c r="A35" s="1265"/>
      <c r="B35" s="1"/>
      <c r="C35" s="1"/>
      <c r="D35" s="1"/>
      <c r="E35" s="1"/>
    </row>
    <row r="36" spans="1:5" hidden="1">
      <c r="A36" s="2008" t="s">
        <v>1995</v>
      </c>
      <c r="B36" s="1"/>
      <c r="C36" s="1"/>
      <c r="D36" s="1"/>
      <c r="E36" s="1"/>
    </row>
    <row r="37" spans="1:5" hidden="1">
      <c r="A37" s="2008" t="s">
        <v>1996</v>
      </c>
      <c r="B37" s="1"/>
      <c r="C37" s="1"/>
      <c r="D37" s="1"/>
      <c r="E37" s="1"/>
    </row>
    <row r="38" spans="1:5" hidden="1">
      <c r="A38" s="2008" t="s">
        <v>1997</v>
      </c>
      <c r="B38" s="1"/>
      <c r="C38" s="1"/>
      <c r="D38" s="1"/>
      <c r="E38" s="1"/>
    </row>
    <row r="39" spans="1:5" hidden="1">
      <c r="A39" s="2008" t="s">
        <v>759</v>
      </c>
      <c r="B39" s="1"/>
      <c r="C39" s="1"/>
      <c r="D39" s="1"/>
      <c r="E39" s="1"/>
    </row>
    <row r="40" spans="1:5" hidden="1">
      <c r="B40" s="1"/>
      <c r="C40" s="1"/>
      <c r="D40" s="1"/>
      <c r="E40" s="1"/>
    </row>
    <row r="41" spans="1:5" hidden="1">
      <c r="B41" s="1"/>
      <c r="C41" s="1"/>
      <c r="D41" s="1"/>
      <c r="E41" s="1"/>
    </row>
    <row r="42" spans="1:5" hidden="1">
      <c r="B42" s="1"/>
      <c r="C42" s="1"/>
      <c r="D42" s="1"/>
      <c r="E42" s="1"/>
    </row>
    <row r="43" spans="1:5" hidden="1">
      <c r="B43" s="1"/>
      <c r="C43" s="1"/>
      <c r="D43" s="1"/>
      <c r="E43" s="1"/>
    </row>
    <row r="44" spans="1:5" hidden="1">
      <c r="B44" s="1"/>
      <c r="C44" s="1"/>
      <c r="D44" s="1"/>
      <c r="E44" s="1"/>
    </row>
    <row r="45" spans="1:5" hidden="1">
      <c r="B45" s="1"/>
      <c r="C45" s="1"/>
      <c r="D45" s="1"/>
      <c r="E45" s="1"/>
    </row>
    <row r="46" spans="1:5" hidden="1">
      <c r="B46" s="1"/>
      <c r="C46" s="1"/>
      <c r="D46" s="1"/>
      <c r="E46" s="1"/>
    </row>
    <row r="47" spans="1:5" hidden="1">
      <c r="B47" s="1"/>
      <c r="C47" s="1"/>
      <c r="D47" s="1"/>
      <c r="E47" s="1"/>
    </row>
    <row r="48" spans="1:5" hidden="1">
      <c r="B48" s="1"/>
      <c r="C48" s="1"/>
      <c r="D48" s="1"/>
      <c r="E48" s="1"/>
    </row>
    <row r="49" spans="2:5" hidden="1">
      <c r="B49" s="1"/>
      <c r="C49" s="1"/>
      <c r="D49" s="1"/>
      <c r="E49" s="1"/>
    </row>
    <row r="50" spans="2:5" hidden="1">
      <c r="B50" s="1"/>
      <c r="C50" s="1"/>
      <c r="D50" s="1"/>
      <c r="E50" s="1"/>
    </row>
    <row r="51" spans="2:5" hidden="1">
      <c r="B51" s="1"/>
      <c r="C51" s="1"/>
      <c r="D51" s="1"/>
      <c r="E51" s="1"/>
    </row>
    <row r="52" spans="2:5" hidden="1">
      <c r="B52" s="1"/>
      <c r="C52" s="1"/>
      <c r="D52" s="1"/>
      <c r="E52" s="1"/>
    </row>
    <row r="53" spans="2:5" hidden="1">
      <c r="B53" s="1"/>
      <c r="C53" s="1"/>
      <c r="D53" s="1"/>
      <c r="E53" s="1"/>
    </row>
    <row r="54" spans="2:5" hidden="1">
      <c r="B54" s="1"/>
      <c r="C54" s="1"/>
      <c r="D54" s="1"/>
      <c r="E54" s="1"/>
    </row>
    <row r="55" spans="2:5" hidden="1">
      <c r="B55" s="1"/>
      <c r="C55" s="1"/>
      <c r="D55" s="1"/>
      <c r="E55" s="1"/>
    </row>
    <row r="56" spans="2:5" hidden="1">
      <c r="B56" s="1"/>
      <c r="C56" s="1"/>
      <c r="D56" s="1"/>
      <c r="E56" s="1"/>
    </row>
    <row r="57" spans="2:5" hidden="1">
      <c r="B57" s="1"/>
      <c r="C57" s="1"/>
      <c r="D57" s="1"/>
      <c r="E57" s="1"/>
    </row>
    <row r="58" spans="2:5" hidden="1">
      <c r="B58" s="1"/>
      <c r="C58" s="1"/>
      <c r="D58" s="1"/>
      <c r="E58" s="1"/>
    </row>
    <row r="59" spans="2:5" hidden="1">
      <c r="B59" s="1"/>
      <c r="C59" s="1"/>
      <c r="D59" s="1"/>
      <c r="E59" s="1"/>
    </row>
    <row r="60" spans="2:5">
      <c r="B60" s="1"/>
      <c r="C60" s="1"/>
      <c r="D60" s="1"/>
      <c r="E60" s="1"/>
    </row>
    <row r="61" spans="2:5">
      <c r="B61" s="1"/>
      <c r="C61" s="1"/>
      <c r="D61" s="1"/>
      <c r="E61" s="1"/>
    </row>
    <row r="62" spans="2:5">
      <c r="B62" s="1"/>
      <c r="C62" s="1"/>
      <c r="D62" s="1"/>
      <c r="E62" s="1"/>
    </row>
    <row r="63" spans="2:5">
      <c r="B63" s="1"/>
      <c r="C63" s="1"/>
      <c r="D63" s="1"/>
      <c r="E63" s="1"/>
    </row>
    <row r="64" spans="2:5">
      <c r="B64" s="1"/>
      <c r="C64" s="1"/>
      <c r="D64" s="1"/>
      <c r="E64" s="1"/>
    </row>
  </sheetData>
  <mergeCells count="5">
    <mergeCell ref="B3:G3"/>
    <mergeCell ref="B4:G4"/>
    <mergeCell ref="B5:G5"/>
    <mergeCell ref="B8:H8"/>
    <mergeCell ref="B9:H9"/>
  </mergeCells>
  <pageMargins left="0.7" right="0.7" top="0.75" bottom="0.75" header="0.3" footer="0.3"/>
  <pageSetup orientation="portrait" r:id="rId1"/>
  <headerFooter>
    <oddHeader>&amp;L&amp;G&amp;C&amp;"Avenir Next LT Pro,Negrita"&amp;14Ministerio de Hacienda&amp;"Avenir Next LT Pro,Normal"
Dirección de Presupuesto&amp;R&amp;G</oddHeader>
  </headerFooter>
  <drawing r:id="rId2"/>
  <legacyDrawingHF r:id="rId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C9580-A8F9-41B2-AE67-09FE76AC6663}">
  <dimension ref="C1:H44"/>
  <sheetViews>
    <sheetView showGridLines="0" topLeftCell="A41" workbookViewId="0">
      <selection activeCell="D51" sqref="D51"/>
    </sheetView>
  </sheetViews>
  <sheetFormatPr baseColWidth="10" defaultColWidth="10.85546875" defaultRowHeight="15"/>
  <cols>
    <col min="1" max="2" width="10.85546875" style="1548"/>
    <col min="3" max="3" width="4.42578125" style="1548" bestFit="1" customWidth="1"/>
    <col min="4" max="4" width="27.5703125" style="1548" bestFit="1" customWidth="1"/>
    <col min="5" max="5" width="43.42578125" style="1548" customWidth="1"/>
    <col min="6" max="6" width="11.85546875" style="1548" bestFit="1" customWidth="1"/>
    <col min="7" max="7" width="10.5703125" style="1548" bestFit="1" customWidth="1"/>
    <col min="8" max="16384" width="10.85546875" style="1548"/>
  </cols>
  <sheetData>
    <row r="1" spans="3:8" s="1076" customFormat="1" ht="18.75">
      <c r="C1" s="2498" t="s">
        <v>476</v>
      </c>
      <c r="D1" s="2498"/>
      <c r="E1" s="2498"/>
      <c r="F1" s="2498"/>
      <c r="G1" s="2498"/>
      <c r="H1" s="2498"/>
    </row>
    <row r="2" spans="3:8" s="1076" customFormat="1" ht="18.75">
      <c r="C2" s="2498" t="s">
        <v>477</v>
      </c>
      <c r="D2" s="2498"/>
      <c r="E2" s="2498"/>
      <c r="F2" s="2498"/>
      <c r="G2" s="2498"/>
      <c r="H2" s="2498"/>
    </row>
    <row r="3" spans="3:8" s="1076" customFormat="1" ht="18.75">
      <c r="C3" s="2499" t="s">
        <v>478</v>
      </c>
      <c r="D3" s="2499"/>
      <c r="E3" s="2499"/>
      <c r="F3" s="2499"/>
      <c r="G3" s="2499"/>
      <c r="H3" s="2499"/>
    </row>
    <row r="4" spans="3:8" ht="31.35" customHeight="1">
      <c r="D4" s="1800"/>
      <c r="E4" s="1800"/>
      <c r="F4" s="1800"/>
      <c r="G4" s="1800"/>
    </row>
    <row r="5" spans="3:8" ht="31.35" customHeight="1">
      <c r="C5" s="2152" t="s">
        <v>2004</v>
      </c>
      <c r="D5" s="2152"/>
      <c r="E5" s="2152"/>
      <c r="F5" s="2152"/>
      <c r="G5" s="2152"/>
    </row>
    <row r="6" spans="3:8" ht="18" customHeight="1">
      <c r="C6" s="2763" t="s">
        <v>170</v>
      </c>
      <c r="D6" s="2763"/>
      <c r="E6" s="2763"/>
      <c r="F6" s="2763"/>
      <c r="G6" s="2763"/>
    </row>
    <row r="7" spans="3:8" ht="18" customHeight="1">
      <c r="C7" s="459"/>
      <c r="D7" s="459"/>
      <c r="E7" s="1810"/>
      <c r="F7" s="1810"/>
      <c r="G7" s="1810"/>
    </row>
    <row r="8" spans="3:8" ht="31.5">
      <c r="C8" s="1549" t="s">
        <v>767</v>
      </c>
      <c r="D8" s="1550" t="s">
        <v>1532</v>
      </c>
      <c r="E8" s="1551" t="s">
        <v>1533</v>
      </c>
      <c r="F8" s="1552" t="s">
        <v>481</v>
      </c>
      <c r="G8" s="1552" t="s">
        <v>1534</v>
      </c>
    </row>
    <row r="9" spans="3:8" ht="47.25">
      <c r="C9" s="1801">
        <v>1</v>
      </c>
      <c r="D9" s="1801" t="s">
        <v>1535</v>
      </c>
      <c r="E9" s="1806" t="s">
        <v>1829</v>
      </c>
      <c r="F9" s="1809">
        <v>383784167727.11279</v>
      </c>
      <c r="G9" s="1809">
        <v>391303100000</v>
      </c>
    </row>
    <row r="10" spans="3:8" ht="31.5">
      <c r="C10" s="1802">
        <v>2</v>
      </c>
      <c r="D10" s="1801" t="s">
        <v>1536</v>
      </c>
      <c r="E10" s="1807" t="s">
        <v>1830</v>
      </c>
      <c r="F10" s="1803">
        <v>13994645824.459213</v>
      </c>
      <c r="G10" s="1803">
        <v>854075954</v>
      </c>
    </row>
    <row r="11" spans="3:8" ht="31.5">
      <c r="C11" s="1802">
        <v>3</v>
      </c>
      <c r="D11" s="1801" t="s">
        <v>1537</v>
      </c>
      <c r="E11" s="1807" t="s">
        <v>1538</v>
      </c>
      <c r="F11" s="1803">
        <v>55662913207.099998</v>
      </c>
      <c r="G11" s="1803">
        <v>55662913207</v>
      </c>
    </row>
    <row r="12" spans="3:8" ht="31.5">
      <c r="C12" s="2761">
        <v>4</v>
      </c>
      <c r="D12" s="2762" t="s">
        <v>1539</v>
      </c>
      <c r="E12" s="1807" t="s">
        <v>1540</v>
      </c>
      <c r="F12" s="1803">
        <v>2929627010.9000001</v>
      </c>
      <c r="G12" s="1803">
        <v>162621005</v>
      </c>
    </row>
    <row r="13" spans="3:8" ht="31.5">
      <c r="C13" s="2761"/>
      <c r="D13" s="2762"/>
      <c r="E13" s="1807" t="s">
        <v>1541</v>
      </c>
      <c r="F13" s="1803">
        <v>69259072155.616089</v>
      </c>
      <c r="G13" s="1803">
        <v>5647993656</v>
      </c>
    </row>
    <row r="14" spans="3:8" ht="31.5">
      <c r="C14" s="2761"/>
      <c r="D14" s="2762"/>
      <c r="E14" s="1807" t="s">
        <v>1542</v>
      </c>
      <c r="F14" s="1803">
        <v>13851814431.123219</v>
      </c>
      <c r="G14" s="1803">
        <v>594787637</v>
      </c>
    </row>
    <row r="15" spans="3:8" ht="31.5">
      <c r="C15" s="1802">
        <v>5</v>
      </c>
      <c r="D15" s="1801" t="s">
        <v>1543</v>
      </c>
      <c r="E15" s="1807" t="s">
        <v>1544</v>
      </c>
      <c r="F15" s="1803">
        <v>69973229122.296066</v>
      </c>
      <c r="G15" s="1803">
        <v>15446295282</v>
      </c>
    </row>
    <row r="16" spans="3:8" ht="31.5">
      <c r="C16" s="1804">
        <v>6</v>
      </c>
      <c r="D16" s="1804" t="s">
        <v>1545</v>
      </c>
      <c r="E16" s="1807" t="s">
        <v>1546</v>
      </c>
      <c r="F16" s="1803">
        <v>3493753306.5</v>
      </c>
      <c r="G16" s="1803">
        <v>718312658</v>
      </c>
    </row>
    <row r="17" spans="3:7" ht="47.25">
      <c r="C17" s="1802">
        <v>7</v>
      </c>
      <c r="D17" s="1801" t="s">
        <v>1547</v>
      </c>
      <c r="E17" s="1807" t="s">
        <v>1548</v>
      </c>
      <c r="F17" s="1803">
        <v>289752724.5415203</v>
      </c>
      <c r="G17" s="1803">
        <v>271544267</v>
      </c>
    </row>
    <row r="18" spans="3:7" ht="63">
      <c r="C18" s="1802">
        <v>8</v>
      </c>
      <c r="D18" s="1801" t="s">
        <v>1549</v>
      </c>
      <c r="E18" s="1807" t="s">
        <v>1550</v>
      </c>
      <c r="F18" s="1803">
        <v>120000000</v>
      </c>
      <c r="G18" s="1803">
        <v>120000000</v>
      </c>
    </row>
    <row r="19" spans="3:7" ht="31.5">
      <c r="C19" s="1802">
        <v>9</v>
      </c>
      <c r="D19" s="1801" t="s">
        <v>1551</v>
      </c>
      <c r="E19" s="1807" t="s">
        <v>1552</v>
      </c>
      <c r="F19" s="1803">
        <v>1805199.12</v>
      </c>
      <c r="G19" s="1803">
        <v>3260789</v>
      </c>
    </row>
    <row r="20" spans="3:7" ht="31.5">
      <c r="C20" s="2761">
        <v>10</v>
      </c>
      <c r="D20" s="2762" t="s">
        <v>1553</v>
      </c>
      <c r="E20" s="1807" t="s">
        <v>1554</v>
      </c>
      <c r="F20" s="1803">
        <v>27989291648.918427</v>
      </c>
      <c r="G20" s="1803">
        <v>2293448053</v>
      </c>
    </row>
    <row r="21" spans="3:7" ht="31.5">
      <c r="C21" s="2761"/>
      <c r="D21" s="2762"/>
      <c r="E21" s="1807" t="s">
        <v>1555</v>
      </c>
      <c r="F21" s="1803">
        <v>92393354.640000001</v>
      </c>
      <c r="G21" s="1803">
        <v>92393355</v>
      </c>
    </row>
    <row r="22" spans="3:7" ht="78.75">
      <c r="C22" s="1802">
        <v>11</v>
      </c>
      <c r="D22" s="1801" t="s">
        <v>1556</v>
      </c>
      <c r="E22" s="1807" t="s">
        <v>1557</v>
      </c>
      <c r="F22" s="1803">
        <v>139946458244.59213</v>
      </c>
      <c r="G22" s="1803">
        <v>27070260572</v>
      </c>
    </row>
    <row r="23" spans="3:7" ht="31.5">
      <c r="C23" s="1802">
        <v>12</v>
      </c>
      <c r="D23" s="1801" t="s">
        <v>1558</v>
      </c>
      <c r="E23" s="1807" t="s">
        <v>1559</v>
      </c>
      <c r="F23" s="1803">
        <v>43383402055.823563</v>
      </c>
      <c r="G23" s="1803">
        <v>8910143298</v>
      </c>
    </row>
    <row r="24" spans="3:7" ht="31.5">
      <c r="C24" s="1802">
        <v>13</v>
      </c>
      <c r="D24" s="1801" t="s">
        <v>1560</v>
      </c>
      <c r="E24" s="1807" t="s">
        <v>1815</v>
      </c>
      <c r="F24" s="1803">
        <v>37295731122.1838</v>
      </c>
      <c r="G24" s="1803">
        <v>16521593863</v>
      </c>
    </row>
    <row r="25" spans="3:7" ht="31.5">
      <c r="C25" s="1802">
        <v>14</v>
      </c>
      <c r="D25" s="1801" t="s">
        <v>1561</v>
      </c>
      <c r="E25" s="1807" t="s">
        <v>1562</v>
      </c>
      <c r="F25" s="1803">
        <v>20082316758.098969</v>
      </c>
      <c r="G25" s="1803">
        <v>11059824389</v>
      </c>
    </row>
    <row r="26" spans="3:7" ht="31.5">
      <c r="C26" s="1802">
        <v>15</v>
      </c>
      <c r="D26" s="1801" t="s">
        <v>1563</v>
      </c>
      <c r="E26" s="1807" t="s">
        <v>1564</v>
      </c>
      <c r="F26" s="1803">
        <v>4198393747.3377643</v>
      </c>
      <c r="G26" s="1803">
        <v>1524248087</v>
      </c>
    </row>
    <row r="27" spans="3:7" ht="31.5">
      <c r="C27" s="2756">
        <v>16</v>
      </c>
      <c r="D27" s="2758" t="s">
        <v>1565</v>
      </c>
      <c r="E27" s="1807" t="s">
        <v>1566</v>
      </c>
      <c r="F27" s="1803">
        <v>461966773.19999999</v>
      </c>
      <c r="G27" s="1803">
        <v>93926336</v>
      </c>
    </row>
    <row r="28" spans="3:7" ht="47.25">
      <c r="C28" s="2757"/>
      <c r="D28" s="2759"/>
      <c r="E28" s="1808" t="s">
        <v>2006</v>
      </c>
      <c r="F28" s="1803">
        <v>3648385961.1599998</v>
      </c>
      <c r="G28" s="1803">
        <v>73623208</v>
      </c>
    </row>
    <row r="29" spans="3:7" ht="31.5">
      <c r="C29" s="1802">
        <v>17</v>
      </c>
      <c r="D29" s="1801" t="s">
        <v>1567</v>
      </c>
      <c r="E29" s="1807" t="s">
        <v>1568</v>
      </c>
      <c r="F29" s="1803">
        <v>11701086316.32</v>
      </c>
      <c r="G29" s="1803">
        <v>11677239626</v>
      </c>
    </row>
    <row r="30" spans="3:7" ht="31.5">
      <c r="C30" s="2756">
        <v>18</v>
      </c>
      <c r="D30" s="2758" t="s">
        <v>1569</v>
      </c>
      <c r="E30" s="1807" t="s">
        <v>1570</v>
      </c>
      <c r="F30" s="1803">
        <v>22340456850.119999</v>
      </c>
      <c r="G30" s="1803">
        <v>6900954671</v>
      </c>
    </row>
    <row r="31" spans="3:7" ht="47.25">
      <c r="C31" s="2757"/>
      <c r="D31" s="2759"/>
      <c r="E31" s="1807" t="s">
        <v>1571</v>
      </c>
      <c r="F31" s="1803">
        <v>5585114212.5299997</v>
      </c>
      <c r="G31" s="1803">
        <v>1528308604</v>
      </c>
    </row>
    <row r="32" spans="3:7" ht="47.25">
      <c r="C32" s="1802">
        <v>19</v>
      </c>
      <c r="D32" s="1801" t="s">
        <v>1572</v>
      </c>
      <c r="E32" s="1807" t="s">
        <v>1573</v>
      </c>
      <c r="F32" s="1803">
        <v>95946041931.778198</v>
      </c>
      <c r="G32" s="1803">
        <v>44555846658</v>
      </c>
    </row>
    <row r="33" spans="3:7" ht="31.5">
      <c r="C33" s="2756">
        <v>20</v>
      </c>
      <c r="D33" s="2758" t="s">
        <v>1574</v>
      </c>
      <c r="E33" s="1807" t="s">
        <v>1575</v>
      </c>
      <c r="F33" s="1803">
        <v>647973381.75</v>
      </c>
      <c r="G33" s="1803">
        <v>647973382</v>
      </c>
    </row>
    <row r="34" spans="3:7" ht="31.5">
      <c r="C34" s="2757"/>
      <c r="D34" s="2759"/>
      <c r="E34" s="1807" t="s">
        <v>1576</v>
      </c>
      <c r="F34" s="1803">
        <v>1943920145.25</v>
      </c>
      <c r="G34" s="1803">
        <v>1943920145</v>
      </c>
    </row>
    <row r="35" spans="3:7" ht="47.25">
      <c r="C35" s="1802">
        <v>21</v>
      </c>
      <c r="D35" s="1801" t="s">
        <v>1577</v>
      </c>
      <c r="E35" s="1807" t="s">
        <v>1816</v>
      </c>
      <c r="F35" s="1803">
        <v>2620119987</v>
      </c>
      <c r="G35" s="1803">
        <f>F35</f>
        <v>2620119987</v>
      </c>
    </row>
    <row r="36" spans="3:7" ht="47.25">
      <c r="C36" s="1802">
        <v>22</v>
      </c>
      <c r="D36" s="1801" t="s">
        <v>1578</v>
      </c>
      <c r="E36" s="1807" t="s">
        <v>1579</v>
      </c>
      <c r="F36" s="1803">
        <v>440264725</v>
      </c>
      <c r="G36" s="1803">
        <v>440264725</v>
      </c>
    </row>
    <row r="37" spans="3:7" ht="31.5">
      <c r="C37" s="1802">
        <v>23</v>
      </c>
      <c r="D37" s="1801" t="s">
        <v>1580</v>
      </c>
      <c r="E37" s="1807" t="s">
        <v>1817</v>
      </c>
      <c r="F37" s="1803">
        <v>20991968736.68882</v>
      </c>
      <c r="G37" s="1803">
        <v>9250891737</v>
      </c>
    </row>
    <row r="38" spans="3:7" ht="31.5">
      <c r="C38" s="1802">
        <v>24</v>
      </c>
      <c r="D38" s="1801" t="s">
        <v>1581</v>
      </c>
      <c r="E38" s="1807" t="s">
        <v>1831</v>
      </c>
      <c r="F38" s="1803">
        <v>3498661456.1148033</v>
      </c>
      <c r="G38" s="1803">
        <v>1750863459</v>
      </c>
    </row>
    <row r="39" spans="3:7" ht="15.75">
      <c r="C39" s="2760" t="s">
        <v>1582</v>
      </c>
      <c r="D39" s="2760"/>
      <c r="E39" s="2760"/>
      <c r="F39" s="1811">
        <v>1056174728117.2755</v>
      </c>
      <c r="G39" s="1811">
        <v>619740748610</v>
      </c>
    </row>
    <row r="40" spans="3:7" ht="15.75">
      <c r="C40" s="2755" t="s">
        <v>1583</v>
      </c>
      <c r="D40" s="2755"/>
      <c r="E40" s="2755"/>
      <c r="F40" s="1805">
        <v>351327056267</v>
      </c>
      <c r="G40" s="1805">
        <v>351327056267</v>
      </c>
    </row>
    <row r="41" spans="3:7" ht="15.75">
      <c r="C41" s="2755" t="s">
        <v>1584</v>
      </c>
      <c r="D41" s="2755"/>
      <c r="E41" s="2755"/>
      <c r="F41" s="1805">
        <v>1407501784384.2754</v>
      </c>
      <c r="G41" s="1805">
        <v>971067804877</v>
      </c>
    </row>
    <row r="42" spans="3:7" ht="15.75">
      <c r="C42" s="2755" t="s">
        <v>1585</v>
      </c>
      <c r="D42" s="2755"/>
      <c r="E42" s="2755"/>
      <c r="F42" s="775">
        <v>0.14669722231846419</v>
      </c>
      <c r="G42" s="775">
        <v>0.10120978263673153</v>
      </c>
    </row>
    <row r="43" spans="3:7" ht="15.75">
      <c r="C43" s="2755" t="s">
        <v>1586</v>
      </c>
      <c r="D43" s="2755"/>
      <c r="E43" s="2755"/>
      <c r="F43" s="775">
        <v>0.76583900908270985</v>
      </c>
      <c r="G43" s="775">
        <v>0.52836992015925166</v>
      </c>
    </row>
    <row r="44" spans="3:7">
      <c r="C44" s="1553"/>
      <c r="D44" s="1554" t="s">
        <v>1587</v>
      </c>
      <c r="E44" s="1553"/>
    </row>
  </sheetData>
  <mergeCells count="20">
    <mergeCell ref="C5:G5"/>
    <mergeCell ref="C1:H1"/>
    <mergeCell ref="C2:H2"/>
    <mergeCell ref="C3:H3"/>
    <mergeCell ref="C6:G6"/>
    <mergeCell ref="C27:C28"/>
    <mergeCell ref="D27:D28"/>
    <mergeCell ref="C12:C14"/>
    <mergeCell ref="D12:D14"/>
    <mergeCell ref="C20:C21"/>
    <mergeCell ref="D20:D21"/>
    <mergeCell ref="C41:E41"/>
    <mergeCell ref="C42:E42"/>
    <mergeCell ref="C43:E43"/>
    <mergeCell ref="C30:C31"/>
    <mergeCell ref="D30:D31"/>
    <mergeCell ref="C33:C34"/>
    <mergeCell ref="D33:D34"/>
    <mergeCell ref="C39:E39"/>
    <mergeCell ref="C40:E4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7b106c2-2eb6-4f76-8712-c370ecd06fde" xsi:nil="true"/>
    <lcf76f155ced4ddcb4097134ff3c332f xmlns="c32176ac-cccf-46d9-9564-a55966a2644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BF2051731F90E4A81F5ABF3E3054ABB" ma:contentTypeVersion="15" ma:contentTypeDescription="Create a new document." ma:contentTypeScope="" ma:versionID="736c88bc7adf83b051c6c032d65e9964">
  <xsd:schema xmlns:xsd="http://www.w3.org/2001/XMLSchema" xmlns:xs="http://www.w3.org/2001/XMLSchema" xmlns:p="http://schemas.microsoft.com/office/2006/metadata/properties" xmlns:ns2="c32176ac-cccf-46d9-9564-a55966a26443" xmlns:ns3="27b106c2-2eb6-4f76-8712-c370ecd06fde" targetNamespace="http://schemas.microsoft.com/office/2006/metadata/properties" ma:root="true" ma:fieldsID="41580f3fb5bdaab05bb40a6109e16f15" ns2:_="" ns3:_="">
    <xsd:import namespace="c32176ac-cccf-46d9-9564-a55966a26443"/>
    <xsd:import namespace="27b106c2-2eb6-4f76-8712-c370ecd06f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176ac-cccf-46d9-9564-a55966a26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5897501-dae5-4a7c-aa0b-8da91be5615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b106c2-2eb6-4f76-8712-c370ecd06fd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a3062e5-6eff-4773-9c0f-40d25f097bc7}" ma:internalName="TaxCatchAll" ma:showField="CatchAllData" ma:web="27b106c2-2eb6-4f76-8712-c370ecd06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D99F32-B34F-461A-8F69-C6F1C6E0C2B4}">
  <ds:schemaRefs>
    <ds:schemaRef ds:uri="http://schemas.microsoft.com/office/2006/metadata/properties"/>
    <ds:schemaRef ds:uri="http://schemas.microsoft.com/office/infopath/2007/PartnerControls"/>
    <ds:schemaRef ds:uri="27b106c2-2eb6-4f76-8712-c370ecd06fde"/>
    <ds:schemaRef ds:uri="c32176ac-cccf-46d9-9564-a55966a26443"/>
  </ds:schemaRefs>
</ds:datastoreItem>
</file>

<file path=customXml/itemProps2.xml><?xml version="1.0" encoding="utf-8"?>
<ds:datastoreItem xmlns:ds="http://schemas.openxmlformats.org/officeDocument/2006/customXml" ds:itemID="{841202A6-650C-416A-BD24-EA87D4CB6317}"/>
</file>

<file path=customXml/itemProps3.xml><?xml version="1.0" encoding="utf-8"?>
<ds:datastoreItem xmlns:ds="http://schemas.openxmlformats.org/officeDocument/2006/customXml" ds:itemID="{4C781826-51A4-4B10-906A-C9A11BD0A487}">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102</vt:i4>
      </vt:variant>
      <vt:variant>
        <vt:lpstr>Rangos con nombre</vt:lpstr>
      </vt:variant>
      <vt:variant>
        <vt:i4>7</vt:i4>
      </vt:variant>
    </vt:vector>
  </HeadingPairs>
  <TitlesOfParts>
    <vt:vector size="109" baseType="lpstr">
      <vt:lpstr>Índice</vt:lpstr>
      <vt:lpstr>Tabla 1</vt:lpstr>
      <vt:lpstr>Gráfico 1</vt:lpstr>
      <vt:lpstr>Tabla 2</vt:lpstr>
      <vt:lpstr>Gráfico 2</vt:lpstr>
      <vt:lpstr>Gráfico 3</vt:lpstr>
      <vt:lpstr>Gráfico 4</vt:lpstr>
      <vt:lpstr>Gráfico 5</vt:lpstr>
      <vt:lpstr>Gráfico 6</vt:lpstr>
      <vt:lpstr>Gráfico 7</vt:lpstr>
      <vt:lpstr>Gráfico 8</vt:lpstr>
      <vt:lpstr>Gráfico 9</vt:lpstr>
      <vt:lpstr>Gráfico 10</vt:lpstr>
      <vt:lpstr>Gráfico 11</vt:lpstr>
      <vt:lpstr>Tabla 3</vt:lpstr>
      <vt:lpstr>Gráfico 12</vt:lpstr>
      <vt:lpstr>Gráfico 13</vt:lpstr>
      <vt:lpstr>Gráfico 14</vt:lpstr>
      <vt:lpstr>Tabla 4</vt:lpstr>
      <vt:lpstr>Gráfico 15</vt:lpstr>
      <vt:lpstr>Gráfico 16</vt:lpstr>
      <vt:lpstr>Tabla 5</vt:lpstr>
      <vt:lpstr>Tabla 6</vt:lpstr>
      <vt:lpstr>Mapa 1</vt:lpstr>
      <vt:lpstr>Tabla 7</vt:lpstr>
      <vt:lpstr>Tabla 8</vt:lpstr>
      <vt:lpstr>Tabla 9</vt:lpstr>
      <vt:lpstr>Tabla 10</vt:lpstr>
      <vt:lpstr>Tabla 11</vt:lpstr>
      <vt:lpstr>Tabla 12</vt:lpstr>
      <vt:lpstr>Tabla 13</vt:lpstr>
      <vt:lpstr>Tabla 14</vt:lpstr>
      <vt:lpstr>Tabla 15</vt:lpstr>
      <vt:lpstr>Tabla 16</vt:lpstr>
      <vt:lpstr>Tabla 17</vt:lpstr>
      <vt:lpstr>Tabla 18</vt:lpstr>
      <vt:lpstr>Tabla 19</vt:lpstr>
      <vt:lpstr>Tabla 20</vt:lpstr>
      <vt:lpstr>Tabla 21</vt:lpstr>
      <vt:lpstr>Tabla 22</vt:lpstr>
      <vt:lpstr>Tabla 23</vt:lpstr>
      <vt:lpstr>Tabla 24</vt:lpstr>
      <vt:lpstr>Tabla 25</vt:lpstr>
      <vt:lpstr>Tabla 26-27</vt:lpstr>
      <vt:lpstr>Tabla 28</vt:lpstr>
      <vt:lpstr>Tabla 29</vt:lpstr>
      <vt:lpstr>Tabla 30</vt:lpstr>
      <vt:lpstr>Tabla 31</vt:lpstr>
      <vt:lpstr>Tabla 32</vt:lpstr>
      <vt:lpstr>Ilustración 1</vt:lpstr>
      <vt:lpstr>Tabla 33</vt:lpstr>
      <vt:lpstr>Tabla 34</vt:lpstr>
      <vt:lpstr>Tabla 35</vt:lpstr>
      <vt:lpstr>Ilustración 2</vt:lpstr>
      <vt:lpstr>Ilustración 3</vt:lpstr>
      <vt:lpstr>Tabla 36</vt:lpstr>
      <vt:lpstr>Tabla 37</vt:lpstr>
      <vt:lpstr>Tabla 38</vt:lpstr>
      <vt:lpstr>Tabla 39</vt:lpstr>
      <vt:lpstr>Mapa 2</vt:lpstr>
      <vt:lpstr>Mapa 3</vt:lpstr>
      <vt:lpstr>Tabla 40</vt:lpstr>
      <vt:lpstr>Tabla 41</vt:lpstr>
      <vt:lpstr>Tabla 42</vt:lpstr>
      <vt:lpstr>Tabla 43</vt:lpstr>
      <vt:lpstr>Tabla 44</vt:lpstr>
      <vt:lpstr>Tabla 45</vt:lpstr>
      <vt:lpstr>Tabla 46</vt:lpstr>
      <vt:lpstr>Ilustración 4</vt:lpstr>
      <vt:lpstr>Tabla 47</vt:lpstr>
      <vt:lpstr>Tabla 48</vt:lpstr>
      <vt:lpstr>Tabla 49</vt:lpstr>
      <vt:lpstr>Gráfico 17</vt:lpstr>
      <vt:lpstr>Gráfico 18</vt:lpstr>
      <vt:lpstr>Ilustración 6</vt:lpstr>
      <vt:lpstr>Tabla 50</vt:lpstr>
      <vt:lpstr>Tabla 51</vt:lpstr>
      <vt:lpstr>Tabla 52</vt:lpstr>
      <vt:lpstr>Gráfico 19</vt:lpstr>
      <vt:lpstr>Gráfico 20</vt:lpstr>
      <vt:lpstr>Tabla 53</vt:lpstr>
      <vt:lpstr>Tabla 54</vt:lpstr>
      <vt:lpstr>Tabla 55</vt:lpstr>
      <vt:lpstr>Tabla 56</vt:lpstr>
      <vt:lpstr>Tabla 57</vt:lpstr>
      <vt:lpstr>Tabla 58</vt:lpstr>
      <vt:lpstr>Ilustración 6a</vt:lpstr>
      <vt:lpstr>Gráfico 21</vt:lpstr>
      <vt:lpstr>Tabla 59</vt:lpstr>
      <vt:lpstr>Tabla 60</vt:lpstr>
      <vt:lpstr>Tabla 61</vt:lpstr>
      <vt:lpstr>Tabla 62</vt:lpstr>
      <vt:lpstr>Tabla 63</vt:lpstr>
      <vt:lpstr>Tablas 64</vt:lpstr>
      <vt:lpstr>Tablas 65</vt:lpstr>
      <vt:lpstr>Tabla 66</vt:lpstr>
      <vt:lpstr>Tabla 67</vt:lpstr>
      <vt:lpstr>Tabla 68</vt:lpstr>
      <vt:lpstr>Tabla 69</vt:lpstr>
      <vt:lpstr>Tabla 70</vt:lpstr>
      <vt:lpstr>Gráfico 22</vt:lpstr>
      <vt:lpstr>Tabla 71</vt:lpstr>
      <vt:lpstr>'Tabla 69'!_Toc146732044</vt:lpstr>
      <vt:lpstr>'Tabla 39'!_Toc83899523</vt:lpstr>
      <vt:lpstr>'Tabla 55'!_Toc83899528</vt:lpstr>
      <vt:lpstr>'Tabla 26-27'!Área_de_impresión</vt:lpstr>
      <vt:lpstr>'Tabla 28'!Área_de_impresión</vt:lpstr>
      <vt:lpstr>'Tabla 30'!Área_de_impresión</vt:lpstr>
      <vt:lpstr>'Tabla 26-27'!Títulos_a_imprimir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M. Peguero F.</dc:creator>
  <cp:lastModifiedBy>Katherine M. Peguero F.</cp:lastModifiedBy>
  <dcterms:created xsi:type="dcterms:W3CDTF">2026-09-18T19:14:52Z</dcterms:created>
  <dcterms:modified xsi:type="dcterms:W3CDTF">2026-10-06T16:41:25Z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0x0101007BF2051731F90E4A81F5ABF3E3054ABB</vt:lpwstr>
  </property>
  <property fmtid="{D5CDD505-2E9C-101B-9397-08002B2CF9AE}" pid="3" name="MediaServiceImageTags">
    <vt:lpwstr/>
  </property>
</Properties>
</file>